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<sst xmlns="http://schemas.openxmlformats.org/spreadsheetml/2006/main" count="20756" uniqueCount="2284">
  <si>
    <t>File opened</t>
  </si>
  <si>
    <t>2024-10-10 09:06:14</t>
  </si>
  <si>
    <t>Console s/n</t>
  </si>
  <si>
    <t>68C-022579</t>
  </si>
  <si>
    <t>Console ver</t>
  </si>
  <si>
    <t>Bluestem v.2.1.11</t>
  </si>
  <si>
    <t>Scripts ver</t>
  </si>
  <si>
    <t>2023.02  2.1.11, Jun 2023</t>
  </si>
  <si>
    <t>Head s/n</t>
  </si>
  <si>
    <t>68H-422569</t>
  </si>
  <si>
    <t>Head ver</t>
  </si>
  <si>
    <t>1.4.23</t>
  </si>
  <si>
    <t>Head cal</t>
  </si>
  <si>
    <t>{"oxygen": "21", "co2azero": "0.953182", "co2aspan1": "1.0007", "co2aspan2": "-0.0241478", "co2aspan2a": "0.320658", "co2aspan2b": "0.318399", "co2aspanconc1": "2491", "co2aspanconc2": "303.6", "co2bzero": "0.942748", "co2bspan1": "1.00024", "co2bspan2": "-0.0240419", "co2bspan2a": "0.321302", "co2bspan2b": "0.318896", "co2bspanconc1": "2491", "co2bspanconc2": "303.6", "h2oazero": "1.04539", "h2oaspan1": "1.00536", "h2oaspan2": "0", "h2oaspan2a": "0.0681292", "h2oaspan2b": "0.0684947", "h2oaspanconc1": "12.16", "h2oaspanconc2": "0", "h2obzero": "1.05523", "h2obspan1": "1.00305", "h2obspan2": "0", "h2obspan2a": "0.0685762", "h2obspan2b": "0.0687854", "h2obspanconc1": "12.16", "h2obspanconc2": "0", "tazero": "0.154137", "tbzero": "0.259335", "flowmeterzero": "2.48881", "flowazero": "0.29412", "flowbzero": "0.30539", "chamberpressurezero": "2.55489", "ssa_ref": "37836.8", "ssb_ref": "35909.7"}</t>
  </si>
  <si>
    <t>Factory cal date</t>
  </si>
  <si>
    <t>18 Jan 2024</t>
  </si>
  <si>
    <t>CO2 rangematch</t>
  </si>
  <si>
    <t>Thu Oct 10 08:55</t>
  </si>
  <si>
    <t>H2O rangematch</t>
  </si>
  <si>
    <t>Thu Oct 10 09:01</t>
  </si>
  <si>
    <t>Chamber type</t>
  </si>
  <si>
    <t>6800-01A</t>
  </si>
  <si>
    <t>Chamber s/n</t>
  </si>
  <si>
    <t>MPF-842225</t>
  </si>
  <si>
    <t>Chamber rev</t>
  </si>
  <si>
    <t>0</t>
  </si>
  <si>
    <t>Chamber cal</t>
  </si>
  <si>
    <t>Fluorometer</t>
  </si>
  <si>
    <t>Flr. Version</t>
  </si>
  <si>
    <t>09:06:14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</si>
  <si>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</si>
  <si>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</si>
  <si>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</si>
  <si>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</si>
  <si>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</si>
  <si>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</si>
  <si>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</si>
  <si>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</si>
  <si>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</si>
  <si>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</si>
  <si>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</si>
  <si>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</si>
  <si>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</si>
  <si>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</si>
  <si>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</si>
  <si>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</si>
  <si>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</si>
  <si>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</si>
  <si>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</si>
  <si>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</si>
  <si>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</si>
  <si>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</si>
  <si>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</si>
  <si>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</si>
  <si>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</si>
  <si>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</si>
  <si>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</si>
  <si>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</si>
  <si>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</si>
  <si>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</si>
  <si>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</si>
  <si>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</si>
  <si>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</si>
  <si>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</si>
  <si>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</si>
  <si>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</si>
  <si>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</si>
  <si>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</si>
  <si>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</si>
  <si>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</si>
  <si>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</si>
  <si>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</si>
  <si>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</si>
  <si>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</si>
  <si>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</si>
  <si>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</si>
  <si>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</si>
  <si>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</si>
  <si>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</si>
  <si>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</si>
  <si>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</si>
  <si>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</si>
  <si>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3.51936 195.937 345.332 572.842 849.331 1058.59 1245.77 1387.62</t>
  </si>
  <si>
    <t>Fs_true</t>
  </si>
  <si>
    <t>-0.923665 224.427 382.05 586.254 807.95 1006.43 1201.01 1401.34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</si>
  <si>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</si>
  <si>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</si>
  <si>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</si>
  <si>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</si>
  <si>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</si>
  <si>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</si>
  <si>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</si>
  <si>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</si>
  <si>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</si>
  <si>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</si>
  <si>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</si>
  <si>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</si>
  <si>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</si>
  <si>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</si>
  <si>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</si>
  <si>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</si>
  <si>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</si>
  <si>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</si>
  <si>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</si>
  <si>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</si>
  <si>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</si>
  <si>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</si>
  <si>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</si>
  <si>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</si>
  <si>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</si>
  <si>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treatment</t>
  </si>
  <si>
    <t>species</t>
  </si>
  <si>
    <t>transect</t>
  </si>
  <si>
    <t>plant.id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</si>
  <si>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</si>
  <si>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</si>
  <si>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</si>
  <si>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</si>
  <si>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</si>
  <si>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</si>
  <si>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</si>
  <si>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</si>
  <si>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</si>
  <si>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</si>
  <si>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</si>
  <si>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</si>
  <si>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</si>
  <si>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</si>
  <si>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</si>
  <si>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</si>
  <si>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</si>
  <si>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</si>
  <si>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</si>
  <si>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</si>
  <si>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</si>
  <si>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</si>
  <si>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</si>
  <si>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</si>
  <si>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</si>
  <si>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</si>
  <si>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</si>
  <si>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</si>
  <si>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</si>
  <si>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</si>
  <si>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</si>
  <si>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</si>
  <si>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</si>
  <si>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</si>
  <si>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</si>
  <si>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</si>
  <si>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</si>
  <si>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</si>
  <si>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</si>
  <si>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</si>
  <si>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</si>
  <si>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</si>
  <si>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</si>
  <si>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</si>
  <si>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</si>
  <si>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</si>
  <si>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</si>
  <si>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</si>
  <si>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</si>
  <si>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</si>
  <si>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</si>
  <si>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</si>
  <si>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</si>
  <si>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</si>
  <si>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</si>
  <si>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</si>
  <si>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</si>
  <si>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</si>
  <si>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</si>
  <si>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</si>
  <si>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</si>
  <si>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</si>
  <si>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</si>
  <si>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</si>
  <si>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</si>
  <si>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</si>
  <si>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</si>
  <si>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</si>
  <si>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</si>
  <si>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</si>
  <si>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</si>
  <si>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</si>
  <si>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</si>
  <si>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</si>
  <si>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</si>
  <si>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</si>
  <si>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</si>
  <si>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</si>
  <si>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</si>
  <si>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</si>
  <si>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</si>
  <si>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</si>
  <si>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</si>
  <si>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</si>
  <si>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</si>
  <si>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</si>
  <si>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</si>
  <si>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</si>
  <si>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</si>
  <si>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</si>
  <si>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</si>
  <si>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</si>
  <si>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</si>
  <si>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</si>
  <si>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</si>
  <si>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</si>
  <si>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</si>
  <si>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</si>
  <si>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</si>
  <si>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</si>
  <si>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</si>
  <si>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</si>
  <si>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</si>
  <si>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</si>
  <si>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</si>
  <si>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</si>
  <si>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</si>
  <si>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</si>
  <si>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</si>
  <si>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</si>
  <si>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</si>
  <si>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</si>
  <si>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</si>
  <si>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</si>
  <si>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</si>
  <si>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</si>
  <si>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</si>
  <si>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</si>
  <si>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</si>
  <si>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</si>
  <si>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</si>
  <si>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</si>
  <si>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</si>
  <si>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</si>
  <si>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</si>
  <si>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</si>
  <si>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</si>
  <si>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</si>
  <si>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</si>
  <si>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</si>
  <si>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</si>
  <si>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</si>
  <si>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</si>
  <si>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</si>
  <si>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</si>
  <si>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</si>
  <si>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</si>
  <si>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</si>
  <si>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</si>
  <si>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</si>
  <si>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</si>
  <si>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</si>
  <si>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</si>
  <si>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</si>
  <si>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</si>
  <si>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</si>
  <si>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</si>
  <si>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</si>
  <si>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</si>
  <si>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</si>
  <si>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</si>
  <si>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</si>
  <si>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</si>
  <si>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</si>
  <si>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</si>
  <si>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</si>
  <si>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</si>
  <si>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</si>
  <si>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</si>
  <si>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</si>
  <si>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</si>
  <si>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</si>
  <si>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</si>
  <si>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</si>
  <si>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</si>
  <si>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</si>
  <si>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</si>
  <si>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</si>
  <si>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</si>
  <si>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</si>
  <si>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</si>
  <si>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</si>
  <si>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</si>
  <si>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</si>
  <si>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</si>
  <si>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</si>
  <si>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</si>
  <si>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</si>
  <si>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</si>
  <si>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</si>
  <si>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</si>
  <si>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</si>
  <si>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</si>
  <si>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</si>
  <si>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</si>
  <si>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</si>
  <si>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</si>
  <si>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</si>
  <si>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</si>
  <si>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</si>
  <si>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</si>
  <si>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</si>
  <si>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</si>
  <si>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</si>
  <si>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</si>
  <si>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</si>
  <si>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</si>
  <si>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</si>
  <si>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</si>
  <si>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</si>
  <si>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</si>
  <si>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</si>
  <si>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</si>
  <si>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</si>
  <si>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</si>
  <si>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</si>
  <si>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</si>
  <si>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</si>
  <si>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</si>
  <si>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</si>
  <si>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</si>
  <si>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</si>
  <si>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</si>
  <si>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</si>
  <si>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</si>
  <si>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</si>
  <si>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</si>
  <si>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</si>
  <si>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</si>
  <si>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</si>
  <si>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</si>
  <si>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</si>
  <si>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</si>
  <si>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</si>
  <si>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</si>
  <si>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</si>
  <si>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</si>
  <si>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</si>
  <si>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</si>
  <si>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</si>
  <si>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</si>
  <si>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</si>
  <si>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</si>
  <si>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</si>
  <si>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</si>
  <si>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</si>
  <si>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</si>
  <si>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</si>
  <si>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</si>
  <si>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</si>
  <si>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</si>
  <si>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20241009 09:22:17</t>
  </si>
  <si>
    <t>09:22:17</t>
  </si>
  <si>
    <t>preburn</t>
  </si>
  <si>
    <t>quag</t>
  </si>
  <si>
    <t>8</t>
  </si>
  <si>
    <t>66</t>
  </si>
  <si>
    <t>0: Broadleaf</t>
  </si>
  <si>
    <t>09:22:36</t>
  </si>
  <si>
    <t>1/2</t>
  </si>
  <si>
    <t>10111111</t>
  </si>
  <si>
    <t>oioooooo</t>
  </si>
  <si>
    <t>on</t>
  </si>
  <si>
    <t>20241009 09:30:56</t>
  </si>
  <si>
    <t>09:30:56</t>
  </si>
  <si>
    <t>20241009 09:31:01</t>
  </si>
  <si>
    <t>09:31:01</t>
  </si>
  <si>
    <t>2/2</t>
  </si>
  <si>
    <t>20241009 09:31:06</t>
  </si>
  <si>
    <t>09:31:06</t>
  </si>
  <si>
    <t>20241009 09:31:11</t>
  </si>
  <si>
    <t>09:31:11</t>
  </si>
  <si>
    <t>20241009 09:31:16</t>
  </si>
  <si>
    <t>09:31:16</t>
  </si>
  <si>
    <t>20241009 09:31:21</t>
  </si>
  <si>
    <t>09:31:21</t>
  </si>
  <si>
    <t>20241009 09:31:26</t>
  </si>
  <si>
    <t>09:31:26</t>
  </si>
  <si>
    <t>20241009 09:31:31</t>
  </si>
  <si>
    <t>09:31:31</t>
  </si>
  <si>
    <t>20241009 09:31:36</t>
  </si>
  <si>
    <t>09:31:36</t>
  </si>
  <si>
    <t>0/2</t>
  </si>
  <si>
    <t>20241009 09:31:41</t>
  </si>
  <si>
    <t>09:31:41</t>
  </si>
  <si>
    <t>20241009 09:31:46</t>
  </si>
  <si>
    <t>09:31:46</t>
  </si>
  <si>
    <t>20241009 09:31:51</t>
  </si>
  <si>
    <t>09:31:51</t>
  </si>
  <si>
    <t>20241009 09:31:56</t>
  </si>
  <si>
    <t>09:31:56</t>
  </si>
  <si>
    <t>20241009 09:32:01</t>
  </si>
  <si>
    <t>09:32:01</t>
  </si>
  <si>
    <t>20241009 09:32:06</t>
  </si>
  <si>
    <t>09:32:06</t>
  </si>
  <si>
    <t>20241009 09:32:11</t>
  </si>
  <si>
    <t>09:32:11</t>
  </si>
  <si>
    <t>20241009 09:32:16</t>
  </si>
  <si>
    <t>09:32:16</t>
  </si>
  <si>
    <t>20241009 09:32:21</t>
  </si>
  <si>
    <t>09:32:21</t>
  </si>
  <si>
    <t>20241009 09:32:26</t>
  </si>
  <si>
    <t>09:32:26</t>
  </si>
  <si>
    <t>20241009 09:32:31</t>
  </si>
  <si>
    <t>09:32:31</t>
  </si>
  <si>
    <t>20241009 09:32:36</t>
  </si>
  <si>
    <t>09:32:36</t>
  </si>
  <si>
    <t>20241009 09:32:41</t>
  </si>
  <si>
    <t>09:32:41</t>
  </si>
  <si>
    <t>20241009 09:32:46</t>
  </si>
  <si>
    <t>09:32:46</t>
  </si>
  <si>
    <t>20241009 09:32:51</t>
  </si>
  <si>
    <t>09:32:51</t>
  </si>
  <si>
    <t>20241009 09:32:56</t>
  </si>
  <si>
    <t>09:32:56</t>
  </si>
  <si>
    <t>20241009 09:33:01</t>
  </si>
  <si>
    <t>09:33:01</t>
  </si>
  <si>
    <t>20241009 09:33:06</t>
  </si>
  <si>
    <t>09:33:06</t>
  </si>
  <si>
    <t>20241009 09:33:11</t>
  </si>
  <si>
    <t>09:33:11</t>
  </si>
  <si>
    <t>20241009 09:33:16</t>
  </si>
  <si>
    <t>09:33:16</t>
  </si>
  <si>
    <t>20241009 09:33:21</t>
  </si>
  <si>
    <t>09:33:21</t>
  </si>
  <si>
    <t>20241009 09:33:26</t>
  </si>
  <si>
    <t>09:33:26</t>
  </si>
  <si>
    <t>20241009 09:33:31</t>
  </si>
  <si>
    <t>09:33:31</t>
  </si>
  <si>
    <t>20241009 09:33:36</t>
  </si>
  <si>
    <t>09:33:36</t>
  </si>
  <si>
    <t>20241009 09:33:41</t>
  </si>
  <si>
    <t>09:33:41</t>
  </si>
  <si>
    <t>20241009 09:33:46</t>
  </si>
  <si>
    <t>09:33:46</t>
  </si>
  <si>
    <t>20241009 09:33:51</t>
  </si>
  <si>
    <t>09:33:51</t>
  </si>
  <si>
    <t>20241009 09:33:56</t>
  </si>
  <si>
    <t>09:33:56</t>
  </si>
  <si>
    <t>20241009 09:34:00</t>
  </si>
  <si>
    <t>09:34:00</t>
  </si>
  <si>
    <t>20241009 09:34:06</t>
  </si>
  <si>
    <t>09:34:06</t>
  </si>
  <si>
    <t>20241009 09:34:10</t>
  </si>
  <si>
    <t>09:34:10</t>
  </si>
  <si>
    <t>20241009 09:34:16</t>
  </si>
  <si>
    <t>09:34:16</t>
  </si>
  <si>
    <t>20241009 09:34:20</t>
  </si>
  <si>
    <t>09:34:20</t>
  </si>
  <si>
    <t>20241009 09:34:26</t>
  </si>
  <si>
    <t>09:34:26</t>
  </si>
  <si>
    <t>20241009 09:34:30</t>
  </si>
  <si>
    <t>09:34:30</t>
  </si>
  <si>
    <t>20241009 09:34:36</t>
  </si>
  <si>
    <t>09:34:36</t>
  </si>
  <si>
    <t>20241009 09:34:40</t>
  </si>
  <si>
    <t>09:34:40</t>
  </si>
  <si>
    <t>20241009 09:34:46</t>
  </si>
  <si>
    <t>09:34:46</t>
  </si>
  <si>
    <t>20241009 09:34:50</t>
  </si>
  <si>
    <t>09:34:50</t>
  </si>
  <si>
    <t>20241009 09:34:56</t>
  </si>
  <si>
    <t>09:34:56</t>
  </si>
  <si>
    <t>20241009 09:35:01</t>
  </si>
  <si>
    <t>09:35:01</t>
  </si>
  <si>
    <t>20241009 09:35:06</t>
  </si>
  <si>
    <t>09:35:06</t>
  </si>
  <si>
    <t>20241009 09:35:11</t>
  </si>
  <si>
    <t>09:35:11</t>
  </si>
  <si>
    <t>20241009 09:35:15</t>
  </si>
  <si>
    <t>09:35:15</t>
  </si>
  <si>
    <t>20241009 09:35:20</t>
  </si>
  <si>
    <t>09:35:20</t>
  </si>
  <si>
    <t>20241009 09:35:25</t>
  </si>
  <si>
    <t>09:35:25</t>
  </si>
  <si>
    <t>20241009 09:35:30</t>
  </si>
  <si>
    <t>09:35:30</t>
  </si>
  <si>
    <t>20241009 09:35:35</t>
  </si>
  <si>
    <t>09:35:35</t>
  </si>
  <si>
    <t>20241009 09:35:40</t>
  </si>
  <si>
    <t>09:35:40</t>
  </si>
  <si>
    <t>20241009 09:35:45</t>
  </si>
  <si>
    <t>09:35:45</t>
  </si>
  <si>
    <t>20241009 09:35:50</t>
  </si>
  <si>
    <t>09:35:50</t>
  </si>
  <si>
    <t>20241009 09:45:42</t>
  </si>
  <si>
    <t>09:45:42</t>
  </si>
  <si>
    <t>86</t>
  </si>
  <si>
    <t>20241009 09:45:47</t>
  </si>
  <si>
    <t>09:45:47</t>
  </si>
  <si>
    <t>20241009 09:45:52</t>
  </si>
  <si>
    <t>09:45:52</t>
  </si>
  <si>
    <t>20241009 09:45:57</t>
  </si>
  <si>
    <t>09:45:57</t>
  </si>
  <si>
    <t>20241009 09:46:02</t>
  </si>
  <si>
    <t>09:46:02</t>
  </si>
  <si>
    <t>20241009 09:46:07</t>
  </si>
  <si>
    <t>09:46:07</t>
  </si>
  <si>
    <t>20241009 09:46:12</t>
  </si>
  <si>
    <t>09:46:12</t>
  </si>
  <si>
    <t>20241009 09:46:17</t>
  </si>
  <si>
    <t>09:46:17</t>
  </si>
  <si>
    <t>20241009 09:46:22</t>
  </si>
  <si>
    <t>09:46:22</t>
  </si>
  <si>
    <t>20241009 09:46:27</t>
  </si>
  <si>
    <t>09:46:27</t>
  </si>
  <si>
    <t>20241009 09:46:32</t>
  </si>
  <si>
    <t>09:46:32</t>
  </si>
  <si>
    <t>20241009 09:46:37</t>
  </si>
  <si>
    <t>09:46:37</t>
  </si>
  <si>
    <t>20241009 09:46:42</t>
  </si>
  <si>
    <t>09:46:42</t>
  </si>
  <si>
    <t>20241009 09:46:47</t>
  </si>
  <si>
    <t>09:46:47</t>
  </si>
  <si>
    <t>20241009 09:46:52</t>
  </si>
  <si>
    <t>09:46:52</t>
  </si>
  <si>
    <t>20241009 09:46:57</t>
  </si>
  <si>
    <t>09:46:57</t>
  </si>
  <si>
    <t>20241009 09:47:02</t>
  </si>
  <si>
    <t>09:47:02</t>
  </si>
  <si>
    <t>20241009 09:47:07</t>
  </si>
  <si>
    <t>09:47:07</t>
  </si>
  <si>
    <t>20241009 09:47:12</t>
  </si>
  <si>
    <t>09:47:12</t>
  </si>
  <si>
    <t>20241009 09:47:17</t>
  </si>
  <si>
    <t>09:47:17</t>
  </si>
  <si>
    <t>20241009 09:47:22</t>
  </si>
  <si>
    <t>09:47:22</t>
  </si>
  <si>
    <t>20241009 09:47:27</t>
  </si>
  <si>
    <t>09:47:27</t>
  </si>
  <si>
    <t>20241009 09:47:32</t>
  </si>
  <si>
    <t>09:47:32</t>
  </si>
  <si>
    <t>20241009 09:47:37</t>
  </si>
  <si>
    <t>09:47:37</t>
  </si>
  <si>
    <t>20241009 09:47:42</t>
  </si>
  <si>
    <t>09:47:42</t>
  </si>
  <si>
    <t>20241009 09:47:47</t>
  </si>
  <si>
    <t>09:47:47</t>
  </si>
  <si>
    <t>20241009 09:47:52</t>
  </si>
  <si>
    <t>09:47:52</t>
  </si>
  <si>
    <t>20241009 09:47:57</t>
  </si>
  <si>
    <t>09:47:57</t>
  </si>
  <si>
    <t>20241009 09:48:02</t>
  </si>
  <si>
    <t>09:48:02</t>
  </si>
  <si>
    <t>20241009 09:48:07</t>
  </si>
  <si>
    <t>09:48:07</t>
  </si>
  <si>
    <t>20241009 09:48:12</t>
  </si>
  <si>
    <t>09:48:12</t>
  </si>
  <si>
    <t>20241009 09:48:17</t>
  </si>
  <si>
    <t>09:48:17</t>
  </si>
  <si>
    <t>20241009 09:48:22</t>
  </si>
  <si>
    <t>09:48:22</t>
  </si>
  <si>
    <t>20241009 09:48:27</t>
  </si>
  <si>
    <t>09:48:27</t>
  </si>
  <si>
    <t>20241009 09:48:32</t>
  </si>
  <si>
    <t>09:48:32</t>
  </si>
  <si>
    <t>20241009 09:48:37</t>
  </si>
  <si>
    <t>09:48:37</t>
  </si>
  <si>
    <t>20241009 09:48:42</t>
  </si>
  <si>
    <t>09:48:42</t>
  </si>
  <si>
    <t>20241009 09:48:47</t>
  </si>
  <si>
    <t>09:48:47</t>
  </si>
  <si>
    <t>20241009 09:48:52</t>
  </si>
  <si>
    <t>09:48:52</t>
  </si>
  <si>
    <t>20241009 09:48:57</t>
  </si>
  <si>
    <t>09:48:57</t>
  </si>
  <si>
    <t>20241009 09:49:02</t>
  </si>
  <si>
    <t>09:49:02</t>
  </si>
  <si>
    <t>20241009 09:49:07</t>
  </si>
  <si>
    <t>09:49:07</t>
  </si>
  <si>
    <t>20241009 09:49:12</t>
  </si>
  <si>
    <t>09:49:12</t>
  </si>
  <si>
    <t>20241009 09:49:17</t>
  </si>
  <si>
    <t>09:49:17</t>
  </si>
  <si>
    <t>20241009 09:49:22</t>
  </si>
  <si>
    <t>09:49:22</t>
  </si>
  <si>
    <t>20241009 09:49:27</t>
  </si>
  <si>
    <t>09:49:27</t>
  </si>
  <si>
    <t>20241009 09:49:32</t>
  </si>
  <si>
    <t>09:49:32</t>
  </si>
  <si>
    <t>20241009 09:49:37</t>
  </si>
  <si>
    <t>09:49:37</t>
  </si>
  <si>
    <t>20241009 09:49:42</t>
  </si>
  <si>
    <t>09:49:42</t>
  </si>
  <si>
    <t>20241009 09:49:47</t>
  </si>
  <si>
    <t>09:49:47</t>
  </si>
  <si>
    <t>20241009 09:49:52</t>
  </si>
  <si>
    <t>09:49:52</t>
  </si>
  <si>
    <t>20241009 09:49:57</t>
  </si>
  <si>
    <t>09:49:57</t>
  </si>
  <si>
    <t>20241009 09:50:02</t>
  </si>
  <si>
    <t>09:50:02</t>
  </si>
  <si>
    <t>20241009 09:50:07</t>
  </si>
  <si>
    <t>09:50:07</t>
  </si>
  <si>
    <t>20241009 09:50:12</t>
  </si>
  <si>
    <t>09:50:12</t>
  </si>
  <si>
    <t>20241009 09:50:17</t>
  </si>
  <si>
    <t>09:50:17</t>
  </si>
  <si>
    <t>20241009 09:50:22</t>
  </si>
  <si>
    <t>09:50:22</t>
  </si>
  <si>
    <t>20241009 09:50:27</t>
  </si>
  <si>
    <t>09:50:27</t>
  </si>
  <si>
    <t>20241009 09:50:32</t>
  </si>
  <si>
    <t>09:50:32</t>
  </si>
  <si>
    <t>20241009 09:50:37</t>
  </si>
  <si>
    <t>09:50:37</t>
  </si>
  <si>
    <t>20241009 09:54:54</t>
  </si>
  <si>
    <t>09:54:54</t>
  </si>
  <si>
    <t>86-2</t>
  </si>
  <si>
    <t>20241009 09:54:59</t>
  </si>
  <si>
    <t>09:54:59</t>
  </si>
  <si>
    <t>20241009 09:55:04</t>
  </si>
  <si>
    <t>09:55:04</t>
  </si>
  <si>
    <t>20241009 09:55:09</t>
  </si>
  <si>
    <t>09:55:09</t>
  </si>
  <si>
    <t>20241009 09:55:14</t>
  </si>
  <si>
    <t>09:55:14</t>
  </si>
  <si>
    <t>20241009 09:55:19</t>
  </si>
  <si>
    <t>09:55:19</t>
  </si>
  <si>
    <t>20241009 09:55:24</t>
  </si>
  <si>
    <t>09:55:24</t>
  </si>
  <si>
    <t>20241009 09:55:29</t>
  </si>
  <si>
    <t>09:55:29</t>
  </si>
  <si>
    <t>20241009 09:55:34</t>
  </si>
  <si>
    <t>09:55:34</t>
  </si>
  <si>
    <t>20241009 09:55:39</t>
  </si>
  <si>
    <t>09:55:39</t>
  </si>
  <si>
    <t>20241009 09:55:44</t>
  </si>
  <si>
    <t>09:55:44</t>
  </si>
  <si>
    <t>20241009 09:55:49</t>
  </si>
  <si>
    <t>09:55:49</t>
  </si>
  <si>
    <t>20241009 09:55:54</t>
  </si>
  <si>
    <t>09:55:54</t>
  </si>
  <si>
    <t>20241009 09:55:59</t>
  </si>
  <si>
    <t>09:55:59</t>
  </si>
  <si>
    <t>20241009 09:56:04</t>
  </si>
  <si>
    <t>09:56:04</t>
  </si>
  <si>
    <t>20241009 09:56:09</t>
  </si>
  <si>
    <t>09:56:09</t>
  </si>
  <si>
    <t>20241009 09:56:14</t>
  </si>
  <si>
    <t>09:56:14</t>
  </si>
  <si>
    <t>20241009 09:56:19</t>
  </si>
  <si>
    <t>09:56:19</t>
  </si>
  <si>
    <t>20241009 09:56:24</t>
  </si>
  <si>
    <t>09:56:24</t>
  </si>
  <si>
    <t>20241009 09:56:29</t>
  </si>
  <si>
    <t>09:56:29</t>
  </si>
  <si>
    <t>20241009 09:56:34</t>
  </si>
  <si>
    <t>09:56:34</t>
  </si>
  <si>
    <t>20241009 09:56:39</t>
  </si>
  <si>
    <t>09:56:39</t>
  </si>
  <si>
    <t>20241009 09:56:44</t>
  </si>
  <si>
    <t>09:56:44</t>
  </si>
  <si>
    <t>20241009 09:56:49</t>
  </si>
  <si>
    <t>09:56:49</t>
  </si>
  <si>
    <t>20241009 09:56:54</t>
  </si>
  <si>
    <t>09:56:54</t>
  </si>
  <si>
    <t>20241009 09:56:59</t>
  </si>
  <si>
    <t>09:56:59</t>
  </si>
  <si>
    <t>20241009 09:57:04</t>
  </si>
  <si>
    <t>09:57:04</t>
  </si>
  <si>
    <t>20241009 09:57:09</t>
  </si>
  <si>
    <t>09:57:09</t>
  </si>
  <si>
    <t>20241009 09:57:14</t>
  </si>
  <si>
    <t>09:57:14</t>
  </si>
  <si>
    <t>20241009 09:57:19</t>
  </si>
  <si>
    <t>09:57:19</t>
  </si>
  <si>
    <t>20241009 09:57:24</t>
  </si>
  <si>
    <t>09:57:24</t>
  </si>
  <si>
    <t>20241009 09:57:29</t>
  </si>
  <si>
    <t>09:57:29</t>
  </si>
  <si>
    <t>20241009 09:57:34</t>
  </si>
  <si>
    <t>09:57:34</t>
  </si>
  <si>
    <t>20241009 09:57:39</t>
  </si>
  <si>
    <t>09:57:39</t>
  </si>
  <si>
    <t>20241009 09:57:44</t>
  </si>
  <si>
    <t>09:57:44</t>
  </si>
  <si>
    <t>20241009 09:57:49</t>
  </si>
  <si>
    <t>09:57:49</t>
  </si>
  <si>
    <t>20241009 09:57:54</t>
  </si>
  <si>
    <t>09:57:54</t>
  </si>
  <si>
    <t>20241009 09:57:59</t>
  </si>
  <si>
    <t>09:57:59</t>
  </si>
  <si>
    <t>20241009 09:58:04</t>
  </si>
  <si>
    <t>09:58:04</t>
  </si>
  <si>
    <t>20241009 09:58:09</t>
  </si>
  <si>
    <t>09:58:09</t>
  </si>
  <si>
    <t>20241009 09:58:14</t>
  </si>
  <si>
    <t>09:58:14</t>
  </si>
  <si>
    <t>20241009 09:58:19</t>
  </si>
  <si>
    <t>09:58:19</t>
  </si>
  <si>
    <t>20241009 09:58:24</t>
  </si>
  <si>
    <t>09:58:24</t>
  </si>
  <si>
    <t>20241009 09:58:29</t>
  </si>
  <si>
    <t>09:58:29</t>
  </si>
  <si>
    <t>20241009 09:58:34</t>
  </si>
  <si>
    <t>09:58:34</t>
  </si>
  <si>
    <t>20241009 09:58:39</t>
  </si>
  <si>
    <t>09:58:39</t>
  </si>
  <si>
    <t>20241009 09:58:44</t>
  </si>
  <si>
    <t>09:58:44</t>
  </si>
  <si>
    <t>20241009 09:58:49</t>
  </si>
  <si>
    <t>09:58:49</t>
  </si>
  <si>
    <t>20241009 09:58:54</t>
  </si>
  <si>
    <t>09:58:54</t>
  </si>
  <si>
    <t>20241009 09:58:59</t>
  </si>
  <si>
    <t>09:58:59</t>
  </si>
  <si>
    <t>20241009 09:59:04</t>
  </si>
  <si>
    <t>09:59:04</t>
  </si>
  <si>
    <t>20241009 09:59:09</t>
  </si>
  <si>
    <t>09:59:09</t>
  </si>
  <si>
    <t>20241009 09:59:14</t>
  </si>
  <si>
    <t>09:59:14</t>
  </si>
  <si>
    <t>20241009 09:59:19</t>
  </si>
  <si>
    <t>09:59:19</t>
  </si>
  <si>
    <t>20241009 09:59:24</t>
  </si>
  <si>
    <t>09:59:24</t>
  </si>
  <si>
    <t>20241009 09:59:29</t>
  </si>
  <si>
    <t>09:59:29</t>
  </si>
  <si>
    <t>20241009 09:59:34</t>
  </si>
  <si>
    <t>09:59:34</t>
  </si>
  <si>
    <t>20241009 09:59:39</t>
  </si>
  <si>
    <t>09:59:39</t>
  </si>
  <si>
    <t>20241009 09:59:44</t>
  </si>
  <si>
    <t>09:59:44</t>
  </si>
  <si>
    <t>20241009 09:59:49</t>
  </si>
  <si>
    <t>09:59:49</t>
  </si>
  <si>
    <t>20241009 09:59:54</t>
  </si>
  <si>
    <t>09:59:54</t>
  </si>
  <si>
    <t>20241009 09:59:59</t>
  </si>
  <si>
    <t>09:59:59</t>
  </si>
  <si>
    <t>20241009 10:00:04</t>
  </si>
  <si>
    <t>10:00:04</t>
  </si>
  <si>
    <t>20241009 10:00:09</t>
  </si>
  <si>
    <t>10:00:09</t>
  </si>
  <si>
    <t>20241009 10:00:14</t>
  </si>
  <si>
    <t>10:00:14</t>
  </si>
  <si>
    <t>20241009 10:00:19</t>
  </si>
  <si>
    <t>10:00:19</t>
  </si>
  <si>
    <t>20241009 10:00:24</t>
  </si>
  <si>
    <t>10:00:24</t>
  </si>
  <si>
    <t>20241009 10:00:29</t>
  </si>
  <si>
    <t>10:00:29</t>
  </si>
  <si>
    <t>20241009 10:00:34</t>
  </si>
  <si>
    <t>10:00:34</t>
  </si>
  <si>
    <t>20241009 10:00:39</t>
  </si>
  <si>
    <t>10:00:39</t>
  </si>
  <si>
    <t>20241009 10:00:44</t>
  </si>
  <si>
    <t>10:00:44</t>
  </si>
  <si>
    <t>20241009 10:00:49</t>
  </si>
  <si>
    <t>10:00:49</t>
  </si>
  <si>
    <t>20241009 10:00:54</t>
  </si>
  <si>
    <t>10:00:54</t>
  </si>
  <si>
    <t>20241009 10:00:59</t>
  </si>
  <si>
    <t>10:00:59</t>
  </si>
  <si>
    <t>20241009 10:01:03</t>
  </si>
  <si>
    <t>10:01:03</t>
  </si>
  <si>
    <t>20241009 10:01:09</t>
  </si>
  <si>
    <t>10:01:09</t>
  </si>
  <si>
    <t>20241009 10:01:13</t>
  </si>
  <si>
    <t>10:01:13</t>
  </si>
  <si>
    <t>20241009 10:01:19</t>
  </si>
  <si>
    <t>10:01:19</t>
  </si>
  <si>
    <t>20241009 10:01:23</t>
  </si>
  <si>
    <t>10:01:23</t>
  </si>
  <si>
    <t>20241009 10:01:29</t>
  </si>
  <si>
    <t>10:01:29</t>
  </si>
  <si>
    <t>20241009 10:01:33</t>
  </si>
  <si>
    <t>10:01:33</t>
  </si>
  <si>
    <t>20241009 10:01:39</t>
  </si>
  <si>
    <t>10:01:39</t>
  </si>
  <si>
    <t>20241009 10:01:44</t>
  </si>
  <si>
    <t>10:01:44</t>
  </si>
  <si>
    <t>20241009 10:01:49</t>
  </si>
  <si>
    <t>10:01:49</t>
  </si>
  <si>
    <t>20241009 10:01:54</t>
  </si>
  <si>
    <t>10:01:54</t>
  </si>
  <si>
    <t>20241009 10:01:59</t>
  </si>
  <si>
    <t>10:01:59</t>
  </si>
  <si>
    <t>20241009 10:02:04</t>
  </si>
  <si>
    <t>10:02:04</t>
  </si>
  <si>
    <t>20241009 10:02:09</t>
  </si>
  <si>
    <t>10:02:09</t>
  </si>
  <si>
    <t>20241009 10:02:14</t>
  </si>
  <si>
    <t>10:02:14</t>
  </si>
  <si>
    <t>20241009 10:02:19</t>
  </si>
  <si>
    <t>10:02:19</t>
  </si>
  <si>
    <t>20241009 10:02:24</t>
  </si>
  <si>
    <t>10:02:24</t>
  </si>
  <si>
    <t>20241009 10:02:29</t>
  </si>
  <si>
    <t>10:02:29</t>
  </si>
  <si>
    <t>20241009 10:02:34</t>
  </si>
  <si>
    <t>10:02:34</t>
  </si>
  <si>
    <t>20241009 10:02:39</t>
  </si>
  <si>
    <t>10:02:39</t>
  </si>
  <si>
    <t>20241009 10:02:44</t>
  </si>
  <si>
    <t>10:02:44</t>
  </si>
  <si>
    <t>20241009 10:02:49</t>
  </si>
  <si>
    <t>10:02:49</t>
  </si>
  <si>
    <t>20241009 10:02:54</t>
  </si>
  <si>
    <t>10:02:54</t>
  </si>
  <si>
    <t>20241009 10:02:59</t>
  </si>
  <si>
    <t>10:02:59</t>
  </si>
  <si>
    <t>20241009 10:03:04</t>
  </si>
  <si>
    <t>10:03:04</t>
  </si>
  <si>
    <t>20241009 10:03:09</t>
  </si>
  <si>
    <t>10:03:09</t>
  </si>
  <si>
    <t>20241009 10:03:13</t>
  </si>
  <si>
    <t>10:03:13</t>
  </si>
  <si>
    <t>20241009 10:03:18</t>
  </si>
  <si>
    <t>10:03:18</t>
  </si>
  <si>
    <t>20241009 10:03:23</t>
  </si>
  <si>
    <t>10:03:23</t>
  </si>
  <si>
    <t>20241009 10:03:28</t>
  </si>
  <si>
    <t>10:03:28</t>
  </si>
  <si>
    <t>20241009 10:03:33</t>
  </si>
  <si>
    <t>10:03:33</t>
  </si>
  <si>
    <t>20241009 10:03:38</t>
  </si>
  <si>
    <t>10:03:38</t>
  </si>
  <si>
    <t>20241009 10:03:43</t>
  </si>
  <si>
    <t>10:03:43</t>
  </si>
  <si>
    <t>20241009 10:03:48</t>
  </si>
  <si>
    <t>10:03:48</t>
  </si>
  <si>
    <t>20241009 10:03:53</t>
  </si>
  <si>
    <t>10:03:53</t>
  </si>
  <si>
    <t>20241009 10:03:58</t>
  </si>
  <si>
    <t>10:03:58</t>
  </si>
  <si>
    <t>20241009 10:04:03</t>
  </si>
  <si>
    <t>10:04:03</t>
  </si>
  <si>
    <t>20241009 10:04:08</t>
  </si>
  <si>
    <t>10:04:08</t>
  </si>
  <si>
    <t>20241009 10:04:13</t>
  </si>
  <si>
    <t>10:04:13</t>
  </si>
  <si>
    <t>20241009 10:04:18</t>
  </si>
  <si>
    <t>10:04:18</t>
  </si>
  <si>
    <t>20241009 10:04:23</t>
  </si>
  <si>
    <t>10:04:23</t>
  </si>
  <si>
    <t>20241009 10:04:28</t>
  </si>
  <si>
    <t>10:04:28</t>
  </si>
  <si>
    <t>20241009 10:04:33</t>
  </si>
  <si>
    <t>10:04:33</t>
  </si>
  <si>
    <t>20241009 10:04:38</t>
  </si>
  <si>
    <t>10:04:38</t>
  </si>
  <si>
    <t>20241009 10:04:43</t>
  </si>
  <si>
    <t>10:04:43</t>
  </si>
  <si>
    <t>20241009 10:09:00</t>
  </si>
  <si>
    <t>10:09:00</t>
  </si>
  <si>
    <t>65</t>
  </si>
  <si>
    <t>20241009 10:09:05</t>
  </si>
  <si>
    <t>10:09:05</t>
  </si>
  <si>
    <t>20241009 10:09:10</t>
  </si>
  <si>
    <t>10:09:10</t>
  </si>
  <si>
    <t>20241009 10:09:15</t>
  </si>
  <si>
    <t>10:09:15</t>
  </si>
  <si>
    <t>20241009 10:09:20</t>
  </si>
  <si>
    <t>10:09:20</t>
  </si>
  <si>
    <t>20241009 10:09:25</t>
  </si>
  <si>
    <t>10:09:25</t>
  </si>
  <si>
    <t>20241009 10:09:30</t>
  </si>
  <si>
    <t>10:09:30</t>
  </si>
  <si>
    <t>20241009 10:09:35</t>
  </si>
  <si>
    <t>10:09:35</t>
  </si>
  <si>
    <t>20241009 10:09:40</t>
  </si>
  <si>
    <t>10:09:40</t>
  </si>
  <si>
    <t>20241009 10:09:45</t>
  </si>
  <si>
    <t>10:09:45</t>
  </si>
  <si>
    <t>20241009 10:09:50</t>
  </si>
  <si>
    <t>10:09:50</t>
  </si>
  <si>
    <t>20241009 10:09:55</t>
  </si>
  <si>
    <t>10:09:55</t>
  </si>
  <si>
    <t>20241009 10:10:00</t>
  </si>
  <si>
    <t>10:10:00</t>
  </si>
  <si>
    <t>20241009 10:10:05</t>
  </si>
  <si>
    <t>10:10:05</t>
  </si>
  <si>
    <t>20241009 10:10:10</t>
  </si>
  <si>
    <t>10:10:10</t>
  </si>
  <si>
    <t>20241009 10:10:15</t>
  </si>
  <si>
    <t>10:10:15</t>
  </si>
  <si>
    <t>20241009 10:10:20</t>
  </si>
  <si>
    <t>10:10:20</t>
  </si>
  <si>
    <t>20241009 10:10:25</t>
  </si>
  <si>
    <t>10:10:25</t>
  </si>
  <si>
    <t>20241009 10:10:30</t>
  </si>
  <si>
    <t>10:10:30</t>
  </si>
  <si>
    <t>20241009 10:10:35</t>
  </si>
  <si>
    <t>10:10:35</t>
  </si>
  <si>
    <t>20241009 10:10:40</t>
  </si>
  <si>
    <t>10:10:40</t>
  </si>
  <si>
    <t>20241009 10:10:45</t>
  </si>
  <si>
    <t>10:10:45</t>
  </si>
  <si>
    <t>20241009 10:10:50</t>
  </si>
  <si>
    <t>10:10:50</t>
  </si>
  <si>
    <t>20241009 10:10:55</t>
  </si>
  <si>
    <t>10:10:55</t>
  </si>
  <si>
    <t>20241009 10:11:00</t>
  </si>
  <si>
    <t>10:11:00</t>
  </si>
  <si>
    <t>20241009 10:11:05</t>
  </si>
  <si>
    <t>10:11:05</t>
  </si>
  <si>
    <t>20241009 10:11:10</t>
  </si>
  <si>
    <t>10:11:10</t>
  </si>
  <si>
    <t>20241009 10:11:15</t>
  </si>
  <si>
    <t>10:11:15</t>
  </si>
  <si>
    <t>20241009 10:11:20</t>
  </si>
  <si>
    <t>10:11:20</t>
  </si>
  <si>
    <t>20241009 10:11:25</t>
  </si>
  <si>
    <t>10:11:25</t>
  </si>
  <si>
    <t>20241009 10:11:30</t>
  </si>
  <si>
    <t>10:11:30</t>
  </si>
  <si>
    <t>20241009 10:11:35</t>
  </si>
  <si>
    <t>10:11:35</t>
  </si>
  <si>
    <t>20241009 10:11:40</t>
  </si>
  <si>
    <t>10:11:40</t>
  </si>
  <si>
    <t>20241009 10:11:45</t>
  </si>
  <si>
    <t>10:11:45</t>
  </si>
  <si>
    <t>20241009 10:11:50</t>
  </si>
  <si>
    <t>10:11:50</t>
  </si>
  <si>
    <t>20241009 10:11:54</t>
  </si>
  <si>
    <t>10:11:54</t>
  </si>
  <si>
    <t>20241009 10:12:00</t>
  </si>
  <si>
    <t>10:12:00</t>
  </si>
  <si>
    <t>20241009 10:12:04</t>
  </si>
  <si>
    <t>10:12:04</t>
  </si>
  <si>
    <t>20241009 10:12:10</t>
  </si>
  <si>
    <t>10:12:10</t>
  </si>
  <si>
    <t>20241009 10:12:14</t>
  </si>
  <si>
    <t>10:12:14</t>
  </si>
  <si>
    <t>20241009 10:12:20</t>
  </si>
  <si>
    <t>10:12:20</t>
  </si>
  <si>
    <t>20241009 10:12:24</t>
  </si>
  <si>
    <t>10:12:24</t>
  </si>
  <si>
    <t>20241009 10:12:30</t>
  </si>
  <si>
    <t>10:12:30</t>
  </si>
  <si>
    <t>20241009 10:12:34</t>
  </si>
  <si>
    <t>10:12:34</t>
  </si>
  <si>
    <t>20241009 10:12:40</t>
  </si>
  <si>
    <t>10:12:40</t>
  </si>
  <si>
    <t>20241009 10:12:44</t>
  </si>
  <si>
    <t>10:12:44</t>
  </si>
  <si>
    <t>20241009 10:12:50</t>
  </si>
  <si>
    <t>10:12:50</t>
  </si>
  <si>
    <t>20241009 10:12:54</t>
  </si>
  <si>
    <t>10:12:54</t>
  </si>
  <si>
    <t>20241009 10:12:59</t>
  </si>
  <si>
    <t>10:12:59</t>
  </si>
  <si>
    <t>20241009 10:13:04</t>
  </si>
  <si>
    <t>10:13:04</t>
  </si>
  <si>
    <t>20241009 10:13:09</t>
  </si>
  <si>
    <t>10:13:09</t>
  </si>
  <si>
    <t>20241009 10:13:14</t>
  </si>
  <si>
    <t>10:13:14</t>
  </si>
  <si>
    <t>20241009 10:13:19</t>
  </si>
  <si>
    <t>10:13:19</t>
  </si>
  <si>
    <t>20241009 10:13:24</t>
  </si>
  <si>
    <t>10:13:24</t>
  </si>
  <si>
    <t>20241009 10:13:29</t>
  </si>
  <si>
    <t>10:13:29</t>
  </si>
  <si>
    <t>20241009 10:13:34</t>
  </si>
  <si>
    <t>10:13:34</t>
  </si>
  <si>
    <t>20241009 10:13:39</t>
  </si>
  <si>
    <t>10:13:39</t>
  </si>
  <si>
    <t>20241009 10:13:44</t>
  </si>
  <si>
    <t>10:13:44</t>
  </si>
  <si>
    <t>20241009 10:13:49</t>
  </si>
  <si>
    <t>10:13:49</t>
  </si>
  <si>
    <t>20241009 10:13:54</t>
  </si>
  <si>
    <t>10:13:54</t>
  </si>
  <si>
    <t>20241009 10:13:59</t>
  </si>
  <si>
    <t>10:13:59</t>
  </si>
  <si>
    <t>20241009 10:14:04</t>
  </si>
  <si>
    <t>10:14:04</t>
  </si>
  <si>
    <t>20241009 10:14:09</t>
  </si>
  <si>
    <t>10:14:09</t>
  </si>
  <si>
    <t>20241009 10:14:14</t>
  </si>
  <si>
    <t>10:14:14</t>
  </si>
  <si>
    <t>20241009 10:14:19</t>
  </si>
  <si>
    <t>10:14:19</t>
  </si>
  <si>
    <t>20241009 10:14:24</t>
  </si>
  <si>
    <t>10:14:24</t>
  </si>
  <si>
    <t>20241009 10:14:29</t>
  </si>
  <si>
    <t>10:14:29</t>
  </si>
  <si>
    <t>20241009 10:14:34</t>
  </si>
  <si>
    <t>10:14:34</t>
  </si>
  <si>
    <t>20241009 10:14:39</t>
  </si>
  <si>
    <t>10:14:39</t>
  </si>
  <si>
    <t>20241009 10:14:44</t>
  </si>
  <si>
    <t>10:14:44</t>
  </si>
  <si>
    <t>20241009 10:14:49</t>
  </si>
  <si>
    <t>10:14:49</t>
  </si>
  <si>
    <t>20241009 10:14:54</t>
  </si>
  <si>
    <t>10:14:54</t>
  </si>
  <si>
    <t>20241009 10:14:59</t>
  </si>
  <si>
    <t>10:14:59</t>
  </si>
  <si>
    <t>20241009 10:15:04</t>
  </si>
  <si>
    <t>10:15:04</t>
  </si>
  <si>
    <t>20241009 10:15:09</t>
  </si>
  <si>
    <t>10:15:09</t>
  </si>
  <si>
    <t>20241009 10:15:14</t>
  </si>
  <si>
    <t>10:15:14</t>
  </si>
  <si>
    <t>20241009 10:15:19</t>
  </si>
  <si>
    <t>10:15:19</t>
  </si>
  <si>
    <t>20241009 10:15:24</t>
  </si>
  <si>
    <t>10:15:24</t>
  </si>
  <si>
    <t>20241009 10:15:29</t>
  </si>
  <si>
    <t>10:15:29</t>
  </si>
  <si>
    <t>20241009 10:15:34</t>
  </si>
  <si>
    <t>10:15:34</t>
  </si>
  <si>
    <t>20241009 10:15:39</t>
  </si>
  <si>
    <t>10:15:39</t>
  </si>
  <si>
    <t>20241009 10:15:44</t>
  </si>
  <si>
    <t>10:15:44</t>
  </si>
  <si>
    <t>20241009 10:15:49</t>
  </si>
  <si>
    <t>10:15:49</t>
  </si>
  <si>
    <t>20241009 10:15:54</t>
  </si>
  <si>
    <t>10:15:54</t>
  </si>
  <si>
    <t>20241009 10:15:59</t>
  </si>
  <si>
    <t>10:15:59</t>
  </si>
  <si>
    <t>20241009 10:16:04</t>
  </si>
  <si>
    <t>10:16:04</t>
  </si>
  <si>
    <t>20241009 10:16:09</t>
  </si>
  <si>
    <t>10:16:09</t>
  </si>
  <si>
    <t>20241009 10:16:14</t>
  </si>
  <si>
    <t>10:16:14</t>
  </si>
  <si>
    <t>20241009 10:16:19</t>
  </si>
  <si>
    <t>10:16:19</t>
  </si>
  <si>
    <t>20241009 10:16:24</t>
  </si>
  <si>
    <t>10:16:24</t>
  </si>
  <si>
    <t>20241009 10:16:29</t>
  </si>
  <si>
    <t>10:16:29</t>
  </si>
  <si>
    <t>20241009 10:16:34</t>
  </si>
  <si>
    <t>10:16:34</t>
  </si>
  <si>
    <t>20241009 10:16:39</t>
  </si>
  <si>
    <t>10:16:39</t>
  </si>
  <si>
    <t>20241009 10:16:44</t>
  </si>
  <si>
    <t>10:16:44</t>
  </si>
  <si>
    <t>20241009 10:16:49</t>
  </si>
  <si>
    <t>10:16:49</t>
  </si>
  <si>
    <t>20241009 10:16:54</t>
  </si>
  <si>
    <t>10:16:54</t>
  </si>
  <si>
    <t>20241009 10:16:59</t>
  </si>
  <si>
    <t>10:16:59</t>
  </si>
  <si>
    <t>20241009 10:17:04</t>
  </si>
  <si>
    <t>10:17:04</t>
  </si>
  <si>
    <t>20241009 10:17:09</t>
  </si>
  <si>
    <t>10:17:09</t>
  </si>
  <si>
    <t>20241009 10:17:14</t>
  </si>
  <si>
    <t>10:17:14</t>
  </si>
  <si>
    <t>20241009 10:17:19</t>
  </si>
  <si>
    <t>10:17:19</t>
  </si>
  <si>
    <t>20241009 10:17:24</t>
  </si>
  <si>
    <t>10:17:24</t>
  </si>
  <si>
    <t>20241009 10:17:29</t>
  </si>
  <si>
    <t>10:17:29</t>
  </si>
  <si>
    <t>20241009 10:17:34</t>
  </si>
  <si>
    <t>10:17:34</t>
  </si>
  <si>
    <t>20241009 10:17:39</t>
  </si>
  <si>
    <t>10:17:39</t>
  </si>
  <si>
    <t>20241009 10:17:44</t>
  </si>
  <si>
    <t>10:17:44</t>
  </si>
  <si>
    <t>20241009 10:17:49</t>
  </si>
  <si>
    <t>10:17:49</t>
  </si>
  <si>
    <t>20241009 10:17:54</t>
  </si>
  <si>
    <t>10:17:54</t>
  </si>
  <si>
    <t>20241009 10:17:59</t>
  </si>
  <si>
    <t>10:17:59</t>
  </si>
  <si>
    <t>20241009 10:18:04</t>
  </si>
  <si>
    <t>10:18:04</t>
  </si>
  <si>
    <t>20241009 10:18:09</t>
  </si>
  <si>
    <t>10:18:09</t>
  </si>
  <si>
    <t>20241009 10:18:14</t>
  </si>
  <si>
    <t>10:18:14</t>
  </si>
  <si>
    <t>20241009 10:18:19</t>
  </si>
  <si>
    <t>10:18:19</t>
  </si>
  <si>
    <t>20241009 10:18:24</t>
  </si>
  <si>
    <t>10:18:24</t>
  </si>
  <si>
    <t>20241009 10:18:29</t>
  </si>
  <si>
    <t>10:18:29</t>
  </si>
  <si>
    <t>20241009 10:18:34</t>
  </si>
  <si>
    <t>10:18:34</t>
  </si>
  <si>
    <t>20241009 10:18:39</t>
  </si>
  <si>
    <t>10:18:39</t>
  </si>
  <si>
    <t>20241009 10:18:44</t>
  </si>
  <si>
    <t>10:18:44</t>
  </si>
  <si>
    <t>20241009 10:18:49</t>
  </si>
  <si>
    <t>10:18:49</t>
  </si>
  <si>
    <t>20241009 10:26:51</t>
  </si>
  <si>
    <t>10:26:51</t>
  </si>
  <si>
    <t>qudo</t>
  </si>
  <si>
    <t>67</t>
  </si>
  <si>
    <t>20241009 10:26:56</t>
  </si>
  <si>
    <t>10:26:56</t>
  </si>
  <si>
    <t>20241009 10:27:01</t>
  </si>
  <si>
    <t>10:27:01</t>
  </si>
  <si>
    <t>20241009 10:27:06</t>
  </si>
  <si>
    <t>10:27:06</t>
  </si>
  <si>
    <t>20241009 10:27:11</t>
  </si>
  <si>
    <t>10:27:11</t>
  </si>
  <si>
    <t>20241009 10:27:16</t>
  </si>
  <si>
    <t>10:27:16</t>
  </si>
  <si>
    <t>20241009 10:27:21</t>
  </si>
  <si>
    <t>10:27:21</t>
  </si>
  <si>
    <t>20241009 10:27:26</t>
  </si>
  <si>
    <t>10:27:26</t>
  </si>
  <si>
    <t>20241009 10:27:31</t>
  </si>
  <si>
    <t>10:27:31</t>
  </si>
  <si>
    <t>20241009 10:27:36</t>
  </si>
  <si>
    <t>10:27:36</t>
  </si>
  <si>
    <t>20241009 10:27:41</t>
  </si>
  <si>
    <t>10:27:41</t>
  </si>
  <si>
    <t>20241009 10:27:46</t>
  </si>
  <si>
    <t>10:27:46</t>
  </si>
  <si>
    <t>20241009 10:27:51</t>
  </si>
  <si>
    <t>10:27:51</t>
  </si>
  <si>
    <t>20241009 10:27:56</t>
  </si>
  <si>
    <t>10:27:56</t>
  </si>
  <si>
    <t>20241009 10:28:01</t>
  </si>
  <si>
    <t>10:28:01</t>
  </si>
  <si>
    <t>20241009 10:28:06</t>
  </si>
  <si>
    <t>10:28:06</t>
  </si>
  <si>
    <t>20241009 10:28:11</t>
  </si>
  <si>
    <t>10:28:11</t>
  </si>
  <si>
    <t>20241009 10:28:16</t>
  </si>
  <si>
    <t>10:28:16</t>
  </si>
  <si>
    <t>20241009 10:28:21</t>
  </si>
  <si>
    <t>10:28:21</t>
  </si>
  <si>
    <t>20241009 10:28:26</t>
  </si>
  <si>
    <t>10:28:26</t>
  </si>
  <si>
    <t>20241009 10:28:31</t>
  </si>
  <si>
    <t>10:28:31</t>
  </si>
  <si>
    <t>20241009 10:28:36</t>
  </si>
  <si>
    <t>10:28:36</t>
  </si>
  <si>
    <t>20241009 10:28:41</t>
  </si>
  <si>
    <t>10:28:41</t>
  </si>
  <si>
    <t>20241009 10:28:46</t>
  </si>
  <si>
    <t>10:28:46</t>
  </si>
  <si>
    <t>20241009 10:28:51</t>
  </si>
  <si>
    <t>10:28:51</t>
  </si>
  <si>
    <t>20241009 10:28:56</t>
  </si>
  <si>
    <t>10:28:56</t>
  </si>
  <si>
    <t>20241009 10:29:01</t>
  </si>
  <si>
    <t>10:29:01</t>
  </si>
  <si>
    <t>20241009 10:29:06</t>
  </si>
  <si>
    <t>10:29:06</t>
  </si>
  <si>
    <t>20241009 10:29:11</t>
  </si>
  <si>
    <t>10:29:11</t>
  </si>
  <si>
    <t>20241009 10:29:16</t>
  </si>
  <si>
    <t>10:29:16</t>
  </si>
  <si>
    <t>20241009 10:29:21</t>
  </si>
  <si>
    <t>10:29:21</t>
  </si>
  <si>
    <t>20241009 10:29:26</t>
  </si>
  <si>
    <t>10:29:26</t>
  </si>
  <si>
    <t>20241009 10:29:31</t>
  </si>
  <si>
    <t>10:29:31</t>
  </si>
  <si>
    <t>20241009 10:29:36</t>
  </si>
  <si>
    <t>10:29:36</t>
  </si>
  <si>
    <t>20241009 10:29:41</t>
  </si>
  <si>
    <t>10:29:41</t>
  </si>
  <si>
    <t>20241009 10:29:46</t>
  </si>
  <si>
    <t>10:29:46</t>
  </si>
  <si>
    <t>20241009 10:29:51</t>
  </si>
  <si>
    <t>10:29:51</t>
  </si>
  <si>
    <t>20241009 10:29:56</t>
  </si>
  <si>
    <t>10:29:56</t>
  </si>
  <si>
    <t>20241009 10:30:01</t>
  </si>
  <si>
    <t>10:30:01</t>
  </si>
  <si>
    <t>20241009 10:30:06</t>
  </si>
  <si>
    <t>10:30:06</t>
  </si>
  <si>
    <t>20241009 10:30:11</t>
  </si>
  <si>
    <t>10:30:11</t>
  </si>
  <si>
    <t>20241009 10:30:16</t>
  </si>
  <si>
    <t>10:30:16</t>
  </si>
  <si>
    <t>20241009 10:30:21</t>
  </si>
  <si>
    <t>10:30:21</t>
  </si>
  <si>
    <t>20241009 10:30:26</t>
  </si>
  <si>
    <t>10:30:26</t>
  </si>
  <si>
    <t>20241009 10:30:31</t>
  </si>
  <si>
    <t>10:30:31</t>
  </si>
  <si>
    <t>20241009 10:30:36</t>
  </si>
  <si>
    <t>10:30:36</t>
  </si>
  <si>
    <t>20241009 10:30:41</t>
  </si>
  <si>
    <t>10:30:41</t>
  </si>
  <si>
    <t>20241009 10:30:46</t>
  </si>
  <si>
    <t>10:30:46</t>
  </si>
  <si>
    <t>20241009 10:30:51</t>
  </si>
  <si>
    <t>10:30:51</t>
  </si>
  <si>
    <t>20241009 10:30:56</t>
  </si>
  <si>
    <t>10:30:56</t>
  </si>
  <si>
    <t>20241009 10:31:01</t>
  </si>
  <si>
    <t>10:31:01</t>
  </si>
  <si>
    <t>20241009 10:31:06</t>
  </si>
  <si>
    <t>10:31:06</t>
  </si>
  <si>
    <t>20241009 10:31:11</t>
  </si>
  <si>
    <t>10:31:11</t>
  </si>
  <si>
    <t>20241009 10:31:16</t>
  </si>
  <si>
    <t>10:31:16</t>
  </si>
  <si>
    <t>20241009 10:31:21</t>
  </si>
  <si>
    <t>10:31:21</t>
  </si>
  <si>
    <t>20241009 10:31:26</t>
  </si>
  <si>
    <t>10:31:26</t>
  </si>
  <si>
    <t>20241009 10:31:31</t>
  </si>
  <si>
    <t>10:31:31</t>
  </si>
  <si>
    <t>20241009 10:31:36</t>
  </si>
  <si>
    <t>10:31:36</t>
  </si>
  <si>
    <t>20241009 10:31:41</t>
  </si>
  <si>
    <t>10:31:41</t>
  </si>
  <si>
    <t>20241009 10:31:46</t>
  </si>
  <si>
    <t>10:31:46</t>
  </si>
  <si>
    <t>20241009 10:31:51</t>
  </si>
  <si>
    <t>10:31:51</t>
  </si>
  <si>
    <t>20241009 10:31:56</t>
  </si>
  <si>
    <t>10:31:56</t>
  </si>
  <si>
    <t>20241009 10:32:01</t>
  </si>
  <si>
    <t>10:32:01</t>
  </si>
  <si>
    <t>20241009 10:32:06</t>
  </si>
  <si>
    <t>10:32:06</t>
  </si>
  <si>
    <t>20241009 10:32:11</t>
  </si>
  <si>
    <t>10:32:11</t>
  </si>
  <si>
    <t>20241009 10:32:16</t>
  </si>
  <si>
    <t>10:32:16</t>
  </si>
  <si>
    <t>20241009 10:32:21</t>
  </si>
  <si>
    <t>10:32:21</t>
  </si>
  <si>
    <t>20241009 10:32:26</t>
  </si>
  <si>
    <t>10:32:26</t>
  </si>
  <si>
    <t>20241009 10:32:31</t>
  </si>
  <si>
    <t>10:32:31</t>
  </si>
  <si>
    <t>20241009 10:32:36</t>
  </si>
  <si>
    <t>10:32:36</t>
  </si>
  <si>
    <t>20241009 10:32:41</t>
  </si>
  <si>
    <t>10:32:41</t>
  </si>
  <si>
    <t>20241009 10:32:46</t>
  </si>
  <si>
    <t>10:32:46</t>
  </si>
  <si>
    <t>20241009 10:32:51</t>
  </si>
  <si>
    <t>10:32:51</t>
  </si>
  <si>
    <t>20241009 10:32:56</t>
  </si>
  <si>
    <t>10:32:56</t>
  </si>
  <si>
    <t>20241009 10:33:01</t>
  </si>
  <si>
    <t>10:33:01</t>
  </si>
  <si>
    <t>20241009 10:33:06</t>
  </si>
  <si>
    <t>10:33:06</t>
  </si>
  <si>
    <t>20241009 10:33:11</t>
  </si>
  <si>
    <t>10:33:11</t>
  </si>
  <si>
    <t>20241009 10:33:16</t>
  </si>
  <si>
    <t>10:33:16</t>
  </si>
  <si>
    <t>20241009 10:33:21</t>
  </si>
  <si>
    <t>10:33:21</t>
  </si>
  <si>
    <t>20241009 10:33:26</t>
  </si>
  <si>
    <t>10:33:26</t>
  </si>
  <si>
    <t>20241009 10:33:31</t>
  </si>
  <si>
    <t>10:33:31</t>
  </si>
  <si>
    <t>20241009 10:33:36</t>
  </si>
  <si>
    <t>10:33:36</t>
  </si>
  <si>
    <t>20241009 10:33:41</t>
  </si>
  <si>
    <t>10:33:41</t>
  </si>
  <si>
    <t>20241009 10:33:46</t>
  </si>
  <si>
    <t>10:33:46</t>
  </si>
  <si>
    <t>20241009 10:33:51</t>
  </si>
  <si>
    <t>10:33:51</t>
  </si>
  <si>
    <t>20241009 10:33:56</t>
  </si>
  <si>
    <t>10:33:56</t>
  </si>
  <si>
    <t>20241009 10:34:01</t>
  </si>
  <si>
    <t>10:34:01</t>
  </si>
  <si>
    <t>20241009 10:34:06</t>
  </si>
  <si>
    <t>10:34:06</t>
  </si>
  <si>
    <t>20241009 10:34:11</t>
  </si>
  <si>
    <t>10:34:11</t>
  </si>
  <si>
    <t>20241009 10:34:16</t>
  </si>
  <si>
    <t>10:34:16</t>
  </si>
  <si>
    <t>20241009 10:34:21</t>
  </si>
  <si>
    <t>10:34:21</t>
  </si>
  <si>
    <t>20241009 10:34:26</t>
  </si>
  <si>
    <t>10:34:26</t>
  </si>
  <si>
    <t>20241009 10:34:31</t>
  </si>
  <si>
    <t>10:34:31</t>
  </si>
  <si>
    <t>20241009 10:34:36</t>
  </si>
  <si>
    <t>10:34:36</t>
  </si>
  <si>
    <t>20241009 10:34:41</t>
  </si>
  <si>
    <t>10:34:41</t>
  </si>
  <si>
    <t>20241009 10:34:46</t>
  </si>
  <si>
    <t>10:34:46</t>
  </si>
  <si>
    <t>20241009 10:34:51</t>
  </si>
  <si>
    <t>10:34:51</t>
  </si>
  <si>
    <t>20241009 10:34:56</t>
  </si>
  <si>
    <t>10:34:56</t>
  </si>
  <si>
    <t>20241009 10:35:01</t>
  </si>
  <si>
    <t>10:35:01</t>
  </si>
  <si>
    <t>20241009 10:35:06</t>
  </si>
  <si>
    <t>10:35:06</t>
  </si>
  <si>
    <t>20241009 10:35:11</t>
  </si>
  <si>
    <t>10:35:11</t>
  </si>
  <si>
    <t>20241009 10:35:16</t>
  </si>
  <si>
    <t>10:35:16</t>
  </si>
  <si>
    <t>20241009 10:35:21</t>
  </si>
  <si>
    <t>10:35:21</t>
  </si>
  <si>
    <t>20241009 10:35:26</t>
  </si>
  <si>
    <t>10:35:26</t>
  </si>
  <si>
    <t>20241009 10:35:31</t>
  </si>
  <si>
    <t>10:35:31</t>
  </si>
  <si>
    <t>20241009 10:35:36</t>
  </si>
  <si>
    <t>10:35:36</t>
  </si>
  <si>
    <t>20241009 10:35:41</t>
  </si>
  <si>
    <t>10:35:41</t>
  </si>
  <si>
    <t>20241009 10:35:46</t>
  </si>
  <si>
    <t>10:35:46</t>
  </si>
  <si>
    <t>20241009 10:35:51</t>
  </si>
  <si>
    <t>10:35:51</t>
  </si>
  <si>
    <t>20241009 10:35:56</t>
  </si>
  <si>
    <t>10:35:56</t>
  </si>
  <si>
    <t>20241009 10:36:01</t>
  </si>
  <si>
    <t>10:36:01</t>
  </si>
  <si>
    <t>20241009 10:36:06</t>
  </si>
  <si>
    <t>10:36:06</t>
  </si>
  <si>
    <t>20241009 10:36:11</t>
  </si>
  <si>
    <t>10:36:11</t>
  </si>
  <si>
    <t>20241009 10:36:16</t>
  </si>
  <si>
    <t>10:36:16</t>
  </si>
  <si>
    <t>20241009 10:36:21</t>
  </si>
  <si>
    <t>10:36:21</t>
  </si>
  <si>
    <t>20241009 10:36:25</t>
  </si>
  <si>
    <t>10:36:25</t>
  </si>
  <si>
    <t>20241009 10:36:30</t>
  </si>
  <si>
    <t>10:36:30</t>
  </si>
  <si>
    <t>20241009 10:36:35</t>
  </si>
  <si>
    <t>10:36:35</t>
  </si>
  <si>
    <t>20241009 10:36:40</t>
  </si>
  <si>
    <t>10:36:40</t>
  </si>
  <si>
    <t>20241009 10:43:00</t>
  </si>
  <si>
    <t>10:43:00</t>
  </si>
  <si>
    <t>80</t>
  </si>
  <si>
    <t>20241009 10:43:05</t>
  </si>
  <si>
    <t>10:43:05</t>
  </si>
  <si>
    <t>20241009 10:43:10</t>
  </si>
  <si>
    <t>10:43:10</t>
  </si>
  <si>
    <t>20241009 10:43:15</t>
  </si>
  <si>
    <t>10:43:15</t>
  </si>
  <si>
    <t>20241009 10:43:20</t>
  </si>
  <si>
    <t>10:43:20</t>
  </si>
  <si>
    <t>20241009 10:43:25</t>
  </si>
  <si>
    <t>10:43:25</t>
  </si>
  <si>
    <t>20241009 10:43:30</t>
  </si>
  <si>
    <t>10:43:30</t>
  </si>
  <si>
    <t>20241009 10:43:35</t>
  </si>
  <si>
    <t>10:43:35</t>
  </si>
  <si>
    <t>20241009 10:43:40</t>
  </si>
  <si>
    <t>10:43:40</t>
  </si>
  <si>
    <t>20241009 10:43:45</t>
  </si>
  <si>
    <t>10:43:45</t>
  </si>
  <si>
    <t>20241009 10:43:50</t>
  </si>
  <si>
    <t>10:43:50</t>
  </si>
  <si>
    <t>20241009 10:43:55</t>
  </si>
  <si>
    <t>10:43:55</t>
  </si>
  <si>
    <t>20241009 10:44:00</t>
  </si>
  <si>
    <t>10:44:00</t>
  </si>
  <si>
    <t>20241009 10:44:05</t>
  </si>
  <si>
    <t>10:44:05</t>
  </si>
  <si>
    <t>20241009 10:44:10</t>
  </si>
  <si>
    <t>10:44:10</t>
  </si>
  <si>
    <t>20241009 10:44:15</t>
  </si>
  <si>
    <t>10:44:15</t>
  </si>
  <si>
    <t>20241009 10:44:20</t>
  </si>
  <si>
    <t>10:44:20</t>
  </si>
  <si>
    <t>20241009 10:44:25</t>
  </si>
  <si>
    <t>10:44:25</t>
  </si>
  <si>
    <t>20241009 10:44:30</t>
  </si>
  <si>
    <t>10:44:30</t>
  </si>
  <si>
    <t>20241009 10:44:35</t>
  </si>
  <si>
    <t>10:44:35</t>
  </si>
  <si>
    <t>20241009 10:44:39</t>
  </si>
  <si>
    <t>10:44:39</t>
  </si>
  <si>
    <t>20241009 10:44:44</t>
  </si>
  <si>
    <t>10:44:44</t>
  </si>
  <si>
    <t>20241009 10:44:49</t>
  </si>
  <si>
    <t>10:44:49</t>
  </si>
  <si>
    <t>20241009 10:44:54</t>
  </si>
  <si>
    <t>10:44:54</t>
  </si>
  <si>
    <t>20241009 10:44:59</t>
  </si>
  <si>
    <t>10:44:59</t>
  </si>
  <si>
    <t>20241009 10:45:04</t>
  </si>
  <si>
    <t>10:45:04</t>
  </si>
  <si>
    <t>20241009 10:45:09</t>
  </si>
  <si>
    <t>10:45:09</t>
  </si>
  <si>
    <t>20241009 10:45:14</t>
  </si>
  <si>
    <t>10:45:14</t>
  </si>
  <si>
    <t>20241009 10:45:19</t>
  </si>
  <si>
    <t>10:45:19</t>
  </si>
  <si>
    <t>20241009 10:45:24</t>
  </si>
  <si>
    <t>10:45:24</t>
  </si>
  <si>
    <t>20241009 10:45:29</t>
  </si>
  <si>
    <t>10:45:29</t>
  </si>
  <si>
    <t>20241009 10:45:34</t>
  </si>
  <si>
    <t>10:45:34</t>
  </si>
  <si>
    <t>20241009 10:45:39</t>
  </si>
  <si>
    <t>10:45:39</t>
  </si>
  <si>
    <t>20241009 10:45:44</t>
  </si>
  <si>
    <t>10:45:44</t>
  </si>
  <si>
    <t>20241009 10:45:49</t>
  </si>
  <si>
    <t>10:45:49</t>
  </si>
  <si>
    <t>20241009 10:45:54</t>
  </si>
  <si>
    <t>10:45:54</t>
  </si>
  <si>
    <t>20241009 10:45:59</t>
  </si>
  <si>
    <t>10:45:59</t>
  </si>
  <si>
    <t>20241009 10:46:04</t>
  </si>
  <si>
    <t>10:46:04</t>
  </si>
  <si>
    <t>20241009 10:46:09</t>
  </si>
  <si>
    <t>10:46:09</t>
  </si>
  <si>
    <t>20241009 10:46:14</t>
  </si>
  <si>
    <t>10:46:14</t>
  </si>
  <si>
    <t>20241009 10:46:19</t>
  </si>
  <si>
    <t>10:46:19</t>
  </si>
  <si>
    <t>20241009 10:46:24</t>
  </si>
  <si>
    <t>10:46:24</t>
  </si>
  <si>
    <t>20241009 10:46:29</t>
  </si>
  <si>
    <t>10:46:29</t>
  </si>
  <si>
    <t>20241009 10:46:34</t>
  </si>
  <si>
    <t>10:46:34</t>
  </si>
  <si>
    <t>20241009 10:46:39</t>
  </si>
  <si>
    <t>10:46:39</t>
  </si>
  <si>
    <t>20241009 10:46:44</t>
  </si>
  <si>
    <t>10:46:44</t>
  </si>
  <si>
    <t>20241009 10:46:49</t>
  </si>
  <si>
    <t>10:46:49</t>
  </si>
  <si>
    <t>20241009 10:46:54</t>
  </si>
  <si>
    <t>10:46:54</t>
  </si>
  <si>
    <t>20241009 10:46:59</t>
  </si>
  <si>
    <t>10:46:59</t>
  </si>
  <si>
    <t>20241009 10:47:04</t>
  </si>
  <si>
    <t>10:47:04</t>
  </si>
  <si>
    <t>20241009 10:47:09</t>
  </si>
  <si>
    <t>10:47:09</t>
  </si>
  <si>
    <t>20241009 10:47:14</t>
  </si>
  <si>
    <t>10:47:14</t>
  </si>
  <si>
    <t>20241009 10:47:19</t>
  </si>
  <si>
    <t>10:47:19</t>
  </si>
  <si>
    <t>20241009 10:47:24</t>
  </si>
  <si>
    <t>10:47:24</t>
  </si>
  <si>
    <t>20241009 10:47:29</t>
  </si>
  <si>
    <t>10:47:29</t>
  </si>
  <si>
    <t>20241009 10:47:34</t>
  </si>
  <si>
    <t>10:47:34</t>
  </si>
  <si>
    <t>20241009 10:47:39</t>
  </si>
  <si>
    <t>10:47:39</t>
  </si>
  <si>
    <t>20241009 10:47:44</t>
  </si>
  <si>
    <t>10:47:44</t>
  </si>
  <si>
    <t>20241009 10:47:49</t>
  </si>
  <si>
    <t>10:47:49</t>
  </si>
  <si>
    <t>20241009 10:47:54</t>
  </si>
  <si>
    <t>10:47:54</t>
  </si>
  <si>
    <t>20241009 10:47:59</t>
  </si>
  <si>
    <t>10:47:59</t>
  </si>
  <si>
    <t>20241009 10:48:04</t>
  </si>
  <si>
    <t>10:48:04</t>
  </si>
  <si>
    <t>20241009 10:48:09</t>
  </si>
  <si>
    <t>10:48:09</t>
  </si>
  <si>
    <t>20241009 10:48:14</t>
  </si>
  <si>
    <t>10:48:14</t>
  </si>
  <si>
    <t>20241009 10:48:19</t>
  </si>
  <si>
    <t>10:48:19</t>
  </si>
  <si>
    <t>20241009 10:48:24</t>
  </si>
  <si>
    <t>10:48:24</t>
  </si>
  <si>
    <t>20241009 10:48:29</t>
  </si>
  <si>
    <t>10:48:29</t>
  </si>
  <si>
    <t>20241009 10:48:34</t>
  </si>
  <si>
    <t>10:48:34</t>
  </si>
  <si>
    <t>20241009 10:48:39</t>
  </si>
  <si>
    <t>10:48:39</t>
  </si>
  <si>
    <t>20241009 10:48:44</t>
  </si>
  <si>
    <t>10:48:44</t>
  </si>
  <si>
    <t>20241009 10:48:49</t>
  </si>
  <si>
    <t>10:48:49</t>
  </si>
  <si>
    <t>20241009 10:48:54</t>
  </si>
  <si>
    <t>10:48:54</t>
  </si>
  <si>
    <t>20241009 10:48:59</t>
  </si>
  <si>
    <t>10:48:59</t>
  </si>
  <si>
    <t>20241009 10:49:04</t>
  </si>
  <si>
    <t>10:49:04</t>
  </si>
  <si>
    <t>20241009 10:49:09</t>
  </si>
  <si>
    <t>10:49:09</t>
  </si>
  <si>
    <t>20241009 10:49:14</t>
  </si>
  <si>
    <t>10:49:14</t>
  </si>
  <si>
    <t>20241009 10:49:19</t>
  </si>
  <si>
    <t>10:49:19</t>
  </si>
  <si>
    <t>20241009 10:49:24</t>
  </si>
  <si>
    <t>10:49:24</t>
  </si>
  <si>
    <t>20241009 10:49:29</t>
  </si>
  <si>
    <t>10:49:29</t>
  </si>
  <si>
    <t>20241009 10:49:34</t>
  </si>
  <si>
    <t>10:49:34</t>
  </si>
  <si>
    <t>20241009 10:49:39</t>
  </si>
  <si>
    <t>10:49:39</t>
  </si>
  <si>
    <t>20241009 10:49:44</t>
  </si>
  <si>
    <t>10:49:44</t>
  </si>
  <si>
    <t>20241009 10:49:49</t>
  </si>
  <si>
    <t>10:49:49</t>
  </si>
  <si>
    <t>20241009 10:49:54</t>
  </si>
  <si>
    <t>10:49:54</t>
  </si>
  <si>
    <t>20241009 10:49:59</t>
  </si>
  <si>
    <t>10:49:59</t>
  </si>
  <si>
    <t>20241009 10:50:04</t>
  </si>
  <si>
    <t>10:50:04</t>
  </si>
  <si>
    <t>20241009 10:50:09</t>
  </si>
  <si>
    <t>10:50:09</t>
  </si>
  <si>
    <t>20241009 10:50:14</t>
  </si>
  <si>
    <t>10:50:14</t>
  </si>
  <si>
    <t>20241009 10:50:19</t>
  </si>
  <si>
    <t>10:50:19</t>
  </si>
  <si>
    <t>20241009 10:50:24</t>
  </si>
  <si>
    <t>10:50:24</t>
  </si>
  <si>
    <t>20241009 10:50:29</t>
  </si>
  <si>
    <t>10:50:29</t>
  </si>
  <si>
    <t>20241009 10:50:34</t>
  </si>
  <si>
    <t>10:50:34</t>
  </si>
  <si>
    <t>20241009 10:50:39</t>
  </si>
  <si>
    <t>10:50:39</t>
  </si>
  <si>
    <t>20241009 10:50:44</t>
  </si>
  <si>
    <t>10:50:44</t>
  </si>
  <si>
    <t>20241009 10:50:49</t>
  </si>
  <si>
    <t>10:50:49</t>
  </si>
  <si>
    <t>20241009 10:50:54</t>
  </si>
  <si>
    <t>10:50:54</t>
  </si>
  <si>
    <t>20241009 10:50:59</t>
  </si>
  <si>
    <t>10:50:59</t>
  </si>
  <si>
    <t>20241009 10:51:04</t>
  </si>
  <si>
    <t>10:51:04</t>
  </si>
  <si>
    <t>20241009 10:51:09</t>
  </si>
  <si>
    <t>10:51:09</t>
  </si>
  <si>
    <t>20241009 10:51:14</t>
  </si>
  <si>
    <t>10:51:14</t>
  </si>
  <si>
    <t>20241009 10:51:19</t>
  </si>
  <si>
    <t>10:51:19</t>
  </si>
  <si>
    <t>20241009 10:51:24</t>
  </si>
  <si>
    <t>10:51:24</t>
  </si>
  <si>
    <t>20241009 10:51:29</t>
  </si>
  <si>
    <t>10:51:29</t>
  </si>
  <si>
    <t>20241009 10:51:34</t>
  </si>
  <si>
    <t>10:51:34</t>
  </si>
  <si>
    <t>20241009 10:51:39</t>
  </si>
  <si>
    <t>10:51:39</t>
  </si>
  <si>
    <t>20241009 10:51:44</t>
  </si>
  <si>
    <t>10:51:44</t>
  </si>
  <si>
    <t>20241009 10:51:49</t>
  </si>
  <si>
    <t>10:51:49</t>
  </si>
  <si>
    <t>20241009 10:51:54</t>
  </si>
  <si>
    <t>10:51:54</t>
  </si>
  <si>
    <t>20241009 10:51:59</t>
  </si>
  <si>
    <t>10:51:59</t>
  </si>
  <si>
    <t>20241009 10:52:04</t>
  </si>
  <si>
    <t>10:52:04</t>
  </si>
  <si>
    <t>20241009 10:52:09</t>
  </si>
  <si>
    <t>10:52:09</t>
  </si>
  <si>
    <t>20241009 10:52:14</t>
  </si>
  <si>
    <t>10:52:14</t>
  </si>
  <si>
    <t>20241009 10:52:19</t>
  </si>
  <si>
    <t>10:52:19</t>
  </si>
  <si>
    <t>20241009 10:52:24</t>
  </si>
  <si>
    <t>10:52:24</t>
  </si>
  <si>
    <t>20241009 10:52:29</t>
  </si>
  <si>
    <t>10:52:29</t>
  </si>
  <si>
    <t>20241009 10:52:34</t>
  </si>
  <si>
    <t>10:52:34</t>
  </si>
  <si>
    <t>20241009 10:52:39</t>
  </si>
  <si>
    <t>10:52:39</t>
  </si>
  <si>
    <t>20241009 10:52:44</t>
  </si>
  <si>
    <t>10:52:44</t>
  </si>
  <si>
    <t>20241009 10:52:49</t>
  </si>
  <si>
    <t>10:52:49</t>
  </si>
  <si>
    <t>20241009 10:57:40</t>
  </si>
  <si>
    <t>10:57:40</t>
  </si>
  <si>
    <t>81</t>
  </si>
  <si>
    <t>20241009 10:57:45</t>
  </si>
  <si>
    <t>10:57:45</t>
  </si>
  <si>
    <t>20241009 10:57:50</t>
  </si>
  <si>
    <t>10:57:50</t>
  </si>
  <si>
    <t>20241009 10:57:55</t>
  </si>
  <si>
    <t>10:57:55</t>
  </si>
  <si>
    <t>20241009 10:58:00</t>
  </si>
  <si>
    <t>10:58:00</t>
  </si>
  <si>
    <t>20241009 10:58:05</t>
  </si>
  <si>
    <t>10:58:05</t>
  </si>
  <si>
    <t>20241009 10:58:10</t>
  </si>
  <si>
    <t>10:58:10</t>
  </si>
  <si>
    <t>20241009 10:58:15</t>
  </si>
  <si>
    <t>10:58:15</t>
  </si>
  <si>
    <t>20241009 10:58:20</t>
  </si>
  <si>
    <t>10:58:20</t>
  </si>
  <si>
    <t>20241009 10:58:25</t>
  </si>
  <si>
    <t>10:58:25</t>
  </si>
  <si>
    <t>20241009 10:58:30</t>
  </si>
  <si>
    <t>10:58:30</t>
  </si>
  <si>
    <t>20241009 10:58:35</t>
  </si>
  <si>
    <t>10:58:35</t>
  </si>
  <si>
    <t>20241009 10:58:40</t>
  </si>
  <si>
    <t>10:58:40</t>
  </si>
  <si>
    <t>20241009 10:58:45</t>
  </si>
  <si>
    <t>10:58:45</t>
  </si>
  <si>
    <t>20241009 10:58:50</t>
  </si>
  <si>
    <t>10:58:50</t>
  </si>
  <si>
    <t>20241009 10:58:55</t>
  </si>
  <si>
    <t>10:58:55</t>
  </si>
  <si>
    <t>20241009 10:59:00</t>
  </si>
  <si>
    <t>10:59:00</t>
  </si>
  <si>
    <t>20241009 10:59:05</t>
  </si>
  <si>
    <t>10:59:05</t>
  </si>
  <si>
    <t>20241009 10:59:10</t>
  </si>
  <si>
    <t>10:59:10</t>
  </si>
  <si>
    <t>20241009 10:59:15</t>
  </si>
  <si>
    <t>10:59:15</t>
  </si>
  <si>
    <t>20241009 10:59:20</t>
  </si>
  <si>
    <t>10:59:20</t>
  </si>
  <si>
    <t>20241009 10:59:24</t>
  </si>
  <si>
    <t>10:59:24</t>
  </si>
  <si>
    <t>20241009 10:59:30</t>
  </si>
  <si>
    <t>10:59:30</t>
  </si>
  <si>
    <t>20241009 10:59:34</t>
  </si>
  <si>
    <t>10:59:34</t>
  </si>
  <si>
    <t>20241009 10:59:40</t>
  </si>
  <si>
    <t>10:59:40</t>
  </si>
  <si>
    <t>20241009 10:59:44</t>
  </si>
  <si>
    <t>10:59:44</t>
  </si>
  <si>
    <t>20241009 10:59:50</t>
  </si>
  <si>
    <t>10:59:50</t>
  </si>
  <si>
    <t>20241009 10:59:54</t>
  </si>
  <si>
    <t>10:59:54</t>
  </si>
  <si>
    <t>20241009 11:00:00</t>
  </si>
  <si>
    <t>11:00:00</t>
  </si>
  <si>
    <t>20241009 11:00:04</t>
  </si>
  <si>
    <t>11:00:04</t>
  </si>
  <si>
    <t>20241009 11:00:10</t>
  </si>
  <si>
    <t>11:00:10</t>
  </si>
  <si>
    <t>20241009 11:00:14</t>
  </si>
  <si>
    <t>11:00:14</t>
  </si>
  <si>
    <t>20241009 11:00:19</t>
  </si>
  <si>
    <t>11:00:19</t>
  </si>
  <si>
    <t>20241009 11:00:24</t>
  </si>
  <si>
    <t>11:00:24</t>
  </si>
  <si>
    <t>20241009 11:00:29</t>
  </si>
  <si>
    <t>11:00:29</t>
  </si>
  <si>
    <t>20241009 11:00:34</t>
  </si>
  <si>
    <t>11:00:34</t>
  </si>
  <si>
    <t>20241009 11:00:39</t>
  </si>
  <si>
    <t>11:00:39</t>
  </si>
  <si>
    <t>20241009 11:00:44</t>
  </si>
  <si>
    <t>11:00:44</t>
  </si>
  <si>
    <t>20241009 11:00:49</t>
  </si>
  <si>
    <t>11:00:49</t>
  </si>
  <si>
    <t>20241009 11:00:54</t>
  </si>
  <si>
    <t>11:00:54</t>
  </si>
  <si>
    <t>20241009 11:00:59</t>
  </si>
  <si>
    <t>11:00:59</t>
  </si>
  <si>
    <t>20241009 11:01:04</t>
  </si>
  <si>
    <t>11:01:04</t>
  </si>
  <si>
    <t>20241009 11:01:09</t>
  </si>
  <si>
    <t>11:01:09</t>
  </si>
  <si>
    <t>20241009 11:01:14</t>
  </si>
  <si>
    <t>11:01:14</t>
  </si>
  <si>
    <t>20241009 11:01:19</t>
  </si>
  <si>
    <t>11:01:19</t>
  </si>
  <si>
    <t>20241009 11:01:24</t>
  </si>
  <si>
    <t>11:01:24</t>
  </si>
  <si>
    <t>20241009 11:01:29</t>
  </si>
  <si>
    <t>11:01:29</t>
  </si>
  <si>
    <t>20241009 11:01:34</t>
  </si>
  <si>
    <t>11:01:34</t>
  </si>
  <si>
    <t>20241009 11:01:39</t>
  </si>
  <si>
    <t>11:01:39</t>
  </si>
  <si>
    <t>20241009 11:01:44</t>
  </si>
  <si>
    <t>11:01:44</t>
  </si>
  <si>
    <t>20241009 11:01:49</t>
  </si>
  <si>
    <t>11:01:49</t>
  </si>
  <si>
    <t>20241009 11:01:54</t>
  </si>
  <si>
    <t>11:01:54</t>
  </si>
  <si>
    <t>20241009 11:01:59</t>
  </si>
  <si>
    <t>11:01:59</t>
  </si>
  <si>
    <t>20241009 11:02:04</t>
  </si>
  <si>
    <t>11:02:04</t>
  </si>
  <si>
    <t>20241009 11:02:09</t>
  </si>
  <si>
    <t>11:02:09</t>
  </si>
  <si>
    <t>20241009 11:02:14</t>
  </si>
  <si>
    <t>11:02:14</t>
  </si>
  <si>
    <t>20241009 11:02:19</t>
  </si>
  <si>
    <t>11:02:19</t>
  </si>
  <si>
    <t>20241009 11:02:24</t>
  </si>
  <si>
    <t>11:02:24</t>
  </si>
  <si>
    <t>20241009 11:02:29</t>
  </si>
  <si>
    <t>11:02:29</t>
  </si>
  <si>
    <t>20241009 11:02:34</t>
  </si>
  <si>
    <t>11:02:34</t>
  </si>
  <si>
    <t>20241009 11:02:39</t>
  </si>
  <si>
    <t>11:02:39</t>
  </si>
  <si>
    <t>20241009 11:02:44</t>
  </si>
  <si>
    <t>11:02:44</t>
  </si>
  <si>
    <t>20241009 11:02:49</t>
  </si>
  <si>
    <t>11:02:49</t>
  </si>
  <si>
    <t>20241009 11:02:54</t>
  </si>
  <si>
    <t>11:02:54</t>
  </si>
  <si>
    <t>20241009 11:02:59</t>
  </si>
  <si>
    <t>11:02:59</t>
  </si>
  <si>
    <t>20241009 11:03:04</t>
  </si>
  <si>
    <t>11:03:04</t>
  </si>
  <si>
    <t>20241009 11:03:09</t>
  </si>
  <si>
    <t>11:03:09</t>
  </si>
  <si>
    <t>20241009 11:03:14</t>
  </si>
  <si>
    <t>11:03:14</t>
  </si>
  <si>
    <t>20241009 11:03:19</t>
  </si>
  <si>
    <t>11:03:19</t>
  </si>
  <si>
    <t>20241009 11:03:24</t>
  </si>
  <si>
    <t>11:03:24</t>
  </si>
  <si>
    <t>20241009 11:03:29</t>
  </si>
  <si>
    <t>11:03:29</t>
  </si>
  <si>
    <t>20241009 11:03:34</t>
  </si>
  <si>
    <t>11:03:34</t>
  </si>
  <si>
    <t>20241009 11:03:39</t>
  </si>
  <si>
    <t>11:03:39</t>
  </si>
  <si>
    <t>20241009 11:03:44</t>
  </si>
  <si>
    <t>11:03:44</t>
  </si>
  <si>
    <t>20241009 11:03:49</t>
  </si>
  <si>
    <t>11:03:49</t>
  </si>
  <si>
    <t>20241009 11:03:54</t>
  </si>
  <si>
    <t>11:03:54</t>
  </si>
  <si>
    <t>20241009 11:03:59</t>
  </si>
  <si>
    <t>11:03:59</t>
  </si>
  <si>
    <t>20241009 11:04:04</t>
  </si>
  <si>
    <t>11:04:04</t>
  </si>
  <si>
    <t>20241009 11:04:09</t>
  </si>
  <si>
    <t>11:04:09</t>
  </si>
  <si>
    <t>20241009 11:04:14</t>
  </si>
  <si>
    <t>11:04:14</t>
  </si>
  <si>
    <t>20241009 11:04:19</t>
  </si>
  <si>
    <t>11:04:19</t>
  </si>
  <si>
    <t>20241009 11:04:24</t>
  </si>
  <si>
    <t>11:04:24</t>
  </si>
  <si>
    <t>20241009 11:04:29</t>
  </si>
  <si>
    <t>11:04:29</t>
  </si>
  <si>
    <t>20241009 11:04:34</t>
  </si>
  <si>
    <t>11:04:34</t>
  </si>
  <si>
    <t>20241009 11:04:39</t>
  </si>
  <si>
    <t>11:04:39</t>
  </si>
  <si>
    <t>20241009 11:04:44</t>
  </si>
  <si>
    <t>11:04:44</t>
  </si>
  <si>
    <t>20241009 11:04:49</t>
  </si>
  <si>
    <t>11:04:49</t>
  </si>
  <si>
    <t>20241009 11:04:54</t>
  </si>
  <si>
    <t>11:04:54</t>
  </si>
  <si>
    <t>20241009 11:04:59</t>
  </si>
  <si>
    <t>11:04:59</t>
  </si>
  <si>
    <t>20241009 11:05:04</t>
  </si>
  <si>
    <t>11:05:04</t>
  </si>
  <si>
    <t>20241009 11:05:09</t>
  </si>
  <si>
    <t>11:05:09</t>
  </si>
  <si>
    <t>20241009 11:05:14</t>
  </si>
  <si>
    <t>11:05:14</t>
  </si>
  <si>
    <t>20241009 11:05:19</t>
  </si>
  <si>
    <t>11:05:19</t>
  </si>
  <si>
    <t>20241009 11:05:24</t>
  </si>
  <si>
    <t>11:05:24</t>
  </si>
  <si>
    <t>20241009 11:05:29</t>
  </si>
  <si>
    <t>11:05:29</t>
  </si>
  <si>
    <t>20241009 11:05:34</t>
  </si>
  <si>
    <t>11:05:34</t>
  </si>
  <si>
    <t>20241009 11:05:39</t>
  </si>
  <si>
    <t>11:05:39</t>
  </si>
  <si>
    <t>20241009 11:05:44</t>
  </si>
  <si>
    <t>11:05:44</t>
  </si>
  <si>
    <t>20241009 11:05:49</t>
  </si>
  <si>
    <t>11:05:49</t>
  </si>
  <si>
    <t>20241009 11:05:54</t>
  </si>
  <si>
    <t>11:05:54</t>
  </si>
  <si>
    <t>20241009 11:05:59</t>
  </si>
  <si>
    <t>11:05:59</t>
  </si>
  <si>
    <t>20241009 11:06:04</t>
  </si>
  <si>
    <t>11:06:04</t>
  </si>
  <si>
    <t>20241009 11:06:09</t>
  </si>
  <si>
    <t>11:06:09</t>
  </si>
  <si>
    <t>20241009 11:06:14</t>
  </si>
  <si>
    <t>11:06:14</t>
  </si>
  <si>
    <t>20241009 11:06:19</t>
  </si>
  <si>
    <t>11:06:19</t>
  </si>
  <si>
    <t>20241009 11:06:24</t>
  </si>
  <si>
    <t>11:06:24</t>
  </si>
  <si>
    <t>20241009 11:06:29</t>
  </si>
  <si>
    <t>11:06:29</t>
  </si>
  <si>
    <t>20241009 11:06:34</t>
  </si>
  <si>
    <t>11:06:34</t>
  </si>
  <si>
    <t>20241009 11:06:39</t>
  </si>
  <si>
    <t>11:06:39</t>
  </si>
  <si>
    <t>20241009 11:06:44</t>
  </si>
  <si>
    <t>11:06:44</t>
  </si>
  <si>
    <t>20241009 11:06:49</t>
  </si>
  <si>
    <t>11:06:49</t>
  </si>
  <si>
    <t>20241009 11:06:54</t>
  </si>
  <si>
    <t>11:06:54</t>
  </si>
  <si>
    <t>20241009 11:06:59</t>
  </si>
  <si>
    <t>11:06:59</t>
  </si>
  <si>
    <t>20241009 11:07:04</t>
  </si>
  <si>
    <t>11:07:04</t>
  </si>
  <si>
    <t>20241009 11:07:09</t>
  </si>
  <si>
    <t>11:07:09</t>
  </si>
  <si>
    <t>20241009 11:07:14</t>
  </si>
  <si>
    <t>11:07:14</t>
  </si>
  <si>
    <t>20241009 11:07:19</t>
  </si>
  <si>
    <t>11:07:19</t>
  </si>
  <si>
    <t>20241009 11:07:24</t>
  </si>
  <si>
    <t>11:07:24</t>
  </si>
  <si>
    <t>20241009 11:07:29</t>
  </si>
  <si>
    <t>11:07:29</t>
  </si>
  <si>
    <t>20241009 11:12:11</t>
  </si>
  <si>
    <t>11:12:11</t>
  </si>
  <si>
    <t>78</t>
  </si>
  <si>
    <t>20241009 11:12:16</t>
  </si>
  <si>
    <t>11:12:16</t>
  </si>
  <si>
    <t>20241009 11:12:21</t>
  </si>
  <si>
    <t>11:12:21</t>
  </si>
  <si>
    <t>20241009 11:12:26</t>
  </si>
  <si>
    <t>11:12:26</t>
  </si>
  <si>
    <t>20241009 11:12:31</t>
  </si>
  <si>
    <t>11:12:31</t>
  </si>
  <si>
    <t>20241009 11:12:36</t>
  </si>
  <si>
    <t>11:12:36</t>
  </si>
  <si>
    <t>20241009 11:12:41</t>
  </si>
  <si>
    <t>11:12:41</t>
  </si>
  <si>
    <t>20241009 11:12:46</t>
  </si>
  <si>
    <t>11:12:46</t>
  </si>
  <si>
    <t>20241009 11:12:51</t>
  </si>
  <si>
    <t>11:12:51</t>
  </si>
  <si>
    <t>20241009 11:12:56</t>
  </si>
  <si>
    <t>11:12:56</t>
  </si>
  <si>
    <t>20241009 11:13:01</t>
  </si>
  <si>
    <t>11:13:01</t>
  </si>
  <si>
    <t>20241009 11:13:06</t>
  </si>
  <si>
    <t>11:13:06</t>
  </si>
  <si>
    <t>20241009 11:13:11</t>
  </si>
  <si>
    <t>11:13:11</t>
  </si>
  <si>
    <t>20241009 11:13:16</t>
  </si>
  <si>
    <t>11:13:16</t>
  </si>
  <si>
    <t>20241009 11:13:21</t>
  </si>
  <si>
    <t>11:13:21</t>
  </si>
  <si>
    <t>20241009 11:13:26</t>
  </si>
  <si>
    <t>11:13:26</t>
  </si>
  <si>
    <t>20241009 11:13:31</t>
  </si>
  <si>
    <t>11:13:31</t>
  </si>
  <si>
    <t>20241009 11:13:36</t>
  </si>
  <si>
    <t>11:13:36</t>
  </si>
  <si>
    <t>20241009 11:13:41</t>
  </si>
  <si>
    <t>11:13:41</t>
  </si>
  <si>
    <t>20241009 11:13:46</t>
  </si>
  <si>
    <t>11:13:46</t>
  </si>
  <si>
    <t>20241009 11:13:51</t>
  </si>
  <si>
    <t>11:13:51</t>
  </si>
  <si>
    <t>20241009 11:13:56</t>
  </si>
  <si>
    <t>11:13:56</t>
  </si>
  <si>
    <t>20241009 11:14:01</t>
  </si>
  <si>
    <t>11:14:01</t>
  </si>
  <si>
    <t>20241009 11:14:06</t>
  </si>
  <si>
    <t>11:14:06</t>
  </si>
  <si>
    <t>20241009 11:14:11</t>
  </si>
  <si>
    <t>11:14:11</t>
  </si>
  <si>
    <t>20241009 11:14:16</t>
  </si>
  <si>
    <t>11:14:16</t>
  </si>
  <si>
    <t>20241009 11:14:21</t>
  </si>
  <si>
    <t>11:14:21</t>
  </si>
  <si>
    <t>20241009 11:14:26</t>
  </si>
  <si>
    <t>11:14:26</t>
  </si>
  <si>
    <t>20241009 11:14:31</t>
  </si>
  <si>
    <t>11:14:31</t>
  </si>
  <si>
    <t>20241009 11:14:36</t>
  </si>
  <si>
    <t>11:14:36</t>
  </si>
  <si>
    <t>20241009 11:14:41</t>
  </si>
  <si>
    <t>11:14:41</t>
  </si>
  <si>
    <t>20241009 11:14:45</t>
  </si>
  <si>
    <t>11:14:45</t>
  </si>
  <si>
    <t>20241009 11:14:51</t>
  </si>
  <si>
    <t>11:14:51</t>
  </si>
  <si>
    <t>20241009 11:14:55</t>
  </si>
  <si>
    <t>11:14:55</t>
  </si>
  <si>
    <t>20241009 11:15:01</t>
  </si>
  <si>
    <t>11:15:01</t>
  </si>
  <si>
    <t>20241009 11:15:05</t>
  </si>
  <si>
    <t>11:15:05</t>
  </si>
  <si>
    <t>20241009 11:15:11</t>
  </si>
  <si>
    <t>11:15:11</t>
  </si>
  <si>
    <t>20241009 11:15:15</t>
  </si>
  <si>
    <t>11:15:15</t>
  </si>
  <si>
    <t>20241009 11:15:21</t>
  </si>
  <si>
    <t>11:15:21</t>
  </si>
  <si>
    <t>20241009 11:15:25</t>
  </si>
  <si>
    <t>11:15:25</t>
  </si>
  <si>
    <t>20241009 11:15:31</t>
  </si>
  <si>
    <t>11:15:31</t>
  </si>
  <si>
    <t>20241009 11:15:35</t>
  </si>
  <si>
    <t>11:15:35</t>
  </si>
  <si>
    <t>20241009 11:15:41</t>
  </si>
  <si>
    <t>11:15:41</t>
  </si>
  <si>
    <t>20241009 11:15:45</t>
  </si>
  <si>
    <t>11:15:45</t>
  </si>
  <si>
    <t>20241009 11:15:50</t>
  </si>
  <si>
    <t>11:15:50</t>
  </si>
  <si>
    <t>20241009 11:15:55</t>
  </si>
  <si>
    <t>11:15:55</t>
  </si>
  <si>
    <t>20241009 11:16:00</t>
  </si>
  <si>
    <t>11:16:00</t>
  </si>
  <si>
    <t>20241009 11:16:05</t>
  </si>
  <si>
    <t>11:16:05</t>
  </si>
  <si>
    <t>20241009 11:16:10</t>
  </si>
  <si>
    <t>11:16:10</t>
  </si>
  <si>
    <t>20241009 11:16:15</t>
  </si>
  <si>
    <t>11:16:15</t>
  </si>
  <si>
    <t>20241009 11:16:20</t>
  </si>
  <si>
    <t>11:16:20</t>
  </si>
  <si>
    <t>20241009 11:16:25</t>
  </si>
  <si>
    <t>11:16:25</t>
  </si>
  <si>
    <t>20241009 11:16:30</t>
  </si>
  <si>
    <t>11:16:30</t>
  </si>
  <si>
    <t>20241009 11:16:35</t>
  </si>
  <si>
    <t>11:16:35</t>
  </si>
  <si>
    <t>20241009 11:16:40</t>
  </si>
  <si>
    <t>11:16:40</t>
  </si>
  <si>
    <t>20241009 11:16:45</t>
  </si>
  <si>
    <t>11:16:45</t>
  </si>
  <si>
    <t>20241009 11:16:50</t>
  </si>
  <si>
    <t>11:16:50</t>
  </si>
  <si>
    <t>20241009 11:16:55</t>
  </si>
  <si>
    <t>11:16:55</t>
  </si>
  <si>
    <t>20241009 11:17:00</t>
  </si>
  <si>
    <t>11:17:00</t>
  </si>
  <si>
    <t>20241009 11:17:05</t>
  </si>
  <si>
    <t>11:17:05</t>
  </si>
  <si>
    <t>20241009 11:17:10</t>
  </si>
  <si>
    <t>11:17:10</t>
  </si>
  <si>
    <t>20241009 11:17:15</t>
  </si>
  <si>
    <t>11:17:15</t>
  </si>
  <si>
    <t>20241009 11:17:20</t>
  </si>
  <si>
    <t>11:17:20</t>
  </si>
  <si>
    <t>20241009 11:17:25</t>
  </si>
  <si>
    <t>11:17:25</t>
  </si>
  <si>
    <t>20241009 11:17:30</t>
  </si>
  <si>
    <t>11:17:30</t>
  </si>
  <si>
    <t>20241009 11:17:35</t>
  </si>
  <si>
    <t>11:17:35</t>
  </si>
  <si>
    <t>20241009 11:17:40</t>
  </si>
  <si>
    <t>11:17:40</t>
  </si>
  <si>
    <t>20241009 11:17:45</t>
  </si>
  <si>
    <t>11:17:45</t>
  </si>
  <si>
    <t>20241009 11:17:50</t>
  </si>
  <si>
    <t>11:17:50</t>
  </si>
  <si>
    <t>20241009 11:17:55</t>
  </si>
  <si>
    <t>11:17:55</t>
  </si>
  <si>
    <t>20241009 11:18:00</t>
  </si>
  <si>
    <t>11:18:00</t>
  </si>
  <si>
    <t>20241009 11:18:05</t>
  </si>
  <si>
    <t>11:18:05</t>
  </si>
  <si>
    <t>20241009 11:18:10</t>
  </si>
  <si>
    <t>11:18:10</t>
  </si>
  <si>
    <t>20241009 11:18:15</t>
  </si>
  <si>
    <t>11:18:15</t>
  </si>
  <si>
    <t>20241009 11:18:20</t>
  </si>
  <si>
    <t>11:18:20</t>
  </si>
  <si>
    <t>20241009 11:18:25</t>
  </si>
  <si>
    <t>11:18:25</t>
  </si>
  <si>
    <t>20241009 11:18:30</t>
  </si>
  <si>
    <t>11:18:30</t>
  </si>
  <si>
    <t>20241009 11:18:35</t>
  </si>
  <si>
    <t>11:18:35</t>
  </si>
  <si>
    <t>20241009 11:18:40</t>
  </si>
  <si>
    <t>11:18:40</t>
  </si>
  <si>
    <t>20241009 11:18:45</t>
  </si>
  <si>
    <t>11:18:45</t>
  </si>
  <si>
    <t>20241009 11:18:50</t>
  </si>
  <si>
    <t>11:18:50</t>
  </si>
  <si>
    <t>20241009 11:18:55</t>
  </si>
  <si>
    <t>11:18:55</t>
  </si>
  <si>
    <t>20241009 11:19:00</t>
  </si>
  <si>
    <t>11:19:00</t>
  </si>
  <si>
    <t>20241009 11:19:05</t>
  </si>
  <si>
    <t>11:19:05</t>
  </si>
  <si>
    <t>20241009 11:19:10</t>
  </si>
  <si>
    <t>11:19:10</t>
  </si>
  <si>
    <t>20241009 11:19:15</t>
  </si>
  <si>
    <t>11:19:15</t>
  </si>
  <si>
    <t>20241009 11:19:20</t>
  </si>
  <si>
    <t>11:19:20</t>
  </si>
  <si>
    <t>20241009 11:19:25</t>
  </si>
  <si>
    <t>11:19:25</t>
  </si>
  <si>
    <t>20241009 11:19:30</t>
  </si>
  <si>
    <t>11:19:30</t>
  </si>
  <si>
    <t>20241009 11:19:35</t>
  </si>
  <si>
    <t>11:19:35</t>
  </si>
  <si>
    <t>20241009 11:19:40</t>
  </si>
  <si>
    <t>11:19:40</t>
  </si>
  <si>
    <t>20241009 11:19:45</t>
  </si>
  <si>
    <t>11:19:45</t>
  </si>
  <si>
    <t>20241009 11:19:50</t>
  </si>
  <si>
    <t>11:19:50</t>
  </si>
  <si>
    <t>20241009 11:19:55</t>
  </si>
  <si>
    <t>11:19:55</t>
  </si>
  <si>
    <t>20241009 11:20:00</t>
  </si>
  <si>
    <t>11:20:00</t>
  </si>
  <si>
    <t>20241009 11:20:05</t>
  </si>
  <si>
    <t>11:20:05</t>
  </si>
  <si>
    <t>20241009 11:20:10</t>
  </si>
  <si>
    <t>11:20:10</t>
  </si>
  <si>
    <t>20241009 11:20:15</t>
  </si>
  <si>
    <t>11:20:15</t>
  </si>
  <si>
    <t>20241009 11:20:20</t>
  </si>
  <si>
    <t>11:20:20</t>
  </si>
  <si>
    <t>20241009 11:20:25</t>
  </si>
  <si>
    <t>11:20:25</t>
  </si>
  <si>
    <t>20241009 11:20:30</t>
  </si>
  <si>
    <t>11:20:30</t>
  </si>
  <si>
    <t>20241009 11:20:35</t>
  </si>
  <si>
    <t>11:20:35</t>
  </si>
  <si>
    <t>20241009 11:20:40</t>
  </si>
  <si>
    <t>11:20:40</t>
  </si>
  <si>
    <t>20241009 11:20:45</t>
  </si>
  <si>
    <t>11:20:45</t>
  </si>
  <si>
    <t>20241009 11:20:50</t>
  </si>
  <si>
    <t>11:20:50</t>
  </si>
  <si>
    <t>20241009 11:20:55</t>
  </si>
  <si>
    <t>11:20:55</t>
  </si>
  <si>
    <t>20241009 11:21:00</t>
  </si>
  <si>
    <t>11:21:00</t>
  </si>
  <si>
    <t>20241009 11:21:05</t>
  </si>
  <si>
    <t>11:21:05</t>
  </si>
  <si>
    <t>20241009 11:21:10</t>
  </si>
  <si>
    <t>11:21:10</t>
  </si>
  <si>
    <t>20241009 11:21:15</t>
  </si>
  <si>
    <t>11:21:15</t>
  </si>
  <si>
    <t>20241009 11:21:20</t>
  </si>
  <si>
    <t>11:21:20</t>
  </si>
  <si>
    <t>20241009 11:21:25</t>
  </si>
  <si>
    <t>11:21:25</t>
  </si>
  <si>
    <t>20241009 11:21:30</t>
  </si>
  <si>
    <t>11:21:30</t>
  </si>
  <si>
    <t>20241009 11:21:35</t>
  </si>
  <si>
    <t>11:21:35</t>
  </si>
  <si>
    <t>20241009 11:21:40</t>
  </si>
  <si>
    <t>11:21:40</t>
  </si>
  <si>
    <t>20241009 11:21:45</t>
  </si>
  <si>
    <t>11:21:45</t>
  </si>
  <si>
    <t>20241009 11:21:50</t>
  </si>
  <si>
    <t>11:21:50</t>
  </si>
  <si>
    <t>20241009 11:21:55</t>
  </si>
  <si>
    <t>11:21:55</t>
  </si>
  <si>
    <t>20241009 11:22:00</t>
  </si>
  <si>
    <t>11:22:00</t>
  </si>
  <si>
    <t>20241009 11:28:20</t>
  </si>
  <si>
    <t>11:28:20</t>
  </si>
  <si>
    <t>78-2</t>
  </si>
  <si>
    <t>20241009 11:28:25</t>
  </si>
  <si>
    <t>11:28:25</t>
  </si>
  <si>
    <t>20241009 11:28:30</t>
  </si>
  <si>
    <t>11:28:30</t>
  </si>
  <si>
    <t>20241009 11:28:35</t>
  </si>
  <si>
    <t>11:28:35</t>
  </si>
  <si>
    <t>20241009 11:28:40</t>
  </si>
  <si>
    <t>11:28:40</t>
  </si>
  <si>
    <t>20241009 11:28:45</t>
  </si>
  <si>
    <t>11:28:45</t>
  </si>
  <si>
    <t>20241009 11:28:50</t>
  </si>
  <si>
    <t>11:28:50</t>
  </si>
  <si>
    <t>20241009 11:28:55</t>
  </si>
  <si>
    <t>11:28:55</t>
  </si>
  <si>
    <t>20241009 11:29:00</t>
  </si>
  <si>
    <t>11:29:00</t>
  </si>
  <si>
    <t>20241009 11:29:05</t>
  </si>
  <si>
    <t>11:29:05</t>
  </si>
  <si>
    <t>20241009 11:29:10</t>
  </si>
  <si>
    <t>11:29:10</t>
  </si>
  <si>
    <t>20241009 11:29:15</t>
  </si>
  <si>
    <t>11:29:15</t>
  </si>
  <si>
    <t>20241009 11:29:20</t>
  </si>
  <si>
    <t>11:29:20</t>
  </si>
  <si>
    <t>20241009 11:29:25</t>
  </si>
  <si>
    <t>11:29:25</t>
  </si>
  <si>
    <t>20241009 11:29:30</t>
  </si>
  <si>
    <t>11:29:30</t>
  </si>
  <si>
    <t>20241009 11:29:35</t>
  </si>
  <si>
    <t>11:29:35</t>
  </si>
  <si>
    <t>20241009 11:29:40</t>
  </si>
  <si>
    <t>11:29:40</t>
  </si>
  <si>
    <t>20241009 11:29:45</t>
  </si>
  <si>
    <t>11:29:45</t>
  </si>
  <si>
    <t>20241009 11:29:50</t>
  </si>
  <si>
    <t>11:29:50</t>
  </si>
  <si>
    <t>20241009 11:29:55</t>
  </si>
  <si>
    <t>11:29:55</t>
  </si>
  <si>
    <t>20241009 11:30:00</t>
  </si>
  <si>
    <t>11:30:00</t>
  </si>
  <si>
    <t>20241009 11:30:05</t>
  </si>
  <si>
    <t>11:30:05</t>
  </si>
  <si>
    <t>20241009 11:30:10</t>
  </si>
  <si>
    <t>11:30:10</t>
  </si>
  <si>
    <t>20241009 11:30:15</t>
  </si>
  <si>
    <t>11:30:15</t>
  </si>
  <si>
    <t>20241009 11:30:20</t>
  </si>
  <si>
    <t>11:30:20</t>
  </si>
  <si>
    <t>20241009 11:30:25</t>
  </si>
  <si>
    <t>11:30:25</t>
  </si>
  <si>
    <t>20241009 11:30:30</t>
  </si>
  <si>
    <t>11:30:30</t>
  </si>
  <si>
    <t>20241009 11:30:35</t>
  </si>
  <si>
    <t>11:30:35</t>
  </si>
  <si>
    <t>20241009 11:30:40</t>
  </si>
  <si>
    <t>11:30:40</t>
  </si>
  <si>
    <t>20241009 11:30:45</t>
  </si>
  <si>
    <t>11:30:45</t>
  </si>
  <si>
    <t>20241009 11:30:50</t>
  </si>
  <si>
    <t>11:30:50</t>
  </si>
  <si>
    <t>20241009 11:30:55</t>
  </si>
  <si>
    <t>11:30:55</t>
  </si>
  <si>
    <t>20241009 11:31:00</t>
  </si>
  <si>
    <t>11:31:00</t>
  </si>
  <si>
    <t>20241009 11:31:05</t>
  </si>
  <si>
    <t>11:31:05</t>
  </si>
  <si>
    <t>20241009 11:31:10</t>
  </si>
  <si>
    <t>11:31:10</t>
  </si>
  <si>
    <t>20241009 11:31:15</t>
  </si>
  <si>
    <t>11:31:15</t>
  </si>
  <si>
    <t>20241009 11:31:19</t>
  </si>
  <si>
    <t>11:31:19</t>
  </si>
  <si>
    <t>20241009 11:31:24</t>
  </si>
  <si>
    <t>11:31:24</t>
  </si>
  <si>
    <t>20241009 11:31:29</t>
  </si>
  <si>
    <t>11:31:29</t>
  </si>
  <si>
    <t>20241009 11:31:34</t>
  </si>
  <si>
    <t>11:31:34</t>
  </si>
  <si>
    <t>20241009 11:31:39</t>
  </si>
  <si>
    <t>11:31:39</t>
  </si>
  <si>
    <t>20241009 11:31:44</t>
  </si>
  <si>
    <t>11:31:44</t>
  </si>
  <si>
    <t>20241009 11:31:49</t>
  </si>
  <si>
    <t>11:31:49</t>
  </si>
  <si>
    <t>20241009 11:31:54</t>
  </si>
  <si>
    <t>11:31:54</t>
  </si>
  <si>
    <t>20241009 11:31:59</t>
  </si>
  <si>
    <t>11:31:59</t>
  </si>
  <si>
    <t>20241009 11:32:04</t>
  </si>
  <si>
    <t>11:32:04</t>
  </si>
  <si>
    <t>20241009 11:32:09</t>
  </si>
  <si>
    <t>11:32:09</t>
  </si>
  <si>
    <t>20241009 11:32:14</t>
  </si>
  <si>
    <t>11:32:14</t>
  </si>
  <si>
    <t>20241009 11:32:19</t>
  </si>
  <si>
    <t>11:32:19</t>
  </si>
  <si>
    <t>20241009 11:32:24</t>
  </si>
  <si>
    <t>11:32:24</t>
  </si>
  <si>
    <t>20241009 11:32:29</t>
  </si>
  <si>
    <t>11:32:29</t>
  </si>
  <si>
    <t>20241009 11:32:34</t>
  </si>
  <si>
    <t>11:32:34</t>
  </si>
  <si>
    <t>20241009 11:32:39</t>
  </si>
  <si>
    <t>11:32:39</t>
  </si>
  <si>
    <t>20241009 11:32:44</t>
  </si>
  <si>
    <t>11:32:44</t>
  </si>
  <si>
    <t>20241009 11:32:49</t>
  </si>
  <si>
    <t>11:32:49</t>
  </si>
  <si>
    <t>20241009 11:32:54</t>
  </si>
  <si>
    <t>11:32:54</t>
  </si>
  <si>
    <t>20241009 11:32:59</t>
  </si>
  <si>
    <t>11:32:59</t>
  </si>
  <si>
    <t>20241009 11:33:04</t>
  </si>
  <si>
    <t>11:33:04</t>
  </si>
  <si>
    <t>20241009 11:33:09</t>
  </si>
  <si>
    <t>11:33:09</t>
  </si>
  <si>
    <t>20241009 11:33:14</t>
  </si>
  <si>
    <t>11:33:14</t>
  </si>
  <si>
    <t>20241009 11:33:19</t>
  </si>
  <si>
    <t>11:33:19</t>
  </si>
  <si>
    <t>20241009 11:33:24</t>
  </si>
  <si>
    <t>11:33:24</t>
  </si>
  <si>
    <t>20241009 11:33:29</t>
  </si>
  <si>
    <t>11:33:29</t>
  </si>
  <si>
    <t>20241009 11:33:34</t>
  </si>
  <si>
    <t>11:33:34</t>
  </si>
  <si>
    <t>20241009 11:33:39</t>
  </si>
  <si>
    <t>11:33:39</t>
  </si>
  <si>
    <t>20241009 11:33:44</t>
  </si>
  <si>
    <t>11:33:44</t>
  </si>
  <si>
    <t>20241009 11:33:49</t>
  </si>
  <si>
    <t>11:33:49</t>
  </si>
  <si>
    <t>20241009 11:33:54</t>
  </si>
  <si>
    <t>11:33:54</t>
  </si>
  <si>
    <t>20241009 11:33:59</t>
  </si>
  <si>
    <t>11:33:59</t>
  </si>
  <si>
    <t>20241009 11:34:04</t>
  </si>
  <si>
    <t>11:34:04</t>
  </si>
  <si>
    <t>20241009 11:34:09</t>
  </si>
  <si>
    <t>11:34:09</t>
  </si>
  <si>
    <t>20241009 11:34:14</t>
  </si>
  <si>
    <t>11:34:14</t>
  </si>
  <si>
    <t>20241009 11:34:19</t>
  </si>
  <si>
    <t>11:34:19</t>
  </si>
  <si>
    <t>20241009 11:34:24</t>
  </si>
  <si>
    <t>11:34:24</t>
  </si>
  <si>
    <t>20241009 11:34:29</t>
  </si>
  <si>
    <t>11:34:29</t>
  </si>
  <si>
    <t>20241009 11:34:34</t>
  </si>
  <si>
    <t>11:34:34</t>
  </si>
  <si>
    <t>20241009 11:34:39</t>
  </si>
  <si>
    <t>11:34:39</t>
  </si>
  <si>
    <t>20241009 11:34:44</t>
  </si>
  <si>
    <t>11:34:44</t>
  </si>
  <si>
    <t>20241009 11:34:49</t>
  </si>
  <si>
    <t>11:34:49</t>
  </si>
  <si>
    <t>20241009 11:34:54</t>
  </si>
  <si>
    <t>11:34:54</t>
  </si>
  <si>
    <t>20241009 11:34:59</t>
  </si>
  <si>
    <t>11:34:59</t>
  </si>
  <si>
    <t>20241009 11:35:04</t>
  </si>
  <si>
    <t>11:35:04</t>
  </si>
  <si>
    <t>20241009 11:35:09</t>
  </si>
  <si>
    <t>11:35:09</t>
  </si>
  <si>
    <t>20241009 11:35:14</t>
  </si>
  <si>
    <t>11:35:14</t>
  </si>
  <si>
    <t>20241009 11:35:19</t>
  </si>
  <si>
    <t>11:35:19</t>
  </si>
  <si>
    <t>20241009 11:35:24</t>
  </si>
  <si>
    <t>11:35:24</t>
  </si>
  <si>
    <t>20241009 11:35:29</t>
  </si>
  <si>
    <t>11:35:29</t>
  </si>
  <si>
    <t>20241009 11:35:34</t>
  </si>
  <si>
    <t>11:35:34</t>
  </si>
  <si>
    <t>20241009 11:35:39</t>
  </si>
  <si>
    <t>11:35:39</t>
  </si>
  <si>
    <t>20241009 11:35:44</t>
  </si>
  <si>
    <t>11:35:44</t>
  </si>
  <si>
    <t>20241009 11:35:49</t>
  </si>
  <si>
    <t>11:35:49</t>
  </si>
  <si>
    <t>20241009 11:35:54</t>
  </si>
  <si>
    <t>11:35:54</t>
  </si>
  <si>
    <t>20241009 11:35:59</t>
  </si>
  <si>
    <t>11:35:59</t>
  </si>
  <si>
    <t>20241009 11:36:04</t>
  </si>
  <si>
    <t>11:36:04</t>
  </si>
  <si>
    <t>20241009 11:36:09</t>
  </si>
  <si>
    <t>11:36:09</t>
  </si>
  <si>
    <t>20241009 11:36:14</t>
  </si>
  <si>
    <t>11:36:14</t>
  </si>
  <si>
    <t>20241009 11:36:19</t>
  </si>
  <si>
    <t>11:36:19</t>
  </si>
  <si>
    <t>20241009 11:36:24</t>
  </si>
  <si>
    <t>11:36:24</t>
  </si>
  <si>
    <t>20241009 11:36:29</t>
  </si>
  <si>
    <t>11:36:29</t>
  </si>
  <si>
    <t>20241009 11:36:34</t>
  </si>
  <si>
    <t>11:36:34</t>
  </si>
  <si>
    <t>20241009 11:36:39</t>
  </si>
  <si>
    <t>11:36:39</t>
  </si>
  <si>
    <t>20241009 11:36:44</t>
  </si>
  <si>
    <t>11:36:44</t>
  </si>
  <si>
    <t>20241009 11:36:49</t>
  </si>
  <si>
    <t>11:36:49</t>
  </si>
  <si>
    <t>20241009 11:36:54</t>
  </si>
  <si>
    <t>11:36:54</t>
  </si>
  <si>
    <t>20241009 11:36:59</t>
  </si>
  <si>
    <t>11:36:59</t>
  </si>
  <si>
    <t>20241009 11:37:04</t>
  </si>
  <si>
    <t>11:37:04</t>
  </si>
  <si>
    <t>20241009 11:37:09</t>
  </si>
  <si>
    <t>11:37:09</t>
  </si>
  <si>
    <t>20241009 11:37:14</t>
  </si>
  <si>
    <t>11:37:14</t>
  </si>
  <si>
    <t>20241009 11:37:19</t>
  </si>
  <si>
    <t>11:37:19</t>
  </si>
  <si>
    <t>20241009 11:37:24</t>
  </si>
  <si>
    <t>11:37:24</t>
  </si>
  <si>
    <t>20241009 11:37:29</t>
  </si>
  <si>
    <t>11:37:29</t>
  </si>
  <si>
    <t>20241009 11:37:34</t>
  </si>
  <si>
    <t>11:37:34</t>
  </si>
  <si>
    <t>20241009 11:37:39</t>
  </si>
  <si>
    <t>11:37:39</t>
  </si>
  <si>
    <t>20241009 11:37:44</t>
  </si>
  <si>
    <t>11:37:44</t>
  </si>
  <si>
    <t>20241009 11:37:49</t>
  </si>
  <si>
    <t>11:37:49</t>
  </si>
  <si>
    <t>20241009 11:37:54</t>
  </si>
  <si>
    <t>11:37:54</t>
  </si>
  <si>
    <t>20241009 11:37:59</t>
  </si>
  <si>
    <t>11:37:59</t>
  </si>
  <si>
    <t>20241009 11:38:04</t>
  </si>
  <si>
    <t>11:38:04</t>
  </si>
  <si>
    <t>20241009 11:38:09</t>
  </si>
  <si>
    <t>11:38:09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</si>
</sst>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T970"/>
  <sheetViews>
    <sheetView tabSelected="1" workbookViewId="0"/>
  </sheetViews>
  <sheetFormatPr defaultRowHeight="15"/>
  <sheetData>
    <row r="2" spans="1:228">
      <c r="A2" t="s">
        <v>31</v>
      </c>
      <c r="B2" t="s">
        <v>32</v>
      </c>
      <c r="C2" t="s">
        <v>33</v>
      </c>
    </row>
    <row r="3" spans="1:228">
      <c r="B3">
        <v>4</v>
      </c>
      <c r="C3">
        <v>21</v>
      </c>
    </row>
    <row r="4" spans="1:22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2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28">
      <c r="B7">
        <v>0</v>
      </c>
      <c r="C7">
        <v>1</v>
      </c>
      <c r="D7">
        <v>0</v>
      </c>
      <c r="E7">
        <v>0</v>
      </c>
    </row>
    <row r="8" spans="1:22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2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28">
      <c r="B11">
        <v>0</v>
      </c>
      <c r="C11">
        <v>0</v>
      </c>
      <c r="D11">
        <v>0</v>
      </c>
      <c r="E11">
        <v>0</v>
      </c>
      <c r="F11">
        <v>1</v>
      </c>
    </row>
    <row r="12" spans="1:22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2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2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87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88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89</v>
      </c>
      <c r="AU14" t="s">
        <v>90</v>
      </c>
      <c r="AV14" t="s">
        <v>90</v>
      </c>
      <c r="AW14" t="s">
        <v>90</v>
      </c>
      <c r="AX14" t="s">
        <v>90</v>
      </c>
      <c r="AY14" t="s">
        <v>90</v>
      </c>
      <c r="AZ14" t="s">
        <v>91</v>
      </c>
      <c r="BA14" t="s">
        <v>91</v>
      </c>
      <c r="BB14" t="s">
        <v>91</v>
      </c>
      <c r="BC14" t="s">
        <v>91</v>
      </c>
      <c r="BD14" t="s">
        <v>92</v>
      </c>
      <c r="BE14" t="s">
        <v>92</v>
      </c>
      <c r="BF14" t="s">
        <v>92</v>
      </c>
      <c r="BG14" t="s">
        <v>92</v>
      </c>
      <c r="BH14" t="s">
        <v>92</v>
      </c>
      <c r="BI14" t="s">
        <v>93</v>
      </c>
      <c r="BJ14" t="s">
        <v>93</v>
      </c>
      <c r="BK14" t="s">
        <v>93</v>
      </c>
      <c r="BL14" t="s">
        <v>93</v>
      </c>
      <c r="BM14" t="s">
        <v>93</v>
      </c>
      <c r="BN14" t="s">
        <v>93</v>
      </c>
      <c r="BO14" t="s">
        <v>93</v>
      </c>
      <c r="BP14" t="s">
        <v>93</v>
      </c>
      <c r="BQ14" t="s">
        <v>93</v>
      </c>
      <c r="BR14" t="s">
        <v>93</v>
      </c>
      <c r="BS14" t="s">
        <v>93</v>
      </c>
      <c r="BT14" t="s">
        <v>93</v>
      </c>
      <c r="BU14" t="s">
        <v>93</v>
      </c>
      <c r="BV14" t="s">
        <v>93</v>
      </c>
      <c r="BW14" t="s">
        <v>93</v>
      </c>
      <c r="BX14" t="s">
        <v>93</v>
      </c>
      <c r="BY14" t="s">
        <v>93</v>
      </c>
      <c r="BZ14" t="s">
        <v>93</v>
      </c>
      <c r="CA14" t="s">
        <v>94</v>
      </c>
      <c r="CB14" t="s">
        <v>94</v>
      </c>
      <c r="CC14" t="s">
        <v>94</v>
      </c>
      <c r="CD14" t="s">
        <v>94</v>
      </c>
      <c r="CE14" t="s">
        <v>94</v>
      </c>
      <c r="CF14" t="s">
        <v>94</v>
      </c>
      <c r="CG14" t="s">
        <v>94</v>
      </c>
      <c r="CH14" t="s">
        <v>94</v>
      </c>
      <c r="CI14" t="s">
        <v>94</v>
      </c>
      <c r="CJ14" t="s">
        <v>94</v>
      </c>
      <c r="CK14" t="s">
        <v>95</v>
      </c>
      <c r="CL14" t="s">
        <v>95</v>
      </c>
      <c r="CM14" t="s">
        <v>95</v>
      </c>
      <c r="CN14" t="s">
        <v>95</v>
      </c>
      <c r="CO14" t="s">
        <v>95</v>
      </c>
      <c r="CP14" t="s">
        <v>95</v>
      </c>
      <c r="CQ14" t="s">
        <v>95</v>
      </c>
      <c r="CR14" t="s">
        <v>95</v>
      </c>
      <c r="CS14" t="s">
        <v>95</v>
      </c>
      <c r="CT14" t="s">
        <v>95</v>
      </c>
      <c r="CU14" t="s">
        <v>95</v>
      </c>
      <c r="CV14" t="s">
        <v>95</v>
      </c>
      <c r="CW14" t="s">
        <v>95</v>
      </c>
      <c r="CX14" t="s">
        <v>95</v>
      </c>
      <c r="CY14" t="s">
        <v>95</v>
      </c>
      <c r="CZ14" t="s">
        <v>95</v>
      </c>
      <c r="DA14" t="s">
        <v>95</v>
      </c>
      <c r="DB14" t="s">
        <v>95</v>
      </c>
      <c r="DC14" t="s">
        <v>96</v>
      </c>
      <c r="DD14" t="s">
        <v>96</v>
      </c>
      <c r="DE14" t="s">
        <v>96</v>
      </c>
      <c r="DF14" t="s">
        <v>96</v>
      </c>
      <c r="DG14" t="s">
        <v>96</v>
      </c>
      <c r="DH14" t="s">
        <v>96</v>
      </c>
      <c r="DI14" t="s">
        <v>96</v>
      </c>
      <c r="DJ14" t="s">
        <v>96</v>
      </c>
      <c r="DK14" t="s">
        <v>96</v>
      </c>
      <c r="DL14" t="s">
        <v>96</v>
      </c>
      <c r="DM14" t="s">
        <v>96</v>
      </c>
      <c r="DN14" t="s">
        <v>96</v>
      </c>
      <c r="DO14" t="s">
        <v>96</v>
      </c>
      <c r="DP14" t="s">
        <v>97</v>
      </c>
      <c r="DQ14" t="s">
        <v>97</v>
      </c>
      <c r="DR14" t="s">
        <v>97</v>
      </c>
      <c r="DS14" t="s">
        <v>97</v>
      </c>
      <c r="DT14" t="s">
        <v>97</v>
      </c>
      <c r="DU14" t="s">
        <v>97</v>
      </c>
      <c r="DV14" t="s">
        <v>97</v>
      </c>
      <c r="DW14" t="s">
        <v>97</v>
      </c>
      <c r="DX14" t="s">
        <v>97</v>
      </c>
      <c r="DY14" t="s">
        <v>97</v>
      </c>
      <c r="DZ14" t="s">
        <v>97</v>
      </c>
      <c r="EA14" t="s">
        <v>98</v>
      </c>
      <c r="EB14" t="s">
        <v>98</v>
      </c>
      <c r="EC14" t="s">
        <v>98</v>
      </c>
      <c r="ED14" t="s">
        <v>98</v>
      </c>
      <c r="EE14" t="s">
        <v>98</v>
      </c>
      <c r="EF14" t="s">
        <v>98</v>
      </c>
      <c r="EG14" t="s">
        <v>98</v>
      </c>
      <c r="EH14" t="s">
        <v>98</v>
      </c>
      <c r="EI14" t="s">
        <v>98</v>
      </c>
      <c r="EJ14" t="s">
        <v>98</v>
      </c>
      <c r="EK14" t="s">
        <v>98</v>
      </c>
      <c r="EL14" t="s">
        <v>98</v>
      </c>
      <c r="EM14" t="s">
        <v>98</v>
      </c>
      <c r="EN14" t="s">
        <v>98</v>
      </c>
      <c r="EO14" t="s">
        <v>98</v>
      </c>
      <c r="EP14" t="s">
        <v>98</v>
      </c>
      <c r="EQ14" t="s">
        <v>98</v>
      </c>
      <c r="ER14" t="s">
        <v>98</v>
      </c>
      <c r="ES14" t="s">
        <v>99</v>
      </c>
      <c r="ET14" t="s">
        <v>99</v>
      </c>
      <c r="EU14" t="s">
        <v>99</v>
      </c>
      <c r="EV14" t="s">
        <v>99</v>
      </c>
      <c r="EW14" t="s">
        <v>99</v>
      </c>
      <c r="EX14" t="s">
        <v>99</v>
      </c>
      <c r="EY14" t="s">
        <v>99</v>
      </c>
      <c r="EZ14" t="s">
        <v>99</v>
      </c>
      <c r="FA14" t="s">
        <v>99</v>
      </c>
      <c r="FB14" t="s">
        <v>99</v>
      </c>
      <c r="FC14" t="s">
        <v>99</v>
      </c>
      <c r="FD14" t="s">
        <v>99</v>
      </c>
      <c r="FE14" t="s">
        <v>99</v>
      </c>
      <c r="FF14" t="s">
        <v>99</v>
      </c>
      <c r="FG14" t="s">
        <v>99</v>
      </c>
      <c r="FH14" t="s">
        <v>99</v>
      </c>
      <c r="FI14" t="s">
        <v>99</v>
      </c>
      <c r="FJ14" t="s">
        <v>99</v>
      </c>
      <c r="FK14" t="s">
        <v>99</v>
      </c>
      <c r="FL14" t="s">
        <v>100</v>
      </c>
      <c r="FM14" t="s">
        <v>100</v>
      </c>
      <c r="FN14" t="s">
        <v>100</v>
      </c>
      <c r="FO14" t="s">
        <v>100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100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101</v>
      </c>
      <c r="GT14" t="s">
        <v>101</v>
      </c>
      <c r="GU14" t="s">
        <v>101</v>
      </c>
      <c r="GV14" t="s">
        <v>101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103</v>
      </c>
      <c r="HF14" t="s">
        <v>103</v>
      </c>
      <c r="HG14" t="s">
        <v>103</v>
      </c>
      <c r="HH14" t="s">
        <v>103</v>
      </c>
      <c r="HI14" t="s">
        <v>103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</row>
    <row r="15" spans="1:228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109</v>
      </c>
      <c r="G15" t="s">
        <v>110</v>
      </c>
      <c r="H15" t="s">
        <v>111</v>
      </c>
      <c r="I15" t="s">
        <v>112</v>
      </c>
      <c r="J15" t="s">
        <v>113</v>
      </c>
      <c r="K15" t="s">
        <v>114</v>
      </c>
      <c r="L15" t="s">
        <v>115</v>
      </c>
      <c r="M15" t="s">
        <v>116</v>
      </c>
      <c r="N15" t="s">
        <v>117</v>
      </c>
      <c r="O15" t="s">
        <v>118</v>
      </c>
      <c r="P15" t="s">
        <v>119</v>
      </c>
      <c r="Q15" t="s">
        <v>120</v>
      </c>
      <c r="R15" t="s">
        <v>121</v>
      </c>
      <c r="S15" t="s">
        <v>122</v>
      </c>
      <c r="T15" t="s">
        <v>123</v>
      </c>
      <c r="U15" t="s">
        <v>124</v>
      </c>
      <c r="V15" t="s">
        <v>125</v>
      </c>
      <c r="W15" t="s">
        <v>126</v>
      </c>
      <c r="X15" t="s">
        <v>127</v>
      </c>
      <c r="Y15" t="s">
        <v>128</v>
      </c>
      <c r="Z15" t="s">
        <v>129</v>
      </c>
      <c r="AA15" t="s">
        <v>130</v>
      </c>
      <c r="AB15" t="s">
        <v>131</v>
      </c>
      <c r="AC15" t="s">
        <v>132</v>
      </c>
      <c r="AD15" t="s">
        <v>133</v>
      </c>
      <c r="AE15" t="s">
        <v>134</v>
      </c>
      <c r="AF15" t="s">
        <v>135</v>
      </c>
      <c r="AG15" t="s">
        <v>136</v>
      </c>
      <c r="AH15" t="s">
        <v>137</v>
      </c>
      <c r="AI15" t="s">
        <v>138</v>
      </c>
      <c r="AJ15" t="s">
        <v>139</v>
      </c>
      <c r="AK15" t="s">
        <v>140</v>
      </c>
      <c r="AL15" t="s">
        <v>141</v>
      </c>
      <c r="AM15" t="s">
        <v>142</v>
      </c>
      <c r="AN15" t="s">
        <v>143</v>
      </c>
      <c r="AO15" t="s">
        <v>144</v>
      </c>
      <c r="AP15" t="s">
        <v>145</v>
      </c>
      <c r="AQ15" t="s">
        <v>146</v>
      </c>
      <c r="AR15" t="s">
        <v>147</v>
      </c>
      <c r="AS15" t="s">
        <v>148</v>
      </c>
      <c r="AT15" t="s">
        <v>149</v>
      </c>
      <c r="AU15" t="s">
        <v>90</v>
      </c>
      <c r="AV15" t="s">
        <v>150</v>
      </c>
      <c r="AW15" t="s">
        <v>151</v>
      </c>
      <c r="AX15" t="s">
        <v>152</v>
      </c>
      <c r="AY15" t="s">
        <v>153</v>
      </c>
      <c r="AZ15" t="s">
        <v>154</v>
      </c>
      <c r="BA15" t="s">
        <v>155</v>
      </c>
      <c r="BB15" t="s">
        <v>156</v>
      </c>
      <c r="BC15" t="s">
        <v>157</v>
      </c>
      <c r="BD15" t="s">
        <v>158</v>
      </c>
      <c r="BE15" t="s">
        <v>159</v>
      </c>
      <c r="BF15" t="s">
        <v>160</v>
      </c>
      <c r="BG15" t="s">
        <v>161</v>
      </c>
      <c r="BH15" t="s">
        <v>162</v>
      </c>
      <c r="BI15" t="s">
        <v>114</v>
      </c>
      <c r="BJ15" t="s">
        <v>163</v>
      </c>
      <c r="BK15" t="s">
        <v>164</v>
      </c>
      <c r="BL15" t="s">
        <v>165</v>
      </c>
      <c r="BM15" t="s">
        <v>166</v>
      </c>
      <c r="BN15" t="s">
        <v>167</v>
      </c>
      <c r="BO15" t="s">
        <v>168</v>
      </c>
      <c r="BP15" t="s">
        <v>169</v>
      </c>
      <c r="BQ15" t="s">
        <v>170</v>
      </c>
      <c r="BR15" t="s">
        <v>171</v>
      </c>
      <c r="BS15" t="s">
        <v>172</v>
      </c>
      <c r="BT15" t="s">
        <v>173</v>
      </c>
      <c r="BU15" t="s">
        <v>174</v>
      </c>
      <c r="BV15" t="s">
        <v>175</v>
      </c>
      <c r="BW15" t="s">
        <v>176</v>
      </c>
      <c r="BX15" t="s">
        <v>177</v>
      </c>
      <c r="BY15" t="s">
        <v>178</v>
      </c>
      <c r="BZ15" t="s">
        <v>179</v>
      </c>
      <c r="CA15" t="s">
        <v>180</v>
      </c>
      <c r="CB15" t="s">
        <v>181</v>
      </c>
      <c r="CC15" t="s">
        <v>182</v>
      </c>
      <c r="CD15" t="s">
        <v>183</v>
      </c>
      <c r="CE15" t="s">
        <v>184</v>
      </c>
      <c r="CF15" t="s">
        <v>185</v>
      </c>
      <c r="CG15" t="s">
        <v>186</v>
      </c>
      <c r="CH15" t="s">
        <v>187</v>
      </c>
      <c r="CI15" t="s">
        <v>188</v>
      </c>
      <c r="CJ15" t="s">
        <v>189</v>
      </c>
      <c r="CK15" t="s">
        <v>190</v>
      </c>
      <c r="CL15" t="s">
        <v>191</v>
      </c>
      <c r="CM15" t="s">
        <v>192</v>
      </c>
      <c r="CN15" t="s">
        <v>193</v>
      </c>
      <c r="CO15" t="s">
        <v>194</v>
      </c>
      <c r="CP15" t="s">
        <v>195</v>
      </c>
      <c r="CQ15" t="s">
        <v>196</v>
      </c>
      <c r="CR15" t="s">
        <v>197</v>
      </c>
      <c r="CS15" t="s">
        <v>198</v>
      </c>
      <c r="CT15" t="s">
        <v>199</v>
      </c>
      <c r="CU15" t="s">
        <v>200</v>
      </c>
      <c r="CV15" t="s">
        <v>201</v>
      </c>
      <c r="CW15" t="s">
        <v>202</v>
      </c>
      <c r="CX15" t="s">
        <v>203</v>
      </c>
      <c r="CY15" t="s">
        <v>204</v>
      </c>
      <c r="CZ15" t="s">
        <v>205</v>
      </c>
      <c r="DA15" t="s">
        <v>206</v>
      </c>
      <c r="DB15" t="s">
        <v>207</v>
      </c>
      <c r="DC15" t="s">
        <v>105</v>
      </c>
      <c r="DD15" t="s">
        <v>108</v>
      </c>
      <c r="DE15" t="s">
        <v>208</v>
      </c>
      <c r="DF15" t="s">
        <v>209</v>
      </c>
      <c r="DG15" t="s">
        <v>210</v>
      </c>
      <c r="DH15" t="s">
        <v>211</v>
      </c>
      <c r="DI15" t="s">
        <v>212</v>
      </c>
      <c r="DJ15" t="s">
        <v>213</v>
      </c>
      <c r="DK15" t="s">
        <v>214</v>
      </c>
      <c r="DL15" t="s">
        <v>215</v>
      </c>
      <c r="DM15" t="s">
        <v>216</v>
      </c>
      <c r="DN15" t="s">
        <v>217</v>
      </c>
      <c r="DO15" t="s">
        <v>218</v>
      </c>
      <c r="DP15" t="s">
        <v>219</v>
      </c>
      <c r="DQ15" t="s">
        <v>220</v>
      </c>
      <c r="DR15" t="s">
        <v>221</v>
      </c>
      <c r="DS15" t="s">
        <v>222</v>
      </c>
      <c r="DT15" t="s">
        <v>223</v>
      </c>
      <c r="DU15" t="s">
        <v>224</v>
      </c>
      <c r="DV15" t="s">
        <v>225</v>
      </c>
      <c r="DW15" t="s">
        <v>226</v>
      </c>
      <c r="DX15" t="s">
        <v>227</v>
      </c>
      <c r="DY15" t="s">
        <v>228</v>
      </c>
      <c r="DZ15" t="s">
        <v>229</v>
      </c>
      <c r="EA15" t="s">
        <v>230</v>
      </c>
      <c r="EB15" t="s">
        <v>231</v>
      </c>
      <c r="EC15" t="s">
        <v>232</v>
      </c>
      <c r="ED15" t="s">
        <v>233</v>
      </c>
      <c r="EE15" t="s">
        <v>234</v>
      </c>
      <c r="EF15" t="s">
        <v>235</v>
      </c>
      <c r="EG15" t="s">
        <v>236</v>
      </c>
      <c r="EH15" t="s">
        <v>237</v>
      </c>
      <c r="EI15" t="s">
        <v>238</v>
      </c>
      <c r="EJ15" t="s">
        <v>239</v>
      </c>
      <c r="EK15" t="s">
        <v>240</v>
      </c>
      <c r="EL15" t="s">
        <v>241</v>
      </c>
      <c r="EM15" t="s">
        <v>242</v>
      </c>
      <c r="EN15" t="s">
        <v>243</v>
      </c>
      <c r="EO15" t="s">
        <v>244</v>
      </c>
      <c r="EP15" t="s">
        <v>245</v>
      </c>
      <c r="EQ15" t="s">
        <v>246</v>
      </c>
      <c r="ER15" t="s">
        <v>247</v>
      </c>
      <c r="ES15" t="s">
        <v>248</v>
      </c>
      <c r="ET15" t="s">
        <v>249</v>
      </c>
      <c r="EU15" t="s">
        <v>250</v>
      </c>
      <c r="EV15" t="s">
        <v>251</v>
      </c>
      <c r="EW15" t="s">
        <v>252</v>
      </c>
      <c r="EX15" t="s">
        <v>253</v>
      </c>
      <c r="EY15" t="s">
        <v>254</v>
      </c>
      <c r="EZ15" t="s">
        <v>255</v>
      </c>
      <c r="FA15" t="s">
        <v>256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</row>
    <row r="16" spans="1:228">
      <c r="B16" t="s">
        <v>328</v>
      </c>
      <c r="C16" t="s">
        <v>328</v>
      </c>
      <c r="F16" t="s">
        <v>328</v>
      </c>
      <c r="K16" t="s">
        <v>328</v>
      </c>
      <c r="L16" t="s">
        <v>329</v>
      </c>
      <c r="M16" t="s">
        <v>330</v>
      </c>
      <c r="N16" t="s">
        <v>331</v>
      </c>
      <c r="O16" t="s">
        <v>332</v>
      </c>
      <c r="P16" t="s">
        <v>332</v>
      </c>
      <c r="Q16" t="s">
        <v>170</v>
      </c>
      <c r="R16" t="s">
        <v>170</v>
      </c>
      <c r="S16" t="s">
        <v>329</v>
      </c>
      <c r="T16" t="s">
        <v>329</v>
      </c>
      <c r="U16" t="s">
        <v>329</v>
      </c>
      <c r="V16" t="s">
        <v>329</v>
      </c>
      <c r="W16" t="s">
        <v>333</v>
      </c>
      <c r="X16" t="s">
        <v>334</v>
      </c>
      <c r="Y16" t="s">
        <v>334</v>
      </c>
      <c r="Z16" t="s">
        <v>335</v>
      </c>
      <c r="AA16" t="s">
        <v>336</v>
      </c>
      <c r="AB16" t="s">
        <v>335</v>
      </c>
      <c r="AC16" t="s">
        <v>335</v>
      </c>
      <c r="AD16" t="s">
        <v>335</v>
      </c>
      <c r="AE16" t="s">
        <v>333</v>
      </c>
      <c r="AF16" t="s">
        <v>333</v>
      </c>
      <c r="AG16" t="s">
        <v>333</v>
      </c>
      <c r="AH16" t="s">
        <v>333</v>
      </c>
      <c r="AI16" t="s">
        <v>331</v>
      </c>
      <c r="AJ16" t="s">
        <v>330</v>
      </c>
      <c r="AK16" t="s">
        <v>331</v>
      </c>
      <c r="AL16" t="s">
        <v>332</v>
      </c>
      <c r="AM16" t="s">
        <v>332</v>
      </c>
      <c r="AN16" t="s">
        <v>337</v>
      </c>
      <c r="AO16" t="s">
        <v>338</v>
      </c>
      <c r="AP16" t="s">
        <v>330</v>
      </c>
      <c r="AQ16" t="s">
        <v>339</v>
      </c>
      <c r="AR16" t="s">
        <v>339</v>
      </c>
      <c r="AS16" t="s">
        <v>340</v>
      </c>
      <c r="AT16" t="s">
        <v>338</v>
      </c>
      <c r="AU16" t="s">
        <v>341</v>
      </c>
      <c r="AV16" t="s">
        <v>336</v>
      </c>
      <c r="AX16" t="s">
        <v>336</v>
      </c>
      <c r="AY16" t="s">
        <v>341</v>
      </c>
      <c r="AZ16" t="s">
        <v>331</v>
      </c>
      <c r="BA16" t="s">
        <v>331</v>
      </c>
      <c r="BC16" t="s">
        <v>342</v>
      </c>
      <c r="BD16" t="s">
        <v>343</v>
      </c>
      <c r="BG16" t="s">
        <v>329</v>
      </c>
      <c r="BI16" t="s">
        <v>328</v>
      </c>
      <c r="BJ16" t="s">
        <v>332</v>
      </c>
      <c r="BK16" t="s">
        <v>332</v>
      </c>
      <c r="BL16" t="s">
        <v>339</v>
      </c>
      <c r="BM16" t="s">
        <v>339</v>
      </c>
      <c r="BN16" t="s">
        <v>332</v>
      </c>
      <c r="BO16" t="s">
        <v>339</v>
      </c>
      <c r="BP16" t="s">
        <v>341</v>
      </c>
      <c r="BQ16" t="s">
        <v>335</v>
      </c>
      <c r="BR16" t="s">
        <v>335</v>
      </c>
      <c r="BS16" t="s">
        <v>334</v>
      </c>
      <c r="BT16" t="s">
        <v>334</v>
      </c>
      <c r="BU16" t="s">
        <v>334</v>
      </c>
      <c r="BV16" t="s">
        <v>334</v>
      </c>
      <c r="BW16" t="s">
        <v>334</v>
      </c>
      <c r="BX16" t="s">
        <v>344</v>
      </c>
      <c r="BY16" t="s">
        <v>331</v>
      </c>
      <c r="BZ16" t="s">
        <v>331</v>
      </c>
      <c r="CA16" t="s">
        <v>332</v>
      </c>
      <c r="CB16" t="s">
        <v>332</v>
      </c>
      <c r="CC16" t="s">
        <v>332</v>
      </c>
      <c r="CD16" t="s">
        <v>339</v>
      </c>
      <c r="CE16" t="s">
        <v>332</v>
      </c>
      <c r="CF16" t="s">
        <v>339</v>
      </c>
      <c r="CG16" t="s">
        <v>335</v>
      </c>
      <c r="CH16" t="s">
        <v>335</v>
      </c>
      <c r="CI16" t="s">
        <v>334</v>
      </c>
      <c r="CJ16" t="s">
        <v>334</v>
      </c>
      <c r="CK16" t="s">
        <v>331</v>
      </c>
      <c r="CP16" t="s">
        <v>331</v>
      </c>
      <c r="CS16" t="s">
        <v>334</v>
      </c>
      <c r="CT16" t="s">
        <v>334</v>
      </c>
      <c r="CU16" t="s">
        <v>334</v>
      </c>
      <c r="CV16" t="s">
        <v>334</v>
      </c>
      <c r="CW16" t="s">
        <v>334</v>
      </c>
      <c r="CX16" t="s">
        <v>331</v>
      </c>
      <c r="CY16" t="s">
        <v>331</v>
      </c>
      <c r="CZ16" t="s">
        <v>331</v>
      </c>
      <c r="DA16" t="s">
        <v>328</v>
      </c>
      <c r="DC16" t="s">
        <v>345</v>
      </c>
      <c r="DE16" t="s">
        <v>328</v>
      </c>
      <c r="DF16" t="s">
        <v>328</v>
      </c>
      <c r="DH16" t="s">
        <v>346</v>
      </c>
      <c r="DI16" t="s">
        <v>347</v>
      </c>
      <c r="DJ16" t="s">
        <v>346</v>
      </c>
      <c r="DK16" t="s">
        <v>347</v>
      </c>
      <c r="DL16" t="s">
        <v>346</v>
      </c>
      <c r="DM16" t="s">
        <v>347</v>
      </c>
      <c r="DN16" t="s">
        <v>336</v>
      </c>
      <c r="DO16" t="s">
        <v>336</v>
      </c>
      <c r="DP16" t="s">
        <v>332</v>
      </c>
      <c r="DQ16" t="s">
        <v>348</v>
      </c>
      <c r="DR16" t="s">
        <v>332</v>
      </c>
      <c r="DT16" t="s">
        <v>339</v>
      </c>
      <c r="DU16" t="s">
        <v>349</v>
      </c>
      <c r="DV16" t="s">
        <v>339</v>
      </c>
      <c r="EA16" t="s">
        <v>350</v>
      </c>
      <c r="EB16" t="s">
        <v>350</v>
      </c>
      <c r="EO16" t="s">
        <v>350</v>
      </c>
      <c r="EP16" t="s">
        <v>350</v>
      </c>
      <c r="EQ16" t="s">
        <v>351</v>
      </c>
      <c r="ER16" t="s">
        <v>351</v>
      </c>
      <c r="ES16" t="s">
        <v>334</v>
      </c>
      <c r="ET16" t="s">
        <v>334</v>
      </c>
      <c r="EU16" t="s">
        <v>336</v>
      </c>
      <c r="EV16" t="s">
        <v>334</v>
      </c>
      <c r="EW16" t="s">
        <v>339</v>
      </c>
      <c r="EX16" t="s">
        <v>336</v>
      </c>
      <c r="EY16" t="s">
        <v>336</v>
      </c>
      <c r="FA16" t="s">
        <v>350</v>
      </c>
      <c r="FB16" t="s">
        <v>350</v>
      </c>
      <c r="FC16" t="s">
        <v>350</v>
      </c>
      <c r="FD16" t="s">
        <v>350</v>
      </c>
      <c r="FE16" t="s">
        <v>350</v>
      </c>
      <c r="FF16" t="s">
        <v>350</v>
      </c>
      <c r="FG16" t="s">
        <v>350</v>
      </c>
      <c r="FH16" t="s">
        <v>352</v>
      </c>
      <c r="FI16" t="s">
        <v>352</v>
      </c>
      <c r="FJ16" t="s">
        <v>352</v>
      </c>
      <c r="FK16" t="s">
        <v>353</v>
      </c>
      <c r="FL16" t="s">
        <v>350</v>
      </c>
      <c r="FM16" t="s">
        <v>350</v>
      </c>
      <c r="FN16" t="s">
        <v>350</v>
      </c>
      <c r="FO16" t="s">
        <v>350</v>
      </c>
      <c r="FP16" t="s">
        <v>350</v>
      </c>
      <c r="FQ16" t="s">
        <v>350</v>
      </c>
      <c r="FR16" t="s">
        <v>350</v>
      </c>
      <c r="FS16" t="s">
        <v>350</v>
      </c>
      <c r="FT16" t="s">
        <v>350</v>
      </c>
      <c r="FU16" t="s">
        <v>350</v>
      </c>
      <c r="FV16" t="s">
        <v>350</v>
      </c>
      <c r="FW16" t="s">
        <v>350</v>
      </c>
      <c r="GD16" t="s">
        <v>350</v>
      </c>
      <c r="GE16" t="s">
        <v>336</v>
      </c>
      <c r="GF16" t="s">
        <v>336</v>
      </c>
      <c r="GG16" t="s">
        <v>346</v>
      </c>
      <c r="GH16" t="s">
        <v>347</v>
      </c>
      <c r="GI16" t="s">
        <v>346</v>
      </c>
      <c r="GM16" t="s">
        <v>347</v>
      </c>
      <c r="GQ16" t="s">
        <v>332</v>
      </c>
      <c r="GR16" t="s">
        <v>332</v>
      </c>
      <c r="GS16" t="s">
        <v>339</v>
      </c>
      <c r="GT16" t="s">
        <v>339</v>
      </c>
      <c r="GU16" t="s">
        <v>354</v>
      </c>
      <c r="GV16" t="s">
        <v>354</v>
      </c>
      <c r="GW16" t="s">
        <v>350</v>
      </c>
      <c r="GX16" t="s">
        <v>350</v>
      </c>
      <c r="GY16" t="s">
        <v>350</v>
      </c>
      <c r="GZ16" t="s">
        <v>350</v>
      </c>
      <c r="HA16" t="s">
        <v>350</v>
      </c>
      <c r="HB16" t="s">
        <v>350</v>
      </c>
      <c r="HC16" t="s">
        <v>334</v>
      </c>
      <c r="HD16" t="s">
        <v>350</v>
      </c>
      <c r="HF16" t="s">
        <v>341</v>
      </c>
      <c r="HG16" t="s">
        <v>341</v>
      </c>
      <c r="HH16" t="s">
        <v>334</v>
      </c>
      <c r="HI16" t="s">
        <v>334</v>
      </c>
      <c r="HJ16" t="s">
        <v>334</v>
      </c>
      <c r="HK16" t="s">
        <v>334</v>
      </c>
      <c r="HL16" t="s">
        <v>334</v>
      </c>
      <c r="HM16" t="s">
        <v>336</v>
      </c>
      <c r="HN16" t="s">
        <v>336</v>
      </c>
      <c r="HO16" t="s">
        <v>336</v>
      </c>
      <c r="HP16" t="s">
        <v>334</v>
      </c>
      <c r="HQ16" t="s">
        <v>332</v>
      </c>
      <c r="HR16" t="s">
        <v>339</v>
      </c>
      <c r="HS16" t="s">
        <v>336</v>
      </c>
      <c r="HT16" t="s">
        <v>336</v>
      </c>
    </row>
    <row r="17" spans="1:228">
      <c r="A17">
        <v>1</v>
      </c>
      <c r="B17">
        <v>1728490937.5</v>
      </c>
      <c r="C17">
        <v>0</v>
      </c>
      <c r="D17" t="s">
        <v>355</v>
      </c>
      <c r="E17" t="s">
        <v>356</v>
      </c>
      <c r="F17">
        <v>5</v>
      </c>
      <c r="G17" t="s">
        <v>357</v>
      </c>
      <c r="H17" t="s">
        <v>358</v>
      </c>
      <c r="I17" t="s">
        <v>359</v>
      </c>
      <c r="J17" t="s">
        <v>360</v>
      </c>
      <c r="K17">
        <v>1728490929.5</v>
      </c>
      <c r="L17">
        <f>(M17)/1000</f>
        <v>0</v>
      </c>
      <c r="M17">
        <f>IF(BH17, AP17, AJ17)</f>
        <v>0</v>
      </c>
      <c r="N17">
        <f>IF(BH17, AK17, AI17)</f>
        <v>0</v>
      </c>
      <c r="O17">
        <f>BJ17 - IF(AW17&gt;1, N17*BD17*100.0/(AY17), 0)</f>
        <v>0</v>
      </c>
      <c r="P17">
        <f>((V17-L17/2)*O17-N17)/(V17+L17/2)</f>
        <v>0</v>
      </c>
      <c r="Q17">
        <f>P17*(BQ17+BR17)/1000.0</f>
        <v>0</v>
      </c>
      <c r="R17">
        <f>(BJ17 - IF(AW17&gt;1, N17*BD17*100.0/(AY17), 0))*(BQ17+BR17)/1000.0</f>
        <v>0</v>
      </c>
      <c r="S17">
        <f>2.0/((1/U17-1/T17)+SIGN(U17)*SQRT((1/U17-1/T17)*(1/U17-1/T17) + 4*BE17/((BE17+1)*(BE17+1))*(2*1/U17*1/T17-1/T17*1/T17)))</f>
        <v>0</v>
      </c>
      <c r="T17">
        <f>IF(LEFT(BF17,1)&lt;&gt;"0",IF(LEFT(BF17,1)="1",3.0,BG17),$D$5+$E$5*(BX17*BQ17/($K$5*1000))+$F$5*(BX17*BQ17/($K$5*1000))*MAX(MIN(BD17,$J$5),$I$5)*MAX(MIN(BD17,$J$5),$I$5)+$G$5*MAX(MIN(BD17,$J$5),$I$5)*(BX17*BQ17/($K$5*1000))+$H$5*(BX17*BQ17/($K$5*1000))*(BX17*BQ17/($K$5*1000)))</f>
        <v>0</v>
      </c>
      <c r="U17">
        <f>L17*(1000-(1000*0.61365*exp(17.502*Y17/(240.97+Y17))/(BQ17+BR17)+BL17)/2)/(1000*0.61365*exp(17.502*Y17/(240.97+Y17))/(BQ17+BR17)-BL17)</f>
        <v>0</v>
      </c>
      <c r="V17">
        <f>1/((BE17+1)/(S17/1.6)+1/(T17/1.37)) + BE17/((BE17+1)/(S17/1.6) + BE17/(T17/1.37))</f>
        <v>0</v>
      </c>
      <c r="W17">
        <f>(AZ17*BC17)</f>
        <v>0</v>
      </c>
      <c r="X17">
        <f>(BS17+(W17+2*0.95*5.67E-8*(((BS17+$B$7)+273)^4-(BS17+273)^4)-44100*L17)/(1.84*29.3*T17+8*0.95*5.67E-8*(BS17+273)^3))</f>
        <v>0</v>
      </c>
      <c r="Y17">
        <f>($C$7*BT17+$D$7*BU17+$E$7*X17)</f>
        <v>0</v>
      </c>
      <c r="Z17">
        <f>0.61365*exp(17.502*Y17/(240.97+Y17))</f>
        <v>0</v>
      </c>
      <c r="AA17">
        <f>(AB17/AC17*100)</f>
        <v>0</v>
      </c>
      <c r="AB17">
        <f>BL17*(BQ17+BR17)/1000</f>
        <v>0</v>
      </c>
      <c r="AC17">
        <f>0.61365*exp(17.502*BS17/(240.97+BS17))</f>
        <v>0</v>
      </c>
      <c r="AD17">
        <f>(Z17-BL17*(BQ17+BR17)/1000)</f>
        <v>0</v>
      </c>
      <c r="AE17">
        <f>(-L17*44100)</f>
        <v>0</v>
      </c>
      <c r="AF17">
        <f>2*29.3*T17*0.92*(BS17-Y17)</f>
        <v>0</v>
      </c>
      <c r="AG17">
        <f>2*0.95*5.67E-8*(((BS17+$B$7)+273)^4-(Y17+273)^4)</f>
        <v>0</v>
      </c>
      <c r="AH17">
        <f>W17+AG17+AE17+AF17</f>
        <v>0</v>
      </c>
      <c r="AI17">
        <f>BP17*AW17*(BK17-BJ17*(1000-AW17*BM17)/(1000-AW17*BL17))/(100*BD17)</f>
        <v>0</v>
      </c>
      <c r="AJ17">
        <f>1000*BP17*AW17*(BL17-BM17)/(100*BD17*(1000-AW17*BL17))</f>
        <v>0</v>
      </c>
      <c r="AK17">
        <f>(AL17 - AM17 - BQ17*1E3/(8.314*(BS17+273.15)) * AO17/BP17 * AN17) * BP17/(100*BD17) * (1000 - BM17)/1000</f>
        <v>0</v>
      </c>
      <c r="AL17">
        <v>53.98030601047577</v>
      </c>
      <c r="AM17">
        <v>54.64200242424241</v>
      </c>
      <c r="AN17">
        <v>-0.0568459767451388</v>
      </c>
      <c r="AO17">
        <v>66.79881971549986</v>
      </c>
      <c r="AP17">
        <f>(AR17 - AQ17 + BQ17*1E3/(8.314*(BS17+273.15)) * AT17/BP17 * AS17) * BP17/(100*BD17) * 1000/(1000 - AR17)</f>
        <v>0</v>
      </c>
      <c r="AQ17">
        <v>15.48290014854984</v>
      </c>
      <c r="AR17">
        <v>16.13121757575758</v>
      </c>
      <c r="AS17">
        <v>-0.0001896601195794287</v>
      </c>
      <c r="AT17">
        <v>78.88081851288038</v>
      </c>
      <c r="AU17">
        <v>0</v>
      </c>
      <c r="AV17">
        <v>0</v>
      </c>
      <c r="AW17">
        <f>IF(AU17*$H$13&gt;=AY17,1.0,(AY17/(AY17-AU17*$H$13)))</f>
        <v>0</v>
      </c>
      <c r="AX17">
        <f>(AW17-1)*100</f>
        <v>0</v>
      </c>
      <c r="AY17">
        <f>MAX(0,($B$13+$C$13*BX17)/(1+$D$13*BX17)*BQ17/(BS17+273)*$E$13)</f>
        <v>0</v>
      </c>
      <c r="AZ17">
        <f>$B$11*BY17+$C$11*BZ17+$F$11*CK17*(1-CN17)</f>
        <v>0</v>
      </c>
      <c r="BA17">
        <f>AZ17*BB17</f>
        <v>0</v>
      </c>
      <c r="BB17">
        <f>($B$11*$D$9+$C$11*$D$9+$F$11*((CX17+CP17)/MAX(CX17+CP17+CY17, 0.1)*$I$9+CY17/MAX(CX17+CP17+CY17, 0.1)*$J$9))/($B$11+$C$11+$F$11)</f>
        <v>0</v>
      </c>
      <c r="BC17">
        <f>($B$11*$K$9+$C$11*$K$9+$F$11*((CX17+CP17)/MAX(CX17+CP17+CY17, 0.1)*$P$9+CY17/MAX(CX17+CP17+CY17, 0.1)*$Q$9))/($B$11+$C$11+$F$11)</f>
        <v>0</v>
      </c>
      <c r="BD17">
        <v>6</v>
      </c>
      <c r="BE17">
        <v>0.5</v>
      </c>
      <c r="BF17" t="s">
        <v>361</v>
      </c>
      <c r="BG17">
        <v>2</v>
      </c>
      <c r="BH17" t="b">
        <v>1</v>
      </c>
      <c r="BI17">
        <v>1728490929.5</v>
      </c>
      <c r="BJ17">
        <v>54.21082580645161</v>
      </c>
      <c r="BK17">
        <v>53.43231612903226</v>
      </c>
      <c r="BL17">
        <v>16.14772258064516</v>
      </c>
      <c r="BM17">
        <v>15.5119129032258</v>
      </c>
      <c r="BN17">
        <v>57.45682580645161</v>
      </c>
      <c r="BO17">
        <v>16.23872258064516</v>
      </c>
      <c r="BP17">
        <v>600.0261612903228</v>
      </c>
      <c r="BQ17">
        <v>97.53421935483871</v>
      </c>
      <c r="BR17">
        <v>0.1001365548387097</v>
      </c>
      <c r="BS17">
        <v>24.7464935483871</v>
      </c>
      <c r="BT17">
        <v>25.00293548387097</v>
      </c>
      <c r="BU17">
        <v>999.9000000000003</v>
      </c>
      <c r="BV17">
        <v>0</v>
      </c>
      <c r="BW17">
        <v>0</v>
      </c>
      <c r="BX17">
        <v>10000.51903225806</v>
      </c>
      <c r="BY17">
        <v>0</v>
      </c>
      <c r="BZ17">
        <v>421.9316451612902</v>
      </c>
      <c r="CA17">
        <v>0.8319646774193548</v>
      </c>
      <c r="CB17">
        <v>55.15538064516129</v>
      </c>
      <c r="CC17">
        <v>54.2742258064516</v>
      </c>
      <c r="CD17">
        <v>0.6440082258064516</v>
      </c>
      <c r="CE17">
        <v>53.43231612903226</v>
      </c>
      <c r="CF17">
        <v>15.5119129032258</v>
      </c>
      <c r="CG17">
        <v>1.575754838709677</v>
      </c>
      <c r="CH17">
        <v>1.512942258064516</v>
      </c>
      <c r="CI17">
        <v>13.72372903225807</v>
      </c>
      <c r="CJ17">
        <v>13.0995870967742</v>
      </c>
      <c r="CK17">
        <v>1600.029677419355</v>
      </c>
      <c r="CL17">
        <v>0.6920090322580646</v>
      </c>
      <c r="CM17">
        <v>0.3079909677419355</v>
      </c>
      <c r="CN17">
        <v>0</v>
      </c>
      <c r="CO17">
        <v>2.086406451612903</v>
      </c>
      <c r="CP17">
        <v>0</v>
      </c>
      <c r="CQ17">
        <v>15450.65806451613</v>
      </c>
      <c r="CR17">
        <v>13790.47096774194</v>
      </c>
      <c r="CS17">
        <v>37.44738709677419</v>
      </c>
      <c r="CT17">
        <v>38.18925806451612</v>
      </c>
      <c r="CU17">
        <v>38.0340322580645</v>
      </c>
      <c r="CV17">
        <v>36.1348387096774</v>
      </c>
      <c r="CW17">
        <v>36.79616129032257</v>
      </c>
      <c r="CX17">
        <v>1107.235806451613</v>
      </c>
      <c r="CY17">
        <v>492.793870967742</v>
      </c>
      <c r="CZ17">
        <v>0</v>
      </c>
      <c r="DA17">
        <v>1728490994.2</v>
      </c>
      <c r="DB17">
        <v>0</v>
      </c>
      <c r="DC17">
        <v>1728490956.5</v>
      </c>
      <c r="DD17" t="s">
        <v>362</v>
      </c>
      <c r="DE17">
        <v>1728490952.5</v>
      </c>
      <c r="DF17">
        <v>1728490956.5</v>
      </c>
      <c r="DG17">
        <v>1</v>
      </c>
      <c r="DH17">
        <v>-0.065</v>
      </c>
      <c r="DI17">
        <v>-0.008</v>
      </c>
      <c r="DJ17">
        <v>-3.246</v>
      </c>
      <c r="DK17">
        <v>-0.091</v>
      </c>
      <c r="DL17">
        <v>52</v>
      </c>
      <c r="DM17">
        <v>15</v>
      </c>
      <c r="DN17">
        <v>0.25</v>
      </c>
      <c r="DO17">
        <v>0.13</v>
      </c>
      <c r="DP17">
        <v>0.8938462439024389</v>
      </c>
      <c r="DQ17">
        <v>-1.528362313588848</v>
      </c>
      <c r="DR17">
        <v>0.1724503444306018</v>
      </c>
      <c r="DS17">
        <v>0</v>
      </c>
      <c r="DT17">
        <v>0.6433049512195121</v>
      </c>
      <c r="DU17">
        <v>0.04526742857142887</v>
      </c>
      <c r="DV17">
        <v>0.008675130119081</v>
      </c>
      <c r="DW17">
        <v>1</v>
      </c>
      <c r="DX17">
        <v>1</v>
      </c>
      <c r="DY17">
        <v>2</v>
      </c>
      <c r="DZ17" t="s">
        <v>363</v>
      </c>
      <c r="EA17">
        <v>3.23168</v>
      </c>
      <c r="EB17">
        <v>2.70422</v>
      </c>
      <c r="EC17">
        <v>0.0167517</v>
      </c>
      <c r="ED17">
        <v>0.0156583</v>
      </c>
      <c r="EE17">
        <v>0.08529589999999999</v>
      </c>
      <c r="EF17">
        <v>0.0829815</v>
      </c>
      <c r="EG17">
        <v>32528</v>
      </c>
      <c r="EH17">
        <v>31845.6</v>
      </c>
      <c r="EI17">
        <v>31658.7</v>
      </c>
      <c r="EJ17">
        <v>30643.4</v>
      </c>
      <c r="EK17">
        <v>38811.6</v>
      </c>
      <c r="EL17">
        <v>37133.5</v>
      </c>
      <c r="EM17">
        <v>44394.6</v>
      </c>
      <c r="EN17">
        <v>42768.1</v>
      </c>
      <c r="EO17">
        <v>2.2101</v>
      </c>
      <c r="EP17">
        <v>1.9543</v>
      </c>
      <c r="EQ17">
        <v>0.145264</v>
      </c>
      <c r="ER17">
        <v>0</v>
      </c>
      <c r="ES17">
        <v>22.617</v>
      </c>
      <c r="ET17">
        <v>999.9</v>
      </c>
      <c r="EU17">
        <v>69.09999999999999</v>
      </c>
      <c r="EV17">
        <v>22.4</v>
      </c>
      <c r="EW17">
        <v>19.261</v>
      </c>
      <c r="EX17">
        <v>61.2501</v>
      </c>
      <c r="EY17">
        <v>25.9455</v>
      </c>
      <c r="EZ17">
        <v>1</v>
      </c>
      <c r="FA17">
        <v>-0.379172</v>
      </c>
      <c r="FB17">
        <v>-1.91426</v>
      </c>
      <c r="FC17">
        <v>20.1856</v>
      </c>
      <c r="FD17">
        <v>5.22822</v>
      </c>
      <c r="FE17">
        <v>11.9969</v>
      </c>
      <c r="FF17">
        <v>4.9677</v>
      </c>
      <c r="FG17">
        <v>3.297</v>
      </c>
      <c r="FH17">
        <v>9999</v>
      </c>
      <c r="FI17">
        <v>9999</v>
      </c>
      <c r="FJ17">
        <v>9999</v>
      </c>
      <c r="FK17">
        <v>148</v>
      </c>
      <c r="FL17">
        <v>4.97109</v>
      </c>
      <c r="FM17">
        <v>1.86768</v>
      </c>
      <c r="FN17">
        <v>1.85885</v>
      </c>
      <c r="FO17">
        <v>1.86508</v>
      </c>
      <c r="FP17">
        <v>1.86305</v>
      </c>
      <c r="FQ17">
        <v>1.86436</v>
      </c>
      <c r="FR17">
        <v>1.85989</v>
      </c>
      <c r="FS17">
        <v>1.86394</v>
      </c>
      <c r="FT17">
        <v>0</v>
      </c>
      <c r="FU17">
        <v>0</v>
      </c>
      <c r="FV17">
        <v>0</v>
      </c>
      <c r="FW17">
        <v>0</v>
      </c>
      <c r="FX17" t="s">
        <v>364</v>
      </c>
      <c r="FY17" t="s">
        <v>365</v>
      </c>
      <c r="FZ17" t="s">
        <v>366</v>
      </c>
      <c r="GA17" t="s">
        <v>366</v>
      </c>
      <c r="GB17" t="s">
        <v>366</v>
      </c>
      <c r="GC17" t="s">
        <v>366</v>
      </c>
      <c r="GD17">
        <v>0</v>
      </c>
      <c r="GE17">
        <v>100</v>
      </c>
      <c r="GF17">
        <v>100</v>
      </c>
      <c r="GG17">
        <v>-3.246</v>
      </c>
      <c r="GH17">
        <v>-0.091</v>
      </c>
      <c r="GI17">
        <v>-2.803121015534935</v>
      </c>
      <c r="GJ17">
        <v>-0.006773961979547998</v>
      </c>
      <c r="GK17">
        <v>-8.296070481250098E-08</v>
      </c>
      <c r="GL17">
        <v>3.322967193956903E-10</v>
      </c>
      <c r="GM17">
        <v>-0.07103519879538824</v>
      </c>
      <c r="GN17">
        <v>-0.00208336341840114</v>
      </c>
      <c r="GO17">
        <v>8.801746095907445E-05</v>
      </c>
      <c r="GP17">
        <v>-2.677693255255651E-07</v>
      </c>
      <c r="GQ17">
        <v>3</v>
      </c>
      <c r="GR17">
        <v>2052</v>
      </c>
      <c r="GS17">
        <v>2</v>
      </c>
      <c r="GT17">
        <v>18</v>
      </c>
      <c r="GU17">
        <v>1320.4</v>
      </c>
      <c r="GV17">
        <v>1320.4</v>
      </c>
      <c r="GW17">
        <v>0.032959</v>
      </c>
      <c r="GX17">
        <v>4.99878</v>
      </c>
      <c r="GY17">
        <v>1.44775</v>
      </c>
      <c r="GZ17">
        <v>2.33032</v>
      </c>
      <c r="HA17">
        <v>1.55151</v>
      </c>
      <c r="HB17">
        <v>2.41211</v>
      </c>
      <c r="HC17">
        <v>28.4163</v>
      </c>
      <c r="HD17">
        <v>15.0076</v>
      </c>
      <c r="HE17">
        <v>18</v>
      </c>
      <c r="HF17">
        <v>605.095</v>
      </c>
      <c r="HG17">
        <v>447.143</v>
      </c>
      <c r="HH17">
        <v>22.1545</v>
      </c>
      <c r="HI17">
        <v>22.0679</v>
      </c>
      <c r="HJ17">
        <v>30.001</v>
      </c>
      <c r="HK17">
        <v>21.9391</v>
      </c>
      <c r="HL17">
        <v>21.8394</v>
      </c>
      <c r="HM17">
        <v>0</v>
      </c>
      <c r="HN17">
        <v>29.6743</v>
      </c>
      <c r="HO17">
        <v>83.0146</v>
      </c>
      <c r="HP17">
        <v>22.4154</v>
      </c>
      <c r="HQ17">
        <v>10</v>
      </c>
      <c r="HR17">
        <v>15.3928</v>
      </c>
      <c r="HS17">
        <v>100.502</v>
      </c>
      <c r="HT17">
        <v>102.217</v>
      </c>
    </row>
    <row r="18" spans="1:228">
      <c r="A18">
        <v>2</v>
      </c>
      <c r="B18">
        <v>1728491456</v>
      </c>
      <c r="C18">
        <v>518.5</v>
      </c>
      <c r="D18" t="s">
        <v>367</v>
      </c>
      <c r="E18" t="s">
        <v>368</v>
      </c>
      <c r="F18">
        <v>5</v>
      </c>
      <c r="G18" t="s">
        <v>357</v>
      </c>
      <c r="H18" t="s">
        <v>358</v>
      </c>
      <c r="I18" t="s">
        <v>359</v>
      </c>
      <c r="J18" t="s">
        <v>360</v>
      </c>
      <c r="K18">
        <v>1728491448.25</v>
      </c>
      <c r="L18">
        <f>(M18)/1000</f>
        <v>0</v>
      </c>
      <c r="M18">
        <f>IF(BH18, AP18, AJ18)</f>
        <v>0</v>
      </c>
      <c r="N18">
        <f>IF(BH18, AK18, AI18)</f>
        <v>0</v>
      </c>
      <c r="O18">
        <f>BJ18 - IF(AW18&gt;1, N18*BD18*100.0/(AY18), 0)</f>
        <v>0</v>
      </c>
      <c r="P18">
        <f>((V18-L18/2)*O18-N18)/(V18+L18/2)</f>
        <v>0</v>
      </c>
      <c r="Q18">
        <f>P18*(BQ18+BR18)/1000.0</f>
        <v>0</v>
      </c>
      <c r="R18">
        <f>(BJ18 - IF(AW18&gt;1, N18*BD18*100.0/(AY18), 0))*(BQ18+BR18)/1000.0</f>
        <v>0</v>
      </c>
      <c r="S18">
        <f>2.0/((1/U18-1/T18)+SIGN(U18)*SQRT((1/U18-1/T18)*(1/U18-1/T18) + 4*BE18/((BE18+1)*(BE18+1))*(2*1/U18*1/T18-1/T18*1/T18)))</f>
        <v>0</v>
      </c>
      <c r="T18">
        <f>IF(LEFT(BF18,1)&lt;&gt;"0",IF(LEFT(BF18,1)="1",3.0,BG18),$D$5+$E$5*(BX18*BQ18/($K$5*1000))+$F$5*(BX18*BQ18/($K$5*1000))*MAX(MIN(BD18,$J$5),$I$5)*MAX(MIN(BD18,$J$5),$I$5)+$G$5*MAX(MIN(BD18,$J$5),$I$5)*(BX18*BQ18/($K$5*1000))+$H$5*(BX18*BQ18/($K$5*1000))*(BX18*BQ18/($K$5*1000)))</f>
        <v>0</v>
      </c>
      <c r="U18">
        <f>L18*(1000-(1000*0.61365*exp(17.502*Y18/(240.97+Y18))/(BQ18+BR18)+BL18)/2)/(1000*0.61365*exp(17.502*Y18/(240.97+Y18))/(BQ18+BR18)-BL18)</f>
        <v>0</v>
      </c>
      <c r="V18">
        <f>1/((BE18+1)/(S18/1.6)+1/(T18/1.37)) + BE18/((BE18+1)/(S18/1.6) + BE18/(T18/1.37))</f>
        <v>0</v>
      </c>
      <c r="W18">
        <f>(AZ18*BC18)</f>
        <v>0</v>
      </c>
      <c r="X18">
        <f>(BS18+(W18+2*0.95*5.67E-8*(((BS18+$B$7)+273)^4-(BS18+273)^4)-44100*L18)/(1.84*29.3*T18+8*0.95*5.67E-8*(BS18+273)^3))</f>
        <v>0</v>
      </c>
      <c r="Y18">
        <f>($C$7*BT18+$D$7*BU18+$E$7*X18)</f>
        <v>0</v>
      </c>
      <c r="Z18">
        <f>0.61365*exp(17.502*Y18/(240.97+Y18))</f>
        <v>0</v>
      </c>
      <c r="AA18">
        <f>(AB18/AC18*100)</f>
        <v>0</v>
      </c>
      <c r="AB18">
        <f>BL18*(BQ18+BR18)/1000</f>
        <v>0</v>
      </c>
      <c r="AC18">
        <f>0.61365*exp(17.502*BS18/(240.97+BS18))</f>
        <v>0</v>
      </c>
      <c r="AD18">
        <f>(Z18-BL18*(BQ18+BR18)/1000)</f>
        <v>0</v>
      </c>
      <c r="AE18">
        <f>(-L18*44100)</f>
        <v>0</v>
      </c>
      <c r="AF18">
        <f>2*29.3*T18*0.92*(BS18-Y18)</f>
        <v>0</v>
      </c>
      <c r="AG18">
        <f>2*0.95*5.67E-8*(((BS18+$B$7)+273)^4-(Y18+273)^4)</f>
        <v>0</v>
      </c>
      <c r="AH18">
        <f>W18+AG18+AE18+AF18</f>
        <v>0</v>
      </c>
      <c r="AI18">
        <f>BP18*AW18*(BK18-BJ18*(1000-AW18*BM18)/(1000-AW18*BL18))/(100*BD18)</f>
        <v>0</v>
      </c>
      <c r="AJ18">
        <f>1000*BP18*AW18*(BL18-BM18)/(100*BD18*(1000-AW18*BL18))</f>
        <v>0</v>
      </c>
      <c r="AK18">
        <f>(AL18 - AM18 - BQ18*1E3/(8.314*(BS18+273.15)) * AO18/BP18 * AN18) * BP18/(100*BD18) * (1000 - BM18)/1000</f>
        <v>0</v>
      </c>
      <c r="AL18">
        <v>10.30212483593633</v>
      </c>
      <c r="AM18">
        <v>11.37506848484848</v>
      </c>
      <c r="AN18">
        <v>-0.05759924596552662</v>
      </c>
      <c r="AO18">
        <v>66.76948386881654</v>
      </c>
      <c r="AP18">
        <f>(AR18 - AQ18 + BQ18*1E3/(8.314*(BS18+273.15)) * AT18/BP18 * AS18) * BP18/(100*BD18) * 1000/(1000 - AR18)</f>
        <v>0</v>
      </c>
      <c r="AQ18">
        <v>15.28005992246553</v>
      </c>
      <c r="AR18">
        <v>16.13411636363637</v>
      </c>
      <c r="AS18">
        <v>0.0001581588086907919</v>
      </c>
      <c r="AT18">
        <v>80.08681088304684</v>
      </c>
      <c r="AU18">
        <v>0</v>
      </c>
      <c r="AV18">
        <v>0</v>
      </c>
      <c r="AW18">
        <f>IF(AU18*$H$13&gt;=AY18,1.0,(AY18/(AY18-AU18*$H$13)))</f>
        <v>0</v>
      </c>
      <c r="AX18">
        <f>(AW18-1)*100</f>
        <v>0</v>
      </c>
      <c r="AY18">
        <f>MAX(0,($B$13+$C$13*BX18)/(1+$D$13*BX18)*BQ18/(BS18+273)*$E$13)</f>
        <v>0</v>
      </c>
      <c r="AZ18">
        <f>$B$11*BY18+$C$11*BZ18+$F$11*CK18*(1-CN18)</f>
        <v>0</v>
      </c>
      <c r="BA18">
        <f>AZ18*BB18</f>
        <v>0</v>
      </c>
      <c r="BB18">
        <f>($B$11*$D$9+$C$11*$D$9+$F$11*((CX18+CP18)/MAX(CX18+CP18+CY18, 0.1)*$I$9+CY18/MAX(CX18+CP18+CY18, 0.1)*$J$9))/($B$11+$C$11+$F$11)</f>
        <v>0</v>
      </c>
      <c r="BC18">
        <f>($B$11*$K$9+$C$11*$K$9+$F$11*((CX18+CP18)/MAX(CX18+CP18+CY18, 0.1)*$P$9+CY18/MAX(CX18+CP18+CY18, 0.1)*$Q$9))/($B$11+$C$11+$F$11)</f>
        <v>0</v>
      </c>
      <c r="BD18">
        <v>6</v>
      </c>
      <c r="BE18">
        <v>0.5</v>
      </c>
      <c r="BF18" t="s">
        <v>361</v>
      </c>
      <c r="BG18">
        <v>2</v>
      </c>
      <c r="BH18" t="b">
        <v>1</v>
      </c>
      <c r="BI18">
        <v>1728491448.25</v>
      </c>
      <c r="BJ18">
        <v>11.56645333333333</v>
      </c>
      <c r="BK18">
        <v>10.41008</v>
      </c>
      <c r="BL18">
        <v>16.12275</v>
      </c>
      <c r="BM18">
        <v>15.27708</v>
      </c>
      <c r="BN18">
        <v>14.53323666666667</v>
      </c>
      <c r="BO18">
        <v>16.21325</v>
      </c>
      <c r="BP18">
        <v>599.9995999999999</v>
      </c>
      <c r="BQ18">
        <v>97.51366999999999</v>
      </c>
      <c r="BR18">
        <v>0.10001155</v>
      </c>
      <c r="BS18">
        <v>24.75587</v>
      </c>
      <c r="BT18">
        <v>24.86083333333334</v>
      </c>
      <c r="BU18">
        <v>999.9000000000002</v>
      </c>
      <c r="BV18">
        <v>0</v>
      </c>
      <c r="BW18">
        <v>0</v>
      </c>
      <c r="BX18">
        <v>9996.544666666665</v>
      </c>
      <c r="BY18">
        <v>0</v>
      </c>
      <c r="BZ18">
        <v>68.09908000000001</v>
      </c>
      <c r="CA18">
        <v>1.156377333333334</v>
      </c>
      <c r="CB18">
        <v>11.75599</v>
      </c>
      <c r="CC18">
        <v>10.57158333333333</v>
      </c>
      <c r="CD18">
        <v>0.8456685999999998</v>
      </c>
      <c r="CE18">
        <v>10.41008</v>
      </c>
      <c r="CF18">
        <v>15.27708</v>
      </c>
      <c r="CG18">
        <v>1.572189</v>
      </c>
      <c r="CH18">
        <v>1.489724666666667</v>
      </c>
      <c r="CI18">
        <v>13.68888333333333</v>
      </c>
      <c r="CJ18">
        <v>12.86310333333333</v>
      </c>
      <c r="CK18">
        <v>1599.909</v>
      </c>
      <c r="CL18">
        <v>0.6920040000000001</v>
      </c>
      <c r="CM18">
        <v>0.3079960333333334</v>
      </c>
      <c r="CN18">
        <v>0</v>
      </c>
      <c r="CO18">
        <v>2.011553333333334</v>
      </c>
      <c r="CP18">
        <v>0</v>
      </c>
      <c r="CQ18">
        <v>14362.89333333333</v>
      </c>
      <c r="CR18">
        <v>13789.42</v>
      </c>
      <c r="CS18">
        <v>37.04566666666666</v>
      </c>
      <c r="CT18">
        <v>38.0956</v>
      </c>
      <c r="CU18">
        <v>37.69973333333333</v>
      </c>
      <c r="CV18">
        <v>36.14973333333333</v>
      </c>
      <c r="CW18">
        <v>36.52886666666666</v>
      </c>
      <c r="CX18">
        <v>1107.143333333333</v>
      </c>
      <c r="CY18">
        <v>492.766</v>
      </c>
      <c r="CZ18">
        <v>0</v>
      </c>
      <c r="DA18">
        <v>1728491512.6</v>
      </c>
      <c r="DB18">
        <v>0</v>
      </c>
      <c r="DC18">
        <v>1728490956.5</v>
      </c>
      <c r="DD18" t="s">
        <v>362</v>
      </c>
      <c r="DE18">
        <v>1728490952.5</v>
      </c>
      <c r="DF18">
        <v>1728490956.5</v>
      </c>
      <c r="DG18">
        <v>1</v>
      </c>
      <c r="DH18">
        <v>-0.065</v>
      </c>
      <c r="DI18">
        <v>-0.008</v>
      </c>
      <c r="DJ18">
        <v>-3.246</v>
      </c>
      <c r="DK18">
        <v>-0.091</v>
      </c>
      <c r="DL18">
        <v>52</v>
      </c>
      <c r="DM18">
        <v>15</v>
      </c>
      <c r="DN18">
        <v>0.25</v>
      </c>
      <c r="DO18">
        <v>0.13</v>
      </c>
      <c r="DP18">
        <v>1.147115</v>
      </c>
      <c r="DQ18">
        <v>0.1728981613508421</v>
      </c>
      <c r="DR18">
        <v>0.02160367596035453</v>
      </c>
      <c r="DS18">
        <v>0</v>
      </c>
      <c r="DT18">
        <v>0.8464552000000001</v>
      </c>
      <c r="DU18">
        <v>-0.007283009380862644</v>
      </c>
      <c r="DV18">
        <v>0.004033952467493886</v>
      </c>
      <c r="DW18">
        <v>1</v>
      </c>
      <c r="DX18">
        <v>1</v>
      </c>
      <c r="DY18">
        <v>2</v>
      </c>
      <c r="DZ18" t="s">
        <v>363</v>
      </c>
      <c r="EA18">
        <v>3.23141</v>
      </c>
      <c r="EB18">
        <v>2.7043</v>
      </c>
      <c r="EC18">
        <v>0.00414205</v>
      </c>
      <c r="ED18">
        <v>0.00295119</v>
      </c>
      <c r="EE18">
        <v>0.08520809999999999</v>
      </c>
      <c r="EF18">
        <v>0.08206860000000001</v>
      </c>
      <c r="EG18">
        <v>32926.9</v>
      </c>
      <c r="EH18">
        <v>32216.6</v>
      </c>
      <c r="EI18">
        <v>31643.7</v>
      </c>
      <c r="EJ18">
        <v>30608</v>
      </c>
      <c r="EK18">
        <v>38796.4</v>
      </c>
      <c r="EL18">
        <v>37130</v>
      </c>
      <c r="EM18">
        <v>44373.4</v>
      </c>
      <c r="EN18">
        <v>42721.1</v>
      </c>
      <c r="EO18">
        <v>2.20408</v>
      </c>
      <c r="EP18">
        <v>1.9405</v>
      </c>
      <c r="EQ18">
        <v>0.155456</v>
      </c>
      <c r="ER18">
        <v>0</v>
      </c>
      <c r="ES18">
        <v>22.3404</v>
      </c>
      <c r="ET18">
        <v>999.9</v>
      </c>
      <c r="EU18">
        <v>69.5</v>
      </c>
      <c r="EV18">
        <v>22.8</v>
      </c>
      <c r="EW18">
        <v>19.8555</v>
      </c>
      <c r="EX18">
        <v>61.04</v>
      </c>
      <c r="EY18">
        <v>25.7612</v>
      </c>
      <c r="EZ18">
        <v>1</v>
      </c>
      <c r="FA18">
        <v>-0.341171</v>
      </c>
      <c r="FB18">
        <v>-1.38623</v>
      </c>
      <c r="FC18">
        <v>20.1955</v>
      </c>
      <c r="FD18">
        <v>5.22762</v>
      </c>
      <c r="FE18">
        <v>11.9945</v>
      </c>
      <c r="FF18">
        <v>4.96755</v>
      </c>
      <c r="FG18">
        <v>3.297</v>
      </c>
      <c r="FH18">
        <v>9999</v>
      </c>
      <c r="FI18">
        <v>9999</v>
      </c>
      <c r="FJ18">
        <v>9999</v>
      </c>
      <c r="FK18">
        <v>148.1</v>
      </c>
      <c r="FL18">
        <v>4.97108</v>
      </c>
      <c r="FM18">
        <v>1.86768</v>
      </c>
      <c r="FN18">
        <v>1.85887</v>
      </c>
      <c r="FO18">
        <v>1.86508</v>
      </c>
      <c r="FP18">
        <v>1.86308</v>
      </c>
      <c r="FQ18">
        <v>1.8644</v>
      </c>
      <c r="FR18">
        <v>1.85984</v>
      </c>
      <c r="FS18">
        <v>1.86394</v>
      </c>
      <c r="FT18">
        <v>0</v>
      </c>
      <c r="FU18">
        <v>0</v>
      </c>
      <c r="FV18">
        <v>0</v>
      </c>
      <c r="FW18">
        <v>0</v>
      </c>
      <c r="FX18" t="s">
        <v>364</v>
      </c>
      <c r="FY18" t="s">
        <v>365</v>
      </c>
      <c r="FZ18" t="s">
        <v>366</v>
      </c>
      <c r="GA18" t="s">
        <v>366</v>
      </c>
      <c r="GB18" t="s">
        <v>366</v>
      </c>
      <c r="GC18" t="s">
        <v>366</v>
      </c>
      <c r="GD18">
        <v>0</v>
      </c>
      <c r="GE18">
        <v>100</v>
      </c>
      <c r="GF18">
        <v>100</v>
      </c>
      <c r="GG18">
        <v>-2.964</v>
      </c>
      <c r="GH18">
        <v>-0.0905</v>
      </c>
      <c r="GI18">
        <v>-2.868309889394353</v>
      </c>
      <c r="GJ18">
        <v>-0.006773961979547998</v>
      </c>
      <c r="GK18">
        <v>-8.296070481250098E-08</v>
      </c>
      <c r="GL18">
        <v>3.322967193956903E-10</v>
      </c>
      <c r="GM18">
        <v>-0.07871069313407227</v>
      </c>
      <c r="GN18">
        <v>-0.00208336341840114</v>
      </c>
      <c r="GO18">
        <v>8.801746095907445E-05</v>
      </c>
      <c r="GP18">
        <v>-2.677693255255651E-07</v>
      </c>
      <c r="GQ18">
        <v>3</v>
      </c>
      <c r="GR18">
        <v>2052</v>
      </c>
      <c r="GS18">
        <v>2</v>
      </c>
      <c r="GT18">
        <v>18</v>
      </c>
      <c r="GU18">
        <v>8.4</v>
      </c>
      <c r="GV18">
        <v>8.300000000000001</v>
      </c>
      <c r="GW18">
        <v>0.032959</v>
      </c>
      <c r="GX18">
        <v>4.99878</v>
      </c>
      <c r="GY18">
        <v>1.44897</v>
      </c>
      <c r="GZ18">
        <v>2.32666</v>
      </c>
      <c r="HA18">
        <v>1.55151</v>
      </c>
      <c r="HB18">
        <v>2.28516</v>
      </c>
      <c r="HC18">
        <v>28.6269</v>
      </c>
      <c r="HD18">
        <v>14.9288</v>
      </c>
      <c r="HE18">
        <v>18</v>
      </c>
      <c r="HF18">
        <v>607.371</v>
      </c>
      <c r="HG18">
        <v>444.08</v>
      </c>
      <c r="HH18">
        <v>23.9063</v>
      </c>
      <c r="HI18">
        <v>22.5668</v>
      </c>
      <c r="HJ18">
        <v>30.0003</v>
      </c>
      <c r="HK18">
        <v>22.5067</v>
      </c>
      <c r="HL18">
        <v>22.4211</v>
      </c>
      <c r="HM18">
        <v>0.122296</v>
      </c>
      <c r="HN18">
        <v>32.285</v>
      </c>
      <c r="HO18">
        <v>79.6694</v>
      </c>
      <c r="HP18">
        <v>23.9423</v>
      </c>
      <c r="HQ18">
        <v>20.0444</v>
      </c>
      <c r="HR18">
        <v>15.2843</v>
      </c>
      <c r="HS18">
        <v>100.454</v>
      </c>
      <c r="HT18">
        <v>102.102</v>
      </c>
    </row>
    <row r="19" spans="1:228">
      <c r="A19">
        <v>3</v>
      </c>
      <c r="B19">
        <v>1728491461</v>
      </c>
      <c r="C19">
        <v>523.5</v>
      </c>
      <c r="D19" t="s">
        <v>369</v>
      </c>
      <c r="E19" t="s">
        <v>370</v>
      </c>
      <c r="F19">
        <v>5</v>
      </c>
      <c r="G19" t="s">
        <v>357</v>
      </c>
      <c r="H19" t="s">
        <v>358</v>
      </c>
      <c r="I19" t="s">
        <v>359</v>
      </c>
      <c r="J19" t="s">
        <v>360</v>
      </c>
      <c r="K19">
        <v>1728491453.155172</v>
      </c>
      <c r="L19">
        <f>(M19)/1000</f>
        <v>0</v>
      </c>
      <c r="M19">
        <f>IF(BH19, AP19, AJ19)</f>
        <v>0</v>
      </c>
      <c r="N19">
        <f>IF(BH19, AK19, AI19)</f>
        <v>0</v>
      </c>
      <c r="O19">
        <f>BJ19 - IF(AW19&gt;1, N19*BD19*100.0/(AY19), 0)</f>
        <v>0</v>
      </c>
      <c r="P19">
        <f>((V19-L19/2)*O19-N19)/(V19+L19/2)</f>
        <v>0</v>
      </c>
      <c r="Q19">
        <f>P19*(BQ19+BR19)/1000.0</f>
        <v>0</v>
      </c>
      <c r="R19">
        <f>(BJ19 - IF(AW19&gt;1, N19*BD19*100.0/(AY19), 0))*(BQ19+BR19)/1000.0</f>
        <v>0</v>
      </c>
      <c r="S19">
        <f>2.0/((1/U19-1/T19)+SIGN(U19)*SQRT((1/U19-1/T19)*(1/U19-1/T19) + 4*BE19/((BE19+1)*(BE19+1))*(2*1/U19*1/T19-1/T19*1/T19)))</f>
        <v>0</v>
      </c>
      <c r="T19">
        <f>IF(LEFT(BF19,1)&lt;&gt;"0",IF(LEFT(BF19,1)="1",3.0,BG19),$D$5+$E$5*(BX19*BQ19/($K$5*1000))+$F$5*(BX19*BQ19/($K$5*1000))*MAX(MIN(BD19,$J$5),$I$5)*MAX(MIN(BD19,$J$5),$I$5)+$G$5*MAX(MIN(BD19,$J$5),$I$5)*(BX19*BQ19/($K$5*1000))+$H$5*(BX19*BQ19/($K$5*1000))*(BX19*BQ19/($K$5*1000)))</f>
        <v>0</v>
      </c>
      <c r="U19">
        <f>L19*(1000-(1000*0.61365*exp(17.502*Y19/(240.97+Y19))/(BQ19+BR19)+BL19)/2)/(1000*0.61365*exp(17.502*Y19/(240.97+Y19))/(BQ19+BR19)-BL19)</f>
        <v>0</v>
      </c>
      <c r="V19">
        <f>1/((BE19+1)/(S19/1.6)+1/(T19/1.37)) + BE19/((BE19+1)/(S19/1.6) + BE19/(T19/1.37))</f>
        <v>0</v>
      </c>
      <c r="W19">
        <f>(AZ19*BC19)</f>
        <v>0</v>
      </c>
      <c r="X19">
        <f>(BS19+(W19+2*0.95*5.67E-8*(((BS19+$B$7)+273)^4-(BS19+273)^4)-44100*L19)/(1.84*29.3*T19+8*0.95*5.67E-8*(BS19+273)^3))</f>
        <v>0</v>
      </c>
      <c r="Y19">
        <f>($C$7*BT19+$D$7*BU19+$E$7*X19)</f>
        <v>0</v>
      </c>
      <c r="Z19">
        <f>0.61365*exp(17.502*Y19/(240.97+Y19))</f>
        <v>0</v>
      </c>
      <c r="AA19">
        <f>(AB19/AC19*100)</f>
        <v>0</v>
      </c>
      <c r="AB19">
        <f>BL19*(BQ19+BR19)/1000</f>
        <v>0</v>
      </c>
      <c r="AC19">
        <f>0.61365*exp(17.502*BS19/(240.97+BS19))</f>
        <v>0</v>
      </c>
      <c r="AD19">
        <f>(Z19-BL19*(BQ19+BR19)/1000)</f>
        <v>0</v>
      </c>
      <c r="AE19">
        <f>(-L19*44100)</f>
        <v>0</v>
      </c>
      <c r="AF19">
        <f>2*29.3*T19*0.92*(BS19-Y19)</f>
        <v>0</v>
      </c>
      <c r="AG19">
        <f>2*0.95*5.67E-8*(((BS19+$B$7)+273)^4-(Y19+273)^4)</f>
        <v>0</v>
      </c>
      <c r="AH19">
        <f>W19+AG19+AE19+AF19</f>
        <v>0</v>
      </c>
      <c r="AI19">
        <f>BP19*AW19*(BK19-BJ19*(1000-AW19*BM19)/(1000-AW19*BL19))/(100*BD19)</f>
        <v>0</v>
      </c>
      <c r="AJ19">
        <f>1000*BP19*AW19*(BL19-BM19)/(100*BD19*(1000-AW19*BL19))</f>
        <v>0</v>
      </c>
      <c r="AK19">
        <f>(AL19 - AM19 - BQ19*1E3/(8.314*(BS19+273.15)) * AO19/BP19 * AN19) * BP19/(100*BD19) * (1000 - BM19)/1000</f>
        <v>0</v>
      </c>
      <c r="AL19">
        <v>10.03482271630696</v>
      </c>
      <c r="AM19">
        <v>11.14974363636363</v>
      </c>
      <c r="AN19">
        <v>-0.04245194063232859</v>
      </c>
      <c r="AO19">
        <v>66.76948386881654</v>
      </c>
      <c r="AP19">
        <f>(AR19 - AQ19 + BQ19*1E3/(8.314*(BS19+273.15)) * AT19/BP19 * AS19) * BP19/(100*BD19) * 1000/(1000 - AR19)</f>
        <v>0</v>
      </c>
      <c r="AQ19">
        <v>15.28179189300645</v>
      </c>
      <c r="AR19">
        <v>16.14305999999999</v>
      </c>
      <c r="AS19">
        <v>0.0001313239690142845</v>
      </c>
      <c r="AT19">
        <v>80.08681088304684</v>
      </c>
      <c r="AU19">
        <v>0</v>
      </c>
      <c r="AV19">
        <v>0</v>
      </c>
      <c r="AW19">
        <f>IF(AU19*$H$13&gt;=AY19,1.0,(AY19/(AY19-AU19*$H$13)))</f>
        <v>0</v>
      </c>
      <c r="AX19">
        <f>(AW19-1)*100</f>
        <v>0</v>
      </c>
      <c r="AY19">
        <f>MAX(0,($B$13+$C$13*BX19)/(1+$D$13*BX19)*BQ19/(BS19+273)*$E$13)</f>
        <v>0</v>
      </c>
      <c r="AZ19">
        <f>$B$11*BY19+$C$11*BZ19+$F$11*CK19*(1-CN19)</f>
        <v>0</v>
      </c>
      <c r="BA19">
        <f>AZ19*BB19</f>
        <v>0</v>
      </c>
      <c r="BB19">
        <f>($B$11*$D$9+$C$11*$D$9+$F$11*((CX19+CP19)/MAX(CX19+CP19+CY19, 0.1)*$I$9+CY19/MAX(CX19+CP19+CY19, 0.1)*$J$9))/($B$11+$C$11+$F$11)</f>
        <v>0</v>
      </c>
      <c r="BC19">
        <f>($B$11*$K$9+$C$11*$K$9+$F$11*((CX19+CP19)/MAX(CX19+CP19+CY19, 0.1)*$P$9+CY19/MAX(CX19+CP19+CY19, 0.1)*$Q$9))/($B$11+$C$11+$F$11)</f>
        <v>0</v>
      </c>
      <c r="BD19">
        <v>6</v>
      </c>
      <c r="BE19">
        <v>0.5</v>
      </c>
      <c r="BF19" t="s">
        <v>361</v>
      </c>
      <c r="BG19">
        <v>2</v>
      </c>
      <c r="BH19" t="b">
        <v>1</v>
      </c>
      <c r="BI19">
        <v>1728491453.155172</v>
      </c>
      <c r="BJ19">
        <v>11.32206551724138</v>
      </c>
      <c r="BK19">
        <v>10.16023206896552</v>
      </c>
      <c r="BL19">
        <v>16.13006896551724</v>
      </c>
      <c r="BM19">
        <v>15.27959310344828</v>
      </c>
      <c r="BN19">
        <v>14.28718275862069</v>
      </c>
      <c r="BO19">
        <v>16.22056896551724</v>
      </c>
      <c r="BP19">
        <v>599.9838965517242</v>
      </c>
      <c r="BQ19">
        <v>97.51341379310345</v>
      </c>
      <c r="BR19">
        <v>0.09989345172413791</v>
      </c>
      <c r="BS19">
        <v>24.7719275862069</v>
      </c>
      <c r="BT19">
        <v>24.88598965517242</v>
      </c>
      <c r="BU19">
        <v>999.9000000000002</v>
      </c>
      <c r="BV19">
        <v>0</v>
      </c>
      <c r="BW19">
        <v>0</v>
      </c>
      <c r="BX19">
        <v>10003.57965517241</v>
      </c>
      <c r="BY19">
        <v>0</v>
      </c>
      <c r="BZ19">
        <v>68.08476551724137</v>
      </c>
      <c r="CA19">
        <v>1.161838965517241</v>
      </c>
      <c r="CB19">
        <v>11.50768620689655</v>
      </c>
      <c r="CC19">
        <v>10.31788310344827</v>
      </c>
      <c r="CD19">
        <v>0.8504768965517242</v>
      </c>
      <c r="CE19">
        <v>10.16023206896552</v>
      </c>
      <c r="CF19">
        <v>15.27959310344828</v>
      </c>
      <c r="CG19">
        <v>1.572898965517242</v>
      </c>
      <c r="CH19">
        <v>1.489965172413793</v>
      </c>
      <c r="CI19">
        <v>13.69581724137931</v>
      </c>
      <c r="CJ19">
        <v>12.86557586206897</v>
      </c>
      <c r="CK19">
        <v>1599.867586206896</v>
      </c>
      <c r="CL19">
        <v>0.6920087931034483</v>
      </c>
      <c r="CM19">
        <v>0.3079913103448277</v>
      </c>
      <c r="CN19">
        <v>0</v>
      </c>
      <c r="CO19">
        <v>2.054627586206897</v>
      </c>
      <c r="CP19">
        <v>0</v>
      </c>
      <c r="CQ19">
        <v>14361.8</v>
      </c>
      <c r="CR19">
        <v>13789.08620689655</v>
      </c>
      <c r="CS19">
        <v>37.10975862068965</v>
      </c>
      <c r="CT19">
        <v>38.22606896551724</v>
      </c>
      <c r="CU19">
        <v>37.76917241379311</v>
      </c>
      <c r="CV19">
        <v>36.26910344827586</v>
      </c>
      <c r="CW19">
        <v>36.61831034482758</v>
      </c>
      <c r="CX19">
        <v>1107.121724137931</v>
      </c>
      <c r="CY19">
        <v>492.7462068965518</v>
      </c>
      <c r="CZ19">
        <v>0</v>
      </c>
      <c r="DA19">
        <v>1728491518</v>
      </c>
      <c r="DB19">
        <v>0</v>
      </c>
      <c r="DC19">
        <v>1728490956.5</v>
      </c>
      <c r="DD19" t="s">
        <v>362</v>
      </c>
      <c r="DE19">
        <v>1728490952.5</v>
      </c>
      <c r="DF19">
        <v>1728490956.5</v>
      </c>
      <c r="DG19">
        <v>1</v>
      </c>
      <c r="DH19">
        <v>-0.065</v>
      </c>
      <c r="DI19">
        <v>-0.008</v>
      </c>
      <c r="DJ19">
        <v>-3.246</v>
      </c>
      <c r="DK19">
        <v>-0.091</v>
      </c>
      <c r="DL19">
        <v>52</v>
      </c>
      <c r="DM19">
        <v>15</v>
      </c>
      <c r="DN19">
        <v>0.25</v>
      </c>
      <c r="DO19">
        <v>0.13</v>
      </c>
      <c r="DP19">
        <v>1.157704634146342</v>
      </c>
      <c r="DQ19">
        <v>0.05947526132404213</v>
      </c>
      <c r="DR19">
        <v>0.0117020807192069</v>
      </c>
      <c r="DS19">
        <v>1</v>
      </c>
      <c r="DT19">
        <v>0.8481322682926827</v>
      </c>
      <c r="DU19">
        <v>0.05427882229965103</v>
      </c>
      <c r="DV19">
        <v>0.005733147660644256</v>
      </c>
      <c r="DW19">
        <v>1</v>
      </c>
      <c r="DX19">
        <v>2</v>
      </c>
      <c r="DY19">
        <v>2</v>
      </c>
      <c r="DZ19" t="s">
        <v>371</v>
      </c>
      <c r="EA19">
        <v>3.23143</v>
      </c>
      <c r="EB19">
        <v>2.70434</v>
      </c>
      <c r="EC19">
        <v>0.00407617</v>
      </c>
      <c r="ED19">
        <v>0.00288751</v>
      </c>
      <c r="EE19">
        <v>0.0852406</v>
      </c>
      <c r="EF19">
        <v>0.0820781</v>
      </c>
      <c r="EG19">
        <v>32928.7</v>
      </c>
      <c r="EH19">
        <v>32218.7</v>
      </c>
      <c r="EI19">
        <v>31643.3</v>
      </c>
      <c r="EJ19">
        <v>30608.1</v>
      </c>
      <c r="EK19">
        <v>38794.3</v>
      </c>
      <c r="EL19">
        <v>37129.6</v>
      </c>
      <c r="EM19">
        <v>44372.6</v>
      </c>
      <c r="EN19">
        <v>42721.1</v>
      </c>
      <c r="EO19">
        <v>2.20403</v>
      </c>
      <c r="EP19">
        <v>1.9404</v>
      </c>
      <c r="EQ19">
        <v>0.157714</v>
      </c>
      <c r="ER19">
        <v>0</v>
      </c>
      <c r="ES19">
        <v>22.3354</v>
      </c>
      <c r="ET19">
        <v>999.9</v>
      </c>
      <c r="EU19">
        <v>69.5</v>
      </c>
      <c r="EV19">
        <v>22.8</v>
      </c>
      <c r="EW19">
        <v>19.8554</v>
      </c>
      <c r="EX19">
        <v>61.2</v>
      </c>
      <c r="EY19">
        <v>25.8734</v>
      </c>
      <c r="EZ19">
        <v>1</v>
      </c>
      <c r="FA19">
        <v>-0.34107</v>
      </c>
      <c r="FB19">
        <v>-1.3381</v>
      </c>
      <c r="FC19">
        <v>20.1948</v>
      </c>
      <c r="FD19">
        <v>5.22103</v>
      </c>
      <c r="FE19">
        <v>11.9947</v>
      </c>
      <c r="FF19">
        <v>4.96565</v>
      </c>
      <c r="FG19">
        <v>3.29563</v>
      </c>
      <c r="FH19">
        <v>9999</v>
      </c>
      <c r="FI19">
        <v>9999</v>
      </c>
      <c r="FJ19">
        <v>9999</v>
      </c>
      <c r="FK19">
        <v>148.1</v>
      </c>
      <c r="FL19">
        <v>4.97109</v>
      </c>
      <c r="FM19">
        <v>1.86767</v>
      </c>
      <c r="FN19">
        <v>1.85886</v>
      </c>
      <c r="FO19">
        <v>1.86508</v>
      </c>
      <c r="FP19">
        <v>1.86305</v>
      </c>
      <c r="FQ19">
        <v>1.86438</v>
      </c>
      <c r="FR19">
        <v>1.85981</v>
      </c>
      <c r="FS19">
        <v>1.86393</v>
      </c>
      <c r="FT19">
        <v>0</v>
      </c>
      <c r="FU19">
        <v>0</v>
      </c>
      <c r="FV19">
        <v>0</v>
      </c>
      <c r="FW19">
        <v>0</v>
      </c>
      <c r="FX19" t="s">
        <v>364</v>
      </c>
      <c r="FY19" t="s">
        <v>365</v>
      </c>
      <c r="FZ19" t="s">
        <v>366</v>
      </c>
      <c r="GA19" t="s">
        <v>366</v>
      </c>
      <c r="GB19" t="s">
        <v>366</v>
      </c>
      <c r="GC19" t="s">
        <v>366</v>
      </c>
      <c r="GD19">
        <v>0</v>
      </c>
      <c r="GE19">
        <v>100</v>
      </c>
      <c r="GF19">
        <v>100</v>
      </c>
      <c r="GG19">
        <v>-2.963</v>
      </c>
      <c r="GH19">
        <v>-0.0905</v>
      </c>
      <c r="GI19">
        <v>-2.868309889394353</v>
      </c>
      <c r="GJ19">
        <v>-0.006773961979547998</v>
      </c>
      <c r="GK19">
        <v>-8.296070481250098E-08</v>
      </c>
      <c r="GL19">
        <v>3.322967193956903E-10</v>
      </c>
      <c r="GM19">
        <v>-0.07871069313407227</v>
      </c>
      <c r="GN19">
        <v>-0.00208336341840114</v>
      </c>
      <c r="GO19">
        <v>8.801746095907445E-05</v>
      </c>
      <c r="GP19">
        <v>-2.677693255255651E-07</v>
      </c>
      <c r="GQ19">
        <v>3</v>
      </c>
      <c r="GR19">
        <v>2052</v>
      </c>
      <c r="GS19">
        <v>2</v>
      </c>
      <c r="GT19">
        <v>18</v>
      </c>
      <c r="GU19">
        <v>8.5</v>
      </c>
      <c r="GV19">
        <v>8.4</v>
      </c>
      <c r="GW19">
        <v>0.045166</v>
      </c>
      <c r="GX19">
        <v>2.64526</v>
      </c>
      <c r="GY19">
        <v>1.44897</v>
      </c>
      <c r="GZ19">
        <v>2.32666</v>
      </c>
      <c r="HA19">
        <v>1.55151</v>
      </c>
      <c r="HB19">
        <v>2.38281</v>
      </c>
      <c r="HC19">
        <v>28.6058</v>
      </c>
      <c r="HD19">
        <v>14.9463</v>
      </c>
      <c r="HE19">
        <v>18</v>
      </c>
      <c r="HF19">
        <v>607.38</v>
      </c>
      <c r="HG19">
        <v>444.05</v>
      </c>
      <c r="HH19">
        <v>23.9918</v>
      </c>
      <c r="HI19">
        <v>22.5697</v>
      </c>
      <c r="HJ19">
        <v>30.0003</v>
      </c>
      <c r="HK19">
        <v>22.5106</v>
      </c>
      <c r="HL19">
        <v>22.4244</v>
      </c>
      <c r="HM19">
        <v>1.09419</v>
      </c>
      <c r="HN19">
        <v>32.285</v>
      </c>
      <c r="HO19">
        <v>79.2953</v>
      </c>
      <c r="HP19">
        <v>24.0127</v>
      </c>
      <c r="HQ19">
        <v>40.1064</v>
      </c>
      <c r="HR19">
        <v>15.2776</v>
      </c>
      <c r="HS19">
        <v>100.452</v>
      </c>
      <c r="HT19">
        <v>102.102</v>
      </c>
    </row>
    <row r="20" spans="1:228">
      <c r="A20">
        <v>4</v>
      </c>
      <c r="B20">
        <v>1728491466</v>
      </c>
      <c r="C20">
        <v>528.5</v>
      </c>
      <c r="D20" t="s">
        <v>372</v>
      </c>
      <c r="E20" t="s">
        <v>373</v>
      </c>
      <c r="F20">
        <v>5</v>
      </c>
      <c r="G20" t="s">
        <v>357</v>
      </c>
      <c r="H20" t="s">
        <v>358</v>
      </c>
      <c r="I20" t="s">
        <v>359</v>
      </c>
      <c r="J20" t="s">
        <v>360</v>
      </c>
      <c r="K20">
        <v>1728491458.232143</v>
      </c>
      <c r="L20">
        <f>(M20)/1000</f>
        <v>0</v>
      </c>
      <c r="M20">
        <f>IF(BH20, AP20, AJ20)</f>
        <v>0</v>
      </c>
      <c r="N20">
        <f>IF(BH20, AK20, AI20)</f>
        <v>0</v>
      </c>
      <c r="O20">
        <f>BJ20 - IF(AW20&gt;1, N20*BD20*100.0/(AY20), 0)</f>
        <v>0</v>
      </c>
      <c r="P20">
        <f>((V20-L20/2)*O20-N20)/(V20+L20/2)</f>
        <v>0</v>
      </c>
      <c r="Q20">
        <f>P20*(BQ20+BR20)/1000.0</f>
        <v>0</v>
      </c>
      <c r="R20">
        <f>(BJ20 - IF(AW20&gt;1, N20*BD20*100.0/(AY20), 0))*(BQ20+BR20)/1000.0</f>
        <v>0</v>
      </c>
      <c r="S20">
        <f>2.0/((1/U20-1/T20)+SIGN(U20)*SQRT((1/U20-1/T20)*(1/U20-1/T20) + 4*BE20/((BE20+1)*(BE20+1))*(2*1/U20*1/T20-1/T20*1/T20)))</f>
        <v>0</v>
      </c>
      <c r="T20">
        <f>IF(LEFT(BF20,1)&lt;&gt;"0",IF(LEFT(BF20,1)="1",3.0,BG20),$D$5+$E$5*(BX20*BQ20/($K$5*1000))+$F$5*(BX20*BQ20/($K$5*1000))*MAX(MIN(BD20,$J$5),$I$5)*MAX(MIN(BD20,$J$5),$I$5)+$G$5*MAX(MIN(BD20,$J$5),$I$5)*(BX20*BQ20/($K$5*1000))+$H$5*(BX20*BQ20/($K$5*1000))*(BX20*BQ20/($K$5*1000)))</f>
        <v>0</v>
      </c>
      <c r="U20">
        <f>L20*(1000-(1000*0.61365*exp(17.502*Y20/(240.97+Y20))/(BQ20+BR20)+BL20)/2)/(1000*0.61365*exp(17.502*Y20/(240.97+Y20))/(BQ20+BR20)-BL20)</f>
        <v>0</v>
      </c>
      <c r="V20">
        <f>1/((BE20+1)/(S20/1.6)+1/(T20/1.37)) + BE20/((BE20+1)/(S20/1.6) + BE20/(T20/1.37))</f>
        <v>0</v>
      </c>
      <c r="W20">
        <f>(AZ20*BC20)</f>
        <v>0</v>
      </c>
      <c r="X20">
        <f>(BS20+(W20+2*0.95*5.67E-8*(((BS20+$B$7)+273)^4-(BS20+273)^4)-44100*L20)/(1.84*29.3*T20+8*0.95*5.67E-8*(BS20+273)^3))</f>
        <v>0</v>
      </c>
      <c r="Y20">
        <f>($C$7*BT20+$D$7*BU20+$E$7*X20)</f>
        <v>0</v>
      </c>
      <c r="Z20">
        <f>0.61365*exp(17.502*Y20/(240.97+Y20))</f>
        <v>0</v>
      </c>
      <c r="AA20">
        <f>(AB20/AC20*100)</f>
        <v>0</v>
      </c>
      <c r="AB20">
        <f>BL20*(BQ20+BR20)/1000</f>
        <v>0</v>
      </c>
      <c r="AC20">
        <f>0.61365*exp(17.502*BS20/(240.97+BS20))</f>
        <v>0</v>
      </c>
      <c r="AD20">
        <f>(Z20-BL20*(BQ20+BR20)/1000)</f>
        <v>0</v>
      </c>
      <c r="AE20">
        <f>(-L20*44100)</f>
        <v>0</v>
      </c>
      <c r="AF20">
        <f>2*29.3*T20*0.92*(BS20-Y20)</f>
        <v>0</v>
      </c>
      <c r="AG20">
        <f>2*0.95*5.67E-8*(((BS20+$B$7)+273)^4-(Y20+273)^4)</f>
        <v>0</v>
      </c>
      <c r="AH20">
        <f>W20+AG20+AE20+AF20</f>
        <v>0</v>
      </c>
      <c r="AI20">
        <f>BP20*AW20*(BK20-BJ20*(1000-AW20*BM20)/(1000-AW20*BL20))/(100*BD20)</f>
        <v>0</v>
      </c>
      <c r="AJ20">
        <f>1000*BP20*AW20*(BL20-BM20)/(100*BD20*(1000-AW20*BL20))</f>
        <v>0</v>
      </c>
      <c r="AK20">
        <f>(AL20 - AM20 - BQ20*1E3/(8.314*(BS20+273.15)) * AO20/BP20 * AN20) * BP20/(100*BD20) * (1000 - BM20)/1000</f>
        <v>0</v>
      </c>
      <c r="AL20">
        <v>9.813500919287707</v>
      </c>
      <c r="AM20">
        <v>10.90130787878788</v>
      </c>
      <c r="AN20">
        <v>-0.05182390306844246</v>
      </c>
      <c r="AO20">
        <v>66.76948386881654</v>
      </c>
      <c r="AP20">
        <f>(AR20 - AQ20 + BQ20*1E3/(8.314*(BS20+273.15)) * AT20/BP20 * AS20) * BP20/(100*BD20) * 1000/(1000 - AR20)</f>
        <v>0</v>
      </c>
      <c r="AQ20">
        <v>15.28553835517478</v>
      </c>
      <c r="AR20">
        <v>16.15236242424242</v>
      </c>
      <c r="AS20">
        <v>0.0001315082644687565</v>
      </c>
      <c r="AT20">
        <v>80.08681088304684</v>
      </c>
      <c r="AU20">
        <v>0</v>
      </c>
      <c r="AV20">
        <v>0</v>
      </c>
      <c r="AW20">
        <f>IF(AU20*$H$13&gt;=AY20,1.0,(AY20/(AY20-AU20*$H$13)))</f>
        <v>0</v>
      </c>
      <c r="AX20">
        <f>(AW20-1)*100</f>
        <v>0</v>
      </c>
      <c r="AY20">
        <f>MAX(0,($B$13+$C$13*BX20)/(1+$D$13*BX20)*BQ20/(BS20+273)*$E$13)</f>
        <v>0</v>
      </c>
      <c r="AZ20">
        <f>$B$11*BY20+$C$11*BZ20+$F$11*CK20*(1-CN20)</f>
        <v>0</v>
      </c>
      <c r="BA20">
        <f>AZ20*BB20</f>
        <v>0</v>
      </c>
      <c r="BB20">
        <f>($B$11*$D$9+$C$11*$D$9+$F$11*((CX20+CP20)/MAX(CX20+CP20+CY20, 0.1)*$I$9+CY20/MAX(CX20+CP20+CY20, 0.1)*$J$9))/($B$11+$C$11+$F$11)</f>
        <v>0</v>
      </c>
      <c r="BC20">
        <f>($B$11*$K$9+$C$11*$K$9+$F$11*((CX20+CP20)/MAX(CX20+CP20+CY20, 0.1)*$P$9+CY20/MAX(CX20+CP20+CY20, 0.1)*$Q$9))/($B$11+$C$11+$F$11)</f>
        <v>0</v>
      </c>
      <c r="BD20">
        <v>6</v>
      </c>
      <c r="BE20">
        <v>0.5</v>
      </c>
      <c r="BF20" t="s">
        <v>361</v>
      </c>
      <c r="BG20">
        <v>2</v>
      </c>
      <c r="BH20" t="b">
        <v>1</v>
      </c>
      <c r="BI20">
        <v>1728491458.232143</v>
      </c>
      <c r="BJ20">
        <v>11.07591071428572</v>
      </c>
      <c r="BK20">
        <v>9.914933214285712</v>
      </c>
      <c r="BL20">
        <v>16.13938928571428</v>
      </c>
      <c r="BM20">
        <v>15.28248571428571</v>
      </c>
      <c r="BN20">
        <v>14.03934285714286</v>
      </c>
      <c r="BO20">
        <v>16.22988214285714</v>
      </c>
      <c r="BP20">
        <v>599.9761428571428</v>
      </c>
      <c r="BQ20">
        <v>97.51327499999999</v>
      </c>
      <c r="BR20">
        <v>0.09985344285714286</v>
      </c>
      <c r="BS20">
        <v>24.79185714285714</v>
      </c>
      <c r="BT20">
        <v>24.91321785714286</v>
      </c>
      <c r="BU20">
        <v>999.9000000000002</v>
      </c>
      <c r="BV20">
        <v>0</v>
      </c>
      <c r="BW20">
        <v>0</v>
      </c>
      <c r="BX20">
        <v>10005.93535714286</v>
      </c>
      <c r="BY20">
        <v>0</v>
      </c>
      <c r="BZ20">
        <v>68.07023214285712</v>
      </c>
      <c r="CA20">
        <v>1.160979642857143</v>
      </c>
      <c r="CB20">
        <v>11.25760357142857</v>
      </c>
      <c r="CC20">
        <v>10.06880928571429</v>
      </c>
      <c r="CD20">
        <v>0.856895642857143</v>
      </c>
      <c r="CE20">
        <v>9.914933214285712</v>
      </c>
      <c r="CF20">
        <v>15.28248571428571</v>
      </c>
      <c r="CG20">
        <v>1.573805</v>
      </c>
      <c r="CH20">
        <v>1.490245714285714</v>
      </c>
      <c r="CI20">
        <v>13.704675</v>
      </c>
      <c r="CJ20">
        <v>12.86845357142857</v>
      </c>
      <c r="CK20">
        <v>1599.911428571429</v>
      </c>
      <c r="CL20">
        <v>0.6920068928571429</v>
      </c>
      <c r="CM20">
        <v>0.3079931785714286</v>
      </c>
      <c r="CN20">
        <v>0</v>
      </c>
      <c r="CO20">
        <v>2.084346428571428</v>
      </c>
      <c r="CP20">
        <v>0</v>
      </c>
      <c r="CQ20">
        <v>14360.94285714286</v>
      </c>
      <c r="CR20">
        <v>13789.45357142857</v>
      </c>
      <c r="CS20">
        <v>37.21632142857142</v>
      </c>
      <c r="CT20">
        <v>38.37475</v>
      </c>
      <c r="CU20">
        <v>37.86139285714285</v>
      </c>
      <c r="CV20">
        <v>36.40371428571429</v>
      </c>
      <c r="CW20">
        <v>36.72075</v>
      </c>
      <c r="CX20">
        <v>1107.149285714285</v>
      </c>
      <c r="CY20">
        <v>492.7621428571428</v>
      </c>
      <c r="CZ20">
        <v>0</v>
      </c>
      <c r="DA20">
        <v>1728491522.8</v>
      </c>
      <c r="DB20">
        <v>0</v>
      </c>
      <c r="DC20">
        <v>1728490956.5</v>
      </c>
      <c r="DD20" t="s">
        <v>362</v>
      </c>
      <c r="DE20">
        <v>1728490952.5</v>
      </c>
      <c r="DF20">
        <v>1728490956.5</v>
      </c>
      <c r="DG20">
        <v>1</v>
      </c>
      <c r="DH20">
        <v>-0.065</v>
      </c>
      <c r="DI20">
        <v>-0.008</v>
      </c>
      <c r="DJ20">
        <v>-3.246</v>
      </c>
      <c r="DK20">
        <v>-0.091</v>
      </c>
      <c r="DL20">
        <v>52</v>
      </c>
      <c r="DM20">
        <v>15</v>
      </c>
      <c r="DN20">
        <v>0.25</v>
      </c>
      <c r="DO20">
        <v>0.13</v>
      </c>
      <c r="DP20">
        <v>1.16055425</v>
      </c>
      <c r="DQ20">
        <v>-0.0072595497185741</v>
      </c>
      <c r="DR20">
        <v>0.01025664269814933</v>
      </c>
      <c r="DS20">
        <v>1</v>
      </c>
      <c r="DT20">
        <v>0.853782825</v>
      </c>
      <c r="DU20">
        <v>0.07666389118198531</v>
      </c>
      <c r="DV20">
        <v>0.007409167776773243</v>
      </c>
      <c r="DW20">
        <v>1</v>
      </c>
      <c r="DX20">
        <v>2</v>
      </c>
      <c r="DY20">
        <v>2</v>
      </c>
      <c r="DZ20" t="s">
        <v>371</v>
      </c>
      <c r="EA20">
        <v>3.23156</v>
      </c>
      <c r="EB20">
        <v>2.70418</v>
      </c>
      <c r="EC20">
        <v>0.00400401</v>
      </c>
      <c r="ED20">
        <v>0.00281458</v>
      </c>
      <c r="EE20">
        <v>0.0852723</v>
      </c>
      <c r="EF20">
        <v>0.0820934</v>
      </c>
      <c r="EG20">
        <v>32930.4</v>
      </c>
      <c r="EH20">
        <v>32220.7</v>
      </c>
      <c r="EI20">
        <v>31642.7</v>
      </c>
      <c r="EJ20">
        <v>30607.8</v>
      </c>
      <c r="EK20">
        <v>38792.3</v>
      </c>
      <c r="EL20">
        <v>37128.9</v>
      </c>
      <c r="EM20">
        <v>44371.8</v>
      </c>
      <c r="EN20">
        <v>42720.9</v>
      </c>
      <c r="EO20">
        <v>2.2041</v>
      </c>
      <c r="EP20">
        <v>1.9403</v>
      </c>
      <c r="EQ20">
        <v>0.158902</v>
      </c>
      <c r="ER20">
        <v>0</v>
      </c>
      <c r="ES20">
        <v>22.335</v>
      </c>
      <c r="ET20">
        <v>999.9</v>
      </c>
      <c r="EU20">
        <v>69.5</v>
      </c>
      <c r="EV20">
        <v>22.8</v>
      </c>
      <c r="EW20">
        <v>19.8528</v>
      </c>
      <c r="EX20">
        <v>60.34</v>
      </c>
      <c r="EY20">
        <v>25.8173</v>
      </c>
      <c r="EZ20">
        <v>1</v>
      </c>
      <c r="FA20">
        <v>-0.341006</v>
      </c>
      <c r="FB20">
        <v>-1.27045</v>
      </c>
      <c r="FC20">
        <v>20.1954</v>
      </c>
      <c r="FD20">
        <v>5.22118</v>
      </c>
      <c r="FE20">
        <v>11.9939</v>
      </c>
      <c r="FF20">
        <v>4.9658</v>
      </c>
      <c r="FG20">
        <v>3.29568</v>
      </c>
      <c r="FH20">
        <v>9999</v>
      </c>
      <c r="FI20">
        <v>9999</v>
      </c>
      <c r="FJ20">
        <v>9999</v>
      </c>
      <c r="FK20">
        <v>148.1</v>
      </c>
      <c r="FL20">
        <v>4.97102</v>
      </c>
      <c r="FM20">
        <v>1.86765</v>
      </c>
      <c r="FN20">
        <v>1.85883</v>
      </c>
      <c r="FO20">
        <v>1.86507</v>
      </c>
      <c r="FP20">
        <v>1.86301</v>
      </c>
      <c r="FQ20">
        <v>1.86434</v>
      </c>
      <c r="FR20">
        <v>1.85977</v>
      </c>
      <c r="FS20">
        <v>1.86387</v>
      </c>
      <c r="FT20">
        <v>0</v>
      </c>
      <c r="FU20">
        <v>0</v>
      </c>
      <c r="FV20">
        <v>0</v>
      </c>
      <c r="FW20">
        <v>0</v>
      </c>
      <c r="FX20" t="s">
        <v>364</v>
      </c>
      <c r="FY20" t="s">
        <v>365</v>
      </c>
      <c r="FZ20" t="s">
        <v>366</v>
      </c>
      <c r="GA20" t="s">
        <v>366</v>
      </c>
      <c r="GB20" t="s">
        <v>366</v>
      </c>
      <c r="GC20" t="s">
        <v>366</v>
      </c>
      <c r="GD20">
        <v>0</v>
      </c>
      <c r="GE20">
        <v>100</v>
      </c>
      <c r="GF20">
        <v>100</v>
      </c>
      <c r="GG20">
        <v>-2.961</v>
      </c>
      <c r="GH20">
        <v>-0.09039999999999999</v>
      </c>
      <c r="GI20">
        <v>-2.868309889394353</v>
      </c>
      <c r="GJ20">
        <v>-0.006773961979547998</v>
      </c>
      <c r="GK20">
        <v>-8.296070481250098E-08</v>
      </c>
      <c r="GL20">
        <v>3.322967193956903E-10</v>
      </c>
      <c r="GM20">
        <v>-0.07871069313407227</v>
      </c>
      <c r="GN20">
        <v>-0.00208336341840114</v>
      </c>
      <c r="GO20">
        <v>8.801746095907445E-05</v>
      </c>
      <c r="GP20">
        <v>-2.677693255255651E-07</v>
      </c>
      <c r="GQ20">
        <v>3</v>
      </c>
      <c r="GR20">
        <v>2052</v>
      </c>
      <c r="GS20">
        <v>2</v>
      </c>
      <c r="GT20">
        <v>18</v>
      </c>
      <c r="GU20">
        <v>8.6</v>
      </c>
      <c r="GV20">
        <v>8.5</v>
      </c>
      <c r="GW20">
        <v>0.141602</v>
      </c>
      <c r="GX20">
        <v>2.58911</v>
      </c>
      <c r="GY20">
        <v>1.44897</v>
      </c>
      <c r="GZ20">
        <v>2.32788</v>
      </c>
      <c r="HA20">
        <v>1.55151</v>
      </c>
      <c r="HB20">
        <v>2.24243</v>
      </c>
      <c r="HC20">
        <v>28.6269</v>
      </c>
      <c r="HD20">
        <v>14.9288</v>
      </c>
      <c r="HE20">
        <v>18</v>
      </c>
      <c r="HF20">
        <v>607.47</v>
      </c>
      <c r="HG20">
        <v>444.027</v>
      </c>
      <c r="HH20">
        <v>24.0541</v>
      </c>
      <c r="HI20">
        <v>22.572</v>
      </c>
      <c r="HJ20">
        <v>30.0003</v>
      </c>
      <c r="HK20">
        <v>22.5139</v>
      </c>
      <c r="HL20">
        <v>22.4286</v>
      </c>
      <c r="HM20">
        <v>3.15991</v>
      </c>
      <c r="HN20">
        <v>32.285</v>
      </c>
      <c r="HO20">
        <v>79.2953</v>
      </c>
      <c r="HP20">
        <v>24.0622</v>
      </c>
      <c r="HQ20">
        <v>70.1793</v>
      </c>
      <c r="HR20">
        <v>15.2671</v>
      </c>
      <c r="HS20">
        <v>100.45</v>
      </c>
      <c r="HT20">
        <v>102.102</v>
      </c>
    </row>
    <row r="21" spans="1:228">
      <c r="A21">
        <v>5</v>
      </c>
      <c r="B21">
        <v>1728491471</v>
      </c>
      <c r="C21">
        <v>533.5</v>
      </c>
      <c r="D21" t="s">
        <v>374</v>
      </c>
      <c r="E21" t="s">
        <v>375</v>
      </c>
      <c r="F21">
        <v>5</v>
      </c>
      <c r="G21" t="s">
        <v>357</v>
      </c>
      <c r="H21" t="s">
        <v>358</v>
      </c>
      <c r="I21" t="s">
        <v>359</v>
      </c>
      <c r="J21" t="s">
        <v>360</v>
      </c>
      <c r="K21">
        <v>1728491463.5</v>
      </c>
      <c r="L21">
        <f>(M21)/1000</f>
        <v>0</v>
      </c>
      <c r="M21">
        <f>IF(BH21, AP21, AJ21)</f>
        <v>0</v>
      </c>
      <c r="N21">
        <f>IF(BH21, AK21, AI21)</f>
        <v>0</v>
      </c>
      <c r="O21">
        <f>BJ21 - IF(AW21&gt;1, N21*BD21*100.0/(AY21), 0)</f>
        <v>0</v>
      </c>
      <c r="P21">
        <f>((V21-L21/2)*O21-N21)/(V21+L21/2)</f>
        <v>0</v>
      </c>
      <c r="Q21">
        <f>P21*(BQ21+BR21)/1000.0</f>
        <v>0</v>
      </c>
      <c r="R21">
        <f>(BJ21 - IF(AW21&gt;1, N21*BD21*100.0/(AY21), 0))*(BQ21+BR21)/1000.0</f>
        <v>0</v>
      </c>
      <c r="S21">
        <f>2.0/((1/U21-1/T21)+SIGN(U21)*SQRT((1/U21-1/T21)*(1/U21-1/T21) + 4*BE21/((BE21+1)*(BE21+1))*(2*1/U21*1/T21-1/T21*1/T21)))</f>
        <v>0</v>
      </c>
      <c r="T21">
        <f>IF(LEFT(BF21,1)&lt;&gt;"0",IF(LEFT(BF21,1)="1",3.0,BG21),$D$5+$E$5*(BX21*BQ21/($K$5*1000))+$F$5*(BX21*BQ21/($K$5*1000))*MAX(MIN(BD21,$J$5),$I$5)*MAX(MIN(BD21,$J$5),$I$5)+$G$5*MAX(MIN(BD21,$J$5),$I$5)*(BX21*BQ21/($K$5*1000))+$H$5*(BX21*BQ21/($K$5*1000))*(BX21*BQ21/($K$5*1000)))</f>
        <v>0</v>
      </c>
      <c r="U21">
        <f>L21*(1000-(1000*0.61365*exp(17.502*Y21/(240.97+Y21))/(BQ21+BR21)+BL21)/2)/(1000*0.61365*exp(17.502*Y21/(240.97+Y21))/(BQ21+BR21)-BL21)</f>
        <v>0</v>
      </c>
      <c r="V21">
        <f>1/((BE21+1)/(S21/1.6)+1/(T21/1.37)) + BE21/((BE21+1)/(S21/1.6) + BE21/(T21/1.37))</f>
        <v>0</v>
      </c>
      <c r="W21">
        <f>(AZ21*BC21)</f>
        <v>0</v>
      </c>
      <c r="X21">
        <f>(BS21+(W21+2*0.95*5.67E-8*(((BS21+$B$7)+273)^4-(BS21+273)^4)-44100*L21)/(1.84*29.3*T21+8*0.95*5.67E-8*(BS21+273)^3))</f>
        <v>0</v>
      </c>
      <c r="Y21">
        <f>($C$7*BT21+$D$7*BU21+$E$7*X21)</f>
        <v>0</v>
      </c>
      <c r="Z21">
        <f>0.61365*exp(17.502*Y21/(240.97+Y21))</f>
        <v>0</v>
      </c>
      <c r="AA21">
        <f>(AB21/AC21*100)</f>
        <v>0</v>
      </c>
      <c r="AB21">
        <f>BL21*(BQ21+BR21)/1000</f>
        <v>0</v>
      </c>
      <c r="AC21">
        <f>0.61365*exp(17.502*BS21/(240.97+BS21))</f>
        <v>0</v>
      </c>
      <c r="AD21">
        <f>(Z21-BL21*(BQ21+BR21)/1000)</f>
        <v>0</v>
      </c>
      <c r="AE21">
        <f>(-L21*44100)</f>
        <v>0</v>
      </c>
      <c r="AF21">
        <f>2*29.3*T21*0.92*(BS21-Y21)</f>
        <v>0</v>
      </c>
      <c r="AG21">
        <f>2*0.95*5.67E-8*(((BS21+$B$7)+273)^4-(Y21+273)^4)</f>
        <v>0</v>
      </c>
      <c r="AH21">
        <f>W21+AG21+AE21+AF21</f>
        <v>0</v>
      </c>
      <c r="AI21">
        <f>BP21*AW21*(BK21-BJ21*(1000-AW21*BM21)/(1000-AW21*BL21))/(100*BD21)</f>
        <v>0</v>
      </c>
      <c r="AJ21">
        <f>1000*BP21*AW21*(BL21-BM21)/(100*BD21*(1000-AW21*BL21))</f>
        <v>0</v>
      </c>
      <c r="AK21">
        <f>(AL21 - AM21 - BQ21*1E3/(8.314*(BS21+273.15)) * AO21/BP21 * AN21) * BP21/(100*BD21) * (1000 - BM21)/1000</f>
        <v>0</v>
      </c>
      <c r="AL21">
        <v>9.56903874916015</v>
      </c>
      <c r="AM21">
        <v>10.6601206060606</v>
      </c>
      <c r="AN21">
        <v>-0.04578970681838129</v>
      </c>
      <c r="AO21">
        <v>66.76948386881654</v>
      </c>
      <c r="AP21">
        <f>(AR21 - AQ21 + BQ21*1E3/(8.314*(BS21+273.15)) * AT21/BP21 * AS21) * BP21/(100*BD21) * 1000/(1000 - AR21)</f>
        <v>0</v>
      </c>
      <c r="AQ21">
        <v>15.28902091319525</v>
      </c>
      <c r="AR21">
        <v>16.16151515151514</v>
      </c>
      <c r="AS21">
        <v>0.0001272452796732279</v>
      </c>
      <c r="AT21">
        <v>80.08681088304684</v>
      </c>
      <c r="AU21">
        <v>0</v>
      </c>
      <c r="AV21">
        <v>0</v>
      </c>
      <c r="AW21">
        <f>IF(AU21*$H$13&gt;=AY21,1.0,(AY21/(AY21-AU21*$H$13)))</f>
        <v>0</v>
      </c>
      <c r="AX21">
        <f>(AW21-1)*100</f>
        <v>0</v>
      </c>
      <c r="AY21">
        <f>MAX(0,($B$13+$C$13*BX21)/(1+$D$13*BX21)*BQ21/(BS21+273)*$E$13)</f>
        <v>0</v>
      </c>
      <c r="AZ21">
        <f>$B$11*BY21+$C$11*BZ21+$F$11*CK21*(1-CN21)</f>
        <v>0</v>
      </c>
      <c r="BA21">
        <f>AZ21*BB21</f>
        <v>0</v>
      </c>
      <c r="BB21">
        <f>($B$11*$D$9+$C$11*$D$9+$F$11*((CX21+CP21)/MAX(CX21+CP21+CY21, 0.1)*$I$9+CY21/MAX(CX21+CP21+CY21, 0.1)*$J$9))/($B$11+$C$11+$F$11)</f>
        <v>0</v>
      </c>
      <c r="BC21">
        <f>($B$11*$K$9+$C$11*$K$9+$F$11*((CX21+CP21)/MAX(CX21+CP21+CY21, 0.1)*$P$9+CY21/MAX(CX21+CP21+CY21, 0.1)*$Q$9))/($B$11+$C$11+$F$11)</f>
        <v>0</v>
      </c>
      <c r="BD21">
        <v>6</v>
      </c>
      <c r="BE21">
        <v>0.5</v>
      </c>
      <c r="BF21" t="s">
        <v>361</v>
      </c>
      <c r="BG21">
        <v>2</v>
      </c>
      <c r="BH21" t="b">
        <v>1</v>
      </c>
      <c r="BI21">
        <v>1728491463.5</v>
      </c>
      <c r="BJ21">
        <v>10.81967777777778</v>
      </c>
      <c r="BK21">
        <v>9.665685555555557</v>
      </c>
      <c r="BL21">
        <v>16.14892962962963</v>
      </c>
      <c r="BM21">
        <v>15.28567407407407</v>
      </c>
      <c r="BN21">
        <v>13.78134444444444</v>
      </c>
      <c r="BO21">
        <v>16.23940740740741</v>
      </c>
      <c r="BP21">
        <v>599.9617037037036</v>
      </c>
      <c r="BQ21">
        <v>97.51310370370369</v>
      </c>
      <c r="BR21">
        <v>0.09986798148148149</v>
      </c>
      <c r="BS21">
        <v>24.81182962962962</v>
      </c>
      <c r="BT21">
        <v>24.93813333333333</v>
      </c>
      <c r="BU21">
        <v>999.9000000000001</v>
      </c>
      <c r="BV21">
        <v>0</v>
      </c>
      <c r="BW21">
        <v>0</v>
      </c>
      <c r="BX21">
        <v>9998.048518518521</v>
      </c>
      <c r="BY21">
        <v>0</v>
      </c>
      <c r="BZ21">
        <v>68.07244444444443</v>
      </c>
      <c r="CA21">
        <v>1.153986296296296</v>
      </c>
      <c r="CB21">
        <v>10.99726666666667</v>
      </c>
      <c r="CC21">
        <v>9.815725925925927</v>
      </c>
      <c r="CD21">
        <v>0.8632432222222222</v>
      </c>
      <c r="CE21">
        <v>9.665685555555557</v>
      </c>
      <c r="CF21">
        <v>15.28567407407407</v>
      </c>
      <c r="CG21">
        <v>1.574731851851852</v>
      </c>
      <c r="CH21">
        <v>1.490552962962963</v>
      </c>
      <c r="CI21">
        <v>13.71373333333333</v>
      </c>
      <c r="CJ21">
        <v>12.87161481481481</v>
      </c>
      <c r="CK21">
        <v>1599.959259259259</v>
      </c>
      <c r="CL21">
        <v>0.692009962962963</v>
      </c>
      <c r="CM21">
        <v>0.3079901111111111</v>
      </c>
      <c r="CN21">
        <v>0</v>
      </c>
      <c r="CO21">
        <v>2.099096296296296</v>
      </c>
      <c r="CP21">
        <v>0</v>
      </c>
      <c r="CQ21">
        <v>14358.38148148148</v>
      </c>
      <c r="CR21">
        <v>13789.88148148148</v>
      </c>
      <c r="CS21">
        <v>37.33074074074074</v>
      </c>
      <c r="CT21">
        <v>38.51596296296297</v>
      </c>
      <c r="CU21">
        <v>37.95803703703704</v>
      </c>
      <c r="CV21">
        <v>36.53440740740741</v>
      </c>
      <c r="CW21">
        <v>36.81688888888888</v>
      </c>
      <c r="CX21">
        <v>1107.187407407407</v>
      </c>
      <c r="CY21">
        <v>492.7718518518519</v>
      </c>
      <c r="CZ21">
        <v>0</v>
      </c>
      <c r="DA21">
        <v>1728491527.6</v>
      </c>
      <c r="DB21">
        <v>0</v>
      </c>
      <c r="DC21">
        <v>1728490956.5</v>
      </c>
      <c r="DD21" t="s">
        <v>362</v>
      </c>
      <c r="DE21">
        <v>1728490952.5</v>
      </c>
      <c r="DF21">
        <v>1728490956.5</v>
      </c>
      <c r="DG21">
        <v>1</v>
      </c>
      <c r="DH21">
        <v>-0.065</v>
      </c>
      <c r="DI21">
        <v>-0.008</v>
      </c>
      <c r="DJ21">
        <v>-3.246</v>
      </c>
      <c r="DK21">
        <v>-0.091</v>
      </c>
      <c r="DL21">
        <v>52</v>
      </c>
      <c r="DM21">
        <v>15</v>
      </c>
      <c r="DN21">
        <v>0.25</v>
      </c>
      <c r="DO21">
        <v>0.13</v>
      </c>
      <c r="DP21">
        <v>1.158882</v>
      </c>
      <c r="DQ21">
        <v>-0.07132727954972086</v>
      </c>
      <c r="DR21">
        <v>0.01079554681338561</v>
      </c>
      <c r="DS21">
        <v>1</v>
      </c>
      <c r="DT21">
        <v>0.858515725</v>
      </c>
      <c r="DU21">
        <v>0.07319926829268089</v>
      </c>
      <c r="DV21">
        <v>0.007086390960804725</v>
      </c>
      <c r="DW21">
        <v>1</v>
      </c>
      <c r="DX21">
        <v>2</v>
      </c>
      <c r="DY21">
        <v>2</v>
      </c>
      <c r="DZ21" t="s">
        <v>371</v>
      </c>
      <c r="EA21">
        <v>3.23139</v>
      </c>
      <c r="EB21">
        <v>2.70433</v>
      </c>
      <c r="EC21">
        <v>0.00393507</v>
      </c>
      <c r="ED21">
        <v>0.00277627</v>
      </c>
      <c r="EE21">
        <v>0.08530500000000001</v>
      </c>
      <c r="EF21">
        <v>0.08210480000000001</v>
      </c>
      <c r="EG21">
        <v>32932.7</v>
      </c>
      <c r="EH21">
        <v>32221.4</v>
      </c>
      <c r="EI21">
        <v>31642.7</v>
      </c>
      <c r="EJ21">
        <v>30607.4</v>
      </c>
      <c r="EK21">
        <v>38790.8</v>
      </c>
      <c r="EL21">
        <v>37127.9</v>
      </c>
      <c r="EM21">
        <v>44371.8</v>
      </c>
      <c r="EN21">
        <v>42720.4</v>
      </c>
      <c r="EO21">
        <v>2.2037</v>
      </c>
      <c r="EP21">
        <v>1.94045</v>
      </c>
      <c r="EQ21">
        <v>0.159785</v>
      </c>
      <c r="ER21">
        <v>0</v>
      </c>
      <c r="ES21">
        <v>22.3382</v>
      </c>
      <c r="ET21">
        <v>999.9</v>
      </c>
      <c r="EU21">
        <v>69.5</v>
      </c>
      <c r="EV21">
        <v>22.8</v>
      </c>
      <c r="EW21">
        <v>19.8553</v>
      </c>
      <c r="EX21">
        <v>60.71</v>
      </c>
      <c r="EY21">
        <v>25.629</v>
      </c>
      <c r="EZ21">
        <v>1</v>
      </c>
      <c r="FA21">
        <v>-0.340584</v>
      </c>
      <c r="FB21">
        <v>-1.20588</v>
      </c>
      <c r="FC21">
        <v>20.1958</v>
      </c>
      <c r="FD21">
        <v>5.22014</v>
      </c>
      <c r="FE21">
        <v>11.9942</v>
      </c>
      <c r="FF21">
        <v>4.9653</v>
      </c>
      <c r="FG21">
        <v>3.29558</v>
      </c>
      <c r="FH21">
        <v>9999</v>
      </c>
      <c r="FI21">
        <v>9999</v>
      </c>
      <c r="FJ21">
        <v>9999</v>
      </c>
      <c r="FK21">
        <v>148.1</v>
      </c>
      <c r="FL21">
        <v>4.97102</v>
      </c>
      <c r="FM21">
        <v>1.86765</v>
      </c>
      <c r="FN21">
        <v>1.85883</v>
      </c>
      <c r="FO21">
        <v>1.86504</v>
      </c>
      <c r="FP21">
        <v>1.86301</v>
      </c>
      <c r="FQ21">
        <v>1.86434</v>
      </c>
      <c r="FR21">
        <v>1.85977</v>
      </c>
      <c r="FS21">
        <v>1.86386</v>
      </c>
      <c r="FT21">
        <v>0</v>
      </c>
      <c r="FU21">
        <v>0</v>
      </c>
      <c r="FV21">
        <v>0</v>
      </c>
      <c r="FW21">
        <v>0</v>
      </c>
      <c r="FX21" t="s">
        <v>364</v>
      </c>
      <c r="FY21" t="s">
        <v>365</v>
      </c>
      <c r="FZ21" t="s">
        <v>366</v>
      </c>
      <c r="GA21" t="s">
        <v>366</v>
      </c>
      <c r="GB21" t="s">
        <v>366</v>
      </c>
      <c r="GC21" t="s">
        <v>366</v>
      </c>
      <c r="GD21">
        <v>0</v>
      </c>
      <c r="GE21">
        <v>100</v>
      </c>
      <c r="GF21">
        <v>100</v>
      </c>
      <c r="GG21">
        <v>-2.959</v>
      </c>
      <c r="GH21">
        <v>-0.0905</v>
      </c>
      <c r="GI21">
        <v>-2.868309889394353</v>
      </c>
      <c r="GJ21">
        <v>-0.006773961979547998</v>
      </c>
      <c r="GK21">
        <v>-8.296070481250098E-08</v>
      </c>
      <c r="GL21">
        <v>3.322967193956903E-10</v>
      </c>
      <c r="GM21">
        <v>-0.07871069313407227</v>
      </c>
      <c r="GN21">
        <v>-0.00208336341840114</v>
      </c>
      <c r="GO21">
        <v>8.801746095907445E-05</v>
      </c>
      <c r="GP21">
        <v>-2.677693255255651E-07</v>
      </c>
      <c r="GQ21">
        <v>3</v>
      </c>
      <c r="GR21">
        <v>2052</v>
      </c>
      <c r="GS21">
        <v>2</v>
      </c>
      <c r="GT21">
        <v>18</v>
      </c>
      <c r="GU21">
        <v>8.6</v>
      </c>
      <c r="GV21">
        <v>8.6</v>
      </c>
      <c r="GW21">
        <v>0.291748</v>
      </c>
      <c r="GX21">
        <v>2.53418</v>
      </c>
      <c r="GY21">
        <v>1.44775</v>
      </c>
      <c r="GZ21">
        <v>2.32788</v>
      </c>
      <c r="HA21">
        <v>1.55151</v>
      </c>
      <c r="HB21">
        <v>2.4292</v>
      </c>
      <c r="HC21">
        <v>28.6269</v>
      </c>
      <c r="HD21">
        <v>14.9376</v>
      </c>
      <c r="HE21">
        <v>18</v>
      </c>
      <c r="HF21">
        <v>607.234</v>
      </c>
      <c r="HG21">
        <v>444.148</v>
      </c>
      <c r="HH21">
        <v>24.0975</v>
      </c>
      <c r="HI21">
        <v>22.5754</v>
      </c>
      <c r="HJ21">
        <v>30.0002</v>
      </c>
      <c r="HK21">
        <v>22.5177</v>
      </c>
      <c r="HL21">
        <v>22.4323</v>
      </c>
      <c r="HM21">
        <v>6.15134</v>
      </c>
      <c r="HN21">
        <v>32.285</v>
      </c>
      <c r="HO21">
        <v>79.2953</v>
      </c>
      <c r="HP21">
        <v>24.0987</v>
      </c>
      <c r="HQ21">
        <v>90.2396</v>
      </c>
      <c r="HR21">
        <v>15.2492</v>
      </c>
      <c r="HS21">
        <v>100.45</v>
      </c>
      <c r="HT21">
        <v>102.1</v>
      </c>
    </row>
    <row r="22" spans="1:228">
      <c r="A22">
        <v>6</v>
      </c>
      <c r="B22">
        <v>1728491476</v>
      </c>
      <c r="C22">
        <v>538.5</v>
      </c>
      <c r="D22" t="s">
        <v>376</v>
      </c>
      <c r="E22" t="s">
        <v>377</v>
      </c>
      <c r="F22">
        <v>5</v>
      </c>
      <c r="G22" t="s">
        <v>357</v>
      </c>
      <c r="H22" t="s">
        <v>358</v>
      </c>
      <c r="I22" t="s">
        <v>359</v>
      </c>
      <c r="J22" t="s">
        <v>360</v>
      </c>
      <c r="K22">
        <v>1728491468.214286</v>
      </c>
      <c r="L22">
        <f>(M22)/1000</f>
        <v>0</v>
      </c>
      <c r="M22">
        <f>IF(BH22, AP22, AJ22)</f>
        <v>0</v>
      </c>
      <c r="N22">
        <f>IF(BH22, AK22, AI22)</f>
        <v>0</v>
      </c>
      <c r="O22">
        <f>BJ22 - IF(AW22&gt;1, N22*BD22*100.0/(AY22), 0)</f>
        <v>0</v>
      </c>
      <c r="P22">
        <f>((V22-L22/2)*O22-N22)/(V22+L22/2)</f>
        <v>0</v>
      </c>
      <c r="Q22">
        <f>P22*(BQ22+BR22)/1000.0</f>
        <v>0</v>
      </c>
      <c r="R22">
        <f>(BJ22 - IF(AW22&gt;1, N22*BD22*100.0/(AY22), 0))*(BQ22+BR22)/1000.0</f>
        <v>0</v>
      </c>
      <c r="S22">
        <f>2.0/((1/U22-1/T22)+SIGN(U22)*SQRT((1/U22-1/T22)*(1/U22-1/T22) + 4*BE22/((BE22+1)*(BE22+1))*(2*1/U22*1/T22-1/T22*1/T22)))</f>
        <v>0</v>
      </c>
      <c r="T22">
        <f>IF(LEFT(BF22,1)&lt;&gt;"0",IF(LEFT(BF22,1)="1",3.0,BG22),$D$5+$E$5*(BX22*BQ22/($K$5*1000))+$F$5*(BX22*BQ22/($K$5*1000))*MAX(MIN(BD22,$J$5),$I$5)*MAX(MIN(BD22,$J$5),$I$5)+$G$5*MAX(MIN(BD22,$J$5),$I$5)*(BX22*BQ22/($K$5*1000))+$H$5*(BX22*BQ22/($K$5*1000))*(BX22*BQ22/($K$5*1000)))</f>
        <v>0</v>
      </c>
      <c r="U22">
        <f>L22*(1000-(1000*0.61365*exp(17.502*Y22/(240.97+Y22))/(BQ22+BR22)+BL22)/2)/(1000*0.61365*exp(17.502*Y22/(240.97+Y22))/(BQ22+BR22)-BL22)</f>
        <v>0</v>
      </c>
      <c r="V22">
        <f>1/((BE22+1)/(S22/1.6)+1/(T22/1.37)) + BE22/((BE22+1)/(S22/1.6) + BE22/(T22/1.37))</f>
        <v>0</v>
      </c>
      <c r="W22">
        <f>(AZ22*BC22)</f>
        <v>0</v>
      </c>
      <c r="X22">
        <f>(BS22+(W22+2*0.95*5.67E-8*(((BS22+$B$7)+273)^4-(BS22+273)^4)-44100*L22)/(1.84*29.3*T22+8*0.95*5.67E-8*(BS22+273)^3))</f>
        <v>0</v>
      </c>
      <c r="Y22">
        <f>($C$7*BT22+$D$7*BU22+$E$7*X22)</f>
        <v>0</v>
      </c>
      <c r="Z22">
        <f>0.61365*exp(17.502*Y22/(240.97+Y22))</f>
        <v>0</v>
      </c>
      <c r="AA22">
        <f>(AB22/AC22*100)</f>
        <v>0</v>
      </c>
      <c r="AB22">
        <f>BL22*(BQ22+BR22)/1000</f>
        <v>0</v>
      </c>
      <c r="AC22">
        <f>0.61365*exp(17.502*BS22/(240.97+BS22))</f>
        <v>0</v>
      </c>
      <c r="AD22">
        <f>(Z22-BL22*(BQ22+BR22)/1000)</f>
        <v>0</v>
      </c>
      <c r="AE22">
        <f>(-L22*44100)</f>
        <v>0</v>
      </c>
      <c r="AF22">
        <f>2*29.3*T22*0.92*(BS22-Y22)</f>
        <v>0</v>
      </c>
      <c r="AG22">
        <f>2*0.95*5.67E-8*(((BS22+$B$7)+273)^4-(Y22+273)^4)</f>
        <v>0</v>
      </c>
      <c r="AH22">
        <f>W22+AG22+AE22+AF22</f>
        <v>0</v>
      </c>
      <c r="AI22">
        <f>BP22*AW22*(BK22-BJ22*(1000-AW22*BM22)/(1000-AW22*BL22))/(100*BD22)</f>
        <v>0</v>
      </c>
      <c r="AJ22">
        <f>1000*BP22*AW22*(BL22-BM22)/(100*BD22*(1000-AW22*BL22))</f>
        <v>0</v>
      </c>
      <c r="AK22">
        <f>(AL22 - AM22 - BQ22*1E3/(8.314*(BS22+273.15)) * AO22/BP22 * AN22) * BP22/(100*BD22) * (1000 - BM22)/1000</f>
        <v>0</v>
      </c>
      <c r="AL22">
        <v>10.08601440008824</v>
      </c>
      <c r="AM22">
        <v>10.73145272727272</v>
      </c>
      <c r="AN22">
        <v>0.04551981838521556</v>
      </c>
      <c r="AO22">
        <v>66.76948386881654</v>
      </c>
      <c r="AP22">
        <f>(AR22 - AQ22 + BQ22*1E3/(8.314*(BS22+273.15)) * AT22/BP22 * AS22) * BP22/(100*BD22) * 1000/(1000 - AR22)</f>
        <v>0</v>
      </c>
      <c r="AQ22">
        <v>15.29205221241274</v>
      </c>
      <c r="AR22">
        <v>16.16420242424243</v>
      </c>
      <c r="AS22">
        <v>2.7196973585867E-05</v>
      </c>
      <c r="AT22">
        <v>80.08681088304684</v>
      </c>
      <c r="AU22">
        <v>0</v>
      </c>
      <c r="AV22">
        <v>0</v>
      </c>
      <c r="AW22">
        <f>IF(AU22*$H$13&gt;=AY22,1.0,(AY22/(AY22-AU22*$H$13)))</f>
        <v>0</v>
      </c>
      <c r="AX22">
        <f>(AW22-1)*100</f>
        <v>0</v>
      </c>
      <c r="AY22">
        <f>MAX(0,($B$13+$C$13*BX22)/(1+$D$13*BX22)*BQ22/(BS22+273)*$E$13)</f>
        <v>0</v>
      </c>
      <c r="AZ22">
        <f>$B$11*BY22+$C$11*BZ22+$F$11*CK22*(1-CN22)</f>
        <v>0</v>
      </c>
      <c r="BA22">
        <f>AZ22*BB22</f>
        <v>0</v>
      </c>
      <c r="BB22">
        <f>($B$11*$D$9+$C$11*$D$9+$F$11*((CX22+CP22)/MAX(CX22+CP22+CY22, 0.1)*$I$9+CY22/MAX(CX22+CP22+CY22, 0.1)*$J$9))/($B$11+$C$11+$F$11)</f>
        <v>0</v>
      </c>
      <c r="BC22">
        <f>($B$11*$K$9+$C$11*$K$9+$F$11*((CX22+CP22)/MAX(CX22+CP22+CY22, 0.1)*$P$9+CY22/MAX(CX22+CP22+CY22, 0.1)*$Q$9))/($B$11+$C$11+$F$11)</f>
        <v>0</v>
      </c>
      <c r="BD22">
        <v>6</v>
      </c>
      <c r="BE22">
        <v>0.5</v>
      </c>
      <c r="BF22" t="s">
        <v>361</v>
      </c>
      <c r="BG22">
        <v>2</v>
      </c>
      <c r="BH22" t="b">
        <v>1</v>
      </c>
      <c r="BI22">
        <v>1728491468.214286</v>
      </c>
      <c r="BJ22">
        <v>10.638425</v>
      </c>
      <c r="BK22">
        <v>9.694272857142858</v>
      </c>
      <c r="BL22">
        <v>16.15651428571429</v>
      </c>
      <c r="BM22">
        <v>15.28888571428571</v>
      </c>
      <c r="BN22">
        <v>13.59885714285714</v>
      </c>
      <c r="BO22">
        <v>16.24698928571429</v>
      </c>
      <c r="BP22">
        <v>599.9926428571429</v>
      </c>
      <c r="BQ22">
        <v>97.51240714285714</v>
      </c>
      <c r="BR22">
        <v>0.1000246</v>
      </c>
      <c r="BS22">
        <v>24.82732857142857</v>
      </c>
      <c r="BT22">
        <v>24.95765714285715</v>
      </c>
      <c r="BU22">
        <v>999.9000000000002</v>
      </c>
      <c r="BV22">
        <v>0</v>
      </c>
      <c r="BW22">
        <v>0</v>
      </c>
      <c r="BX22">
        <v>9992.537142857143</v>
      </c>
      <c r="BY22">
        <v>0</v>
      </c>
      <c r="BZ22">
        <v>68.06801071428572</v>
      </c>
      <c r="CA22">
        <v>0.9441425428571427</v>
      </c>
      <c r="CB22">
        <v>10.81312142857143</v>
      </c>
      <c r="CC22">
        <v>9.844786785714286</v>
      </c>
      <c r="CD22">
        <v>0.8676162857142857</v>
      </c>
      <c r="CE22">
        <v>9.694272857142858</v>
      </c>
      <c r="CF22">
        <v>15.28888571428571</v>
      </c>
      <c r="CG22">
        <v>1.575460357142857</v>
      </c>
      <c r="CH22">
        <v>1.490856428571428</v>
      </c>
      <c r="CI22">
        <v>13.72085357142857</v>
      </c>
      <c r="CJ22">
        <v>12.87471071428571</v>
      </c>
      <c r="CK22">
        <v>1599.978928571428</v>
      </c>
      <c r="CL22">
        <v>0.6920111785714287</v>
      </c>
      <c r="CM22">
        <v>0.3079888214285714</v>
      </c>
      <c r="CN22">
        <v>0</v>
      </c>
      <c r="CO22">
        <v>2.00295</v>
      </c>
      <c r="CP22">
        <v>0</v>
      </c>
      <c r="CQ22">
        <v>14355.83928571429</v>
      </c>
      <c r="CR22">
        <v>13790.04642857143</v>
      </c>
      <c r="CS22">
        <v>37.42382142857143</v>
      </c>
      <c r="CT22">
        <v>38.62475</v>
      </c>
      <c r="CU22">
        <v>38.03767857142856</v>
      </c>
      <c r="CV22">
        <v>36.64703571428571</v>
      </c>
      <c r="CW22">
        <v>36.89935714285713</v>
      </c>
      <c r="CX22">
        <v>1107.203928571429</v>
      </c>
      <c r="CY22">
        <v>492.775</v>
      </c>
      <c r="CZ22">
        <v>0</v>
      </c>
      <c r="DA22">
        <v>1728491533</v>
      </c>
      <c r="DB22">
        <v>0</v>
      </c>
      <c r="DC22">
        <v>1728490956.5</v>
      </c>
      <c r="DD22" t="s">
        <v>362</v>
      </c>
      <c r="DE22">
        <v>1728490952.5</v>
      </c>
      <c r="DF22">
        <v>1728490956.5</v>
      </c>
      <c r="DG22">
        <v>1</v>
      </c>
      <c r="DH22">
        <v>-0.065</v>
      </c>
      <c r="DI22">
        <v>-0.008</v>
      </c>
      <c r="DJ22">
        <v>-3.246</v>
      </c>
      <c r="DK22">
        <v>-0.091</v>
      </c>
      <c r="DL22">
        <v>52</v>
      </c>
      <c r="DM22">
        <v>15</v>
      </c>
      <c r="DN22">
        <v>0.25</v>
      </c>
      <c r="DO22">
        <v>0.13</v>
      </c>
      <c r="DP22">
        <v>1.00668978</v>
      </c>
      <c r="DQ22">
        <v>-2.284651875422142</v>
      </c>
      <c r="DR22">
        <v>0.3158815988118612</v>
      </c>
      <c r="DS22">
        <v>0</v>
      </c>
      <c r="DT22">
        <v>0.8651496</v>
      </c>
      <c r="DU22">
        <v>0.05627567729830987</v>
      </c>
      <c r="DV22">
        <v>0.005502160224857141</v>
      </c>
      <c r="DW22">
        <v>1</v>
      </c>
      <c r="DX22">
        <v>1</v>
      </c>
      <c r="DY22">
        <v>2</v>
      </c>
      <c r="DZ22" t="s">
        <v>363</v>
      </c>
      <c r="EA22">
        <v>3.23155</v>
      </c>
      <c r="EB22">
        <v>2.70437</v>
      </c>
      <c r="EC22">
        <v>0.00397994</v>
      </c>
      <c r="ED22">
        <v>0.0032015</v>
      </c>
      <c r="EE22">
        <v>0.08531130000000001</v>
      </c>
      <c r="EF22">
        <v>0.0821133</v>
      </c>
      <c r="EG22">
        <v>32930.8</v>
      </c>
      <c r="EH22">
        <v>32207.4</v>
      </c>
      <c r="EI22">
        <v>31642.3</v>
      </c>
      <c r="EJ22">
        <v>30607.1</v>
      </c>
      <c r="EK22">
        <v>38790</v>
      </c>
      <c r="EL22">
        <v>37127</v>
      </c>
      <c r="EM22">
        <v>44371.2</v>
      </c>
      <c r="EN22">
        <v>42719.7</v>
      </c>
      <c r="EO22">
        <v>2.2039</v>
      </c>
      <c r="EP22">
        <v>1.94002</v>
      </c>
      <c r="EQ22">
        <v>0.160635</v>
      </c>
      <c r="ER22">
        <v>0</v>
      </c>
      <c r="ES22">
        <v>22.3406</v>
      </c>
      <c r="ET22">
        <v>999.9</v>
      </c>
      <c r="EU22">
        <v>69.5</v>
      </c>
      <c r="EV22">
        <v>22.8</v>
      </c>
      <c r="EW22">
        <v>19.8561</v>
      </c>
      <c r="EX22">
        <v>60.99</v>
      </c>
      <c r="EY22">
        <v>25.5809</v>
      </c>
      <c r="EZ22">
        <v>1</v>
      </c>
      <c r="FA22">
        <v>-0.340645</v>
      </c>
      <c r="FB22">
        <v>-1.15601</v>
      </c>
      <c r="FC22">
        <v>20.1963</v>
      </c>
      <c r="FD22">
        <v>5.22014</v>
      </c>
      <c r="FE22">
        <v>11.9942</v>
      </c>
      <c r="FF22">
        <v>4.9654</v>
      </c>
      <c r="FG22">
        <v>3.29555</v>
      </c>
      <c r="FH22">
        <v>9999</v>
      </c>
      <c r="FI22">
        <v>9999</v>
      </c>
      <c r="FJ22">
        <v>9999</v>
      </c>
      <c r="FK22">
        <v>148.1</v>
      </c>
      <c r="FL22">
        <v>4.97102</v>
      </c>
      <c r="FM22">
        <v>1.86764</v>
      </c>
      <c r="FN22">
        <v>1.85884</v>
      </c>
      <c r="FO22">
        <v>1.86507</v>
      </c>
      <c r="FP22">
        <v>1.86298</v>
      </c>
      <c r="FQ22">
        <v>1.86436</v>
      </c>
      <c r="FR22">
        <v>1.85979</v>
      </c>
      <c r="FS22">
        <v>1.86388</v>
      </c>
      <c r="FT22">
        <v>0</v>
      </c>
      <c r="FU22">
        <v>0</v>
      </c>
      <c r="FV22">
        <v>0</v>
      </c>
      <c r="FW22">
        <v>0</v>
      </c>
      <c r="FX22" t="s">
        <v>364</v>
      </c>
      <c r="FY22" t="s">
        <v>365</v>
      </c>
      <c r="FZ22" t="s">
        <v>366</v>
      </c>
      <c r="GA22" t="s">
        <v>366</v>
      </c>
      <c r="GB22" t="s">
        <v>366</v>
      </c>
      <c r="GC22" t="s">
        <v>366</v>
      </c>
      <c r="GD22">
        <v>0</v>
      </c>
      <c r="GE22">
        <v>100</v>
      </c>
      <c r="GF22">
        <v>100</v>
      </c>
      <c r="GG22">
        <v>-2.96</v>
      </c>
      <c r="GH22">
        <v>-0.0905</v>
      </c>
      <c r="GI22">
        <v>-2.868309889394353</v>
      </c>
      <c r="GJ22">
        <v>-0.006773961979547998</v>
      </c>
      <c r="GK22">
        <v>-8.296070481250098E-08</v>
      </c>
      <c r="GL22">
        <v>3.322967193956903E-10</v>
      </c>
      <c r="GM22">
        <v>-0.07871069313407227</v>
      </c>
      <c r="GN22">
        <v>-0.00208336341840114</v>
      </c>
      <c r="GO22">
        <v>8.801746095907445E-05</v>
      </c>
      <c r="GP22">
        <v>-2.677693255255651E-07</v>
      </c>
      <c r="GQ22">
        <v>3</v>
      </c>
      <c r="GR22">
        <v>2052</v>
      </c>
      <c r="GS22">
        <v>2</v>
      </c>
      <c r="GT22">
        <v>18</v>
      </c>
      <c r="GU22">
        <v>8.699999999999999</v>
      </c>
      <c r="GV22">
        <v>8.699999999999999</v>
      </c>
      <c r="GW22">
        <v>0.482178</v>
      </c>
      <c r="GX22">
        <v>2.52441</v>
      </c>
      <c r="GY22">
        <v>1.44897</v>
      </c>
      <c r="GZ22">
        <v>2.32788</v>
      </c>
      <c r="HA22">
        <v>1.55151</v>
      </c>
      <c r="HB22">
        <v>2.31567</v>
      </c>
      <c r="HC22">
        <v>28.6269</v>
      </c>
      <c r="HD22">
        <v>14.9288</v>
      </c>
      <c r="HE22">
        <v>18</v>
      </c>
      <c r="HF22">
        <v>607.414</v>
      </c>
      <c r="HG22">
        <v>443.929</v>
      </c>
      <c r="HH22">
        <v>24.1254</v>
      </c>
      <c r="HI22">
        <v>22.5777</v>
      </c>
      <c r="HJ22">
        <v>30.0002</v>
      </c>
      <c r="HK22">
        <v>22.5213</v>
      </c>
      <c r="HL22">
        <v>22.436</v>
      </c>
      <c r="HM22">
        <v>10.1621</v>
      </c>
      <c r="HN22">
        <v>32.285</v>
      </c>
      <c r="HO22">
        <v>79.2953</v>
      </c>
      <c r="HP22">
        <v>24.1231</v>
      </c>
      <c r="HQ22">
        <v>120.308</v>
      </c>
      <c r="HR22">
        <v>15.2372</v>
      </c>
      <c r="HS22">
        <v>100.449</v>
      </c>
      <c r="HT22">
        <v>102.099</v>
      </c>
    </row>
    <row r="23" spans="1:228">
      <c r="A23">
        <v>7</v>
      </c>
      <c r="B23">
        <v>1728491481</v>
      </c>
      <c r="C23">
        <v>543.5</v>
      </c>
      <c r="D23" t="s">
        <v>378</v>
      </c>
      <c r="E23" t="s">
        <v>379</v>
      </c>
      <c r="F23">
        <v>5</v>
      </c>
      <c r="G23" t="s">
        <v>357</v>
      </c>
      <c r="H23" t="s">
        <v>358</v>
      </c>
      <c r="I23" t="s">
        <v>359</v>
      </c>
      <c r="J23" t="s">
        <v>360</v>
      </c>
      <c r="K23">
        <v>1728491473.5</v>
      </c>
      <c r="L23">
        <f>(M23)/1000</f>
        <v>0</v>
      </c>
      <c r="M23">
        <f>IF(BH23, AP23, AJ23)</f>
        <v>0</v>
      </c>
      <c r="N23">
        <f>IF(BH23, AK23, AI23)</f>
        <v>0</v>
      </c>
      <c r="O23">
        <f>BJ23 - IF(AW23&gt;1, N23*BD23*100.0/(AY23), 0)</f>
        <v>0</v>
      </c>
      <c r="P23">
        <f>((V23-L23/2)*O23-N23)/(V23+L23/2)</f>
        <v>0</v>
      </c>
      <c r="Q23">
        <f>P23*(BQ23+BR23)/1000.0</f>
        <v>0</v>
      </c>
      <c r="R23">
        <f>(BJ23 - IF(AW23&gt;1, N23*BD23*100.0/(AY23), 0))*(BQ23+BR23)/1000.0</f>
        <v>0</v>
      </c>
      <c r="S23">
        <f>2.0/((1/U23-1/T23)+SIGN(U23)*SQRT((1/U23-1/T23)*(1/U23-1/T23) + 4*BE23/((BE23+1)*(BE23+1))*(2*1/U23*1/T23-1/T23*1/T23)))</f>
        <v>0</v>
      </c>
      <c r="T23">
        <f>IF(LEFT(BF23,1)&lt;&gt;"0",IF(LEFT(BF23,1)="1",3.0,BG23),$D$5+$E$5*(BX23*BQ23/($K$5*1000))+$F$5*(BX23*BQ23/($K$5*1000))*MAX(MIN(BD23,$J$5),$I$5)*MAX(MIN(BD23,$J$5),$I$5)+$G$5*MAX(MIN(BD23,$J$5),$I$5)*(BX23*BQ23/($K$5*1000))+$H$5*(BX23*BQ23/($K$5*1000))*(BX23*BQ23/($K$5*1000)))</f>
        <v>0</v>
      </c>
      <c r="U23">
        <f>L23*(1000-(1000*0.61365*exp(17.502*Y23/(240.97+Y23))/(BQ23+BR23)+BL23)/2)/(1000*0.61365*exp(17.502*Y23/(240.97+Y23))/(BQ23+BR23)-BL23)</f>
        <v>0</v>
      </c>
      <c r="V23">
        <f>1/((BE23+1)/(S23/1.6)+1/(T23/1.37)) + BE23/((BE23+1)/(S23/1.6) + BE23/(T23/1.37))</f>
        <v>0</v>
      </c>
      <c r="W23">
        <f>(AZ23*BC23)</f>
        <v>0</v>
      </c>
      <c r="X23">
        <f>(BS23+(W23+2*0.95*5.67E-8*(((BS23+$B$7)+273)^4-(BS23+273)^4)-44100*L23)/(1.84*29.3*T23+8*0.95*5.67E-8*(BS23+273)^3))</f>
        <v>0</v>
      </c>
      <c r="Y23">
        <f>($C$7*BT23+$D$7*BU23+$E$7*X23)</f>
        <v>0</v>
      </c>
      <c r="Z23">
        <f>0.61365*exp(17.502*Y23/(240.97+Y23))</f>
        <v>0</v>
      </c>
      <c r="AA23">
        <f>(AB23/AC23*100)</f>
        <v>0</v>
      </c>
      <c r="AB23">
        <f>BL23*(BQ23+BR23)/1000</f>
        <v>0</v>
      </c>
      <c r="AC23">
        <f>0.61365*exp(17.502*BS23/(240.97+BS23))</f>
        <v>0</v>
      </c>
      <c r="AD23">
        <f>(Z23-BL23*(BQ23+BR23)/1000)</f>
        <v>0</v>
      </c>
      <c r="AE23">
        <f>(-L23*44100)</f>
        <v>0</v>
      </c>
      <c r="AF23">
        <f>2*29.3*T23*0.92*(BS23-Y23)</f>
        <v>0</v>
      </c>
      <c r="AG23">
        <f>2*0.95*5.67E-8*(((BS23+$B$7)+273)^4-(Y23+273)^4)</f>
        <v>0</v>
      </c>
      <c r="AH23">
        <f>W23+AG23+AE23+AF23</f>
        <v>0</v>
      </c>
      <c r="AI23">
        <f>BP23*AW23*(BK23-BJ23*(1000-AW23*BM23)/(1000-AW23*BL23))/(100*BD23)</f>
        <v>0</v>
      </c>
      <c r="AJ23">
        <f>1000*BP23*AW23*(BL23-BM23)/(100*BD23*(1000-AW23*BL23))</f>
        <v>0</v>
      </c>
      <c r="AK23">
        <f>(AL23 - AM23 - BQ23*1E3/(8.314*(BS23+273.15)) * AO23/BP23 * AN23) * BP23/(100*BD23) * (1000 - BM23)/1000</f>
        <v>0</v>
      </c>
      <c r="AL23">
        <v>12.75910762697753</v>
      </c>
      <c r="AM23">
        <v>12.07208484848485</v>
      </c>
      <c r="AN23">
        <v>0.3498483640586059</v>
      </c>
      <c r="AO23">
        <v>66.76948386881654</v>
      </c>
      <c r="AP23">
        <f>(AR23 - AQ23 + BQ23*1E3/(8.314*(BS23+273.15)) * AT23/BP23 * AS23) * BP23/(100*BD23) * 1000/(1000 - AR23)</f>
        <v>0</v>
      </c>
      <c r="AQ23">
        <v>15.29480041069979</v>
      </c>
      <c r="AR23">
        <v>16.16743272727273</v>
      </c>
      <c r="AS23">
        <v>4.31715169496968E-05</v>
      </c>
      <c r="AT23">
        <v>80.08681088304684</v>
      </c>
      <c r="AU23">
        <v>0</v>
      </c>
      <c r="AV23">
        <v>0</v>
      </c>
      <c r="AW23">
        <f>IF(AU23*$H$13&gt;=AY23,1.0,(AY23/(AY23-AU23*$H$13)))</f>
        <v>0</v>
      </c>
      <c r="AX23">
        <f>(AW23-1)*100</f>
        <v>0</v>
      </c>
      <c r="AY23">
        <f>MAX(0,($B$13+$C$13*BX23)/(1+$D$13*BX23)*BQ23/(BS23+273)*$E$13)</f>
        <v>0</v>
      </c>
      <c r="AZ23">
        <f>$B$11*BY23+$C$11*BZ23+$F$11*CK23*(1-CN23)</f>
        <v>0</v>
      </c>
      <c r="BA23">
        <f>AZ23*BB23</f>
        <v>0</v>
      </c>
      <c r="BB23">
        <f>($B$11*$D$9+$C$11*$D$9+$F$11*((CX23+CP23)/MAX(CX23+CP23+CY23, 0.1)*$I$9+CY23/MAX(CX23+CP23+CY23, 0.1)*$J$9))/($B$11+$C$11+$F$11)</f>
        <v>0</v>
      </c>
      <c r="BC23">
        <f>($B$11*$K$9+$C$11*$K$9+$F$11*((CX23+CP23)/MAX(CX23+CP23+CY23, 0.1)*$P$9+CY23/MAX(CX23+CP23+CY23, 0.1)*$Q$9))/($B$11+$C$11+$F$11)</f>
        <v>0</v>
      </c>
      <c r="BD23">
        <v>6</v>
      </c>
      <c r="BE23">
        <v>0.5</v>
      </c>
      <c r="BF23" t="s">
        <v>361</v>
      </c>
      <c r="BG23">
        <v>2</v>
      </c>
      <c r="BH23" t="b">
        <v>1</v>
      </c>
      <c r="BI23">
        <v>1728491473.5</v>
      </c>
      <c r="BJ23">
        <v>10.75056666666667</v>
      </c>
      <c r="BK23">
        <v>10.69651777777778</v>
      </c>
      <c r="BL23">
        <v>16.16264444444444</v>
      </c>
      <c r="BM23">
        <v>15.2922</v>
      </c>
      <c r="BN23">
        <v>13.71177037037037</v>
      </c>
      <c r="BO23">
        <v>16.25311851851852</v>
      </c>
      <c r="BP23">
        <v>600.007925925926</v>
      </c>
      <c r="BQ23">
        <v>97.51164444444446</v>
      </c>
      <c r="BR23">
        <v>0.09997742592592591</v>
      </c>
      <c r="BS23">
        <v>24.84032592592593</v>
      </c>
      <c r="BT23">
        <v>24.97065555555555</v>
      </c>
      <c r="BU23">
        <v>999.9000000000001</v>
      </c>
      <c r="BV23">
        <v>0</v>
      </c>
      <c r="BW23">
        <v>0</v>
      </c>
      <c r="BX23">
        <v>9998.588148148148</v>
      </c>
      <c r="BY23">
        <v>0</v>
      </c>
      <c r="BZ23">
        <v>68.05212962962963</v>
      </c>
      <c r="CA23">
        <v>0.05404519259259256</v>
      </c>
      <c r="CB23">
        <v>10.92717777777778</v>
      </c>
      <c r="CC23">
        <v>10.86263296296296</v>
      </c>
      <c r="CD23">
        <v>0.870435962962963</v>
      </c>
      <c r="CE23">
        <v>10.69651777777778</v>
      </c>
      <c r="CF23">
        <v>15.2922</v>
      </c>
      <c r="CG23">
        <v>1.576046296296296</v>
      </c>
      <c r="CH23">
        <v>1.491168148148148</v>
      </c>
      <c r="CI23">
        <v>13.72658148148148</v>
      </c>
      <c r="CJ23">
        <v>12.87790740740741</v>
      </c>
      <c r="CK23">
        <v>1599.966666666667</v>
      </c>
      <c r="CL23">
        <v>0.6920107777777778</v>
      </c>
      <c r="CM23">
        <v>0.3079892222222222</v>
      </c>
      <c r="CN23">
        <v>0</v>
      </c>
      <c r="CO23">
        <v>1.974614814814815</v>
      </c>
      <c r="CP23">
        <v>0</v>
      </c>
      <c r="CQ23">
        <v>14352.52222222222</v>
      </c>
      <c r="CR23">
        <v>13789.93333333333</v>
      </c>
      <c r="CS23">
        <v>37.52522222222222</v>
      </c>
      <c r="CT23">
        <v>38.74285185185185</v>
      </c>
      <c r="CU23">
        <v>38.13170370370371</v>
      </c>
      <c r="CV23">
        <v>36.77748148148149</v>
      </c>
      <c r="CW23">
        <v>36.99051851851852</v>
      </c>
      <c r="CX23">
        <v>1107.194444444444</v>
      </c>
      <c r="CY23">
        <v>492.7722222222222</v>
      </c>
      <c r="CZ23">
        <v>0</v>
      </c>
      <c r="DA23">
        <v>1728491537.8</v>
      </c>
      <c r="DB23">
        <v>0</v>
      </c>
      <c r="DC23">
        <v>1728490956.5</v>
      </c>
      <c r="DD23" t="s">
        <v>362</v>
      </c>
      <c r="DE23">
        <v>1728490952.5</v>
      </c>
      <c r="DF23">
        <v>1728490956.5</v>
      </c>
      <c r="DG23">
        <v>1</v>
      </c>
      <c r="DH23">
        <v>-0.065</v>
      </c>
      <c r="DI23">
        <v>-0.008</v>
      </c>
      <c r="DJ23">
        <v>-3.246</v>
      </c>
      <c r="DK23">
        <v>-0.091</v>
      </c>
      <c r="DL23">
        <v>52</v>
      </c>
      <c r="DM23">
        <v>15</v>
      </c>
      <c r="DN23">
        <v>0.25</v>
      </c>
      <c r="DO23">
        <v>0.13</v>
      </c>
      <c r="DP23">
        <v>0.5702554049999999</v>
      </c>
      <c r="DQ23">
        <v>-7.677361528705445</v>
      </c>
      <c r="DR23">
        <v>0.8899993803517208</v>
      </c>
      <c r="DS23">
        <v>0</v>
      </c>
      <c r="DT23">
        <v>0.8679537749999998</v>
      </c>
      <c r="DU23">
        <v>0.03715932833020465</v>
      </c>
      <c r="DV23">
        <v>0.00391789685601535</v>
      </c>
      <c r="DW23">
        <v>1</v>
      </c>
      <c r="DX23">
        <v>1</v>
      </c>
      <c r="DY23">
        <v>2</v>
      </c>
      <c r="DZ23" t="s">
        <v>363</v>
      </c>
      <c r="EA23">
        <v>3.23148</v>
      </c>
      <c r="EB23">
        <v>2.70436</v>
      </c>
      <c r="EC23">
        <v>0.00443078</v>
      </c>
      <c r="ED23">
        <v>0.00466099</v>
      </c>
      <c r="EE23">
        <v>0.08532439999999999</v>
      </c>
      <c r="EF23">
        <v>0.0821249</v>
      </c>
      <c r="EG23">
        <v>32915.5</v>
      </c>
      <c r="EH23">
        <v>32159.4</v>
      </c>
      <c r="EI23">
        <v>31642</v>
      </c>
      <c r="EJ23">
        <v>30606.4</v>
      </c>
      <c r="EK23">
        <v>38789</v>
      </c>
      <c r="EL23">
        <v>37125.8</v>
      </c>
      <c r="EM23">
        <v>44370.7</v>
      </c>
      <c r="EN23">
        <v>42718.9</v>
      </c>
      <c r="EO23">
        <v>2.2037</v>
      </c>
      <c r="EP23">
        <v>1.94048</v>
      </c>
      <c r="EQ23">
        <v>0.160217</v>
      </c>
      <c r="ER23">
        <v>0</v>
      </c>
      <c r="ES23">
        <v>22.3382</v>
      </c>
      <c r="ET23">
        <v>999.9</v>
      </c>
      <c r="EU23">
        <v>69.59999999999999</v>
      </c>
      <c r="EV23">
        <v>22.8</v>
      </c>
      <c r="EW23">
        <v>19.883</v>
      </c>
      <c r="EX23">
        <v>61.63</v>
      </c>
      <c r="EY23">
        <v>25.649</v>
      </c>
      <c r="EZ23">
        <v>1</v>
      </c>
      <c r="FA23">
        <v>-0.340389</v>
      </c>
      <c r="FB23">
        <v>-1.09753</v>
      </c>
      <c r="FC23">
        <v>20.1967</v>
      </c>
      <c r="FD23">
        <v>5.21984</v>
      </c>
      <c r="FE23">
        <v>11.9947</v>
      </c>
      <c r="FF23">
        <v>4.9652</v>
      </c>
      <c r="FG23">
        <v>3.2956</v>
      </c>
      <c r="FH23">
        <v>9999</v>
      </c>
      <c r="FI23">
        <v>9999</v>
      </c>
      <c r="FJ23">
        <v>9999</v>
      </c>
      <c r="FK23">
        <v>148.1</v>
      </c>
      <c r="FL23">
        <v>4.97102</v>
      </c>
      <c r="FM23">
        <v>1.86766</v>
      </c>
      <c r="FN23">
        <v>1.85884</v>
      </c>
      <c r="FO23">
        <v>1.86507</v>
      </c>
      <c r="FP23">
        <v>1.86302</v>
      </c>
      <c r="FQ23">
        <v>1.86439</v>
      </c>
      <c r="FR23">
        <v>1.85979</v>
      </c>
      <c r="FS23">
        <v>1.86388</v>
      </c>
      <c r="FT23">
        <v>0</v>
      </c>
      <c r="FU23">
        <v>0</v>
      </c>
      <c r="FV23">
        <v>0</v>
      </c>
      <c r="FW23">
        <v>0</v>
      </c>
      <c r="FX23" t="s">
        <v>364</v>
      </c>
      <c r="FY23" t="s">
        <v>365</v>
      </c>
      <c r="FZ23" t="s">
        <v>366</v>
      </c>
      <c r="GA23" t="s">
        <v>366</v>
      </c>
      <c r="GB23" t="s">
        <v>366</v>
      </c>
      <c r="GC23" t="s">
        <v>366</v>
      </c>
      <c r="GD23">
        <v>0</v>
      </c>
      <c r="GE23">
        <v>100</v>
      </c>
      <c r="GF23">
        <v>100</v>
      </c>
      <c r="GG23">
        <v>-2.971</v>
      </c>
      <c r="GH23">
        <v>-0.0905</v>
      </c>
      <c r="GI23">
        <v>-2.868309889394353</v>
      </c>
      <c r="GJ23">
        <v>-0.006773961979547998</v>
      </c>
      <c r="GK23">
        <v>-8.296070481250098E-08</v>
      </c>
      <c r="GL23">
        <v>3.322967193956903E-10</v>
      </c>
      <c r="GM23">
        <v>-0.07871069313407227</v>
      </c>
      <c r="GN23">
        <v>-0.00208336341840114</v>
      </c>
      <c r="GO23">
        <v>8.801746095907445E-05</v>
      </c>
      <c r="GP23">
        <v>-2.677693255255651E-07</v>
      </c>
      <c r="GQ23">
        <v>3</v>
      </c>
      <c r="GR23">
        <v>2052</v>
      </c>
      <c r="GS23">
        <v>2</v>
      </c>
      <c r="GT23">
        <v>18</v>
      </c>
      <c r="GU23">
        <v>8.800000000000001</v>
      </c>
      <c r="GV23">
        <v>8.699999999999999</v>
      </c>
      <c r="GW23">
        <v>0.718994</v>
      </c>
      <c r="GX23">
        <v>2.50122</v>
      </c>
      <c r="GY23">
        <v>1.44897</v>
      </c>
      <c r="GZ23">
        <v>2.32788</v>
      </c>
      <c r="HA23">
        <v>1.55151</v>
      </c>
      <c r="HB23">
        <v>2.2644</v>
      </c>
      <c r="HC23">
        <v>28.6269</v>
      </c>
      <c r="HD23">
        <v>14.9288</v>
      </c>
      <c r="HE23">
        <v>18</v>
      </c>
      <c r="HF23">
        <v>607.319</v>
      </c>
      <c r="HG23">
        <v>444.231</v>
      </c>
      <c r="HH23">
        <v>24.1421</v>
      </c>
      <c r="HI23">
        <v>22.5811</v>
      </c>
      <c r="HJ23">
        <v>30.0003</v>
      </c>
      <c r="HK23">
        <v>22.5252</v>
      </c>
      <c r="HL23">
        <v>22.4403</v>
      </c>
      <c r="HM23">
        <v>14.8786</v>
      </c>
      <c r="HN23">
        <v>32.285</v>
      </c>
      <c r="HO23">
        <v>79.2953</v>
      </c>
      <c r="HP23">
        <v>24.135</v>
      </c>
      <c r="HQ23">
        <v>140.414</v>
      </c>
      <c r="HR23">
        <v>15.2215</v>
      </c>
      <c r="HS23">
        <v>100.448</v>
      </c>
      <c r="HT23">
        <v>102.097</v>
      </c>
    </row>
    <row r="24" spans="1:228">
      <c r="A24">
        <v>8</v>
      </c>
      <c r="B24">
        <v>1728491486</v>
      </c>
      <c r="C24">
        <v>548.5</v>
      </c>
      <c r="D24" t="s">
        <v>380</v>
      </c>
      <c r="E24" t="s">
        <v>381</v>
      </c>
      <c r="F24">
        <v>5</v>
      </c>
      <c r="G24" t="s">
        <v>357</v>
      </c>
      <c r="H24" t="s">
        <v>358</v>
      </c>
      <c r="I24" t="s">
        <v>359</v>
      </c>
      <c r="J24" t="s">
        <v>360</v>
      </c>
      <c r="K24">
        <v>1728491478.214286</v>
      </c>
      <c r="L24">
        <f>(M24)/1000</f>
        <v>0</v>
      </c>
      <c r="M24">
        <f>IF(BH24, AP24, AJ24)</f>
        <v>0</v>
      </c>
      <c r="N24">
        <f>IF(BH24, AK24, AI24)</f>
        <v>0</v>
      </c>
      <c r="O24">
        <f>BJ24 - IF(AW24&gt;1, N24*BD24*100.0/(AY24), 0)</f>
        <v>0</v>
      </c>
      <c r="P24">
        <f>((V24-L24/2)*O24-N24)/(V24+L24/2)</f>
        <v>0</v>
      </c>
      <c r="Q24">
        <f>P24*(BQ24+BR24)/1000.0</f>
        <v>0</v>
      </c>
      <c r="R24">
        <f>(BJ24 - IF(AW24&gt;1, N24*BD24*100.0/(AY24), 0))*(BQ24+BR24)/1000.0</f>
        <v>0</v>
      </c>
      <c r="S24">
        <f>2.0/((1/U24-1/T24)+SIGN(U24)*SQRT((1/U24-1/T24)*(1/U24-1/T24) + 4*BE24/((BE24+1)*(BE24+1))*(2*1/U24*1/T24-1/T24*1/T24)))</f>
        <v>0</v>
      </c>
      <c r="T24">
        <f>IF(LEFT(BF24,1)&lt;&gt;"0",IF(LEFT(BF24,1)="1",3.0,BG24),$D$5+$E$5*(BX24*BQ24/($K$5*1000))+$F$5*(BX24*BQ24/($K$5*1000))*MAX(MIN(BD24,$J$5),$I$5)*MAX(MIN(BD24,$J$5),$I$5)+$G$5*MAX(MIN(BD24,$J$5),$I$5)*(BX24*BQ24/($K$5*1000))+$H$5*(BX24*BQ24/($K$5*1000))*(BX24*BQ24/($K$5*1000)))</f>
        <v>0</v>
      </c>
      <c r="U24">
        <f>L24*(1000-(1000*0.61365*exp(17.502*Y24/(240.97+Y24))/(BQ24+BR24)+BL24)/2)/(1000*0.61365*exp(17.502*Y24/(240.97+Y24))/(BQ24+BR24)-BL24)</f>
        <v>0</v>
      </c>
      <c r="V24">
        <f>1/((BE24+1)/(S24/1.6)+1/(T24/1.37)) + BE24/((BE24+1)/(S24/1.6) + BE24/(T24/1.37))</f>
        <v>0</v>
      </c>
      <c r="W24">
        <f>(AZ24*BC24)</f>
        <v>0</v>
      </c>
      <c r="X24">
        <f>(BS24+(W24+2*0.95*5.67E-8*(((BS24+$B$7)+273)^4-(BS24+273)^4)-44100*L24)/(1.84*29.3*T24+8*0.95*5.67E-8*(BS24+273)^3))</f>
        <v>0</v>
      </c>
      <c r="Y24">
        <f>($C$7*BT24+$D$7*BU24+$E$7*X24)</f>
        <v>0</v>
      </c>
      <c r="Z24">
        <f>0.61365*exp(17.502*Y24/(240.97+Y24))</f>
        <v>0</v>
      </c>
      <c r="AA24">
        <f>(AB24/AC24*100)</f>
        <v>0</v>
      </c>
      <c r="AB24">
        <f>BL24*(BQ24+BR24)/1000</f>
        <v>0</v>
      </c>
      <c r="AC24">
        <f>0.61365*exp(17.502*BS24/(240.97+BS24))</f>
        <v>0</v>
      </c>
      <c r="AD24">
        <f>(Z24-BL24*(BQ24+BR24)/1000)</f>
        <v>0</v>
      </c>
      <c r="AE24">
        <f>(-L24*44100)</f>
        <v>0</v>
      </c>
      <c r="AF24">
        <f>2*29.3*T24*0.92*(BS24-Y24)</f>
        <v>0</v>
      </c>
      <c r="AG24">
        <f>2*0.95*5.67E-8*(((BS24+$B$7)+273)^4-(Y24+273)^4)</f>
        <v>0</v>
      </c>
      <c r="AH24">
        <f>W24+AG24+AE24+AF24</f>
        <v>0</v>
      </c>
      <c r="AI24">
        <f>BP24*AW24*(BK24-BJ24*(1000-AW24*BM24)/(1000-AW24*BL24))/(100*BD24)</f>
        <v>0</v>
      </c>
      <c r="AJ24">
        <f>1000*BP24*AW24*(BL24-BM24)/(100*BD24*(1000-AW24*BL24))</f>
        <v>0</v>
      </c>
      <c r="AK24">
        <f>(AL24 - AM24 - BQ24*1E3/(8.314*(BS24+273.15)) * AO24/BP24 * AN24) * BP24/(100*BD24) * (1000 - BM24)/1000</f>
        <v>0</v>
      </c>
      <c r="AL24">
        <v>24.53914818990759</v>
      </c>
      <c r="AM24">
        <v>18.10542181818182</v>
      </c>
      <c r="AN24">
        <v>1.640448684705027</v>
      </c>
      <c r="AO24">
        <v>66.76948386881654</v>
      </c>
      <c r="AP24">
        <f>(AR24 - AQ24 + BQ24*1E3/(8.314*(BS24+273.15)) * AT24/BP24 * AS24) * BP24/(100*BD24) * 1000/(1000 - AR24)</f>
        <v>0</v>
      </c>
      <c r="AQ24">
        <v>15.29912380495073</v>
      </c>
      <c r="AR24">
        <v>16.17487454545454</v>
      </c>
      <c r="AS24">
        <v>8.086296008981598E-05</v>
      </c>
      <c r="AT24">
        <v>80.08681088304684</v>
      </c>
      <c r="AU24">
        <v>0</v>
      </c>
      <c r="AV24">
        <v>0</v>
      </c>
      <c r="AW24">
        <f>IF(AU24*$H$13&gt;=AY24,1.0,(AY24/(AY24-AU24*$H$13)))</f>
        <v>0</v>
      </c>
      <c r="AX24">
        <f>(AW24-1)*100</f>
        <v>0</v>
      </c>
      <c r="AY24">
        <f>MAX(0,($B$13+$C$13*BX24)/(1+$D$13*BX24)*BQ24/(BS24+273)*$E$13)</f>
        <v>0</v>
      </c>
      <c r="AZ24">
        <f>$B$11*BY24+$C$11*BZ24+$F$11*CK24*(1-CN24)</f>
        <v>0</v>
      </c>
      <c r="BA24">
        <f>AZ24*BB24</f>
        <v>0</v>
      </c>
      <c r="BB24">
        <f>($B$11*$D$9+$C$11*$D$9+$F$11*((CX24+CP24)/MAX(CX24+CP24+CY24, 0.1)*$I$9+CY24/MAX(CX24+CP24+CY24, 0.1)*$J$9))/($B$11+$C$11+$F$11)</f>
        <v>0</v>
      </c>
      <c r="BC24">
        <f>($B$11*$K$9+$C$11*$K$9+$F$11*((CX24+CP24)/MAX(CX24+CP24+CY24, 0.1)*$P$9+CY24/MAX(CX24+CP24+CY24, 0.1)*$Q$9))/($B$11+$C$11+$F$11)</f>
        <v>0</v>
      </c>
      <c r="BD24">
        <v>6</v>
      </c>
      <c r="BE24">
        <v>0.5</v>
      </c>
      <c r="BF24" t="s">
        <v>361</v>
      </c>
      <c r="BG24">
        <v>2</v>
      </c>
      <c r="BH24" t="b">
        <v>1</v>
      </c>
      <c r="BI24">
        <v>1728491478.214286</v>
      </c>
      <c r="BJ24">
        <v>12.04988214285714</v>
      </c>
      <c r="BK24">
        <v>15.64692714285714</v>
      </c>
      <c r="BL24">
        <v>16.16707857142857</v>
      </c>
      <c r="BM24">
        <v>15.29538214285714</v>
      </c>
      <c r="BN24">
        <v>15.01995</v>
      </c>
      <c r="BO24">
        <v>16.25755357142857</v>
      </c>
      <c r="BP24">
        <v>599.9991428571428</v>
      </c>
      <c r="BQ24">
        <v>97.51104642857145</v>
      </c>
      <c r="BR24">
        <v>0.1000495857142857</v>
      </c>
      <c r="BS24">
        <v>24.84741785714286</v>
      </c>
      <c r="BT24">
        <v>24.97761071428571</v>
      </c>
      <c r="BU24">
        <v>999.9000000000002</v>
      </c>
      <c r="BV24">
        <v>0</v>
      </c>
      <c r="BW24">
        <v>0</v>
      </c>
      <c r="BX24">
        <v>9993.243214285714</v>
      </c>
      <c r="BY24">
        <v>0</v>
      </c>
      <c r="BZ24">
        <v>68.02875357142857</v>
      </c>
      <c r="CA24">
        <v>-3.597051778571429</v>
      </c>
      <c r="CB24">
        <v>12.24789642857143</v>
      </c>
      <c r="CC24">
        <v>15.8899925</v>
      </c>
      <c r="CD24">
        <v>0.8716894642857144</v>
      </c>
      <c r="CE24">
        <v>15.64692714285714</v>
      </c>
      <c r="CF24">
        <v>15.29538214285714</v>
      </c>
      <c r="CG24">
        <v>1.576469642857143</v>
      </c>
      <c r="CH24">
        <v>1.491469642857143</v>
      </c>
      <c r="CI24">
        <v>13.73071071428571</v>
      </c>
      <c r="CJ24">
        <v>12.88099642857143</v>
      </c>
      <c r="CK24">
        <v>1599.9825</v>
      </c>
      <c r="CL24">
        <v>0.6920023571428571</v>
      </c>
      <c r="CM24">
        <v>0.3079976428571429</v>
      </c>
      <c r="CN24">
        <v>0</v>
      </c>
      <c r="CO24">
        <v>2.030867857142857</v>
      </c>
      <c r="CP24">
        <v>0</v>
      </c>
      <c r="CQ24">
        <v>14348.43928571429</v>
      </c>
      <c r="CR24">
        <v>13790.025</v>
      </c>
      <c r="CS24">
        <v>37.61814285714286</v>
      </c>
      <c r="CT24">
        <v>38.84353571428571</v>
      </c>
      <c r="CU24">
        <v>38.20514285714285</v>
      </c>
      <c r="CV24">
        <v>36.89478571428572</v>
      </c>
      <c r="CW24">
        <v>37.07339285714285</v>
      </c>
      <c r="CX24">
        <v>1107.1925</v>
      </c>
      <c r="CY24">
        <v>492.79</v>
      </c>
      <c r="CZ24">
        <v>0</v>
      </c>
      <c r="DA24">
        <v>1728491542.6</v>
      </c>
      <c r="DB24">
        <v>0</v>
      </c>
      <c r="DC24">
        <v>1728490956.5</v>
      </c>
      <c r="DD24" t="s">
        <v>362</v>
      </c>
      <c r="DE24">
        <v>1728490952.5</v>
      </c>
      <c r="DF24">
        <v>1728490956.5</v>
      </c>
      <c r="DG24">
        <v>1</v>
      </c>
      <c r="DH24">
        <v>-0.065</v>
      </c>
      <c r="DI24">
        <v>-0.008</v>
      </c>
      <c r="DJ24">
        <v>-3.246</v>
      </c>
      <c r="DK24">
        <v>-0.091</v>
      </c>
      <c r="DL24">
        <v>52</v>
      </c>
      <c r="DM24">
        <v>15</v>
      </c>
      <c r="DN24">
        <v>0.25</v>
      </c>
      <c r="DO24">
        <v>0.13</v>
      </c>
      <c r="DP24">
        <v>-2.331132095</v>
      </c>
      <c r="DQ24">
        <v>-42.5763985508443</v>
      </c>
      <c r="DR24">
        <v>5.003755219396135</v>
      </c>
      <c r="DS24">
        <v>0</v>
      </c>
      <c r="DT24">
        <v>0.8707442499999999</v>
      </c>
      <c r="DU24">
        <v>0.01506090056285161</v>
      </c>
      <c r="DV24">
        <v>0.001944052143719405</v>
      </c>
      <c r="DW24">
        <v>1</v>
      </c>
      <c r="DX24">
        <v>1</v>
      </c>
      <c r="DY24">
        <v>2</v>
      </c>
      <c r="DZ24" t="s">
        <v>363</v>
      </c>
      <c r="EA24">
        <v>3.23144</v>
      </c>
      <c r="EB24">
        <v>2.70434</v>
      </c>
      <c r="EC24">
        <v>0.00652112</v>
      </c>
      <c r="ED24">
        <v>0.012287</v>
      </c>
      <c r="EE24">
        <v>0.0853531</v>
      </c>
      <c r="EF24">
        <v>0.0821424</v>
      </c>
      <c r="EG24">
        <v>32846.6</v>
      </c>
      <c r="EH24">
        <v>31912.5</v>
      </c>
      <c r="EI24">
        <v>31642.3</v>
      </c>
      <c r="EJ24">
        <v>30606.1</v>
      </c>
      <c r="EK24">
        <v>38788.1</v>
      </c>
      <c r="EL24">
        <v>37125.2</v>
      </c>
      <c r="EM24">
        <v>44371</v>
      </c>
      <c r="EN24">
        <v>42718.8</v>
      </c>
      <c r="EO24">
        <v>2.20362</v>
      </c>
      <c r="EP24">
        <v>1.94072</v>
      </c>
      <c r="EQ24">
        <v>0.161</v>
      </c>
      <c r="ER24">
        <v>0</v>
      </c>
      <c r="ES24">
        <v>22.3341</v>
      </c>
      <c r="ET24">
        <v>999.9</v>
      </c>
      <c r="EU24">
        <v>69.59999999999999</v>
      </c>
      <c r="EV24">
        <v>22.8</v>
      </c>
      <c r="EW24">
        <v>19.8823</v>
      </c>
      <c r="EX24">
        <v>61.37</v>
      </c>
      <c r="EY24">
        <v>25.8574</v>
      </c>
      <c r="EZ24">
        <v>1</v>
      </c>
      <c r="FA24">
        <v>-0.340206</v>
      </c>
      <c r="FB24">
        <v>-1.10365</v>
      </c>
      <c r="FC24">
        <v>20.197</v>
      </c>
      <c r="FD24">
        <v>5.22088</v>
      </c>
      <c r="FE24">
        <v>11.9948</v>
      </c>
      <c r="FF24">
        <v>4.96545</v>
      </c>
      <c r="FG24">
        <v>3.29565</v>
      </c>
      <c r="FH24">
        <v>9999</v>
      </c>
      <c r="FI24">
        <v>9999</v>
      </c>
      <c r="FJ24">
        <v>9999</v>
      </c>
      <c r="FK24">
        <v>148.1</v>
      </c>
      <c r="FL24">
        <v>4.97104</v>
      </c>
      <c r="FM24">
        <v>1.86768</v>
      </c>
      <c r="FN24">
        <v>1.85883</v>
      </c>
      <c r="FO24">
        <v>1.86507</v>
      </c>
      <c r="FP24">
        <v>1.86304</v>
      </c>
      <c r="FQ24">
        <v>1.86434</v>
      </c>
      <c r="FR24">
        <v>1.85976</v>
      </c>
      <c r="FS24">
        <v>1.86388</v>
      </c>
      <c r="FT24">
        <v>0</v>
      </c>
      <c r="FU24">
        <v>0</v>
      </c>
      <c r="FV24">
        <v>0</v>
      </c>
      <c r="FW24">
        <v>0</v>
      </c>
      <c r="FX24" t="s">
        <v>364</v>
      </c>
      <c r="FY24" t="s">
        <v>365</v>
      </c>
      <c r="FZ24" t="s">
        <v>366</v>
      </c>
      <c r="GA24" t="s">
        <v>366</v>
      </c>
      <c r="GB24" t="s">
        <v>366</v>
      </c>
      <c r="GC24" t="s">
        <v>366</v>
      </c>
      <c r="GD24">
        <v>0</v>
      </c>
      <c r="GE24">
        <v>100</v>
      </c>
      <c r="GF24">
        <v>100</v>
      </c>
      <c r="GG24">
        <v>-3.019</v>
      </c>
      <c r="GH24">
        <v>-0.0905</v>
      </c>
      <c r="GI24">
        <v>-2.868309889394353</v>
      </c>
      <c r="GJ24">
        <v>-0.006773961979547998</v>
      </c>
      <c r="GK24">
        <v>-8.296070481250098E-08</v>
      </c>
      <c r="GL24">
        <v>3.322967193956903E-10</v>
      </c>
      <c r="GM24">
        <v>-0.07871069313407227</v>
      </c>
      <c r="GN24">
        <v>-0.00208336341840114</v>
      </c>
      <c r="GO24">
        <v>8.801746095907445E-05</v>
      </c>
      <c r="GP24">
        <v>-2.677693255255651E-07</v>
      </c>
      <c r="GQ24">
        <v>3</v>
      </c>
      <c r="GR24">
        <v>2052</v>
      </c>
      <c r="GS24">
        <v>2</v>
      </c>
      <c r="GT24">
        <v>18</v>
      </c>
      <c r="GU24">
        <v>8.9</v>
      </c>
      <c r="GV24">
        <v>8.800000000000001</v>
      </c>
      <c r="GW24">
        <v>0.952148</v>
      </c>
      <c r="GX24">
        <v>2.5</v>
      </c>
      <c r="GY24">
        <v>1.44775</v>
      </c>
      <c r="GZ24">
        <v>2.32788</v>
      </c>
      <c r="HA24">
        <v>1.55151</v>
      </c>
      <c r="HB24">
        <v>2.40234</v>
      </c>
      <c r="HC24">
        <v>28.6269</v>
      </c>
      <c r="HD24">
        <v>14.9376</v>
      </c>
      <c r="HE24">
        <v>18</v>
      </c>
      <c r="HF24">
        <v>607.304</v>
      </c>
      <c r="HG24">
        <v>444.41</v>
      </c>
      <c r="HH24">
        <v>24.1499</v>
      </c>
      <c r="HI24">
        <v>22.5834</v>
      </c>
      <c r="HJ24">
        <v>30.0003</v>
      </c>
      <c r="HK24">
        <v>22.5285</v>
      </c>
      <c r="HL24">
        <v>22.4439</v>
      </c>
      <c r="HM24">
        <v>19.5354</v>
      </c>
      <c r="HN24">
        <v>32.5739</v>
      </c>
      <c r="HO24">
        <v>79.2953</v>
      </c>
      <c r="HP24">
        <v>24.1533</v>
      </c>
      <c r="HQ24">
        <v>170.472</v>
      </c>
      <c r="HR24">
        <v>15.2019</v>
      </c>
      <c r="HS24">
        <v>100.449</v>
      </c>
      <c r="HT24">
        <v>102.096</v>
      </c>
    </row>
    <row r="25" spans="1:228">
      <c r="A25">
        <v>9</v>
      </c>
      <c r="B25">
        <v>1728491491</v>
      </c>
      <c r="C25">
        <v>553.5</v>
      </c>
      <c r="D25" t="s">
        <v>382</v>
      </c>
      <c r="E25" t="s">
        <v>383</v>
      </c>
      <c r="F25">
        <v>5</v>
      </c>
      <c r="G25" t="s">
        <v>357</v>
      </c>
      <c r="H25" t="s">
        <v>358</v>
      </c>
      <c r="I25" t="s">
        <v>359</v>
      </c>
      <c r="J25" t="s">
        <v>360</v>
      </c>
      <c r="K25">
        <v>1728491483.5</v>
      </c>
      <c r="L25">
        <f>(M25)/1000</f>
        <v>0</v>
      </c>
      <c r="M25">
        <f>IF(BH25, AP25, AJ25)</f>
        <v>0</v>
      </c>
      <c r="N25">
        <f>IF(BH25, AK25, AI25)</f>
        <v>0</v>
      </c>
      <c r="O25">
        <f>BJ25 - IF(AW25&gt;1, N25*BD25*100.0/(AY25), 0)</f>
        <v>0</v>
      </c>
      <c r="P25">
        <f>((V25-L25/2)*O25-N25)/(V25+L25/2)</f>
        <v>0</v>
      </c>
      <c r="Q25">
        <f>P25*(BQ25+BR25)/1000.0</f>
        <v>0</v>
      </c>
      <c r="R25">
        <f>(BJ25 - IF(AW25&gt;1, N25*BD25*100.0/(AY25), 0))*(BQ25+BR25)/1000.0</f>
        <v>0</v>
      </c>
      <c r="S25">
        <f>2.0/((1/U25-1/T25)+SIGN(U25)*SQRT((1/U25-1/T25)*(1/U25-1/T25) + 4*BE25/((BE25+1)*(BE25+1))*(2*1/U25*1/T25-1/T25*1/T25)))</f>
        <v>0</v>
      </c>
      <c r="T25">
        <f>IF(LEFT(BF25,1)&lt;&gt;"0",IF(LEFT(BF25,1)="1",3.0,BG25),$D$5+$E$5*(BX25*BQ25/($K$5*1000))+$F$5*(BX25*BQ25/($K$5*1000))*MAX(MIN(BD25,$J$5),$I$5)*MAX(MIN(BD25,$J$5),$I$5)+$G$5*MAX(MIN(BD25,$J$5),$I$5)*(BX25*BQ25/($K$5*1000))+$H$5*(BX25*BQ25/($K$5*1000))*(BX25*BQ25/($K$5*1000)))</f>
        <v>0</v>
      </c>
      <c r="U25">
        <f>L25*(1000-(1000*0.61365*exp(17.502*Y25/(240.97+Y25))/(BQ25+BR25)+BL25)/2)/(1000*0.61365*exp(17.502*Y25/(240.97+Y25))/(BQ25+BR25)-BL25)</f>
        <v>0</v>
      </c>
      <c r="V25">
        <f>1/((BE25+1)/(S25/1.6)+1/(T25/1.37)) + BE25/((BE25+1)/(S25/1.6) + BE25/(T25/1.37))</f>
        <v>0</v>
      </c>
      <c r="W25">
        <f>(AZ25*BC25)</f>
        <v>0</v>
      </c>
      <c r="X25">
        <f>(BS25+(W25+2*0.95*5.67E-8*(((BS25+$B$7)+273)^4-(BS25+273)^4)-44100*L25)/(1.84*29.3*T25+8*0.95*5.67E-8*(BS25+273)^3))</f>
        <v>0</v>
      </c>
      <c r="Y25">
        <f>($C$7*BT25+$D$7*BU25+$E$7*X25)</f>
        <v>0</v>
      </c>
      <c r="Z25">
        <f>0.61365*exp(17.502*Y25/(240.97+Y25))</f>
        <v>0</v>
      </c>
      <c r="AA25">
        <f>(AB25/AC25*100)</f>
        <v>0</v>
      </c>
      <c r="AB25">
        <f>BL25*(BQ25+BR25)/1000</f>
        <v>0</v>
      </c>
      <c r="AC25">
        <f>0.61365*exp(17.502*BS25/(240.97+BS25))</f>
        <v>0</v>
      </c>
      <c r="AD25">
        <f>(Z25-BL25*(BQ25+BR25)/1000)</f>
        <v>0</v>
      </c>
      <c r="AE25">
        <f>(-L25*44100)</f>
        <v>0</v>
      </c>
      <c r="AF25">
        <f>2*29.3*T25*0.92*(BS25-Y25)</f>
        <v>0</v>
      </c>
      <c r="AG25">
        <f>2*0.95*5.67E-8*(((BS25+$B$7)+273)^4-(Y25+273)^4)</f>
        <v>0</v>
      </c>
      <c r="AH25">
        <f>W25+AG25+AE25+AF25</f>
        <v>0</v>
      </c>
      <c r="AI25">
        <f>BP25*AW25*(BK25-BJ25*(1000-AW25*BM25)/(1000-AW25*BL25))/(100*BD25)</f>
        <v>0</v>
      </c>
      <c r="AJ25">
        <f>1000*BP25*AW25*(BL25-BM25)/(100*BD25*(1000-AW25*BL25))</f>
        <v>0</v>
      </c>
      <c r="AK25">
        <f>(AL25 - AM25 - BQ25*1E3/(8.314*(BS25+273.15)) * AO25/BP25 * AN25) * BP25/(100*BD25) * (1000 - BM25)/1000</f>
        <v>0</v>
      </c>
      <c r="AL25">
        <v>79.35799010122196</v>
      </c>
      <c r="AM25">
        <v>46.82930909090908</v>
      </c>
      <c r="AN25">
        <v>7.52063521728093</v>
      </c>
      <c r="AO25">
        <v>66.76948386881654</v>
      </c>
      <c r="AP25">
        <f>(AR25 - AQ25 + BQ25*1E3/(8.314*(BS25+273.15)) * AT25/BP25 * AS25) * BP25/(100*BD25) * 1000/(1000 - AR25)</f>
        <v>0</v>
      </c>
      <c r="AQ25">
        <v>15.29699442841213</v>
      </c>
      <c r="AR25">
        <v>16.1812509090909</v>
      </c>
      <c r="AS25">
        <v>6.690489371981104E-05</v>
      </c>
      <c r="AT25">
        <v>80.08681088304684</v>
      </c>
      <c r="AU25">
        <v>0</v>
      </c>
      <c r="AV25">
        <v>0</v>
      </c>
      <c r="AW25">
        <f>IF(AU25*$H$13&gt;=AY25,1.0,(AY25/(AY25-AU25*$H$13)))</f>
        <v>0</v>
      </c>
      <c r="AX25">
        <f>(AW25-1)*100</f>
        <v>0</v>
      </c>
      <c r="AY25">
        <f>MAX(0,($B$13+$C$13*BX25)/(1+$D$13*BX25)*BQ25/(BS25+273)*$E$13)</f>
        <v>0</v>
      </c>
      <c r="AZ25">
        <f>$B$11*BY25+$C$11*BZ25+$F$11*CK25*(1-CN25)</f>
        <v>0</v>
      </c>
      <c r="BA25">
        <f>AZ25*BB25</f>
        <v>0</v>
      </c>
      <c r="BB25">
        <f>($B$11*$D$9+$C$11*$D$9+$F$11*((CX25+CP25)/MAX(CX25+CP25+CY25, 0.1)*$I$9+CY25/MAX(CX25+CP25+CY25, 0.1)*$J$9))/($B$11+$C$11+$F$11)</f>
        <v>0</v>
      </c>
      <c r="BC25">
        <f>($B$11*$K$9+$C$11*$K$9+$F$11*((CX25+CP25)/MAX(CX25+CP25+CY25, 0.1)*$P$9+CY25/MAX(CX25+CP25+CY25, 0.1)*$Q$9))/($B$11+$C$11+$F$11)</f>
        <v>0</v>
      </c>
      <c r="BD25">
        <v>6</v>
      </c>
      <c r="BE25">
        <v>0.5</v>
      </c>
      <c r="BF25" t="s">
        <v>361</v>
      </c>
      <c r="BG25">
        <v>2</v>
      </c>
      <c r="BH25" t="b">
        <v>1</v>
      </c>
      <c r="BI25">
        <v>1728491483.5</v>
      </c>
      <c r="BJ25">
        <v>19.12435925925926</v>
      </c>
      <c r="BK25">
        <v>38.8361925925926</v>
      </c>
      <c r="BL25">
        <v>16.17224814814815</v>
      </c>
      <c r="BM25">
        <v>15.29634074074074</v>
      </c>
      <c r="BN25">
        <v>22.1427</v>
      </c>
      <c r="BO25">
        <v>16.26271481481482</v>
      </c>
      <c r="BP25">
        <v>600.007037037037</v>
      </c>
      <c r="BQ25">
        <v>97.51079259259259</v>
      </c>
      <c r="BR25">
        <v>0.09998477037037039</v>
      </c>
      <c r="BS25">
        <v>24.85483703703703</v>
      </c>
      <c r="BT25">
        <v>24.97953703703704</v>
      </c>
      <c r="BU25">
        <v>999.9000000000001</v>
      </c>
      <c r="BV25">
        <v>0</v>
      </c>
      <c r="BW25">
        <v>0</v>
      </c>
      <c r="BX25">
        <v>9998.688518518517</v>
      </c>
      <c r="BY25">
        <v>0</v>
      </c>
      <c r="BZ25">
        <v>68.01111111111111</v>
      </c>
      <c r="CA25">
        <v>-19.71187114814815</v>
      </c>
      <c r="CB25">
        <v>19.43875555555556</v>
      </c>
      <c r="CC25">
        <v>39.43942592592593</v>
      </c>
      <c r="CD25">
        <v>0.8758971851851851</v>
      </c>
      <c r="CE25">
        <v>38.8361925925926</v>
      </c>
      <c r="CF25">
        <v>15.29634074074074</v>
      </c>
      <c r="CG25">
        <v>1.576969259259259</v>
      </c>
      <c r="CH25">
        <v>1.491559259259259</v>
      </c>
      <c r="CI25">
        <v>13.73558518518519</v>
      </c>
      <c r="CJ25">
        <v>12.88191851851852</v>
      </c>
      <c r="CK25">
        <v>1599.994074074074</v>
      </c>
      <c r="CL25">
        <v>0.6919964814814813</v>
      </c>
      <c r="CM25">
        <v>0.3080035185185185</v>
      </c>
      <c r="CN25">
        <v>0</v>
      </c>
      <c r="CO25">
        <v>2.050948148148148</v>
      </c>
      <c r="CP25">
        <v>0</v>
      </c>
      <c r="CQ25">
        <v>14336.66666666667</v>
      </c>
      <c r="CR25">
        <v>13790.10740740741</v>
      </c>
      <c r="CS25">
        <v>37.71974074074074</v>
      </c>
      <c r="CT25">
        <v>38.9627037037037</v>
      </c>
      <c r="CU25">
        <v>38.28677777777778</v>
      </c>
      <c r="CV25">
        <v>37.02981481481481</v>
      </c>
      <c r="CW25">
        <v>37.17329629629629</v>
      </c>
      <c r="CX25">
        <v>1107.191111111111</v>
      </c>
      <c r="CY25">
        <v>492.802962962963</v>
      </c>
      <c r="CZ25">
        <v>0</v>
      </c>
      <c r="DA25">
        <v>1728491548</v>
      </c>
      <c r="DB25">
        <v>0</v>
      </c>
      <c r="DC25">
        <v>1728490956.5</v>
      </c>
      <c r="DD25" t="s">
        <v>362</v>
      </c>
      <c r="DE25">
        <v>1728490952.5</v>
      </c>
      <c r="DF25">
        <v>1728490956.5</v>
      </c>
      <c r="DG25">
        <v>1</v>
      </c>
      <c r="DH25">
        <v>-0.065</v>
      </c>
      <c r="DI25">
        <v>-0.008</v>
      </c>
      <c r="DJ25">
        <v>-3.246</v>
      </c>
      <c r="DK25">
        <v>-0.091</v>
      </c>
      <c r="DL25">
        <v>52</v>
      </c>
      <c r="DM25">
        <v>15</v>
      </c>
      <c r="DN25">
        <v>0.25</v>
      </c>
      <c r="DO25">
        <v>0.13</v>
      </c>
      <c r="DP25">
        <v>-10.351284345</v>
      </c>
      <c r="DQ25">
        <v>-137.9618293485929</v>
      </c>
      <c r="DR25">
        <v>15.96017778628166</v>
      </c>
      <c r="DS25">
        <v>0</v>
      </c>
      <c r="DT25">
        <v>0.87338565</v>
      </c>
      <c r="DU25">
        <v>0.03104240150093815</v>
      </c>
      <c r="DV25">
        <v>0.004497481025807674</v>
      </c>
      <c r="DW25">
        <v>1</v>
      </c>
      <c r="DX25">
        <v>1</v>
      </c>
      <c r="DY25">
        <v>2</v>
      </c>
      <c r="DZ25" t="s">
        <v>363</v>
      </c>
      <c r="EA25">
        <v>3.23144</v>
      </c>
      <c r="EB25">
        <v>2.70428</v>
      </c>
      <c r="EC25">
        <v>0.0160482</v>
      </c>
      <c r="ED25">
        <v>0.0374332</v>
      </c>
      <c r="EE25">
        <v>0.0853735</v>
      </c>
      <c r="EF25">
        <v>0.0820757</v>
      </c>
      <c r="EG25">
        <v>32531.6</v>
      </c>
      <c r="EH25">
        <v>31099.7</v>
      </c>
      <c r="EI25">
        <v>31642.5</v>
      </c>
      <c r="EJ25">
        <v>30606.3</v>
      </c>
      <c r="EK25">
        <v>38787.7</v>
      </c>
      <c r="EL25">
        <v>37128.7</v>
      </c>
      <c r="EM25">
        <v>44371.2</v>
      </c>
      <c r="EN25">
        <v>42719</v>
      </c>
      <c r="EO25">
        <v>2.20375</v>
      </c>
      <c r="EP25">
        <v>1.94048</v>
      </c>
      <c r="EQ25">
        <v>0.162013</v>
      </c>
      <c r="ER25">
        <v>0</v>
      </c>
      <c r="ES25">
        <v>22.3284</v>
      </c>
      <c r="ET25">
        <v>999.9</v>
      </c>
      <c r="EU25">
        <v>69.59999999999999</v>
      </c>
      <c r="EV25">
        <v>22.8</v>
      </c>
      <c r="EW25">
        <v>19.8836</v>
      </c>
      <c r="EX25">
        <v>61.08</v>
      </c>
      <c r="EY25">
        <v>25.9776</v>
      </c>
      <c r="EZ25">
        <v>1</v>
      </c>
      <c r="FA25">
        <v>-0.339964</v>
      </c>
      <c r="FB25">
        <v>-1.09922</v>
      </c>
      <c r="FC25">
        <v>20.1969</v>
      </c>
      <c r="FD25">
        <v>5.22028</v>
      </c>
      <c r="FE25">
        <v>11.9942</v>
      </c>
      <c r="FF25">
        <v>4.96535</v>
      </c>
      <c r="FG25">
        <v>3.29555</v>
      </c>
      <c r="FH25">
        <v>9999</v>
      </c>
      <c r="FI25">
        <v>9999</v>
      </c>
      <c r="FJ25">
        <v>9999</v>
      </c>
      <c r="FK25">
        <v>148.1</v>
      </c>
      <c r="FL25">
        <v>4.97104</v>
      </c>
      <c r="FM25">
        <v>1.86766</v>
      </c>
      <c r="FN25">
        <v>1.85884</v>
      </c>
      <c r="FO25">
        <v>1.86508</v>
      </c>
      <c r="FP25">
        <v>1.86301</v>
      </c>
      <c r="FQ25">
        <v>1.86436</v>
      </c>
      <c r="FR25">
        <v>1.85975</v>
      </c>
      <c r="FS25">
        <v>1.86388</v>
      </c>
      <c r="FT25">
        <v>0</v>
      </c>
      <c r="FU25">
        <v>0</v>
      </c>
      <c r="FV25">
        <v>0</v>
      </c>
      <c r="FW25">
        <v>0</v>
      </c>
      <c r="FX25" t="s">
        <v>364</v>
      </c>
      <c r="FY25" t="s">
        <v>365</v>
      </c>
      <c r="FZ25" t="s">
        <v>366</v>
      </c>
      <c r="GA25" t="s">
        <v>366</v>
      </c>
      <c r="GB25" t="s">
        <v>366</v>
      </c>
      <c r="GC25" t="s">
        <v>366</v>
      </c>
      <c r="GD25">
        <v>0</v>
      </c>
      <c r="GE25">
        <v>100</v>
      </c>
      <c r="GF25">
        <v>100</v>
      </c>
      <c r="GG25">
        <v>-3.239</v>
      </c>
      <c r="GH25">
        <v>-0.0905</v>
      </c>
      <c r="GI25">
        <v>-2.868309889394353</v>
      </c>
      <c r="GJ25">
        <v>-0.006773961979547998</v>
      </c>
      <c r="GK25">
        <v>-8.296070481250098E-08</v>
      </c>
      <c r="GL25">
        <v>3.322967193956903E-10</v>
      </c>
      <c r="GM25">
        <v>-0.07871069313407227</v>
      </c>
      <c r="GN25">
        <v>-0.00208336341840114</v>
      </c>
      <c r="GO25">
        <v>8.801746095907445E-05</v>
      </c>
      <c r="GP25">
        <v>-2.677693255255651E-07</v>
      </c>
      <c r="GQ25">
        <v>3</v>
      </c>
      <c r="GR25">
        <v>2052</v>
      </c>
      <c r="GS25">
        <v>2</v>
      </c>
      <c r="GT25">
        <v>18</v>
      </c>
      <c r="GU25">
        <v>9</v>
      </c>
      <c r="GV25">
        <v>8.9</v>
      </c>
      <c r="GW25">
        <v>1.06934</v>
      </c>
      <c r="GX25">
        <v>2.49634</v>
      </c>
      <c r="GY25">
        <v>1.44897</v>
      </c>
      <c r="GZ25">
        <v>2.32788</v>
      </c>
      <c r="HA25">
        <v>1.55151</v>
      </c>
      <c r="HB25">
        <v>2.27173</v>
      </c>
      <c r="HC25">
        <v>28.6269</v>
      </c>
      <c r="HD25">
        <v>14.9288</v>
      </c>
      <c r="HE25">
        <v>18</v>
      </c>
      <c r="HF25">
        <v>607.4299999999999</v>
      </c>
      <c r="HG25">
        <v>444.292</v>
      </c>
      <c r="HH25">
        <v>24.1639</v>
      </c>
      <c r="HI25">
        <v>22.5868</v>
      </c>
      <c r="HJ25">
        <v>30.0002</v>
      </c>
      <c r="HK25">
        <v>22.5319</v>
      </c>
      <c r="HL25">
        <v>22.4473</v>
      </c>
      <c r="HM25">
        <v>21.3701</v>
      </c>
      <c r="HN25">
        <v>32.8761</v>
      </c>
      <c r="HO25">
        <v>78.92010000000001</v>
      </c>
      <c r="HP25">
        <v>24.167</v>
      </c>
      <c r="HQ25">
        <v>190.536</v>
      </c>
      <c r="HR25">
        <v>15.1848</v>
      </c>
      <c r="HS25">
        <v>100.449</v>
      </c>
      <c r="HT25">
        <v>102.097</v>
      </c>
    </row>
    <row r="26" spans="1:228">
      <c r="A26">
        <v>10</v>
      </c>
      <c r="B26">
        <v>1728491496</v>
      </c>
      <c r="C26">
        <v>558.5</v>
      </c>
      <c r="D26" t="s">
        <v>384</v>
      </c>
      <c r="E26" t="s">
        <v>385</v>
      </c>
      <c r="F26">
        <v>5</v>
      </c>
      <c r="G26" t="s">
        <v>357</v>
      </c>
      <c r="H26" t="s">
        <v>358</v>
      </c>
      <c r="I26" t="s">
        <v>359</v>
      </c>
      <c r="J26" t="s">
        <v>360</v>
      </c>
      <c r="K26">
        <v>1728491488.214286</v>
      </c>
      <c r="L26">
        <f>(M26)/1000</f>
        <v>0</v>
      </c>
      <c r="M26">
        <f>IF(BH26, AP26, AJ26)</f>
        <v>0</v>
      </c>
      <c r="N26">
        <f>IF(BH26, AK26, AI26)</f>
        <v>0</v>
      </c>
      <c r="O26">
        <f>BJ26 - IF(AW26&gt;1, N26*BD26*100.0/(AY26), 0)</f>
        <v>0</v>
      </c>
      <c r="P26">
        <f>((V26-L26/2)*O26-N26)/(V26+L26/2)</f>
        <v>0</v>
      </c>
      <c r="Q26">
        <f>P26*(BQ26+BR26)/1000.0</f>
        <v>0</v>
      </c>
      <c r="R26">
        <f>(BJ26 - IF(AW26&gt;1, N26*BD26*100.0/(AY26), 0))*(BQ26+BR26)/1000.0</f>
        <v>0</v>
      </c>
      <c r="S26">
        <f>2.0/((1/U26-1/T26)+SIGN(U26)*SQRT((1/U26-1/T26)*(1/U26-1/T26) + 4*BE26/((BE26+1)*(BE26+1))*(2*1/U26*1/T26-1/T26*1/T26)))</f>
        <v>0</v>
      </c>
      <c r="T26">
        <f>IF(LEFT(BF26,1)&lt;&gt;"0",IF(LEFT(BF26,1)="1",3.0,BG26),$D$5+$E$5*(BX26*BQ26/($K$5*1000))+$F$5*(BX26*BQ26/($K$5*1000))*MAX(MIN(BD26,$J$5),$I$5)*MAX(MIN(BD26,$J$5),$I$5)+$G$5*MAX(MIN(BD26,$J$5),$I$5)*(BX26*BQ26/($K$5*1000))+$H$5*(BX26*BQ26/($K$5*1000))*(BX26*BQ26/($K$5*1000)))</f>
        <v>0</v>
      </c>
      <c r="U26">
        <f>L26*(1000-(1000*0.61365*exp(17.502*Y26/(240.97+Y26))/(BQ26+BR26)+BL26)/2)/(1000*0.61365*exp(17.502*Y26/(240.97+Y26))/(BQ26+BR26)-BL26)</f>
        <v>0</v>
      </c>
      <c r="V26">
        <f>1/((BE26+1)/(S26/1.6)+1/(T26/1.37)) + BE26/((BE26+1)/(S26/1.6) + BE26/(T26/1.37))</f>
        <v>0</v>
      </c>
      <c r="W26">
        <f>(AZ26*BC26)</f>
        <v>0</v>
      </c>
      <c r="X26">
        <f>(BS26+(W26+2*0.95*5.67E-8*(((BS26+$B$7)+273)^4-(BS26+273)^4)-44100*L26)/(1.84*29.3*T26+8*0.95*5.67E-8*(BS26+273)^3))</f>
        <v>0</v>
      </c>
      <c r="Y26">
        <f>($C$7*BT26+$D$7*BU26+$E$7*X26)</f>
        <v>0</v>
      </c>
      <c r="Z26">
        <f>0.61365*exp(17.502*Y26/(240.97+Y26))</f>
        <v>0</v>
      </c>
      <c r="AA26">
        <f>(AB26/AC26*100)</f>
        <v>0</v>
      </c>
      <c r="AB26">
        <f>BL26*(BQ26+BR26)/1000</f>
        <v>0</v>
      </c>
      <c r="AC26">
        <f>0.61365*exp(17.502*BS26/(240.97+BS26))</f>
        <v>0</v>
      </c>
      <c r="AD26">
        <f>(Z26-BL26*(BQ26+BR26)/1000)</f>
        <v>0</v>
      </c>
      <c r="AE26">
        <f>(-L26*44100)</f>
        <v>0</v>
      </c>
      <c r="AF26">
        <f>2*29.3*T26*0.92*(BS26-Y26)</f>
        <v>0</v>
      </c>
      <c r="AG26">
        <f>2*0.95*5.67E-8*(((BS26+$B$7)+273)^4-(Y26+273)^4)</f>
        <v>0</v>
      </c>
      <c r="AH26">
        <f>W26+AG26+AE26+AF26</f>
        <v>0</v>
      </c>
      <c r="AI26">
        <f>BP26*AW26*(BK26-BJ26*(1000-AW26*BM26)/(1000-AW26*BL26))/(100*BD26)</f>
        <v>0</v>
      </c>
      <c r="AJ26">
        <f>1000*BP26*AW26*(BL26-BM26)/(100*BD26*(1000-AW26*BL26))</f>
        <v>0</v>
      </c>
      <c r="AK26">
        <f>(AL26 - AM26 - BQ26*1E3/(8.314*(BS26+273.15)) * AO26/BP26 * AN26) * BP26/(100*BD26) * (1000 - BM26)/1000</f>
        <v>0</v>
      </c>
      <c r="AL26">
        <v>198.6684284997523</v>
      </c>
      <c r="AM26">
        <v>122.3688236363636</v>
      </c>
      <c r="AN26">
        <v>17.16707465342026</v>
      </c>
      <c r="AO26">
        <v>66.76948386881654</v>
      </c>
      <c r="AP26">
        <f>(AR26 - AQ26 + BQ26*1E3/(8.314*(BS26+273.15)) * AT26/BP26 * AS26) * BP26/(100*BD26) * 1000/(1000 - AR26)</f>
        <v>0</v>
      </c>
      <c r="AQ26">
        <v>15.28128694175633</v>
      </c>
      <c r="AR26">
        <v>16.18092242424242</v>
      </c>
      <c r="AS26">
        <v>4.994933097876632E-06</v>
      </c>
      <c r="AT26">
        <v>80.08681088304684</v>
      </c>
      <c r="AU26">
        <v>0</v>
      </c>
      <c r="AV26">
        <v>0</v>
      </c>
      <c r="AW26">
        <f>IF(AU26*$H$13&gt;=AY26,1.0,(AY26/(AY26-AU26*$H$13)))</f>
        <v>0</v>
      </c>
      <c r="AX26">
        <f>(AW26-1)*100</f>
        <v>0</v>
      </c>
      <c r="AY26">
        <f>MAX(0,($B$13+$C$13*BX26)/(1+$D$13*BX26)*BQ26/(BS26+273)*$E$13)</f>
        <v>0</v>
      </c>
      <c r="AZ26">
        <f>$B$11*BY26+$C$11*BZ26+$F$11*CK26*(1-CN26)</f>
        <v>0</v>
      </c>
      <c r="BA26">
        <f>AZ26*BB26</f>
        <v>0</v>
      </c>
      <c r="BB26">
        <f>($B$11*$D$9+$C$11*$D$9+$F$11*((CX26+CP26)/MAX(CX26+CP26+CY26, 0.1)*$I$9+CY26/MAX(CX26+CP26+CY26, 0.1)*$J$9))/($B$11+$C$11+$F$11)</f>
        <v>0</v>
      </c>
      <c r="BC26">
        <f>($B$11*$K$9+$C$11*$K$9+$F$11*((CX26+CP26)/MAX(CX26+CP26+CY26, 0.1)*$P$9+CY26/MAX(CX26+CP26+CY26, 0.1)*$Q$9))/($B$11+$C$11+$F$11)</f>
        <v>0</v>
      </c>
      <c r="BD26">
        <v>6</v>
      </c>
      <c r="BE26">
        <v>0.5</v>
      </c>
      <c r="BF26" t="s">
        <v>361</v>
      </c>
      <c r="BG26">
        <v>2</v>
      </c>
      <c r="BH26" t="b">
        <v>1</v>
      </c>
      <c r="BI26">
        <v>1728491488.214286</v>
      </c>
      <c r="BJ26">
        <v>43.182525</v>
      </c>
      <c r="BK26">
        <v>95.59739642857143</v>
      </c>
      <c r="BL26">
        <v>16.17678571428571</v>
      </c>
      <c r="BM26">
        <v>15.28975</v>
      </c>
      <c r="BN26">
        <v>46.36504642857143</v>
      </c>
      <c r="BO26">
        <v>16.26724285714285</v>
      </c>
      <c r="BP26">
        <v>599.9811071428572</v>
      </c>
      <c r="BQ26">
        <v>97.51055000000004</v>
      </c>
      <c r="BR26">
        <v>0.1000085142857143</v>
      </c>
      <c r="BS26">
        <v>24.863</v>
      </c>
      <c r="BT26">
        <v>24.98634285714286</v>
      </c>
      <c r="BU26">
        <v>999.9000000000002</v>
      </c>
      <c r="BV26">
        <v>0</v>
      </c>
      <c r="BW26">
        <v>0</v>
      </c>
      <c r="BX26">
        <v>9996.408571428572</v>
      </c>
      <c r="BY26">
        <v>0</v>
      </c>
      <c r="BZ26">
        <v>68.00151071428571</v>
      </c>
      <c r="CA26">
        <v>-52.41494428571428</v>
      </c>
      <c r="CB26">
        <v>43.89263214285715</v>
      </c>
      <c r="CC26">
        <v>97.08085714285713</v>
      </c>
      <c r="CD26">
        <v>0.8870238928571429</v>
      </c>
      <c r="CE26">
        <v>95.59739642857143</v>
      </c>
      <c r="CF26">
        <v>15.28975</v>
      </c>
      <c r="CG26">
        <v>1.577407857142857</v>
      </c>
      <c r="CH26">
        <v>1.490912857142857</v>
      </c>
      <c r="CI26">
        <v>13.73985357142857</v>
      </c>
      <c r="CJ26">
        <v>12.87528928571429</v>
      </c>
      <c r="CK26">
        <v>1600.0275</v>
      </c>
      <c r="CL26">
        <v>0.6920004285714285</v>
      </c>
      <c r="CM26">
        <v>0.3079995714285714</v>
      </c>
      <c r="CN26">
        <v>0</v>
      </c>
      <c r="CO26">
        <v>2.060167857142857</v>
      </c>
      <c r="CP26">
        <v>0</v>
      </c>
      <c r="CQ26">
        <v>14309.5</v>
      </c>
      <c r="CR26">
        <v>13790.41071428571</v>
      </c>
      <c r="CS26">
        <v>37.80782142857142</v>
      </c>
      <c r="CT26">
        <v>39.05553571428571</v>
      </c>
      <c r="CU26">
        <v>38.35682142857142</v>
      </c>
      <c r="CV26">
        <v>37.14260714285714</v>
      </c>
      <c r="CW26">
        <v>37.25642857142856</v>
      </c>
      <c r="CX26">
        <v>1107.221071428571</v>
      </c>
      <c r="CY26">
        <v>492.8064285714286</v>
      </c>
      <c r="CZ26">
        <v>0</v>
      </c>
      <c r="DA26">
        <v>1728491552.8</v>
      </c>
      <c r="DB26">
        <v>0</v>
      </c>
      <c r="DC26">
        <v>1728490956.5</v>
      </c>
      <c r="DD26" t="s">
        <v>362</v>
      </c>
      <c r="DE26">
        <v>1728490952.5</v>
      </c>
      <c r="DF26">
        <v>1728490956.5</v>
      </c>
      <c r="DG26">
        <v>1</v>
      </c>
      <c r="DH26">
        <v>-0.065</v>
      </c>
      <c r="DI26">
        <v>-0.008</v>
      </c>
      <c r="DJ26">
        <v>-3.246</v>
      </c>
      <c r="DK26">
        <v>-0.091</v>
      </c>
      <c r="DL26">
        <v>52</v>
      </c>
      <c r="DM26">
        <v>15</v>
      </c>
      <c r="DN26">
        <v>0.25</v>
      </c>
      <c r="DO26">
        <v>0.13</v>
      </c>
      <c r="DP26">
        <v>-39.563626625</v>
      </c>
      <c r="DQ26">
        <v>-403.1605655347092</v>
      </c>
      <c r="DR26">
        <v>41.18505352103609</v>
      </c>
      <c r="DS26">
        <v>0</v>
      </c>
      <c r="DT26">
        <v>0.882938725</v>
      </c>
      <c r="DU26">
        <v>0.1396373921200751</v>
      </c>
      <c r="DV26">
        <v>0.0151022746167382</v>
      </c>
      <c r="DW26">
        <v>0</v>
      </c>
      <c r="DX26">
        <v>0</v>
      </c>
      <c r="DY26">
        <v>2</v>
      </c>
      <c r="DZ26" t="s">
        <v>386</v>
      </c>
      <c r="EA26">
        <v>3.23144</v>
      </c>
      <c r="EB26">
        <v>2.70444</v>
      </c>
      <c r="EC26">
        <v>0.0382809</v>
      </c>
      <c r="ED26">
        <v>0.06737</v>
      </c>
      <c r="EE26">
        <v>0.0853664</v>
      </c>
      <c r="EF26">
        <v>0.081932</v>
      </c>
      <c r="EG26">
        <v>31795.5</v>
      </c>
      <c r="EH26">
        <v>30132.4</v>
      </c>
      <c r="EI26">
        <v>31641.8</v>
      </c>
      <c r="EJ26">
        <v>30606.3</v>
      </c>
      <c r="EK26">
        <v>38787.5</v>
      </c>
      <c r="EL26">
        <v>37135.4</v>
      </c>
      <c r="EM26">
        <v>44370</v>
      </c>
      <c r="EN26">
        <v>42719</v>
      </c>
      <c r="EO26">
        <v>2.2038</v>
      </c>
      <c r="EP26">
        <v>1.94068</v>
      </c>
      <c r="EQ26">
        <v>0.162788</v>
      </c>
      <c r="ER26">
        <v>0</v>
      </c>
      <c r="ES26">
        <v>22.3228</v>
      </c>
      <c r="ET26">
        <v>999.9</v>
      </c>
      <c r="EU26">
        <v>69.59999999999999</v>
      </c>
      <c r="EV26">
        <v>22.8</v>
      </c>
      <c r="EW26">
        <v>19.8839</v>
      </c>
      <c r="EX26">
        <v>61.09</v>
      </c>
      <c r="EY26">
        <v>25.5409</v>
      </c>
      <c r="EZ26">
        <v>1</v>
      </c>
      <c r="FA26">
        <v>-0.339855</v>
      </c>
      <c r="FB26">
        <v>-1.07673</v>
      </c>
      <c r="FC26">
        <v>20.1969</v>
      </c>
      <c r="FD26">
        <v>5.22073</v>
      </c>
      <c r="FE26">
        <v>11.9942</v>
      </c>
      <c r="FF26">
        <v>4.96555</v>
      </c>
      <c r="FG26">
        <v>3.29565</v>
      </c>
      <c r="FH26">
        <v>9999</v>
      </c>
      <c r="FI26">
        <v>9999</v>
      </c>
      <c r="FJ26">
        <v>9999</v>
      </c>
      <c r="FK26">
        <v>148.1</v>
      </c>
      <c r="FL26">
        <v>4.97101</v>
      </c>
      <c r="FM26">
        <v>1.86767</v>
      </c>
      <c r="FN26">
        <v>1.85883</v>
      </c>
      <c r="FO26">
        <v>1.86506</v>
      </c>
      <c r="FP26">
        <v>1.86302</v>
      </c>
      <c r="FQ26">
        <v>1.86434</v>
      </c>
      <c r="FR26">
        <v>1.85975</v>
      </c>
      <c r="FS26">
        <v>1.86386</v>
      </c>
      <c r="FT26">
        <v>0</v>
      </c>
      <c r="FU26">
        <v>0</v>
      </c>
      <c r="FV26">
        <v>0</v>
      </c>
      <c r="FW26">
        <v>0</v>
      </c>
      <c r="FX26" t="s">
        <v>364</v>
      </c>
      <c r="FY26" t="s">
        <v>365</v>
      </c>
      <c r="FZ26" t="s">
        <v>366</v>
      </c>
      <c r="GA26" t="s">
        <v>366</v>
      </c>
      <c r="GB26" t="s">
        <v>366</v>
      </c>
      <c r="GC26" t="s">
        <v>366</v>
      </c>
      <c r="GD26">
        <v>0</v>
      </c>
      <c r="GE26">
        <v>100</v>
      </c>
      <c r="GF26">
        <v>100</v>
      </c>
      <c r="GG26">
        <v>-3.772</v>
      </c>
      <c r="GH26">
        <v>-0.09039999999999999</v>
      </c>
      <c r="GI26">
        <v>-2.868309889394353</v>
      </c>
      <c r="GJ26">
        <v>-0.006773961979547998</v>
      </c>
      <c r="GK26">
        <v>-8.296070481250098E-08</v>
      </c>
      <c r="GL26">
        <v>3.322967193956903E-10</v>
      </c>
      <c r="GM26">
        <v>-0.07871069313407227</v>
      </c>
      <c r="GN26">
        <v>-0.00208336341840114</v>
      </c>
      <c r="GO26">
        <v>8.801746095907445E-05</v>
      </c>
      <c r="GP26">
        <v>-2.677693255255651E-07</v>
      </c>
      <c r="GQ26">
        <v>3</v>
      </c>
      <c r="GR26">
        <v>2052</v>
      </c>
      <c r="GS26">
        <v>2</v>
      </c>
      <c r="GT26">
        <v>18</v>
      </c>
      <c r="GU26">
        <v>9.1</v>
      </c>
      <c r="GV26">
        <v>9</v>
      </c>
      <c r="GW26">
        <v>0.98877</v>
      </c>
      <c r="GX26">
        <v>2.48169</v>
      </c>
      <c r="GY26">
        <v>1.44775</v>
      </c>
      <c r="GZ26">
        <v>2.32788</v>
      </c>
      <c r="HA26">
        <v>1.55151</v>
      </c>
      <c r="HB26">
        <v>2.42554</v>
      </c>
      <c r="HC26">
        <v>28.6269</v>
      </c>
      <c r="HD26">
        <v>14.9376</v>
      </c>
      <c r="HE26">
        <v>18</v>
      </c>
      <c r="HF26">
        <v>607.506</v>
      </c>
      <c r="HG26">
        <v>444.442</v>
      </c>
      <c r="HH26">
        <v>24.1745</v>
      </c>
      <c r="HI26">
        <v>22.5891</v>
      </c>
      <c r="HJ26">
        <v>30.0002</v>
      </c>
      <c r="HK26">
        <v>22.5355</v>
      </c>
      <c r="HL26">
        <v>22.451</v>
      </c>
      <c r="HM26">
        <v>19.6091</v>
      </c>
      <c r="HN26">
        <v>32.8761</v>
      </c>
      <c r="HO26">
        <v>78.92010000000001</v>
      </c>
      <c r="HP26">
        <v>24.1728</v>
      </c>
      <c r="HQ26">
        <v>220.588</v>
      </c>
      <c r="HR26">
        <v>15.172</v>
      </c>
      <c r="HS26">
        <v>100.447</v>
      </c>
      <c r="HT26">
        <v>102.097</v>
      </c>
    </row>
    <row r="27" spans="1:228">
      <c r="A27">
        <v>11</v>
      </c>
      <c r="B27">
        <v>1728491501</v>
      </c>
      <c r="C27">
        <v>563.5</v>
      </c>
      <c r="D27" t="s">
        <v>387</v>
      </c>
      <c r="E27" t="s">
        <v>388</v>
      </c>
      <c r="F27">
        <v>5</v>
      </c>
      <c r="G27" t="s">
        <v>357</v>
      </c>
      <c r="H27" t="s">
        <v>358</v>
      </c>
      <c r="I27" t="s">
        <v>359</v>
      </c>
      <c r="J27" t="s">
        <v>360</v>
      </c>
      <c r="K27">
        <v>1728491493.5</v>
      </c>
      <c r="L27">
        <f>(M27)/1000</f>
        <v>0</v>
      </c>
      <c r="M27">
        <f>IF(BH27, AP27, AJ27)</f>
        <v>0</v>
      </c>
      <c r="N27">
        <f>IF(BH27, AK27, AI27)</f>
        <v>0</v>
      </c>
      <c r="O27">
        <f>BJ27 - IF(AW27&gt;1, N27*BD27*100.0/(AY27), 0)</f>
        <v>0</v>
      </c>
      <c r="P27">
        <f>((V27-L27/2)*O27-N27)/(V27+L27/2)</f>
        <v>0</v>
      </c>
      <c r="Q27">
        <f>P27*(BQ27+BR27)/1000.0</f>
        <v>0</v>
      </c>
      <c r="R27">
        <f>(BJ27 - IF(AW27&gt;1, N27*BD27*100.0/(AY27), 0))*(BQ27+BR27)/1000.0</f>
        <v>0</v>
      </c>
      <c r="S27">
        <f>2.0/((1/U27-1/T27)+SIGN(U27)*SQRT((1/U27-1/T27)*(1/U27-1/T27) + 4*BE27/((BE27+1)*(BE27+1))*(2*1/U27*1/T27-1/T27*1/T27)))</f>
        <v>0</v>
      </c>
      <c r="T27">
        <f>IF(LEFT(BF27,1)&lt;&gt;"0",IF(LEFT(BF27,1)="1",3.0,BG27),$D$5+$E$5*(BX27*BQ27/($K$5*1000))+$F$5*(BX27*BQ27/($K$5*1000))*MAX(MIN(BD27,$J$5),$I$5)*MAX(MIN(BD27,$J$5),$I$5)+$G$5*MAX(MIN(BD27,$J$5),$I$5)*(BX27*BQ27/($K$5*1000))+$H$5*(BX27*BQ27/($K$5*1000))*(BX27*BQ27/($K$5*1000)))</f>
        <v>0</v>
      </c>
      <c r="U27">
        <f>L27*(1000-(1000*0.61365*exp(17.502*Y27/(240.97+Y27))/(BQ27+BR27)+BL27)/2)/(1000*0.61365*exp(17.502*Y27/(240.97+Y27))/(BQ27+BR27)-BL27)</f>
        <v>0</v>
      </c>
      <c r="V27">
        <f>1/((BE27+1)/(S27/1.6)+1/(T27/1.37)) + BE27/((BE27+1)/(S27/1.6) + BE27/(T27/1.37))</f>
        <v>0</v>
      </c>
      <c r="W27">
        <f>(AZ27*BC27)</f>
        <v>0</v>
      </c>
      <c r="X27">
        <f>(BS27+(W27+2*0.95*5.67E-8*(((BS27+$B$7)+273)^4-(BS27+273)^4)-44100*L27)/(1.84*29.3*T27+8*0.95*5.67E-8*(BS27+273)^3))</f>
        <v>0</v>
      </c>
      <c r="Y27">
        <f>($C$7*BT27+$D$7*BU27+$E$7*X27)</f>
        <v>0</v>
      </c>
      <c r="Z27">
        <f>0.61365*exp(17.502*Y27/(240.97+Y27))</f>
        <v>0</v>
      </c>
      <c r="AA27">
        <f>(AB27/AC27*100)</f>
        <v>0</v>
      </c>
      <c r="AB27">
        <f>BL27*(BQ27+BR27)/1000</f>
        <v>0</v>
      </c>
      <c r="AC27">
        <f>0.61365*exp(17.502*BS27/(240.97+BS27))</f>
        <v>0</v>
      </c>
      <c r="AD27">
        <f>(Z27-BL27*(BQ27+BR27)/1000)</f>
        <v>0</v>
      </c>
      <c r="AE27">
        <f>(-L27*44100)</f>
        <v>0</v>
      </c>
      <c r="AF27">
        <f>2*29.3*T27*0.92*(BS27-Y27)</f>
        <v>0</v>
      </c>
      <c r="AG27">
        <f>2*0.95*5.67E-8*(((BS27+$B$7)+273)^4-(Y27+273)^4)</f>
        <v>0</v>
      </c>
      <c r="AH27">
        <f>W27+AG27+AE27+AF27</f>
        <v>0</v>
      </c>
      <c r="AI27">
        <f>BP27*AW27*(BK27-BJ27*(1000-AW27*BM27)/(1000-AW27*BL27))/(100*BD27)</f>
        <v>0</v>
      </c>
      <c r="AJ27">
        <f>1000*BP27*AW27*(BL27-BM27)/(100*BD27*(1000-AW27*BL27))</f>
        <v>0</v>
      </c>
      <c r="AK27">
        <f>(AL27 - AM27 - BQ27*1E3/(8.314*(BS27+273.15)) * AO27/BP27 * AN27) * BP27/(100*BD27) * (1000 - BM27)/1000</f>
        <v>0</v>
      </c>
      <c r="AL27">
        <v>283.9580963467229</v>
      </c>
      <c r="AM27">
        <v>209.7557333333333</v>
      </c>
      <c r="AN27">
        <v>16.39348100514875</v>
      </c>
      <c r="AO27">
        <v>66.76948386881654</v>
      </c>
      <c r="AP27">
        <f>(AR27 - AQ27 + BQ27*1E3/(8.314*(BS27+273.15)) * AT27/BP27 * AS27) * BP27/(100*BD27) * 1000/(1000 - AR27)</f>
        <v>0</v>
      </c>
      <c r="AQ27">
        <v>15.2304987692277</v>
      </c>
      <c r="AR27">
        <v>16.1651212121212</v>
      </c>
      <c r="AS27">
        <v>-0.0001193108064229798</v>
      </c>
      <c r="AT27">
        <v>80.08681088304684</v>
      </c>
      <c r="AU27">
        <v>0</v>
      </c>
      <c r="AV27">
        <v>0</v>
      </c>
      <c r="AW27">
        <f>IF(AU27*$H$13&gt;=AY27,1.0,(AY27/(AY27-AU27*$H$13)))</f>
        <v>0</v>
      </c>
      <c r="AX27">
        <f>(AW27-1)*100</f>
        <v>0</v>
      </c>
      <c r="AY27">
        <f>MAX(0,($B$13+$C$13*BX27)/(1+$D$13*BX27)*BQ27/(BS27+273)*$E$13)</f>
        <v>0</v>
      </c>
      <c r="AZ27">
        <f>$B$11*BY27+$C$11*BZ27+$F$11*CK27*(1-CN27)</f>
        <v>0</v>
      </c>
      <c r="BA27">
        <f>AZ27*BB27</f>
        <v>0</v>
      </c>
      <c r="BB27">
        <f>($B$11*$D$9+$C$11*$D$9+$F$11*((CX27+CP27)/MAX(CX27+CP27+CY27, 0.1)*$I$9+CY27/MAX(CX27+CP27+CY27, 0.1)*$J$9))/($B$11+$C$11+$F$11)</f>
        <v>0</v>
      </c>
      <c r="BC27">
        <f>($B$11*$K$9+$C$11*$K$9+$F$11*((CX27+CP27)/MAX(CX27+CP27+CY27, 0.1)*$P$9+CY27/MAX(CX27+CP27+CY27, 0.1)*$Q$9))/($B$11+$C$11+$F$11)</f>
        <v>0</v>
      </c>
      <c r="BD27">
        <v>6</v>
      </c>
      <c r="BE27">
        <v>0.5</v>
      </c>
      <c r="BF27" t="s">
        <v>361</v>
      </c>
      <c r="BG27">
        <v>2</v>
      </c>
      <c r="BH27" t="b">
        <v>1</v>
      </c>
      <c r="BI27">
        <v>1728491493.5</v>
      </c>
      <c r="BJ27">
        <v>97.43297037037037</v>
      </c>
      <c r="BK27">
        <v>182.1957259259259</v>
      </c>
      <c r="BL27">
        <v>16.17708148148148</v>
      </c>
      <c r="BM27">
        <v>15.2666962962963</v>
      </c>
      <c r="BN27">
        <v>100.9856925925926</v>
      </c>
      <c r="BO27">
        <v>16.26753703703704</v>
      </c>
      <c r="BP27">
        <v>600.0087037037036</v>
      </c>
      <c r="BQ27">
        <v>97.51054814814816</v>
      </c>
      <c r="BR27">
        <v>0.09995901111111111</v>
      </c>
      <c r="BS27">
        <v>24.87417777777778</v>
      </c>
      <c r="BT27">
        <v>24.99625555555556</v>
      </c>
      <c r="BU27">
        <v>999.9000000000001</v>
      </c>
      <c r="BV27">
        <v>0</v>
      </c>
      <c r="BW27">
        <v>0</v>
      </c>
      <c r="BX27">
        <v>10008.72481481482</v>
      </c>
      <c r="BY27">
        <v>0</v>
      </c>
      <c r="BZ27">
        <v>68.00561481481482</v>
      </c>
      <c r="CA27">
        <v>-84.76290740740741</v>
      </c>
      <c r="CB27">
        <v>99.03481111111113</v>
      </c>
      <c r="CC27">
        <v>185.0181555555556</v>
      </c>
      <c r="CD27">
        <v>0.9103629259259259</v>
      </c>
      <c r="CE27">
        <v>182.1957259259259</v>
      </c>
      <c r="CF27">
        <v>15.2666962962963</v>
      </c>
      <c r="CG27">
        <v>1.577436296296296</v>
      </c>
      <c r="CH27">
        <v>1.488665925925926</v>
      </c>
      <c r="CI27">
        <v>13.74012962962963</v>
      </c>
      <c r="CJ27">
        <v>12.85222592592593</v>
      </c>
      <c r="CK27">
        <v>1599.996666666667</v>
      </c>
      <c r="CL27">
        <v>0.6920043333333332</v>
      </c>
      <c r="CM27">
        <v>0.3079956666666667</v>
      </c>
      <c r="CN27">
        <v>0</v>
      </c>
      <c r="CO27">
        <v>1.977818518518518</v>
      </c>
      <c r="CP27">
        <v>0</v>
      </c>
      <c r="CQ27">
        <v>14263.59629629629</v>
      </c>
      <c r="CR27">
        <v>13790.17037037037</v>
      </c>
      <c r="CS27">
        <v>37.90259259259259</v>
      </c>
      <c r="CT27">
        <v>39.15488888888888</v>
      </c>
      <c r="CU27">
        <v>38.43492592592592</v>
      </c>
      <c r="CV27">
        <v>37.26822222222222</v>
      </c>
      <c r="CW27">
        <v>37.34462962962963</v>
      </c>
      <c r="CX27">
        <v>1107.204444444444</v>
      </c>
      <c r="CY27">
        <v>492.7922222222222</v>
      </c>
      <c r="CZ27">
        <v>0</v>
      </c>
      <c r="DA27">
        <v>1728491557.6</v>
      </c>
      <c r="DB27">
        <v>0</v>
      </c>
      <c r="DC27">
        <v>1728490956.5</v>
      </c>
      <c r="DD27" t="s">
        <v>362</v>
      </c>
      <c r="DE27">
        <v>1728490952.5</v>
      </c>
      <c r="DF27">
        <v>1728490956.5</v>
      </c>
      <c r="DG27">
        <v>1</v>
      </c>
      <c r="DH27">
        <v>-0.065</v>
      </c>
      <c r="DI27">
        <v>-0.008</v>
      </c>
      <c r="DJ27">
        <v>-3.246</v>
      </c>
      <c r="DK27">
        <v>-0.091</v>
      </c>
      <c r="DL27">
        <v>52</v>
      </c>
      <c r="DM27">
        <v>15</v>
      </c>
      <c r="DN27">
        <v>0.25</v>
      </c>
      <c r="DO27">
        <v>0.13</v>
      </c>
      <c r="DP27">
        <v>-61.04887475</v>
      </c>
      <c r="DQ27">
        <v>-431.3330461913696</v>
      </c>
      <c r="DR27">
        <v>43.60114072466752</v>
      </c>
      <c r="DS27">
        <v>0</v>
      </c>
      <c r="DT27">
        <v>0.8967043499999999</v>
      </c>
      <c r="DU27">
        <v>0.2525684577861149</v>
      </c>
      <c r="DV27">
        <v>0.02567316561270736</v>
      </c>
      <c r="DW27">
        <v>0</v>
      </c>
      <c r="DX27">
        <v>0</v>
      </c>
      <c r="DY27">
        <v>2</v>
      </c>
      <c r="DZ27" t="s">
        <v>386</v>
      </c>
      <c r="EA27">
        <v>3.23142</v>
      </c>
      <c r="EB27">
        <v>2.70449</v>
      </c>
      <c r="EC27">
        <v>0.0599127</v>
      </c>
      <c r="ED27">
        <v>0.0763494</v>
      </c>
      <c r="EE27">
        <v>0.0853034</v>
      </c>
      <c r="EF27">
        <v>0.081846</v>
      </c>
      <c r="EG27">
        <v>31080.8</v>
      </c>
      <c r="EH27">
        <v>29842.5</v>
      </c>
      <c r="EI27">
        <v>31642.3</v>
      </c>
      <c r="EJ27">
        <v>30606.5</v>
      </c>
      <c r="EK27">
        <v>38791.3</v>
      </c>
      <c r="EL27">
        <v>37139.5</v>
      </c>
      <c r="EM27">
        <v>44370.6</v>
      </c>
      <c r="EN27">
        <v>42719.5</v>
      </c>
      <c r="EO27">
        <v>2.2037</v>
      </c>
      <c r="EP27">
        <v>1.94048</v>
      </c>
      <c r="EQ27">
        <v>0.164025</v>
      </c>
      <c r="ER27">
        <v>0</v>
      </c>
      <c r="ES27">
        <v>22.318</v>
      </c>
      <c r="ET27">
        <v>999.9</v>
      </c>
      <c r="EU27">
        <v>69.59999999999999</v>
      </c>
      <c r="EV27">
        <v>22.8</v>
      </c>
      <c r="EW27">
        <v>19.8836</v>
      </c>
      <c r="EX27">
        <v>60.83</v>
      </c>
      <c r="EY27">
        <v>26.1098</v>
      </c>
      <c r="EZ27">
        <v>1</v>
      </c>
      <c r="FA27">
        <v>-0.338859</v>
      </c>
      <c r="FB27">
        <v>0.6477889999999999</v>
      </c>
      <c r="FC27">
        <v>20.1936</v>
      </c>
      <c r="FD27">
        <v>5.22148</v>
      </c>
      <c r="FE27">
        <v>11.9959</v>
      </c>
      <c r="FF27">
        <v>4.96585</v>
      </c>
      <c r="FG27">
        <v>3.29578</v>
      </c>
      <c r="FH27">
        <v>9999</v>
      </c>
      <c r="FI27">
        <v>9999</v>
      </c>
      <c r="FJ27">
        <v>9999</v>
      </c>
      <c r="FK27">
        <v>148.1</v>
      </c>
      <c r="FL27">
        <v>4.97101</v>
      </c>
      <c r="FM27">
        <v>1.86766</v>
      </c>
      <c r="FN27">
        <v>1.85883</v>
      </c>
      <c r="FO27">
        <v>1.86508</v>
      </c>
      <c r="FP27">
        <v>1.863</v>
      </c>
      <c r="FQ27">
        <v>1.86433</v>
      </c>
      <c r="FR27">
        <v>1.85977</v>
      </c>
      <c r="FS27">
        <v>1.86387</v>
      </c>
      <c r="FT27">
        <v>0</v>
      </c>
      <c r="FU27">
        <v>0</v>
      </c>
      <c r="FV27">
        <v>0</v>
      </c>
      <c r="FW27">
        <v>0</v>
      </c>
      <c r="FX27" t="s">
        <v>364</v>
      </c>
      <c r="FY27" t="s">
        <v>365</v>
      </c>
      <c r="FZ27" t="s">
        <v>366</v>
      </c>
      <c r="GA27" t="s">
        <v>366</v>
      </c>
      <c r="GB27" t="s">
        <v>366</v>
      </c>
      <c r="GC27" t="s">
        <v>366</v>
      </c>
      <c r="GD27">
        <v>0</v>
      </c>
      <c r="GE27">
        <v>100</v>
      </c>
      <c r="GF27">
        <v>100</v>
      </c>
      <c r="GG27">
        <v>-4.34</v>
      </c>
      <c r="GH27">
        <v>-0.09039999999999999</v>
      </c>
      <c r="GI27">
        <v>-2.868309889394353</v>
      </c>
      <c r="GJ27">
        <v>-0.006773961979547998</v>
      </c>
      <c r="GK27">
        <v>-8.296070481250098E-08</v>
      </c>
      <c r="GL27">
        <v>3.322967193956903E-10</v>
      </c>
      <c r="GM27">
        <v>-0.07871069313407227</v>
      </c>
      <c r="GN27">
        <v>-0.00208336341840114</v>
      </c>
      <c r="GO27">
        <v>8.801746095907445E-05</v>
      </c>
      <c r="GP27">
        <v>-2.677693255255651E-07</v>
      </c>
      <c r="GQ27">
        <v>3</v>
      </c>
      <c r="GR27">
        <v>2052</v>
      </c>
      <c r="GS27">
        <v>2</v>
      </c>
      <c r="GT27">
        <v>18</v>
      </c>
      <c r="GU27">
        <v>9.1</v>
      </c>
      <c r="GV27">
        <v>9.1</v>
      </c>
      <c r="GW27">
        <v>0.881348</v>
      </c>
      <c r="GX27">
        <v>2.48901</v>
      </c>
      <c r="GY27">
        <v>1.44897</v>
      </c>
      <c r="GZ27">
        <v>2.32788</v>
      </c>
      <c r="HA27">
        <v>1.55151</v>
      </c>
      <c r="HB27">
        <v>2.27783</v>
      </c>
      <c r="HC27">
        <v>28.6269</v>
      </c>
      <c r="HD27">
        <v>14.9288</v>
      </c>
      <c r="HE27">
        <v>18</v>
      </c>
      <c r="HF27">
        <v>607.474</v>
      </c>
      <c r="HG27">
        <v>444.352</v>
      </c>
      <c r="HH27">
        <v>24.0719</v>
      </c>
      <c r="HI27">
        <v>22.5925</v>
      </c>
      <c r="HJ27">
        <v>30.0009</v>
      </c>
      <c r="HK27">
        <v>22.5389</v>
      </c>
      <c r="HL27">
        <v>22.4543</v>
      </c>
      <c r="HM27">
        <v>17.4594</v>
      </c>
      <c r="HN27">
        <v>32.8761</v>
      </c>
      <c r="HO27">
        <v>78.92010000000001</v>
      </c>
      <c r="HP27">
        <v>23.6446</v>
      </c>
      <c r="HQ27">
        <v>240.639</v>
      </c>
      <c r="HR27">
        <v>15.1714</v>
      </c>
      <c r="HS27">
        <v>100.448</v>
      </c>
      <c r="HT27">
        <v>102.098</v>
      </c>
    </row>
    <row r="28" spans="1:228">
      <c r="A28">
        <v>12</v>
      </c>
      <c r="B28">
        <v>1728491506</v>
      </c>
      <c r="C28">
        <v>568.5</v>
      </c>
      <c r="D28" t="s">
        <v>389</v>
      </c>
      <c r="E28" t="s">
        <v>390</v>
      </c>
      <c r="F28">
        <v>5</v>
      </c>
      <c r="G28" t="s">
        <v>357</v>
      </c>
      <c r="H28" t="s">
        <v>358</v>
      </c>
      <c r="I28" t="s">
        <v>359</v>
      </c>
      <c r="J28" t="s">
        <v>360</v>
      </c>
      <c r="K28">
        <v>1728491498.214286</v>
      </c>
      <c r="L28">
        <f>(M28)/1000</f>
        <v>0</v>
      </c>
      <c r="M28">
        <f>IF(BH28, AP28, AJ28)</f>
        <v>0</v>
      </c>
      <c r="N28">
        <f>IF(BH28, AK28, AI28)</f>
        <v>0</v>
      </c>
      <c r="O28">
        <f>BJ28 - IF(AW28&gt;1, N28*BD28*100.0/(AY28), 0)</f>
        <v>0</v>
      </c>
      <c r="P28">
        <f>((V28-L28/2)*O28-N28)/(V28+L28/2)</f>
        <v>0</v>
      </c>
      <c r="Q28">
        <f>P28*(BQ28+BR28)/1000.0</f>
        <v>0</v>
      </c>
      <c r="R28">
        <f>(BJ28 - IF(AW28&gt;1, N28*BD28*100.0/(AY28), 0))*(BQ28+BR28)/1000.0</f>
        <v>0</v>
      </c>
      <c r="S28">
        <f>2.0/((1/U28-1/T28)+SIGN(U28)*SQRT((1/U28-1/T28)*(1/U28-1/T28) + 4*BE28/((BE28+1)*(BE28+1))*(2*1/U28*1/T28-1/T28*1/T28)))</f>
        <v>0</v>
      </c>
      <c r="T28">
        <f>IF(LEFT(BF28,1)&lt;&gt;"0",IF(LEFT(BF28,1)="1",3.0,BG28),$D$5+$E$5*(BX28*BQ28/($K$5*1000))+$F$5*(BX28*BQ28/($K$5*1000))*MAX(MIN(BD28,$J$5),$I$5)*MAX(MIN(BD28,$J$5),$I$5)+$G$5*MAX(MIN(BD28,$J$5),$I$5)*(BX28*BQ28/($K$5*1000))+$H$5*(BX28*BQ28/($K$5*1000))*(BX28*BQ28/($K$5*1000)))</f>
        <v>0</v>
      </c>
      <c r="U28">
        <f>L28*(1000-(1000*0.61365*exp(17.502*Y28/(240.97+Y28))/(BQ28+BR28)+BL28)/2)/(1000*0.61365*exp(17.502*Y28/(240.97+Y28))/(BQ28+BR28)-BL28)</f>
        <v>0</v>
      </c>
      <c r="V28">
        <f>1/((BE28+1)/(S28/1.6)+1/(T28/1.37)) + BE28/((BE28+1)/(S28/1.6) + BE28/(T28/1.37))</f>
        <v>0</v>
      </c>
      <c r="W28">
        <f>(AZ28*BC28)</f>
        <v>0</v>
      </c>
      <c r="X28">
        <f>(BS28+(W28+2*0.95*5.67E-8*(((BS28+$B$7)+273)^4-(BS28+273)^4)-44100*L28)/(1.84*29.3*T28+8*0.95*5.67E-8*(BS28+273)^3))</f>
        <v>0</v>
      </c>
      <c r="Y28">
        <f>($C$7*BT28+$D$7*BU28+$E$7*X28)</f>
        <v>0</v>
      </c>
      <c r="Z28">
        <f>0.61365*exp(17.502*Y28/(240.97+Y28))</f>
        <v>0</v>
      </c>
      <c r="AA28">
        <f>(AB28/AC28*100)</f>
        <v>0</v>
      </c>
      <c r="AB28">
        <f>BL28*(BQ28+BR28)/1000</f>
        <v>0</v>
      </c>
      <c r="AC28">
        <f>0.61365*exp(17.502*BS28/(240.97+BS28))</f>
        <v>0</v>
      </c>
      <c r="AD28">
        <f>(Z28-BL28*(BQ28+BR28)/1000)</f>
        <v>0</v>
      </c>
      <c r="AE28">
        <f>(-L28*44100)</f>
        <v>0</v>
      </c>
      <c r="AF28">
        <f>2*29.3*T28*0.92*(BS28-Y28)</f>
        <v>0</v>
      </c>
      <c r="AG28">
        <f>2*0.95*5.67E-8*(((BS28+$B$7)+273)^4-(Y28+273)^4)</f>
        <v>0</v>
      </c>
      <c r="AH28">
        <f>W28+AG28+AE28+AF28</f>
        <v>0</v>
      </c>
      <c r="AI28">
        <f>BP28*AW28*(BK28-BJ28*(1000-AW28*BM28)/(1000-AW28*BL28))/(100*BD28)</f>
        <v>0</v>
      </c>
      <c r="AJ28">
        <f>1000*BP28*AW28*(BL28-BM28)/(100*BD28*(1000-AW28*BL28))</f>
        <v>0</v>
      </c>
      <c r="AK28">
        <f>(AL28 - AM28 - BQ28*1E3/(8.314*(BS28+273.15)) * AO28/BP28 * AN28) * BP28/(100*BD28) * (1000 - BM28)/1000</f>
        <v>0</v>
      </c>
      <c r="AL28">
        <v>288.0763248432062</v>
      </c>
      <c r="AM28">
        <v>255.4965090909091</v>
      </c>
      <c r="AN28">
        <v>6.998257132542874</v>
      </c>
      <c r="AO28">
        <v>66.76948386881654</v>
      </c>
      <c r="AP28">
        <f>(AR28 - AQ28 + BQ28*1E3/(8.314*(BS28+273.15)) * AT28/BP28 * AS28) * BP28/(100*BD28) * 1000/(1000 - AR28)</f>
        <v>0</v>
      </c>
      <c r="AQ28">
        <v>15.2263614703442</v>
      </c>
      <c r="AR28">
        <v>16.14342484848484</v>
      </c>
      <c r="AS28">
        <v>-0.0001288282431269774</v>
      </c>
      <c r="AT28">
        <v>80.08681088304684</v>
      </c>
      <c r="AU28">
        <v>0</v>
      </c>
      <c r="AV28">
        <v>0</v>
      </c>
      <c r="AW28">
        <f>IF(AU28*$H$13&gt;=AY28,1.0,(AY28/(AY28-AU28*$H$13)))</f>
        <v>0</v>
      </c>
      <c r="AX28">
        <f>(AW28-1)*100</f>
        <v>0</v>
      </c>
      <c r="AY28">
        <f>MAX(0,($B$13+$C$13*BX28)/(1+$D$13*BX28)*BQ28/(BS28+273)*$E$13)</f>
        <v>0</v>
      </c>
      <c r="AZ28">
        <f>$B$11*BY28+$C$11*BZ28+$F$11*CK28*(1-CN28)</f>
        <v>0</v>
      </c>
      <c r="BA28">
        <f>AZ28*BB28</f>
        <v>0</v>
      </c>
      <c r="BB28">
        <f>($B$11*$D$9+$C$11*$D$9+$F$11*((CX28+CP28)/MAX(CX28+CP28+CY28, 0.1)*$I$9+CY28/MAX(CX28+CP28+CY28, 0.1)*$J$9))/($B$11+$C$11+$F$11)</f>
        <v>0</v>
      </c>
      <c r="BC28">
        <f>($B$11*$K$9+$C$11*$K$9+$F$11*((CX28+CP28)/MAX(CX28+CP28+CY28, 0.1)*$P$9+CY28/MAX(CX28+CP28+CY28, 0.1)*$Q$9))/($B$11+$C$11+$F$11)</f>
        <v>0</v>
      </c>
      <c r="BD28">
        <v>6</v>
      </c>
      <c r="BE28">
        <v>0.5</v>
      </c>
      <c r="BF28" t="s">
        <v>361</v>
      </c>
      <c r="BG28">
        <v>2</v>
      </c>
      <c r="BH28" t="b">
        <v>1</v>
      </c>
      <c r="BI28">
        <v>1728491498.214286</v>
      </c>
      <c r="BJ28">
        <v>161.7550964285714</v>
      </c>
      <c r="BK28">
        <v>245.7354285714286</v>
      </c>
      <c r="BL28">
        <v>16.16886071428572</v>
      </c>
      <c r="BM28">
        <v>15.24562142857143</v>
      </c>
      <c r="BN28">
        <v>165.7465892857143</v>
      </c>
      <c r="BO28">
        <v>16.25931785714285</v>
      </c>
      <c r="BP28">
        <v>600.0016785714286</v>
      </c>
      <c r="BQ28">
        <v>97.51023928571431</v>
      </c>
      <c r="BR28">
        <v>0.09991464642857144</v>
      </c>
      <c r="BS28">
        <v>24.88310714285715</v>
      </c>
      <c r="BT28">
        <v>25.00718214285714</v>
      </c>
      <c r="BU28">
        <v>999.9000000000002</v>
      </c>
      <c r="BV28">
        <v>0</v>
      </c>
      <c r="BW28">
        <v>0</v>
      </c>
      <c r="BX28">
        <v>10012.05214285714</v>
      </c>
      <c r="BY28">
        <v>0</v>
      </c>
      <c r="BZ28">
        <v>67.98748214285715</v>
      </c>
      <c r="CA28">
        <v>-83.98040000000002</v>
      </c>
      <c r="CB28">
        <v>164.4126892857143</v>
      </c>
      <c r="CC28">
        <v>249.5386785714286</v>
      </c>
      <c r="CD28">
        <v>0.9232194999999999</v>
      </c>
      <c r="CE28">
        <v>245.7354285714286</v>
      </c>
      <c r="CF28">
        <v>15.24562142857143</v>
      </c>
      <c r="CG28">
        <v>1.57663</v>
      </c>
      <c r="CH28">
        <v>1.486606071428571</v>
      </c>
      <c r="CI28">
        <v>13.73225714285715</v>
      </c>
      <c r="CJ28">
        <v>12.831075</v>
      </c>
      <c r="CK28">
        <v>1599.996785714286</v>
      </c>
      <c r="CL28">
        <v>0.6920097142857145</v>
      </c>
      <c r="CM28">
        <v>0.3079902857142857</v>
      </c>
      <c r="CN28">
        <v>0</v>
      </c>
      <c r="CO28">
        <v>2.019153571428571</v>
      </c>
      <c r="CP28">
        <v>0</v>
      </c>
      <c r="CQ28">
        <v>14224.77142857143</v>
      </c>
      <c r="CR28">
        <v>13790.2</v>
      </c>
      <c r="CS28">
        <v>37.99089285714285</v>
      </c>
      <c r="CT28">
        <v>39.24089285714285</v>
      </c>
      <c r="CU28">
        <v>38.50864285714285</v>
      </c>
      <c r="CV28">
        <v>37.38360714285714</v>
      </c>
      <c r="CW28">
        <v>37.41939285714285</v>
      </c>
      <c r="CX28">
        <v>1107.2125</v>
      </c>
      <c r="CY28">
        <v>492.7842857142858</v>
      </c>
      <c r="CZ28">
        <v>0</v>
      </c>
      <c r="DA28">
        <v>1728491563</v>
      </c>
      <c r="DB28">
        <v>0</v>
      </c>
      <c r="DC28">
        <v>1728490956.5</v>
      </c>
      <c r="DD28" t="s">
        <v>362</v>
      </c>
      <c r="DE28">
        <v>1728490952.5</v>
      </c>
      <c r="DF28">
        <v>1728490956.5</v>
      </c>
      <c r="DG28">
        <v>1</v>
      </c>
      <c r="DH28">
        <v>-0.065</v>
      </c>
      <c r="DI28">
        <v>-0.008</v>
      </c>
      <c r="DJ28">
        <v>-3.246</v>
      </c>
      <c r="DK28">
        <v>-0.091</v>
      </c>
      <c r="DL28">
        <v>52</v>
      </c>
      <c r="DM28">
        <v>15</v>
      </c>
      <c r="DN28">
        <v>0.25</v>
      </c>
      <c r="DO28">
        <v>0.13</v>
      </c>
      <c r="DP28">
        <v>-73.31745365853658</v>
      </c>
      <c r="DQ28">
        <v>-83.26034425087106</v>
      </c>
      <c r="DR28">
        <v>32.70697257612159</v>
      </c>
      <c r="DS28">
        <v>0</v>
      </c>
      <c r="DT28">
        <v>0.9118010487804877</v>
      </c>
      <c r="DU28">
        <v>0.2117869965156813</v>
      </c>
      <c r="DV28">
        <v>0.0240236729071314</v>
      </c>
      <c r="DW28">
        <v>0</v>
      </c>
      <c r="DX28">
        <v>0</v>
      </c>
      <c r="DY28">
        <v>2</v>
      </c>
      <c r="DZ28" t="s">
        <v>386</v>
      </c>
      <c r="EA28">
        <v>3.23147</v>
      </c>
      <c r="EB28">
        <v>2.70427</v>
      </c>
      <c r="EC28">
        <v>0.0695939</v>
      </c>
      <c r="ED28">
        <v>0.0744113</v>
      </c>
      <c r="EE28">
        <v>0.0852184</v>
      </c>
      <c r="EF28">
        <v>0.0818518</v>
      </c>
      <c r="EG28">
        <v>30759.9</v>
      </c>
      <c r="EH28">
        <v>29904.7</v>
      </c>
      <c r="EI28">
        <v>31641.4</v>
      </c>
      <c r="EJ28">
        <v>30606.1</v>
      </c>
      <c r="EK28">
        <v>38794</v>
      </c>
      <c r="EL28">
        <v>37138.9</v>
      </c>
      <c r="EM28">
        <v>44369.3</v>
      </c>
      <c r="EN28">
        <v>42719.2</v>
      </c>
      <c r="EO28">
        <v>2.2036</v>
      </c>
      <c r="EP28">
        <v>1.94033</v>
      </c>
      <c r="EQ28">
        <v>0.164673</v>
      </c>
      <c r="ER28">
        <v>0</v>
      </c>
      <c r="ES28">
        <v>22.3152</v>
      </c>
      <c r="ET28">
        <v>999.9</v>
      </c>
      <c r="EU28">
        <v>69.59999999999999</v>
      </c>
      <c r="EV28">
        <v>22.8</v>
      </c>
      <c r="EW28">
        <v>19.8845</v>
      </c>
      <c r="EX28">
        <v>60.81</v>
      </c>
      <c r="EY28">
        <v>25.9375</v>
      </c>
      <c r="EZ28">
        <v>1</v>
      </c>
      <c r="FA28">
        <v>-0.338714</v>
      </c>
      <c r="FB28">
        <v>0.17832</v>
      </c>
      <c r="FC28">
        <v>20.1996</v>
      </c>
      <c r="FD28">
        <v>5.22088</v>
      </c>
      <c r="FE28">
        <v>11.9954</v>
      </c>
      <c r="FF28">
        <v>4.96555</v>
      </c>
      <c r="FG28">
        <v>3.2957</v>
      </c>
      <c r="FH28">
        <v>9999</v>
      </c>
      <c r="FI28">
        <v>9999</v>
      </c>
      <c r="FJ28">
        <v>9999</v>
      </c>
      <c r="FK28">
        <v>148.1</v>
      </c>
      <c r="FL28">
        <v>4.97102</v>
      </c>
      <c r="FM28">
        <v>1.86766</v>
      </c>
      <c r="FN28">
        <v>1.85884</v>
      </c>
      <c r="FO28">
        <v>1.86505</v>
      </c>
      <c r="FP28">
        <v>1.86302</v>
      </c>
      <c r="FQ28">
        <v>1.86435</v>
      </c>
      <c r="FR28">
        <v>1.85979</v>
      </c>
      <c r="FS28">
        <v>1.86387</v>
      </c>
      <c r="FT28">
        <v>0</v>
      </c>
      <c r="FU28">
        <v>0</v>
      </c>
      <c r="FV28">
        <v>0</v>
      </c>
      <c r="FW28">
        <v>0</v>
      </c>
      <c r="FX28" t="s">
        <v>364</v>
      </c>
      <c r="FY28" t="s">
        <v>365</v>
      </c>
      <c r="FZ28" t="s">
        <v>366</v>
      </c>
      <c r="GA28" t="s">
        <v>366</v>
      </c>
      <c r="GB28" t="s">
        <v>366</v>
      </c>
      <c r="GC28" t="s">
        <v>366</v>
      </c>
      <c r="GD28">
        <v>0</v>
      </c>
      <c r="GE28">
        <v>100</v>
      </c>
      <c r="GF28">
        <v>100</v>
      </c>
      <c r="GG28">
        <v>-4.618</v>
      </c>
      <c r="GH28">
        <v>-0.0905</v>
      </c>
      <c r="GI28">
        <v>-2.868309889394353</v>
      </c>
      <c r="GJ28">
        <v>-0.006773961979547998</v>
      </c>
      <c r="GK28">
        <v>-8.296070481250098E-08</v>
      </c>
      <c r="GL28">
        <v>3.322967193956903E-10</v>
      </c>
      <c r="GM28">
        <v>-0.07871069313407227</v>
      </c>
      <c r="GN28">
        <v>-0.00208336341840114</v>
      </c>
      <c r="GO28">
        <v>8.801746095907445E-05</v>
      </c>
      <c r="GP28">
        <v>-2.677693255255651E-07</v>
      </c>
      <c r="GQ28">
        <v>3</v>
      </c>
      <c r="GR28">
        <v>2052</v>
      </c>
      <c r="GS28">
        <v>2</v>
      </c>
      <c r="GT28">
        <v>18</v>
      </c>
      <c r="GU28">
        <v>9.199999999999999</v>
      </c>
      <c r="GV28">
        <v>9.199999999999999</v>
      </c>
      <c r="GW28">
        <v>0.837402</v>
      </c>
      <c r="GX28">
        <v>2.46826</v>
      </c>
      <c r="GY28">
        <v>1.44775</v>
      </c>
      <c r="GZ28">
        <v>2.32788</v>
      </c>
      <c r="HA28">
        <v>1.55151</v>
      </c>
      <c r="HB28">
        <v>2.43164</v>
      </c>
      <c r="HC28">
        <v>28.6269</v>
      </c>
      <c r="HD28">
        <v>14.9376</v>
      </c>
      <c r="HE28">
        <v>18</v>
      </c>
      <c r="HF28">
        <v>607.441</v>
      </c>
      <c r="HG28">
        <v>444.296</v>
      </c>
      <c r="HH28">
        <v>23.6479</v>
      </c>
      <c r="HI28">
        <v>22.5948</v>
      </c>
      <c r="HJ28">
        <v>30.0002</v>
      </c>
      <c r="HK28">
        <v>22.5421</v>
      </c>
      <c r="HL28">
        <v>22.458</v>
      </c>
      <c r="HM28">
        <v>16.6963</v>
      </c>
      <c r="HN28">
        <v>32.8761</v>
      </c>
      <c r="HO28">
        <v>78.92010000000001</v>
      </c>
      <c r="HP28">
        <v>23.6316</v>
      </c>
      <c r="HQ28">
        <v>270.692</v>
      </c>
      <c r="HR28">
        <v>15.1823</v>
      </c>
      <c r="HS28">
        <v>100.445</v>
      </c>
      <c r="HT28">
        <v>102.097</v>
      </c>
    </row>
    <row r="29" spans="1:228">
      <c r="A29">
        <v>13</v>
      </c>
      <c r="B29">
        <v>1728491511</v>
      </c>
      <c r="C29">
        <v>573.5</v>
      </c>
      <c r="D29" t="s">
        <v>391</v>
      </c>
      <c r="E29" t="s">
        <v>392</v>
      </c>
      <c r="F29">
        <v>5</v>
      </c>
      <c r="G29" t="s">
        <v>357</v>
      </c>
      <c r="H29" t="s">
        <v>358</v>
      </c>
      <c r="I29" t="s">
        <v>359</v>
      </c>
      <c r="J29" t="s">
        <v>360</v>
      </c>
      <c r="K29">
        <v>1728491503.5</v>
      </c>
      <c r="L29">
        <f>(M29)/1000</f>
        <v>0</v>
      </c>
      <c r="M29">
        <f>IF(BH29, AP29, AJ29)</f>
        <v>0</v>
      </c>
      <c r="N29">
        <f>IF(BH29, AK29, AI29)</f>
        <v>0</v>
      </c>
      <c r="O29">
        <f>BJ29 - IF(AW29&gt;1, N29*BD29*100.0/(AY29), 0)</f>
        <v>0</v>
      </c>
      <c r="P29">
        <f>((V29-L29/2)*O29-N29)/(V29+L29/2)</f>
        <v>0</v>
      </c>
      <c r="Q29">
        <f>P29*(BQ29+BR29)/1000.0</f>
        <v>0</v>
      </c>
      <c r="R29">
        <f>(BJ29 - IF(AW29&gt;1, N29*BD29*100.0/(AY29), 0))*(BQ29+BR29)/1000.0</f>
        <v>0</v>
      </c>
      <c r="S29">
        <f>2.0/((1/U29-1/T29)+SIGN(U29)*SQRT((1/U29-1/T29)*(1/U29-1/T29) + 4*BE29/((BE29+1)*(BE29+1))*(2*1/U29*1/T29-1/T29*1/T29)))</f>
        <v>0</v>
      </c>
      <c r="T29">
        <f>IF(LEFT(BF29,1)&lt;&gt;"0",IF(LEFT(BF29,1)="1",3.0,BG29),$D$5+$E$5*(BX29*BQ29/($K$5*1000))+$F$5*(BX29*BQ29/($K$5*1000))*MAX(MIN(BD29,$J$5),$I$5)*MAX(MIN(BD29,$J$5),$I$5)+$G$5*MAX(MIN(BD29,$J$5),$I$5)*(BX29*BQ29/($K$5*1000))+$H$5*(BX29*BQ29/($K$5*1000))*(BX29*BQ29/($K$5*1000)))</f>
        <v>0</v>
      </c>
      <c r="U29">
        <f>L29*(1000-(1000*0.61365*exp(17.502*Y29/(240.97+Y29))/(BQ29+BR29)+BL29)/2)/(1000*0.61365*exp(17.502*Y29/(240.97+Y29))/(BQ29+BR29)-BL29)</f>
        <v>0</v>
      </c>
      <c r="V29">
        <f>1/((BE29+1)/(S29/1.6)+1/(T29/1.37)) + BE29/((BE29+1)/(S29/1.6) + BE29/(T29/1.37))</f>
        <v>0</v>
      </c>
      <c r="W29">
        <f>(AZ29*BC29)</f>
        <v>0</v>
      </c>
      <c r="X29">
        <f>(BS29+(W29+2*0.95*5.67E-8*(((BS29+$B$7)+273)^4-(BS29+273)^4)-44100*L29)/(1.84*29.3*T29+8*0.95*5.67E-8*(BS29+273)^3))</f>
        <v>0</v>
      </c>
      <c r="Y29">
        <f>($C$7*BT29+$D$7*BU29+$E$7*X29)</f>
        <v>0</v>
      </c>
      <c r="Z29">
        <f>0.61365*exp(17.502*Y29/(240.97+Y29))</f>
        <v>0</v>
      </c>
      <c r="AA29">
        <f>(AB29/AC29*100)</f>
        <v>0</v>
      </c>
      <c r="AB29">
        <f>BL29*(BQ29+BR29)/1000</f>
        <v>0</v>
      </c>
      <c r="AC29">
        <f>0.61365*exp(17.502*BS29/(240.97+BS29))</f>
        <v>0</v>
      </c>
      <c r="AD29">
        <f>(Z29-BL29*(BQ29+BR29)/1000)</f>
        <v>0</v>
      </c>
      <c r="AE29">
        <f>(-L29*44100)</f>
        <v>0</v>
      </c>
      <c r="AF29">
        <f>2*29.3*T29*0.92*(BS29-Y29)</f>
        <v>0</v>
      </c>
      <c r="AG29">
        <f>2*0.95*5.67E-8*(((BS29+$B$7)+273)^4-(Y29+273)^4)</f>
        <v>0</v>
      </c>
      <c r="AH29">
        <f>W29+AG29+AE29+AF29</f>
        <v>0</v>
      </c>
      <c r="AI29">
        <f>BP29*AW29*(BK29-BJ29*(1000-AW29*BM29)/(1000-AW29*BL29))/(100*BD29)</f>
        <v>0</v>
      </c>
      <c r="AJ29">
        <f>1000*BP29*AW29*(BL29-BM29)/(100*BD29*(1000-AW29*BL29))</f>
        <v>0</v>
      </c>
      <c r="AK29">
        <f>(AL29 - AM29 - BQ29*1E3/(8.314*(BS29+273.15)) * AO29/BP29 * AN29) * BP29/(100*BD29) * (1000 - BM29)/1000</f>
        <v>0</v>
      </c>
      <c r="AL29">
        <v>279.9791923330453</v>
      </c>
      <c r="AM29">
        <v>268.9801818181818</v>
      </c>
      <c r="AN29">
        <v>1.883288106530543</v>
      </c>
      <c r="AO29">
        <v>66.76948386881654</v>
      </c>
      <c r="AP29">
        <f>(AR29 - AQ29 + BQ29*1E3/(8.314*(BS29+273.15)) * AT29/BP29 * AS29) * BP29/(100*BD29) * 1000/(1000 - AR29)</f>
        <v>0</v>
      </c>
      <c r="AQ29">
        <v>15.22816224551348</v>
      </c>
      <c r="AR29">
        <v>16.13012424242423</v>
      </c>
      <c r="AS29">
        <v>-0.001119800758881278</v>
      </c>
      <c r="AT29">
        <v>80.08681088304684</v>
      </c>
      <c r="AU29">
        <v>0</v>
      </c>
      <c r="AV29">
        <v>0</v>
      </c>
      <c r="AW29">
        <f>IF(AU29*$H$13&gt;=AY29,1.0,(AY29/(AY29-AU29*$H$13)))</f>
        <v>0</v>
      </c>
      <c r="AX29">
        <f>(AW29-1)*100</f>
        <v>0</v>
      </c>
      <c r="AY29">
        <f>MAX(0,($B$13+$C$13*BX29)/(1+$D$13*BX29)*BQ29/(BS29+273)*$E$13)</f>
        <v>0</v>
      </c>
      <c r="AZ29">
        <f>$B$11*BY29+$C$11*BZ29+$F$11*CK29*(1-CN29)</f>
        <v>0</v>
      </c>
      <c r="BA29">
        <f>AZ29*BB29</f>
        <v>0</v>
      </c>
      <c r="BB29">
        <f>($B$11*$D$9+$C$11*$D$9+$F$11*((CX29+CP29)/MAX(CX29+CP29+CY29, 0.1)*$I$9+CY29/MAX(CX29+CP29+CY29, 0.1)*$J$9))/($B$11+$C$11+$F$11)</f>
        <v>0</v>
      </c>
      <c r="BC29">
        <f>($B$11*$K$9+$C$11*$K$9+$F$11*((CX29+CP29)/MAX(CX29+CP29+CY29, 0.1)*$P$9+CY29/MAX(CX29+CP29+CY29, 0.1)*$Q$9))/($B$11+$C$11+$F$11)</f>
        <v>0</v>
      </c>
      <c r="BD29">
        <v>6</v>
      </c>
      <c r="BE29">
        <v>0.5</v>
      </c>
      <c r="BF29" t="s">
        <v>361</v>
      </c>
      <c r="BG29">
        <v>2</v>
      </c>
      <c r="BH29" t="b">
        <v>1</v>
      </c>
      <c r="BI29">
        <v>1728491503.5</v>
      </c>
      <c r="BJ29">
        <v>224.0358518518518</v>
      </c>
      <c r="BK29">
        <v>278.5627037037037</v>
      </c>
      <c r="BL29">
        <v>16.15283703703703</v>
      </c>
      <c r="BM29">
        <v>15.22862592592593</v>
      </c>
      <c r="BN29">
        <v>228.452</v>
      </c>
      <c r="BO29">
        <v>16.24330740740741</v>
      </c>
      <c r="BP29">
        <v>600.0175555555555</v>
      </c>
      <c r="BQ29">
        <v>97.5098</v>
      </c>
      <c r="BR29">
        <v>0.09992994074074073</v>
      </c>
      <c r="BS29">
        <v>24.88722222222222</v>
      </c>
      <c r="BT29">
        <v>25.01113703703703</v>
      </c>
      <c r="BU29">
        <v>999.9000000000001</v>
      </c>
      <c r="BV29">
        <v>0</v>
      </c>
      <c r="BW29">
        <v>0</v>
      </c>
      <c r="BX29">
        <v>10000.39259259259</v>
      </c>
      <c r="BY29">
        <v>0</v>
      </c>
      <c r="BZ29">
        <v>67.96274074074074</v>
      </c>
      <c r="CA29">
        <v>-54.52687037037037</v>
      </c>
      <c r="CB29">
        <v>227.7135555555555</v>
      </c>
      <c r="CC29">
        <v>282.8705185185186</v>
      </c>
      <c r="CD29">
        <v>0.924194037037037</v>
      </c>
      <c r="CE29">
        <v>278.5627037037037</v>
      </c>
      <c r="CF29">
        <v>15.22862592592593</v>
      </c>
      <c r="CG29">
        <v>1.57506037037037</v>
      </c>
      <c r="CH29">
        <v>1.484942592592593</v>
      </c>
      <c r="CI29">
        <v>13.71693703703704</v>
      </c>
      <c r="CJ29">
        <v>12.81398518518519</v>
      </c>
      <c r="CK29">
        <v>1599.978148148148</v>
      </c>
      <c r="CL29">
        <v>0.6920121111111113</v>
      </c>
      <c r="CM29">
        <v>0.3079878888888888</v>
      </c>
      <c r="CN29">
        <v>0</v>
      </c>
      <c r="CO29">
        <v>2.038907407407407</v>
      </c>
      <c r="CP29">
        <v>0</v>
      </c>
      <c r="CQ29">
        <v>14197.72962962963</v>
      </c>
      <c r="CR29">
        <v>13790.05925925926</v>
      </c>
      <c r="CS29">
        <v>38.08311111111111</v>
      </c>
      <c r="CT29">
        <v>39.33311111111111</v>
      </c>
      <c r="CU29">
        <v>38.58544444444445</v>
      </c>
      <c r="CV29">
        <v>37.5112962962963</v>
      </c>
      <c r="CW29">
        <v>37.5067037037037</v>
      </c>
      <c r="CX29">
        <v>1107.203333333333</v>
      </c>
      <c r="CY29">
        <v>492.7748148148149</v>
      </c>
      <c r="CZ29">
        <v>0</v>
      </c>
      <c r="DA29">
        <v>1728491567.8</v>
      </c>
      <c r="DB29">
        <v>0</v>
      </c>
      <c r="DC29">
        <v>1728490956.5</v>
      </c>
      <c r="DD29" t="s">
        <v>362</v>
      </c>
      <c r="DE29">
        <v>1728490952.5</v>
      </c>
      <c r="DF29">
        <v>1728490956.5</v>
      </c>
      <c r="DG29">
        <v>1</v>
      </c>
      <c r="DH29">
        <v>-0.065</v>
      </c>
      <c r="DI29">
        <v>-0.008</v>
      </c>
      <c r="DJ29">
        <v>-3.246</v>
      </c>
      <c r="DK29">
        <v>-0.091</v>
      </c>
      <c r="DL29">
        <v>52</v>
      </c>
      <c r="DM29">
        <v>15</v>
      </c>
      <c r="DN29">
        <v>0.25</v>
      </c>
      <c r="DO29">
        <v>0.13</v>
      </c>
      <c r="DP29">
        <v>-69.25051463414634</v>
      </c>
      <c r="DQ29">
        <v>313.3302710801395</v>
      </c>
      <c r="DR29">
        <v>37.37171646962616</v>
      </c>
      <c r="DS29">
        <v>0</v>
      </c>
      <c r="DT29">
        <v>0.9188207073170731</v>
      </c>
      <c r="DU29">
        <v>0.02042763763066429</v>
      </c>
      <c r="DV29">
        <v>0.01638531408519331</v>
      </c>
      <c r="DW29">
        <v>1</v>
      </c>
      <c r="DX29">
        <v>1</v>
      </c>
      <c r="DY29">
        <v>2</v>
      </c>
      <c r="DZ29" t="s">
        <v>363</v>
      </c>
      <c r="EA29">
        <v>3.23145</v>
      </c>
      <c r="EB29">
        <v>2.70411</v>
      </c>
      <c r="EC29">
        <v>0.0722541</v>
      </c>
      <c r="ED29">
        <v>0.0739044</v>
      </c>
      <c r="EE29">
        <v>0.0851735</v>
      </c>
      <c r="EF29">
        <v>0.0818493</v>
      </c>
      <c r="EG29">
        <v>30672.3</v>
      </c>
      <c r="EH29">
        <v>29921.2</v>
      </c>
      <c r="EI29">
        <v>31641.7</v>
      </c>
      <c r="EJ29">
        <v>30606.3</v>
      </c>
      <c r="EK29">
        <v>38796.6</v>
      </c>
      <c r="EL29">
        <v>37139</v>
      </c>
      <c r="EM29">
        <v>44370</v>
      </c>
      <c r="EN29">
        <v>42719.1</v>
      </c>
      <c r="EO29">
        <v>2.20377</v>
      </c>
      <c r="EP29">
        <v>1.93988</v>
      </c>
      <c r="EQ29">
        <v>0.16354</v>
      </c>
      <c r="ER29">
        <v>0</v>
      </c>
      <c r="ES29">
        <v>22.3142</v>
      </c>
      <c r="ET29">
        <v>999.9</v>
      </c>
      <c r="EU29">
        <v>69.59999999999999</v>
      </c>
      <c r="EV29">
        <v>22.8</v>
      </c>
      <c r="EW29">
        <v>19.8835</v>
      </c>
      <c r="EX29">
        <v>60.82</v>
      </c>
      <c r="EY29">
        <v>26.0337</v>
      </c>
      <c r="EZ29">
        <v>1</v>
      </c>
      <c r="FA29">
        <v>-0.339665</v>
      </c>
      <c r="FB29">
        <v>-0.31668</v>
      </c>
      <c r="FC29">
        <v>20.2</v>
      </c>
      <c r="FD29">
        <v>5.22014</v>
      </c>
      <c r="FE29">
        <v>11.9935</v>
      </c>
      <c r="FF29">
        <v>4.9654</v>
      </c>
      <c r="FG29">
        <v>3.29553</v>
      </c>
      <c r="FH29">
        <v>9999</v>
      </c>
      <c r="FI29">
        <v>9999</v>
      </c>
      <c r="FJ29">
        <v>9999</v>
      </c>
      <c r="FK29">
        <v>148.1</v>
      </c>
      <c r="FL29">
        <v>4.97101</v>
      </c>
      <c r="FM29">
        <v>1.86766</v>
      </c>
      <c r="FN29">
        <v>1.85884</v>
      </c>
      <c r="FO29">
        <v>1.86505</v>
      </c>
      <c r="FP29">
        <v>1.86303</v>
      </c>
      <c r="FQ29">
        <v>1.86433</v>
      </c>
      <c r="FR29">
        <v>1.85975</v>
      </c>
      <c r="FS29">
        <v>1.86388</v>
      </c>
      <c r="FT29">
        <v>0</v>
      </c>
      <c r="FU29">
        <v>0</v>
      </c>
      <c r="FV29">
        <v>0</v>
      </c>
      <c r="FW29">
        <v>0</v>
      </c>
      <c r="FX29" t="s">
        <v>364</v>
      </c>
      <c r="FY29" t="s">
        <v>365</v>
      </c>
      <c r="FZ29" t="s">
        <v>366</v>
      </c>
      <c r="GA29" t="s">
        <v>366</v>
      </c>
      <c r="GB29" t="s">
        <v>366</v>
      </c>
      <c r="GC29" t="s">
        <v>366</v>
      </c>
      <c r="GD29">
        <v>0</v>
      </c>
      <c r="GE29">
        <v>100</v>
      </c>
      <c r="GF29">
        <v>100</v>
      </c>
      <c r="GG29">
        <v>-4.698</v>
      </c>
      <c r="GH29">
        <v>-0.0905</v>
      </c>
      <c r="GI29">
        <v>-2.868309889394353</v>
      </c>
      <c r="GJ29">
        <v>-0.006773961979547998</v>
      </c>
      <c r="GK29">
        <v>-8.296070481250098E-08</v>
      </c>
      <c r="GL29">
        <v>3.322967193956903E-10</v>
      </c>
      <c r="GM29">
        <v>-0.07871069313407227</v>
      </c>
      <c r="GN29">
        <v>-0.00208336341840114</v>
      </c>
      <c r="GO29">
        <v>8.801746095907445E-05</v>
      </c>
      <c r="GP29">
        <v>-2.677693255255651E-07</v>
      </c>
      <c r="GQ29">
        <v>3</v>
      </c>
      <c r="GR29">
        <v>2052</v>
      </c>
      <c r="GS29">
        <v>2</v>
      </c>
      <c r="GT29">
        <v>18</v>
      </c>
      <c r="GU29">
        <v>9.300000000000001</v>
      </c>
      <c r="GV29">
        <v>9.199999999999999</v>
      </c>
      <c r="GW29">
        <v>0.8483889999999999</v>
      </c>
      <c r="GX29">
        <v>2.48169</v>
      </c>
      <c r="GY29">
        <v>1.44775</v>
      </c>
      <c r="GZ29">
        <v>2.32788</v>
      </c>
      <c r="HA29">
        <v>1.55151</v>
      </c>
      <c r="HB29">
        <v>2.35596</v>
      </c>
      <c r="HC29">
        <v>28.6269</v>
      </c>
      <c r="HD29">
        <v>14.9288</v>
      </c>
      <c r="HE29">
        <v>18</v>
      </c>
      <c r="HF29">
        <v>607.607</v>
      </c>
      <c r="HG29">
        <v>444.063</v>
      </c>
      <c r="HH29">
        <v>23.562</v>
      </c>
      <c r="HI29">
        <v>22.5982</v>
      </c>
      <c r="HJ29">
        <v>29.9997</v>
      </c>
      <c r="HK29">
        <v>22.5459</v>
      </c>
      <c r="HL29">
        <v>22.4618</v>
      </c>
      <c r="HM29">
        <v>17.024</v>
      </c>
      <c r="HN29">
        <v>32.8761</v>
      </c>
      <c r="HO29">
        <v>78.92010000000001</v>
      </c>
      <c r="HP29">
        <v>23.6132</v>
      </c>
      <c r="HQ29">
        <v>290.765</v>
      </c>
      <c r="HR29">
        <v>15.1823</v>
      </c>
      <c r="HS29">
        <v>100.447</v>
      </c>
      <c r="HT29">
        <v>102.097</v>
      </c>
    </row>
    <row r="30" spans="1:228">
      <c r="A30">
        <v>14</v>
      </c>
      <c r="B30">
        <v>1728491516</v>
      </c>
      <c r="C30">
        <v>578.5</v>
      </c>
      <c r="D30" t="s">
        <v>393</v>
      </c>
      <c r="E30" t="s">
        <v>394</v>
      </c>
      <c r="F30">
        <v>5</v>
      </c>
      <c r="G30" t="s">
        <v>357</v>
      </c>
      <c r="H30" t="s">
        <v>358</v>
      </c>
      <c r="I30" t="s">
        <v>359</v>
      </c>
      <c r="J30" t="s">
        <v>360</v>
      </c>
      <c r="K30">
        <v>1728491508.214286</v>
      </c>
      <c r="L30">
        <f>(M30)/1000</f>
        <v>0</v>
      </c>
      <c r="M30">
        <f>IF(BH30, AP30, AJ30)</f>
        <v>0</v>
      </c>
      <c r="N30">
        <f>IF(BH30, AK30, AI30)</f>
        <v>0</v>
      </c>
      <c r="O30">
        <f>BJ30 - IF(AW30&gt;1, N30*BD30*100.0/(AY30), 0)</f>
        <v>0</v>
      </c>
      <c r="P30">
        <f>((V30-L30/2)*O30-N30)/(V30+L30/2)</f>
        <v>0</v>
      </c>
      <c r="Q30">
        <f>P30*(BQ30+BR30)/1000.0</f>
        <v>0</v>
      </c>
      <c r="R30">
        <f>(BJ30 - IF(AW30&gt;1, N30*BD30*100.0/(AY30), 0))*(BQ30+BR30)/1000.0</f>
        <v>0</v>
      </c>
      <c r="S30">
        <f>2.0/((1/U30-1/T30)+SIGN(U30)*SQRT((1/U30-1/T30)*(1/U30-1/T30) + 4*BE30/((BE30+1)*(BE30+1))*(2*1/U30*1/T30-1/T30*1/T30)))</f>
        <v>0</v>
      </c>
      <c r="T30">
        <f>IF(LEFT(BF30,1)&lt;&gt;"0",IF(LEFT(BF30,1)="1",3.0,BG30),$D$5+$E$5*(BX30*BQ30/($K$5*1000))+$F$5*(BX30*BQ30/($K$5*1000))*MAX(MIN(BD30,$J$5),$I$5)*MAX(MIN(BD30,$J$5),$I$5)+$G$5*MAX(MIN(BD30,$J$5),$I$5)*(BX30*BQ30/($K$5*1000))+$H$5*(BX30*BQ30/($K$5*1000))*(BX30*BQ30/($K$5*1000)))</f>
        <v>0</v>
      </c>
      <c r="U30">
        <f>L30*(1000-(1000*0.61365*exp(17.502*Y30/(240.97+Y30))/(BQ30+BR30)+BL30)/2)/(1000*0.61365*exp(17.502*Y30/(240.97+Y30))/(BQ30+BR30)-BL30)</f>
        <v>0</v>
      </c>
      <c r="V30">
        <f>1/((BE30+1)/(S30/1.6)+1/(T30/1.37)) + BE30/((BE30+1)/(S30/1.6) + BE30/(T30/1.37))</f>
        <v>0</v>
      </c>
      <c r="W30">
        <f>(AZ30*BC30)</f>
        <v>0</v>
      </c>
      <c r="X30">
        <f>(BS30+(W30+2*0.95*5.67E-8*(((BS30+$B$7)+273)^4-(BS30+273)^4)-44100*L30)/(1.84*29.3*T30+8*0.95*5.67E-8*(BS30+273)^3))</f>
        <v>0</v>
      </c>
      <c r="Y30">
        <f>($C$7*BT30+$D$7*BU30+$E$7*X30)</f>
        <v>0</v>
      </c>
      <c r="Z30">
        <f>0.61365*exp(17.502*Y30/(240.97+Y30))</f>
        <v>0</v>
      </c>
      <c r="AA30">
        <f>(AB30/AC30*100)</f>
        <v>0</v>
      </c>
      <c r="AB30">
        <f>BL30*(BQ30+BR30)/1000</f>
        <v>0</v>
      </c>
      <c r="AC30">
        <f>0.61365*exp(17.502*BS30/(240.97+BS30))</f>
        <v>0</v>
      </c>
      <c r="AD30">
        <f>(Z30-BL30*(BQ30+BR30)/1000)</f>
        <v>0</v>
      </c>
      <c r="AE30">
        <f>(-L30*44100)</f>
        <v>0</v>
      </c>
      <c r="AF30">
        <f>2*29.3*T30*0.92*(BS30-Y30)</f>
        <v>0</v>
      </c>
      <c r="AG30">
        <f>2*0.95*5.67E-8*(((BS30+$B$7)+273)^4-(Y30+273)^4)</f>
        <v>0</v>
      </c>
      <c r="AH30">
        <f>W30+AG30+AE30+AF30</f>
        <v>0</v>
      </c>
      <c r="AI30">
        <f>BP30*AW30*(BK30-BJ30*(1000-AW30*BM30)/(1000-AW30*BL30))/(100*BD30)</f>
        <v>0</v>
      </c>
      <c r="AJ30">
        <f>1000*BP30*AW30*(BL30-BM30)/(100*BD30*(1000-AW30*BL30))</f>
        <v>0</v>
      </c>
      <c r="AK30">
        <f>(AL30 - AM30 - BQ30*1E3/(8.314*(BS30+273.15)) * AO30/BP30 * AN30) * BP30/(100*BD30) * (1000 - BM30)/1000</f>
        <v>0</v>
      </c>
      <c r="AL30">
        <v>284.7789316382089</v>
      </c>
      <c r="AM30">
        <v>275.5809878787878</v>
      </c>
      <c r="AN30">
        <v>1.353872353651066</v>
      </c>
      <c r="AO30">
        <v>66.76948386881654</v>
      </c>
      <c r="AP30">
        <f>(AR30 - AQ30 + BQ30*1E3/(8.314*(BS30+273.15)) * AT30/BP30 * AS30) * BP30/(100*BD30) * 1000/(1000 - AR30)</f>
        <v>0</v>
      </c>
      <c r="AQ30">
        <v>15.22902633946952</v>
      </c>
      <c r="AR30">
        <v>16.12958909090908</v>
      </c>
      <c r="AS30">
        <v>9.063271443184261E-06</v>
      </c>
      <c r="AT30">
        <v>80.08681088304684</v>
      </c>
      <c r="AU30">
        <v>0</v>
      </c>
      <c r="AV30">
        <v>0</v>
      </c>
      <c r="AW30">
        <f>IF(AU30*$H$13&gt;=AY30,1.0,(AY30/(AY30-AU30*$H$13)))</f>
        <v>0</v>
      </c>
      <c r="AX30">
        <f>(AW30-1)*100</f>
        <v>0</v>
      </c>
      <c r="AY30">
        <f>MAX(0,($B$13+$C$13*BX30)/(1+$D$13*BX30)*BQ30/(BS30+273)*$E$13)</f>
        <v>0</v>
      </c>
      <c r="AZ30">
        <f>$B$11*BY30+$C$11*BZ30+$F$11*CK30*(1-CN30)</f>
        <v>0</v>
      </c>
      <c r="BA30">
        <f>AZ30*BB30</f>
        <v>0</v>
      </c>
      <c r="BB30">
        <f>($B$11*$D$9+$C$11*$D$9+$F$11*((CX30+CP30)/MAX(CX30+CP30+CY30, 0.1)*$I$9+CY30/MAX(CX30+CP30+CY30, 0.1)*$J$9))/($B$11+$C$11+$F$11)</f>
        <v>0</v>
      </c>
      <c r="BC30">
        <f>($B$11*$K$9+$C$11*$K$9+$F$11*((CX30+CP30)/MAX(CX30+CP30+CY30, 0.1)*$P$9+CY30/MAX(CX30+CP30+CY30, 0.1)*$Q$9))/($B$11+$C$11+$F$11)</f>
        <v>0</v>
      </c>
      <c r="BD30">
        <v>6</v>
      </c>
      <c r="BE30">
        <v>0.5</v>
      </c>
      <c r="BF30" t="s">
        <v>361</v>
      </c>
      <c r="BG30">
        <v>2</v>
      </c>
      <c r="BH30" t="b">
        <v>1</v>
      </c>
      <c r="BI30">
        <v>1728491508.214286</v>
      </c>
      <c r="BJ30">
        <v>253.7940357142857</v>
      </c>
      <c r="BK30">
        <v>280.4062142857143</v>
      </c>
      <c r="BL30">
        <v>16.13983214285714</v>
      </c>
      <c r="BM30">
        <v>15.22803928571429</v>
      </c>
      <c r="BN30">
        <v>258.4128214285714</v>
      </c>
      <c r="BO30">
        <v>16.23031071428571</v>
      </c>
      <c r="BP30">
        <v>600.0086428571428</v>
      </c>
      <c r="BQ30">
        <v>97.50954642857144</v>
      </c>
      <c r="BR30">
        <v>0.09997924999999999</v>
      </c>
      <c r="BS30">
        <v>24.88414285714286</v>
      </c>
      <c r="BT30">
        <v>25.00926071428571</v>
      </c>
      <c r="BU30">
        <v>999.9000000000002</v>
      </c>
      <c r="BV30">
        <v>0</v>
      </c>
      <c r="BW30">
        <v>0</v>
      </c>
      <c r="BX30">
        <v>9986.943928571427</v>
      </c>
      <c r="BY30">
        <v>0</v>
      </c>
      <c r="BZ30">
        <v>67.94088571428571</v>
      </c>
      <c r="CA30">
        <v>-26.61211428571429</v>
      </c>
      <c r="CB30">
        <v>257.9572857142857</v>
      </c>
      <c r="CC30">
        <v>284.7423571428571</v>
      </c>
      <c r="CD30">
        <v>0.91178925</v>
      </c>
      <c r="CE30">
        <v>280.4062142857143</v>
      </c>
      <c r="CF30">
        <v>15.22803928571429</v>
      </c>
      <c r="CG30">
        <v>1.573787857142857</v>
      </c>
      <c r="CH30">
        <v>1.484879642857143</v>
      </c>
      <c r="CI30">
        <v>13.70450714285714</v>
      </c>
      <c r="CJ30">
        <v>12.81333571428571</v>
      </c>
      <c r="CK30">
        <v>1599.9725</v>
      </c>
      <c r="CL30">
        <v>0.6920094999999999</v>
      </c>
      <c r="CM30">
        <v>0.3079905000000001</v>
      </c>
      <c r="CN30">
        <v>0</v>
      </c>
      <c r="CO30">
        <v>2.116164285714286</v>
      </c>
      <c r="CP30">
        <v>0</v>
      </c>
      <c r="CQ30">
        <v>14189.98928571429</v>
      </c>
      <c r="CR30">
        <v>13789.98571428572</v>
      </c>
      <c r="CS30">
        <v>38.16492857142856</v>
      </c>
      <c r="CT30">
        <v>39.406</v>
      </c>
      <c r="CU30">
        <v>38.65378571428572</v>
      </c>
      <c r="CV30">
        <v>37.62475</v>
      </c>
      <c r="CW30">
        <v>37.58457142857143</v>
      </c>
      <c r="CX30">
        <v>1107.195357142857</v>
      </c>
      <c r="CY30">
        <v>492.7771428571429</v>
      </c>
      <c r="CZ30">
        <v>0</v>
      </c>
      <c r="DA30">
        <v>1728491573.2</v>
      </c>
      <c r="DB30">
        <v>0</v>
      </c>
      <c r="DC30">
        <v>1728490956.5</v>
      </c>
      <c r="DD30" t="s">
        <v>362</v>
      </c>
      <c r="DE30">
        <v>1728490952.5</v>
      </c>
      <c r="DF30">
        <v>1728490956.5</v>
      </c>
      <c r="DG30">
        <v>1</v>
      </c>
      <c r="DH30">
        <v>-0.065</v>
      </c>
      <c r="DI30">
        <v>-0.008</v>
      </c>
      <c r="DJ30">
        <v>-3.246</v>
      </c>
      <c r="DK30">
        <v>-0.091</v>
      </c>
      <c r="DL30">
        <v>52</v>
      </c>
      <c r="DM30">
        <v>15</v>
      </c>
      <c r="DN30">
        <v>0.25</v>
      </c>
      <c r="DO30">
        <v>0.13</v>
      </c>
      <c r="DP30">
        <v>-45.2466975</v>
      </c>
      <c r="DQ30">
        <v>365.7139598499066</v>
      </c>
      <c r="DR30">
        <v>37.94137739604012</v>
      </c>
      <c r="DS30">
        <v>0</v>
      </c>
      <c r="DT30">
        <v>0.918471225</v>
      </c>
      <c r="DU30">
        <v>-0.161113744840529</v>
      </c>
      <c r="DV30">
        <v>0.01622288474268294</v>
      </c>
      <c r="DW30">
        <v>0</v>
      </c>
      <c r="DX30">
        <v>0</v>
      </c>
      <c r="DY30">
        <v>2</v>
      </c>
      <c r="DZ30" t="s">
        <v>386</v>
      </c>
      <c r="EA30">
        <v>3.23147</v>
      </c>
      <c r="EB30">
        <v>2.70431</v>
      </c>
      <c r="EC30">
        <v>0.0737339</v>
      </c>
      <c r="ED30">
        <v>0.0762974</v>
      </c>
      <c r="EE30">
        <v>0.0851735</v>
      </c>
      <c r="EF30">
        <v>0.0818581</v>
      </c>
      <c r="EG30">
        <v>30623.6</v>
      </c>
      <c r="EH30">
        <v>29843.5</v>
      </c>
      <c r="EI30">
        <v>31642</v>
      </c>
      <c r="EJ30">
        <v>30605.8</v>
      </c>
      <c r="EK30">
        <v>38796.9</v>
      </c>
      <c r="EL30">
        <v>37138.2</v>
      </c>
      <c r="EM30">
        <v>44370.3</v>
      </c>
      <c r="EN30">
        <v>42718.6</v>
      </c>
      <c r="EO30">
        <v>2.20373</v>
      </c>
      <c r="EP30">
        <v>1.94025</v>
      </c>
      <c r="EQ30">
        <v>0.162676</v>
      </c>
      <c r="ER30">
        <v>0</v>
      </c>
      <c r="ES30">
        <v>22.3142</v>
      </c>
      <c r="ET30">
        <v>999.9</v>
      </c>
      <c r="EU30">
        <v>69.59999999999999</v>
      </c>
      <c r="EV30">
        <v>22.8</v>
      </c>
      <c r="EW30">
        <v>19.8839</v>
      </c>
      <c r="EX30">
        <v>60.8</v>
      </c>
      <c r="EY30">
        <v>25.5168</v>
      </c>
      <c r="EZ30">
        <v>1</v>
      </c>
      <c r="FA30">
        <v>-0.339606</v>
      </c>
      <c r="FB30">
        <v>-0.586245</v>
      </c>
      <c r="FC30">
        <v>20.1994</v>
      </c>
      <c r="FD30">
        <v>5.21984</v>
      </c>
      <c r="FE30">
        <v>11.9936</v>
      </c>
      <c r="FF30">
        <v>4.9652</v>
      </c>
      <c r="FG30">
        <v>3.2955</v>
      </c>
      <c r="FH30">
        <v>9999</v>
      </c>
      <c r="FI30">
        <v>9999</v>
      </c>
      <c r="FJ30">
        <v>9999</v>
      </c>
      <c r="FK30">
        <v>148.1</v>
      </c>
      <c r="FL30">
        <v>4.97102</v>
      </c>
      <c r="FM30">
        <v>1.86766</v>
      </c>
      <c r="FN30">
        <v>1.85884</v>
      </c>
      <c r="FO30">
        <v>1.86505</v>
      </c>
      <c r="FP30">
        <v>1.86302</v>
      </c>
      <c r="FQ30">
        <v>1.86435</v>
      </c>
      <c r="FR30">
        <v>1.8598</v>
      </c>
      <c r="FS30">
        <v>1.86389</v>
      </c>
      <c r="FT30">
        <v>0</v>
      </c>
      <c r="FU30">
        <v>0</v>
      </c>
      <c r="FV30">
        <v>0</v>
      </c>
      <c r="FW30">
        <v>0</v>
      </c>
      <c r="FX30" t="s">
        <v>364</v>
      </c>
      <c r="FY30" t="s">
        <v>365</v>
      </c>
      <c r="FZ30" t="s">
        <v>366</v>
      </c>
      <c r="GA30" t="s">
        <v>366</v>
      </c>
      <c r="GB30" t="s">
        <v>366</v>
      </c>
      <c r="GC30" t="s">
        <v>366</v>
      </c>
      <c r="GD30">
        <v>0</v>
      </c>
      <c r="GE30">
        <v>100</v>
      </c>
      <c r="GF30">
        <v>100</v>
      </c>
      <c r="GG30">
        <v>-4.742</v>
      </c>
      <c r="GH30">
        <v>-0.0905</v>
      </c>
      <c r="GI30">
        <v>-2.868309889394353</v>
      </c>
      <c r="GJ30">
        <v>-0.006773961979547998</v>
      </c>
      <c r="GK30">
        <v>-8.296070481250098E-08</v>
      </c>
      <c r="GL30">
        <v>3.322967193956903E-10</v>
      </c>
      <c r="GM30">
        <v>-0.07871069313407227</v>
      </c>
      <c r="GN30">
        <v>-0.00208336341840114</v>
      </c>
      <c r="GO30">
        <v>8.801746095907445E-05</v>
      </c>
      <c r="GP30">
        <v>-2.677693255255651E-07</v>
      </c>
      <c r="GQ30">
        <v>3</v>
      </c>
      <c r="GR30">
        <v>2052</v>
      </c>
      <c r="GS30">
        <v>2</v>
      </c>
      <c r="GT30">
        <v>18</v>
      </c>
      <c r="GU30">
        <v>9.4</v>
      </c>
      <c r="GV30">
        <v>9.300000000000001</v>
      </c>
      <c r="GW30">
        <v>0.883789</v>
      </c>
      <c r="GX30">
        <v>2.48047</v>
      </c>
      <c r="GY30">
        <v>1.44897</v>
      </c>
      <c r="GZ30">
        <v>2.32788</v>
      </c>
      <c r="HA30">
        <v>1.55151</v>
      </c>
      <c r="HB30">
        <v>2.23633</v>
      </c>
      <c r="HC30">
        <v>28.6269</v>
      </c>
      <c r="HD30">
        <v>14.9201</v>
      </c>
      <c r="HE30">
        <v>18</v>
      </c>
      <c r="HF30">
        <v>607.614</v>
      </c>
      <c r="HG30">
        <v>444.316</v>
      </c>
      <c r="HH30">
        <v>23.5547</v>
      </c>
      <c r="HI30">
        <v>22.6011</v>
      </c>
      <c r="HJ30">
        <v>29.9999</v>
      </c>
      <c r="HK30">
        <v>22.5497</v>
      </c>
      <c r="HL30">
        <v>22.4655</v>
      </c>
      <c r="HM30">
        <v>17.7681</v>
      </c>
      <c r="HN30">
        <v>32.8761</v>
      </c>
      <c r="HO30">
        <v>78.92010000000001</v>
      </c>
      <c r="HP30">
        <v>23.6093</v>
      </c>
      <c r="HQ30">
        <v>320.816</v>
      </c>
      <c r="HR30">
        <v>15.1823</v>
      </c>
      <c r="HS30">
        <v>100.448</v>
      </c>
      <c r="HT30">
        <v>102.096</v>
      </c>
    </row>
    <row r="31" spans="1:228">
      <c r="A31">
        <v>15</v>
      </c>
      <c r="B31">
        <v>1728491521</v>
      </c>
      <c r="C31">
        <v>583.5</v>
      </c>
      <c r="D31" t="s">
        <v>395</v>
      </c>
      <c r="E31" t="s">
        <v>396</v>
      </c>
      <c r="F31">
        <v>5</v>
      </c>
      <c r="G31" t="s">
        <v>357</v>
      </c>
      <c r="H31" t="s">
        <v>358</v>
      </c>
      <c r="I31" t="s">
        <v>359</v>
      </c>
      <c r="J31" t="s">
        <v>360</v>
      </c>
      <c r="K31">
        <v>1728491513.5</v>
      </c>
      <c r="L31">
        <f>(M31)/1000</f>
        <v>0</v>
      </c>
      <c r="M31">
        <f>IF(BH31, AP31, AJ31)</f>
        <v>0</v>
      </c>
      <c r="N31">
        <f>IF(BH31, AK31, AI31)</f>
        <v>0</v>
      </c>
      <c r="O31">
        <f>BJ31 - IF(AW31&gt;1, N31*BD31*100.0/(AY31), 0)</f>
        <v>0</v>
      </c>
      <c r="P31">
        <f>((V31-L31/2)*O31-N31)/(V31+L31/2)</f>
        <v>0</v>
      </c>
      <c r="Q31">
        <f>P31*(BQ31+BR31)/1000.0</f>
        <v>0</v>
      </c>
      <c r="R31">
        <f>(BJ31 - IF(AW31&gt;1, N31*BD31*100.0/(AY31), 0))*(BQ31+BR31)/1000.0</f>
        <v>0</v>
      </c>
      <c r="S31">
        <f>2.0/((1/U31-1/T31)+SIGN(U31)*SQRT((1/U31-1/T31)*(1/U31-1/T31) + 4*BE31/((BE31+1)*(BE31+1))*(2*1/U31*1/T31-1/T31*1/T31)))</f>
        <v>0</v>
      </c>
      <c r="T31">
        <f>IF(LEFT(BF31,1)&lt;&gt;"0",IF(LEFT(BF31,1)="1",3.0,BG31),$D$5+$E$5*(BX31*BQ31/($K$5*1000))+$F$5*(BX31*BQ31/($K$5*1000))*MAX(MIN(BD31,$J$5),$I$5)*MAX(MIN(BD31,$J$5),$I$5)+$G$5*MAX(MIN(BD31,$J$5),$I$5)*(BX31*BQ31/($K$5*1000))+$H$5*(BX31*BQ31/($K$5*1000))*(BX31*BQ31/($K$5*1000)))</f>
        <v>0</v>
      </c>
      <c r="U31">
        <f>L31*(1000-(1000*0.61365*exp(17.502*Y31/(240.97+Y31))/(BQ31+BR31)+BL31)/2)/(1000*0.61365*exp(17.502*Y31/(240.97+Y31))/(BQ31+BR31)-BL31)</f>
        <v>0</v>
      </c>
      <c r="V31">
        <f>1/((BE31+1)/(S31/1.6)+1/(T31/1.37)) + BE31/((BE31+1)/(S31/1.6) + BE31/(T31/1.37))</f>
        <v>0</v>
      </c>
      <c r="W31">
        <f>(AZ31*BC31)</f>
        <v>0</v>
      </c>
      <c r="X31">
        <f>(BS31+(W31+2*0.95*5.67E-8*(((BS31+$B$7)+273)^4-(BS31+273)^4)-44100*L31)/(1.84*29.3*T31+8*0.95*5.67E-8*(BS31+273)^3))</f>
        <v>0</v>
      </c>
      <c r="Y31">
        <f>($C$7*BT31+$D$7*BU31+$E$7*X31)</f>
        <v>0</v>
      </c>
      <c r="Z31">
        <f>0.61365*exp(17.502*Y31/(240.97+Y31))</f>
        <v>0</v>
      </c>
      <c r="AA31">
        <f>(AB31/AC31*100)</f>
        <v>0</v>
      </c>
      <c r="AB31">
        <f>BL31*(BQ31+BR31)/1000</f>
        <v>0</v>
      </c>
      <c r="AC31">
        <f>0.61365*exp(17.502*BS31/(240.97+BS31))</f>
        <v>0</v>
      </c>
      <c r="AD31">
        <f>(Z31-BL31*(BQ31+BR31)/1000)</f>
        <v>0</v>
      </c>
      <c r="AE31">
        <f>(-L31*44100)</f>
        <v>0</v>
      </c>
      <c r="AF31">
        <f>2*29.3*T31*0.92*(BS31-Y31)</f>
        <v>0</v>
      </c>
      <c r="AG31">
        <f>2*0.95*5.67E-8*(((BS31+$B$7)+273)^4-(Y31+273)^4)</f>
        <v>0</v>
      </c>
      <c r="AH31">
        <f>W31+AG31+AE31+AF31</f>
        <v>0</v>
      </c>
      <c r="AI31">
        <f>BP31*AW31*(BK31-BJ31*(1000-AW31*BM31)/(1000-AW31*BL31))/(100*BD31)</f>
        <v>0</v>
      </c>
      <c r="AJ31">
        <f>1000*BP31*AW31*(BL31-BM31)/(100*BD31*(1000-AW31*BL31))</f>
        <v>0</v>
      </c>
      <c r="AK31">
        <f>(AL31 - AM31 - BQ31*1E3/(8.314*(BS31+273.15)) * AO31/BP31 * AN31) * BP31/(100*BD31) * (1000 - BM31)/1000</f>
        <v>0</v>
      </c>
      <c r="AL31">
        <v>301.0806802365385</v>
      </c>
      <c r="AM31">
        <v>286.5736848484849</v>
      </c>
      <c r="AN31">
        <v>2.476876283877136</v>
      </c>
      <c r="AO31">
        <v>66.76948386881654</v>
      </c>
      <c r="AP31">
        <f>(AR31 - AQ31 + BQ31*1E3/(8.314*(BS31+273.15)) * AT31/BP31 * AS31) * BP31/(100*BD31) * 1000/(1000 - AR31)</f>
        <v>0</v>
      </c>
      <c r="AQ31">
        <v>15.2322415197958</v>
      </c>
      <c r="AR31">
        <v>16.13847454545455</v>
      </c>
      <c r="AS31">
        <v>0.0002087098298290515</v>
      </c>
      <c r="AT31">
        <v>80.08681088304684</v>
      </c>
      <c r="AU31">
        <v>0</v>
      </c>
      <c r="AV31">
        <v>0</v>
      </c>
      <c r="AW31">
        <f>IF(AU31*$H$13&gt;=AY31,1.0,(AY31/(AY31-AU31*$H$13)))</f>
        <v>0</v>
      </c>
      <c r="AX31">
        <f>(AW31-1)*100</f>
        <v>0</v>
      </c>
      <c r="AY31">
        <f>MAX(0,($B$13+$C$13*BX31)/(1+$D$13*BX31)*BQ31/(BS31+273)*$E$13)</f>
        <v>0</v>
      </c>
      <c r="AZ31">
        <f>$B$11*BY31+$C$11*BZ31+$F$11*CK31*(1-CN31)</f>
        <v>0</v>
      </c>
      <c r="BA31">
        <f>AZ31*BB31</f>
        <v>0</v>
      </c>
      <c r="BB31">
        <f>($B$11*$D$9+$C$11*$D$9+$F$11*((CX31+CP31)/MAX(CX31+CP31+CY31, 0.1)*$I$9+CY31/MAX(CX31+CP31+CY31, 0.1)*$J$9))/($B$11+$C$11+$F$11)</f>
        <v>0</v>
      </c>
      <c r="BC31">
        <f>($B$11*$K$9+$C$11*$K$9+$F$11*((CX31+CP31)/MAX(CX31+CP31+CY31, 0.1)*$P$9+CY31/MAX(CX31+CP31+CY31, 0.1)*$Q$9))/($B$11+$C$11+$F$11)</f>
        <v>0</v>
      </c>
      <c r="BD31">
        <v>6</v>
      </c>
      <c r="BE31">
        <v>0.5</v>
      </c>
      <c r="BF31" t="s">
        <v>361</v>
      </c>
      <c r="BG31">
        <v>2</v>
      </c>
      <c r="BH31" t="b">
        <v>1</v>
      </c>
      <c r="BI31">
        <v>1728491513.5</v>
      </c>
      <c r="BJ31">
        <v>268.8161481481481</v>
      </c>
      <c r="BK31">
        <v>284.3648518518518</v>
      </c>
      <c r="BL31">
        <v>16.13261481481481</v>
      </c>
      <c r="BM31">
        <v>15.22995185185185</v>
      </c>
      <c r="BN31">
        <v>273.5369259259259</v>
      </c>
      <c r="BO31">
        <v>16.2231037037037</v>
      </c>
      <c r="BP31">
        <v>600.0084074074074</v>
      </c>
      <c r="BQ31">
        <v>97.50922222222223</v>
      </c>
      <c r="BR31">
        <v>0.1000267851851852</v>
      </c>
      <c r="BS31">
        <v>24.87612592592592</v>
      </c>
      <c r="BT31">
        <v>24.99765925925926</v>
      </c>
      <c r="BU31">
        <v>999.9000000000001</v>
      </c>
      <c r="BV31">
        <v>0</v>
      </c>
      <c r="BW31">
        <v>0</v>
      </c>
      <c r="BX31">
        <v>9980.692962962963</v>
      </c>
      <c r="BY31">
        <v>0</v>
      </c>
      <c r="BZ31">
        <v>67.92483333333335</v>
      </c>
      <c r="CA31">
        <v>-15.54871111111111</v>
      </c>
      <c r="CB31">
        <v>273.223962962963</v>
      </c>
      <c r="CC31">
        <v>288.7627037037037</v>
      </c>
      <c r="CD31">
        <v>0.9026694444444445</v>
      </c>
      <c r="CE31">
        <v>284.3648518518518</v>
      </c>
      <c r="CF31">
        <v>15.22995185185185</v>
      </c>
      <c r="CG31">
        <v>1.573078888888889</v>
      </c>
      <c r="CH31">
        <v>1.485060740740741</v>
      </c>
      <c r="CI31">
        <v>13.69758888888889</v>
      </c>
      <c r="CJ31">
        <v>12.81520370370371</v>
      </c>
      <c r="CK31">
        <v>1599.964074074074</v>
      </c>
      <c r="CL31">
        <v>0.6919985925925926</v>
      </c>
      <c r="CM31">
        <v>0.3080014074074074</v>
      </c>
      <c r="CN31">
        <v>0</v>
      </c>
      <c r="CO31">
        <v>2.074722222222222</v>
      </c>
      <c r="CP31">
        <v>0</v>
      </c>
      <c r="CQ31">
        <v>14184.04444444445</v>
      </c>
      <c r="CR31">
        <v>13789.85555555555</v>
      </c>
      <c r="CS31">
        <v>38.25903703703703</v>
      </c>
      <c r="CT31">
        <v>39.48577777777777</v>
      </c>
      <c r="CU31">
        <v>38.72888888888888</v>
      </c>
      <c r="CV31">
        <v>37.74277777777778</v>
      </c>
      <c r="CW31">
        <v>37.66644444444444</v>
      </c>
      <c r="CX31">
        <v>1107.172222222222</v>
      </c>
      <c r="CY31">
        <v>492.7918518518518</v>
      </c>
      <c r="CZ31">
        <v>0</v>
      </c>
      <c r="DA31">
        <v>1728491578</v>
      </c>
      <c r="DB31">
        <v>0</v>
      </c>
      <c r="DC31">
        <v>1728490956.5</v>
      </c>
      <c r="DD31" t="s">
        <v>362</v>
      </c>
      <c r="DE31">
        <v>1728490952.5</v>
      </c>
      <c r="DF31">
        <v>1728490956.5</v>
      </c>
      <c r="DG31">
        <v>1</v>
      </c>
      <c r="DH31">
        <v>-0.065</v>
      </c>
      <c r="DI31">
        <v>-0.008</v>
      </c>
      <c r="DJ31">
        <v>-3.246</v>
      </c>
      <c r="DK31">
        <v>-0.091</v>
      </c>
      <c r="DL31">
        <v>52</v>
      </c>
      <c r="DM31">
        <v>15</v>
      </c>
      <c r="DN31">
        <v>0.25</v>
      </c>
      <c r="DO31">
        <v>0.13</v>
      </c>
      <c r="DP31">
        <v>-24.054365</v>
      </c>
      <c r="DQ31">
        <v>117.6211159474672</v>
      </c>
      <c r="DR31">
        <v>16.6846580699688</v>
      </c>
      <c r="DS31">
        <v>0</v>
      </c>
      <c r="DT31">
        <v>0.9089137749999999</v>
      </c>
      <c r="DU31">
        <v>-0.09987380487805081</v>
      </c>
      <c r="DV31">
        <v>0.01145777408462808</v>
      </c>
      <c r="DW31">
        <v>1</v>
      </c>
      <c r="DX31">
        <v>1</v>
      </c>
      <c r="DY31">
        <v>2</v>
      </c>
      <c r="DZ31" t="s">
        <v>363</v>
      </c>
      <c r="EA31">
        <v>3.2314</v>
      </c>
      <c r="EB31">
        <v>2.70429</v>
      </c>
      <c r="EC31">
        <v>0.07625659999999999</v>
      </c>
      <c r="ED31">
        <v>0.0804767</v>
      </c>
      <c r="EE31">
        <v>0.0852078</v>
      </c>
      <c r="EF31">
        <v>0.0818706</v>
      </c>
      <c r="EG31">
        <v>30539.9</v>
      </c>
      <c r="EH31">
        <v>29708.6</v>
      </c>
      <c r="EI31">
        <v>31641.7</v>
      </c>
      <c r="EJ31">
        <v>30606</v>
      </c>
      <c r="EK31">
        <v>38795.3</v>
      </c>
      <c r="EL31">
        <v>37137.9</v>
      </c>
      <c r="EM31">
        <v>44370.1</v>
      </c>
      <c r="EN31">
        <v>42718.7</v>
      </c>
      <c r="EO31">
        <v>2.20375</v>
      </c>
      <c r="EP31">
        <v>1.94015</v>
      </c>
      <c r="EQ31">
        <v>0.162028</v>
      </c>
      <c r="ER31">
        <v>0</v>
      </c>
      <c r="ES31">
        <v>22.3147</v>
      </c>
      <c r="ET31">
        <v>999.9</v>
      </c>
      <c r="EU31">
        <v>69.59999999999999</v>
      </c>
      <c r="EV31">
        <v>22.9</v>
      </c>
      <c r="EW31">
        <v>20.0057</v>
      </c>
      <c r="EX31">
        <v>60.8401</v>
      </c>
      <c r="EY31">
        <v>25.7772</v>
      </c>
      <c r="EZ31">
        <v>1</v>
      </c>
      <c r="FA31">
        <v>-0.339378</v>
      </c>
      <c r="FB31">
        <v>-0.685564</v>
      </c>
      <c r="FC31">
        <v>20.1991</v>
      </c>
      <c r="FD31">
        <v>5.22073</v>
      </c>
      <c r="FE31">
        <v>11.9945</v>
      </c>
      <c r="FF31">
        <v>4.96535</v>
      </c>
      <c r="FG31">
        <v>3.29553</v>
      </c>
      <c r="FH31">
        <v>9999</v>
      </c>
      <c r="FI31">
        <v>9999</v>
      </c>
      <c r="FJ31">
        <v>9999</v>
      </c>
      <c r="FK31">
        <v>148.1</v>
      </c>
      <c r="FL31">
        <v>4.97098</v>
      </c>
      <c r="FM31">
        <v>1.86767</v>
      </c>
      <c r="FN31">
        <v>1.85884</v>
      </c>
      <c r="FO31">
        <v>1.86505</v>
      </c>
      <c r="FP31">
        <v>1.863</v>
      </c>
      <c r="FQ31">
        <v>1.86437</v>
      </c>
      <c r="FR31">
        <v>1.85982</v>
      </c>
      <c r="FS31">
        <v>1.86387</v>
      </c>
      <c r="FT31">
        <v>0</v>
      </c>
      <c r="FU31">
        <v>0</v>
      </c>
      <c r="FV31">
        <v>0</v>
      </c>
      <c r="FW31">
        <v>0</v>
      </c>
      <c r="FX31" t="s">
        <v>364</v>
      </c>
      <c r="FY31" t="s">
        <v>365</v>
      </c>
      <c r="FZ31" t="s">
        <v>366</v>
      </c>
      <c r="GA31" t="s">
        <v>366</v>
      </c>
      <c r="GB31" t="s">
        <v>366</v>
      </c>
      <c r="GC31" t="s">
        <v>366</v>
      </c>
      <c r="GD31">
        <v>0</v>
      </c>
      <c r="GE31">
        <v>100</v>
      </c>
      <c r="GF31">
        <v>100</v>
      </c>
      <c r="GG31">
        <v>-4.819</v>
      </c>
      <c r="GH31">
        <v>-0.0905</v>
      </c>
      <c r="GI31">
        <v>-2.868309889394353</v>
      </c>
      <c r="GJ31">
        <v>-0.006773961979547998</v>
      </c>
      <c r="GK31">
        <v>-8.296070481250098E-08</v>
      </c>
      <c r="GL31">
        <v>3.322967193956903E-10</v>
      </c>
      <c r="GM31">
        <v>-0.07871069313407227</v>
      </c>
      <c r="GN31">
        <v>-0.00208336341840114</v>
      </c>
      <c r="GO31">
        <v>8.801746095907445E-05</v>
      </c>
      <c r="GP31">
        <v>-2.677693255255651E-07</v>
      </c>
      <c r="GQ31">
        <v>3</v>
      </c>
      <c r="GR31">
        <v>2052</v>
      </c>
      <c r="GS31">
        <v>2</v>
      </c>
      <c r="GT31">
        <v>18</v>
      </c>
      <c r="GU31">
        <v>9.5</v>
      </c>
      <c r="GV31">
        <v>9.4</v>
      </c>
      <c r="GW31">
        <v>0.936279</v>
      </c>
      <c r="GX31">
        <v>2.48169</v>
      </c>
      <c r="GY31">
        <v>1.44775</v>
      </c>
      <c r="GZ31">
        <v>2.32788</v>
      </c>
      <c r="HA31">
        <v>1.55151</v>
      </c>
      <c r="HB31">
        <v>2.41211</v>
      </c>
      <c r="HC31">
        <v>28.6269</v>
      </c>
      <c r="HD31">
        <v>14.9288</v>
      </c>
      <c r="HE31">
        <v>18</v>
      </c>
      <c r="HF31">
        <v>607.675</v>
      </c>
      <c r="HG31">
        <v>444.29</v>
      </c>
      <c r="HH31">
        <v>23.5733</v>
      </c>
      <c r="HI31">
        <v>22.6044</v>
      </c>
      <c r="HJ31">
        <v>30.0002</v>
      </c>
      <c r="HK31">
        <v>22.5535</v>
      </c>
      <c r="HL31">
        <v>22.4693</v>
      </c>
      <c r="HM31">
        <v>18.8321</v>
      </c>
      <c r="HN31">
        <v>32.8761</v>
      </c>
      <c r="HO31">
        <v>78.5471</v>
      </c>
      <c r="HP31">
        <v>23.603</v>
      </c>
      <c r="HQ31">
        <v>340.851</v>
      </c>
      <c r="HR31">
        <v>15.175</v>
      </c>
      <c r="HS31">
        <v>100.447</v>
      </c>
      <c r="HT31">
        <v>102.096</v>
      </c>
    </row>
    <row r="32" spans="1:228">
      <c r="A32">
        <v>16</v>
      </c>
      <c r="B32">
        <v>1728491526</v>
      </c>
      <c r="C32">
        <v>588.5</v>
      </c>
      <c r="D32" t="s">
        <v>397</v>
      </c>
      <c r="E32" t="s">
        <v>398</v>
      </c>
      <c r="F32">
        <v>5</v>
      </c>
      <c r="G32" t="s">
        <v>357</v>
      </c>
      <c r="H32" t="s">
        <v>358</v>
      </c>
      <c r="I32" t="s">
        <v>359</v>
      </c>
      <c r="J32" t="s">
        <v>360</v>
      </c>
      <c r="K32">
        <v>1728491518.214286</v>
      </c>
      <c r="L32">
        <f>(M32)/1000</f>
        <v>0</v>
      </c>
      <c r="M32">
        <f>IF(BH32, AP32, AJ32)</f>
        <v>0</v>
      </c>
      <c r="N32">
        <f>IF(BH32, AK32, AI32)</f>
        <v>0</v>
      </c>
      <c r="O32">
        <f>BJ32 - IF(AW32&gt;1, N32*BD32*100.0/(AY32), 0)</f>
        <v>0</v>
      </c>
      <c r="P32">
        <f>((V32-L32/2)*O32-N32)/(V32+L32/2)</f>
        <v>0</v>
      </c>
      <c r="Q32">
        <f>P32*(BQ32+BR32)/1000.0</f>
        <v>0</v>
      </c>
      <c r="R32">
        <f>(BJ32 - IF(AW32&gt;1, N32*BD32*100.0/(AY32), 0))*(BQ32+BR32)/1000.0</f>
        <v>0</v>
      </c>
      <c r="S32">
        <f>2.0/((1/U32-1/T32)+SIGN(U32)*SQRT((1/U32-1/T32)*(1/U32-1/T32) + 4*BE32/((BE32+1)*(BE32+1))*(2*1/U32*1/T32-1/T32*1/T32)))</f>
        <v>0</v>
      </c>
      <c r="T32">
        <f>IF(LEFT(BF32,1)&lt;&gt;"0",IF(LEFT(BF32,1)="1",3.0,BG32),$D$5+$E$5*(BX32*BQ32/($K$5*1000))+$F$5*(BX32*BQ32/($K$5*1000))*MAX(MIN(BD32,$J$5),$I$5)*MAX(MIN(BD32,$J$5),$I$5)+$G$5*MAX(MIN(BD32,$J$5),$I$5)*(BX32*BQ32/($K$5*1000))+$H$5*(BX32*BQ32/($K$5*1000))*(BX32*BQ32/($K$5*1000)))</f>
        <v>0</v>
      </c>
      <c r="U32">
        <f>L32*(1000-(1000*0.61365*exp(17.502*Y32/(240.97+Y32))/(BQ32+BR32)+BL32)/2)/(1000*0.61365*exp(17.502*Y32/(240.97+Y32))/(BQ32+BR32)-BL32)</f>
        <v>0</v>
      </c>
      <c r="V32">
        <f>1/((BE32+1)/(S32/1.6)+1/(T32/1.37)) + BE32/((BE32+1)/(S32/1.6) + BE32/(T32/1.37))</f>
        <v>0</v>
      </c>
      <c r="W32">
        <f>(AZ32*BC32)</f>
        <v>0</v>
      </c>
      <c r="X32">
        <f>(BS32+(W32+2*0.95*5.67E-8*(((BS32+$B$7)+273)^4-(BS32+273)^4)-44100*L32)/(1.84*29.3*T32+8*0.95*5.67E-8*(BS32+273)^3))</f>
        <v>0</v>
      </c>
      <c r="Y32">
        <f>($C$7*BT32+$D$7*BU32+$E$7*X32)</f>
        <v>0</v>
      </c>
      <c r="Z32">
        <f>0.61365*exp(17.502*Y32/(240.97+Y32))</f>
        <v>0</v>
      </c>
      <c r="AA32">
        <f>(AB32/AC32*100)</f>
        <v>0</v>
      </c>
      <c r="AB32">
        <f>BL32*(BQ32+BR32)/1000</f>
        <v>0</v>
      </c>
      <c r="AC32">
        <f>0.61365*exp(17.502*BS32/(240.97+BS32))</f>
        <v>0</v>
      </c>
      <c r="AD32">
        <f>(Z32-BL32*(BQ32+BR32)/1000)</f>
        <v>0</v>
      </c>
      <c r="AE32">
        <f>(-L32*44100)</f>
        <v>0</v>
      </c>
      <c r="AF32">
        <f>2*29.3*T32*0.92*(BS32-Y32)</f>
        <v>0</v>
      </c>
      <c r="AG32">
        <f>2*0.95*5.67E-8*(((BS32+$B$7)+273)^4-(Y32+273)^4)</f>
        <v>0</v>
      </c>
      <c r="AH32">
        <f>W32+AG32+AE32+AF32</f>
        <v>0</v>
      </c>
      <c r="AI32">
        <f>BP32*AW32*(BK32-BJ32*(1000-AW32*BM32)/(1000-AW32*BL32))/(100*BD32)</f>
        <v>0</v>
      </c>
      <c r="AJ32">
        <f>1000*BP32*AW32*(BL32-BM32)/(100*BD32*(1000-AW32*BL32))</f>
        <v>0</v>
      </c>
      <c r="AK32">
        <f>(AL32 - AM32 - BQ32*1E3/(8.314*(BS32+273.15)) * AO32/BP32 * AN32) * BP32/(100*BD32) * (1000 - BM32)/1000</f>
        <v>0</v>
      </c>
      <c r="AL32">
        <v>323.167488103061</v>
      </c>
      <c r="AM32">
        <v>303.4203212121213</v>
      </c>
      <c r="AN32">
        <v>3.605223551131659</v>
      </c>
      <c r="AO32">
        <v>66.76948386881654</v>
      </c>
      <c r="AP32">
        <f>(AR32 - AQ32 + BQ32*1E3/(8.314*(BS32+273.15)) * AT32/BP32 * AS32) * BP32/(100*BD32) * 1000/(1000 - AR32)</f>
        <v>0</v>
      </c>
      <c r="AQ32">
        <v>15.23602061391717</v>
      </c>
      <c r="AR32">
        <v>16.14721696969697</v>
      </c>
      <c r="AS32">
        <v>0.0002181414822114907</v>
      </c>
      <c r="AT32">
        <v>80.08681088304684</v>
      </c>
      <c r="AU32">
        <v>0</v>
      </c>
      <c r="AV32">
        <v>0</v>
      </c>
      <c r="AW32">
        <f>IF(AU32*$H$13&gt;=AY32,1.0,(AY32/(AY32-AU32*$H$13)))</f>
        <v>0</v>
      </c>
      <c r="AX32">
        <f>(AW32-1)*100</f>
        <v>0</v>
      </c>
      <c r="AY32">
        <f>MAX(0,($B$13+$C$13*BX32)/(1+$D$13*BX32)*BQ32/(BS32+273)*$E$13)</f>
        <v>0</v>
      </c>
      <c r="AZ32">
        <f>$B$11*BY32+$C$11*BZ32+$F$11*CK32*(1-CN32)</f>
        <v>0</v>
      </c>
      <c r="BA32">
        <f>AZ32*BB32</f>
        <v>0</v>
      </c>
      <c r="BB32">
        <f>($B$11*$D$9+$C$11*$D$9+$F$11*((CX32+CP32)/MAX(CX32+CP32+CY32, 0.1)*$I$9+CY32/MAX(CX32+CP32+CY32, 0.1)*$J$9))/($B$11+$C$11+$F$11)</f>
        <v>0</v>
      </c>
      <c r="BC32">
        <f>($B$11*$K$9+$C$11*$K$9+$F$11*((CX32+CP32)/MAX(CX32+CP32+CY32, 0.1)*$P$9+CY32/MAX(CX32+CP32+CY32, 0.1)*$Q$9))/($B$11+$C$11+$F$11)</f>
        <v>0</v>
      </c>
      <c r="BD32">
        <v>6</v>
      </c>
      <c r="BE32">
        <v>0.5</v>
      </c>
      <c r="BF32" t="s">
        <v>361</v>
      </c>
      <c r="BG32">
        <v>2</v>
      </c>
      <c r="BH32" t="b">
        <v>1</v>
      </c>
      <c r="BI32">
        <v>1728491518.214286</v>
      </c>
      <c r="BJ32">
        <v>278.5071428571429</v>
      </c>
      <c r="BK32">
        <v>297.4461428571429</v>
      </c>
      <c r="BL32">
        <v>16.13567857142857</v>
      </c>
      <c r="BM32">
        <v>15.23248571428571</v>
      </c>
      <c r="BN32">
        <v>283.2936071428571</v>
      </c>
      <c r="BO32">
        <v>16.22615357142857</v>
      </c>
      <c r="BP32">
        <v>600.0145357142857</v>
      </c>
      <c r="BQ32">
        <v>97.50900714285714</v>
      </c>
      <c r="BR32">
        <v>0.09998431428571428</v>
      </c>
      <c r="BS32">
        <v>24.87204285714285</v>
      </c>
      <c r="BT32">
        <v>24.98923214285714</v>
      </c>
      <c r="BU32">
        <v>999.9000000000002</v>
      </c>
      <c r="BV32">
        <v>0</v>
      </c>
      <c r="BW32">
        <v>0</v>
      </c>
      <c r="BX32">
        <v>9995.046071428573</v>
      </c>
      <c r="BY32">
        <v>0</v>
      </c>
      <c r="BZ32">
        <v>67.91757142857143</v>
      </c>
      <c r="CA32">
        <v>-18.93897857142857</v>
      </c>
      <c r="CB32">
        <v>283.0747857142857</v>
      </c>
      <c r="CC32">
        <v>302.0471071428572</v>
      </c>
      <c r="CD32">
        <v>0.9031901428571428</v>
      </c>
      <c r="CE32">
        <v>297.4461428571429</v>
      </c>
      <c r="CF32">
        <v>15.23248571428571</v>
      </c>
      <c r="CG32">
        <v>1.573372857142857</v>
      </c>
      <c r="CH32">
        <v>1.485303571428571</v>
      </c>
      <c r="CI32">
        <v>13.70046428571429</v>
      </c>
      <c r="CJ32">
        <v>12.81771071428571</v>
      </c>
      <c r="CK32">
        <v>1599.964642857143</v>
      </c>
      <c r="CL32">
        <v>0.6919925714285716</v>
      </c>
      <c r="CM32">
        <v>0.3080074285714286</v>
      </c>
      <c r="CN32">
        <v>0</v>
      </c>
      <c r="CO32">
        <v>2.059471428571429</v>
      </c>
      <c r="CP32">
        <v>0</v>
      </c>
      <c r="CQ32">
        <v>14176.26428571428</v>
      </c>
      <c r="CR32">
        <v>13789.82857142857</v>
      </c>
      <c r="CS32">
        <v>38.34125</v>
      </c>
      <c r="CT32">
        <v>39.55553571428571</v>
      </c>
      <c r="CU32">
        <v>38.79214285714285</v>
      </c>
      <c r="CV32">
        <v>37.85239285714285</v>
      </c>
      <c r="CW32">
        <v>37.74082142857143</v>
      </c>
      <c r="CX32">
        <v>1107.1625</v>
      </c>
      <c r="CY32">
        <v>492.8021428571428</v>
      </c>
      <c r="CZ32">
        <v>0</v>
      </c>
      <c r="DA32">
        <v>1728491582.8</v>
      </c>
      <c r="DB32">
        <v>0</v>
      </c>
      <c r="DC32">
        <v>1728490956.5</v>
      </c>
      <c r="DD32" t="s">
        <v>362</v>
      </c>
      <c r="DE32">
        <v>1728490952.5</v>
      </c>
      <c r="DF32">
        <v>1728490956.5</v>
      </c>
      <c r="DG32">
        <v>1</v>
      </c>
      <c r="DH32">
        <v>-0.065</v>
      </c>
      <c r="DI32">
        <v>-0.008</v>
      </c>
      <c r="DJ32">
        <v>-3.246</v>
      </c>
      <c r="DK32">
        <v>-0.091</v>
      </c>
      <c r="DL32">
        <v>52</v>
      </c>
      <c r="DM32">
        <v>15</v>
      </c>
      <c r="DN32">
        <v>0.25</v>
      </c>
      <c r="DO32">
        <v>0.13</v>
      </c>
      <c r="DP32">
        <v>-18.58928048780488</v>
      </c>
      <c r="DQ32">
        <v>-24.17922020905922</v>
      </c>
      <c r="DR32">
        <v>6.041854573145063</v>
      </c>
      <c r="DS32">
        <v>0</v>
      </c>
      <c r="DT32">
        <v>0.9044837317073172</v>
      </c>
      <c r="DU32">
        <v>-0.01052759581881241</v>
      </c>
      <c r="DV32">
        <v>0.00453116886349234</v>
      </c>
      <c r="DW32">
        <v>1</v>
      </c>
      <c r="DX32">
        <v>1</v>
      </c>
      <c r="DY32">
        <v>2</v>
      </c>
      <c r="DZ32" t="s">
        <v>363</v>
      </c>
      <c r="EA32">
        <v>3.23147</v>
      </c>
      <c r="EB32">
        <v>2.70434</v>
      </c>
      <c r="EC32">
        <v>0.0799637</v>
      </c>
      <c r="ED32">
        <v>0.08536779999999999</v>
      </c>
      <c r="EE32">
        <v>0.08523890000000001</v>
      </c>
      <c r="EF32">
        <v>0.0818815</v>
      </c>
      <c r="EG32">
        <v>30418.1</v>
      </c>
      <c r="EH32">
        <v>29550.8</v>
      </c>
      <c r="EI32">
        <v>31642.4</v>
      </c>
      <c r="EJ32">
        <v>30606.2</v>
      </c>
      <c r="EK32">
        <v>38794.7</v>
      </c>
      <c r="EL32">
        <v>37137.6</v>
      </c>
      <c r="EM32">
        <v>44370.8</v>
      </c>
      <c r="EN32">
        <v>42718.8</v>
      </c>
      <c r="EO32">
        <v>2.2037</v>
      </c>
      <c r="EP32">
        <v>1.94025</v>
      </c>
      <c r="EQ32">
        <v>0.162162</v>
      </c>
      <c r="ER32">
        <v>0</v>
      </c>
      <c r="ES32">
        <v>22.3194</v>
      </c>
      <c r="ET32">
        <v>999.9</v>
      </c>
      <c r="EU32">
        <v>69.59999999999999</v>
      </c>
      <c r="EV32">
        <v>22.8</v>
      </c>
      <c r="EW32">
        <v>19.8849</v>
      </c>
      <c r="EX32">
        <v>60.2501</v>
      </c>
      <c r="EY32">
        <v>25.9135</v>
      </c>
      <c r="EZ32">
        <v>1</v>
      </c>
      <c r="FA32">
        <v>-0.339075</v>
      </c>
      <c r="FB32">
        <v>-0.75915</v>
      </c>
      <c r="FC32">
        <v>20.1987</v>
      </c>
      <c r="FD32">
        <v>5.22028</v>
      </c>
      <c r="FE32">
        <v>11.9948</v>
      </c>
      <c r="FF32">
        <v>4.96545</v>
      </c>
      <c r="FG32">
        <v>3.29553</v>
      </c>
      <c r="FH32">
        <v>9999</v>
      </c>
      <c r="FI32">
        <v>9999</v>
      </c>
      <c r="FJ32">
        <v>9999</v>
      </c>
      <c r="FK32">
        <v>148.1</v>
      </c>
      <c r="FL32">
        <v>4.97101</v>
      </c>
      <c r="FM32">
        <v>1.86764</v>
      </c>
      <c r="FN32">
        <v>1.85883</v>
      </c>
      <c r="FO32">
        <v>1.86506</v>
      </c>
      <c r="FP32">
        <v>1.863</v>
      </c>
      <c r="FQ32">
        <v>1.86434</v>
      </c>
      <c r="FR32">
        <v>1.8598</v>
      </c>
      <c r="FS32">
        <v>1.86388</v>
      </c>
      <c r="FT32">
        <v>0</v>
      </c>
      <c r="FU32">
        <v>0</v>
      </c>
      <c r="FV32">
        <v>0</v>
      </c>
      <c r="FW32">
        <v>0</v>
      </c>
      <c r="FX32" t="s">
        <v>364</v>
      </c>
      <c r="FY32" t="s">
        <v>365</v>
      </c>
      <c r="FZ32" t="s">
        <v>366</v>
      </c>
      <c r="GA32" t="s">
        <v>366</v>
      </c>
      <c r="GB32" t="s">
        <v>366</v>
      </c>
      <c r="GC32" t="s">
        <v>366</v>
      </c>
      <c r="GD32">
        <v>0</v>
      </c>
      <c r="GE32">
        <v>100</v>
      </c>
      <c r="GF32">
        <v>100</v>
      </c>
      <c r="GG32">
        <v>-4.935</v>
      </c>
      <c r="GH32">
        <v>-0.09039999999999999</v>
      </c>
      <c r="GI32">
        <v>-2.868309889394353</v>
      </c>
      <c r="GJ32">
        <v>-0.006773961979547998</v>
      </c>
      <c r="GK32">
        <v>-8.296070481250098E-08</v>
      </c>
      <c r="GL32">
        <v>3.322967193956903E-10</v>
      </c>
      <c r="GM32">
        <v>-0.07871069313407227</v>
      </c>
      <c r="GN32">
        <v>-0.00208336341840114</v>
      </c>
      <c r="GO32">
        <v>8.801746095907445E-05</v>
      </c>
      <c r="GP32">
        <v>-2.677693255255651E-07</v>
      </c>
      <c r="GQ32">
        <v>3</v>
      </c>
      <c r="GR32">
        <v>2052</v>
      </c>
      <c r="GS32">
        <v>2</v>
      </c>
      <c r="GT32">
        <v>18</v>
      </c>
      <c r="GU32">
        <v>9.6</v>
      </c>
      <c r="GV32">
        <v>9.5</v>
      </c>
      <c r="GW32">
        <v>0.987549</v>
      </c>
      <c r="GX32">
        <v>2.48047</v>
      </c>
      <c r="GY32">
        <v>1.44897</v>
      </c>
      <c r="GZ32">
        <v>2.32788</v>
      </c>
      <c r="HA32">
        <v>1.55151</v>
      </c>
      <c r="HB32">
        <v>2.26196</v>
      </c>
      <c r="HC32">
        <v>28.6269</v>
      </c>
      <c r="HD32">
        <v>14.9288</v>
      </c>
      <c r="HE32">
        <v>18</v>
      </c>
      <c r="HF32">
        <v>607.678</v>
      </c>
      <c r="HG32">
        <v>444.381</v>
      </c>
      <c r="HH32">
        <v>23.5906</v>
      </c>
      <c r="HI32">
        <v>22.6077</v>
      </c>
      <c r="HJ32">
        <v>30.0003</v>
      </c>
      <c r="HK32">
        <v>22.5569</v>
      </c>
      <c r="HL32">
        <v>22.473</v>
      </c>
      <c r="HM32">
        <v>19.8464</v>
      </c>
      <c r="HN32">
        <v>32.8761</v>
      </c>
      <c r="HO32">
        <v>78.5471</v>
      </c>
      <c r="HP32">
        <v>23.6166</v>
      </c>
      <c r="HQ32">
        <v>370.904</v>
      </c>
      <c r="HR32">
        <v>15.1686</v>
      </c>
      <c r="HS32">
        <v>100.449</v>
      </c>
      <c r="HT32">
        <v>102.096</v>
      </c>
    </row>
    <row r="33" spans="1:228">
      <c r="A33">
        <v>17</v>
      </c>
      <c r="B33">
        <v>1728491531</v>
      </c>
      <c r="C33">
        <v>593.5</v>
      </c>
      <c r="D33" t="s">
        <v>399</v>
      </c>
      <c r="E33" t="s">
        <v>400</v>
      </c>
      <c r="F33">
        <v>5</v>
      </c>
      <c r="G33" t="s">
        <v>357</v>
      </c>
      <c r="H33" t="s">
        <v>358</v>
      </c>
      <c r="I33" t="s">
        <v>359</v>
      </c>
      <c r="J33" t="s">
        <v>360</v>
      </c>
      <c r="K33">
        <v>1728491523.5</v>
      </c>
      <c r="L33">
        <f>(M33)/1000</f>
        <v>0</v>
      </c>
      <c r="M33">
        <f>IF(BH33, AP33, AJ33)</f>
        <v>0</v>
      </c>
      <c r="N33">
        <f>IF(BH33, AK33, AI33)</f>
        <v>0</v>
      </c>
      <c r="O33">
        <f>BJ33 - IF(AW33&gt;1, N33*BD33*100.0/(AY33), 0)</f>
        <v>0</v>
      </c>
      <c r="P33">
        <f>((V33-L33/2)*O33-N33)/(V33+L33/2)</f>
        <v>0</v>
      </c>
      <c r="Q33">
        <f>P33*(BQ33+BR33)/1000.0</f>
        <v>0</v>
      </c>
      <c r="R33">
        <f>(BJ33 - IF(AW33&gt;1, N33*BD33*100.0/(AY33), 0))*(BQ33+BR33)/1000.0</f>
        <v>0</v>
      </c>
      <c r="S33">
        <f>2.0/((1/U33-1/T33)+SIGN(U33)*SQRT((1/U33-1/T33)*(1/U33-1/T33) + 4*BE33/((BE33+1)*(BE33+1))*(2*1/U33*1/T33-1/T33*1/T33)))</f>
        <v>0</v>
      </c>
      <c r="T33">
        <f>IF(LEFT(BF33,1)&lt;&gt;"0",IF(LEFT(BF33,1)="1",3.0,BG33),$D$5+$E$5*(BX33*BQ33/($K$5*1000))+$F$5*(BX33*BQ33/($K$5*1000))*MAX(MIN(BD33,$J$5),$I$5)*MAX(MIN(BD33,$J$5),$I$5)+$G$5*MAX(MIN(BD33,$J$5),$I$5)*(BX33*BQ33/($K$5*1000))+$H$5*(BX33*BQ33/($K$5*1000))*(BX33*BQ33/($K$5*1000)))</f>
        <v>0</v>
      </c>
      <c r="U33">
        <f>L33*(1000-(1000*0.61365*exp(17.502*Y33/(240.97+Y33))/(BQ33+BR33)+BL33)/2)/(1000*0.61365*exp(17.502*Y33/(240.97+Y33))/(BQ33+BR33)-BL33)</f>
        <v>0</v>
      </c>
      <c r="V33">
        <f>1/((BE33+1)/(S33/1.6)+1/(T33/1.37)) + BE33/((BE33+1)/(S33/1.6) + BE33/(T33/1.37))</f>
        <v>0</v>
      </c>
      <c r="W33">
        <f>(AZ33*BC33)</f>
        <v>0</v>
      </c>
      <c r="X33">
        <f>(BS33+(W33+2*0.95*5.67E-8*(((BS33+$B$7)+273)^4-(BS33+273)^4)-44100*L33)/(1.84*29.3*T33+8*0.95*5.67E-8*(BS33+273)^3))</f>
        <v>0</v>
      </c>
      <c r="Y33">
        <f>($C$7*BT33+$D$7*BU33+$E$7*X33)</f>
        <v>0</v>
      </c>
      <c r="Z33">
        <f>0.61365*exp(17.502*Y33/(240.97+Y33))</f>
        <v>0</v>
      </c>
      <c r="AA33">
        <f>(AB33/AC33*100)</f>
        <v>0</v>
      </c>
      <c r="AB33">
        <f>BL33*(BQ33+BR33)/1000</f>
        <v>0</v>
      </c>
      <c r="AC33">
        <f>0.61365*exp(17.502*BS33/(240.97+BS33))</f>
        <v>0</v>
      </c>
      <c r="AD33">
        <f>(Z33-BL33*(BQ33+BR33)/1000)</f>
        <v>0</v>
      </c>
      <c r="AE33">
        <f>(-L33*44100)</f>
        <v>0</v>
      </c>
      <c r="AF33">
        <f>2*29.3*T33*0.92*(BS33-Y33)</f>
        <v>0</v>
      </c>
      <c r="AG33">
        <f>2*0.95*5.67E-8*(((BS33+$B$7)+273)^4-(Y33+273)^4)</f>
        <v>0</v>
      </c>
      <c r="AH33">
        <f>W33+AG33+AE33+AF33</f>
        <v>0</v>
      </c>
      <c r="AI33">
        <f>BP33*AW33*(BK33-BJ33*(1000-AW33*BM33)/(1000-AW33*BL33))/(100*BD33)</f>
        <v>0</v>
      </c>
      <c r="AJ33">
        <f>1000*BP33*AW33*(BL33-BM33)/(100*BD33*(1000-AW33*BL33))</f>
        <v>0</v>
      </c>
      <c r="AK33">
        <f>(AL33 - AM33 - BQ33*1E3/(8.314*(BS33+273.15)) * AO33/BP33 * AN33) * BP33/(100*BD33) * (1000 - BM33)/1000</f>
        <v>0</v>
      </c>
      <c r="AL33">
        <v>347.7729395727009</v>
      </c>
      <c r="AM33">
        <v>324.4461696969696</v>
      </c>
      <c r="AN33">
        <v>4.360322957052491</v>
      </c>
      <c r="AO33">
        <v>66.76948386881654</v>
      </c>
      <c r="AP33">
        <f>(AR33 - AQ33 + BQ33*1E3/(8.314*(BS33+273.15)) * AT33/BP33 * AS33) * BP33/(100*BD33) * 1000/(1000 - AR33)</f>
        <v>0</v>
      </c>
      <c r="AQ33">
        <v>15.23790869338125</v>
      </c>
      <c r="AR33">
        <v>16.15474484848484</v>
      </c>
      <c r="AS33">
        <v>9.244208740903951E-05</v>
      </c>
      <c r="AT33">
        <v>80.08681088304684</v>
      </c>
      <c r="AU33">
        <v>0</v>
      </c>
      <c r="AV33">
        <v>0</v>
      </c>
      <c r="AW33">
        <f>IF(AU33*$H$13&gt;=AY33,1.0,(AY33/(AY33-AU33*$H$13)))</f>
        <v>0</v>
      </c>
      <c r="AX33">
        <f>(AW33-1)*100</f>
        <v>0</v>
      </c>
      <c r="AY33">
        <f>MAX(0,($B$13+$C$13*BX33)/(1+$D$13*BX33)*BQ33/(BS33+273)*$E$13)</f>
        <v>0</v>
      </c>
      <c r="AZ33">
        <f>$B$11*BY33+$C$11*BZ33+$F$11*CK33*(1-CN33)</f>
        <v>0</v>
      </c>
      <c r="BA33">
        <f>AZ33*BB33</f>
        <v>0</v>
      </c>
      <c r="BB33">
        <f>($B$11*$D$9+$C$11*$D$9+$F$11*((CX33+CP33)/MAX(CX33+CP33+CY33, 0.1)*$I$9+CY33/MAX(CX33+CP33+CY33, 0.1)*$J$9))/($B$11+$C$11+$F$11)</f>
        <v>0</v>
      </c>
      <c r="BC33">
        <f>($B$11*$K$9+$C$11*$K$9+$F$11*((CX33+CP33)/MAX(CX33+CP33+CY33, 0.1)*$P$9+CY33/MAX(CX33+CP33+CY33, 0.1)*$Q$9))/($B$11+$C$11+$F$11)</f>
        <v>0</v>
      </c>
      <c r="BD33">
        <v>6</v>
      </c>
      <c r="BE33">
        <v>0.5</v>
      </c>
      <c r="BF33" t="s">
        <v>361</v>
      </c>
      <c r="BG33">
        <v>2</v>
      </c>
      <c r="BH33" t="b">
        <v>1</v>
      </c>
      <c r="BI33">
        <v>1728491523.5</v>
      </c>
      <c r="BJ33">
        <v>293.071037037037</v>
      </c>
      <c r="BK33">
        <v>318.7070740740741</v>
      </c>
      <c r="BL33">
        <v>16.14303703703704</v>
      </c>
      <c r="BM33">
        <v>15.23486296296297</v>
      </c>
      <c r="BN33">
        <v>297.9561481481481</v>
      </c>
      <c r="BO33">
        <v>16.23351481481481</v>
      </c>
      <c r="BP33">
        <v>600.0049259259259</v>
      </c>
      <c r="BQ33">
        <v>97.50865925925926</v>
      </c>
      <c r="BR33">
        <v>0.09992898518518521</v>
      </c>
      <c r="BS33">
        <v>24.87265555555555</v>
      </c>
      <c r="BT33">
        <v>24.9847962962963</v>
      </c>
      <c r="BU33">
        <v>999.9000000000001</v>
      </c>
      <c r="BV33">
        <v>0</v>
      </c>
      <c r="BW33">
        <v>0</v>
      </c>
      <c r="BX33">
        <v>10007.01111111111</v>
      </c>
      <c r="BY33">
        <v>0</v>
      </c>
      <c r="BZ33">
        <v>67.90343333333334</v>
      </c>
      <c r="CA33">
        <v>-25.63599259259259</v>
      </c>
      <c r="CB33">
        <v>297.8797407407407</v>
      </c>
      <c r="CC33">
        <v>323.6376666666666</v>
      </c>
      <c r="CD33">
        <v>0.9081775925925926</v>
      </c>
      <c r="CE33">
        <v>318.7070740740741</v>
      </c>
      <c r="CF33">
        <v>15.23486296296297</v>
      </c>
      <c r="CG33">
        <v>1.574085925925926</v>
      </c>
      <c r="CH33">
        <v>1.485530740740741</v>
      </c>
      <c r="CI33">
        <v>13.70742962962963</v>
      </c>
      <c r="CJ33">
        <v>12.82004814814815</v>
      </c>
      <c r="CK33">
        <v>1600.012962962963</v>
      </c>
      <c r="CL33">
        <v>0.6919961111111113</v>
      </c>
      <c r="CM33">
        <v>0.3080038888888889</v>
      </c>
      <c r="CN33">
        <v>0</v>
      </c>
      <c r="CO33">
        <v>1.988948148148149</v>
      </c>
      <c r="CP33">
        <v>0</v>
      </c>
      <c r="CQ33">
        <v>14166.26296296296</v>
      </c>
      <c r="CR33">
        <v>13790.27407407407</v>
      </c>
      <c r="CS33">
        <v>38.43262962962963</v>
      </c>
      <c r="CT33">
        <v>39.63392592592592</v>
      </c>
      <c r="CU33">
        <v>38.86307407407407</v>
      </c>
      <c r="CV33">
        <v>37.97425925925926</v>
      </c>
      <c r="CW33">
        <v>37.82385185185186</v>
      </c>
      <c r="CX33">
        <v>1107.202592592593</v>
      </c>
      <c r="CY33">
        <v>492.8103703703703</v>
      </c>
      <c r="CZ33">
        <v>0</v>
      </c>
      <c r="DA33">
        <v>1728491587.6</v>
      </c>
      <c r="DB33">
        <v>0</v>
      </c>
      <c r="DC33">
        <v>1728490956.5</v>
      </c>
      <c r="DD33" t="s">
        <v>362</v>
      </c>
      <c r="DE33">
        <v>1728490952.5</v>
      </c>
      <c r="DF33">
        <v>1728490956.5</v>
      </c>
      <c r="DG33">
        <v>1</v>
      </c>
      <c r="DH33">
        <v>-0.065</v>
      </c>
      <c r="DI33">
        <v>-0.008</v>
      </c>
      <c r="DJ33">
        <v>-3.246</v>
      </c>
      <c r="DK33">
        <v>-0.091</v>
      </c>
      <c r="DL33">
        <v>52</v>
      </c>
      <c r="DM33">
        <v>15</v>
      </c>
      <c r="DN33">
        <v>0.25</v>
      </c>
      <c r="DO33">
        <v>0.13</v>
      </c>
      <c r="DP33">
        <v>-21.2153243902439</v>
      </c>
      <c r="DQ33">
        <v>-75.37586550522647</v>
      </c>
      <c r="DR33">
        <v>7.492770941634034</v>
      </c>
      <c r="DS33">
        <v>0</v>
      </c>
      <c r="DT33">
        <v>0.905421268292683</v>
      </c>
      <c r="DU33">
        <v>0.04957258536585617</v>
      </c>
      <c r="DV33">
        <v>0.005451099164274192</v>
      </c>
      <c r="DW33">
        <v>1</v>
      </c>
      <c r="DX33">
        <v>1</v>
      </c>
      <c r="DY33">
        <v>2</v>
      </c>
      <c r="DZ33" t="s">
        <v>363</v>
      </c>
      <c r="EA33">
        <v>3.23147</v>
      </c>
      <c r="EB33">
        <v>2.70434</v>
      </c>
      <c r="EC33">
        <v>0.0844116</v>
      </c>
      <c r="ED33">
        <v>0.0904166</v>
      </c>
      <c r="EE33">
        <v>0.0852641</v>
      </c>
      <c r="EF33">
        <v>0.08184279999999999</v>
      </c>
      <c r="EG33">
        <v>30270.9</v>
      </c>
      <c r="EH33">
        <v>29387.2</v>
      </c>
      <c r="EI33">
        <v>31642.2</v>
      </c>
      <c r="EJ33">
        <v>30605.6</v>
      </c>
      <c r="EK33">
        <v>38793.4</v>
      </c>
      <c r="EL33">
        <v>37138.8</v>
      </c>
      <c r="EM33">
        <v>44370.4</v>
      </c>
      <c r="EN33">
        <v>42718.2</v>
      </c>
      <c r="EO33">
        <v>2.20368</v>
      </c>
      <c r="EP33">
        <v>1.94</v>
      </c>
      <c r="EQ33">
        <v>0.161625</v>
      </c>
      <c r="ER33">
        <v>0</v>
      </c>
      <c r="ES33">
        <v>22.3255</v>
      </c>
      <c r="ET33">
        <v>999.9</v>
      </c>
      <c r="EU33">
        <v>69.59999999999999</v>
      </c>
      <c r="EV33">
        <v>22.8</v>
      </c>
      <c r="EW33">
        <v>19.8861</v>
      </c>
      <c r="EX33">
        <v>60.2301</v>
      </c>
      <c r="EY33">
        <v>25.5769</v>
      </c>
      <c r="EZ33">
        <v>1</v>
      </c>
      <c r="FA33">
        <v>-0.33872</v>
      </c>
      <c r="FB33">
        <v>-0.77085</v>
      </c>
      <c r="FC33">
        <v>20.1983</v>
      </c>
      <c r="FD33">
        <v>5.22014</v>
      </c>
      <c r="FE33">
        <v>11.9956</v>
      </c>
      <c r="FF33">
        <v>4.9651</v>
      </c>
      <c r="FG33">
        <v>3.29555</v>
      </c>
      <c r="FH33">
        <v>9999</v>
      </c>
      <c r="FI33">
        <v>9999</v>
      </c>
      <c r="FJ33">
        <v>9999</v>
      </c>
      <c r="FK33">
        <v>148.1</v>
      </c>
      <c r="FL33">
        <v>4.97097</v>
      </c>
      <c r="FM33">
        <v>1.86764</v>
      </c>
      <c r="FN33">
        <v>1.85883</v>
      </c>
      <c r="FO33">
        <v>1.86503</v>
      </c>
      <c r="FP33">
        <v>1.863</v>
      </c>
      <c r="FQ33">
        <v>1.86434</v>
      </c>
      <c r="FR33">
        <v>1.8598</v>
      </c>
      <c r="FS33">
        <v>1.86387</v>
      </c>
      <c r="FT33">
        <v>0</v>
      </c>
      <c r="FU33">
        <v>0</v>
      </c>
      <c r="FV33">
        <v>0</v>
      </c>
      <c r="FW33">
        <v>0</v>
      </c>
      <c r="FX33" t="s">
        <v>364</v>
      </c>
      <c r="FY33" t="s">
        <v>365</v>
      </c>
      <c r="FZ33" t="s">
        <v>366</v>
      </c>
      <c r="GA33" t="s">
        <v>366</v>
      </c>
      <c r="GB33" t="s">
        <v>366</v>
      </c>
      <c r="GC33" t="s">
        <v>366</v>
      </c>
      <c r="GD33">
        <v>0</v>
      </c>
      <c r="GE33">
        <v>100</v>
      </c>
      <c r="GF33">
        <v>100</v>
      </c>
      <c r="GG33">
        <v>-5.078</v>
      </c>
      <c r="GH33">
        <v>-0.09039999999999999</v>
      </c>
      <c r="GI33">
        <v>-2.868309889394353</v>
      </c>
      <c r="GJ33">
        <v>-0.006773961979547998</v>
      </c>
      <c r="GK33">
        <v>-8.296070481250098E-08</v>
      </c>
      <c r="GL33">
        <v>3.322967193956903E-10</v>
      </c>
      <c r="GM33">
        <v>-0.07871069313407227</v>
      </c>
      <c r="GN33">
        <v>-0.00208336341840114</v>
      </c>
      <c r="GO33">
        <v>8.801746095907445E-05</v>
      </c>
      <c r="GP33">
        <v>-2.677693255255651E-07</v>
      </c>
      <c r="GQ33">
        <v>3</v>
      </c>
      <c r="GR33">
        <v>2052</v>
      </c>
      <c r="GS33">
        <v>2</v>
      </c>
      <c r="GT33">
        <v>18</v>
      </c>
      <c r="GU33">
        <v>9.6</v>
      </c>
      <c r="GV33">
        <v>9.6</v>
      </c>
      <c r="GW33">
        <v>1.0437</v>
      </c>
      <c r="GX33">
        <v>2.4707</v>
      </c>
      <c r="GY33">
        <v>1.44775</v>
      </c>
      <c r="GZ33">
        <v>2.32788</v>
      </c>
      <c r="HA33">
        <v>1.55151</v>
      </c>
      <c r="HB33">
        <v>2.42798</v>
      </c>
      <c r="HC33">
        <v>28.6269</v>
      </c>
      <c r="HD33">
        <v>14.9288</v>
      </c>
      <c r="HE33">
        <v>18</v>
      </c>
      <c r="HF33">
        <v>607.698</v>
      </c>
      <c r="HG33">
        <v>444.27</v>
      </c>
      <c r="HH33">
        <v>23.6136</v>
      </c>
      <c r="HI33">
        <v>22.6112</v>
      </c>
      <c r="HJ33">
        <v>30.0003</v>
      </c>
      <c r="HK33">
        <v>22.5602</v>
      </c>
      <c r="HL33">
        <v>22.4772</v>
      </c>
      <c r="HM33">
        <v>20.9806</v>
      </c>
      <c r="HN33">
        <v>33.1634</v>
      </c>
      <c r="HO33">
        <v>78.5471</v>
      </c>
      <c r="HP33">
        <v>23.6267</v>
      </c>
      <c r="HQ33">
        <v>390.985</v>
      </c>
      <c r="HR33">
        <v>15.1556</v>
      </c>
      <c r="HS33">
        <v>100.448</v>
      </c>
      <c r="HT33">
        <v>102.095</v>
      </c>
    </row>
    <row r="34" spans="1:228">
      <c r="A34">
        <v>18</v>
      </c>
      <c r="B34">
        <v>1728491536</v>
      </c>
      <c r="C34">
        <v>598.5</v>
      </c>
      <c r="D34" t="s">
        <v>401</v>
      </c>
      <c r="E34" t="s">
        <v>402</v>
      </c>
      <c r="F34">
        <v>5</v>
      </c>
      <c r="G34" t="s">
        <v>357</v>
      </c>
      <c r="H34" t="s">
        <v>358</v>
      </c>
      <c r="I34" t="s">
        <v>359</v>
      </c>
      <c r="J34" t="s">
        <v>360</v>
      </c>
      <c r="K34">
        <v>1728491528.214286</v>
      </c>
      <c r="L34">
        <f>(M34)/1000</f>
        <v>0</v>
      </c>
      <c r="M34">
        <f>IF(BH34, AP34, AJ34)</f>
        <v>0</v>
      </c>
      <c r="N34">
        <f>IF(BH34, AK34, AI34)</f>
        <v>0</v>
      </c>
      <c r="O34">
        <f>BJ34 - IF(AW34&gt;1, N34*BD34*100.0/(AY34), 0)</f>
        <v>0</v>
      </c>
      <c r="P34">
        <f>((V34-L34/2)*O34-N34)/(V34+L34/2)</f>
        <v>0</v>
      </c>
      <c r="Q34">
        <f>P34*(BQ34+BR34)/1000.0</f>
        <v>0</v>
      </c>
      <c r="R34">
        <f>(BJ34 - IF(AW34&gt;1, N34*BD34*100.0/(AY34), 0))*(BQ34+BR34)/1000.0</f>
        <v>0</v>
      </c>
      <c r="S34">
        <f>2.0/((1/U34-1/T34)+SIGN(U34)*SQRT((1/U34-1/T34)*(1/U34-1/T34) + 4*BE34/((BE34+1)*(BE34+1))*(2*1/U34*1/T34-1/T34*1/T34)))</f>
        <v>0</v>
      </c>
      <c r="T34">
        <f>IF(LEFT(BF34,1)&lt;&gt;"0",IF(LEFT(BF34,1)="1",3.0,BG34),$D$5+$E$5*(BX34*BQ34/($K$5*1000))+$F$5*(BX34*BQ34/($K$5*1000))*MAX(MIN(BD34,$J$5),$I$5)*MAX(MIN(BD34,$J$5),$I$5)+$G$5*MAX(MIN(BD34,$J$5),$I$5)*(BX34*BQ34/($K$5*1000))+$H$5*(BX34*BQ34/($K$5*1000))*(BX34*BQ34/($K$5*1000)))</f>
        <v>0</v>
      </c>
      <c r="U34">
        <f>L34*(1000-(1000*0.61365*exp(17.502*Y34/(240.97+Y34))/(BQ34+BR34)+BL34)/2)/(1000*0.61365*exp(17.502*Y34/(240.97+Y34))/(BQ34+BR34)-BL34)</f>
        <v>0</v>
      </c>
      <c r="V34">
        <f>1/((BE34+1)/(S34/1.6)+1/(T34/1.37)) + BE34/((BE34+1)/(S34/1.6) + BE34/(T34/1.37))</f>
        <v>0</v>
      </c>
      <c r="W34">
        <f>(AZ34*BC34)</f>
        <v>0</v>
      </c>
      <c r="X34">
        <f>(BS34+(W34+2*0.95*5.67E-8*(((BS34+$B$7)+273)^4-(BS34+273)^4)-44100*L34)/(1.84*29.3*T34+8*0.95*5.67E-8*(BS34+273)^3))</f>
        <v>0</v>
      </c>
      <c r="Y34">
        <f>($C$7*BT34+$D$7*BU34+$E$7*X34)</f>
        <v>0</v>
      </c>
      <c r="Z34">
        <f>0.61365*exp(17.502*Y34/(240.97+Y34))</f>
        <v>0</v>
      </c>
      <c r="AA34">
        <f>(AB34/AC34*100)</f>
        <v>0</v>
      </c>
      <c r="AB34">
        <f>BL34*(BQ34+BR34)/1000</f>
        <v>0</v>
      </c>
      <c r="AC34">
        <f>0.61365*exp(17.502*BS34/(240.97+BS34))</f>
        <v>0</v>
      </c>
      <c r="AD34">
        <f>(Z34-BL34*(BQ34+BR34)/1000)</f>
        <v>0</v>
      </c>
      <c r="AE34">
        <f>(-L34*44100)</f>
        <v>0</v>
      </c>
      <c r="AF34">
        <f>2*29.3*T34*0.92*(BS34-Y34)</f>
        <v>0</v>
      </c>
      <c r="AG34">
        <f>2*0.95*5.67E-8*(((BS34+$B$7)+273)^4-(Y34+273)^4)</f>
        <v>0</v>
      </c>
      <c r="AH34">
        <f>W34+AG34+AE34+AF34</f>
        <v>0</v>
      </c>
      <c r="AI34">
        <f>BP34*AW34*(BK34-BJ34*(1000-AW34*BM34)/(1000-AW34*BL34))/(100*BD34)</f>
        <v>0</v>
      </c>
      <c r="AJ34">
        <f>1000*BP34*AW34*(BL34-BM34)/(100*BD34*(1000-AW34*BL34))</f>
        <v>0</v>
      </c>
      <c r="AK34">
        <f>(AL34 - AM34 - BQ34*1E3/(8.314*(BS34+273.15)) * AO34/BP34 * AN34) * BP34/(100*BD34) * (1000 - BM34)/1000</f>
        <v>0</v>
      </c>
      <c r="AL34">
        <v>373.3975189542586</v>
      </c>
      <c r="AM34">
        <v>347.8771999999999</v>
      </c>
      <c r="AN34">
        <v>4.76322659682755</v>
      </c>
      <c r="AO34">
        <v>66.76948386881654</v>
      </c>
      <c r="AP34">
        <f>(AR34 - AQ34 + BQ34*1E3/(8.314*(BS34+273.15)) * AT34/BP34 * AS34) * BP34/(100*BD34) * 1000/(1000 - AR34)</f>
        <v>0</v>
      </c>
      <c r="AQ34">
        <v>15.21294531273294</v>
      </c>
      <c r="AR34">
        <v>16.14999333333333</v>
      </c>
      <c r="AS34">
        <v>-3.631242694586993E-05</v>
      </c>
      <c r="AT34">
        <v>80.08681088304684</v>
      </c>
      <c r="AU34">
        <v>0</v>
      </c>
      <c r="AV34">
        <v>0</v>
      </c>
      <c r="AW34">
        <f>IF(AU34*$H$13&gt;=AY34,1.0,(AY34/(AY34-AU34*$H$13)))</f>
        <v>0</v>
      </c>
      <c r="AX34">
        <f>(AW34-1)*100</f>
        <v>0</v>
      </c>
      <c r="AY34">
        <f>MAX(0,($B$13+$C$13*BX34)/(1+$D$13*BX34)*BQ34/(BS34+273)*$E$13)</f>
        <v>0</v>
      </c>
      <c r="AZ34">
        <f>$B$11*BY34+$C$11*BZ34+$F$11*CK34*(1-CN34)</f>
        <v>0</v>
      </c>
      <c r="BA34">
        <f>AZ34*BB34</f>
        <v>0</v>
      </c>
      <c r="BB34">
        <f>($B$11*$D$9+$C$11*$D$9+$F$11*((CX34+CP34)/MAX(CX34+CP34+CY34, 0.1)*$I$9+CY34/MAX(CX34+CP34+CY34, 0.1)*$J$9))/($B$11+$C$11+$F$11)</f>
        <v>0</v>
      </c>
      <c r="BC34">
        <f>($B$11*$K$9+$C$11*$K$9+$F$11*((CX34+CP34)/MAX(CX34+CP34+CY34, 0.1)*$P$9+CY34/MAX(CX34+CP34+CY34, 0.1)*$Q$9))/($B$11+$C$11+$F$11)</f>
        <v>0</v>
      </c>
      <c r="BD34">
        <v>6</v>
      </c>
      <c r="BE34">
        <v>0.5</v>
      </c>
      <c r="BF34" t="s">
        <v>361</v>
      </c>
      <c r="BG34">
        <v>2</v>
      </c>
      <c r="BH34" t="b">
        <v>1</v>
      </c>
      <c r="BI34">
        <v>1728491528.214286</v>
      </c>
      <c r="BJ34">
        <v>310.6036071428571</v>
      </c>
      <c r="BK34">
        <v>340.983</v>
      </c>
      <c r="BL34">
        <v>16.14908571428571</v>
      </c>
      <c r="BM34">
        <v>15.228575</v>
      </c>
      <c r="BN34">
        <v>315.6075714285715</v>
      </c>
      <c r="BO34">
        <v>16.23954642857143</v>
      </c>
      <c r="BP34">
        <v>599.9929285714286</v>
      </c>
      <c r="BQ34">
        <v>97.50845714285715</v>
      </c>
      <c r="BR34">
        <v>0.09994043571428572</v>
      </c>
      <c r="BS34">
        <v>24.87670714285714</v>
      </c>
      <c r="BT34">
        <v>24.98388571428571</v>
      </c>
      <c r="BU34">
        <v>999.9000000000002</v>
      </c>
      <c r="BV34">
        <v>0</v>
      </c>
      <c r="BW34">
        <v>0</v>
      </c>
      <c r="BX34">
        <v>10004.04035714286</v>
      </c>
      <c r="BY34">
        <v>0</v>
      </c>
      <c r="BZ34">
        <v>67.8969392857143</v>
      </c>
      <c r="CA34">
        <v>-30.37917142857143</v>
      </c>
      <c r="CB34">
        <v>315.7019642857143</v>
      </c>
      <c r="CC34">
        <v>346.2556428571429</v>
      </c>
      <c r="CD34">
        <v>0.9205040714285715</v>
      </c>
      <c r="CE34">
        <v>340.983</v>
      </c>
      <c r="CF34">
        <v>15.228575</v>
      </c>
      <c r="CG34">
        <v>1.574671071428571</v>
      </c>
      <c r="CH34">
        <v>1.484913928571429</v>
      </c>
      <c r="CI34">
        <v>13.71315</v>
      </c>
      <c r="CJ34">
        <v>12.81370357142857</v>
      </c>
      <c r="CK34">
        <v>1600.012142857143</v>
      </c>
      <c r="CL34">
        <v>0.6920000714285713</v>
      </c>
      <c r="CM34">
        <v>0.3079999285714286</v>
      </c>
      <c r="CN34">
        <v>0</v>
      </c>
      <c r="CO34">
        <v>2.011410714285714</v>
      </c>
      <c r="CP34">
        <v>0</v>
      </c>
      <c r="CQ34">
        <v>14157.45357142857</v>
      </c>
      <c r="CR34">
        <v>13790.28571428571</v>
      </c>
      <c r="CS34">
        <v>38.51092857142857</v>
      </c>
      <c r="CT34">
        <v>39.69621428571428</v>
      </c>
      <c r="CU34">
        <v>38.91714285714285</v>
      </c>
      <c r="CV34">
        <v>38.08232142857143</v>
      </c>
      <c r="CW34">
        <v>37.90157142857142</v>
      </c>
      <c r="CX34">
        <v>1107.208571428572</v>
      </c>
      <c r="CY34">
        <v>492.8035714285716</v>
      </c>
      <c r="CZ34">
        <v>0</v>
      </c>
      <c r="DA34">
        <v>1728491593</v>
      </c>
      <c r="DB34">
        <v>0</v>
      </c>
      <c r="DC34">
        <v>1728490956.5</v>
      </c>
      <c r="DD34" t="s">
        <v>362</v>
      </c>
      <c r="DE34">
        <v>1728490952.5</v>
      </c>
      <c r="DF34">
        <v>1728490956.5</v>
      </c>
      <c r="DG34">
        <v>1</v>
      </c>
      <c r="DH34">
        <v>-0.065</v>
      </c>
      <c r="DI34">
        <v>-0.008</v>
      </c>
      <c r="DJ34">
        <v>-3.246</v>
      </c>
      <c r="DK34">
        <v>-0.091</v>
      </c>
      <c r="DL34">
        <v>52</v>
      </c>
      <c r="DM34">
        <v>15</v>
      </c>
      <c r="DN34">
        <v>0.25</v>
      </c>
      <c r="DO34">
        <v>0.13</v>
      </c>
      <c r="DP34">
        <v>-27.5334175</v>
      </c>
      <c r="DQ34">
        <v>-61.54193583489676</v>
      </c>
      <c r="DR34">
        <v>6.050764725961815</v>
      </c>
      <c r="DS34">
        <v>0</v>
      </c>
      <c r="DT34">
        <v>0.9156544249999999</v>
      </c>
      <c r="DU34">
        <v>0.1426816097560966</v>
      </c>
      <c r="DV34">
        <v>0.01473534942898793</v>
      </c>
      <c r="DW34">
        <v>0</v>
      </c>
      <c r="DX34">
        <v>0</v>
      </c>
      <c r="DY34">
        <v>2</v>
      </c>
      <c r="DZ34" t="s">
        <v>386</v>
      </c>
      <c r="EA34">
        <v>3.23143</v>
      </c>
      <c r="EB34">
        <v>2.70439</v>
      </c>
      <c r="EC34">
        <v>0.089184</v>
      </c>
      <c r="ED34">
        <v>0.0954192</v>
      </c>
      <c r="EE34">
        <v>0.0852441</v>
      </c>
      <c r="EF34">
        <v>0.0817683</v>
      </c>
      <c r="EG34">
        <v>30112.6</v>
      </c>
      <c r="EH34">
        <v>29225.6</v>
      </c>
      <c r="EI34">
        <v>31641.6</v>
      </c>
      <c r="EJ34">
        <v>30605.5</v>
      </c>
      <c r="EK34">
        <v>38793.6</v>
      </c>
      <c r="EL34">
        <v>37141.9</v>
      </c>
      <c r="EM34">
        <v>44369.6</v>
      </c>
      <c r="EN34">
        <v>42718.1</v>
      </c>
      <c r="EO34">
        <v>2.20388</v>
      </c>
      <c r="EP34">
        <v>1.93965</v>
      </c>
      <c r="EQ34">
        <v>0.161581</v>
      </c>
      <c r="ER34">
        <v>0</v>
      </c>
      <c r="ES34">
        <v>22.3298</v>
      </c>
      <c r="ET34">
        <v>999.9</v>
      </c>
      <c r="EU34">
        <v>69.59999999999999</v>
      </c>
      <c r="EV34">
        <v>22.8</v>
      </c>
      <c r="EW34">
        <v>19.8839</v>
      </c>
      <c r="EX34">
        <v>60.7801</v>
      </c>
      <c r="EY34">
        <v>25.9615</v>
      </c>
      <c r="EZ34">
        <v>1</v>
      </c>
      <c r="FA34">
        <v>-0.338422</v>
      </c>
      <c r="FB34">
        <v>-0.774178</v>
      </c>
      <c r="FC34">
        <v>20.1984</v>
      </c>
      <c r="FD34">
        <v>5.21969</v>
      </c>
      <c r="FE34">
        <v>11.9944</v>
      </c>
      <c r="FF34">
        <v>4.965</v>
      </c>
      <c r="FG34">
        <v>3.2955</v>
      </c>
      <c r="FH34">
        <v>9999</v>
      </c>
      <c r="FI34">
        <v>9999</v>
      </c>
      <c r="FJ34">
        <v>9999</v>
      </c>
      <c r="FK34">
        <v>148.1</v>
      </c>
      <c r="FL34">
        <v>4.97101</v>
      </c>
      <c r="FM34">
        <v>1.86766</v>
      </c>
      <c r="FN34">
        <v>1.85885</v>
      </c>
      <c r="FO34">
        <v>1.86508</v>
      </c>
      <c r="FP34">
        <v>1.86299</v>
      </c>
      <c r="FQ34">
        <v>1.86435</v>
      </c>
      <c r="FR34">
        <v>1.85985</v>
      </c>
      <c r="FS34">
        <v>1.86389</v>
      </c>
      <c r="FT34">
        <v>0</v>
      </c>
      <c r="FU34">
        <v>0</v>
      </c>
      <c r="FV34">
        <v>0</v>
      </c>
      <c r="FW34">
        <v>0</v>
      </c>
      <c r="FX34" t="s">
        <v>364</v>
      </c>
      <c r="FY34" t="s">
        <v>365</v>
      </c>
      <c r="FZ34" t="s">
        <v>366</v>
      </c>
      <c r="GA34" t="s">
        <v>366</v>
      </c>
      <c r="GB34" t="s">
        <v>366</v>
      </c>
      <c r="GC34" t="s">
        <v>366</v>
      </c>
      <c r="GD34">
        <v>0</v>
      </c>
      <c r="GE34">
        <v>100</v>
      </c>
      <c r="GF34">
        <v>100</v>
      </c>
      <c r="GG34">
        <v>-5.235</v>
      </c>
      <c r="GH34">
        <v>-0.09039999999999999</v>
      </c>
      <c r="GI34">
        <v>-2.868309889394353</v>
      </c>
      <c r="GJ34">
        <v>-0.006773961979547998</v>
      </c>
      <c r="GK34">
        <v>-8.296070481250098E-08</v>
      </c>
      <c r="GL34">
        <v>3.322967193956903E-10</v>
      </c>
      <c r="GM34">
        <v>-0.07871069313407227</v>
      </c>
      <c r="GN34">
        <v>-0.00208336341840114</v>
      </c>
      <c r="GO34">
        <v>8.801746095907445E-05</v>
      </c>
      <c r="GP34">
        <v>-2.677693255255651E-07</v>
      </c>
      <c r="GQ34">
        <v>3</v>
      </c>
      <c r="GR34">
        <v>2052</v>
      </c>
      <c r="GS34">
        <v>2</v>
      </c>
      <c r="GT34">
        <v>18</v>
      </c>
      <c r="GU34">
        <v>9.699999999999999</v>
      </c>
      <c r="GV34">
        <v>9.699999999999999</v>
      </c>
      <c r="GW34">
        <v>1.09497</v>
      </c>
      <c r="GX34">
        <v>2.4707</v>
      </c>
      <c r="GY34">
        <v>1.44897</v>
      </c>
      <c r="GZ34">
        <v>2.32788</v>
      </c>
      <c r="HA34">
        <v>1.55151</v>
      </c>
      <c r="HB34">
        <v>2.31445</v>
      </c>
      <c r="HC34">
        <v>28.6269</v>
      </c>
      <c r="HD34">
        <v>14.9201</v>
      </c>
      <c r="HE34">
        <v>18</v>
      </c>
      <c r="HF34">
        <v>607.88</v>
      </c>
      <c r="HG34">
        <v>444.092</v>
      </c>
      <c r="HH34">
        <v>23.6305</v>
      </c>
      <c r="HI34">
        <v>22.614</v>
      </c>
      <c r="HJ34">
        <v>30.0004</v>
      </c>
      <c r="HK34">
        <v>22.5639</v>
      </c>
      <c r="HL34">
        <v>22.4805</v>
      </c>
      <c r="HM34">
        <v>21.9898</v>
      </c>
      <c r="HN34">
        <v>33.1634</v>
      </c>
      <c r="HO34">
        <v>78.5471</v>
      </c>
      <c r="HP34">
        <v>23.6374</v>
      </c>
      <c r="HQ34">
        <v>421.038</v>
      </c>
      <c r="HR34">
        <v>15.1542</v>
      </c>
      <c r="HS34">
        <v>100.446</v>
      </c>
      <c r="HT34">
        <v>102.094</v>
      </c>
    </row>
    <row r="35" spans="1:228">
      <c r="A35">
        <v>19</v>
      </c>
      <c r="B35">
        <v>1728491541</v>
      </c>
      <c r="C35">
        <v>603.5</v>
      </c>
      <c r="D35" t="s">
        <v>403</v>
      </c>
      <c r="E35" t="s">
        <v>404</v>
      </c>
      <c r="F35">
        <v>5</v>
      </c>
      <c r="G35" t="s">
        <v>357</v>
      </c>
      <c r="H35" t="s">
        <v>358</v>
      </c>
      <c r="I35" t="s">
        <v>359</v>
      </c>
      <c r="J35" t="s">
        <v>360</v>
      </c>
      <c r="K35">
        <v>1728491533.5</v>
      </c>
      <c r="L35">
        <f>(M35)/1000</f>
        <v>0</v>
      </c>
      <c r="M35">
        <f>IF(BH35, AP35, AJ35)</f>
        <v>0</v>
      </c>
      <c r="N35">
        <f>IF(BH35, AK35, AI35)</f>
        <v>0</v>
      </c>
      <c r="O35">
        <f>BJ35 - IF(AW35&gt;1, N35*BD35*100.0/(AY35), 0)</f>
        <v>0</v>
      </c>
      <c r="P35">
        <f>((V35-L35/2)*O35-N35)/(V35+L35/2)</f>
        <v>0</v>
      </c>
      <c r="Q35">
        <f>P35*(BQ35+BR35)/1000.0</f>
        <v>0</v>
      </c>
      <c r="R35">
        <f>(BJ35 - IF(AW35&gt;1, N35*BD35*100.0/(AY35), 0))*(BQ35+BR35)/1000.0</f>
        <v>0</v>
      </c>
      <c r="S35">
        <f>2.0/((1/U35-1/T35)+SIGN(U35)*SQRT((1/U35-1/T35)*(1/U35-1/T35) + 4*BE35/((BE35+1)*(BE35+1))*(2*1/U35*1/T35-1/T35*1/T35)))</f>
        <v>0</v>
      </c>
      <c r="T35">
        <f>IF(LEFT(BF35,1)&lt;&gt;"0",IF(LEFT(BF35,1)="1",3.0,BG35),$D$5+$E$5*(BX35*BQ35/($K$5*1000))+$F$5*(BX35*BQ35/($K$5*1000))*MAX(MIN(BD35,$J$5),$I$5)*MAX(MIN(BD35,$J$5),$I$5)+$G$5*MAX(MIN(BD35,$J$5),$I$5)*(BX35*BQ35/($K$5*1000))+$H$5*(BX35*BQ35/($K$5*1000))*(BX35*BQ35/($K$5*1000)))</f>
        <v>0</v>
      </c>
      <c r="U35">
        <f>L35*(1000-(1000*0.61365*exp(17.502*Y35/(240.97+Y35))/(BQ35+BR35)+BL35)/2)/(1000*0.61365*exp(17.502*Y35/(240.97+Y35))/(BQ35+BR35)-BL35)</f>
        <v>0</v>
      </c>
      <c r="V35">
        <f>1/((BE35+1)/(S35/1.6)+1/(T35/1.37)) + BE35/((BE35+1)/(S35/1.6) + BE35/(T35/1.37))</f>
        <v>0</v>
      </c>
      <c r="W35">
        <f>(AZ35*BC35)</f>
        <v>0</v>
      </c>
      <c r="X35">
        <f>(BS35+(W35+2*0.95*5.67E-8*(((BS35+$B$7)+273)^4-(BS35+273)^4)-44100*L35)/(1.84*29.3*T35+8*0.95*5.67E-8*(BS35+273)^3))</f>
        <v>0</v>
      </c>
      <c r="Y35">
        <f>($C$7*BT35+$D$7*BU35+$E$7*X35)</f>
        <v>0</v>
      </c>
      <c r="Z35">
        <f>0.61365*exp(17.502*Y35/(240.97+Y35))</f>
        <v>0</v>
      </c>
      <c r="AA35">
        <f>(AB35/AC35*100)</f>
        <v>0</v>
      </c>
      <c r="AB35">
        <f>BL35*(BQ35+BR35)/1000</f>
        <v>0</v>
      </c>
      <c r="AC35">
        <f>0.61365*exp(17.502*BS35/(240.97+BS35))</f>
        <v>0</v>
      </c>
      <c r="AD35">
        <f>(Z35-BL35*(BQ35+BR35)/1000)</f>
        <v>0</v>
      </c>
      <c r="AE35">
        <f>(-L35*44100)</f>
        <v>0</v>
      </c>
      <c r="AF35">
        <f>2*29.3*T35*0.92*(BS35-Y35)</f>
        <v>0</v>
      </c>
      <c r="AG35">
        <f>2*0.95*5.67E-8*(((BS35+$B$7)+273)^4-(Y35+273)^4)</f>
        <v>0</v>
      </c>
      <c r="AH35">
        <f>W35+AG35+AE35+AF35</f>
        <v>0</v>
      </c>
      <c r="AI35">
        <f>BP35*AW35*(BK35-BJ35*(1000-AW35*BM35)/(1000-AW35*BL35))/(100*BD35)</f>
        <v>0</v>
      </c>
      <c r="AJ35">
        <f>1000*BP35*AW35*(BL35-BM35)/(100*BD35*(1000-AW35*BL35))</f>
        <v>0</v>
      </c>
      <c r="AK35">
        <f>(AL35 - AM35 - BQ35*1E3/(8.314*(BS35+273.15)) * AO35/BP35 * AN35) * BP35/(100*BD35) * (1000 - BM35)/1000</f>
        <v>0</v>
      </c>
      <c r="AL35">
        <v>399.1918313223462</v>
      </c>
      <c r="AM35">
        <v>372.5386484848485</v>
      </c>
      <c r="AN35">
        <v>4.980816112933098</v>
      </c>
      <c r="AO35">
        <v>66.76948386881654</v>
      </c>
      <c r="AP35">
        <f>(AR35 - AQ35 + BQ35*1E3/(8.314*(BS35+273.15)) * AT35/BP35 * AS35) * BP35/(100*BD35) * 1000/(1000 - AR35)</f>
        <v>0</v>
      </c>
      <c r="AQ35">
        <v>15.20933141841842</v>
      </c>
      <c r="AR35">
        <v>16.14611515151515</v>
      </c>
      <c r="AS35">
        <v>-3.314426447331077E-05</v>
      </c>
      <c r="AT35">
        <v>80.08681088304684</v>
      </c>
      <c r="AU35">
        <v>0</v>
      </c>
      <c r="AV35">
        <v>0</v>
      </c>
      <c r="AW35">
        <f>IF(AU35*$H$13&gt;=AY35,1.0,(AY35/(AY35-AU35*$H$13)))</f>
        <v>0</v>
      </c>
      <c r="AX35">
        <f>(AW35-1)*100</f>
        <v>0</v>
      </c>
      <c r="AY35">
        <f>MAX(0,($B$13+$C$13*BX35)/(1+$D$13*BX35)*BQ35/(BS35+273)*$E$13)</f>
        <v>0</v>
      </c>
      <c r="AZ35">
        <f>$B$11*BY35+$C$11*BZ35+$F$11*CK35*(1-CN35)</f>
        <v>0</v>
      </c>
      <c r="BA35">
        <f>AZ35*BB35</f>
        <v>0</v>
      </c>
      <c r="BB35">
        <f>($B$11*$D$9+$C$11*$D$9+$F$11*((CX35+CP35)/MAX(CX35+CP35+CY35, 0.1)*$I$9+CY35/MAX(CX35+CP35+CY35, 0.1)*$J$9))/($B$11+$C$11+$F$11)</f>
        <v>0</v>
      </c>
      <c r="BC35">
        <f>($B$11*$K$9+$C$11*$K$9+$F$11*((CX35+CP35)/MAX(CX35+CP35+CY35, 0.1)*$P$9+CY35/MAX(CX35+CP35+CY35, 0.1)*$Q$9))/($B$11+$C$11+$F$11)</f>
        <v>0</v>
      </c>
      <c r="BD35">
        <v>6</v>
      </c>
      <c r="BE35">
        <v>0.5</v>
      </c>
      <c r="BF35" t="s">
        <v>361</v>
      </c>
      <c r="BG35">
        <v>2</v>
      </c>
      <c r="BH35" t="b">
        <v>1</v>
      </c>
      <c r="BI35">
        <v>1728491533.5</v>
      </c>
      <c r="BJ35">
        <v>333.4219259259259</v>
      </c>
      <c r="BK35">
        <v>367.2531481481481</v>
      </c>
      <c r="BL35">
        <v>16.15051851851852</v>
      </c>
      <c r="BM35">
        <v>15.21962222222222</v>
      </c>
      <c r="BN35">
        <v>338.5802222222222</v>
      </c>
      <c r="BO35">
        <v>16.24099259259259</v>
      </c>
      <c r="BP35">
        <v>600.0044814814814</v>
      </c>
      <c r="BQ35">
        <v>97.50872222222222</v>
      </c>
      <c r="BR35">
        <v>0.09995115555555556</v>
      </c>
      <c r="BS35">
        <v>24.88388518518519</v>
      </c>
      <c r="BT35">
        <v>24.98896296296297</v>
      </c>
      <c r="BU35">
        <v>999.9000000000001</v>
      </c>
      <c r="BV35">
        <v>0</v>
      </c>
      <c r="BW35">
        <v>0</v>
      </c>
      <c r="BX35">
        <v>9999.467407407406</v>
      </c>
      <c r="BY35">
        <v>0</v>
      </c>
      <c r="BZ35">
        <v>67.89429259259261</v>
      </c>
      <c r="CA35">
        <v>-33.83105555555555</v>
      </c>
      <c r="CB35">
        <v>338.8952222222223</v>
      </c>
      <c r="CC35">
        <v>372.9286296296297</v>
      </c>
      <c r="CD35">
        <v>0.9308987407407407</v>
      </c>
      <c r="CE35">
        <v>367.2531481481481</v>
      </c>
      <c r="CF35">
        <v>15.21962222222222</v>
      </c>
      <c r="CG35">
        <v>1.574816666666667</v>
      </c>
      <c r="CH35">
        <v>1.484045925925926</v>
      </c>
      <c r="CI35">
        <v>13.71457407407407</v>
      </c>
      <c r="CJ35">
        <v>12.80477037037037</v>
      </c>
      <c r="CK35">
        <v>1599.999259259259</v>
      </c>
      <c r="CL35">
        <v>0.6920020370370371</v>
      </c>
      <c r="CM35">
        <v>0.3079979629629629</v>
      </c>
      <c r="CN35">
        <v>0</v>
      </c>
      <c r="CO35">
        <v>2.036418518518519</v>
      </c>
      <c r="CP35">
        <v>0</v>
      </c>
      <c r="CQ35">
        <v>14151.08518518518</v>
      </c>
      <c r="CR35">
        <v>13790.18148148148</v>
      </c>
      <c r="CS35">
        <v>38.59929629629629</v>
      </c>
      <c r="CT35">
        <v>39.77292592592593</v>
      </c>
      <c r="CU35">
        <v>38.98807407407407</v>
      </c>
      <c r="CV35">
        <v>38.19181481481481</v>
      </c>
      <c r="CW35">
        <v>37.98822222222222</v>
      </c>
      <c r="CX35">
        <v>1107.202962962963</v>
      </c>
      <c r="CY35">
        <v>492.7962962962963</v>
      </c>
      <c r="CZ35">
        <v>0</v>
      </c>
      <c r="DA35">
        <v>1728491597.8</v>
      </c>
      <c r="DB35">
        <v>0</v>
      </c>
      <c r="DC35">
        <v>1728490956.5</v>
      </c>
      <c r="DD35" t="s">
        <v>362</v>
      </c>
      <c r="DE35">
        <v>1728490952.5</v>
      </c>
      <c r="DF35">
        <v>1728490956.5</v>
      </c>
      <c r="DG35">
        <v>1</v>
      </c>
      <c r="DH35">
        <v>-0.065</v>
      </c>
      <c r="DI35">
        <v>-0.008</v>
      </c>
      <c r="DJ35">
        <v>-3.246</v>
      </c>
      <c r="DK35">
        <v>-0.091</v>
      </c>
      <c r="DL35">
        <v>52</v>
      </c>
      <c r="DM35">
        <v>15</v>
      </c>
      <c r="DN35">
        <v>0.25</v>
      </c>
      <c r="DO35">
        <v>0.13</v>
      </c>
      <c r="DP35">
        <v>-31.7886425</v>
      </c>
      <c r="DQ35">
        <v>-38.76067879924947</v>
      </c>
      <c r="DR35">
        <v>3.871722604854815</v>
      </c>
      <c r="DS35">
        <v>0</v>
      </c>
      <c r="DT35">
        <v>0.9246881</v>
      </c>
      <c r="DU35">
        <v>0.1337136585365827</v>
      </c>
      <c r="DV35">
        <v>0.0142833770478133</v>
      </c>
      <c r="DW35">
        <v>0</v>
      </c>
      <c r="DX35">
        <v>0</v>
      </c>
      <c r="DY35">
        <v>2</v>
      </c>
      <c r="DZ35" t="s">
        <v>386</v>
      </c>
      <c r="EA35">
        <v>3.23129</v>
      </c>
      <c r="EB35">
        <v>2.70427</v>
      </c>
      <c r="EC35">
        <v>0.0940361</v>
      </c>
      <c r="ED35">
        <v>0.100278</v>
      </c>
      <c r="EE35">
        <v>0.0852289</v>
      </c>
      <c r="EF35">
        <v>0.08177959999999999</v>
      </c>
      <c r="EG35">
        <v>29952.5</v>
      </c>
      <c r="EH35">
        <v>29068.2</v>
      </c>
      <c r="EI35">
        <v>31641.8</v>
      </c>
      <c r="EJ35">
        <v>30604.9</v>
      </c>
      <c r="EK35">
        <v>38794.7</v>
      </c>
      <c r="EL35">
        <v>37141.1</v>
      </c>
      <c r="EM35">
        <v>44370</v>
      </c>
      <c r="EN35">
        <v>42717.6</v>
      </c>
      <c r="EO35">
        <v>2.20335</v>
      </c>
      <c r="EP35">
        <v>1.94013</v>
      </c>
      <c r="EQ35">
        <v>0.162646</v>
      </c>
      <c r="ER35">
        <v>0</v>
      </c>
      <c r="ES35">
        <v>22.3316</v>
      </c>
      <c r="ET35">
        <v>999.9</v>
      </c>
      <c r="EU35">
        <v>69.59999999999999</v>
      </c>
      <c r="EV35">
        <v>22.8</v>
      </c>
      <c r="EW35">
        <v>19.8839</v>
      </c>
      <c r="EX35">
        <v>61.3001</v>
      </c>
      <c r="EY35">
        <v>25.609</v>
      </c>
      <c r="EZ35">
        <v>1</v>
      </c>
      <c r="FA35">
        <v>-0.33815</v>
      </c>
      <c r="FB35">
        <v>-0.760408</v>
      </c>
      <c r="FC35">
        <v>20.1985</v>
      </c>
      <c r="FD35">
        <v>5.22014</v>
      </c>
      <c r="FE35">
        <v>11.9956</v>
      </c>
      <c r="FF35">
        <v>4.96515</v>
      </c>
      <c r="FG35">
        <v>3.29565</v>
      </c>
      <c r="FH35">
        <v>9999</v>
      </c>
      <c r="FI35">
        <v>9999</v>
      </c>
      <c r="FJ35">
        <v>9999</v>
      </c>
      <c r="FK35">
        <v>148.1</v>
      </c>
      <c r="FL35">
        <v>4.97102</v>
      </c>
      <c r="FM35">
        <v>1.86766</v>
      </c>
      <c r="FN35">
        <v>1.85883</v>
      </c>
      <c r="FO35">
        <v>1.86507</v>
      </c>
      <c r="FP35">
        <v>1.86299</v>
      </c>
      <c r="FQ35">
        <v>1.86435</v>
      </c>
      <c r="FR35">
        <v>1.85984</v>
      </c>
      <c r="FS35">
        <v>1.86389</v>
      </c>
      <c r="FT35">
        <v>0</v>
      </c>
      <c r="FU35">
        <v>0</v>
      </c>
      <c r="FV35">
        <v>0</v>
      </c>
      <c r="FW35">
        <v>0</v>
      </c>
      <c r="FX35" t="s">
        <v>364</v>
      </c>
      <c r="FY35" t="s">
        <v>365</v>
      </c>
      <c r="FZ35" t="s">
        <v>366</v>
      </c>
      <c r="GA35" t="s">
        <v>366</v>
      </c>
      <c r="GB35" t="s">
        <v>366</v>
      </c>
      <c r="GC35" t="s">
        <v>366</v>
      </c>
      <c r="GD35">
        <v>0</v>
      </c>
      <c r="GE35">
        <v>100</v>
      </c>
      <c r="GF35">
        <v>100</v>
      </c>
      <c r="GG35">
        <v>-5.398</v>
      </c>
      <c r="GH35">
        <v>-0.0905</v>
      </c>
      <c r="GI35">
        <v>-2.868309889394353</v>
      </c>
      <c r="GJ35">
        <v>-0.006773961979547998</v>
      </c>
      <c r="GK35">
        <v>-8.296070481250098E-08</v>
      </c>
      <c r="GL35">
        <v>3.322967193956903E-10</v>
      </c>
      <c r="GM35">
        <v>-0.07871069313407227</v>
      </c>
      <c r="GN35">
        <v>-0.00208336341840114</v>
      </c>
      <c r="GO35">
        <v>8.801746095907445E-05</v>
      </c>
      <c r="GP35">
        <v>-2.677693255255651E-07</v>
      </c>
      <c r="GQ35">
        <v>3</v>
      </c>
      <c r="GR35">
        <v>2052</v>
      </c>
      <c r="GS35">
        <v>2</v>
      </c>
      <c r="GT35">
        <v>18</v>
      </c>
      <c r="GU35">
        <v>9.800000000000001</v>
      </c>
      <c r="GV35">
        <v>9.699999999999999</v>
      </c>
      <c r="GW35">
        <v>1.1499</v>
      </c>
      <c r="GX35">
        <v>2.45361</v>
      </c>
      <c r="GY35">
        <v>1.44775</v>
      </c>
      <c r="GZ35">
        <v>2.32788</v>
      </c>
      <c r="HA35">
        <v>1.55151</v>
      </c>
      <c r="HB35">
        <v>2.35962</v>
      </c>
      <c r="HC35">
        <v>28.6269</v>
      </c>
      <c r="HD35">
        <v>14.9201</v>
      </c>
      <c r="HE35">
        <v>18</v>
      </c>
      <c r="HF35">
        <v>607.557</v>
      </c>
      <c r="HG35">
        <v>444.405</v>
      </c>
      <c r="HH35">
        <v>23.6429</v>
      </c>
      <c r="HI35">
        <v>22.6178</v>
      </c>
      <c r="HJ35">
        <v>30.0002</v>
      </c>
      <c r="HK35">
        <v>22.5677</v>
      </c>
      <c r="HL35">
        <v>22.4843</v>
      </c>
      <c r="HM35">
        <v>23.1017</v>
      </c>
      <c r="HN35">
        <v>33.1634</v>
      </c>
      <c r="HO35">
        <v>78.5471</v>
      </c>
      <c r="HP35">
        <v>23.646</v>
      </c>
      <c r="HQ35">
        <v>441.139</v>
      </c>
      <c r="HR35">
        <v>15.1769</v>
      </c>
      <c r="HS35">
        <v>100.447</v>
      </c>
      <c r="HT35">
        <v>102.093</v>
      </c>
    </row>
    <row r="36" spans="1:228">
      <c r="A36">
        <v>20</v>
      </c>
      <c r="B36">
        <v>1728491546</v>
      </c>
      <c r="C36">
        <v>608.5</v>
      </c>
      <c r="D36" t="s">
        <v>405</v>
      </c>
      <c r="E36" t="s">
        <v>406</v>
      </c>
      <c r="F36">
        <v>5</v>
      </c>
      <c r="G36" t="s">
        <v>357</v>
      </c>
      <c r="H36" t="s">
        <v>358</v>
      </c>
      <c r="I36" t="s">
        <v>359</v>
      </c>
      <c r="J36" t="s">
        <v>360</v>
      </c>
      <c r="K36">
        <v>1728491538.214286</v>
      </c>
      <c r="L36">
        <f>(M36)/1000</f>
        <v>0</v>
      </c>
      <c r="M36">
        <f>IF(BH36, AP36, AJ36)</f>
        <v>0</v>
      </c>
      <c r="N36">
        <f>IF(BH36, AK36, AI36)</f>
        <v>0</v>
      </c>
      <c r="O36">
        <f>BJ36 - IF(AW36&gt;1, N36*BD36*100.0/(AY36), 0)</f>
        <v>0</v>
      </c>
      <c r="P36">
        <f>((V36-L36/2)*O36-N36)/(V36+L36/2)</f>
        <v>0</v>
      </c>
      <c r="Q36">
        <f>P36*(BQ36+BR36)/1000.0</f>
        <v>0</v>
      </c>
      <c r="R36">
        <f>(BJ36 - IF(AW36&gt;1, N36*BD36*100.0/(AY36), 0))*(BQ36+BR36)/1000.0</f>
        <v>0</v>
      </c>
      <c r="S36">
        <f>2.0/((1/U36-1/T36)+SIGN(U36)*SQRT((1/U36-1/T36)*(1/U36-1/T36) + 4*BE36/((BE36+1)*(BE36+1))*(2*1/U36*1/T36-1/T36*1/T36)))</f>
        <v>0</v>
      </c>
      <c r="T36">
        <f>IF(LEFT(BF36,1)&lt;&gt;"0",IF(LEFT(BF36,1)="1",3.0,BG36),$D$5+$E$5*(BX36*BQ36/($K$5*1000))+$F$5*(BX36*BQ36/($K$5*1000))*MAX(MIN(BD36,$J$5),$I$5)*MAX(MIN(BD36,$J$5),$I$5)+$G$5*MAX(MIN(BD36,$J$5),$I$5)*(BX36*BQ36/($K$5*1000))+$H$5*(BX36*BQ36/($K$5*1000))*(BX36*BQ36/($K$5*1000)))</f>
        <v>0</v>
      </c>
      <c r="U36">
        <f>L36*(1000-(1000*0.61365*exp(17.502*Y36/(240.97+Y36))/(BQ36+BR36)+BL36)/2)/(1000*0.61365*exp(17.502*Y36/(240.97+Y36))/(BQ36+BR36)-BL36)</f>
        <v>0</v>
      </c>
      <c r="V36">
        <f>1/((BE36+1)/(S36/1.6)+1/(T36/1.37)) + BE36/((BE36+1)/(S36/1.6) + BE36/(T36/1.37))</f>
        <v>0</v>
      </c>
      <c r="W36">
        <f>(AZ36*BC36)</f>
        <v>0</v>
      </c>
      <c r="X36">
        <f>(BS36+(W36+2*0.95*5.67E-8*(((BS36+$B$7)+273)^4-(BS36+273)^4)-44100*L36)/(1.84*29.3*T36+8*0.95*5.67E-8*(BS36+273)^3))</f>
        <v>0</v>
      </c>
      <c r="Y36">
        <f>($C$7*BT36+$D$7*BU36+$E$7*X36)</f>
        <v>0</v>
      </c>
      <c r="Z36">
        <f>0.61365*exp(17.502*Y36/(240.97+Y36))</f>
        <v>0</v>
      </c>
      <c r="AA36">
        <f>(AB36/AC36*100)</f>
        <v>0</v>
      </c>
      <c r="AB36">
        <f>BL36*(BQ36+BR36)/1000</f>
        <v>0</v>
      </c>
      <c r="AC36">
        <f>0.61365*exp(17.502*BS36/(240.97+BS36))</f>
        <v>0</v>
      </c>
      <c r="AD36">
        <f>(Z36-BL36*(BQ36+BR36)/1000)</f>
        <v>0</v>
      </c>
      <c r="AE36">
        <f>(-L36*44100)</f>
        <v>0</v>
      </c>
      <c r="AF36">
        <f>2*29.3*T36*0.92*(BS36-Y36)</f>
        <v>0</v>
      </c>
      <c r="AG36">
        <f>2*0.95*5.67E-8*(((BS36+$B$7)+273)^4-(Y36+273)^4)</f>
        <v>0</v>
      </c>
      <c r="AH36">
        <f>W36+AG36+AE36+AF36</f>
        <v>0</v>
      </c>
      <c r="AI36">
        <f>BP36*AW36*(BK36-BJ36*(1000-AW36*BM36)/(1000-AW36*BL36))/(100*BD36)</f>
        <v>0</v>
      </c>
      <c r="AJ36">
        <f>1000*BP36*AW36*(BL36-BM36)/(100*BD36*(1000-AW36*BL36))</f>
        <v>0</v>
      </c>
      <c r="AK36">
        <f>(AL36 - AM36 - BQ36*1E3/(8.314*(BS36+273.15)) * AO36/BP36 * AN36) * BP36/(100*BD36) * (1000 - BM36)/1000</f>
        <v>0</v>
      </c>
      <c r="AL36">
        <v>424.7911725685267</v>
      </c>
      <c r="AM36">
        <v>397.4185333333333</v>
      </c>
      <c r="AN36">
        <v>4.988392532790113</v>
      </c>
      <c r="AO36">
        <v>66.76948386881654</v>
      </c>
      <c r="AP36">
        <f>(AR36 - AQ36 + BQ36*1E3/(8.314*(BS36+273.15)) * AT36/BP36 * AS36) * BP36/(100*BD36) * 1000/(1000 - AR36)</f>
        <v>0</v>
      </c>
      <c r="AQ36">
        <v>15.21234415416038</v>
      </c>
      <c r="AR36">
        <v>16.14503878787879</v>
      </c>
      <c r="AS36">
        <v>-2.111656131326503E-05</v>
      </c>
      <c r="AT36">
        <v>80.08681088304684</v>
      </c>
      <c r="AU36">
        <v>0</v>
      </c>
      <c r="AV36">
        <v>0</v>
      </c>
      <c r="AW36">
        <f>IF(AU36*$H$13&gt;=AY36,1.0,(AY36/(AY36-AU36*$H$13)))</f>
        <v>0</v>
      </c>
      <c r="AX36">
        <f>(AW36-1)*100</f>
        <v>0</v>
      </c>
      <c r="AY36">
        <f>MAX(0,($B$13+$C$13*BX36)/(1+$D$13*BX36)*BQ36/(BS36+273)*$E$13)</f>
        <v>0</v>
      </c>
      <c r="AZ36">
        <f>$B$11*BY36+$C$11*BZ36+$F$11*CK36*(1-CN36)</f>
        <v>0</v>
      </c>
      <c r="BA36">
        <f>AZ36*BB36</f>
        <v>0</v>
      </c>
      <c r="BB36">
        <f>($B$11*$D$9+$C$11*$D$9+$F$11*((CX36+CP36)/MAX(CX36+CP36+CY36, 0.1)*$I$9+CY36/MAX(CX36+CP36+CY36, 0.1)*$J$9))/($B$11+$C$11+$F$11)</f>
        <v>0</v>
      </c>
      <c r="BC36">
        <f>($B$11*$K$9+$C$11*$K$9+$F$11*((CX36+CP36)/MAX(CX36+CP36+CY36, 0.1)*$P$9+CY36/MAX(CX36+CP36+CY36, 0.1)*$Q$9))/($B$11+$C$11+$F$11)</f>
        <v>0</v>
      </c>
      <c r="BD36">
        <v>6</v>
      </c>
      <c r="BE36">
        <v>0.5</v>
      </c>
      <c r="BF36" t="s">
        <v>361</v>
      </c>
      <c r="BG36">
        <v>2</v>
      </c>
      <c r="BH36" t="b">
        <v>1</v>
      </c>
      <c r="BI36">
        <v>1728491538.214286</v>
      </c>
      <c r="BJ36">
        <v>355.5886785714286</v>
      </c>
      <c r="BK36">
        <v>391.078607142857</v>
      </c>
      <c r="BL36">
        <v>16.14868928571429</v>
      </c>
      <c r="BM36">
        <v>15.21258928571429</v>
      </c>
      <c r="BN36">
        <v>360.89675</v>
      </c>
      <c r="BO36">
        <v>16.23915</v>
      </c>
      <c r="BP36">
        <v>599.98975</v>
      </c>
      <c r="BQ36">
        <v>97.50853214285712</v>
      </c>
      <c r="BR36">
        <v>0.1000370428571429</v>
      </c>
      <c r="BS36">
        <v>24.89128571428571</v>
      </c>
      <c r="BT36">
        <v>24.99743571428571</v>
      </c>
      <c r="BU36">
        <v>999.9000000000002</v>
      </c>
      <c r="BV36">
        <v>0</v>
      </c>
      <c r="BW36">
        <v>0</v>
      </c>
      <c r="BX36">
        <v>9987.235357142856</v>
      </c>
      <c r="BY36">
        <v>0</v>
      </c>
      <c r="BZ36">
        <v>67.88735357142858</v>
      </c>
      <c r="CA36">
        <v>-35.48980714285715</v>
      </c>
      <c r="CB36">
        <v>361.4252142857143</v>
      </c>
      <c r="CC36">
        <v>397.1196785714286</v>
      </c>
      <c r="CD36">
        <v>0.9360955357142858</v>
      </c>
      <c r="CE36">
        <v>391.078607142857</v>
      </c>
      <c r="CF36">
        <v>15.21258928571429</v>
      </c>
      <c r="CG36">
        <v>1.574634285714286</v>
      </c>
      <c r="CH36">
        <v>1.483356785714286</v>
      </c>
      <c r="CI36">
        <v>13.71279285714286</v>
      </c>
      <c r="CJ36">
        <v>12.797675</v>
      </c>
      <c r="CK36">
        <v>1599.978214285715</v>
      </c>
      <c r="CL36">
        <v>0.6920019999999999</v>
      </c>
      <c r="CM36">
        <v>0.307998</v>
      </c>
      <c r="CN36">
        <v>0</v>
      </c>
      <c r="CO36">
        <v>2.054046428571428</v>
      </c>
      <c r="CP36">
        <v>0</v>
      </c>
      <c r="CQ36">
        <v>14148.98928571429</v>
      </c>
      <c r="CR36">
        <v>13790.00357142857</v>
      </c>
      <c r="CS36">
        <v>38.67832142857142</v>
      </c>
      <c r="CT36">
        <v>39.83689285714285</v>
      </c>
      <c r="CU36">
        <v>39.04889285714285</v>
      </c>
      <c r="CV36">
        <v>38.28764285714285</v>
      </c>
      <c r="CW36">
        <v>38.06232142857142</v>
      </c>
      <c r="CX36">
        <v>1107.187857142857</v>
      </c>
      <c r="CY36">
        <v>492.7903571428572</v>
      </c>
      <c r="CZ36">
        <v>0</v>
      </c>
      <c r="DA36">
        <v>1728491602.6</v>
      </c>
      <c r="DB36">
        <v>0</v>
      </c>
      <c r="DC36">
        <v>1728490956.5</v>
      </c>
      <c r="DD36" t="s">
        <v>362</v>
      </c>
      <c r="DE36">
        <v>1728490952.5</v>
      </c>
      <c r="DF36">
        <v>1728490956.5</v>
      </c>
      <c r="DG36">
        <v>1</v>
      </c>
      <c r="DH36">
        <v>-0.065</v>
      </c>
      <c r="DI36">
        <v>-0.008</v>
      </c>
      <c r="DJ36">
        <v>-3.246</v>
      </c>
      <c r="DK36">
        <v>-0.091</v>
      </c>
      <c r="DL36">
        <v>52</v>
      </c>
      <c r="DM36">
        <v>15</v>
      </c>
      <c r="DN36">
        <v>0.25</v>
      </c>
      <c r="DO36">
        <v>0.13</v>
      </c>
      <c r="DP36">
        <v>-34.003545</v>
      </c>
      <c r="DQ36">
        <v>-24.4032337711069</v>
      </c>
      <c r="DR36">
        <v>2.460099340062307</v>
      </c>
      <c r="DS36">
        <v>0</v>
      </c>
      <c r="DT36">
        <v>0.9298489</v>
      </c>
      <c r="DU36">
        <v>0.0790155196998111</v>
      </c>
      <c r="DV36">
        <v>0.01125682526914226</v>
      </c>
      <c r="DW36">
        <v>1</v>
      </c>
      <c r="DX36">
        <v>1</v>
      </c>
      <c r="DY36">
        <v>2</v>
      </c>
      <c r="DZ36" t="s">
        <v>363</v>
      </c>
      <c r="EA36">
        <v>3.23154</v>
      </c>
      <c r="EB36">
        <v>2.70452</v>
      </c>
      <c r="EC36">
        <v>0.0987865</v>
      </c>
      <c r="ED36">
        <v>0.10498</v>
      </c>
      <c r="EE36">
        <v>0.08522589999999999</v>
      </c>
      <c r="EF36">
        <v>0.0817903</v>
      </c>
      <c r="EG36">
        <v>29795.4</v>
      </c>
      <c r="EH36">
        <v>28916.1</v>
      </c>
      <c r="EI36">
        <v>31641.6</v>
      </c>
      <c r="EJ36">
        <v>30604.6</v>
      </c>
      <c r="EK36">
        <v>38794.5</v>
      </c>
      <c r="EL36">
        <v>37140.5</v>
      </c>
      <c r="EM36">
        <v>44369.4</v>
      </c>
      <c r="EN36">
        <v>42717.2</v>
      </c>
      <c r="EO36">
        <v>2.20388</v>
      </c>
      <c r="EP36">
        <v>1.9396</v>
      </c>
      <c r="EQ36">
        <v>0.162482</v>
      </c>
      <c r="ER36">
        <v>0</v>
      </c>
      <c r="ES36">
        <v>22.3331</v>
      </c>
      <c r="ET36">
        <v>999.9</v>
      </c>
      <c r="EU36">
        <v>69.59999999999999</v>
      </c>
      <c r="EV36">
        <v>22.9</v>
      </c>
      <c r="EW36">
        <v>20.0056</v>
      </c>
      <c r="EX36">
        <v>61.1001</v>
      </c>
      <c r="EY36">
        <v>25.9455</v>
      </c>
      <c r="EZ36">
        <v>1</v>
      </c>
      <c r="FA36">
        <v>-0.338046</v>
      </c>
      <c r="FB36">
        <v>-0.662917</v>
      </c>
      <c r="FC36">
        <v>20.1991</v>
      </c>
      <c r="FD36">
        <v>5.21999</v>
      </c>
      <c r="FE36">
        <v>11.995</v>
      </c>
      <c r="FF36">
        <v>4.9653</v>
      </c>
      <c r="FG36">
        <v>3.2955</v>
      </c>
      <c r="FH36">
        <v>9999</v>
      </c>
      <c r="FI36">
        <v>9999</v>
      </c>
      <c r="FJ36">
        <v>9999</v>
      </c>
      <c r="FK36">
        <v>148.2</v>
      </c>
      <c r="FL36">
        <v>4.97101</v>
      </c>
      <c r="FM36">
        <v>1.86766</v>
      </c>
      <c r="FN36">
        <v>1.85883</v>
      </c>
      <c r="FO36">
        <v>1.86507</v>
      </c>
      <c r="FP36">
        <v>1.86297</v>
      </c>
      <c r="FQ36">
        <v>1.86437</v>
      </c>
      <c r="FR36">
        <v>1.8598</v>
      </c>
      <c r="FS36">
        <v>1.86387</v>
      </c>
      <c r="FT36">
        <v>0</v>
      </c>
      <c r="FU36">
        <v>0</v>
      </c>
      <c r="FV36">
        <v>0</v>
      </c>
      <c r="FW36">
        <v>0</v>
      </c>
      <c r="FX36" t="s">
        <v>364</v>
      </c>
      <c r="FY36" t="s">
        <v>365</v>
      </c>
      <c r="FZ36" t="s">
        <v>366</v>
      </c>
      <c r="GA36" t="s">
        <v>366</v>
      </c>
      <c r="GB36" t="s">
        <v>366</v>
      </c>
      <c r="GC36" t="s">
        <v>366</v>
      </c>
      <c r="GD36">
        <v>0</v>
      </c>
      <c r="GE36">
        <v>100</v>
      </c>
      <c r="GF36">
        <v>100</v>
      </c>
      <c r="GG36">
        <v>-5.564</v>
      </c>
      <c r="GH36">
        <v>-0.0905</v>
      </c>
      <c r="GI36">
        <v>-2.868309889394353</v>
      </c>
      <c r="GJ36">
        <v>-0.006773961979547998</v>
      </c>
      <c r="GK36">
        <v>-8.296070481250098E-08</v>
      </c>
      <c r="GL36">
        <v>3.322967193956903E-10</v>
      </c>
      <c r="GM36">
        <v>-0.07871069313407227</v>
      </c>
      <c r="GN36">
        <v>-0.00208336341840114</v>
      </c>
      <c r="GO36">
        <v>8.801746095907445E-05</v>
      </c>
      <c r="GP36">
        <v>-2.677693255255651E-07</v>
      </c>
      <c r="GQ36">
        <v>3</v>
      </c>
      <c r="GR36">
        <v>2052</v>
      </c>
      <c r="GS36">
        <v>2</v>
      </c>
      <c r="GT36">
        <v>18</v>
      </c>
      <c r="GU36">
        <v>9.9</v>
      </c>
      <c r="GV36">
        <v>9.800000000000001</v>
      </c>
      <c r="GW36">
        <v>1.19995</v>
      </c>
      <c r="GX36">
        <v>2.46094</v>
      </c>
      <c r="GY36">
        <v>1.44897</v>
      </c>
      <c r="GZ36">
        <v>2.32788</v>
      </c>
      <c r="HA36">
        <v>1.55151</v>
      </c>
      <c r="HB36">
        <v>2.37915</v>
      </c>
      <c r="HC36">
        <v>28.6269</v>
      </c>
      <c r="HD36">
        <v>14.9376</v>
      </c>
      <c r="HE36">
        <v>18</v>
      </c>
      <c r="HF36">
        <v>607.96</v>
      </c>
      <c r="HG36">
        <v>444.127</v>
      </c>
      <c r="HH36">
        <v>23.645</v>
      </c>
      <c r="HI36">
        <v>22.6215</v>
      </c>
      <c r="HJ36">
        <v>30.0003</v>
      </c>
      <c r="HK36">
        <v>22.571</v>
      </c>
      <c r="HL36">
        <v>22.488</v>
      </c>
      <c r="HM36">
        <v>24.0889</v>
      </c>
      <c r="HN36">
        <v>33.1634</v>
      </c>
      <c r="HO36">
        <v>78.5471</v>
      </c>
      <c r="HP36">
        <v>23.625</v>
      </c>
      <c r="HQ36">
        <v>461.174</v>
      </c>
      <c r="HR36">
        <v>15.1803</v>
      </c>
      <c r="HS36">
        <v>100.446</v>
      </c>
      <c r="HT36">
        <v>102.092</v>
      </c>
    </row>
    <row r="37" spans="1:228">
      <c r="A37">
        <v>21</v>
      </c>
      <c r="B37">
        <v>1728491551</v>
      </c>
      <c r="C37">
        <v>613.5</v>
      </c>
      <c r="D37" t="s">
        <v>407</v>
      </c>
      <c r="E37" t="s">
        <v>408</v>
      </c>
      <c r="F37">
        <v>5</v>
      </c>
      <c r="G37" t="s">
        <v>357</v>
      </c>
      <c r="H37" t="s">
        <v>358</v>
      </c>
      <c r="I37" t="s">
        <v>359</v>
      </c>
      <c r="J37" t="s">
        <v>360</v>
      </c>
      <c r="K37">
        <v>1728491543.5</v>
      </c>
      <c r="L37">
        <f>(M37)/1000</f>
        <v>0</v>
      </c>
      <c r="M37">
        <f>IF(BH37, AP37, AJ37)</f>
        <v>0</v>
      </c>
      <c r="N37">
        <f>IF(BH37, AK37, AI37)</f>
        <v>0</v>
      </c>
      <c r="O37">
        <f>BJ37 - IF(AW37&gt;1, N37*BD37*100.0/(AY37), 0)</f>
        <v>0</v>
      </c>
      <c r="P37">
        <f>((V37-L37/2)*O37-N37)/(V37+L37/2)</f>
        <v>0</v>
      </c>
      <c r="Q37">
        <f>P37*(BQ37+BR37)/1000.0</f>
        <v>0</v>
      </c>
      <c r="R37">
        <f>(BJ37 - IF(AW37&gt;1, N37*BD37*100.0/(AY37), 0))*(BQ37+BR37)/1000.0</f>
        <v>0</v>
      </c>
      <c r="S37">
        <f>2.0/((1/U37-1/T37)+SIGN(U37)*SQRT((1/U37-1/T37)*(1/U37-1/T37) + 4*BE37/((BE37+1)*(BE37+1))*(2*1/U37*1/T37-1/T37*1/T37)))</f>
        <v>0</v>
      </c>
      <c r="T37">
        <f>IF(LEFT(BF37,1)&lt;&gt;"0",IF(LEFT(BF37,1)="1",3.0,BG37),$D$5+$E$5*(BX37*BQ37/($K$5*1000))+$F$5*(BX37*BQ37/($K$5*1000))*MAX(MIN(BD37,$J$5),$I$5)*MAX(MIN(BD37,$J$5),$I$5)+$G$5*MAX(MIN(BD37,$J$5),$I$5)*(BX37*BQ37/($K$5*1000))+$H$5*(BX37*BQ37/($K$5*1000))*(BX37*BQ37/($K$5*1000)))</f>
        <v>0</v>
      </c>
      <c r="U37">
        <f>L37*(1000-(1000*0.61365*exp(17.502*Y37/(240.97+Y37))/(BQ37+BR37)+BL37)/2)/(1000*0.61365*exp(17.502*Y37/(240.97+Y37))/(BQ37+BR37)-BL37)</f>
        <v>0</v>
      </c>
      <c r="V37">
        <f>1/((BE37+1)/(S37/1.6)+1/(T37/1.37)) + BE37/((BE37+1)/(S37/1.6) + BE37/(T37/1.37))</f>
        <v>0</v>
      </c>
      <c r="W37">
        <f>(AZ37*BC37)</f>
        <v>0</v>
      </c>
      <c r="X37">
        <f>(BS37+(W37+2*0.95*5.67E-8*(((BS37+$B$7)+273)^4-(BS37+273)^4)-44100*L37)/(1.84*29.3*T37+8*0.95*5.67E-8*(BS37+273)^3))</f>
        <v>0</v>
      </c>
      <c r="Y37">
        <f>($C$7*BT37+$D$7*BU37+$E$7*X37)</f>
        <v>0</v>
      </c>
      <c r="Z37">
        <f>0.61365*exp(17.502*Y37/(240.97+Y37))</f>
        <v>0</v>
      </c>
      <c r="AA37">
        <f>(AB37/AC37*100)</f>
        <v>0</v>
      </c>
      <c r="AB37">
        <f>BL37*(BQ37+BR37)/1000</f>
        <v>0</v>
      </c>
      <c r="AC37">
        <f>0.61365*exp(17.502*BS37/(240.97+BS37))</f>
        <v>0</v>
      </c>
      <c r="AD37">
        <f>(Z37-BL37*(BQ37+BR37)/1000)</f>
        <v>0</v>
      </c>
      <c r="AE37">
        <f>(-L37*44100)</f>
        <v>0</v>
      </c>
      <c r="AF37">
        <f>2*29.3*T37*0.92*(BS37-Y37)</f>
        <v>0</v>
      </c>
      <c r="AG37">
        <f>2*0.95*5.67E-8*(((BS37+$B$7)+273)^4-(Y37+273)^4)</f>
        <v>0</v>
      </c>
      <c r="AH37">
        <f>W37+AG37+AE37+AF37</f>
        <v>0</v>
      </c>
      <c r="AI37">
        <f>BP37*AW37*(BK37-BJ37*(1000-AW37*BM37)/(1000-AW37*BL37))/(100*BD37)</f>
        <v>0</v>
      </c>
      <c r="AJ37">
        <f>1000*BP37*AW37*(BL37-BM37)/(100*BD37*(1000-AW37*BL37))</f>
        <v>0</v>
      </c>
      <c r="AK37">
        <f>(AL37 - AM37 - BQ37*1E3/(8.314*(BS37+273.15)) * AO37/BP37 * AN37) * BP37/(100*BD37) * (1000 - BM37)/1000</f>
        <v>0</v>
      </c>
      <c r="AL37">
        <v>450.5408225230775</v>
      </c>
      <c r="AM37">
        <v>422.5522606060608</v>
      </c>
      <c r="AN37">
        <v>5.020137760391485</v>
      </c>
      <c r="AO37">
        <v>66.76948386881654</v>
      </c>
      <c r="AP37">
        <f>(AR37 - AQ37 + BQ37*1E3/(8.314*(BS37+273.15)) * AT37/BP37 * AS37) * BP37/(100*BD37) * 1000/(1000 - AR37)</f>
        <v>0</v>
      </c>
      <c r="AQ37">
        <v>15.21642823447018</v>
      </c>
      <c r="AR37">
        <v>16.15176727272727</v>
      </c>
      <c r="AS37">
        <v>7.573656000792376E-05</v>
      </c>
      <c r="AT37">
        <v>80.08681088304684</v>
      </c>
      <c r="AU37">
        <v>0</v>
      </c>
      <c r="AV37">
        <v>0</v>
      </c>
      <c r="AW37">
        <f>IF(AU37*$H$13&gt;=AY37,1.0,(AY37/(AY37-AU37*$H$13)))</f>
        <v>0</v>
      </c>
      <c r="AX37">
        <f>(AW37-1)*100</f>
        <v>0</v>
      </c>
      <c r="AY37">
        <f>MAX(0,($B$13+$C$13*BX37)/(1+$D$13*BX37)*BQ37/(BS37+273)*$E$13)</f>
        <v>0</v>
      </c>
      <c r="AZ37">
        <f>$B$11*BY37+$C$11*BZ37+$F$11*CK37*(1-CN37)</f>
        <v>0</v>
      </c>
      <c r="BA37">
        <f>AZ37*BB37</f>
        <v>0</v>
      </c>
      <c r="BB37">
        <f>($B$11*$D$9+$C$11*$D$9+$F$11*((CX37+CP37)/MAX(CX37+CP37+CY37, 0.1)*$I$9+CY37/MAX(CX37+CP37+CY37, 0.1)*$J$9))/($B$11+$C$11+$F$11)</f>
        <v>0</v>
      </c>
      <c r="BC37">
        <f>($B$11*$K$9+$C$11*$K$9+$F$11*((CX37+CP37)/MAX(CX37+CP37+CY37, 0.1)*$P$9+CY37/MAX(CX37+CP37+CY37, 0.1)*$Q$9))/($B$11+$C$11+$F$11)</f>
        <v>0</v>
      </c>
      <c r="BD37">
        <v>6</v>
      </c>
      <c r="BE37">
        <v>0.5</v>
      </c>
      <c r="BF37" t="s">
        <v>361</v>
      </c>
      <c r="BG37">
        <v>2</v>
      </c>
      <c r="BH37" t="b">
        <v>1</v>
      </c>
      <c r="BI37">
        <v>1728491543.5</v>
      </c>
      <c r="BJ37">
        <v>381.254962962963</v>
      </c>
      <c r="BK37">
        <v>417.8518148148148</v>
      </c>
      <c r="BL37">
        <v>16.14702962962963</v>
      </c>
      <c r="BM37">
        <v>15.21317407407407</v>
      </c>
      <c r="BN37">
        <v>386.736037037037</v>
      </c>
      <c r="BO37">
        <v>16.2374925925926</v>
      </c>
      <c r="BP37">
        <v>600.006074074074</v>
      </c>
      <c r="BQ37">
        <v>97.508637037037</v>
      </c>
      <c r="BR37">
        <v>0.1000523444444444</v>
      </c>
      <c r="BS37">
        <v>24.89426666666666</v>
      </c>
      <c r="BT37">
        <v>25.00154444444445</v>
      </c>
      <c r="BU37">
        <v>999.9000000000001</v>
      </c>
      <c r="BV37">
        <v>0</v>
      </c>
      <c r="BW37">
        <v>0</v>
      </c>
      <c r="BX37">
        <v>9990.59888888889</v>
      </c>
      <c r="BY37">
        <v>0</v>
      </c>
      <c r="BZ37">
        <v>67.87202592592593</v>
      </c>
      <c r="CA37">
        <v>-36.59684444444444</v>
      </c>
      <c r="CB37">
        <v>387.5121481481481</v>
      </c>
      <c r="CC37">
        <v>424.3068888888889</v>
      </c>
      <c r="CD37">
        <v>0.9338482962962963</v>
      </c>
      <c r="CE37">
        <v>417.8518148148148</v>
      </c>
      <c r="CF37">
        <v>15.21317407407407</v>
      </c>
      <c r="CG37">
        <v>1.574474814814815</v>
      </c>
      <c r="CH37">
        <v>1.483415925925926</v>
      </c>
      <c r="CI37">
        <v>13.71122962962963</v>
      </c>
      <c r="CJ37">
        <v>12.79828888888889</v>
      </c>
      <c r="CK37">
        <v>1599.988888888889</v>
      </c>
      <c r="CL37">
        <v>0.692007851851852</v>
      </c>
      <c r="CM37">
        <v>0.3079921481481481</v>
      </c>
      <c r="CN37">
        <v>0</v>
      </c>
      <c r="CO37">
        <v>2.123988888888889</v>
      </c>
      <c r="CP37">
        <v>0</v>
      </c>
      <c r="CQ37">
        <v>14151.52962962963</v>
      </c>
      <c r="CR37">
        <v>13790.12592592592</v>
      </c>
      <c r="CS37">
        <v>38.76596296296297</v>
      </c>
      <c r="CT37">
        <v>39.90718518518518</v>
      </c>
      <c r="CU37">
        <v>39.12703703703703</v>
      </c>
      <c r="CV37">
        <v>38.39788888888889</v>
      </c>
      <c r="CW37">
        <v>38.14096296296297</v>
      </c>
      <c r="CX37">
        <v>1107.204814814815</v>
      </c>
      <c r="CY37">
        <v>492.7840740740741</v>
      </c>
      <c r="CZ37">
        <v>0</v>
      </c>
      <c r="DA37">
        <v>1728491608</v>
      </c>
      <c r="DB37">
        <v>0</v>
      </c>
      <c r="DC37">
        <v>1728490956.5</v>
      </c>
      <c r="DD37" t="s">
        <v>362</v>
      </c>
      <c r="DE37">
        <v>1728490952.5</v>
      </c>
      <c r="DF37">
        <v>1728490956.5</v>
      </c>
      <c r="DG37">
        <v>1</v>
      </c>
      <c r="DH37">
        <v>-0.065</v>
      </c>
      <c r="DI37">
        <v>-0.008</v>
      </c>
      <c r="DJ37">
        <v>-3.246</v>
      </c>
      <c r="DK37">
        <v>-0.091</v>
      </c>
      <c r="DL37">
        <v>52</v>
      </c>
      <c r="DM37">
        <v>15</v>
      </c>
      <c r="DN37">
        <v>0.25</v>
      </c>
      <c r="DO37">
        <v>0.13</v>
      </c>
      <c r="DP37">
        <v>-35.957015</v>
      </c>
      <c r="DQ37">
        <v>-12.27499136960592</v>
      </c>
      <c r="DR37">
        <v>1.221896344529682</v>
      </c>
      <c r="DS37">
        <v>0</v>
      </c>
      <c r="DT37">
        <v>0.9352246000000001</v>
      </c>
      <c r="DU37">
        <v>-0.02768652157598427</v>
      </c>
      <c r="DV37">
        <v>0.004245630964886132</v>
      </c>
      <c r="DW37">
        <v>1</v>
      </c>
      <c r="DX37">
        <v>1</v>
      </c>
      <c r="DY37">
        <v>2</v>
      </c>
      <c r="DZ37" t="s">
        <v>363</v>
      </c>
      <c r="EA37">
        <v>3.23147</v>
      </c>
      <c r="EB37">
        <v>2.70445</v>
      </c>
      <c r="EC37">
        <v>0.103437</v>
      </c>
      <c r="ED37">
        <v>0.109547</v>
      </c>
      <c r="EE37">
        <v>0.0852502</v>
      </c>
      <c r="EF37">
        <v>0.0818039</v>
      </c>
      <c r="EG37">
        <v>29641</v>
      </c>
      <c r="EH37">
        <v>28768.5</v>
      </c>
      <c r="EI37">
        <v>31640.8</v>
      </c>
      <c r="EJ37">
        <v>30604.4</v>
      </c>
      <c r="EK37">
        <v>38792.7</v>
      </c>
      <c r="EL37">
        <v>37139.7</v>
      </c>
      <c r="EM37">
        <v>44368.4</v>
      </c>
      <c r="EN37">
        <v>42716.8</v>
      </c>
      <c r="EO37">
        <v>2.20388</v>
      </c>
      <c r="EP37">
        <v>1.93957</v>
      </c>
      <c r="EQ37">
        <v>0.161923</v>
      </c>
      <c r="ER37">
        <v>0</v>
      </c>
      <c r="ES37">
        <v>22.3331</v>
      </c>
      <c r="ET37">
        <v>999.9</v>
      </c>
      <c r="EU37">
        <v>69.59999999999999</v>
      </c>
      <c r="EV37">
        <v>22.8</v>
      </c>
      <c r="EW37">
        <v>19.885</v>
      </c>
      <c r="EX37">
        <v>61.2601</v>
      </c>
      <c r="EY37">
        <v>25.8574</v>
      </c>
      <c r="EZ37">
        <v>1</v>
      </c>
      <c r="FA37">
        <v>-0.337835</v>
      </c>
      <c r="FB37">
        <v>-0.654112</v>
      </c>
      <c r="FC37">
        <v>20.1992</v>
      </c>
      <c r="FD37">
        <v>5.21969</v>
      </c>
      <c r="FE37">
        <v>11.9944</v>
      </c>
      <c r="FF37">
        <v>4.9651</v>
      </c>
      <c r="FG37">
        <v>3.29553</v>
      </c>
      <c r="FH37">
        <v>9999</v>
      </c>
      <c r="FI37">
        <v>9999</v>
      </c>
      <c r="FJ37">
        <v>9999</v>
      </c>
      <c r="FK37">
        <v>148.2</v>
      </c>
      <c r="FL37">
        <v>4.97101</v>
      </c>
      <c r="FM37">
        <v>1.86767</v>
      </c>
      <c r="FN37">
        <v>1.85885</v>
      </c>
      <c r="FO37">
        <v>1.86507</v>
      </c>
      <c r="FP37">
        <v>1.86298</v>
      </c>
      <c r="FQ37">
        <v>1.86437</v>
      </c>
      <c r="FR37">
        <v>1.85983</v>
      </c>
      <c r="FS37">
        <v>1.86388</v>
      </c>
      <c r="FT37">
        <v>0</v>
      </c>
      <c r="FU37">
        <v>0</v>
      </c>
      <c r="FV37">
        <v>0</v>
      </c>
      <c r="FW37">
        <v>0</v>
      </c>
      <c r="FX37" t="s">
        <v>364</v>
      </c>
      <c r="FY37" t="s">
        <v>365</v>
      </c>
      <c r="FZ37" t="s">
        <v>366</v>
      </c>
      <c r="GA37" t="s">
        <v>366</v>
      </c>
      <c r="GB37" t="s">
        <v>366</v>
      </c>
      <c r="GC37" t="s">
        <v>366</v>
      </c>
      <c r="GD37">
        <v>0</v>
      </c>
      <c r="GE37">
        <v>100</v>
      </c>
      <c r="GF37">
        <v>100</v>
      </c>
      <c r="GG37">
        <v>-5.729</v>
      </c>
      <c r="GH37">
        <v>-0.0905</v>
      </c>
      <c r="GI37">
        <v>-2.868309889394353</v>
      </c>
      <c r="GJ37">
        <v>-0.006773961979547998</v>
      </c>
      <c r="GK37">
        <v>-8.296070481250098E-08</v>
      </c>
      <c r="GL37">
        <v>3.322967193956903E-10</v>
      </c>
      <c r="GM37">
        <v>-0.07871069313407227</v>
      </c>
      <c r="GN37">
        <v>-0.00208336341840114</v>
      </c>
      <c r="GO37">
        <v>8.801746095907445E-05</v>
      </c>
      <c r="GP37">
        <v>-2.677693255255651E-07</v>
      </c>
      <c r="GQ37">
        <v>3</v>
      </c>
      <c r="GR37">
        <v>2052</v>
      </c>
      <c r="GS37">
        <v>2</v>
      </c>
      <c r="GT37">
        <v>18</v>
      </c>
      <c r="GU37">
        <v>10</v>
      </c>
      <c r="GV37">
        <v>9.9</v>
      </c>
      <c r="GW37">
        <v>1.25366</v>
      </c>
      <c r="GX37">
        <v>2.46704</v>
      </c>
      <c r="GY37">
        <v>1.44897</v>
      </c>
      <c r="GZ37">
        <v>2.32666</v>
      </c>
      <c r="HA37">
        <v>1.55151</v>
      </c>
      <c r="HB37">
        <v>2.22046</v>
      </c>
      <c r="HC37">
        <v>28.6269</v>
      </c>
      <c r="HD37">
        <v>14.9113</v>
      </c>
      <c r="HE37">
        <v>18</v>
      </c>
      <c r="HF37">
        <v>608.003</v>
      </c>
      <c r="HG37">
        <v>444.149</v>
      </c>
      <c r="HH37">
        <v>23.6266</v>
      </c>
      <c r="HI37">
        <v>22.6253</v>
      </c>
      <c r="HJ37">
        <v>30.0004</v>
      </c>
      <c r="HK37">
        <v>22.5748</v>
      </c>
      <c r="HL37">
        <v>22.4922</v>
      </c>
      <c r="HM37">
        <v>25.1827</v>
      </c>
      <c r="HN37">
        <v>33.1634</v>
      </c>
      <c r="HO37">
        <v>78.17140000000001</v>
      </c>
      <c r="HP37">
        <v>23.6189</v>
      </c>
      <c r="HQ37">
        <v>491.228</v>
      </c>
      <c r="HR37">
        <v>15.1815</v>
      </c>
      <c r="HS37">
        <v>100.444</v>
      </c>
      <c r="HT37">
        <v>102.091</v>
      </c>
    </row>
    <row r="38" spans="1:228">
      <c r="A38">
        <v>22</v>
      </c>
      <c r="B38">
        <v>1728491556</v>
      </c>
      <c r="C38">
        <v>618.5</v>
      </c>
      <c r="D38" t="s">
        <v>409</v>
      </c>
      <c r="E38" t="s">
        <v>410</v>
      </c>
      <c r="F38">
        <v>5</v>
      </c>
      <c r="G38" t="s">
        <v>357</v>
      </c>
      <c r="H38" t="s">
        <v>358</v>
      </c>
      <c r="I38" t="s">
        <v>359</v>
      </c>
      <c r="J38" t="s">
        <v>360</v>
      </c>
      <c r="K38">
        <v>1728491548.214286</v>
      </c>
      <c r="L38">
        <f>(M38)/1000</f>
        <v>0</v>
      </c>
      <c r="M38">
        <f>IF(BH38, AP38, AJ38)</f>
        <v>0</v>
      </c>
      <c r="N38">
        <f>IF(BH38, AK38, AI38)</f>
        <v>0</v>
      </c>
      <c r="O38">
        <f>BJ38 - IF(AW38&gt;1, N38*BD38*100.0/(AY38), 0)</f>
        <v>0</v>
      </c>
      <c r="P38">
        <f>((V38-L38/2)*O38-N38)/(V38+L38/2)</f>
        <v>0</v>
      </c>
      <c r="Q38">
        <f>P38*(BQ38+BR38)/1000.0</f>
        <v>0</v>
      </c>
      <c r="R38">
        <f>(BJ38 - IF(AW38&gt;1, N38*BD38*100.0/(AY38), 0))*(BQ38+BR38)/1000.0</f>
        <v>0</v>
      </c>
      <c r="S38">
        <f>2.0/((1/U38-1/T38)+SIGN(U38)*SQRT((1/U38-1/T38)*(1/U38-1/T38) + 4*BE38/((BE38+1)*(BE38+1))*(2*1/U38*1/T38-1/T38*1/T38)))</f>
        <v>0</v>
      </c>
      <c r="T38">
        <f>IF(LEFT(BF38,1)&lt;&gt;"0",IF(LEFT(BF38,1)="1",3.0,BG38),$D$5+$E$5*(BX38*BQ38/($K$5*1000))+$F$5*(BX38*BQ38/($K$5*1000))*MAX(MIN(BD38,$J$5),$I$5)*MAX(MIN(BD38,$J$5),$I$5)+$G$5*MAX(MIN(BD38,$J$5),$I$5)*(BX38*BQ38/($K$5*1000))+$H$5*(BX38*BQ38/($K$5*1000))*(BX38*BQ38/($K$5*1000)))</f>
        <v>0</v>
      </c>
      <c r="U38">
        <f>L38*(1000-(1000*0.61365*exp(17.502*Y38/(240.97+Y38))/(BQ38+BR38)+BL38)/2)/(1000*0.61365*exp(17.502*Y38/(240.97+Y38))/(BQ38+BR38)-BL38)</f>
        <v>0</v>
      </c>
      <c r="V38">
        <f>1/((BE38+1)/(S38/1.6)+1/(T38/1.37)) + BE38/((BE38+1)/(S38/1.6) + BE38/(T38/1.37))</f>
        <v>0</v>
      </c>
      <c r="W38">
        <f>(AZ38*BC38)</f>
        <v>0</v>
      </c>
      <c r="X38">
        <f>(BS38+(W38+2*0.95*5.67E-8*(((BS38+$B$7)+273)^4-(BS38+273)^4)-44100*L38)/(1.84*29.3*T38+8*0.95*5.67E-8*(BS38+273)^3))</f>
        <v>0</v>
      </c>
      <c r="Y38">
        <f>($C$7*BT38+$D$7*BU38+$E$7*X38)</f>
        <v>0</v>
      </c>
      <c r="Z38">
        <f>0.61365*exp(17.502*Y38/(240.97+Y38))</f>
        <v>0</v>
      </c>
      <c r="AA38">
        <f>(AB38/AC38*100)</f>
        <v>0</v>
      </c>
      <c r="AB38">
        <f>BL38*(BQ38+BR38)/1000</f>
        <v>0</v>
      </c>
      <c r="AC38">
        <f>0.61365*exp(17.502*BS38/(240.97+BS38))</f>
        <v>0</v>
      </c>
      <c r="AD38">
        <f>(Z38-BL38*(BQ38+BR38)/1000)</f>
        <v>0</v>
      </c>
      <c r="AE38">
        <f>(-L38*44100)</f>
        <v>0</v>
      </c>
      <c r="AF38">
        <f>2*29.3*T38*0.92*(BS38-Y38)</f>
        <v>0</v>
      </c>
      <c r="AG38">
        <f>2*0.95*5.67E-8*(((BS38+$B$7)+273)^4-(Y38+273)^4)</f>
        <v>0</v>
      </c>
      <c r="AH38">
        <f>W38+AG38+AE38+AF38</f>
        <v>0</v>
      </c>
      <c r="AI38">
        <f>BP38*AW38*(BK38-BJ38*(1000-AW38*BM38)/(1000-AW38*BL38))/(100*BD38)</f>
        <v>0</v>
      </c>
      <c r="AJ38">
        <f>1000*BP38*AW38*(BL38-BM38)/(100*BD38*(1000-AW38*BL38))</f>
        <v>0</v>
      </c>
      <c r="AK38">
        <f>(AL38 - AM38 - BQ38*1E3/(8.314*(BS38+273.15)) * AO38/BP38 * AN38) * BP38/(100*BD38) * (1000 - BM38)/1000</f>
        <v>0</v>
      </c>
      <c r="AL38">
        <v>476.2670761366142</v>
      </c>
      <c r="AM38">
        <v>447.7995757575757</v>
      </c>
      <c r="AN38">
        <v>5.056683528948463</v>
      </c>
      <c r="AO38">
        <v>66.76948386881654</v>
      </c>
      <c r="AP38">
        <f>(AR38 - AQ38 + BQ38*1E3/(8.314*(BS38+273.15)) * AT38/BP38 * AS38) * BP38/(100*BD38) * 1000/(1000 - AR38)</f>
        <v>0</v>
      </c>
      <c r="AQ38">
        <v>15.21959695650377</v>
      </c>
      <c r="AR38">
        <v>16.15828484848484</v>
      </c>
      <c r="AS38">
        <v>4.963154929751832E-05</v>
      </c>
      <c r="AT38">
        <v>80.08681088304684</v>
      </c>
      <c r="AU38">
        <v>0</v>
      </c>
      <c r="AV38">
        <v>0</v>
      </c>
      <c r="AW38">
        <f>IF(AU38*$H$13&gt;=AY38,1.0,(AY38/(AY38-AU38*$H$13)))</f>
        <v>0</v>
      </c>
      <c r="AX38">
        <f>(AW38-1)*100</f>
        <v>0</v>
      </c>
      <c r="AY38">
        <f>MAX(0,($B$13+$C$13*BX38)/(1+$D$13*BX38)*BQ38/(BS38+273)*$E$13)</f>
        <v>0</v>
      </c>
      <c r="AZ38">
        <f>$B$11*BY38+$C$11*BZ38+$F$11*CK38*(1-CN38)</f>
        <v>0</v>
      </c>
      <c r="BA38">
        <f>AZ38*BB38</f>
        <v>0</v>
      </c>
      <c r="BB38">
        <f>($B$11*$D$9+$C$11*$D$9+$F$11*((CX38+CP38)/MAX(CX38+CP38+CY38, 0.1)*$I$9+CY38/MAX(CX38+CP38+CY38, 0.1)*$J$9))/($B$11+$C$11+$F$11)</f>
        <v>0</v>
      </c>
      <c r="BC38">
        <f>($B$11*$K$9+$C$11*$K$9+$F$11*((CX38+CP38)/MAX(CX38+CP38+CY38, 0.1)*$P$9+CY38/MAX(CX38+CP38+CY38, 0.1)*$Q$9))/($B$11+$C$11+$F$11)</f>
        <v>0</v>
      </c>
      <c r="BD38">
        <v>6</v>
      </c>
      <c r="BE38">
        <v>0.5</v>
      </c>
      <c r="BF38" t="s">
        <v>361</v>
      </c>
      <c r="BG38">
        <v>2</v>
      </c>
      <c r="BH38" t="b">
        <v>1</v>
      </c>
      <c r="BI38">
        <v>1728491548.214286</v>
      </c>
      <c r="BJ38">
        <v>404.4784642857144</v>
      </c>
      <c r="BK38">
        <v>441.7045</v>
      </c>
      <c r="BL38">
        <v>16.149675</v>
      </c>
      <c r="BM38">
        <v>15.21641785714286</v>
      </c>
      <c r="BN38">
        <v>410.1157857142858</v>
      </c>
      <c r="BO38">
        <v>16.24012857142857</v>
      </c>
      <c r="BP38">
        <v>599.9933928571428</v>
      </c>
      <c r="BQ38">
        <v>97.50832142857141</v>
      </c>
      <c r="BR38">
        <v>0.1000661392857143</v>
      </c>
      <c r="BS38">
        <v>24.89648214285714</v>
      </c>
      <c r="BT38">
        <v>25.00045</v>
      </c>
      <c r="BU38">
        <v>999.9000000000002</v>
      </c>
      <c r="BV38">
        <v>0</v>
      </c>
      <c r="BW38">
        <v>0</v>
      </c>
      <c r="BX38">
        <v>9992.117499999998</v>
      </c>
      <c r="BY38">
        <v>0</v>
      </c>
      <c r="BZ38">
        <v>67.85450714285714</v>
      </c>
      <c r="CA38">
        <v>-37.22601785714285</v>
      </c>
      <c r="CB38">
        <v>411.1179642857143</v>
      </c>
      <c r="CC38">
        <v>448.5295357142857</v>
      </c>
      <c r="CD38">
        <v>0.933248392857143</v>
      </c>
      <c r="CE38">
        <v>441.7045</v>
      </c>
      <c r="CF38">
        <v>15.21641785714286</v>
      </c>
      <c r="CG38">
        <v>1.574726785714285</v>
      </c>
      <c r="CH38">
        <v>1.483726428571429</v>
      </c>
      <c r="CI38">
        <v>13.71368928571429</v>
      </c>
      <c r="CJ38">
        <v>12.80148214285714</v>
      </c>
      <c r="CK38">
        <v>1599.992142857143</v>
      </c>
      <c r="CL38">
        <v>0.6920141071428573</v>
      </c>
      <c r="CM38">
        <v>0.3079858928571428</v>
      </c>
      <c r="CN38">
        <v>0</v>
      </c>
      <c r="CO38">
        <v>2.077225</v>
      </c>
      <c r="CP38">
        <v>0</v>
      </c>
      <c r="CQ38">
        <v>14158.38928571429</v>
      </c>
      <c r="CR38">
        <v>13790.19285714286</v>
      </c>
      <c r="CS38">
        <v>38.84349999999999</v>
      </c>
      <c r="CT38">
        <v>39.95739285714285</v>
      </c>
      <c r="CU38">
        <v>39.19621428571428</v>
      </c>
      <c r="CV38">
        <v>38.49532142857142</v>
      </c>
      <c r="CW38">
        <v>38.20739285714285</v>
      </c>
      <c r="CX38">
        <v>1107.216785714286</v>
      </c>
      <c r="CY38">
        <v>492.7753571428571</v>
      </c>
      <c r="CZ38">
        <v>0</v>
      </c>
      <c r="DA38">
        <v>1728491612.8</v>
      </c>
      <c r="DB38">
        <v>0</v>
      </c>
      <c r="DC38">
        <v>1728490956.5</v>
      </c>
      <c r="DD38" t="s">
        <v>362</v>
      </c>
      <c r="DE38">
        <v>1728490952.5</v>
      </c>
      <c r="DF38">
        <v>1728490956.5</v>
      </c>
      <c r="DG38">
        <v>1</v>
      </c>
      <c r="DH38">
        <v>-0.065</v>
      </c>
      <c r="DI38">
        <v>-0.008</v>
      </c>
      <c r="DJ38">
        <v>-3.246</v>
      </c>
      <c r="DK38">
        <v>-0.091</v>
      </c>
      <c r="DL38">
        <v>52</v>
      </c>
      <c r="DM38">
        <v>15</v>
      </c>
      <c r="DN38">
        <v>0.25</v>
      </c>
      <c r="DO38">
        <v>0.13</v>
      </c>
      <c r="DP38">
        <v>-36.75168780487805</v>
      </c>
      <c r="DQ38">
        <v>-8.649796515679464</v>
      </c>
      <c r="DR38">
        <v>0.8633019479104133</v>
      </c>
      <c r="DS38">
        <v>0</v>
      </c>
      <c r="DT38">
        <v>0.9345504146341463</v>
      </c>
      <c r="DU38">
        <v>-0.01578313588850115</v>
      </c>
      <c r="DV38">
        <v>0.003024942410059417</v>
      </c>
      <c r="DW38">
        <v>1</v>
      </c>
      <c r="DX38">
        <v>1</v>
      </c>
      <c r="DY38">
        <v>2</v>
      </c>
      <c r="DZ38" t="s">
        <v>363</v>
      </c>
      <c r="EA38">
        <v>3.23151</v>
      </c>
      <c r="EB38">
        <v>2.70447</v>
      </c>
      <c r="EC38">
        <v>0.107987</v>
      </c>
      <c r="ED38">
        <v>0.113997</v>
      </c>
      <c r="EE38">
        <v>0.08527659999999999</v>
      </c>
      <c r="EF38">
        <v>0.08181919999999999</v>
      </c>
      <c r="EG38">
        <v>29491.1</v>
      </c>
      <c r="EH38">
        <v>28624.5</v>
      </c>
      <c r="EI38">
        <v>31641.2</v>
      </c>
      <c r="EJ38">
        <v>30604.1</v>
      </c>
      <c r="EK38">
        <v>38792.2</v>
      </c>
      <c r="EL38">
        <v>37138.7</v>
      </c>
      <c r="EM38">
        <v>44369</v>
      </c>
      <c r="EN38">
        <v>42716.3</v>
      </c>
      <c r="EO38">
        <v>2.20365</v>
      </c>
      <c r="EP38">
        <v>1.93975</v>
      </c>
      <c r="EQ38">
        <v>0.161439</v>
      </c>
      <c r="ER38">
        <v>0</v>
      </c>
      <c r="ES38">
        <v>22.3354</v>
      </c>
      <c r="ET38">
        <v>999.9</v>
      </c>
      <c r="EU38">
        <v>69.59999999999999</v>
      </c>
      <c r="EV38">
        <v>22.9</v>
      </c>
      <c r="EW38">
        <v>20.0058</v>
      </c>
      <c r="EX38">
        <v>60.7901</v>
      </c>
      <c r="EY38">
        <v>25.5809</v>
      </c>
      <c r="EZ38">
        <v>1</v>
      </c>
      <c r="FA38">
        <v>-0.337439</v>
      </c>
      <c r="FB38">
        <v>-0.688589</v>
      </c>
      <c r="FC38">
        <v>20.199</v>
      </c>
      <c r="FD38">
        <v>5.21999</v>
      </c>
      <c r="FE38">
        <v>11.9951</v>
      </c>
      <c r="FF38">
        <v>4.96505</v>
      </c>
      <c r="FG38">
        <v>3.29553</v>
      </c>
      <c r="FH38">
        <v>9999</v>
      </c>
      <c r="FI38">
        <v>9999</v>
      </c>
      <c r="FJ38">
        <v>9999</v>
      </c>
      <c r="FK38">
        <v>148.2</v>
      </c>
      <c r="FL38">
        <v>4.97101</v>
      </c>
      <c r="FM38">
        <v>1.86768</v>
      </c>
      <c r="FN38">
        <v>1.85884</v>
      </c>
      <c r="FO38">
        <v>1.86508</v>
      </c>
      <c r="FP38">
        <v>1.863</v>
      </c>
      <c r="FQ38">
        <v>1.86436</v>
      </c>
      <c r="FR38">
        <v>1.85981</v>
      </c>
      <c r="FS38">
        <v>1.86388</v>
      </c>
      <c r="FT38">
        <v>0</v>
      </c>
      <c r="FU38">
        <v>0</v>
      </c>
      <c r="FV38">
        <v>0</v>
      </c>
      <c r="FW38">
        <v>0</v>
      </c>
      <c r="FX38" t="s">
        <v>364</v>
      </c>
      <c r="FY38" t="s">
        <v>365</v>
      </c>
      <c r="FZ38" t="s">
        <v>366</v>
      </c>
      <c r="GA38" t="s">
        <v>366</v>
      </c>
      <c r="GB38" t="s">
        <v>366</v>
      </c>
      <c r="GC38" t="s">
        <v>366</v>
      </c>
      <c r="GD38">
        <v>0</v>
      </c>
      <c r="GE38">
        <v>100</v>
      </c>
      <c r="GF38">
        <v>100</v>
      </c>
      <c r="GG38">
        <v>-5.897</v>
      </c>
      <c r="GH38">
        <v>-0.09039999999999999</v>
      </c>
      <c r="GI38">
        <v>-2.868309889394353</v>
      </c>
      <c r="GJ38">
        <v>-0.006773961979547998</v>
      </c>
      <c r="GK38">
        <v>-8.296070481250098E-08</v>
      </c>
      <c r="GL38">
        <v>3.322967193956903E-10</v>
      </c>
      <c r="GM38">
        <v>-0.07871069313407227</v>
      </c>
      <c r="GN38">
        <v>-0.00208336341840114</v>
      </c>
      <c r="GO38">
        <v>8.801746095907445E-05</v>
      </c>
      <c r="GP38">
        <v>-2.677693255255651E-07</v>
      </c>
      <c r="GQ38">
        <v>3</v>
      </c>
      <c r="GR38">
        <v>2052</v>
      </c>
      <c r="GS38">
        <v>2</v>
      </c>
      <c r="GT38">
        <v>18</v>
      </c>
      <c r="GU38">
        <v>10.1</v>
      </c>
      <c r="GV38">
        <v>10</v>
      </c>
      <c r="GW38">
        <v>1.30371</v>
      </c>
      <c r="GX38">
        <v>2.4585</v>
      </c>
      <c r="GY38">
        <v>1.44775</v>
      </c>
      <c r="GZ38">
        <v>2.32788</v>
      </c>
      <c r="HA38">
        <v>1.55151</v>
      </c>
      <c r="HB38">
        <v>2.43286</v>
      </c>
      <c r="HC38">
        <v>28.6269</v>
      </c>
      <c r="HD38">
        <v>14.9376</v>
      </c>
      <c r="HE38">
        <v>18</v>
      </c>
      <c r="HF38">
        <v>607.889</v>
      </c>
      <c r="HG38">
        <v>444.288</v>
      </c>
      <c r="HH38">
        <v>23.6195</v>
      </c>
      <c r="HI38">
        <v>22.6287</v>
      </c>
      <c r="HJ38">
        <v>30.0003</v>
      </c>
      <c r="HK38">
        <v>22.5786</v>
      </c>
      <c r="HL38">
        <v>22.4964</v>
      </c>
      <c r="HM38">
        <v>26.1546</v>
      </c>
      <c r="HN38">
        <v>33.1634</v>
      </c>
      <c r="HO38">
        <v>78.17140000000001</v>
      </c>
      <c r="HP38">
        <v>23.6235</v>
      </c>
      <c r="HQ38">
        <v>511.295</v>
      </c>
      <c r="HR38">
        <v>15.1793</v>
      </c>
      <c r="HS38">
        <v>100.445</v>
      </c>
      <c r="HT38">
        <v>102.09</v>
      </c>
    </row>
    <row r="39" spans="1:228">
      <c r="A39">
        <v>23</v>
      </c>
      <c r="B39">
        <v>1728491561</v>
      </c>
      <c r="C39">
        <v>623.5</v>
      </c>
      <c r="D39" t="s">
        <v>411</v>
      </c>
      <c r="E39" t="s">
        <v>412</v>
      </c>
      <c r="F39">
        <v>5</v>
      </c>
      <c r="G39" t="s">
        <v>357</v>
      </c>
      <c r="H39" t="s">
        <v>358</v>
      </c>
      <c r="I39" t="s">
        <v>359</v>
      </c>
      <c r="J39" t="s">
        <v>360</v>
      </c>
      <c r="K39">
        <v>1728491553.5</v>
      </c>
      <c r="L39">
        <f>(M39)/1000</f>
        <v>0</v>
      </c>
      <c r="M39">
        <f>IF(BH39, AP39, AJ39)</f>
        <v>0</v>
      </c>
      <c r="N39">
        <f>IF(BH39, AK39, AI39)</f>
        <v>0</v>
      </c>
      <c r="O39">
        <f>BJ39 - IF(AW39&gt;1, N39*BD39*100.0/(AY39), 0)</f>
        <v>0</v>
      </c>
      <c r="P39">
        <f>((V39-L39/2)*O39-N39)/(V39+L39/2)</f>
        <v>0</v>
      </c>
      <c r="Q39">
        <f>P39*(BQ39+BR39)/1000.0</f>
        <v>0</v>
      </c>
      <c r="R39">
        <f>(BJ39 - IF(AW39&gt;1, N39*BD39*100.0/(AY39), 0))*(BQ39+BR39)/1000.0</f>
        <v>0</v>
      </c>
      <c r="S39">
        <f>2.0/((1/U39-1/T39)+SIGN(U39)*SQRT((1/U39-1/T39)*(1/U39-1/T39) + 4*BE39/((BE39+1)*(BE39+1))*(2*1/U39*1/T39-1/T39*1/T39)))</f>
        <v>0</v>
      </c>
      <c r="T39">
        <f>IF(LEFT(BF39,1)&lt;&gt;"0",IF(LEFT(BF39,1)="1",3.0,BG39),$D$5+$E$5*(BX39*BQ39/($K$5*1000))+$F$5*(BX39*BQ39/($K$5*1000))*MAX(MIN(BD39,$J$5),$I$5)*MAX(MIN(BD39,$J$5),$I$5)+$G$5*MAX(MIN(BD39,$J$5),$I$5)*(BX39*BQ39/($K$5*1000))+$H$5*(BX39*BQ39/($K$5*1000))*(BX39*BQ39/($K$5*1000)))</f>
        <v>0</v>
      </c>
      <c r="U39">
        <f>L39*(1000-(1000*0.61365*exp(17.502*Y39/(240.97+Y39))/(BQ39+BR39)+BL39)/2)/(1000*0.61365*exp(17.502*Y39/(240.97+Y39))/(BQ39+BR39)-BL39)</f>
        <v>0</v>
      </c>
      <c r="V39">
        <f>1/((BE39+1)/(S39/1.6)+1/(T39/1.37)) + BE39/((BE39+1)/(S39/1.6) + BE39/(T39/1.37))</f>
        <v>0</v>
      </c>
      <c r="W39">
        <f>(AZ39*BC39)</f>
        <v>0</v>
      </c>
      <c r="X39">
        <f>(BS39+(W39+2*0.95*5.67E-8*(((BS39+$B$7)+273)^4-(BS39+273)^4)-44100*L39)/(1.84*29.3*T39+8*0.95*5.67E-8*(BS39+273)^3))</f>
        <v>0</v>
      </c>
      <c r="Y39">
        <f>($C$7*BT39+$D$7*BU39+$E$7*X39)</f>
        <v>0</v>
      </c>
      <c r="Z39">
        <f>0.61365*exp(17.502*Y39/(240.97+Y39))</f>
        <v>0</v>
      </c>
      <c r="AA39">
        <f>(AB39/AC39*100)</f>
        <v>0</v>
      </c>
      <c r="AB39">
        <f>BL39*(BQ39+BR39)/1000</f>
        <v>0</v>
      </c>
      <c r="AC39">
        <f>0.61365*exp(17.502*BS39/(240.97+BS39))</f>
        <v>0</v>
      </c>
      <c r="AD39">
        <f>(Z39-BL39*(BQ39+BR39)/1000)</f>
        <v>0</v>
      </c>
      <c r="AE39">
        <f>(-L39*44100)</f>
        <v>0</v>
      </c>
      <c r="AF39">
        <f>2*29.3*T39*0.92*(BS39-Y39)</f>
        <v>0</v>
      </c>
      <c r="AG39">
        <f>2*0.95*5.67E-8*(((BS39+$B$7)+273)^4-(Y39+273)^4)</f>
        <v>0</v>
      </c>
      <c r="AH39">
        <f>W39+AG39+AE39+AF39</f>
        <v>0</v>
      </c>
      <c r="AI39">
        <f>BP39*AW39*(BK39-BJ39*(1000-AW39*BM39)/(1000-AW39*BL39))/(100*BD39)</f>
        <v>0</v>
      </c>
      <c r="AJ39">
        <f>1000*BP39*AW39*(BL39-BM39)/(100*BD39*(1000-AW39*BL39))</f>
        <v>0</v>
      </c>
      <c r="AK39">
        <f>(AL39 - AM39 - BQ39*1E3/(8.314*(BS39+273.15)) * AO39/BP39 * AN39) * BP39/(100*BD39) * (1000 - BM39)/1000</f>
        <v>0</v>
      </c>
      <c r="AL39">
        <v>501.86091110039</v>
      </c>
      <c r="AM39">
        <v>473.0170303030304</v>
      </c>
      <c r="AN39">
        <v>5.043407628668703</v>
      </c>
      <c r="AO39">
        <v>66.76948386881654</v>
      </c>
      <c r="AP39">
        <f>(AR39 - AQ39 + BQ39*1E3/(8.314*(BS39+273.15)) * AT39/BP39 * AS39) * BP39/(100*BD39) * 1000/(1000 - AR39)</f>
        <v>0</v>
      </c>
      <c r="AQ39">
        <v>15.2231436666143</v>
      </c>
      <c r="AR39">
        <v>16.16608242424242</v>
      </c>
      <c r="AS39">
        <v>4.830918888649574E-05</v>
      </c>
      <c r="AT39">
        <v>80.08681088304684</v>
      </c>
      <c r="AU39">
        <v>0</v>
      </c>
      <c r="AV39">
        <v>0</v>
      </c>
      <c r="AW39">
        <f>IF(AU39*$H$13&gt;=AY39,1.0,(AY39/(AY39-AU39*$H$13)))</f>
        <v>0</v>
      </c>
      <c r="AX39">
        <f>(AW39-1)*100</f>
        <v>0</v>
      </c>
      <c r="AY39">
        <f>MAX(0,($B$13+$C$13*BX39)/(1+$D$13*BX39)*BQ39/(BS39+273)*$E$13)</f>
        <v>0</v>
      </c>
      <c r="AZ39">
        <f>$B$11*BY39+$C$11*BZ39+$F$11*CK39*(1-CN39)</f>
        <v>0</v>
      </c>
      <c r="BA39">
        <f>AZ39*BB39</f>
        <v>0</v>
      </c>
      <c r="BB39">
        <f>($B$11*$D$9+$C$11*$D$9+$F$11*((CX39+CP39)/MAX(CX39+CP39+CY39, 0.1)*$I$9+CY39/MAX(CX39+CP39+CY39, 0.1)*$J$9))/($B$11+$C$11+$F$11)</f>
        <v>0</v>
      </c>
      <c r="BC39">
        <f>($B$11*$K$9+$C$11*$K$9+$F$11*((CX39+CP39)/MAX(CX39+CP39+CY39, 0.1)*$P$9+CY39/MAX(CX39+CP39+CY39, 0.1)*$Q$9))/($B$11+$C$11+$F$11)</f>
        <v>0</v>
      </c>
      <c r="BD39">
        <v>6</v>
      </c>
      <c r="BE39">
        <v>0.5</v>
      </c>
      <c r="BF39" t="s">
        <v>361</v>
      </c>
      <c r="BG39">
        <v>2</v>
      </c>
      <c r="BH39" t="b">
        <v>1</v>
      </c>
      <c r="BI39">
        <v>1728491553.5</v>
      </c>
      <c r="BJ39">
        <v>430.6374444444444</v>
      </c>
      <c r="BK39">
        <v>468.4386666666667</v>
      </c>
      <c r="BL39">
        <v>16.15572592592593</v>
      </c>
      <c r="BM39">
        <v>15.22016296296296</v>
      </c>
      <c r="BN39">
        <v>436.4503703703704</v>
      </c>
      <c r="BO39">
        <v>16.24618518518518</v>
      </c>
      <c r="BP39">
        <v>600.0112592592593</v>
      </c>
      <c r="BQ39">
        <v>97.50805185185185</v>
      </c>
      <c r="BR39">
        <v>0.09998731111111112</v>
      </c>
      <c r="BS39">
        <v>24.89714444444445</v>
      </c>
      <c r="BT39">
        <v>24.99172222222223</v>
      </c>
      <c r="BU39">
        <v>999.9000000000001</v>
      </c>
      <c r="BV39">
        <v>0</v>
      </c>
      <c r="BW39">
        <v>0</v>
      </c>
      <c r="BX39">
        <v>10006.01444444444</v>
      </c>
      <c r="BY39">
        <v>0</v>
      </c>
      <c r="BZ39">
        <v>67.83797037037037</v>
      </c>
      <c r="CA39">
        <v>-37.80119629629629</v>
      </c>
      <c r="CB39">
        <v>437.709</v>
      </c>
      <c r="CC39">
        <v>475.6786296296297</v>
      </c>
      <c r="CD39">
        <v>0.9355503333333333</v>
      </c>
      <c r="CE39">
        <v>468.4386666666667</v>
      </c>
      <c r="CF39">
        <v>15.22016296296296</v>
      </c>
      <c r="CG39">
        <v>1.575311851851852</v>
      </c>
      <c r="CH39">
        <v>1.484088148148148</v>
      </c>
      <c r="CI39">
        <v>13.71941851851852</v>
      </c>
      <c r="CJ39">
        <v>12.80521111111111</v>
      </c>
      <c r="CK39">
        <v>1599.98037037037</v>
      </c>
      <c r="CL39">
        <v>0.6920120000000002</v>
      </c>
      <c r="CM39">
        <v>0.307988</v>
      </c>
      <c r="CN39">
        <v>0</v>
      </c>
      <c r="CO39">
        <v>2.022</v>
      </c>
      <c r="CP39">
        <v>0</v>
      </c>
      <c r="CQ39">
        <v>14171.5925925926</v>
      </c>
      <c r="CR39">
        <v>13790.07407407407</v>
      </c>
      <c r="CS39">
        <v>38.93722222222222</v>
      </c>
      <c r="CT39">
        <v>40.01825925925926</v>
      </c>
      <c r="CU39">
        <v>39.26818518518518</v>
      </c>
      <c r="CV39">
        <v>38.60392592592593</v>
      </c>
      <c r="CW39">
        <v>38.27751851851852</v>
      </c>
      <c r="CX39">
        <v>1107.204444444445</v>
      </c>
      <c r="CY39">
        <v>492.7759259259258</v>
      </c>
      <c r="CZ39">
        <v>0</v>
      </c>
      <c r="DA39">
        <v>1728491617.6</v>
      </c>
      <c r="DB39">
        <v>0</v>
      </c>
      <c r="DC39">
        <v>1728490956.5</v>
      </c>
      <c r="DD39" t="s">
        <v>362</v>
      </c>
      <c r="DE39">
        <v>1728490952.5</v>
      </c>
      <c r="DF39">
        <v>1728490956.5</v>
      </c>
      <c r="DG39">
        <v>1</v>
      </c>
      <c r="DH39">
        <v>-0.065</v>
      </c>
      <c r="DI39">
        <v>-0.008</v>
      </c>
      <c r="DJ39">
        <v>-3.246</v>
      </c>
      <c r="DK39">
        <v>-0.091</v>
      </c>
      <c r="DL39">
        <v>52</v>
      </c>
      <c r="DM39">
        <v>15</v>
      </c>
      <c r="DN39">
        <v>0.25</v>
      </c>
      <c r="DO39">
        <v>0.13</v>
      </c>
      <c r="DP39">
        <v>-37.480085</v>
      </c>
      <c r="DQ39">
        <v>-6.510083302063814</v>
      </c>
      <c r="DR39">
        <v>0.6317141286016964</v>
      </c>
      <c r="DS39">
        <v>0</v>
      </c>
      <c r="DT39">
        <v>0.934577175</v>
      </c>
      <c r="DU39">
        <v>0.02692467917448312</v>
      </c>
      <c r="DV39">
        <v>0.002975631352230144</v>
      </c>
      <c r="DW39">
        <v>1</v>
      </c>
      <c r="DX39">
        <v>1</v>
      </c>
      <c r="DY39">
        <v>2</v>
      </c>
      <c r="DZ39" t="s">
        <v>363</v>
      </c>
      <c r="EA39">
        <v>3.23143</v>
      </c>
      <c r="EB39">
        <v>2.70447</v>
      </c>
      <c r="EC39">
        <v>0.112408</v>
      </c>
      <c r="ED39">
        <v>0.118341</v>
      </c>
      <c r="EE39">
        <v>0.0853078</v>
      </c>
      <c r="EF39">
        <v>0.0818308</v>
      </c>
      <c r="EG39">
        <v>29344.8</v>
      </c>
      <c r="EH39">
        <v>28484.4</v>
      </c>
      <c r="EI39">
        <v>31640.8</v>
      </c>
      <c r="EJ39">
        <v>30604.1</v>
      </c>
      <c r="EK39">
        <v>38790.8</v>
      </c>
      <c r="EL39">
        <v>37138.4</v>
      </c>
      <c r="EM39">
        <v>44368.8</v>
      </c>
      <c r="EN39">
        <v>42716.4</v>
      </c>
      <c r="EO39">
        <v>2.20357</v>
      </c>
      <c r="EP39">
        <v>1.9397</v>
      </c>
      <c r="EQ39">
        <v>0.160955</v>
      </c>
      <c r="ER39">
        <v>0</v>
      </c>
      <c r="ES39">
        <v>22.3406</v>
      </c>
      <c r="ET39">
        <v>999.9</v>
      </c>
      <c r="EU39">
        <v>69.59999999999999</v>
      </c>
      <c r="EV39">
        <v>22.9</v>
      </c>
      <c r="EW39">
        <v>20.0065</v>
      </c>
      <c r="EX39">
        <v>60.7101</v>
      </c>
      <c r="EY39">
        <v>26.1018</v>
      </c>
      <c r="EZ39">
        <v>1</v>
      </c>
      <c r="FA39">
        <v>-0.33721</v>
      </c>
      <c r="FB39">
        <v>-0.713456</v>
      </c>
      <c r="FC39">
        <v>20.199</v>
      </c>
      <c r="FD39">
        <v>5.21954</v>
      </c>
      <c r="FE39">
        <v>11.9947</v>
      </c>
      <c r="FF39">
        <v>4.96505</v>
      </c>
      <c r="FG39">
        <v>3.2955</v>
      </c>
      <c r="FH39">
        <v>9999</v>
      </c>
      <c r="FI39">
        <v>9999</v>
      </c>
      <c r="FJ39">
        <v>9999</v>
      </c>
      <c r="FK39">
        <v>148.2</v>
      </c>
      <c r="FL39">
        <v>4.97099</v>
      </c>
      <c r="FM39">
        <v>1.86766</v>
      </c>
      <c r="FN39">
        <v>1.85884</v>
      </c>
      <c r="FO39">
        <v>1.86508</v>
      </c>
      <c r="FP39">
        <v>1.863</v>
      </c>
      <c r="FQ39">
        <v>1.86439</v>
      </c>
      <c r="FR39">
        <v>1.8598</v>
      </c>
      <c r="FS39">
        <v>1.86387</v>
      </c>
      <c r="FT39">
        <v>0</v>
      </c>
      <c r="FU39">
        <v>0</v>
      </c>
      <c r="FV39">
        <v>0</v>
      </c>
      <c r="FW39">
        <v>0</v>
      </c>
      <c r="FX39" t="s">
        <v>364</v>
      </c>
      <c r="FY39" t="s">
        <v>365</v>
      </c>
      <c r="FZ39" t="s">
        <v>366</v>
      </c>
      <c r="GA39" t="s">
        <v>366</v>
      </c>
      <c r="GB39" t="s">
        <v>366</v>
      </c>
      <c r="GC39" t="s">
        <v>366</v>
      </c>
      <c r="GD39">
        <v>0</v>
      </c>
      <c r="GE39">
        <v>100</v>
      </c>
      <c r="GF39">
        <v>100</v>
      </c>
      <c r="GG39">
        <v>-6.062</v>
      </c>
      <c r="GH39">
        <v>-0.0905</v>
      </c>
      <c r="GI39">
        <v>-2.868309889394353</v>
      </c>
      <c r="GJ39">
        <v>-0.006773961979547998</v>
      </c>
      <c r="GK39">
        <v>-8.296070481250098E-08</v>
      </c>
      <c r="GL39">
        <v>3.322967193956903E-10</v>
      </c>
      <c r="GM39">
        <v>-0.07871069313407227</v>
      </c>
      <c r="GN39">
        <v>-0.00208336341840114</v>
      </c>
      <c r="GO39">
        <v>8.801746095907445E-05</v>
      </c>
      <c r="GP39">
        <v>-2.677693255255651E-07</v>
      </c>
      <c r="GQ39">
        <v>3</v>
      </c>
      <c r="GR39">
        <v>2052</v>
      </c>
      <c r="GS39">
        <v>2</v>
      </c>
      <c r="GT39">
        <v>18</v>
      </c>
      <c r="GU39">
        <v>10.1</v>
      </c>
      <c r="GV39">
        <v>10.1</v>
      </c>
      <c r="GW39">
        <v>1.3562</v>
      </c>
      <c r="GX39">
        <v>2.4585</v>
      </c>
      <c r="GY39">
        <v>1.44897</v>
      </c>
      <c r="GZ39">
        <v>2.32666</v>
      </c>
      <c r="HA39">
        <v>1.55151</v>
      </c>
      <c r="HB39">
        <v>2.31445</v>
      </c>
      <c r="HC39">
        <v>28.6269</v>
      </c>
      <c r="HD39">
        <v>14.9113</v>
      </c>
      <c r="HE39">
        <v>18</v>
      </c>
      <c r="HF39">
        <v>607.885</v>
      </c>
      <c r="HG39">
        <v>444.291</v>
      </c>
      <c r="HH39">
        <v>23.6237</v>
      </c>
      <c r="HI39">
        <v>22.6325</v>
      </c>
      <c r="HJ39">
        <v>30.0004</v>
      </c>
      <c r="HK39">
        <v>22.5828</v>
      </c>
      <c r="HL39">
        <v>22.5002</v>
      </c>
      <c r="HM39">
        <v>27.2293</v>
      </c>
      <c r="HN39">
        <v>33.1634</v>
      </c>
      <c r="HO39">
        <v>78.17140000000001</v>
      </c>
      <c r="HP39">
        <v>23.6298</v>
      </c>
      <c r="HQ39">
        <v>541.354</v>
      </c>
      <c r="HR39">
        <v>15.1774</v>
      </c>
      <c r="HS39">
        <v>100.444</v>
      </c>
      <c r="HT39">
        <v>102.09</v>
      </c>
    </row>
    <row r="40" spans="1:228">
      <c r="A40">
        <v>24</v>
      </c>
      <c r="B40">
        <v>1728491566</v>
      </c>
      <c r="C40">
        <v>628.5</v>
      </c>
      <c r="D40" t="s">
        <v>413</v>
      </c>
      <c r="E40" t="s">
        <v>414</v>
      </c>
      <c r="F40">
        <v>5</v>
      </c>
      <c r="G40" t="s">
        <v>357</v>
      </c>
      <c r="H40" t="s">
        <v>358</v>
      </c>
      <c r="I40" t="s">
        <v>359</v>
      </c>
      <c r="J40" t="s">
        <v>360</v>
      </c>
      <c r="K40">
        <v>1728491558.214286</v>
      </c>
      <c r="L40">
        <f>(M40)/1000</f>
        <v>0</v>
      </c>
      <c r="M40">
        <f>IF(BH40, AP40, AJ40)</f>
        <v>0</v>
      </c>
      <c r="N40">
        <f>IF(BH40, AK40, AI40)</f>
        <v>0</v>
      </c>
      <c r="O40">
        <f>BJ40 - IF(AW40&gt;1, N40*BD40*100.0/(AY40), 0)</f>
        <v>0</v>
      </c>
      <c r="P40">
        <f>((V40-L40/2)*O40-N40)/(V40+L40/2)</f>
        <v>0</v>
      </c>
      <c r="Q40">
        <f>P40*(BQ40+BR40)/1000.0</f>
        <v>0</v>
      </c>
      <c r="R40">
        <f>(BJ40 - IF(AW40&gt;1, N40*BD40*100.0/(AY40), 0))*(BQ40+BR40)/1000.0</f>
        <v>0</v>
      </c>
      <c r="S40">
        <f>2.0/((1/U40-1/T40)+SIGN(U40)*SQRT((1/U40-1/T40)*(1/U40-1/T40) + 4*BE40/((BE40+1)*(BE40+1))*(2*1/U40*1/T40-1/T40*1/T40)))</f>
        <v>0</v>
      </c>
      <c r="T40">
        <f>IF(LEFT(BF40,1)&lt;&gt;"0",IF(LEFT(BF40,1)="1",3.0,BG40),$D$5+$E$5*(BX40*BQ40/($K$5*1000))+$F$5*(BX40*BQ40/($K$5*1000))*MAX(MIN(BD40,$J$5),$I$5)*MAX(MIN(BD40,$J$5),$I$5)+$G$5*MAX(MIN(BD40,$J$5),$I$5)*(BX40*BQ40/($K$5*1000))+$H$5*(BX40*BQ40/($K$5*1000))*(BX40*BQ40/($K$5*1000)))</f>
        <v>0</v>
      </c>
      <c r="U40">
        <f>L40*(1000-(1000*0.61365*exp(17.502*Y40/(240.97+Y40))/(BQ40+BR40)+BL40)/2)/(1000*0.61365*exp(17.502*Y40/(240.97+Y40))/(BQ40+BR40)-BL40)</f>
        <v>0</v>
      </c>
      <c r="V40">
        <f>1/((BE40+1)/(S40/1.6)+1/(T40/1.37)) + BE40/((BE40+1)/(S40/1.6) + BE40/(T40/1.37))</f>
        <v>0</v>
      </c>
      <c r="W40">
        <f>(AZ40*BC40)</f>
        <v>0</v>
      </c>
      <c r="X40">
        <f>(BS40+(W40+2*0.95*5.67E-8*(((BS40+$B$7)+273)^4-(BS40+273)^4)-44100*L40)/(1.84*29.3*T40+8*0.95*5.67E-8*(BS40+273)^3))</f>
        <v>0</v>
      </c>
      <c r="Y40">
        <f>($C$7*BT40+$D$7*BU40+$E$7*X40)</f>
        <v>0</v>
      </c>
      <c r="Z40">
        <f>0.61365*exp(17.502*Y40/(240.97+Y40))</f>
        <v>0</v>
      </c>
      <c r="AA40">
        <f>(AB40/AC40*100)</f>
        <v>0</v>
      </c>
      <c r="AB40">
        <f>BL40*(BQ40+BR40)/1000</f>
        <v>0</v>
      </c>
      <c r="AC40">
        <f>0.61365*exp(17.502*BS40/(240.97+BS40))</f>
        <v>0</v>
      </c>
      <c r="AD40">
        <f>(Z40-BL40*(BQ40+BR40)/1000)</f>
        <v>0</v>
      </c>
      <c r="AE40">
        <f>(-L40*44100)</f>
        <v>0</v>
      </c>
      <c r="AF40">
        <f>2*29.3*T40*0.92*(BS40-Y40)</f>
        <v>0</v>
      </c>
      <c r="AG40">
        <f>2*0.95*5.67E-8*(((BS40+$B$7)+273)^4-(Y40+273)^4)</f>
        <v>0</v>
      </c>
      <c r="AH40">
        <f>W40+AG40+AE40+AF40</f>
        <v>0</v>
      </c>
      <c r="AI40">
        <f>BP40*AW40*(BK40-BJ40*(1000-AW40*BM40)/(1000-AW40*BL40))/(100*BD40)</f>
        <v>0</v>
      </c>
      <c r="AJ40">
        <f>1000*BP40*AW40*(BL40-BM40)/(100*BD40*(1000-AW40*BL40))</f>
        <v>0</v>
      </c>
      <c r="AK40">
        <f>(AL40 - AM40 - BQ40*1E3/(8.314*(BS40+273.15)) * AO40/BP40 * AN40) * BP40/(100*BD40) * (1000 - BM40)/1000</f>
        <v>0</v>
      </c>
      <c r="AL40">
        <v>527.4557735844246</v>
      </c>
      <c r="AM40">
        <v>498.1445515151513</v>
      </c>
      <c r="AN40">
        <v>5.009393032355878</v>
      </c>
      <c r="AO40">
        <v>66.76948386881654</v>
      </c>
      <c r="AP40">
        <f>(AR40 - AQ40 + BQ40*1E3/(8.314*(BS40+273.15)) * AT40/BP40 * AS40) * BP40/(100*BD40) * 1000/(1000 - AR40)</f>
        <v>0</v>
      </c>
      <c r="AQ40">
        <v>15.22693638230127</v>
      </c>
      <c r="AR40">
        <v>16.17116545454546</v>
      </c>
      <c r="AS40">
        <v>3.300357230550122E-05</v>
      </c>
      <c r="AT40">
        <v>80.08681088304684</v>
      </c>
      <c r="AU40">
        <v>0</v>
      </c>
      <c r="AV40">
        <v>0</v>
      </c>
      <c r="AW40">
        <f>IF(AU40*$H$13&gt;=AY40,1.0,(AY40/(AY40-AU40*$H$13)))</f>
        <v>0</v>
      </c>
      <c r="AX40">
        <f>(AW40-1)*100</f>
        <v>0</v>
      </c>
      <c r="AY40">
        <f>MAX(0,($B$13+$C$13*BX40)/(1+$D$13*BX40)*BQ40/(BS40+273)*$E$13)</f>
        <v>0</v>
      </c>
      <c r="AZ40">
        <f>$B$11*BY40+$C$11*BZ40+$F$11*CK40*(1-CN40)</f>
        <v>0</v>
      </c>
      <c r="BA40">
        <f>AZ40*BB40</f>
        <v>0</v>
      </c>
      <c r="BB40">
        <f>($B$11*$D$9+$C$11*$D$9+$F$11*((CX40+CP40)/MAX(CX40+CP40+CY40, 0.1)*$I$9+CY40/MAX(CX40+CP40+CY40, 0.1)*$J$9))/($B$11+$C$11+$F$11)</f>
        <v>0</v>
      </c>
      <c r="BC40">
        <f>($B$11*$K$9+$C$11*$K$9+$F$11*((CX40+CP40)/MAX(CX40+CP40+CY40, 0.1)*$P$9+CY40/MAX(CX40+CP40+CY40, 0.1)*$Q$9))/($B$11+$C$11+$F$11)</f>
        <v>0</v>
      </c>
      <c r="BD40">
        <v>6</v>
      </c>
      <c r="BE40">
        <v>0.5</v>
      </c>
      <c r="BF40" t="s">
        <v>361</v>
      </c>
      <c r="BG40">
        <v>2</v>
      </c>
      <c r="BH40" t="b">
        <v>1</v>
      </c>
      <c r="BI40">
        <v>1728491558.214286</v>
      </c>
      <c r="BJ40">
        <v>454.0134999999999</v>
      </c>
      <c r="BK40">
        <v>492.2427857142857</v>
      </c>
      <c r="BL40">
        <v>16.16224642857143</v>
      </c>
      <c r="BM40">
        <v>15.22366071428571</v>
      </c>
      <c r="BN40">
        <v>459.98275</v>
      </c>
      <c r="BO40">
        <v>16.25271071428572</v>
      </c>
      <c r="BP40">
        <v>600.0203214285714</v>
      </c>
      <c r="BQ40">
        <v>97.50803928571429</v>
      </c>
      <c r="BR40">
        <v>0.0999804285714286</v>
      </c>
      <c r="BS40">
        <v>24.90486785714285</v>
      </c>
      <c r="BT40">
        <v>24.99086071428572</v>
      </c>
      <c r="BU40">
        <v>999.9000000000002</v>
      </c>
      <c r="BV40">
        <v>0</v>
      </c>
      <c r="BW40">
        <v>0</v>
      </c>
      <c r="BX40">
        <v>10003.33285714286</v>
      </c>
      <c r="BY40">
        <v>0</v>
      </c>
      <c r="BZ40">
        <v>67.8343</v>
      </c>
      <c r="CA40">
        <v>-38.22933214285714</v>
      </c>
      <c r="CB40">
        <v>461.4720357142858</v>
      </c>
      <c r="CC40">
        <v>499.8524999999999</v>
      </c>
      <c r="CD40">
        <v>0.9385775714285715</v>
      </c>
      <c r="CE40">
        <v>492.2427857142857</v>
      </c>
      <c r="CF40">
        <v>15.22366071428571</v>
      </c>
      <c r="CG40">
        <v>1.575948571428572</v>
      </c>
      <c r="CH40">
        <v>1.484429285714286</v>
      </c>
      <c r="CI40">
        <v>13.725625</v>
      </c>
      <c r="CJ40">
        <v>12.80872142857143</v>
      </c>
      <c r="CK40">
        <v>1599.965</v>
      </c>
      <c r="CL40">
        <v>0.6920022142857142</v>
      </c>
      <c r="CM40">
        <v>0.3079977857142858</v>
      </c>
      <c r="CN40">
        <v>0</v>
      </c>
      <c r="CO40">
        <v>1.973964285714286</v>
      </c>
      <c r="CP40">
        <v>0</v>
      </c>
      <c r="CQ40">
        <v>14188.54285714286</v>
      </c>
      <c r="CR40">
        <v>13789.89642857143</v>
      </c>
      <c r="CS40">
        <v>39.01085714285715</v>
      </c>
      <c r="CT40">
        <v>40.06903571428571</v>
      </c>
      <c r="CU40">
        <v>39.32789285714285</v>
      </c>
      <c r="CV40">
        <v>38.69832142857143</v>
      </c>
      <c r="CW40">
        <v>38.34125</v>
      </c>
      <c r="CX40">
        <v>1107.178214285714</v>
      </c>
      <c r="CY40">
        <v>492.7867857142857</v>
      </c>
      <c r="CZ40">
        <v>0</v>
      </c>
      <c r="DA40">
        <v>1728491623</v>
      </c>
      <c r="DB40">
        <v>0</v>
      </c>
      <c r="DC40">
        <v>1728490956.5</v>
      </c>
      <c r="DD40" t="s">
        <v>362</v>
      </c>
      <c r="DE40">
        <v>1728490952.5</v>
      </c>
      <c r="DF40">
        <v>1728490956.5</v>
      </c>
      <c r="DG40">
        <v>1</v>
      </c>
      <c r="DH40">
        <v>-0.065</v>
      </c>
      <c r="DI40">
        <v>-0.008</v>
      </c>
      <c r="DJ40">
        <v>-3.246</v>
      </c>
      <c r="DK40">
        <v>-0.091</v>
      </c>
      <c r="DL40">
        <v>52</v>
      </c>
      <c r="DM40">
        <v>15</v>
      </c>
      <c r="DN40">
        <v>0.25</v>
      </c>
      <c r="DO40">
        <v>0.13</v>
      </c>
      <c r="DP40">
        <v>-37.92017804878049</v>
      </c>
      <c r="DQ40">
        <v>-5.539398606271695</v>
      </c>
      <c r="DR40">
        <v>0.5482154759350828</v>
      </c>
      <c r="DS40">
        <v>0</v>
      </c>
      <c r="DT40">
        <v>0.9365807804878048</v>
      </c>
      <c r="DU40">
        <v>0.04013180487804877</v>
      </c>
      <c r="DV40">
        <v>0.004009043767212341</v>
      </c>
      <c r="DW40">
        <v>1</v>
      </c>
      <c r="DX40">
        <v>1</v>
      </c>
      <c r="DY40">
        <v>2</v>
      </c>
      <c r="DZ40" t="s">
        <v>363</v>
      </c>
      <c r="EA40">
        <v>3.23142</v>
      </c>
      <c r="EB40">
        <v>2.70426</v>
      </c>
      <c r="EC40">
        <v>0.116695</v>
      </c>
      <c r="ED40">
        <v>0.122548</v>
      </c>
      <c r="EE40">
        <v>0.0853241</v>
      </c>
      <c r="EF40">
        <v>0.081854</v>
      </c>
      <c r="EG40">
        <v>29203.1</v>
      </c>
      <c r="EH40">
        <v>28347.9</v>
      </c>
      <c r="EI40">
        <v>31640.8</v>
      </c>
      <c r="EJ40">
        <v>30603.4</v>
      </c>
      <c r="EK40">
        <v>38790.1</v>
      </c>
      <c r="EL40">
        <v>37137.1</v>
      </c>
      <c r="EM40">
        <v>44368.7</v>
      </c>
      <c r="EN40">
        <v>42715.8</v>
      </c>
      <c r="EO40">
        <v>2.20357</v>
      </c>
      <c r="EP40">
        <v>1.9394</v>
      </c>
      <c r="EQ40">
        <v>0.161029</v>
      </c>
      <c r="ER40">
        <v>0</v>
      </c>
      <c r="ES40">
        <v>22.3463</v>
      </c>
      <c r="ET40">
        <v>999.9</v>
      </c>
      <c r="EU40">
        <v>69.59999999999999</v>
      </c>
      <c r="EV40">
        <v>22.9</v>
      </c>
      <c r="EW40">
        <v>20.007</v>
      </c>
      <c r="EX40">
        <v>60.3301</v>
      </c>
      <c r="EY40">
        <v>25.5048</v>
      </c>
      <c r="EZ40">
        <v>1</v>
      </c>
      <c r="FA40">
        <v>-0.33685</v>
      </c>
      <c r="FB40">
        <v>-0.731808</v>
      </c>
      <c r="FC40">
        <v>20.1988</v>
      </c>
      <c r="FD40">
        <v>5.21984</v>
      </c>
      <c r="FE40">
        <v>11.9951</v>
      </c>
      <c r="FF40">
        <v>4.965</v>
      </c>
      <c r="FG40">
        <v>3.2955</v>
      </c>
      <c r="FH40">
        <v>9999</v>
      </c>
      <c r="FI40">
        <v>9999</v>
      </c>
      <c r="FJ40">
        <v>9999</v>
      </c>
      <c r="FK40">
        <v>148.2</v>
      </c>
      <c r="FL40">
        <v>4.97098</v>
      </c>
      <c r="FM40">
        <v>1.86766</v>
      </c>
      <c r="FN40">
        <v>1.85883</v>
      </c>
      <c r="FO40">
        <v>1.86508</v>
      </c>
      <c r="FP40">
        <v>1.86303</v>
      </c>
      <c r="FQ40">
        <v>1.86438</v>
      </c>
      <c r="FR40">
        <v>1.85984</v>
      </c>
      <c r="FS40">
        <v>1.86387</v>
      </c>
      <c r="FT40">
        <v>0</v>
      </c>
      <c r="FU40">
        <v>0</v>
      </c>
      <c r="FV40">
        <v>0</v>
      </c>
      <c r="FW40">
        <v>0</v>
      </c>
      <c r="FX40" t="s">
        <v>364</v>
      </c>
      <c r="FY40" t="s">
        <v>365</v>
      </c>
      <c r="FZ40" t="s">
        <v>366</v>
      </c>
      <c r="GA40" t="s">
        <v>366</v>
      </c>
      <c r="GB40" t="s">
        <v>366</v>
      </c>
      <c r="GC40" t="s">
        <v>366</v>
      </c>
      <c r="GD40">
        <v>0</v>
      </c>
      <c r="GE40">
        <v>100</v>
      </c>
      <c r="GF40">
        <v>100</v>
      </c>
      <c r="GG40">
        <v>-6.226</v>
      </c>
      <c r="GH40">
        <v>-0.0905</v>
      </c>
      <c r="GI40">
        <v>-2.868309889394353</v>
      </c>
      <c r="GJ40">
        <v>-0.006773961979547998</v>
      </c>
      <c r="GK40">
        <v>-8.296070481250098E-08</v>
      </c>
      <c r="GL40">
        <v>3.322967193956903E-10</v>
      </c>
      <c r="GM40">
        <v>-0.07871069313407227</v>
      </c>
      <c r="GN40">
        <v>-0.00208336341840114</v>
      </c>
      <c r="GO40">
        <v>8.801746095907445E-05</v>
      </c>
      <c r="GP40">
        <v>-2.677693255255651E-07</v>
      </c>
      <c r="GQ40">
        <v>3</v>
      </c>
      <c r="GR40">
        <v>2052</v>
      </c>
      <c r="GS40">
        <v>2</v>
      </c>
      <c r="GT40">
        <v>18</v>
      </c>
      <c r="GU40">
        <v>10.2</v>
      </c>
      <c r="GV40">
        <v>10.2</v>
      </c>
      <c r="GW40">
        <v>1.40503</v>
      </c>
      <c r="GX40">
        <v>2.44385</v>
      </c>
      <c r="GY40">
        <v>1.44775</v>
      </c>
      <c r="GZ40">
        <v>2.32788</v>
      </c>
      <c r="HA40">
        <v>1.55151</v>
      </c>
      <c r="HB40">
        <v>2.34375</v>
      </c>
      <c r="HC40">
        <v>28.6269</v>
      </c>
      <c r="HD40">
        <v>14.9201</v>
      </c>
      <c r="HE40">
        <v>18</v>
      </c>
      <c r="HF40">
        <v>607.927</v>
      </c>
      <c r="HG40">
        <v>444.146</v>
      </c>
      <c r="HH40">
        <v>23.6316</v>
      </c>
      <c r="HI40">
        <v>22.6363</v>
      </c>
      <c r="HJ40">
        <v>30.0003</v>
      </c>
      <c r="HK40">
        <v>22.5866</v>
      </c>
      <c r="HL40">
        <v>22.5039</v>
      </c>
      <c r="HM40">
        <v>28.1878</v>
      </c>
      <c r="HN40">
        <v>33.1634</v>
      </c>
      <c r="HO40">
        <v>78.17140000000001</v>
      </c>
      <c r="HP40">
        <v>23.6383</v>
      </c>
      <c r="HQ40">
        <v>561.39</v>
      </c>
      <c r="HR40">
        <v>15.1774</v>
      </c>
      <c r="HS40">
        <v>100.444</v>
      </c>
      <c r="HT40">
        <v>102.088</v>
      </c>
    </row>
    <row r="41" spans="1:228">
      <c r="A41">
        <v>25</v>
      </c>
      <c r="B41">
        <v>1728491571</v>
      </c>
      <c r="C41">
        <v>633.5</v>
      </c>
      <c r="D41" t="s">
        <v>415</v>
      </c>
      <c r="E41" t="s">
        <v>416</v>
      </c>
      <c r="F41">
        <v>5</v>
      </c>
      <c r="G41" t="s">
        <v>357</v>
      </c>
      <c r="H41" t="s">
        <v>358</v>
      </c>
      <c r="I41" t="s">
        <v>359</v>
      </c>
      <c r="J41" t="s">
        <v>360</v>
      </c>
      <c r="K41">
        <v>1728491563.5</v>
      </c>
      <c r="L41">
        <f>(M41)/1000</f>
        <v>0</v>
      </c>
      <c r="M41">
        <f>IF(BH41, AP41, AJ41)</f>
        <v>0</v>
      </c>
      <c r="N41">
        <f>IF(BH41, AK41, AI41)</f>
        <v>0</v>
      </c>
      <c r="O41">
        <f>BJ41 - IF(AW41&gt;1, N41*BD41*100.0/(AY41), 0)</f>
        <v>0</v>
      </c>
      <c r="P41">
        <f>((V41-L41/2)*O41-N41)/(V41+L41/2)</f>
        <v>0</v>
      </c>
      <c r="Q41">
        <f>P41*(BQ41+BR41)/1000.0</f>
        <v>0</v>
      </c>
      <c r="R41">
        <f>(BJ41 - IF(AW41&gt;1, N41*BD41*100.0/(AY41), 0))*(BQ41+BR41)/1000.0</f>
        <v>0</v>
      </c>
      <c r="S41">
        <f>2.0/((1/U41-1/T41)+SIGN(U41)*SQRT((1/U41-1/T41)*(1/U41-1/T41) + 4*BE41/((BE41+1)*(BE41+1))*(2*1/U41*1/T41-1/T41*1/T41)))</f>
        <v>0</v>
      </c>
      <c r="T41">
        <f>IF(LEFT(BF41,1)&lt;&gt;"0",IF(LEFT(BF41,1)="1",3.0,BG41),$D$5+$E$5*(BX41*BQ41/($K$5*1000))+$F$5*(BX41*BQ41/($K$5*1000))*MAX(MIN(BD41,$J$5),$I$5)*MAX(MIN(BD41,$J$5),$I$5)+$G$5*MAX(MIN(BD41,$J$5),$I$5)*(BX41*BQ41/($K$5*1000))+$H$5*(BX41*BQ41/($K$5*1000))*(BX41*BQ41/($K$5*1000)))</f>
        <v>0</v>
      </c>
      <c r="U41">
        <f>L41*(1000-(1000*0.61365*exp(17.502*Y41/(240.97+Y41))/(BQ41+BR41)+BL41)/2)/(1000*0.61365*exp(17.502*Y41/(240.97+Y41))/(BQ41+BR41)-BL41)</f>
        <v>0</v>
      </c>
      <c r="V41">
        <f>1/((BE41+1)/(S41/1.6)+1/(T41/1.37)) + BE41/((BE41+1)/(S41/1.6) + BE41/(T41/1.37))</f>
        <v>0</v>
      </c>
      <c r="W41">
        <f>(AZ41*BC41)</f>
        <v>0</v>
      </c>
      <c r="X41">
        <f>(BS41+(W41+2*0.95*5.67E-8*(((BS41+$B$7)+273)^4-(BS41+273)^4)-44100*L41)/(1.84*29.3*T41+8*0.95*5.67E-8*(BS41+273)^3))</f>
        <v>0</v>
      </c>
      <c r="Y41">
        <f>($C$7*BT41+$D$7*BU41+$E$7*X41)</f>
        <v>0</v>
      </c>
      <c r="Z41">
        <f>0.61365*exp(17.502*Y41/(240.97+Y41))</f>
        <v>0</v>
      </c>
      <c r="AA41">
        <f>(AB41/AC41*100)</f>
        <v>0</v>
      </c>
      <c r="AB41">
        <f>BL41*(BQ41+BR41)/1000</f>
        <v>0</v>
      </c>
      <c r="AC41">
        <f>0.61365*exp(17.502*BS41/(240.97+BS41))</f>
        <v>0</v>
      </c>
      <c r="AD41">
        <f>(Z41-BL41*(BQ41+BR41)/1000)</f>
        <v>0</v>
      </c>
      <c r="AE41">
        <f>(-L41*44100)</f>
        <v>0</v>
      </c>
      <c r="AF41">
        <f>2*29.3*T41*0.92*(BS41-Y41)</f>
        <v>0</v>
      </c>
      <c r="AG41">
        <f>2*0.95*5.67E-8*(((BS41+$B$7)+273)^4-(Y41+273)^4)</f>
        <v>0</v>
      </c>
      <c r="AH41">
        <f>W41+AG41+AE41+AF41</f>
        <v>0</v>
      </c>
      <c r="AI41">
        <f>BP41*AW41*(BK41-BJ41*(1000-AW41*BM41)/(1000-AW41*BL41))/(100*BD41)</f>
        <v>0</v>
      </c>
      <c r="AJ41">
        <f>1000*BP41*AW41*(BL41-BM41)/(100*BD41*(1000-AW41*BL41))</f>
        <v>0</v>
      </c>
      <c r="AK41">
        <f>(AL41 - AM41 - BQ41*1E3/(8.314*(BS41+273.15)) * AO41/BP41 * AN41) * BP41/(100*BD41) * (1000 - BM41)/1000</f>
        <v>0</v>
      </c>
      <c r="AL41">
        <v>552.9148372134389</v>
      </c>
      <c r="AM41">
        <v>523.2574606060605</v>
      </c>
      <c r="AN41">
        <v>5.012849433165971</v>
      </c>
      <c r="AO41">
        <v>66.76948386881654</v>
      </c>
      <c r="AP41">
        <f>(AR41 - AQ41 + BQ41*1E3/(8.314*(BS41+273.15)) * AT41/BP41 * AS41) * BP41/(100*BD41) * 1000/(1000 - AR41)</f>
        <v>0</v>
      </c>
      <c r="AQ41">
        <v>15.23260832727021</v>
      </c>
      <c r="AR41">
        <v>16.17849636363636</v>
      </c>
      <c r="AS41">
        <v>3.988866873286768E-05</v>
      </c>
      <c r="AT41">
        <v>80.08681088304684</v>
      </c>
      <c r="AU41">
        <v>0</v>
      </c>
      <c r="AV41">
        <v>0</v>
      </c>
      <c r="AW41">
        <f>IF(AU41*$H$13&gt;=AY41,1.0,(AY41/(AY41-AU41*$H$13)))</f>
        <v>0</v>
      </c>
      <c r="AX41">
        <f>(AW41-1)*100</f>
        <v>0</v>
      </c>
      <c r="AY41">
        <f>MAX(0,($B$13+$C$13*BX41)/(1+$D$13*BX41)*BQ41/(BS41+273)*$E$13)</f>
        <v>0</v>
      </c>
      <c r="AZ41">
        <f>$B$11*BY41+$C$11*BZ41+$F$11*CK41*(1-CN41)</f>
        <v>0</v>
      </c>
      <c r="BA41">
        <f>AZ41*BB41</f>
        <v>0</v>
      </c>
      <c r="BB41">
        <f>($B$11*$D$9+$C$11*$D$9+$F$11*((CX41+CP41)/MAX(CX41+CP41+CY41, 0.1)*$I$9+CY41/MAX(CX41+CP41+CY41, 0.1)*$J$9))/($B$11+$C$11+$F$11)</f>
        <v>0</v>
      </c>
      <c r="BC41">
        <f>($B$11*$K$9+$C$11*$K$9+$F$11*((CX41+CP41)/MAX(CX41+CP41+CY41, 0.1)*$P$9+CY41/MAX(CX41+CP41+CY41, 0.1)*$Q$9))/($B$11+$C$11+$F$11)</f>
        <v>0</v>
      </c>
      <c r="BD41">
        <v>6</v>
      </c>
      <c r="BE41">
        <v>0.5</v>
      </c>
      <c r="BF41" t="s">
        <v>361</v>
      </c>
      <c r="BG41">
        <v>2</v>
      </c>
      <c r="BH41" t="b">
        <v>1</v>
      </c>
      <c r="BI41">
        <v>1728491563.5</v>
      </c>
      <c r="BJ41">
        <v>480.2023703703704</v>
      </c>
      <c r="BK41">
        <v>518.8506666666666</v>
      </c>
      <c r="BL41">
        <v>16.1692</v>
      </c>
      <c r="BM41">
        <v>15.22801481481481</v>
      </c>
      <c r="BN41">
        <v>486.3463703703703</v>
      </c>
      <c r="BO41">
        <v>16.25967777777778</v>
      </c>
      <c r="BP41">
        <v>600.0163703703704</v>
      </c>
      <c r="BQ41">
        <v>97.50766666666668</v>
      </c>
      <c r="BR41">
        <v>0.1000318333333333</v>
      </c>
      <c r="BS41">
        <v>24.91375555555556</v>
      </c>
      <c r="BT41">
        <v>24.9922962962963</v>
      </c>
      <c r="BU41">
        <v>999.9000000000001</v>
      </c>
      <c r="BV41">
        <v>0</v>
      </c>
      <c r="BW41">
        <v>0</v>
      </c>
      <c r="BX41">
        <v>9993.039999999999</v>
      </c>
      <c r="BY41">
        <v>0</v>
      </c>
      <c r="BZ41">
        <v>67.8372962962963</v>
      </c>
      <c r="CA41">
        <v>-38.64839629629629</v>
      </c>
      <c r="CB41">
        <v>488.0944444444444</v>
      </c>
      <c r="CC41">
        <v>526.8740740740742</v>
      </c>
      <c r="CD41">
        <v>0.9411859259259259</v>
      </c>
      <c r="CE41">
        <v>518.8506666666666</v>
      </c>
      <c r="CF41">
        <v>15.22801481481481</v>
      </c>
      <c r="CG41">
        <v>1.576622222222222</v>
      </c>
      <c r="CH41">
        <v>1.484847777777778</v>
      </c>
      <c r="CI41">
        <v>13.7321962962963</v>
      </c>
      <c r="CJ41">
        <v>12.81304074074074</v>
      </c>
      <c r="CK41">
        <v>1599.962962962963</v>
      </c>
      <c r="CL41">
        <v>0.6919919999999999</v>
      </c>
      <c r="CM41">
        <v>0.308008</v>
      </c>
      <c r="CN41">
        <v>0</v>
      </c>
      <c r="CO41">
        <v>2.010722222222222</v>
      </c>
      <c r="CP41">
        <v>0</v>
      </c>
      <c r="CQ41">
        <v>14211.21111111111</v>
      </c>
      <c r="CR41">
        <v>13789.82592592593</v>
      </c>
      <c r="CS41">
        <v>39.09462962962962</v>
      </c>
      <c r="CT41">
        <v>40.12933333333332</v>
      </c>
      <c r="CU41">
        <v>39.38859259259258</v>
      </c>
      <c r="CV41">
        <v>38.80288888888889</v>
      </c>
      <c r="CW41">
        <v>38.41877777777777</v>
      </c>
      <c r="CX41">
        <v>1107.16037037037</v>
      </c>
      <c r="CY41">
        <v>492.8025925925925</v>
      </c>
      <c r="CZ41">
        <v>0</v>
      </c>
      <c r="DA41">
        <v>1728491627.8</v>
      </c>
      <c r="DB41">
        <v>0</v>
      </c>
      <c r="DC41">
        <v>1728490956.5</v>
      </c>
      <c r="DD41" t="s">
        <v>362</v>
      </c>
      <c r="DE41">
        <v>1728490952.5</v>
      </c>
      <c r="DF41">
        <v>1728490956.5</v>
      </c>
      <c r="DG41">
        <v>1</v>
      </c>
      <c r="DH41">
        <v>-0.065</v>
      </c>
      <c r="DI41">
        <v>-0.008</v>
      </c>
      <c r="DJ41">
        <v>-3.246</v>
      </c>
      <c r="DK41">
        <v>-0.091</v>
      </c>
      <c r="DL41">
        <v>52</v>
      </c>
      <c r="DM41">
        <v>15</v>
      </c>
      <c r="DN41">
        <v>0.25</v>
      </c>
      <c r="DO41">
        <v>0.13</v>
      </c>
      <c r="DP41">
        <v>-38.36539512195122</v>
      </c>
      <c r="DQ41">
        <v>-4.943640418118388</v>
      </c>
      <c r="DR41">
        <v>0.4906770792219311</v>
      </c>
      <c r="DS41">
        <v>0</v>
      </c>
      <c r="DT41">
        <v>0.9390512926829269</v>
      </c>
      <c r="DU41">
        <v>0.03066501742160501</v>
      </c>
      <c r="DV41">
        <v>0.003288208224697881</v>
      </c>
      <c r="DW41">
        <v>1</v>
      </c>
      <c r="DX41">
        <v>1</v>
      </c>
      <c r="DY41">
        <v>2</v>
      </c>
      <c r="DZ41" t="s">
        <v>363</v>
      </c>
      <c r="EA41">
        <v>3.23148</v>
      </c>
      <c r="EB41">
        <v>2.70419</v>
      </c>
      <c r="EC41">
        <v>0.120876</v>
      </c>
      <c r="ED41">
        <v>0.126621</v>
      </c>
      <c r="EE41">
        <v>0.085351</v>
      </c>
      <c r="EF41">
        <v>0.081861</v>
      </c>
      <c r="EG41">
        <v>29065</v>
      </c>
      <c r="EH41">
        <v>28216.1</v>
      </c>
      <c r="EI41">
        <v>31640.7</v>
      </c>
      <c r="EJ41">
        <v>30603</v>
      </c>
      <c r="EK41">
        <v>38788.7</v>
      </c>
      <c r="EL41">
        <v>37136.4</v>
      </c>
      <c r="EM41">
        <v>44368.3</v>
      </c>
      <c r="EN41">
        <v>42715.2</v>
      </c>
      <c r="EO41">
        <v>2.20373</v>
      </c>
      <c r="EP41">
        <v>1.93963</v>
      </c>
      <c r="EQ41">
        <v>0.161447</v>
      </c>
      <c r="ER41">
        <v>0</v>
      </c>
      <c r="ES41">
        <v>22.35</v>
      </c>
      <c r="ET41">
        <v>999.9</v>
      </c>
      <c r="EU41">
        <v>69.59999999999999</v>
      </c>
      <c r="EV41">
        <v>22.9</v>
      </c>
      <c r="EW41">
        <v>20.006</v>
      </c>
      <c r="EX41">
        <v>60.9401</v>
      </c>
      <c r="EY41">
        <v>25.8734</v>
      </c>
      <c r="EZ41">
        <v>1</v>
      </c>
      <c r="FA41">
        <v>-0.336631</v>
      </c>
      <c r="FB41">
        <v>-0.725428</v>
      </c>
      <c r="FC41">
        <v>20.1985</v>
      </c>
      <c r="FD41">
        <v>5.21939</v>
      </c>
      <c r="FE41">
        <v>11.9936</v>
      </c>
      <c r="FF41">
        <v>4.9649</v>
      </c>
      <c r="FG41">
        <v>3.2954</v>
      </c>
      <c r="FH41">
        <v>9999</v>
      </c>
      <c r="FI41">
        <v>9999</v>
      </c>
      <c r="FJ41">
        <v>9999</v>
      </c>
      <c r="FK41">
        <v>148.2</v>
      </c>
      <c r="FL41">
        <v>4.97101</v>
      </c>
      <c r="FM41">
        <v>1.86767</v>
      </c>
      <c r="FN41">
        <v>1.85885</v>
      </c>
      <c r="FO41">
        <v>1.86508</v>
      </c>
      <c r="FP41">
        <v>1.86304</v>
      </c>
      <c r="FQ41">
        <v>1.86438</v>
      </c>
      <c r="FR41">
        <v>1.85983</v>
      </c>
      <c r="FS41">
        <v>1.86386</v>
      </c>
      <c r="FT41">
        <v>0</v>
      </c>
      <c r="FU41">
        <v>0</v>
      </c>
      <c r="FV41">
        <v>0</v>
      </c>
      <c r="FW41">
        <v>0</v>
      </c>
      <c r="FX41" t="s">
        <v>364</v>
      </c>
      <c r="FY41" t="s">
        <v>365</v>
      </c>
      <c r="FZ41" t="s">
        <v>366</v>
      </c>
      <c r="GA41" t="s">
        <v>366</v>
      </c>
      <c r="GB41" t="s">
        <v>366</v>
      </c>
      <c r="GC41" t="s">
        <v>366</v>
      </c>
      <c r="GD41">
        <v>0</v>
      </c>
      <c r="GE41">
        <v>100</v>
      </c>
      <c r="GF41">
        <v>100</v>
      </c>
      <c r="GG41">
        <v>-6.391</v>
      </c>
      <c r="GH41">
        <v>-0.0905</v>
      </c>
      <c r="GI41">
        <v>-2.868309889394353</v>
      </c>
      <c r="GJ41">
        <v>-0.006773961979547998</v>
      </c>
      <c r="GK41">
        <v>-8.296070481250098E-08</v>
      </c>
      <c r="GL41">
        <v>3.322967193956903E-10</v>
      </c>
      <c r="GM41">
        <v>-0.07871069313407227</v>
      </c>
      <c r="GN41">
        <v>-0.00208336341840114</v>
      </c>
      <c r="GO41">
        <v>8.801746095907445E-05</v>
      </c>
      <c r="GP41">
        <v>-2.677693255255651E-07</v>
      </c>
      <c r="GQ41">
        <v>3</v>
      </c>
      <c r="GR41">
        <v>2052</v>
      </c>
      <c r="GS41">
        <v>2</v>
      </c>
      <c r="GT41">
        <v>18</v>
      </c>
      <c r="GU41">
        <v>10.3</v>
      </c>
      <c r="GV41">
        <v>10.2</v>
      </c>
      <c r="GW41">
        <v>1.45874</v>
      </c>
      <c r="GX41">
        <v>2.45117</v>
      </c>
      <c r="GY41">
        <v>1.44897</v>
      </c>
      <c r="GZ41">
        <v>2.32788</v>
      </c>
      <c r="HA41">
        <v>1.55151</v>
      </c>
      <c r="HB41">
        <v>2.38647</v>
      </c>
      <c r="HC41">
        <v>28.6269</v>
      </c>
      <c r="HD41">
        <v>14.9201</v>
      </c>
      <c r="HE41">
        <v>18</v>
      </c>
      <c r="HF41">
        <v>608.075</v>
      </c>
      <c r="HG41">
        <v>444.315</v>
      </c>
      <c r="HH41">
        <v>23.6401</v>
      </c>
      <c r="HI41">
        <v>22.6401</v>
      </c>
      <c r="HJ41">
        <v>30.0003</v>
      </c>
      <c r="HK41">
        <v>22.5904</v>
      </c>
      <c r="HL41">
        <v>22.5081</v>
      </c>
      <c r="HM41">
        <v>29.2696</v>
      </c>
      <c r="HN41">
        <v>33.1634</v>
      </c>
      <c r="HO41">
        <v>78.17140000000001</v>
      </c>
      <c r="HP41">
        <v>23.6418</v>
      </c>
      <c r="HQ41">
        <v>591.569</v>
      </c>
      <c r="HR41">
        <v>15.1774</v>
      </c>
      <c r="HS41">
        <v>100.443</v>
      </c>
      <c r="HT41">
        <v>102.087</v>
      </c>
    </row>
    <row r="42" spans="1:228">
      <c r="A42">
        <v>26</v>
      </c>
      <c r="B42">
        <v>1728491576</v>
      </c>
      <c r="C42">
        <v>638.5</v>
      </c>
      <c r="D42" t="s">
        <v>417</v>
      </c>
      <c r="E42" t="s">
        <v>418</v>
      </c>
      <c r="F42">
        <v>5</v>
      </c>
      <c r="G42" t="s">
        <v>357</v>
      </c>
      <c r="H42" t="s">
        <v>358</v>
      </c>
      <c r="I42" t="s">
        <v>359</v>
      </c>
      <c r="J42" t="s">
        <v>360</v>
      </c>
      <c r="K42">
        <v>1728491568.214286</v>
      </c>
      <c r="L42">
        <f>(M42)/1000</f>
        <v>0</v>
      </c>
      <c r="M42">
        <f>IF(BH42, AP42, AJ42)</f>
        <v>0</v>
      </c>
      <c r="N42">
        <f>IF(BH42, AK42, AI42)</f>
        <v>0</v>
      </c>
      <c r="O42">
        <f>BJ42 - IF(AW42&gt;1, N42*BD42*100.0/(AY42), 0)</f>
        <v>0</v>
      </c>
      <c r="P42">
        <f>((V42-L42/2)*O42-N42)/(V42+L42/2)</f>
        <v>0</v>
      </c>
      <c r="Q42">
        <f>P42*(BQ42+BR42)/1000.0</f>
        <v>0</v>
      </c>
      <c r="R42">
        <f>(BJ42 - IF(AW42&gt;1, N42*BD42*100.0/(AY42), 0))*(BQ42+BR42)/1000.0</f>
        <v>0</v>
      </c>
      <c r="S42">
        <f>2.0/((1/U42-1/T42)+SIGN(U42)*SQRT((1/U42-1/T42)*(1/U42-1/T42) + 4*BE42/((BE42+1)*(BE42+1))*(2*1/U42*1/T42-1/T42*1/T42)))</f>
        <v>0</v>
      </c>
      <c r="T42">
        <f>IF(LEFT(BF42,1)&lt;&gt;"0",IF(LEFT(BF42,1)="1",3.0,BG42),$D$5+$E$5*(BX42*BQ42/($K$5*1000))+$F$5*(BX42*BQ42/($K$5*1000))*MAX(MIN(BD42,$J$5),$I$5)*MAX(MIN(BD42,$J$5),$I$5)+$G$5*MAX(MIN(BD42,$J$5),$I$5)*(BX42*BQ42/($K$5*1000))+$H$5*(BX42*BQ42/($K$5*1000))*(BX42*BQ42/($K$5*1000)))</f>
        <v>0</v>
      </c>
      <c r="U42">
        <f>L42*(1000-(1000*0.61365*exp(17.502*Y42/(240.97+Y42))/(BQ42+BR42)+BL42)/2)/(1000*0.61365*exp(17.502*Y42/(240.97+Y42))/(BQ42+BR42)-BL42)</f>
        <v>0</v>
      </c>
      <c r="V42">
        <f>1/((BE42+1)/(S42/1.6)+1/(T42/1.37)) + BE42/((BE42+1)/(S42/1.6) + BE42/(T42/1.37))</f>
        <v>0</v>
      </c>
      <c r="W42">
        <f>(AZ42*BC42)</f>
        <v>0</v>
      </c>
      <c r="X42">
        <f>(BS42+(W42+2*0.95*5.67E-8*(((BS42+$B$7)+273)^4-(BS42+273)^4)-44100*L42)/(1.84*29.3*T42+8*0.95*5.67E-8*(BS42+273)^3))</f>
        <v>0</v>
      </c>
      <c r="Y42">
        <f>($C$7*BT42+$D$7*BU42+$E$7*X42)</f>
        <v>0</v>
      </c>
      <c r="Z42">
        <f>0.61365*exp(17.502*Y42/(240.97+Y42))</f>
        <v>0</v>
      </c>
      <c r="AA42">
        <f>(AB42/AC42*100)</f>
        <v>0</v>
      </c>
      <c r="AB42">
        <f>BL42*(BQ42+BR42)/1000</f>
        <v>0</v>
      </c>
      <c r="AC42">
        <f>0.61365*exp(17.502*BS42/(240.97+BS42))</f>
        <v>0</v>
      </c>
      <c r="AD42">
        <f>(Z42-BL42*(BQ42+BR42)/1000)</f>
        <v>0</v>
      </c>
      <c r="AE42">
        <f>(-L42*44100)</f>
        <v>0</v>
      </c>
      <c r="AF42">
        <f>2*29.3*T42*0.92*(BS42-Y42)</f>
        <v>0</v>
      </c>
      <c r="AG42">
        <f>2*0.95*5.67E-8*(((BS42+$B$7)+273)^4-(Y42+273)^4)</f>
        <v>0</v>
      </c>
      <c r="AH42">
        <f>W42+AG42+AE42+AF42</f>
        <v>0</v>
      </c>
      <c r="AI42">
        <f>BP42*AW42*(BK42-BJ42*(1000-AW42*BM42)/(1000-AW42*BL42))/(100*BD42)</f>
        <v>0</v>
      </c>
      <c r="AJ42">
        <f>1000*BP42*AW42*(BL42-BM42)/(100*BD42*(1000-AW42*BL42))</f>
        <v>0</v>
      </c>
      <c r="AK42">
        <f>(AL42 - AM42 - BQ42*1E3/(8.314*(BS42+273.15)) * AO42/BP42 * AN42) * BP42/(100*BD42) * (1000 - BM42)/1000</f>
        <v>0</v>
      </c>
      <c r="AL42">
        <v>578.5848804960115</v>
      </c>
      <c r="AM42">
        <v>548.3148666666665</v>
      </c>
      <c r="AN42">
        <v>5.044849522856756</v>
      </c>
      <c r="AO42">
        <v>66.76948386881654</v>
      </c>
      <c r="AP42">
        <f>(AR42 - AQ42 + BQ42*1E3/(8.314*(BS42+273.15)) * AT42/BP42 * AS42) * BP42/(100*BD42) * 1000/(1000 - AR42)</f>
        <v>0</v>
      </c>
      <c r="AQ42">
        <v>15.23472725873514</v>
      </c>
      <c r="AR42">
        <v>16.18605454545454</v>
      </c>
      <c r="AS42">
        <v>5.410655028207041E-05</v>
      </c>
      <c r="AT42">
        <v>80.08681088304684</v>
      </c>
      <c r="AU42">
        <v>0</v>
      </c>
      <c r="AV42">
        <v>0</v>
      </c>
      <c r="AW42">
        <f>IF(AU42*$H$13&gt;=AY42,1.0,(AY42/(AY42-AU42*$H$13)))</f>
        <v>0</v>
      </c>
      <c r="AX42">
        <f>(AW42-1)*100</f>
        <v>0</v>
      </c>
      <c r="AY42">
        <f>MAX(0,($B$13+$C$13*BX42)/(1+$D$13*BX42)*BQ42/(BS42+273)*$E$13)</f>
        <v>0</v>
      </c>
      <c r="AZ42">
        <f>$B$11*BY42+$C$11*BZ42+$F$11*CK42*(1-CN42)</f>
        <v>0</v>
      </c>
      <c r="BA42">
        <f>AZ42*BB42</f>
        <v>0</v>
      </c>
      <c r="BB42">
        <f>($B$11*$D$9+$C$11*$D$9+$F$11*((CX42+CP42)/MAX(CX42+CP42+CY42, 0.1)*$I$9+CY42/MAX(CX42+CP42+CY42, 0.1)*$J$9))/($B$11+$C$11+$F$11)</f>
        <v>0</v>
      </c>
      <c r="BC42">
        <f>($B$11*$K$9+$C$11*$K$9+$F$11*((CX42+CP42)/MAX(CX42+CP42+CY42, 0.1)*$P$9+CY42/MAX(CX42+CP42+CY42, 0.1)*$Q$9))/($B$11+$C$11+$F$11)</f>
        <v>0</v>
      </c>
      <c r="BD42">
        <v>6</v>
      </c>
      <c r="BE42">
        <v>0.5</v>
      </c>
      <c r="BF42" t="s">
        <v>361</v>
      </c>
      <c r="BG42">
        <v>2</v>
      </c>
      <c r="BH42" t="b">
        <v>1</v>
      </c>
      <c r="BI42">
        <v>1728491568.214286</v>
      </c>
      <c r="BJ42">
        <v>503.4817142857143</v>
      </c>
      <c r="BK42">
        <v>542.5919642857142</v>
      </c>
      <c r="BL42">
        <v>16.17585</v>
      </c>
      <c r="BM42">
        <v>15.23158928571429</v>
      </c>
      <c r="BN42">
        <v>509.7805714285714</v>
      </c>
      <c r="BO42">
        <v>16.26633214285715</v>
      </c>
      <c r="BP42">
        <v>600.0188571428571</v>
      </c>
      <c r="BQ42">
        <v>97.50791428571429</v>
      </c>
      <c r="BR42">
        <v>0.1000061142857143</v>
      </c>
      <c r="BS42">
        <v>24.92288571428572</v>
      </c>
      <c r="BT42">
        <v>25.00161428571429</v>
      </c>
      <c r="BU42">
        <v>999.9000000000002</v>
      </c>
      <c r="BV42">
        <v>0</v>
      </c>
      <c r="BW42">
        <v>0</v>
      </c>
      <c r="BX42">
        <v>9987.172142857142</v>
      </c>
      <c r="BY42">
        <v>0</v>
      </c>
      <c r="BZ42">
        <v>67.83695</v>
      </c>
      <c r="CA42">
        <v>-39.11031428571429</v>
      </c>
      <c r="CB42">
        <v>511.7599642857144</v>
      </c>
      <c r="CC42">
        <v>550.9844642857144</v>
      </c>
      <c r="CD42">
        <v>0.9442706785714285</v>
      </c>
      <c r="CE42">
        <v>542.5919642857142</v>
      </c>
      <c r="CF42">
        <v>15.23158928571429</v>
      </c>
      <c r="CG42">
        <v>1.577275714285714</v>
      </c>
      <c r="CH42">
        <v>1.4852</v>
      </c>
      <c r="CI42">
        <v>13.73855714285714</v>
      </c>
      <c r="CJ42">
        <v>12.81665714285714</v>
      </c>
      <c r="CK42">
        <v>1599.9625</v>
      </c>
      <c r="CL42">
        <v>0.6919898928571427</v>
      </c>
      <c r="CM42">
        <v>0.3080101071428572</v>
      </c>
      <c r="CN42">
        <v>0</v>
      </c>
      <c r="CO42">
        <v>2.09225</v>
      </c>
      <c r="CP42">
        <v>0</v>
      </c>
      <c r="CQ42">
        <v>14232.94285714286</v>
      </c>
      <c r="CR42">
        <v>13789.81071428571</v>
      </c>
      <c r="CS42">
        <v>39.16496428571428</v>
      </c>
      <c r="CT42">
        <v>40.1895357142857</v>
      </c>
      <c r="CU42">
        <v>39.44846428571428</v>
      </c>
      <c r="CV42">
        <v>38.89035714285713</v>
      </c>
      <c r="CW42">
        <v>38.49307142857143</v>
      </c>
      <c r="CX42">
        <v>1107.158214285714</v>
      </c>
      <c r="CY42">
        <v>492.8042857142858</v>
      </c>
      <c r="CZ42">
        <v>0</v>
      </c>
      <c r="DA42">
        <v>1728491632.6</v>
      </c>
      <c r="DB42">
        <v>0</v>
      </c>
      <c r="DC42">
        <v>1728490956.5</v>
      </c>
      <c r="DD42" t="s">
        <v>362</v>
      </c>
      <c r="DE42">
        <v>1728490952.5</v>
      </c>
      <c r="DF42">
        <v>1728490956.5</v>
      </c>
      <c r="DG42">
        <v>1</v>
      </c>
      <c r="DH42">
        <v>-0.065</v>
      </c>
      <c r="DI42">
        <v>-0.008</v>
      </c>
      <c r="DJ42">
        <v>-3.246</v>
      </c>
      <c r="DK42">
        <v>-0.091</v>
      </c>
      <c r="DL42">
        <v>52</v>
      </c>
      <c r="DM42">
        <v>15</v>
      </c>
      <c r="DN42">
        <v>0.25</v>
      </c>
      <c r="DO42">
        <v>0.13</v>
      </c>
      <c r="DP42">
        <v>-38.88431</v>
      </c>
      <c r="DQ42">
        <v>-5.653503939962377</v>
      </c>
      <c r="DR42">
        <v>0.560967220878368</v>
      </c>
      <c r="DS42">
        <v>0</v>
      </c>
      <c r="DT42">
        <v>0.9428539</v>
      </c>
      <c r="DU42">
        <v>0.03561082176360247</v>
      </c>
      <c r="DV42">
        <v>0.003778380035147337</v>
      </c>
      <c r="DW42">
        <v>1</v>
      </c>
      <c r="DX42">
        <v>1</v>
      </c>
      <c r="DY42">
        <v>2</v>
      </c>
      <c r="DZ42" t="s">
        <v>363</v>
      </c>
      <c r="EA42">
        <v>3.23132</v>
      </c>
      <c r="EB42">
        <v>2.7042</v>
      </c>
      <c r="EC42">
        <v>0.124968</v>
      </c>
      <c r="ED42">
        <v>0.130744</v>
      </c>
      <c r="EE42">
        <v>0.08538179999999999</v>
      </c>
      <c r="EF42">
        <v>0.0818719</v>
      </c>
      <c r="EG42">
        <v>28929.8</v>
      </c>
      <c r="EH42">
        <v>28083.5</v>
      </c>
      <c r="EI42">
        <v>31640.6</v>
      </c>
      <c r="EJ42">
        <v>30603.5</v>
      </c>
      <c r="EK42">
        <v>38787.4</v>
      </c>
      <c r="EL42">
        <v>37136.6</v>
      </c>
      <c r="EM42">
        <v>44368.2</v>
      </c>
      <c r="EN42">
        <v>42715.9</v>
      </c>
      <c r="EO42">
        <v>2.20362</v>
      </c>
      <c r="EP42">
        <v>1.93972</v>
      </c>
      <c r="EQ42">
        <v>0.162616</v>
      </c>
      <c r="ER42">
        <v>0</v>
      </c>
      <c r="ES42">
        <v>22.3515</v>
      </c>
      <c r="ET42">
        <v>999.9</v>
      </c>
      <c r="EU42">
        <v>69.7</v>
      </c>
      <c r="EV42">
        <v>22.9</v>
      </c>
      <c r="EW42">
        <v>20.0332</v>
      </c>
      <c r="EX42">
        <v>60.6201</v>
      </c>
      <c r="EY42">
        <v>25.8734</v>
      </c>
      <c r="EZ42">
        <v>1</v>
      </c>
      <c r="FA42">
        <v>-0.336286</v>
      </c>
      <c r="FB42">
        <v>-0.6790389999999999</v>
      </c>
      <c r="FC42">
        <v>20.1989</v>
      </c>
      <c r="FD42">
        <v>5.22028</v>
      </c>
      <c r="FE42">
        <v>11.9947</v>
      </c>
      <c r="FF42">
        <v>4.96515</v>
      </c>
      <c r="FG42">
        <v>3.29558</v>
      </c>
      <c r="FH42">
        <v>9999</v>
      </c>
      <c r="FI42">
        <v>9999</v>
      </c>
      <c r="FJ42">
        <v>9999</v>
      </c>
      <c r="FK42">
        <v>148.2</v>
      </c>
      <c r="FL42">
        <v>4.97102</v>
      </c>
      <c r="FM42">
        <v>1.86767</v>
      </c>
      <c r="FN42">
        <v>1.85883</v>
      </c>
      <c r="FO42">
        <v>1.86508</v>
      </c>
      <c r="FP42">
        <v>1.86301</v>
      </c>
      <c r="FQ42">
        <v>1.86442</v>
      </c>
      <c r="FR42">
        <v>1.85984</v>
      </c>
      <c r="FS42">
        <v>1.86388</v>
      </c>
      <c r="FT42">
        <v>0</v>
      </c>
      <c r="FU42">
        <v>0</v>
      </c>
      <c r="FV42">
        <v>0</v>
      </c>
      <c r="FW42">
        <v>0</v>
      </c>
      <c r="FX42" t="s">
        <v>364</v>
      </c>
      <c r="FY42" t="s">
        <v>365</v>
      </c>
      <c r="FZ42" t="s">
        <v>366</v>
      </c>
      <c r="GA42" t="s">
        <v>366</v>
      </c>
      <c r="GB42" t="s">
        <v>366</v>
      </c>
      <c r="GC42" t="s">
        <v>366</v>
      </c>
      <c r="GD42">
        <v>0</v>
      </c>
      <c r="GE42">
        <v>100</v>
      </c>
      <c r="GF42">
        <v>100</v>
      </c>
      <c r="GG42">
        <v>-6.554</v>
      </c>
      <c r="GH42">
        <v>-0.09039999999999999</v>
      </c>
      <c r="GI42">
        <v>-2.868309889394353</v>
      </c>
      <c r="GJ42">
        <v>-0.006773961979547998</v>
      </c>
      <c r="GK42">
        <v>-8.296070481250098E-08</v>
      </c>
      <c r="GL42">
        <v>3.322967193956903E-10</v>
      </c>
      <c r="GM42">
        <v>-0.07871069313407227</v>
      </c>
      <c r="GN42">
        <v>-0.00208336341840114</v>
      </c>
      <c r="GO42">
        <v>8.801746095907445E-05</v>
      </c>
      <c r="GP42">
        <v>-2.677693255255651E-07</v>
      </c>
      <c r="GQ42">
        <v>3</v>
      </c>
      <c r="GR42">
        <v>2052</v>
      </c>
      <c r="GS42">
        <v>2</v>
      </c>
      <c r="GT42">
        <v>18</v>
      </c>
      <c r="GU42">
        <v>10.4</v>
      </c>
      <c r="GV42">
        <v>10.3</v>
      </c>
      <c r="GW42">
        <v>1.50635</v>
      </c>
      <c r="GX42">
        <v>2.45483</v>
      </c>
      <c r="GY42">
        <v>1.44897</v>
      </c>
      <c r="GZ42">
        <v>2.32788</v>
      </c>
      <c r="HA42">
        <v>1.55151</v>
      </c>
      <c r="HB42">
        <v>2.23267</v>
      </c>
      <c r="HC42">
        <v>28.6269</v>
      </c>
      <c r="HD42">
        <v>14.9113</v>
      </c>
      <c r="HE42">
        <v>18</v>
      </c>
      <c r="HF42">
        <v>608.054</v>
      </c>
      <c r="HG42">
        <v>444.411</v>
      </c>
      <c r="HH42">
        <v>23.6417</v>
      </c>
      <c r="HI42">
        <v>22.6439</v>
      </c>
      <c r="HJ42">
        <v>30.0003</v>
      </c>
      <c r="HK42">
        <v>22.5946</v>
      </c>
      <c r="HL42">
        <v>22.5124</v>
      </c>
      <c r="HM42">
        <v>30.2091</v>
      </c>
      <c r="HN42">
        <v>33.1634</v>
      </c>
      <c r="HO42">
        <v>78.17140000000001</v>
      </c>
      <c r="HP42">
        <v>23.6329</v>
      </c>
      <c r="HQ42">
        <v>611.633</v>
      </c>
      <c r="HR42">
        <v>15.1774</v>
      </c>
      <c r="HS42">
        <v>100.443</v>
      </c>
      <c r="HT42">
        <v>102.089</v>
      </c>
    </row>
    <row r="43" spans="1:228">
      <c r="A43">
        <v>27</v>
      </c>
      <c r="B43">
        <v>1728491581</v>
      </c>
      <c r="C43">
        <v>643.5</v>
      </c>
      <c r="D43" t="s">
        <v>419</v>
      </c>
      <c r="E43" t="s">
        <v>420</v>
      </c>
      <c r="F43">
        <v>5</v>
      </c>
      <c r="G43" t="s">
        <v>357</v>
      </c>
      <c r="H43" t="s">
        <v>358</v>
      </c>
      <c r="I43" t="s">
        <v>359</v>
      </c>
      <c r="J43" t="s">
        <v>360</v>
      </c>
      <c r="K43">
        <v>1728491573.5</v>
      </c>
      <c r="L43">
        <f>(M43)/1000</f>
        <v>0</v>
      </c>
      <c r="M43">
        <f>IF(BH43, AP43, AJ43)</f>
        <v>0</v>
      </c>
      <c r="N43">
        <f>IF(BH43, AK43, AI43)</f>
        <v>0</v>
      </c>
      <c r="O43">
        <f>BJ43 - IF(AW43&gt;1, N43*BD43*100.0/(AY43), 0)</f>
        <v>0</v>
      </c>
      <c r="P43">
        <f>((V43-L43/2)*O43-N43)/(V43+L43/2)</f>
        <v>0</v>
      </c>
      <c r="Q43">
        <f>P43*(BQ43+BR43)/1000.0</f>
        <v>0</v>
      </c>
      <c r="R43">
        <f>(BJ43 - IF(AW43&gt;1, N43*BD43*100.0/(AY43), 0))*(BQ43+BR43)/1000.0</f>
        <v>0</v>
      </c>
      <c r="S43">
        <f>2.0/((1/U43-1/T43)+SIGN(U43)*SQRT((1/U43-1/T43)*(1/U43-1/T43) + 4*BE43/((BE43+1)*(BE43+1))*(2*1/U43*1/T43-1/T43*1/T43)))</f>
        <v>0</v>
      </c>
      <c r="T43">
        <f>IF(LEFT(BF43,1)&lt;&gt;"0",IF(LEFT(BF43,1)="1",3.0,BG43),$D$5+$E$5*(BX43*BQ43/($K$5*1000))+$F$5*(BX43*BQ43/($K$5*1000))*MAX(MIN(BD43,$J$5),$I$5)*MAX(MIN(BD43,$J$5),$I$5)+$G$5*MAX(MIN(BD43,$J$5),$I$5)*(BX43*BQ43/($K$5*1000))+$H$5*(BX43*BQ43/($K$5*1000))*(BX43*BQ43/($K$5*1000)))</f>
        <v>0</v>
      </c>
      <c r="U43">
        <f>L43*(1000-(1000*0.61365*exp(17.502*Y43/(240.97+Y43))/(BQ43+BR43)+BL43)/2)/(1000*0.61365*exp(17.502*Y43/(240.97+Y43))/(BQ43+BR43)-BL43)</f>
        <v>0</v>
      </c>
      <c r="V43">
        <f>1/((BE43+1)/(S43/1.6)+1/(T43/1.37)) + BE43/((BE43+1)/(S43/1.6) + BE43/(T43/1.37))</f>
        <v>0</v>
      </c>
      <c r="W43">
        <f>(AZ43*BC43)</f>
        <v>0</v>
      </c>
      <c r="X43">
        <f>(BS43+(W43+2*0.95*5.67E-8*(((BS43+$B$7)+273)^4-(BS43+273)^4)-44100*L43)/(1.84*29.3*T43+8*0.95*5.67E-8*(BS43+273)^3))</f>
        <v>0</v>
      </c>
      <c r="Y43">
        <f>($C$7*BT43+$D$7*BU43+$E$7*X43)</f>
        <v>0</v>
      </c>
      <c r="Z43">
        <f>0.61365*exp(17.502*Y43/(240.97+Y43))</f>
        <v>0</v>
      </c>
      <c r="AA43">
        <f>(AB43/AC43*100)</f>
        <v>0</v>
      </c>
      <c r="AB43">
        <f>BL43*(BQ43+BR43)/1000</f>
        <v>0</v>
      </c>
      <c r="AC43">
        <f>0.61365*exp(17.502*BS43/(240.97+BS43))</f>
        <v>0</v>
      </c>
      <c r="AD43">
        <f>(Z43-BL43*(BQ43+BR43)/1000)</f>
        <v>0</v>
      </c>
      <c r="AE43">
        <f>(-L43*44100)</f>
        <v>0</v>
      </c>
      <c r="AF43">
        <f>2*29.3*T43*0.92*(BS43-Y43)</f>
        <v>0</v>
      </c>
      <c r="AG43">
        <f>2*0.95*5.67E-8*(((BS43+$B$7)+273)^4-(Y43+273)^4)</f>
        <v>0</v>
      </c>
      <c r="AH43">
        <f>W43+AG43+AE43+AF43</f>
        <v>0</v>
      </c>
      <c r="AI43">
        <f>BP43*AW43*(BK43-BJ43*(1000-AW43*BM43)/(1000-AW43*BL43))/(100*BD43)</f>
        <v>0</v>
      </c>
      <c r="AJ43">
        <f>1000*BP43*AW43*(BL43-BM43)/(100*BD43*(1000-AW43*BL43))</f>
        <v>0</v>
      </c>
      <c r="AK43">
        <f>(AL43 - AM43 - BQ43*1E3/(8.314*(BS43+273.15)) * AO43/BP43 * AN43) * BP43/(100*BD43) * (1000 - BM43)/1000</f>
        <v>0</v>
      </c>
      <c r="AL43">
        <v>604.317928310771</v>
      </c>
      <c r="AM43">
        <v>573.5809818181818</v>
      </c>
      <c r="AN43">
        <v>5.044989725865361</v>
      </c>
      <c r="AO43">
        <v>66.76948386881654</v>
      </c>
      <c r="AP43">
        <f>(AR43 - AQ43 + BQ43*1E3/(8.314*(BS43+273.15)) * AT43/BP43 * AS43) * BP43/(100*BD43) * 1000/(1000 - AR43)</f>
        <v>0</v>
      </c>
      <c r="AQ43">
        <v>15.23713471183658</v>
      </c>
      <c r="AR43">
        <v>16.19279333333333</v>
      </c>
      <c r="AS43">
        <v>4.421815603869598E-05</v>
      </c>
      <c r="AT43">
        <v>80.08681088304684</v>
      </c>
      <c r="AU43">
        <v>0</v>
      </c>
      <c r="AV43">
        <v>0</v>
      </c>
      <c r="AW43">
        <f>IF(AU43*$H$13&gt;=AY43,1.0,(AY43/(AY43-AU43*$H$13)))</f>
        <v>0</v>
      </c>
      <c r="AX43">
        <f>(AW43-1)*100</f>
        <v>0</v>
      </c>
      <c r="AY43">
        <f>MAX(0,($B$13+$C$13*BX43)/(1+$D$13*BX43)*BQ43/(BS43+273)*$E$13)</f>
        <v>0</v>
      </c>
      <c r="AZ43">
        <f>$B$11*BY43+$C$11*BZ43+$F$11*CK43*(1-CN43)</f>
        <v>0</v>
      </c>
      <c r="BA43">
        <f>AZ43*BB43</f>
        <v>0</v>
      </c>
      <c r="BB43">
        <f>($B$11*$D$9+$C$11*$D$9+$F$11*((CX43+CP43)/MAX(CX43+CP43+CY43, 0.1)*$I$9+CY43/MAX(CX43+CP43+CY43, 0.1)*$J$9))/($B$11+$C$11+$F$11)</f>
        <v>0</v>
      </c>
      <c r="BC43">
        <f>($B$11*$K$9+$C$11*$K$9+$F$11*((CX43+CP43)/MAX(CX43+CP43+CY43, 0.1)*$P$9+CY43/MAX(CX43+CP43+CY43, 0.1)*$Q$9))/($B$11+$C$11+$F$11)</f>
        <v>0</v>
      </c>
      <c r="BD43">
        <v>6</v>
      </c>
      <c r="BE43">
        <v>0.5</v>
      </c>
      <c r="BF43" t="s">
        <v>361</v>
      </c>
      <c r="BG43">
        <v>2</v>
      </c>
      <c r="BH43" t="b">
        <v>1</v>
      </c>
      <c r="BI43">
        <v>1728491573.5</v>
      </c>
      <c r="BJ43">
        <v>529.6042222222221</v>
      </c>
      <c r="BK43">
        <v>569.2567777777778</v>
      </c>
      <c r="BL43">
        <v>16.18303703703704</v>
      </c>
      <c r="BM43">
        <v>15.23507407407408</v>
      </c>
      <c r="BN43">
        <v>536.0762962962964</v>
      </c>
      <c r="BO43">
        <v>16.27352962962962</v>
      </c>
      <c r="BP43">
        <v>599.9891481481482</v>
      </c>
      <c r="BQ43">
        <v>97.50843333333334</v>
      </c>
      <c r="BR43">
        <v>0.1000132962962963</v>
      </c>
      <c r="BS43">
        <v>24.93251111111111</v>
      </c>
      <c r="BT43">
        <v>25.01455185185185</v>
      </c>
      <c r="BU43">
        <v>999.9000000000001</v>
      </c>
      <c r="BV43">
        <v>0</v>
      </c>
      <c r="BW43">
        <v>0</v>
      </c>
      <c r="BX43">
        <v>9991.341851851852</v>
      </c>
      <c r="BY43">
        <v>0</v>
      </c>
      <c r="BZ43">
        <v>67.84847407407408</v>
      </c>
      <c r="CA43">
        <v>-39.65261111111111</v>
      </c>
      <c r="CB43">
        <v>538.315925925926</v>
      </c>
      <c r="CC43">
        <v>578.0636666666667</v>
      </c>
      <c r="CD43">
        <v>0.9479866296296295</v>
      </c>
      <c r="CE43">
        <v>569.2567777777778</v>
      </c>
      <c r="CF43">
        <v>15.23507407407408</v>
      </c>
      <c r="CG43">
        <v>1.577985555555556</v>
      </c>
      <c r="CH43">
        <v>1.485547407407408</v>
      </c>
      <c r="CI43">
        <v>13.74548518518519</v>
      </c>
      <c r="CJ43">
        <v>12.82022962962963</v>
      </c>
      <c r="CK43">
        <v>1599.958888888889</v>
      </c>
      <c r="CL43">
        <v>0.6919926296296296</v>
      </c>
      <c r="CM43">
        <v>0.3080073703703704</v>
      </c>
      <c r="CN43">
        <v>0</v>
      </c>
      <c r="CO43">
        <v>2.163340740740741</v>
      </c>
      <c r="CP43">
        <v>0</v>
      </c>
      <c r="CQ43">
        <v>14256.27777777778</v>
      </c>
      <c r="CR43">
        <v>13789.78518518519</v>
      </c>
      <c r="CS43">
        <v>39.25211111111111</v>
      </c>
      <c r="CT43">
        <v>40.24737037037036</v>
      </c>
      <c r="CU43">
        <v>39.51825925925926</v>
      </c>
      <c r="CV43">
        <v>38.99051851851851</v>
      </c>
      <c r="CW43">
        <v>38.57618518518519</v>
      </c>
      <c r="CX43">
        <v>1107.16037037037</v>
      </c>
      <c r="CY43">
        <v>492.7985185185185</v>
      </c>
      <c r="CZ43">
        <v>0</v>
      </c>
      <c r="DA43">
        <v>1728491638</v>
      </c>
      <c r="DB43">
        <v>0</v>
      </c>
      <c r="DC43">
        <v>1728490956.5</v>
      </c>
      <c r="DD43" t="s">
        <v>362</v>
      </c>
      <c r="DE43">
        <v>1728490952.5</v>
      </c>
      <c r="DF43">
        <v>1728490956.5</v>
      </c>
      <c r="DG43">
        <v>1</v>
      </c>
      <c r="DH43">
        <v>-0.065</v>
      </c>
      <c r="DI43">
        <v>-0.008</v>
      </c>
      <c r="DJ43">
        <v>-3.246</v>
      </c>
      <c r="DK43">
        <v>-0.091</v>
      </c>
      <c r="DL43">
        <v>52</v>
      </c>
      <c r="DM43">
        <v>15</v>
      </c>
      <c r="DN43">
        <v>0.25</v>
      </c>
      <c r="DO43">
        <v>0.13</v>
      </c>
      <c r="DP43">
        <v>-39.2972875</v>
      </c>
      <c r="DQ43">
        <v>-6.377213133208159</v>
      </c>
      <c r="DR43">
        <v>0.6344571487450907</v>
      </c>
      <c r="DS43">
        <v>0</v>
      </c>
      <c r="DT43">
        <v>0.94563215</v>
      </c>
      <c r="DU43">
        <v>0.04349257035647138</v>
      </c>
      <c r="DV43">
        <v>0.004511538748309718</v>
      </c>
      <c r="DW43">
        <v>1</v>
      </c>
      <c r="DX43">
        <v>1</v>
      </c>
      <c r="DY43">
        <v>2</v>
      </c>
      <c r="DZ43" t="s">
        <v>363</v>
      </c>
      <c r="EA43">
        <v>3.23151</v>
      </c>
      <c r="EB43">
        <v>2.70448</v>
      </c>
      <c r="EC43">
        <v>0.128989</v>
      </c>
      <c r="ED43">
        <v>0.134639</v>
      </c>
      <c r="EE43">
        <v>0.0854046</v>
      </c>
      <c r="EF43">
        <v>0.081885</v>
      </c>
      <c r="EG43">
        <v>28797.1</v>
      </c>
      <c r="EH43">
        <v>27957.6</v>
      </c>
      <c r="EI43">
        <v>31640.7</v>
      </c>
      <c r="EJ43">
        <v>30603.2</v>
      </c>
      <c r="EK43">
        <v>38787.1</v>
      </c>
      <c r="EL43">
        <v>37135.6</v>
      </c>
      <c r="EM43">
        <v>44368.9</v>
      </c>
      <c r="EN43">
        <v>42715.2</v>
      </c>
      <c r="EO43">
        <v>2.2037</v>
      </c>
      <c r="EP43">
        <v>1.93963</v>
      </c>
      <c r="EQ43">
        <v>0.16243</v>
      </c>
      <c r="ER43">
        <v>0</v>
      </c>
      <c r="ES43">
        <v>22.3557</v>
      </c>
      <c r="ET43">
        <v>999.9</v>
      </c>
      <c r="EU43">
        <v>69.7</v>
      </c>
      <c r="EV43">
        <v>22.9</v>
      </c>
      <c r="EW43">
        <v>20.0353</v>
      </c>
      <c r="EX43">
        <v>60.9001</v>
      </c>
      <c r="EY43">
        <v>25.5849</v>
      </c>
      <c r="EZ43">
        <v>1</v>
      </c>
      <c r="FA43">
        <v>-0.336143</v>
      </c>
      <c r="FB43">
        <v>-0.5985780000000001</v>
      </c>
      <c r="FC43">
        <v>20.1991</v>
      </c>
      <c r="FD43">
        <v>5.21909</v>
      </c>
      <c r="FE43">
        <v>11.9942</v>
      </c>
      <c r="FF43">
        <v>4.9648</v>
      </c>
      <c r="FG43">
        <v>3.29538</v>
      </c>
      <c r="FH43">
        <v>9999</v>
      </c>
      <c r="FI43">
        <v>9999</v>
      </c>
      <c r="FJ43">
        <v>9999</v>
      </c>
      <c r="FK43">
        <v>148.2</v>
      </c>
      <c r="FL43">
        <v>4.97102</v>
      </c>
      <c r="FM43">
        <v>1.86766</v>
      </c>
      <c r="FN43">
        <v>1.85883</v>
      </c>
      <c r="FO43">
        <v>1.86508</v>
      </c>
      <c r="FP43">
        <v>1.86302</v>
      </c>
      <c r="FQ43">
        <v>1.86441</v>
      </c>
      <c r="FR43">
        <v>1.85984</v>
      </c>
      <c r="FS43">
        <v>1.86389</v>
      </c>
      <c r="FT43">
        <v>0</v>
      </c>
      <c r="FU43">
        <v>0</v>
      </c>
      <c r="FV43">
        <v>0</v>
      </c>
      <c r="FW43">
        <v>0</v>
      </c>
      <c r="FX43" t="s">
        <v>364</v>
      </c>
      <c r="FY43" t="s">
        <v>365</v>
      </c>
      <c r="FZ43" t="s">
        <v>366</v>
      </c>
      <c r="GA43" t="s">
        <v>366</v>
      </c>
      <c r="GB43" t="s">
        <v>366</v>
      </c>
      <c r="GC43" t="s">
        <v>366</v>
      </c>
      <c r="GD43">
        <v>0</v>
      </c>
      <c r="GE43">
        <v>100</v>
      </c>
      <c r="GF43">
        <v>100</v>
      </c>
      <c r="GG43">
        <v>-6.718</v>
      </c>
      <c r="GH43">
        <v>-0.0905</v>
      </c>
      <c r="GI43">
        <v>-2.868309889394353</v>
      </c>
      <c r="GJ43">
        <v>-0.006773961979547998</v>
      </c>
      <c r="GK43">
        <v>-8.296070481250098E-08</v>
      </c>
      <c r="GL43">
        <v>3.322967193956903E-10</v>
      </c>
      <c r="GM43">
        <v>-0.07871069313407227</v>
      </c>
      <c r="GN43">
        <v>-0.00208336341840114</v>
      </c>
      <c r="GO43">
        <v>8.801746095907445E-05</v>
      </c>
      <c r="GP43">
        <v>-2.677693255255651E-07</v>
      </c>
      <c r="GQ43">
        <v>3</v>
      </c>
      <c r="GR43">
        <v>2052</v>
      </c>
      <c r="GS43">
        <v>2</v>
      </c>
      <c r="GT43">
        <v>18</v>
      </c>
      <c r="GU43">
        <v>10.5</v>
      </c>
      <c r="GV43">
        <v>10.4</v>
      </c>
      <c r="GW43">
        <v>1.55884</v>
      </c>
      <c r="GX43">
        <v>2.44873</v>
      </c>
      <c r="GY43">
        <v>1.44775</v>
      </c>
      <c r="GZ43">
        <v>2.32788</v>
      </c>
      <c r="HA43">
        <v>1.55151</v>
      </c>
      <c r="HB43">
        <v>2.41089</v>
      </c>
      <c r="HC43">
        <v>28.6269</v>
      </c>
      <c r="HD43">
        <v>14.9201</v>
      </c>
      <c r="HE43">
        <v>18</v>
      </c>
      <c r="HF43">
        <v>608.148</v>
      </c>
      <c r="HG43">
        <v>444.384</v>
      </c>
      <c r="HH43">
        <v>23.6286</v>
      </c>
      <c r="HI43">
        <v>22.6477</v>
      </c>
      <c r="HJ43">
        <v>30.0003</v>
      </c>
      <c r="HK43">
        <v>22.5984</v>
      </c>
      <c r="HL43">
        <v>22.5161</v>
      </c>
      <c r="HM43">
        <v>31.2836</v>
      </c>
      <c r="HN43">
        <v>33.1634</v>
      </c>
      <c r="HO43">
        <v>77.7894</v>
      </c>
      <c r="HP43">
        <v>23.6075</v>
      </c>
      <c r="HQ43">
        <v>642.034</v>
      </c>
      <c r="HR43">
        <v>15.1774</v>
      </c>
      <c r="HS43">
        <v>100.444</v>
      </c>
      <c r="HT43">
        <v>102.087</v>
      </c>
    </row>
    <row r="44" spans="1:228">
      <c r="A44">
        <v>28</v>
      </c>
      <c r="B44">
        <v>1728491586</v>
      </c>
      <c r="C44">
        <v>648.5</v>
      </c>
      <c r="D44" t="s">
        <v>421</v>
      </c>
      <c r="E44" t="s">
        <v>422</v>
      </c>
      <c r="F44">
        <v>5</v>
      </c>
      <c r="G44" t="s">
        <v>357</v>
      </c>
      <c r="H44" t="s">
        <v>358</v>
      </c>
      <c r="I44" t="s">
        <v>359</v>
      </c>
      <c r="J44" t="s">
        <v>360</v>
      </c>
      <c r="K44">
        <v>1728491578.214286</v>
      </c>
      <c r="L44">
        <f>(M44)/1000</f>
        <v>0</v>
      </c>
      <c r="M44">
        <f>IF(BH44, AP44, AJ44)</f>
        <v>0</v>
      </c>
      <c r="N44">
        <f>IF(BH44, AK44, AI44)</f>
        <v>0</v>
      </c>
      <c r="O44">
        <f>BJ44 - IF(AW44&gt;1, N44*BD44*100.0/(AY44), 0)</f>
        <v>0</v>
      </c>
      <c r="P44">
        <f>((V44-L44/2)*O44-N44)/(V44+L44/2)</f>
        <v>0</v>
      </c>
      <c r="Q44">
        <f>P44*(BQ44+BR44)/1000.0</f>
        <v>0</v>
      </c>
      <c r="R44">
        <f>(BJ44 - IF(AW44&gt;1, N44*BD44*100.0/(AY44), 0))*(BQ44+BR44)/1000.0</f>
        <v>0</v>
      </c>
      <c r="S44">
        <f>2.0/((1/U44-1/T44)+SIGN(U44)*SQRT((1/U44-1/T44)*(1/U44-1/T44) + 4*BE44/((BE44+1)*(BE44+1))*(2*1/U44*1/T44-1/T44*1/T44)))</f>
        <v>0</v>
      </c>
      <c r="T44">
        <f>IF(LEFT(BF44,1)&lt;&gt;"0",IF(LEFT(BF44,1)="1",3.0,BG44),$D$5+$E$5*(BX44*BQ44/($K$5*1000))+$F$5*(BX44*BQ44/($K$5*1000))*MAX(MIN(BD44,$J$5),$I$5)*MAX(MIN(BD44,$J$5),$I$5)+$G$5*MAX(MIN(BD44,$J$5),$I$5)*(BX44*BQ44/($K$5*1000))+$H$5*(BX44*BQ44/($K$5*1000))*(BX44*BQ44/($K$5*1000)))</f>
        <v>0</v>
      </c>
      <c r="U44">
        <f>L44*(1000-(1000*0.61365*exp(17.502*Y44/(240.97+Y44))/(BQ44+BR44)+BL44)/2)/(1000*0.61365*exp(17.502*Y44/(240.97+Y44))/(BQ44+BR44)-BL44)</f>
        <v>0</v>
      </c>
      <c r="V44">
        <f>1/((BE44+1)/(S44/1.6)+1/(T44/1.37)) + BE44/((BE44+1)/(S44/1.6) + BE44/(T44/1.37))</f>
        <v>0</v>
      </c>
      <c r="W44">
        <f>(AZ44*BC44)</f>
        <v>0</v>
      </c>
      <c r="X44">
        <f>(BS44+(W44+2*0.95*5.67E-8*(((BS44+$B$7)+273)^4-(BS44+273)^4)-44100*L44)/(1.84*29.3*T44+8*0.95*5.67E-8*(BS44+273)^3))</f>
        <v>0</v>
      </c>
      <c r="Y44">
        <f>($C$7*BT44+$D$7*BU44+$E$7*X44)</f>
        <v>0</v>
      </c>
      <c r="Z44">
        <f>0.61365*exp(17.502*Y44/(240.97+Y44))</f>
        <v>0</v>
      </c>
      <c r="AA44">
        <f>(AB44/AC44*100)</f>
        <v>0</v>
      </c>
      <c r="AB44">
        <f>BL44*(BQ44+BR44)/1000</f>
        <v>0</v>
      </c>
      <c r="AC44">
        <f>0.61365*exp(17.502*BS44/(240.97+BS44))</f>
        <v>0</v>
      </c>
      <c r="AD44">
        <f>(Z44-BL44*(BQ44+BR44)/1000)</f>
        <v>0</v>
      </c>
      <c r="AE44">
        <f>(-L44*44100)</f>
        <v>0</v>
      </c>
      <c r="AF44">
        <f>2*29.3*T44*0.92*(BS44-Y44)</f>
        <v>0</v>
      </c>
      <c r="AG44">
        <f>2*0.95*5.67E-8*(((BS44+$B$7)+273)^4-(Y44+273)^4)</f>
        <v>0</v>
      </c>
      <c r="AH44">
        <f>W44+AG44+AE44+AF44</f>
        <v>0</v>
      </c>
      <c r="AI44">
        <f>BP44*AW44*(BK44-BJ44*(1000-AW44*BM44)/(1000-AW44*BL44))/(100*BD44)</f>
        <v>0</v>
      </c>
      <c r="AJ44">
        <f>1000*BP44*AW44*(BL44-BM44)/(100*BD44*(1000-AW44*BL44))</f>
        <v>0</v>
      </c>
      <c r="AK44">
        <f>(AL44 - AM44 - BQ44*1E3/(8.314*(BS44+273.15)) * AO44/BP44 * AN44) * BP44/(100*BD44) * (1000 - BM44)/1000</f>
        <v>0</v>
      </c>
      <c r="AL44">
        <v>630.1184372920056</v>
      </c>
      <c r="AM44">
        <v>598.8110060606061</v>
      </c>
      <c r="AN44">
        <v>5.078420806329967</v>
      </c>
      <c r="AO44">
        <v>66.76948386881654</v>
      </c>
      <c r="AP44">
        <f>(AR44 - AQ44 + BQ44*1E3/(8.314*(BS44+273.15)) * AT44/BP44 * AS44) * BP44/(100*BD44) * 1000/(1000 - AR44)</f>
        <v>0</v>
      </c>
      <c r="AQ44">
        <v>15.24280378581544</v>
      </c>
      <c r="AR44">
        <v>16.19694787878788</v>
      </c>
      <c r="AS44">
        <v>9.748041793339691E-06</v>
      </c>
      <c r="AT44">
        <v>80.08681088304684</v>
      </c>
      <c r="AU44">
        <v>0</v>
      </c>
      <c r="AV44">
        <v>0</v>
      </c>
      <c r="AW44">
        <f>IF(AU44*$H$13&gt;=AY44,1.0,(AY44/(AY44-AU44*$H$13)))</f>
        <v>0</v>
      </c>
      <c r="AX44">
        <f>(AW44-1)*100</f>
        <v>0</v>
      </c>
      <c r="AY44">
        <f>MAX(0,($B$13+$C$13*BX44)/(1+$D$13*BX44)*BQ44/(BS44+273)*$E$13)</f>
        <v>0</v>
      </c>
      <c r="AZ44">
        <f>$B$11*BY44+$C$11*BZ44+$F$11*CK44*(1-CN44)</f>
        <v>0</v>
      </c>
      <c r="BA44">
        <f>AZ44*BB44</f>
        <v>0</v>
      </c>
      <c r="BB44">
        <f>($B$11*$D$9+$C$11*$D$9+$F$11*((CX44+CP44)/MAX(CX44+CP44+CY44, 0.1)*$I$9+CY44/MAX(CX44+CP44+CY44, 0.1)*$J$9))/($B$11+$C$11+$F$11)</f>
        <v>0</v>
      </c>
      <c r="BC44">
        <f>($B$11*$K$9+$C$11*$K$9+$F$11*((CX44+CP44)/MAX(CX44+CP44+CY44, 0.1)*$P$9+CY44/MAX(CX44+CP44+CY44, 0.1)*$Q$9))/($B$11+$C$11+$F$11)</f>
        <v>0</v>
      </c>
      <c r="BD44">
        <v>6</v>
      </c>
      <c r="BE44">
        <v>0.5</v>
      </c>
      <c r="BF44" t="s">
        <v>361</v>
      </c>
      <c r="BG44">
        <v>2</v>
      </c>
      <c r="BH44" t="b">
        <v>1</v>
      </c>
      <c r="BI44">
        <v>1728491578.214286</v>
      </c>
      <c r="BJ44">
        <v>552.9244642857143</v>
      </c>
      <c r="BK44">
        <v>593.1384285714286</v>
      </c>
      <c r="BL44">
        <v>16.18931428571429</v>
      </c>
      <c r="BM44">
        <v>15.23782857142857</v>
      </c>
      <c r="BN44">
        <v>559.5506428571427</v>
      </c>
      <c r="BO44">
        <v>16.27979285714286</v>
      </c>
      <c r="BP44">
        <v>600.0047857142856</v>
      </c>
      <c r="BQ44">
        <v>97.50900357142858</v>
      </c>
      <c r="BR44">
        <v>0.1000243357142857</v>
      </c>
      <c r="BS44">
        <v>24.941875</v>
      </c>
      <c r="BT44">
        <v>25.02517857142857</v>
      </c>
      <c r="BU44">
        <v>999.9000000000002</v>
      </c>
      <c r="BV44">
        <v>0</v>
      </c>
      <c r="BW44">
        <v>0</v>
      </c>
      <c r="BX44">
        <v>9993.391785714286</v>
      </c>
      <c r="BY44">
        <v>0</v>
      </c>
      <c r="BZ44">
        <v>67.86074285714287</v>
      </c>
      <c r="CA44">
        <v>-40.21401785714286</v>
      </c>
      <c r="CB44">
        <v>562.0233928571429</v>
      </c>
      <c r="CC44">
        <v>602.3164999999999</v>
      </c>
      <c r="CD44">
        <v>0.9515061071428572</v>
      </c>
      <c r="CE44">
        <v>593.1384285714286</v>
      </c>
      <c r="CF44">
        <v>15.23782857142857</v>
      </c>
      <c r="CG44">
        <v>1.578606071428571</v>
      </c>
      <c r="CH44">
        <v>1.485825357142857</v>
      </c>
      <c r="CI44">
        <v>13.75153571428571</v>
      </c>
      <c r="CJ44">
        <v>12.82307142857143</v>
      </c>
      <c r="CK44">
        <v>1599.968214285714</v>
      </c>
      <c r="CL44">
        <v>0.6919960714285712</v>
      </c>
      <c r="CM44">
        <v>0.3080039285714286</v>
      </c>
      <c r="CN44">
        <v>0</v>
      </c>
      <c r="CO44">
        <v>2.13835</v>
      </c>
      <c r="CP44">
        <v>0</v>
      </c>
      <c r="CQ44">
        <v>14273.2</v>
      </c>
      <c r="CR44">
        <v>13789.87142857143</v>
      </c>
      <c r="CS44">
        <v>39.33014285714285</v>
      </c>
      <c r="CT44">
        <v>40.29889285714285</v>
      </c>
      <c r="CU44">
        <v>39.58014285714285</v>
      </c>
      <c r="CV44">
        <v>39.07782142857143</v>
      </c>
      <c r="CW44">
        <v>38.64707142857143</v>
      </c>
      <c r="CX44">
        <v>1107.172857142857</v>
      </c>
      <c r="CY44">
        <v>492.7953571428571</v>
      </c>
      <c r="CZ44">
        <v>0</v>
      </c>
      <c r="DA44">
        <v>1728491642.8</v>
      </c>
      <c r="DB44">
        <v>0</v>
      </c>
      <c r="DC44">
        <v>1728490956.5</v>
      </c>
      <c r="DD44" t="s">
        <v>362</v>
      </c>
      <c r="DE44">
        <v>1728490952.5</v>
      </c>
      <c r="DF44">
        <v>1728490956.5</v>
      </c>
      <c r="DG44">
        <v>1</v>
      </c>
      <c r="DH44">
        <v>-0.065</v>
      </c>
      <c r="DI44">
        <v>-0.008</v>
      </c>
      <c r="DJ44">
        <v>-3.246</v>
      </c>
      <c r="DK44">
        <v>-0.091</v>
      </c>
      <c r="DL44">
        <v>52</v>
      </c>
      <c r="DM44">
        <v>15</v>
      </c>
      <c r="DN44">
        <v>0.25</v>
      </c>
      <c r="DO44">
        <v>0.13</v>
      </c>
      <c r="DP44">
        <v>-39.9159025</v>
      </c>
      <c r="DQ44">
        <v>-7.027653658536613</v>
      </c>
      <c r="DR44">
        <v>0.6996522380752812</v>
      </c>
      <c r="DS44">
        <v>0</v>
      </c>
      <c r="DT44">
        <v>0.9491904</v>
      </c>
      <c r="DU44">
        <v>0.04684187617260801</v>
      </c>
      <c r="DV44">
        <v>0.004804542370507309</v>
      </c>
      <c r="DW44">
        <v>1</v>
      </c>
      <c r="DX44">
        <v>1</v>
      </c>
      <c r="DY44">
        <v>2</v>
      </c>
      <c r="DZ44" t="s">
        <v>363</v>
      </c>
      <c r="EA44">
        <v>3.23147</v>
      </c>
      <c r="EB44">
        <v>2.7042</v>
      </c>
      <c r="EC44">
        <v>0.132926</v>
      </c>
      <c r="ED44">
        <v>0.138609</v>
      </c>
      <c r="EE44">
        <v>0.0854191</v>
      </c>
      <c r="EF44">
        <v>0.08185480000000001</v>
      </c>
      <c r="EG44">
        <v>28666.6</v>
      </c>
      <c r="EH44">
        <v>27829.2</v>
      </c>
      <c r="EI44">
        <v>31640.1</v>
      </c>
      <c r="EJ44">
        <v>30602.9</v>
      </c>
      <c r="EK44">
        <v>38785.8</v>
      </c>
      <c r="EL44">
        <v>37136.5</v>
      </c>
      <c r="EM44">
        <v>44368</v>
      </c>
      <c r="EN44">
        <v>42714.8</v>
      </c>
      <c r="EO44">
        <v>2.20375</v>
      </c>
      <c r="EP44">
        <v>1.93913</v>
      </c>
      <c r="EQ44">
        <v>0.16284</v>
      </c>
      <c r="ER44">
        <v>0</v>
      </c>
      <c r="ES44">
        <v>22.3614</v>
      </c>
      <c r="ET44">
        <v>999.9</v>
      </c>
      <c r="EU44">
        <v>69.7</v>
      </c>
      <c r="EV44">
        <v>22.9</v>
      </c>
      <c r="EW44">
        <v>20.0355</v>
      </c>
      <c r="EX44">
        <v>61.1201</v>
      </c>
      <c r="EY44">
        <v>26.0136</v>
      </c>
      <c r="EZ44">
        <v>1</v>
      </c>
      <c r="FA44">
        <v>-0.335737</v>
      </c>
      <c r="FB44">
        <v>-0.538211</v>
      </c>
      <c r="FC44">
        <v>20.1993</v>
      </c>
      <c r="FD44">
        <v>5.21984</v>
      </c>
      <c r="FE44">
        <v>11.9951</v>
      </c>
      <c r="FF44">
        <v>4.96545</v>
      </c>
      <c r="FG44">
        <v>3.29568</v>
      </c>
      <c r="FH44">
        <v>9999</v>
      </c>
      <c r="FI44">
        <v>9999</v>
      </c>
      <c r="FJ44">
        <v>9999</v>
      </c>
      <c r="FK44">
        <v>148.2</v>
      </c>
      <c r="FL44">
        <v>4.97105</v>
      </c>
      <c r="FM44">
        <v>1.86765</v>
      </c>
      <c r="FN44">
        <v>1.85886</v>
      </c>
      <c r="FO44">
        <v>1.86508</v>
      </c>
      <c r="FP44">
        <v>1.86303</v>
      </c>
      <c r="FQ44">
        <v>1.86438</v>
      </c>
      <c r="FR44">
        <v>1.85983</v>
      </c>
      <c r="FS44">
        <v>1.86391</v>
      </c>
      <c r="FT44">
        <v>0</v>
      </c>
      <c r="FU44">
        <v>0</v>
      </c>
      <c r="FV44">
        <v>0</v>
      </c>
      <c r="FW44">
        <v>0</v>
      </c>
      <c r="FX44" t="s">
        <v>364</v>
      </c>
      <c r="FY44" t="s">
        <v>365</v>
      </c>
      <c r="FZ44" t="s">
        <v>366</v>
      </c>
      <c r="GA44" t="s">
        <v>366</v>
      </c>
      <c r="GB44" t="s">
        <v>366</v>
      </c>
      <c r="GC44" t="s">
        <v>366</v>
      </c>
      <c r="GD44">
        <v>0</v>
      </c>
      <c r="GE44">
        <v>100</v>
      </c>
      <c r="GF44">
        <v>100</v>
      </c>
      <c r="GG44">
        <v>-6.881</v>
      </c>
      <c r="GH44">
        <v>-0.0905</v>
      </c>
      <c r="GI44">
        <v>-2.868309889394353</v>
      </c>
      <c r="GJ44">
        <v>-0.006773961979547998</v>
      </c>
      <c r="GK44">
        <v>-8.296070481250098E-08</v>
      </c>
      <c r="GL44">
        <v>3.322967193956903E-10</v>
      </c>
      <c r="GM44">
        <v>-0.07871069313407227</v>
      </c>
      <c r="GN44">
        <v>-0.00208336341840114</v>
      </c>
      <c r="GO44">
        <v>8.801746095907445E-05</v>
      </c>
      <c r="GP44">
        <v>-2.677693255255651E-07</v>
      </c>
      <c r="GQ44">
        <v>3</v>
      </c>
      <c r="GR44">
        <v>2052</v>
      </c>
      <c r="GS44">
        <v>2</v>
      </c>
      <c r="GT44">
        <v>18</v>
      </c>
      <c r="GU44">
        <v>10.6</v>
      </c>
      <c r="GV44">
        <v>10.5</v>
      </c>
      <c r="GW44">
        <v>1.60645</v>
      </c>
      <c r="GX44">
        <v>2.44507</v>
      </c>
      <c r="GY44">
        <v>1.44897</v>
      </c>
      <c r="GZ44">
        <v>2.32666</v>
      </c>
      <c r="HA44">
        <v>1.55151</v>
      </c>
      <c r="HB44">
        <v>2.33521</v>
      </c>
      <c r="HC44">
        <v>28.6269</v>
      </c>
      <c r="HD44">
        <v>14.9201</v>
      </c>
      <c r="HE44">
        <v>18</v>
      </c>
      <c r="HF44">
        <v>608.227</v>
      </c>
      <c r="HG44">
        <v>444.122</v>
      </c>
      <c r="HH44">
        <v>23.601</v>
      </c>
      <c r="HI44">
        <v>22.652</v>
      </c>
      <c r="HJ44">
        <v>30.0004</v>
      </c>
      <c r="HK44">
        <v>22.6022</v>
      </c>
      <c r="HL44">
        <v>22.5198</v>
      </c>
      <c r="HM44">
        <v>32.2114</v>
      </c>
      <c r="HN44">
        <v>33.4436</v>
      </c>
      <c r="HO44">
        <v>77.7894</v>
      </c>
      <c r="HP44">
        <v>23.5798</v>
      </c>
      <c r="HQ44">
        <v>662.095</v>
      </c>
      <c r="HR44">
        <v>15.1774</v>
      </c>
      <c r="HS44">
        <v>100.442</v>
      </c>
      <c r="HT44">
        <v>102.086</v>
      </c>
    </row>
    <row r="45" spans="1:228">
      <c r="A45">
        <v>29</v>
      </c>
      <c r="B45">
        <v>1728491591</v>
      </c>
      <c r="C45">
        <v>653.5</v>
      </c>
      <c r="D45" t="s">
        <v>423</v>
      </c>
      <c r="E45" t="s">
        <v>424</v>
      </c>
      <c r="F45">
        <v>5</v>
      </c>
      <c r="G45" t="s">
        <v>357</v>
      </c>
      <c r="H45" t="s">
        <v>358</v>
      </c>
      <c r="I45" t="s">
        <v>359</v>
      </c>
      <c r="J45" t="s">
        <v>360</v>
      </c>
      <c r="K45">
        <v>1728491583.5</v>
      </c>
      <c r="L45">
        <f>(M45)/1000</f>
        <v>0</v>
      </c>
      <c r="M45">
        <f>IF(BH45, AP45, AJ45)</f>
        <v>0</v>
      </c>
      <c r="N45">
        <f>IF(BH45, AK45, AI45)</f>
        <v>0</v>
      </c>
      <c r="O45">
        <f>BJ45 - IF(AW45&gt;1, N45*BD45*100.0/(AY45), 0)</f>
        <v>0</v>
      </c>
      <c r="P45">
        <f>((V45-L45/2)*O45-N45)/(V45+L45/2)</f>
        <v>0</v>
      </c>
      <c r="Q45">
        <f>P45*(BQ45+BR45)/1000.0</f>
        <v>0</v>
      </c>
      <c r="R45">
        <f>(BJ45 - IF(AW45&gt;1, N45*BD45*100.0/(AY45), 0))*(BQ45+BR45)/1000.0</f>
        <v>0</v>
      </c>
      <c r="S45">
        <f>2.0/((1/U45-1/T45)+SIGN(U45)*SQRT((1/U45-1/T45)*(1/U45-1/T45) + 4*BE45/((BE45+1)*(BE45+1))*(2*1/U45*1/T45-1/T45*1/T45)))</f>
        <v>0</v>
      </c>
      <c r="T45">
        <f>IF(LEFT(BF45,1)&lt;&gt;"0",IF(LEFT(BF45,1)="1",3.0,BG45),$D$5+$E$5*(BX45*BQ45/($K$5*1000))+$F$5*(BX45*BQ45/($K$5*1000))*MAX(MIN(BD45,$J$5),$I$5)*MAX(MIN(BD45,$J$5),$I$5)+$G$5*MAX(MIN(BD45,$J$5),$I$5)*(BX45*BQ45/($K$5*1000))+$H$5*(BX45*BQ45/($K$5*1000))*(BX45*BQ45/($K$5*1000)))</f>
        <v>0</v>
      </c>
      <c r="U45">
        <f>L45*(1000-(1000*0.61365*exp(17.502*Y45/(240.97+Y45))/(BQ45+BR45)+BL45)/2)/(1000*0.61365*exp(17.502*Y45/(240.97+Y45))/(BQ45+BR45)-BL45)</f>
        <v>0</v>
      </c>
      <c r="V45">
        <f>1/((BE45+1)/(S45/1.6)+1/(T45/1.37)) + BE45/((BE45+1)/(S45/1.6) + BE45/(T45/1.37))</f>
        <v>0</v>
      </c>
      <c r="W45">
        <f>(AZ45*BC45)</f>
        <v>0</v>
      </c>
      <c r="X45">
        <f>(BS45+(W45+2*0.95*5.67E-8*(((BS45+$B$7)+273)^4-(BS45+273)^4)-44100*L45)/(1.84*29.3*T45+8*0.95*5.67E-8*(BS45+273)^3))</f>
        <v>0</v>
      </c>
      <c r="Y45">
        <f>($C$7*BT45+$D$7*BU45+$E$7*X45)</f>
        <v>0</v>
      </c>
      <c r="Z45">
        <f>0.61365*exp(17.502*Y45/(240.97+Y45))</f>
        <v>0</v>
      </c>
      <c r="AA45">
        <f>(AB45/AC45*100)</f>
        <v>0</v>
      </c>
      <c r="AB45">
        <f>BL45*(BQ45+BR45)/1000</f>
        <v>0</v>
      </c>
      <c r="AC45">
        <f>0.61365*exp(17.502*BS45/(240.97+BS45))</f>
        <v>0</v>
      </c>
      <c r="AD45">
        <f>(Z45-BL45*(BQ45+BR45)/1000)</f>
        <v>0</v>
      </c>
      <c r="AE45">
        <f>(-L45*44100)</f>
        <v>0</v>
      </c>
      <c r="AF45">
        <f>2*29.3*T45*0.92*(BS45-Y45)</f>
        <v>0</v>
      </c>
      <c r="AG45">
        <f>2*0.95*5.67E-8*(((BS45+$B$7)+273)^4-(Y45+273)^4)</f>
        <v>0</v>
      </c>
      <c r="AH45">
        <f>W45+AG45+AE45+AF45</f>
        <v>0</v>
      </c>
      <c r="AI45">
        <f>BP45*AW45*(BK45-BJ45*(1000-AW45*BM45)/(1000-AW45*BL45))/(100*BD45)</f>
        <v>0</v>
      </c>
      <c r="AJ45">
        <f>1000*BP45*AW45*(BL45-BM45)/(100*BD45*(1000-AW45*BL45))</f>
        <v>0</v>
      </c>
      <c r="AK45">
        <f>(AL45 - AM45 - BQ45*1E3/(8.314*(BS45+273.15)) * AO45/BP45 * AN45) * BP45/(100*BD45) * (1000 - BM45)/1000</f>
        <v>0</v>
      </c>
      <c r="AL45">
        <v>655.9536106686245</v>
      </c>
      <c r="AM45">
        <v>624.2311515151513</v>
      </c>
      <c r="AN45">
        <v>5.064192507956106</v>
      </c>
      <c r="AO45">
        <v>66.76948386881654</v>
      </c>
      <c r="AP45">
        <f>(AR45 - AQ45 + BQ45*1E3/(8.314*(BS45+273.15)) * AT45/BP45 * AS45) * BP45/(100*BD45) * 1000/(1000 - AR45)</f>
        <v>0</v>
      </c>
      <c r="AQ45">
        <v>15.20372584387817</v>
      </c>
      <c r="AR45">
        <v>16.18869212121211</v>
      </c>
      <c r="AS45">
        <v>-5.996509734645801E-06</v>
      </c>
      <c r="AT45">
        <v>80.08681088304684</v>
      </c>
      <c r="AU45">
        <v>0</v>
      </c>
      <c r="AV45">
        <v>0</v>
      </c>
      <c r="AW45">
        <f>IF(AU45*$H$13&gt;=AY45,1.0,(AY45/(AY45-AU45*$H$13)))</f>
        <v>0</v>
      </c>
      <c r="AX45">
        <f>(AW45-1)*100</f>
        <v>0</v>
      </c>
      <c r="AY45">
        <f>MAX(0,($B$13+$C$13*BX45)/(1+$D$13*BX45)*BQ45/(BS45+273)*$E$13)</f>
        <v>0</v>
      </c>
      <c r="AZ45">
        <f>$B$11*BY45+$C$11*BZ45+$F$11*CK45*(1-CN45)</f>
        <v>0</v>
      </c>
      <c r="BA45">
        <f>AZ45*BB45</f>
        <v>0</v>
      </c>
      <c r="BB45">
        <f>($B$11*$D$9+$C$11*$D$9+$F$11*((CX45+CP45)/MAX(CX45+CP45+CY45, 0.1)*$I$9+CY45/MAX(CX45+CP45+CY45, 0.1)*$J$9))/($B$11+$C$11+$F$11)</f>
        <v>0</v>
      </c>
      <c r="BC45">
        <f>($B$11*$K$9+$C$11*$K$9+$F$11*((CX45+CP45)/MAX(CX45+CP45+CY45, 0.1)*$P$9+CY45/MAX(CX45+CP45+CY45, 0.1)*$Q$9))/($B$11+$C$11+$F$11)</f>
        <v>0</v>
      </c>
      <c r="BD45">
        <v>6</v>
      </c>
      <c r="BE45">
        <v>0.5</v>
      </c>
      <c r="BF45" t="s">
        <v>361</v>
      </c>
      <c r="BG45">
        <v>2</v>
      </c>
      <c r="BH45" t="b">
        <v>1</v>
      </c>
      <c r="BI45">
        <v>1728491583.5</v>
      </c>
      <c r="BJ45">
        <v>579.2151851851852</v>
      </c>
      <c r="BK45">
        <v>619.9964074074073</v>
      </c>
      <c r="BL45">
        <v>16.19349259259259</v>
      </c>
      <c r="BM45">
        <v>15.22651481481481</v>
      </c>
      <c r="BN45">
        <v>586.0144814814815</v>
      </c>
      <c r="BO45">
        <v>16.28395555555556</v>
      </c>
      <c r="BP45">
        <v>599.999</v>
      </c>
      <c r="BQ45">
        <v>97.50892222222221</v>
      </c>
      <c r="BR45">
        <v>0.1000392518518519</v>
      </c>
      <c r="BS45">
        <v>24.95295185185185</v>
      </c>
      <c r="BT45">
        <v>25.03316666666666</v>
      </c>
      <c r="BU45">
        <v>999.9000000000001</v>
      </c>
      <c r="BV45">
        <v>0</v>
      </c>
      <c r="BW45">
        <v>0</v>
      </c>
      <c r="BX45">
        <v>9992.961111111112</v>
      </c>
      <c r="BY45">
        <v>0</v>
      </c>
      <c r="BZ45">
        <v>67.86102592592592</v>
      </c>
      <c r="CA45">
        <v>-40.78121851851851</v>
      </c>
      <c r="CB45">
        <v>588.7491851851852</v>
      </c>
      <c r="CC45">
        <v>629.5823333333333</v>
      </c>
      <c r="CD45">
        <v>0.9669910370370369</v>
      </c>
      <c r="CE45">
        <v>619.9964074074073</v>
      </c>
      <c r="CF45">
        <v>15.22651481481481</v>
      </c>
      <c r="CG45">
        <v>1.579011111111111</v>
      </c>
      <c r="CH45">
        <v>1.484721481481482</v>
      </c>
      <c r="CI45">
        <v>13.75548888888889</v>
      </c>
      <c r="CJ45">
        <v>12.81170370370371</v>
      </c>
      <c r="CK45">
        <v>1599.992222222222</v>
      </c>
      <c r="CL45">
        <v>0.6920008148148149</v>
      </c>
      <c r="CM45">
        <v>0.3079991851851852</v>
      </c>
      <c r="CN45">
        <v>0</v>
      </c>
      <c r="CO45">
        <v>2.084096296296297</v>
      </c>
      <c r="CP45">
        <v>0</v>
      </c>
      <c r="CQ45">
        <v>14286.12222222222</v>
      </c>
      <c r="CR45">
        <v>13790.11481481482</v>
      </c>
      <c r="CS45">
        <v>39.41177777777778</v>
      </c>
      <c r="CT45">
        <v>40.34929629629629</v>
      </c>
      <c r="CU45">
        <v>39.64318518518517</v>
      </c>
      <c r="CV45">
        <v>39.17796296296296</v>
      </c>
      <c r="CW45">
        <v>38.72429629629629</v>
      </c>
      <c r="CX45">
        <v>1107.196666666666</v>
      </c>
      <c r="CY45">
        <v>492.7955555555556</v>
      </c>
      <c r="CZ45">
        <v>0</v>
      </c>
      <c r="DA45">
        <v>1728491647.6</v>
      </c>
      <c r="DB45">
        <v>0</v>
      </c>
      <c r="DC45">
        <v>1728490956.5</v>
      </c>
      <c r="DD45" t="s">
        <v>362</v>
      </c>
      <c r="DE45">
        <v>1728490952.5</v>
      </c>
      <c r="DF45">
        <v>1728490956.5</v>
      </c>
      <c r="DG45">
        <v>1</v>
      </c>
      <c r="DH45">
        <v>-0.065</v>
      </c>
      <c r="DI45">
        <v>-0.008</v>
      </c>
      <c r="DJ45">
        <v>-3.246</v>
      </c>
      <c r="DK45">
        <v>-0.091</v>
      </c>
      <c r="DL45">
        <v>52</v>
      </c>
      <c r="DM45">
        <v>15</v>
      </c>
      <c r="DN45">
        <v>0.25</v>
      </c>
      <c r="DO45">
        <v>0.13</v>
      </c>
      <c r="DP45">
        <v>-40.3750125</v>
      </c>
      <c r="DQ45">
        <v>-7.07737148217629</v>
      </c>
      <c r="DR45">
        <v>0.7064239075043752</v>
      </c>
      <c r="DS45">
        <v>0</v>
      </c>
      <c r="DT45">
        <v>0.9584514750000001</v>
      </c>
      <c r="DU45">
        <v>0.1299537073170694</v>
      </c>
      <c r="DV45">
        <v>0.01627754542304751</v>
      </c>
      <c r="DW45">
        <v>0</v>
      </c>
      <c r="DX45">
        <v>0</v>
      </c>
      <c r="DY45">
        <v>2</v>
      </c>
      <c r="DZ45" t="s">
        <v>386</v>
      </c>
      <c r="EA45">
        <v>3.23132</v>
      </c>
      <c r="EB45">
        <v>2.70428</v>
      </c>
      <c r="EC45">
        <v>0.136797</v>
      </c>
      <c r="ED45">
        <v>0.142344</v>
      </c>
      <c r="EE45">
        <v>0.0853757</v>
      </c>
      <c r="EF45">
        <v>0.0816487</v>
      </c>
      <c r="EG45">
        <v>28538.6</v>
      </c>
      <c r="EH45">
        <v>27708.2</v>
      </c>
      <c r="EI45">
        <v>31639.9</v>
      </c>
      <c r="EJ45">
        <v>30602.4</v>
      </c>
      <c r="EK45">
        <v>38787.8</v>
      </c>
      <c r="EL45">
        <v>37144.5</v>
      </c>
      <c r="EM45">
        <v>44368</v>
      </c>
      <c r="EN45">
        <v>42714.1</v>
      </c>
      <c r="EO45">
        <v>2.20345</v>
      </c>
      <c r="EP45">
        <v>1.93943</v>
      </c>
      <c r="EQ45">
        <v>0.162959</v>
      </c>
      <c r="ER45">
        <v>0</v>
      </c>
      <c r="ES45">
        <v>22.367</v>
      </c>
      <c r="ET45">
        <v>999.9</v>
      </c>
      <c r="EU45">
        <v>69.7</v>
      </c>
      <c r="EV45">
        <v>22.9</v>
      </c>
      <c r="EW45">
        <v>20.0336</v>
      </c>
      <c r="EX45">
        <v>61.37</v>
      </c>
      <c r="EY45">
        <v>25.5569</v>
      </c>
      <c r="EZ45">
        <v>1</v>
      </c>
      <c r="FA45">
        <v>-0.335587</v>
      </c>
      <c r="FB45">
        <v>-0.479995</v>
      </c>
      <c r="FC45">
        <v>20.1996</v>
      </c>
      <c r="FD45">
        <v>5.21864</v>
      </c>
      <c r="FE45">
        <v>11.9939</v>
      </c>
      <c r="FF45">
        <v>4.96505</v>
      </c>
      <c r="FG45">
        <v>3.29548</v>
      </c>
      <c r="FH45">
        <v>9999</v>
      </c>
      <c r="FI45">
        <v>9999</v>
      </c>
      <c r="FJ45">
        <v>9999</v>
      </c>
      <c r="FK45">
        <v>148.2</v>
      </c>
      <c r="FL45">
        <v>4.97103</v>
      </c>
      <c r="FM45">
        <v>1.86767</v>
      </c>
      <c r="FN45">
        <v>1.85884</v>
      </c>
      <c r="FO45">
        <v>1.86508</v>
      </c>
      <c r="FP45">
        <v>1.863</v>
      </c>
      <c r="FQ45">
        <v>1.86439</v>
      </c>
      <c r="FR45">
        <v>1.85983</v>
      </c>
      <c r="FS45">
        <v>1.86389</v>
      </c>
      <c r="FT45">
        <v>0</v>
      </c>
      <c r="FU45">
        <v>0</v>
      </c>
      <c r="FV45">
        <v>0</v>
      </c>
      <c r="FW45">
        <v>0</v>
      </c>
      <c r="FX45" t="s">
        <v>364</v>
      </c>
      <c r="FY45" t="s">
        <v>365</v>
      </c>
      <c r="FZ45" t="s">
        <v>366</v>
      </c>
      <c r="GA45" t="s">
        <v>366</v>
      </c>
      <c r="GB45" t="s">
        <v>366</v>
      </c>
      <c r="GC45" t="s">
        <v>366</v>
      </c>
      <c r="GD45">
        <v>0</v>
      </c>
      <c r="GE45">
        <v>100</v>
      </c>
      <c r="GF45">
        <v>100</v>
      </c>
      <c r="GG45">
        <v>-7.044</v>
      </c>
      <c r="GH45">
        <v>-0.0905</v>
      </c>
      <c r="GI45">
        <v>-2.868309889394353</v>
      </c>
      <c r="GJ45">
        <v>-0.006773961979547998</v>
      </c>
      <c r="GK45">
        <v>-8.296070481250098E-08</v>
      </c>
      <c r="GL45">
        <v>3.322967193956903E-10</v>
      </c>
      <c r="GM45">
        <v>-0.07871069313407227</v>
      </c>
      <c r="GN45">
        <v>-0.00208336341840114</v>
      </c>
      <c r="GO45">
        <v>8.801746095907445E-05</v>
      </c>
      <c r="GP45">
        <v>-2.677693255255651E-07</v>
      </c>
      <c r="GQ45">
        <v>3</v>
      </c>
      <c r="GR45">
        <v>2052</v>
      </c>
      <c r="GS45">
        <v>2</v>
      </c>
      <c r="GT45">
        <v>18</v>
      </c>
      <c r="GU45">
        <v>10.6</v>
      </c>
      <c r="GV45">
        <v>10.6</v>
      </c>
      <c r="GW45">
        <v>1.65649</v>
      </c>
      <c r="GX45">
        <v>2.4353</v>
      </c>
      <c r="GY45">
        <v>1.44775</v>
      </c>
      <c r="GZ45">
        <v>2.32788</v>
      </c>
      <c r="HA45">
        <v>1.55151</v>
      </c>
      <c r="HB45">
        <v>2.28149</v>
      </c>
      <c r="HC45">
        <v>28.6269</v>
      </c>
      <c r="HD45">
        <v>14.9201</v>
      </c>
      <c r="HE45">
        <v>18</v>
      </c>
      <c r="HF45">
        <v>608.0650000000001</v>
      </c>
      <c r="HG45">
        <v>444.331</v>
      </c>
      <c r="HH45">
        <v>23.5671</v>
      </c>
      <c r="HI45">
        <v>22.6559</v>
      </c>
      <c r="HJ45">
        <v>30.0003</v>
      </c>
      <c r="HK45">
        <v>22.6063</v>
      </c>
      <c r="HL45">
        <v>22.5236</v>
      </c>
      <c r="HM45">
        <v>33.2636</v>
      </c>
      <c r="HN45">
        <v>33.4436</v>
      </c>
      <c r="HO45">
        <v>77.7894</v>
      </c>
      <c r="HP45">
        <v>23.5429</v>
      </c>
      <c r="HQ45">
        <v>692.196</v>
      </c>
      <c r="HR45">
        <v>15.1774</v>
      </c>
      <c r="HS45">
        <v>100.442</v>
      </c>
      <c r="HT45">
        <v>102.085</v>
      </c>
    </row>
    <row r="46" spans="1:228">
      <c r="A46">
        <v>30</v>
      </c>
      <c r="B46">
        <v>1728491596</v>
      </c>
      <c r="C46">
        <v>658.5</v>
      </c>
      <c r="D46" t="s">
        <v>425</v>
      </c>
      <c r="E46" t="s">
        <v>426</v>
      </c>
      <c r="F46">
        <v>5</v>
      </c>
      <c r="G46" t="s">
        <v>357</v>
      </c>
      <c r="H46" t="s">
        <v>358</v>
      </c>
      <c r="I46" t="s">
        <v>359</v>
      </c>
      <c r="J46" t="s">
        <v>360</v>
      </c>
      <c r="K46">
        <v>1728491588.214286</v>
      </c>
      <c r="L46">
        <f>(M46)/1000</f>
        <v>0</v>
      </c>
      <c r="M46">
        <f>IF(BH46, AP46, AJ46)</f>
        <v>0</v>
      </c>
      <c r="N46">
        <f>IF(BH46, AK46, AI46)</f>
        <v>0</v>
      </c>
      <c r="O46">
        <f>BJ46 - IF(AW46&gt;1, N46*BD46*100.0/(AY46), 0)</f>
        <v>0</v>
      </c>
      <c r="P46">
        <f>((V46-L46/2)*O46-N46)/(V46+L46/2)</f>
        <v>0</v>
      </c>
      <c r="Q46">
        <f>P46*(BQ46+BR46)/1000.0</f>
        <v>0</v>
      </c>
      <c r="R46">
        <f>(BJ46 - IF(AW46&gt;1, N46*BD46*100.0/(AY46), 0))*(BQ46+BR46)/1000.0</f>
        <v>0</v>
      </c>
      <c r="S46">
        <f>2.0/((1/U46-1/T46)+SIGN(U46)*SQRT((1/U46-1/T46)*(1/U46-1/T46) + 4*BE46/((BE46+1)*(BE46+1))*(2*1/U46*1/T46-1/T46*1/T46)))</f>
        <v>0</v>
      </c>
      <c r="T46">
        <f>IF(LEFT(BF46,1)&lt;&gt;"0",IF(LEFT(BF46,1)="1",3.0,BG46),$D$5+$E$5*(BX46*BQ46/($K$5*1000))+$F$5*(BX46*BQ46/($K$5*1000))*MAX(MIN(BD46,$J$5),$I$5)*MAX(MIN(BD46,$J$5),$I$5)+$G$5*MAX(MIN(BD46,$J$5),$I$5)*(BX46*BQ46/($K$5*1000))+$H$5*(BX46*BQ46/($K$5*1000))*(BX46*BQ46/($K$5*1000)))</f>
        <v>0</v>
      </c>
      <c r="U46">
        <f>L46*(1000-(1000*0.61365*exp(17.502*Y46/(240.97+Y46))/(BQ46+BR46)+BL46)/2)/(1000*0.61365*exp(17.502*Y46/(240.97+Y46))/(BQ46+BR46)-BL46)</f>
        <v>0</v>
      </c>
      <c r="V46">
        <f>1/((BE46+1)/(S46/1.6)+1/(T46/1.37)) + BE46/((BE46+1)/(S46/1.6) + BE46/(T46/1.37))</f>
        <v>0</v>
      </c>
      <c r="W46">
        <f>(AZ46*BC46)</f>
        <v>0</v>
      </c>
      <c r="X46">
        <f>(BS46+(W46+2*0.95*5.67E-8*(((BS46+$B$7)+273)^4-(BS46+273)^4)-44100*L46)/(1.84*29.3*T46+8*0.95*5.67E-8*(BS46+273)^3))</f>
        <v>0</v>
      </c>
      <c r="Y46">
        <f>($C$7*BT46+$D$7*BU46+$E$7*X46)</f>
        <v>0</v>
      </c>
      <c r="Z46">
        <f>0.61365*exp(17.502*Y46/(240.97+Y46))</f>
        <v>0</v>
      </c>
      <c r="AA46">
        <f>(AB46/AC46*100)</f>
        <v>0</v>
      </c>
      <c r="AB46">
        <f>BL46*(BQ46+BR46)/1000</f>
        <v>0</v>
      </c>
      <c r="AC46">
        <f>0.61365*exp(17.502*BS46/(240.97+BS46))</f>
        <v>0</v>
      </c>
      <c r="AD46">
        <f>(Z46-BL46*(BQ46+BR46)/1000)</f>
        <v>0</v>
      </c>
      <c r="AE46">
        <f>(-L46*44100)</f>
        <v>0</v>
      </c>
      <c r="AF46">
        <f>2*29.3*T46*0.92*(BS46-Y46)</f>
        <v>0</v>
      </c>
      <c r="AG46">
        <f>2*0.95*5.67E-8*(((BS46+$B$7)+273)^4-(Y46+273)^4)</f>
        <v>0</v>
      </c>
      <c r="AH46">
        <f>W46+AG46+AE46+AF46</f>
        <v>0</v>
      </c>
      <c r="AI46">
        <f>BP46*AW46*(BK46-BJ46*(1000-AW46*BM46)/(1000-AW46*BL46))/(100*BD46)</f>
        <v>0</v>
      </c>
      <c r="AJ46">
        <f>1000*BP46*AW46*(BL46-BM46)/(100*BD46*(1000-AW46*BL46))</f>
        <v>0</v>
      </c>
      <c r="AK46">
        <f>(AL46 - AM46 - BQ46*1E3/(8.314*(BS46+273.15)) * AO46/BP46 * AN46) * BP46/(100*BD46) * (1000 - BM46)/1000</f>
        <v>0</v>
      </c>
      <c r="AL46">
        <v>681.4647475730584</v>
      </c>
      <c r="AM46">
        <v>649.3543878787877</v>
      </c>
      <c r="AN46">
        <v>5.033578251117123</v>
      </c>
      <c r="AO46">
        <v>66.76948386881654</v>
      </c>
      <c r="AP46">
        <f>(AR46 - AQ46 + BQ46*1E3/(8.314*(BS46+273.15)) * AT46/BP46 * AS46) * BP46/(100*BD46) * 1000/(1000 - AR46)</f>
        <v>0</v>
      </c>
      <c r="AQ46">
        <v>15.17994584687479</v>
      </c>
      <c r="AR46">
        <v>16.17011030303031</v>
      </c>
      <c r="AS46">
        <v>-0.002745206024854849</v>
      </c>
      <c r="AT46">
        <v>80.08681088304684</v>
      </c>
      <c r="AU46">
        <v>0</v>
      </c>
      <c r="AV46">
        <v>0</v>
      </c>
      <c r="AW46">
        <f>IF(AU46*$H$13&gt;=AY46,1.0,(AY46/(AY46-AU46*$H$13)))</f>
        <v>0</v>
      </c>
      <c r="AX46">
        <f>(AW46-1)*100</f>
        <v>0</v>
      </c>
      <c r="AY46">
        <f>MAX(0,($B$13+$C$13*BX46)/(1+$D$13*BX46)*BQ46/(BS46+273)*$E$13)</f>
        <v>0</v>
      </c>
      <c r="AZ46">
        <f>$B$11*BY46+$C$11*BZ46+$F$11*CK46*(1-CN46)</f>
        <v>0</v>
      </c>
      <c r="BA46">
        <f>AZ46*BB46</f>
        <v>0</v>
      </c>
      <c r="BB46">
        <f>($B$11*$D$9+$C$11*$D$9+$F$11*((CX46+CP46)/MAX(CX46+CP46+CY46, 0.1)*$I$9+CY46/MAX(CX46+CP46+CY46, 0.1)*$J$9))/($B$11+$C$11+$F$11)</f>
        <v>0</v>
      </c>
      <c r="BC46">
        <f>($B$11*$K$9+$C$11*$K$9+$F$11*((CX46+CP46)/MAX(CX46+CP46+CY46, 0.1)*$P$9+CY46/MAX(CX46+CP46+CY46, 0.1)*$Q$9))/($B$11+$C$11+$F$11)</f>
        <v>0</v>
      </c>
      <c r="BD46">
        <v>6</v>
      </c>
      <c r="BE46">
        <v>0.5</v>
      </c>
      <c r="BF46" t="s">
        <v>361</v>
      </c>
      <c r="BG46">
        <v>2</v>
      </c>
      <c r="BH46" t="b">
        <v>1</v>
      </c>
      <c r="BI46">
        <v>1728491588.214286</v>
      </c>
      <c r="BJ46">
        <v>602.6555357142859</v>
      </c>
      <c r="BK46">
        <v>643.8620357142856</v>
      </c>
      <c r="BL46">
        <v>16.18891785714286</v>
      </c>
      <c r="BM46">
        <v>15.20840714285714</v>
      </c>
      <c r="BN46">
        <v>609.6086071428572</v>
      </c>
      <c r="BO46">
        <v>16.27937142857143</v>
      </c>
      <c r="BP46">
        <v>599.9991785714285</v>
      </c>
      <c r="BQ46">
        <v>97.50865714285713</v>
      </c>
      <c r="BR46">
        <v>0.09998229642857141</v>
      </c>
      <c r="BS46">
        <v>24.96256428571428</v>
      </c>
      <c r="BT46">
        <v>25.04037857142857</v>
      </c>
      <c r="BU46">
        <v>999.9000000000002</v>
      </c>
      <c r="BV46">
        <v>0</v>
      </c>
      <c r="BW46">
        <v>0</v>
      </c>
      <c r="BX46">
        <v>9993.771785714285</v>
      </c>
      <c r="BY46">
        <v>0</v>
      </c>
      <c r="BZ46">
        <v>67.84654285714286</v>
      </c>
      <c r="CA46">
        <v>-41.20647857142857</v>
      </c>
      <c r="CB46">
        <v>612.5723214285714</v>
      </c>
      <c r="CC46">
        <v>653.80475</v>
      </c>
      <c r="CD46">
        <v>0.9805191428571428</v>
      </c>
      <c r="CE46">
        <v>643.8620357142856</v>
      </c>
      <c r="CF46">
        <v>15.20840714285714</v>
      </c>
      <c r="CG46">
        <v>1.578559642857143</v>
      </c>
      <c r="CH46">
        <v>1.482951428571429</v>
      </c>
      <c r="CI46">
        <v>13.75109285714285</v>
      </c>
      <c r="CJ46">
        <v>12.79347857142857</v>
      </c>
      <c r="CK46">
        <v>1600.002142857143</v>
      </c>
      <c r="CL46">
        <v>0.6920076428571428</v>
      </c>
      <c r="CM46">
        <v>0.3079923571428572</v>
      </c>
      <c r="CN46">
        <v>0</v>
      </c>
      <c r="CO46">
        <v>2.072439285714286</v>
      </c>
      <c r="CP46">
        <v>0</v>
      </c>
      <c r="CQ46">
        <v>14290.18571428572</v>
      </c>
      <c r="CR46">
        <v>13790.24285714286</v>
      </c>
      <c r="CS46">
        <v>39.47960714285714</v>
      </c>
      <c r="CT46">
        <v>40.40378571428572</v>
      </c>
      <c r="CU46">
        <v>39.70282142857142</v>
      </c>
      <c r="CV46">
        <v>39.26092857142857</v>
      </c>
      <c r="CW46">
        <v>38.79221428571429</v>
      </c>
      <c r="CX46">
        <v>1107.214642857143</v>
      </c>
      <c r="CY46">
        <v>492.7875</v>
      </c>
      <c r="CZ46">
        <v>0</v>
      </c>
      <c r="DA46">
        <v>1728491653</v>
      </c>
      <c r="DB46">
        <v>0</v>
      </c>
      <c r="DC46">
        <v>1728490956.5</v>
      </c>
      <c r="DD46" t="s">
        <v>362</v>
      </c>
      <c r="DE46">
        <v>1728490952.5</v>
      </c>
      <c r="DF46">
        <v>1728490956.5</v>
      </c>
      <c r="DG46">
        <v>1</v>
      </c>
      <c r="DH46">
        <v>-0.065</v>
      </c>
      <c r="DI46">
        <v>-0.008</v>
      </c>
      <c r="DJ46">
        <v>-3.246</v>
      </c>
      <c r="DK46">
        <v>-0.091</v>
      </c>
      <c r="DL46">
        <v>52</v>
      </c>
      <c r="DM46">
        <v>15</v>
      </c>
      <c r="DN46">
        <v>0.25</v>
      </c>
      <c r="DO46">
        <v>0.13</v>
      </c>
      <c r="DP46">
        <v>-40.96187</v>
      </c>
      <c r="DQ46">
        <v>-5.455121200750289</v>
      </c>
      <c r="DR46">
        <v>0.5591639988411269</v>
      </c>
      <c r="DS46">
        <v>0</v>
      </c>
      <c r="DT46">
        <v>0.9737558249999999</v>
      </c>
      <c r="DU46">
        <v>0.2018213245778586</v>
      </c>
      <c r="DV46">
        <v>0.02227322488649488</v>
      </c>
      <c r="DW46">
        <v>0</v>
      </c>
      <c r="DX46">
        <v>0</v>
      </c>
      <c r="DY46">
        <v>2</v>
      </c>
      <c r="DZ46" t="s">
        <v>386</v>
      </c>
      <c r="EA46">
        <v>3.23148</v>
      </c>
      <c r="EB46">
        <v>2.70434</v>
      </c>
      <c r="EC46">
        <v>0.140564</v>
      </c>
      <c r="ED46">
        <v>0.146117</v>
      </c>
      <c r="EE46">
        <v>0.08530989999999999</v>
      </c>
      <c r="EF46">
        <v>0.0816413</v>
      </c>
      <c r="EG46">
        <v>28414.7</v>
      </c>
      <c r="EH46">
        <v>27586.3</v>
      </c>
      <c r="EI46">
        <v>31640.4</v>
      </c>
      <c r="EJ46">
        <v>30602.2</v>
      </c>
      <c r="EK46">
        <v>38790.8</v>
      </c>
      <c r="EL46">
        <v>37144.4</v>
      </c>
      <c r="EM46">
        <v>44368.1</v>
      </c>
      <c r="EN46">
        <v>42713.6</v>
      </c>
      <c r="EO46">
        <v>2.20355</v>
      </c>
      <c r="EP46">
        <v>1.9394</v>
      </c>
      <c r="EQ46">
        <v>0.163093</v>
      </c>
      <c r="ER46">
        <v>0</v>
      </c>
      <c r="ES46">
        <v>22.3741</v>
      </c>
      <c r="ET46">
        <v>999.9</v>
      </c>
      <c r="EU46">
        <v>69.7</v>
      </c>
      <c r="EV46">
        <v>22.9</v>
      </c>
      <c r="EW46">
        <v>20.0334</v>
      </c>
      <c r="EX46">
        <v>60.81</v>
      </c>
      <c r="EY46">
        <v>25.8213</v>
      </c>
      <c r="EZ46">
        <v>1</v>
      </c>
      <c r="FA46">
        <v>-0.335218</v>
      </c>
      <c r="FB46">
        <v>-0.414425</v>
      </c>
      <c r="FC46">
        <v>20.1999</v>
      </c>
      <c r="FD46">
        <v>5.21924</v>
      </c>
      <c r="FE46">
        <v>11.9942</v>
      </c>
      <c r="FF46">
        <v>4.96525</v>
      </c>
      <c r="FG46">
        <v>3.29558</v>
      </c>
      <c r="FH46">
        <v>9999</v>
      </c>
      <c r="FI46">
        <v>9999</v>
      </c>
      <c r="FJ46">
        <v>9999</v>
      </c>
      <c r="FK46">
        <v>148.2</v>
      </c>
      <c r="FL46">
        <v>4.97102</v>
      </c>
      <c r="FM46">
        <v>1.86767</v>
      </c>
      <c r="FN46">
        <v>1.85885</v>
      </c>
      <c r="FO46">
        <v>1.86508</v>
      </c>
      <c r="FP46">
        <v>1.86302</v>
      </c>
      <c r="FQ46">
        <v>1.86441</v>
      </c>
      <c r="FR46">
        <v>1.85982</v>
      </c>
      <c r="FS46">
        <v>1.86386</v>
      </c>
      <c r="FT46">
        <v>0</v>
      </c>
      <c r="FU46">
        <v>0</v>
      </c>
      <c r="FV46">
        <v>0</v>
      </c>
      <c r="FW46">
        <v>0</v>
      </c>
      <c r="FX46" t="s">
        <v>364</v>
      </c>
      <c r="FY46" t="s">
        <v>365</v>
      </c>
      <c r="FZ46" t="s">
        <v>366</v>
      </c>
      <c r="GA46" t="s">
        <v>366</v>
      </c>
      <c r="GB46" t="s">
        <v>366</v>
      </c>
      <c r="GC46" t="s">
        <v>366</v>
      </c>
      <c r="GD46">
        <v>0</v>
      </c>
      <c r="GE46">
        <v>100</v>
      </c>
      <c r="GF46">
        <v>100</v>
      </c>
      <c r="GG46">
        <v>-7.205</v>
      </c>
      <c r="GH46">
        <v>-0.0905</v>
      </c>
      <c r="GI46">
        <v>-2.868309889394353</v>
      </c>
      <c r="GJ46">
        <v>-0.006773961979547998</v>
      </c>
      <c r="GK46">
        <v>-8.296070481250098E-08</v>
      </c>
      <c r="GL46">
        <v>3.322967193956903E-10</v>
      </c>
      <c r="GM46">
        <v>-0.07871069313407227</v>
      </c>
      <c r="GN46">
        <v>-0.00208336341840114</v>
      </c>
      <c r="GO46">
        <v>8.801746095907445E-05</v>
      </c>
      <c r="GP46">
        <v>-2.677693255255651E-07</v>
      </c>
      <c r="GQ46">
        <v>3</v>
      </c>
      <c r="GR46">
        <v>2052</v>
      </c>
      <c r="GS46">
        <v>2</v>
      </c>
      <c r="GT46">
        <v>18</v>
      </c>
      <c r="GU46">
        <v>10.7</v>
      </c>
      <c r="GV46">
        <v>10.7</v>
      </c>
      <c r="GW46">
        <v>1.7041</v>
      </c>
      <c r="GX46">
        <v>2.44629</v>
      </c>
      <c r="GY46">
        <v>1.44775</v>
      </c>
      <c r="GZ46">
        <v>2.32788</v>
      </c>
      <c r="HA46">
        <v>1.55151</v>
      </c>
      <c r="HB46">
        <v>2.37183</v>
      </c>
      <c r="HC46">
        <v>28.6269</v>
      </c>
      <c r="HD46">
        <v>14.9288</v>
      </c>
      <c r="HE46">
        <v>18</v>
      </c>
      <c r="HF46">
        <v>608.177</v>
      </c>
      <c r="HG46">
        <v>444.349</v>
      </c>
      <c r="HH46">
        <v>23.5261</v>
      </c>
      <c r="HI46">
        <v>22.6597</v>
      </c>
      <c r="HJ46">
        <v>30.0004</v>
      </c>
      <c r="HK46">
        <v>22.6101</v>
      </c>
      <c r="HL46">
        <v>22.5274</v>
      </c>
      <c r="HM46">
        <v>34.176</v>
      </c>
      <c r="HN46">
        <v>33.4436</v>
      </c>
      <c r="HO46">
        <v>77.7894</v>
      </c>
      <c r="HP46">
        <v>23.4984</v>
      </c>
      <c r="HQ46">
        <v>712.2329999999999</v>
      </c>
      <c r="HR46">
        <v>15.1778</v>
      </c>
      <c r="HS46">
        <v>100.443</v>
      </c>
      <c r="HT46">
        <v>102.083</v>
      </c>
    </row>
    <row r="47" spans="1:228">
      <c r="A47">
        <v>31</v>
      </c>
      <c r="B47">
        <v>1728491601</v>
      </c>
      <c r="C47">
        <v>663.5</v>
      </c>
      <c r="D47" t="s">
        <v>427</v>
      </c>
      <c r="E47" t="s">
        <v>428</v>
      </c>
      <c r="F47">
        <v>5</v>
      </c>
      <c r="G47" t="s">
        <v>357</v>
      </c>
      <c r="H47" t="s">
        <v>358</v>
      </c>
      <c r="I47" t="s">
        <v>359</v>
      </c>
      <c r="J47" t="s">
        <v>360</v>
      </c>
      <c r="K47">
        <v>1728491593.5</v>
      </c>
      <c r="L47">
        <f>(M47)/1000</f>
        <v>0</v>
      </c>
      <c r="M47">
        <f>IF(BH47, AP47, AJ47)</f>
        <v>0</v>
      </c>
      <c r="N47">
        <f>IF(BH47, AK47, AI47)</f>
        <v>0</v>
      </c>
      <c r="O47">
        <f>BJ47 - IF(AW47&gt;1, N47*BD47*100.0/(AY47), 0)</f>
        <v>0</v>
      </c>
      <c r="P47">
        <f>((V47-L47/2)*O47-N47)/(V47+L47/2)</f>
        <v>0</v>
      </c>
      <c r="Q47">
        <f>P47*(BQ47+BR47)/1000.0</f>
        <v>0</v>
      </c>
      <c r="R47">
        <f>(BJ47 - IF(AW47&gt;1, N47*BD47*100.0/(AY47), 0))*(BQ47+BR47)/1000.0</f>
        <v>0</v>
      </c>
      <c r="S47">
        <f>2.0/((1/U47-1/T47)+SIGN(U47)*SQRT((1/U47-1/T47)*(1/U47-1/T47) + 4*BE47/((BE47+1)*(BE47+1))*(2*1/U47*1/T47-1/T47*1/T47)))</f>
        <v>0</v>
      </c>
      <c r="T47">
        <f>IF(LEFT(BF47,1)&lt;&gt;"0",IF(LEFT(BF47,1)="1",3.0,BG47),$D$5+$E$5*(BX47*BQ47/($K$5*1000))+$F$5*(BX47*BQ47/($K$5*1000))*MAX(MIN(BD47,$J$5),$I$5)*MAX(MIN(BD47,$J$5),$I$5)+$G$5*MAX(MIN(BD47,$J$5),$I$5)*(BX47*BQ47/($K$5*1000))+$H$5*(BX47*BQ47/($K$5*1000))*(BX47*BQ47/($K$5*1000)))</f>
        <v>0</v>
      </c>
      <c r="U47">
        <f>L47*(1000-(1000*0.61365*exp(17.502*Y47/(240.97+Y47))/(BQ47+BR47)+BL47)/2)/(1000*0.61365*exp(17.502*Y47/(240.97+Y47))/(BQ47+BR47)-BL47)</f>
        <v>0</v>
      </c>
      <c r="V47">
        <f>1/((BE47+1)/(S47/1.6)+1/(T47/1.37)) + BE47/((BE47+1)/(S47/1.6) + BE47/(T47/1.37))</f>
        <v>0</v>
      </c>
      <c r="W47">
        <f>(AZ47*BC47)</f>
        <v>0</v>
      </c>
      <c r="X47">
        <f>(BS47+(W47+2*0.95*5.67E-8*(((BS47+$B$7)+273)^4-(BS47+273)^4)-44100*L47)/(1.84*29.3*T47+8*0.95*5.67E-8*(BS47+273)^3))</f>
        <v>0</v>
      </c>
      <c r="Y47">
        <f>($C$7*BT47+$D$7*BU47+$E$7*X47)</f>
        <v>0</v>
      </c>
      <c r="Z47">
        <f>0.61365*exp(17.502*Y47/(240.97+Y47))</f>
        <v>0</v>
      </c>
      <c r="AA47">
        <f>(AB47/AC47*100)</f>
        <v>0</v>
      </c>
      <c r="AB47">
        <f>BL47*(BQ47+BR47)/1000</f>
        <v>0</v>
      </c>
      <c r="AC47">
        <f>0.61365*exp(17.502*BS47/(240.97+BS47))</f>
        <v>0</v>
      </c>
      <c r="AD47">
        <f>(Z47-BL47*(BQ47+BR47)/1000)</f>
        <v>0</v>
      </c>
      <c r="AE47">
        <f>(-L47*44100)</f>
        <v>0</v>
      </c>
      <c r="AF47">
        <f>2*29.3*T47*0.92*(BS47-Y47)</f>
        <v>0</v>
      </c>
      <c r="AG47">
        <f>2*0.95*5.67E-8*(((BS47+$B$7)+273)^4-(Y47+273)^4)</f>
        <v>0</v>
      </c>
      <c r="AH47">
        <f>W47+AG47+AE47+AF47</f>
        <v>0</v>
      </c>
      <c r="AI47">
        <f>BP47*AW47*(BK47-BJ47*(1000-AW47*BM47)/(1000-AW47*BL47))/(100*BD47)</f>
        <v>0</v>
      </c>
      <c r="AJ47">
        <f>1000*BP47*AW47*(BL47-BM47)/(100*BD47*(1000-AW47*BL47))</f>
        <v>0</v>
      </c>
      <c r="AK47">
        <f>(AL47 - AM47 - BQ47*1E3/(8.314*(BS47+273.15)) * AO47/BP47 * AN47) * BP47/(100*BD47) * (1000 - BM47)/1000</f>
        <v>0</v>
      </c>
      <c r="AL47">
        <v>707.012749800089</v>
      </c>
      <c r="AM47">
        <v>674.6345030303027</v>
      </c>
      <c r="AN47">
        <v>5.031633594849533</v>
      </c>
      <c r="AO47">
        <v>66.76948386881654</v>
      </c>
      <c r="AP47">
        <f>(AR47 - AQ47 + BQ47*1E3/(8.314*(BS47+273.15)) * AT47/BP47 * AS47) * BP47/(100*BD47) * 1000/(1000 - AR47)</f>
        <v>0</v>
      </c>
      <c r="AQ47">
        <v>15.17986134583431</v>
      </c>
      <c r="AR47">
        <v>16.16037636363637</v>
      </c>
      <c r="AS47">
        <v>-0.0004422785592663481</v>
      </c>
      <c r="AT47">
        <v>80.08681088304684</v>
      </c>
      <c r="AU47">
        <v>0</v>
      </c>
      <c r="AV47">
        <v>0</v>
      </c>
      <c r="AW47">
        <f>IF(AU47*$H$13&gt;=AY47,1.0,(AY47/(AY47-AU47*$H$13)))</f>
        <v>0</v>
      </c>
      <c r="AX47">
        <f>(AW47-1)*100</f>
        <v>0</v>
      </c>
      <c r="AY47">
        <f>MAX(0,($B$13+$C$13*BX47)/(1+$D$13*BX47)*BQ47/(BS47+273)*$E$13)</f>
        <v>0</v>
      </c>
      <c r="AZ47">
        <f>$B$11*BY47+$C$11*BZ47+$F$11*CK47*(1-CN47)</f>
        <v>0</v>
      </c>
      <c r="BA47">
        <f>AZ47*BB47</f>
        <v>0</v>
      </c>
      <c r="BB47">
        <f>($B$11*$D$9+$C$11*$D$9+$F$11*((CX47+CP47)/MAX(CX47+CP47+CY47, 0.1)*$I$9+CY47/MAX(CX47+CP47+CY47, 0.1)*$J$9))/($B$11+$C$11+$F$11)</f>
        <v>0</v>
      </c>
      <c r="BC47">
        <f>($B$11*$K$9+$C$11*$K$9+$F$11*((CX47+CP47)/MAX(CX47+CP47+CY47, 0.1)*$P$9+CY47/MAX(CX47+CP47+CY47, 0.1)*$Q$9))/($B$11+$C$11+$F$11)</f>
        <v>0</v>
      </c>
      <c r="BD47">
        <v>6</v>
      </c>
      <c r="BE47">
        <v>0.5</v>
      </c>
      <c r="BF47" t="s">
        <v>361</v>
      </c>
      <c r="BG47">
        <v>2</v>
      </c>
      <c r="BH47" t="b">
        <v>1</v>
      </c>
      <c r="BI47">
        <v>1728491593.5</v>
      </c>
      <c r="BJ47">
        <v>628.9756666666667</v>
      </c>
      <c r="BK47">
        <v>670.5809629629629</v>
      </c>
      <c r="BL47">
        <v>16.17832962962963</v>
      </c>
      <c r="BM47">
        <v>15.18693333333333</v>
      </c>
      <c r="BN47">
        <v>636.1006666666667</v>
      </c>
      <c r="BO47">
        <v>16.26879259259259</v>
      </c>
      <c r="BP47">
        <v>599.9792222222222</v>
      </c>
      <c r="BQ47">
        <v>97.50822592592596</v>
      </c>
      <c r="BR47">
        <v>0.0999023111111111</v>
      </c>
      <c r="BS47">
        <v>24.97242592592593</v>
      </c>
      <c r="BT47">
        <v>25.04804074074073</v>
      </c>
      <c r="BU47">
        <v>999.9000000000001</v>
      </c>
      <c r="BV47">
        <v>0</v>
      </c>
      <c r="BW47">
        <v>0</v>
      </c>
      <c r="BX47">
        <v>9999.515925925927</v>
      </c>
      <c r="BY47">
        <v>0</v>
      </c>
      <c r="BZ47">
        <v>67.82568518518518</v>
      </c>
      <c r="CA47">
        <v>-41.60528518518518</v>
      </c>
      <c r="CB47">
        <v>639.3184814814814</v>
      </c>
      <c r="CC47">
        <v>680.9218148148146</v>
      </c>
      <c r="CD47">
        <v>0.9914101111111111</v>
      </c>
      <c r="CE47">
        <v>670.5809629629629</v>
      </c>
      <c r="CF47">
        <v>15.18693333333333</v>
      </c>
      <c r="CG47">
        <v>1.577520740740741</v>
      </c>
      <c r="CH47">
        <v>1.480850740740741</v>
      </c>
      <c r="CI47">
        <v>13.74095555555555</v>
      </c>
      <c r="CJ47">
        <v>12.77185925925926</v>
      </c>
      <c r="CK47">
        <v>1599.992962962963</v>
      </c>
      <c r="CL47">
        <v>0.6920099629629627</v>
      </c>
      <c r="CM47">
        <v>0.307990037037037</v>
      </c>
      <c r="CN47">
        <v>0</v>
      </c>
      <c r="CO47">
        <v>2.056166666666666</v>
      </c>
      <c r="CP47">
        <v>0</v>
      </c>
      <c r="CQ47">
        <v>14287.91481481482</v>
      </c>
      <c r="CR47">
        <v>13790.18518518518</v>
      </c>
      <c r="CS47">
        <v>39.55529629629628</v>
      </c>
      <c r="CT47">
        <v>40.45585185185185</v>
      </c>
      <c r="CU47">
        <v>39.76351851851852</v>
      </c>
      <c r="CV47">
        <v>39.35625925925925</v>
      </c>
      <c r="CW47">
        <v>38.85855555555555</v>
      </c>
      <c r="CX47">
        <v>1107.212222222222</v>
      </c>
      <c r="CY47">
        <v>492.7807407407407</v>
      </c>
      <c r="CZ47">
        <v>0</v>
      </c>
      <c r="DA47">
        <v>1728491657.8</v>
      </c>
      <c r="DB47">
        <v>0</v>
      </c>
      <c r="DC47">
        <v>1728490956.5</v>
      </c>
      <c r="DD47" t="s">
        <v>362</v>
      </c>
      <c r="DE47">
        <v>1728490952.5</v>
      </c>
      <c r="DF47">
        <v>1728490956.5</v>
      </c>
      <c r="DG47">
        <v>1</v>
      </c>
      <c r="DH47">
        <v>-0.065</v>
      </c>
      <c r="DI47">
        <v>-0.008</v>
      </c>
      <c r="DJ47">
        <v>-3.246</v>
      </c>
      <c r="DK47">
        <v>-0.091</v>
      </c>
      <c r="DL47">
        <v>52</v>
      </c>
      <c r="DM47">
        <v>15</v>
      </c>
      <c r="DN47">
        <v>0.25</v>
      </c>
      <c r="DO47">
        <v>0.13</v>
      </c>
      <c r="DP47">
        <v>-41.3042075</v>
      </c>
      <c r="DQ47">
        <v>-5.125277673545823</v>
      </c>
      <c r="DR47">
        <v>0.5305174669073108</v>
      </c>
      <c r="DS47">
        <v>0</v>
      </c>
      <c r="DT47">
        <v>0.9803611</v>
      </c>
      <c r="DU47">
        <v>0.1406291031894931</v>
      </c>
      <c r="DV47">
        <v>0.01970535494833828</v>
      </c>
      <c r="DW47">
        <v>0</v>
      </c>
      <c r="DX47">
        <v>0</v>
      </c>
      <c r="DY47">
        <v>2</v>
      </c>
      <c r="DZ47" t="s">
        <v>386</v>
      </c>
      <c r="EA47">
        <v>3.23133</v>
      </c>
      <c r="EB47">
        <v>2.70448</v>
      </c>
      <c r="EC47">
        <v>0.144262</v>
      </c>
      <c r="ED47">
        <v>0.149694</v>
      </c>
      <c r="EE47">
        <v>0.08527120000000001</v>
      </c>
      <c r="EF47">
        <v>0.0816508</v>
      </c>
      <c r="EG47">
        <v>28292.1</v>
      </c>
      <c r="EH47">
        <v>27470.7</v>
      </c>
      <c r="EI47">
        <v>31639.8</v>
      </c>
      <c r="EJ47">
        <v>30601.8</v>
      </c>
      <c r="EK47">
        <v>38792</v>
      </c>
      <c r="EL47">
        <v>37143.9</v>
      </c>
      <c r="EM47">
        <v>44367.5</v>
      </c>
      <c r="EN47">
        <v>42713.4</v>
      </c>
      <c r="EO47">
        <v>2.20315</v>
      </c>
      <c r="EP47">
        <v>1.93965</v>
      </c>
      <c r="EQ47">
        <v>0.162281</v>
      </c>
      <c r="ER47">
        <v>0</v>
      </c>
      <c r="ES47">
        <v>22.3831</v>
      </c>
      <c r="ET47">
        <v>999.9</v>
      </c>
      <c r="EU47">
        <v>69.7</v>
      </c>
      <c r="EV47">
        <v>22.9</v>
      </c>
      <c r="EW47">
        <v>20.0348</v>
      </c>
      <c r="EX47">
        <v>61.21</v>
      </c>
      <c r="EY47">
        <v>25.8694</v>
      </c>
      <c r="EZ47">
        <v>1</v>
      </c>
      <c r="FA47">
        <v>-0.335051</v>
      </c>
      <c r="FB47">
        <v>-0.337879</v>
      </c>
      <c r="FC47">
        <v>20.2</v>
      </c>
      <c r="FD47">
        <v>5.21819</v>
      </c>
      <c r="FE47">
        <v>11.9935</v>
      </c>
      <c r="FF47">
        <v>4.96485</v>
      </c>
      <c r="FG47">
        <v>3.29545</v>
      </c>
      <c r="FH47">
        <v>9999</v>
      </c>
      <c r="FI47">
        <v>9999</v>
      </c>
      <c r="FJ47">
        <v>9999</v>
      </c>
      <c r="FK47">
        <v>148.2</v>
      </c>
      <c r="FL47">
        <v>4.97104</v>
      </c>
      <c r="FM47">
        <v>1.86765</v>
      </c>
      <c r="FN47">
        <v>1.85885</v>
      </c>
      <c r="FO47">
        <v>1.86508</v>
      </c>
      <c r="FP47">
        <v>1.86305</v>
      </c>
      <c r="FQ47">
        <v>1.8644</v>
      </c>
      <c r="FR47">
        <v>1.85986</v>
      </c>
      <c r="FS47">
        <v>1.86388</v>
      </c>
      <c r="FT47">
        <v>0</v>
      </c>
      <c r="FU47">
        <v>0</v>
      </c>
      <c r="FV47">
        <v>0</v>
      </c>
      <c r="FW47">
        <v>0</v>
      </c>
      <c r="FX47" t="s">
        <v>364</v>
      </c>
      <c r="FY47" t="s">
        <v>365</v>
      </c>
      <c r="FZ47" t="s">
        <v>366</v>
      </c>
      <c r="GA47" t="s">
        <v>366</v>
      </c>
      <c r="GB47" t="s">
        <v>366</v>
      </c>
      <c r="GC47" t="s">
        <v>366</v>
      </c>
      <c r="GD47">
        <v>0</v>
      </c>
      <c r="GE47">
        <v>100</v>
      </c>
      <c r="GF47">
        <v>100</v>
      </c>
      <c r="GG47">
        <v>-7.367</v>
      </c>
      <c r="GH47">
        <v>-0.09039999999999999</v>
      </c>
      <c r="GI47">
        <v>-2.868309889394353</v>
      </c>
      <c r="GJ47">
        <v>-0.006773961979547998</v>
      </c>
      <c r="GK47">
        <v>-8.296070481250098E-08</v>
      </c>
      <c r="GL47">
        <v>3.322967193956903E-10</v>
      </c>
      <c r="GM47">
        <v>-0.07871069313407227</v>
      </c>
      <c r="GN47">
        <v>-0.00208336341840114</v>
      </c>
      <c r="GO47">
        <v>8.801746095907445E-05</v>
      </c>
      <c r="GP47">
        <v>-2.677693255255651E-07</v>
      </c>
      <c r="GQ47">
        <v>3</v>
      </c>
      <c r="GR47">
        <v>2052</v>
      </c>
      <c r="GS47">
        <v>2</v>
      </c>
      <c r="GT47">
        <v>18</v>
      </c>
      <c r="GU47">
        <v>10.8</v>
      </c>
      <c r="GV47">
        <v>10.7</v>
      </c>
      <c r="GW47">
        <v>1.75537</v>
      </c>
      <c r="GX47">
        <v>2.44385</v>
      </c>
      <c r="GY47">
        <v>1.44775</v>
      </c>
      <c r="GZ47">
        <v>2.32666</v>
      </c>
      <c r="HA47">
        <v>1.55151</v>
      </c>
      <c r="HB47">
        <v>2.22168</v>
      </c>
      <c r="HC47">
        <v>28.6269</v>
      </c>
      <c r="HD47">
        <v>14.9113</v>
      </c>
      <c r="HE47">
        <v>18</v>
      </c>
      <c r="HF47">
        <v>607.941</v>
      </c>
      <c r="HG47">
        <v>444.537</v>
      </c>
      <c r="HH47">
        <v>23.4768</v>
      </c>
      <c r="HI47">
        <v>22.664</v>
      </c>
      <c r="HJ47">
        <v>30.0003</v>
      </c>
      <c r="HK47">
        <v>22.6139</v>
      </c>
      <c r="HL47">
        <v>22.5321</v>
      </c>
      <c r="HM47">
        <v>35.2316</v>
      </c>
      <c r="HN47">
        <v>33.4436</v>
      </c>
      <c r="HO47">
        <v>77.7894</v>
      </c>
      <c r="HP47">
        <v>23.4443</v>
      </c>
      <c r="HQ47">
        <v>742.443</v>
      </c>
      <c r="HR47">
        <v>15.1883</v>
      </c>
      <c r="HS47">
        <v>100.441</v>
      </c>
      <c r="HT47">
        <v>102.083</v>
      </c>
    </row>
    <row r="48" spans="1:228">
      <c r="A48">
        <v>32</v>
      </c>
      <c r="B48">
        <v>1728491606</v>
      </c>
      <c r="C48">
        <v>668.5</v>
      </c>
      <c r="D48" t="s">
        <v>429</v>
      </c>
      <c r="E48" t="s">
        <v>430</v>
      </c>
      <c r="F48">
        <v>5</v>
      </c>
      <c r="G48" t="s">
        <v>357</v>
      </c>
      <c r="H48" t="s">
        <v>358</v>
      </c>
      <c r="I48" t="s">
        <v>359</v>
      </c>
      <c r="J48" t="s">
        <v>360</v>
      </c>
      <c r="K48">
        <v>1728491598.214286</v>
      </c>
      <c r="L48">
        <f>(M48)/1000</f>
        <v>0</v>
      </c>
      <c r="M48">
        <f>IF(BH48, AP48, AJ48)</f>
        <v>0</v>
      </c>
      <c r="N48">
        <f>IF(BH48, AK48, AI48)</f>
        <v>0</v>
      </c>
      <c r="O48">
        <f>BJ48 - IF(AW48&gt;1, N48*BD48*100.0/(AY48), 0)</f>
        <v>0</v>
      </c>
      <c r="P48">
        <f>((V48-L48/2)*O48-N48)/(V48+L48/2)</f>
        <v>0</v>
      </c>
      <c r="Q48">
        <f>P48*(BQ48+BR48)/1000.0</f>
        <v>0</v>
      </c>
      <c r="R48">
        <f>(BJ48 - IF(AW48&gt;1, N48*BD48*100.0/(AY48), 0))*(BQ48+BR48)/1000.0</f>
        <v>0</v>
      </c>
      <c r="S48">
        <f>2.0/((1/U48-1/T48)+SIGN(U48)*SQRT((1/U48-1/T48)*(1/U48-1/T48) + 4*BE48/((BE48+1)*(BE48+1))*(2*1/U48*1/T48-1/T48*1/T48)))</f>
        <v>0</v>
      </c>
      <c r="T48">
        <f>IF(LEFT(BF48,1)&lt;&gt;"0",IF(LEFT(BF48,1)="1",3.0,BG48),$D$5+$E$5*(BX48*BQ48/($K$5*1000))+$F$5*(BX48*BQ48/($K$5*1000))*MAX(MIN(BD48,$J$5),$I$5)*MAX(MIN(BD48,$J$5),$I$5)+$G$5*MAX(MIN(BD48,$J$5),$I$5)*(BX48*BQ48/($K$5*1000))+$H$5*(BX48*BQ48/($K$5*1000))*(BX48*BQ48/($K$5*1000)))</f>
        <v>0</v>
      </c>
      <c r="U48">
        <f>L48*(1000-(1000*0.61365*exp(17.502*Y48/(240.97+Y48))/(BQ48+BR48)+BL48)/2)/(1000*0.61365*exp(17.502*Y48/(240.97+Y48))/(BQ48+BR48)-BL48)</f>
        <v>0</v>
      </c>
      <c r="V48">
        <f>1/((BE48+1)/(S48/1.6)+1/(T48/1.37)) + BE48/((BE48+1)/(S48/1.6) + BE48/(T48/1.37))</f>
        <v>0</v>
      </c>
      <c r="W48">
        <f>(AZ48*BC48)</f>
        <v>0</v>
      </c>
      <c r="X48">
        <f>(BS48+(W48+2*0.95*5.67E-8*(((BS48+$B$7)+273)^4-(BS48+273)^4)-44100*L48)/(1.84*29.3*T48+8*0.95*5.67E-8*(BS48+273)^3))</f>
        <v>0</v>
      </c>
      <c r="Y48">
        <f>($C$7*BT48+$D$7*BU48+$E$7*X48)</f>
        <v>0</v>
      </c>
      <c r="Z48">
        <f>0.61365*exp(17.502*Y48/(240.97+Y48))</f>
        <v>0</v>
      </c>
      <c r="AA48">
        <f>(AB48/AC48*100)</f>
        <v>0</v>
      </c>
      <c r="AB48">
        <f>BL48*(BQ48+BR48)/1000</f>
        <v>0</v>
      </c>
      <c r="AC48">
        <f>0.61365*exp(17.502*BS48/(240.97+BS48))</f>
        <v>0</v>
      </c>
      <c r="AD48">
        <f>(Z48-BL48*(BQ48+BR48)/1000)</f>
        <v>0</v>
      </c>
      <c r="AE48">
        <f>(-L48*44100)</f>
        <v>0</v>
      </c>
      <c r="AF48">
        <f>2*29.3*T48*0.92*(BS48-Y48)</f>
        <v>0</v>
      </c>
      <c r="AG48">
        <f>2*0.95*5.67E-8*(((BS48+$B$7)+273)^4-(Y48+273)^4)</f>
        <v>0</v>
      </c>
      <c r="AH48">
        <f>W48+AG48+AE48+AF48</f>
        <v>0</v>
      </c>
      <c r="AI48">
        <f>BP48*AW48*(BK48-BJ48*(1000-AW48*BM48)/(1000-AW48*BL48))/(100*BD48)</f>
        <v>0</v>
      </c>
      <c r="AJ48">
        <f>1000*BP48*AW48*(BL48-BM48)/(100*BD48*(1000-AW48*BL48))</f>
        <v>0</v>
      </c>
      <c r="AK48">
        <f>(AL48 - AM48 - BQ48*1E3/(8.314*(BS48+273.15)) * AO48/BP48 * AN48) * BP48/(100*BD48) * (1000 - BM48)/1000</f>
        <v>0</v>
      </c>
      <c r="AL48">
        <v>732.5295147028449</v>
      </c>
      <c r="AM48">
        <v>699.7310242424237</v>
      </c>
      <c r="AN48">
        <v>5.046850958064113</v>
      </c>
      <c r="AO48">
        <v>66.76948386881654</v>
      </c>
      <c r="AP48">
        <f>(AR48 - AQ48 + BQ48*1E3/(8.314*(BS48+273.15)) * AT48/BP48 * AS48) * BP48/(100*BD48) * 1000/(1000 - AR48)</f>
        <v>0</v>
      </c>
      <c r="AQ48">
        <v>15.18247344590585</v>
      </c>
      <c r="AR48">
        <v>16.15219636363635</v>
      </c>
      <c r="AS48">
        <v>-0.0003336104207021112</v>
      </c>
      <c r="AT48">
        <v>80.08681088304684</v>
      </c>
      <c r="AU48">
        <v>0</v>
      </c>
      <c r="AV48">
        <v>0</v>
      </c>
      <c r="AW48">
        <f>IF(AU48*$H$13&gt;=AY48,1.0,(AY48/(AY48-AU48*$H$13)))</f>
        <v>0</v>
      </c>
      <c r="AX48">
        <f>(AW48-1)*100</f>
        <v>0</v>
      </c>
      <c r="AY48">
        <f>MAX(0,($B$13+$C$13*BX48)/(1+$D$13*BX48)*BQ48/(BS48+273)*$E$13)</f>
        <v>0</v>
      </c>
      <c r="AZ48">
        <f>$B$11*BY48+$C$11*BZ48+$F$11*CK48*(1-CN48)</f>
        <v>0</v>
      </c>
      <c r="BA48">
        <f>AZ48*BB48</f>
        <v>0</v>
      </c>
      <c r="BB48">
        <f>($B$11*$D$9+$C$11*$D$9+$F$11*((CX48+CP48)/MAX(CX48+CP48+CY48, 0.1)*$I$9+CY48/MAX(CX48+CP48+CY48, 0.1)*$J$9))/($B$11+$C$11+$F$11)</f>
        <v>0</v>
      </c>
      <c r="BC48">
        <f>($B$11*$K$9+$C$11*$K$9+$F$11*((CX48+CP48)/MAX(CX48+CP48+CY48, 0.1)*$P$9+CY48/MAX(CX48+CP48+CY48, 0.1)*$Q$9))/($B$11+$C$11+$F$11)</f>
        <v>0</v>
      </c>
      <c r="BD48">
        <v>6</v>
      </c>
      <c r="BE48">
        <v>0.5</v>
      </c>
      <c r="BF48" t="s">
        <v>361</v>
      </c>
      <c r="BG48">
        <v>2</v>
      </c>
      <c r="BH48" t="b">
        <v>1</v>
      </c>
      <c r="BI48">
        <v>1728491598.214286</v>
      </c>
      <c r="BJ48">
        <v>652.3423571428572</v>
      </c>
      <c r="BK48">
        <v>694.2870357142857</v>
      </c>
      <c r="BL48">
        <v>16.165875</v>
      </c>
      <c r="BM48">
        <v>15.18112142857143</v>
      </c>
      <c r="BN48">
        <v>659.6192142857143</v>
      </c>
      <c r="BO48">
        <v>16.25634642857143</v>
      </c>
      <c r="BP48">
        <v>599.982</v>
      </c>
      <c r="BQ48">
        <v>97.50809285714286</v>
      </c>
      <c r="BR48">
        <v>0.09999184642857142</v>
      </c>
      <c r="BS48">
        <v>24.97873571428571</v>
      </c>
      <c r="BT48">
        <v>25.05196071428571</v>
      </c>
      <c r="BU48">
        <v>999.9000000000002</v>
      </c>
      <c r="BV48">
        <v>0</v>
      </c>
      <c r="BW48">
        <v>0</v>
      </c>
      <c r="BX48">
        <v>10001.27535714286</v>
      </c>
      <c r="BY48">
        <v>0</v>
      </c>
      <c r="BZ48">
        <v>67.80909285714287</v>
      </c>
      <c r="CA48">
        <v>-41.94473214285715</v>
      </c>
      <c r="CB48">
        <v>663.0610357142857</v>
      </c>
      <c r="CC48">
        <v>704.9896428571428</v>
      </c>
      <c r="CD48">
        <v>0.9847605714285714</v>
      </c>
      <c r="CE48">
        <v>694.2870357142857</v>
      </c>
      <c r="CF48">
        <v>15.18112142857143</v>
      </c>
      <c r="CG48">
        <v>1.576304642857143</v>
      </c>
      <c r="CH48">
        <v>1.4802825</v>
      </c>
      <c r="CI48">
        <v>13.72909285714286</v>
      </c>
      <c r="CJ48">
        <v>12.76600714285714</v>
      </c>
      <c r="CK48">
        <v>1599.981785714286</v>
      </c>
      <c r="CL48">
        <v>0.6920117857142855</v>
      </c>
      <c r="CM48">
        <v>0.3079882142857143</v>
      </c>
      <c r="CN48">
        <v>0</v>
      </c>
      <c r="CO48">
        <v>2.084735714285714</v>
      </c>
      <c r="CP48">
        <v>0</v>
      </c>
      <c r="CQ48">
        <v>14281.47142857143</v>
      </c>
      <c r="CR48">
        <v>13790.08928571429</v>
      </c>
      <c r="CS48">
        <v>39.62917857142857</v>
      </c>
      <c r="CT48">
        <v>40.50642857142856</v>
      </c>
      <c r="CU48">
        <v>39.83007142857142</v>
      </c>
      <c r="CV48">
        <v>39.44389285714284</v>
      </c>
      <c r="CW48">
        <v>38.92839285714285</v>
      </c>
      <c r="CX48">
        <v>1107.207142857143</v>
      </c>
      <c r="CY48">
        <v>492.774642857143</v>
      </c>
      <c r="CZ48">
        <v>0</v>
      </c>
      <c r="DA48">
        <v>1728491662.6</v>
      </c>
      <c r="DB48">
        <v>0</v>
      </c>
      <c r="DC48">
        <v>1728490956.5</v>
      </c>
      <c r="DD48" t="s">
        <v>362</v>
      </c>
      <c r="DE48">
        <v>1728490952.5</v>
      </c>
      <c r="DF48">
        <v>1728490956.5</v>
      </c>
      <c r="DG48">
        <v>1</v>
      </c>
      <c r="DH48">
        <v>-0.065</v>
      </c>
      <c r="DI48">
        <v>-0.008</v>
      </c>
      <c r="DJ48">
        <v>-3.246</v>
      </c>
      <c r="DK48">
        <v>-0.091</v>
      </c>
      <c r="DL48">
        <v>52</v>
      </c>
      <c r="DM48">
        <v>15</v>
      </c>
      <c r="DN48">
        <v>0.25</v>
      </c>
      <c r="DO48">
        <v>0.13</v>
      </c>
      <c r="DP48">
        <v>-41.77901749999999</v>
      </c>
      <c r="DQ48">
        <v>-4.274004878048681</v>
      </c>
      <c r="DR48">
        <v>0.4459265460182321</v>
      </c>
      <c r="DS48">
        <v>0</v>
      </c>
      <c r="DT48">
        <v>0.986403975</v>
      </c>
      <c r="DU48">
        <v>-0.07671632645403589</v>
      </c>
      <c r="DV48">
        <v>0.01238265271960637</v>
      </c>
      <c r="DW48">
        <v>1</v>
      </c>
      <c r="DX48">
        <v>1</v>
      </c>
      <c r="DY48">
        <v>2</v>
      </c>
      <c r="DZ48" t="s">
        <v>363</v>
      </c>
      <c r="EA48">
        <v>3.23148</v>
      </c>
      <c r="EB48">
        <v>2.70441</v>
      </c>
      <c r="EC48">
        <v>0.147885</v>
      </c>
      <c r="ED48">
        <v>0.153348</v>
      </c>
      <c r="EE48">
        <v>0.08524130000000001</v>
      </c>
      <c r="EF48">
        <v>0.0816643</v>
      </c>
      <c r="EG48">
        <v>28172.3</v>
      </c>
      <c r="EH48">
        <v>27352.9</v>
      </c>
      <c r="EI48">
        <v>31639.6</v>
      </c>
      <c r="EJ48">
        <v>30601.9</v>
      </c>
      <c r="EK48">
        <v>38793</v>
      </c>
      <c r="EL48">
        <v>37143.6</v>
      </c>
      <c r="EM48">
        <v>44367.1</v>
      </c>
      <c r="EN48">
        <v>42713.5</v>
      </c>
      <c r="EO48">
        <v>2.20355</v>
      </c>
      <c r="EP48">
        <v>1.9392</v>
      </c>
      <c r="EQ48">
        <v>0.161938</v>
      </c>
      <c r="ER48">
        <v>0</v>
      </c>
      <c r="ES48">
        <v>22.3906</v>
      </c>
      <c r="ET48">
        <v>999.9</v>
      </c>
      <c r="EU48">
        <v>69.7</v>
      </c>
      <c r="EV48">
        <v>22.9</v>
      </c>
      <c r="EW48">
        <v>20.0341</v>
      </c>
      <c r="EX48">
        <v>61.07</v>
      </c>
      <c r="EY48">
        <v>25.5369</v>
      </c>
      <c r="EZ48">
        <v>1</v>
      </c>
      <c r="FA48">
        <v>-0.334746</v>
      </c>
      <c r="FB48">
        <v>-0.291245</v>
      </c>
      <c r="FC48">
        <v>20.2002</v>
      </c>
      <c r="FD48">
        <v>5.21864</v>
      </c>
      <c r="FE48">
        <v>11.9944</v>
      </c>
      <c r="FF48">
        <v>4.9652</v>
      </c>
      <c r="FG48">
        <v>3.2955</v>
      </c>
      <c r="FH48">
        <v>9999</v>
      </c>
      <c r="FI48">
        <v>9999</v>
      </c>
      <c r="FJ48">
        <v>9999</v>
      </c>
      <c r="FK48">
        <v>148.2</v>
      </c>
      <c r="FL48">
        <v>4.97104</v>
      </c>
      <c r="FM48">
        <v>1.86767</v>
      </c>
      <c r="FN48">
        <v>1.85886</v>
      </c>
      <c r="FO48">
        <v>1.86507</v>
      </c>
      <c r="FP48">
        <v>1.86302</v>
      </c>
      <c r="FQ48">
        <v>1.8644</v>
      </c>
      <c r="FR48">
        <v>1.85984</v>
      </c>
      <c r="FS48">
        <v>1.86388</v>
      </c>
      <c r="FT48">
        <v>0</v>
      </c>
      <c r="FU48">
        <v>0</v>
      </c>
      <c r="FV48">
        <v>0</v>
      </c>
      <c r="FW48">
        <v>0</v>
      </c>
      <c r="FX48" t="s">
        <v>364</v>
      </c>
      <c r="FY48" t="s">
        <v>365</v>
      </c>
      <c r="FZ48" t="s">
        <v>366</v>
      </c>
      <c r="GA48" t="s">
        <v>366</v>
      </c>
      <c r="GB48" t="s">
        <v>366</v>
      </c>
      <c r="GC48" t="s">
        <v>366</v>
      </c>
      <c r="GD48">
        <v>0</v>
      </c>
      <c r="GE48">
        <v>100</v>
      </c>
      <c r="GF48">
        <v>100</v>
      </c>
      <c r="GG48">
        <v>-7.527</v>
      </c>
      <c r="GH48">
        <v>-0.0905</v>
      </c>
      <c r="GI48">
        <v>-2.868309889394353</v>
      </c>
      <c r="GJ48">
        <v>-0.006773961979547998</v>
      </c>
      <c r="GK48">
        <v>-8.296070481250098E-08</v>
      </c>
      <c r="GL48">
        <v>3.322967193956903E-10</v>
      </c>
      <c r="GM48">
        <v>-0.07871069313407227</v>
      </c>
      <c r="GN48">
        <v>-0.00208336341840114</v>
      </c>
      <c r="GO48">
        <v>8.801746095907445E-05</v>
      </c>
      <c r="GP48">
        <v>-2.677693255255651E-07</v>
      </c>
      <c r="GQ48">
        <v>3</v>
      </c>
      <c r="GR48">
        <v>2052</v>
      </c>
      <c r="GS48">
        <v>2</v>
      </c>
      <c r="GT48">
        <v>18</v>
      </c>
      <c r="GU48">
        <v>10.9</v>
      </c>
      <c r="GV48">
        <v>10.8</v>
      </c>
      <c r="GW48">
        <v>1.80176</v>
      </c>
      <c r="GX48">
        <v>2.43286</v>
      </c>
      <c r="GY48">
        <v>1.44775</v>
      </c>
      <c r="GZ48">
        <v>2.32666</v>
      </c>
      <c r="HA48">
        <v>1.55151</v>
      </c>
      <c r="HB48">
        <v>2.42065</v>
      </c>
      <c r="HC48">
        <v>28.6269</v>
      </c>
      <c r="HD48">
        <v>14.9201</v>
      </c>
      <c r="HE48">
        <v>18</v>
      </c>
      <c r="HF48">
        <v>608.269</v>
      </c>
      <c r="HG48">
        <v>444.303</v>
      </c>
      <c r="HH48">
        <v>23.4204</v>
      </c>
      <c r="HI48">
        <v>22.6678</v>
      </c>
      <c r="HJ48">
        <v>30.0004</v>
      </c>
      <c r="HK48">
        <v>22.6183</v>
      </c>
      <c r="HL48">
        <v>22.5358</v>
      </c>
      <c r="HM48">
        <v>36.1357</v>
      </c>
      <c r="HN48">
        <v>33.4436</v>
      </c>
      <c r="HO48">
        <v>77.7894</v>
      </c>
      <c r="HP48">
        <v>23.3921</v>
      </c>
      <c r="HQ48">
        <v>762.484</v>
      </c>
      <c r="HR48">
        <v>15.1941</v>
      </c>
      <c r="HS48">
        <v>100.44</v>
      </c>
      <c r="HT48">
        <v>102.083</v>
      </c>
    </row>
    <row r="49" spans="1:228">
      <c r="A49">
        <v>33</v>
      </c>
      <c r="B49">
        <v>1728491611</v>
      </c>
      <c r="C49">
        <v>673.5</v>
      </c>
      <c r="D49" t="s">
        <v>431</v>
      </c>
      <c r="E49" t="s">
        <v>432</v>
      </c>
      <c r="F49">
        <v>5</v>
      </c>
      <c r="G49" t="s">
        <v>357</v>
      </c>
      <c r="H49" t="s">
        <v>358</v>
      </c>
      <c r="I49" t="s">
        <v>359</v>
      </c>
      <c r="J49" t="s">
        <v>360</v>
      </c>
      <c r="K49">
        <v>1728491603.5</v>
      </c>
      <c r="L49">
        <f>(M49)/1000</f>
        <v>0</v>
      </c>
      <c r="M49">
        <f>IF(BH49, AP49, AJ49)</f>
        <v>0</v>
      </c>
      <c r="N49">
        <f>IF(BH49, AK49, AI49)</f>
        <v>0</v>
      </c>
      <c r="O49">
        <f>BJ49 - IF(AW49&gt;1, N49*BD49*100.0/(AY49), 0)</f>
        <v>0</v>
      </c>
      <c r="P49">
        <f>((V49-L49/2)*O49-N49)/(V49+L49/2)</f>
        <v>0</v>
      </c>
      <c r="Q49">
        <f>P49*(BQ49+BR49)/1000.0</f>
        <v>0</v>
      </c>
      <c r="R49">
        <f>(BJ49 - IF(AW49&gt;1, N49*BD49*100.0/(AY49), 0))*(BQ49+BR49)/1000.0</f>
        <v>0</v>
      </c>
      <c r="S49">
        <f>2.0/((1/U49-1/T49)+SIGN(U49)*SQRT((1/U49-1/T49)*(1/U49-1/T49) + 4*BE49/((BE49+1)*(BE49+1))*(2*1/U49*1/T49-1/T49*1/T49)))</f>
        <v>0</v>
      </c>
      <c r="T49">
        <f>IF(LEFT(BF49,1)&lt;&gt;"0",IF(LEFT(BF49,1)="1",3.0,BG49),$D$5+$E$5*(BX49*BQ49/($K$5*1000))+$F$5*(BX49*BQ49/($K$5*1000))*MAX(MIN(BD49,$J$5),$I$5)*MAX(MIN(BD49,$J$5),$I$5)+$G$5*MAX(MIN(BD49,$J$5),$I$5)*(BX49*BQ49/($K$5*1000))+$H$5*(BX49*BQ49/($K$5*1000))*(BX49*BQ49/($K$5*1000)))</f>
        <v>0</v>
      </c>
      <c r="U49">
        <f>L49*(1000-(1000*0.61365*exp(17.502*Y49/(240.97+Y49))/(BQ49+BR49)+BL49)/2)/(1000*0.61365*exp(17.502*Y49/(240.97+Y49))/(BQ49+BR49)-BL49)</f>
        <v>0</v>
      </c>
      <c r="V49">
        <f>1/((BE49+1)/(S49/1.6)+1/(T49/1.37)) + BE49/((BE49+1)/(S49/1.6) + BE49/(T49/1.37))</f>
        <v>0</v>
      </c>
      <c r="W49">
        <f>(AZ49*BC49)</f>
        <v>0</v>
      </c>
      <c r="X49">
        <f>(BS49+(W49+2*0.95*5.67E-8*(((BS49+$B$7)+273)^4-(BS49+273)^4)-44100*L49)/(1.84*29.3*T49+8*0.95*5.67E-8*(BS49+273)^3))</f>
        <v>0</v>
      </c>
      <c r="Y49">
        <f>($C$7*BT49+$D$7*BU49+$E$7*X49)</f>
        <v>0</v>
      </c>
      <c r="Z49">
        <f>0.61365*exp(17.502*Y49/(240.97+Y49))</f>
        <v>0</v>
      </c>
      <c r="AA49">
        <f>(AB49/AC49*100)</f>
        <v>0</v>
      </c>
      <c r="AB49">
        <f>BL49*(BQ49+BR49)/1000</f>
        <v>0</v>
      </c>
      <c r="AC49">
        <f>0.61365*exp(17.502*BS49/(240.97+BS49))</f>
        <v>0</v>
      </c>
      <c r="AD49">
        <f>(Z49-BL49*(BQ49+BR49)/1000)</f>
        <v>0</v>
      </c>
      <c r="AE49">
        <f>(-L49*44100)</f>
        <v>0</v>
      </c>
      <c r="AF49">
        <f>2*29.3*T49*0.92*(BS49-Y49)</f>
        <v>0</v>
      </c>
      <c r="AG49">
        <f>2*0.95*5.67E-8*(((BS49+$B$7)+273)^4-(Y49+273)^4)</f>
        <v>0</v>
      </c>
      <c r="AH49">
        <f>W49+AG49+AE49+AF49</f>
        <v>0</v>
      </c>
      <c r="AI49">
        <f>BP49*AW49*(BK49-BJ49*(1000-AW49*BM49)/(1000-AW49*BL49))/(100*BD49)</f>
        <v>0</v>
      </c>
      <c r="AJ49">
        <f>1000*BP49*AW49*(BL49-BM49)/(100*BD49*(1000-AW49*BL49))</f>
        <v>0</v>
      </c>
      <c r="AK49">
        <f>(AL49 - AM49 - BQ49*1E3/(8.314*(BS49+273.15)) * AO49/BP49 * AN49) * BP49/(100*BD49) * (1000 - BM49)/1000</f>
        <v>0</v>
      </c>
      <c r="AL49">
        <v>758.4802733688854</v>
      </c>
      <c r="AM49">
        <v>725.1694666666667</v>
      </c>
      <c r="AN49">
        <v>5.09330420556459</v>
      </c>
      <c r="AO49">
        <v>66.76948386881654</v>
      </c>
      <c r="AP49">
        <f>(AR49 - AQ49 + BQ49*1E3/(8.314*(BS49+273.15)) * AT49/BP49 * AS49) * BP49/(100*BD49) * 1000/(1000 - AR49)</f>
        <v>0</v>
      </c>
      <c r="AQ49">
        <v>15.18638758070819</v>
      </c>
      <c r="AR49">
        <v>16.1474</v>
      </c>
      <c r="AS49">
        <v>-7.290473657885973E-05</v>
      </c>
      <c r="AT49">
        <v>80.08681088304684</v>
      </c>
      <c r="AU49">
        <v>0</v>
      </c>
      <c r="AV49">
        <v>0</v>
      </c>
      <c r="AW49">
        <f>IF(AU49*$H$13&gt;=AY49,1.0,(AY49/(AY49-AU49*$H$13)))</f>
        <v>0</v>
      </c>
      <c r="AX49">
        <f>(AW49-1)*100</f>
        <v>0</v>
      </c>
      <c r="AY49">
        <f>MAX(0,($B$13+$C$13*BX49)/(1+$D$13*BX49)*BQ49/(BS49+273)*$E$13)</f>
        <v>0</v>
      </c>
      <c r="AZ49">
        <f>$B$11*BY49+$C$11*BZ49+$F$11*CK49*(1-CN49)</f>
        <v>0</v>
      </c>
      <c r="BA49">
        <f>AZ49*BB49</f>
        <v>0</v>
      </c>
      <c r="BB49">
        <f>($B$11*$D$9+$C$11*$D$9+$F$11*((CX49+CP49)/MAX(CX49+CP49+CY49, 0.1)*$I$9+CY49/MAX(CX49+CP49+CY49, 0.1)*$J$9))/($B$11+$C$11+$F$11)</f>
        <v>0</v>
      </c>
      <c r="BC49">
        <f>($B$11*$K$9+$C$11*$K$9+$F$11*((CX49+CP49)/MAX(CX49+CP49+CY49, 0.1)*$P$9+CY49/MAX(CX49+CP49+CY49, 0.1)*$Q$9))/($B$11+$C$11+$F$11)</f>
        <v>0</v>
      </c>
      <c r="BD49">
        <v>6</v>
      </c>
      <c r="BE49">
        <v>0.5</v>
      </c>
      <c r="BF49" t="s">
        <v>361</v>
      </c>
      <c r="BG49">
        <v>2</v>
      </c>
      <c r="BH49" t="b">
        <v>1</v>
      </c>
      <c r="BI49">
        <v>1728491603.5</v>
      </c>
      <c r="BJ49">
        <v>678.5872222222222</v>
      </c>
      <c r="BK49">
        <v>721.0186296296298</v>
      </c>
      <c r="BL49">
        <v>16.15612962962963</v>
      </c>
      <c r="BM49">
        <v>15.18332222222222</v>
      </c>
      <c r="BN49">
        <v>686.0340370370371</v>
      </c>
      <c r="BO49">
        <v>16.24661481481481</v>
      </c>
      <c r="BP49">
        <v>600.0197777777777</v>
      </c>
      <c r="BQ49">
        <v>97.50738518518517</v>
      </c>
      <c r="BR49">
        <v>0.09998971111111112</v>
      </c>
      <c r="BS49">
        <v>24.98104814814815</v>
      </c>
      <c r="BT49">
        <v>25.05012592592593</v>
      </c>
      <c r="BU49">
        <v>999.9000000000001</v>
      </c>
      <c r="BV49">
        <v>0</v>
      </c>
      <c r="BW49">
        <v>0</v>
      </c>
      <c r="BX49">
        <v>10001.94851851852</v>
      </c>
      <c r="BY49">
        <v>0</v>
      </c>
      <c r="BZ49">
        <v>67.79402592592594</v>
      </c>
      <c r="CA49">
        <v>-42.4314851851852</v>
      </c>
      <c r="CB49">
        <v>689.7303703703705</v>
      </c>
      <c r="CC49">
        <v>732.1349259259259</v>
      </c>
      <c r="CD49">
        <v>0.9728124444444445</v>
      </c>
      <c r="CE49">
        <v>721.0186296296298</v>
      </c>
      <c r="CF49">
        <v>15.18332222222222</v>
      </c>
      <c r="CG49">
        <v>1.575344074074074</v>
      </c>
      <c r="CH49">
        <v>1.480487037037037</v>
      </c>
      <c r="CI49">
        <v>13.7197037037037</v>
      </c>
      <c r="CJ49">
        <v>12.76810740740741</v>
      </c>
      <c r="CK49">
        <v>1599.968148148148</v>
      </c>
      <c r="CL49">
        <v>0.6920053333333333</v>
      </c>
      <c r="CM49">
        <v>0.3079946666666667</v>
      </c>
      <c r="CN49">
        <v>0</v>
      </c>
      <c r="CO49">
        <v>2.039025925925926</v>
      </c>
      <c r="CP49">
        <v>0</v>
      </c>
      <c r="CQ49">
        <v>14272.59259259259</v>
      </c>
      <c r="CR49">
        <v>13789.92592592592</v>
      </c>
      <c r="CS49">
        <v>39.70351851851851</v>
      </c>
      <c r="CT49">
        <v>40.55533333333333</v>
      </c>
      <c r="CU49">
        <v>39.89318518518518</v>
      </c>
      <c r="CV49">
        <v>39.53911111111111</v>
      </c>
      <c r="CW49">
        <v>39.00440740740741</v>
      </c>
      <c r="CX49">
        <v>1107.187407407407</v>
      </c>
      <c r="CY49">
        <v>492.7807407407409</v>
      </c>
      <c r="CZ49">
        <v>0</v>
      </c>
      <c r="DA49">
        <v>1728491668</v>
      </c>
      <c r="DB49">
        <v>0</v>
      </c>
      <c r="DC49">
        <v>1728490956.5</v>
      </c>
      <c r="DD49" t="s">
        <v>362</v>
      </c>
      <c r="DE49">
        <v>1728490952.5</v>
      </c>
      <c r="DF49">
        <v>1728490956.5</v>
      </c>
      <c r="DG49">
        <v>1</v>
      </c>
      <c r="DH49">
        <v>-0.065</v>
      </c>
      <c r="DI49">
        <v>-0.008</v>
      </c>
      <c r="DJ49">
        <v>-3.246</v>
      </c>
      <c r="DK49">
        <v>-0.091</v>
      </c>
      <c r="DL49">
        <v>52</v>
      </c>
      <c r="DM49">
        <v>15</v>
      </c>
      <c r="DN49">
        <v>0.25</v>
      </c>
      <c r="DO49">
        <v>0.13</v>
      </c>
      <c r="DP49">
        <v>-42.20259249999999</v>
      </c>
      <c r="DQ49">
        <v>-5.561273921200677</v>
      </c>
      <c r="DR49">
        <v>0.5601763001000225</v>
      </c>
      <c r="DS49">
        <v>0</v>
      </c>
      <c r="DT49">
        <v>0.9793444499999999</v>
      </c>
      <c r="DU49">
        <v>-0.136246131332085</v>
      </c>
      <c r="DV49">
        <v>0.01318172893809838</v>
      </c>
      <c r="DW49">
        <v>0</v>
      </c>
      <c r="DX49">
        <v>0</v>
      </c>
      <c r="DY49">
        <v>2</v>
      </c>
      <c r="DZ49" t="s">
        <v>386</v>
      </c>
      <c r="EA49">
        <v>3.23149</v>
      </c>
      <c r="EB49">
        <v>2.70427</v>
      </c>
      <c r="EC49">
        <v>0.151485</v>
      </c>
      <c r="ED49">
        <v>0.15686</v>
      </c>
      <c r="EE49">
        <v>0.0852212</v>
      </c>
      <c r="EF49">
        <v>0.0816741</v>
      </c>
      <c r="EG49">
        <v>28053.4</v>
      </c>
      <c r="EH49">
        <v>27238.9</v>
      </c>
      <c r="EI49">
        <v>31639.4</v>
      </c>
      <c r="EJ49">
        <v>30601.1</v>
      </c>
      <c r="EK49">
        <v>38793.7</v>
      </c>
      <c r="EL49">
        <v>37142.6</v>
      </c>
      <c r="EM49">
        <v>44366.8</v>
      </c>
      <c r="EN49">
        <v>42712.8</v>
      </c>
      <c r="EO49">
        <v>2.2036</v>
      </c>
      <c r="EP49">
        <v>1.93932</v>
      </c>
      <c r="EQ49">
        <v>0.160821</v>
      </c>
      <c r="ER49">
        <v>0</v>
      </c>
      <c r="ES49">
        <v>22.3972</v>
      </c>
      <c r="ET49">
        <v>999.9</v>
      </c>
      <c r="EU49">
        <v>69.7</v>
      </c>
      <c r="EV49">
        <v>22.9</v>
      </c>
      <c r="EW49">
        <v>20.0331</v>
      </c>
      <c r="EX49">
        <v>60.75</v>
      </c>
      <c r="EY49">
        <v>25.9936</v>
      </c>
      <c r="EZ49">
        <v>1</v>
      </c>
      <c r="FA49">
        <v>-0.334339</v>
      </c>
      <c r="FB49">
        <v>-0.265267</v>
      </c>
      <c r="FC49">
        <v>20.2001</v>
      </c>
      <c r="FD49">
        <v>5.21819</v>
      </c>
      <c r="FE49">
        <v>11.9945</v>
      </c>
      <c r="FF49">
        <v>4.96535</v>
      </c>
      <c r="FG49">
        <v>3.2955</v>
      </c>
      <c r="FH49">
        <v>9999</v>
      </c>
      <c r="FI49">
        <v>9999</v>
      </c>
      <c r="FJ49">
        <v>9999</v>
      </c>
      <c r="FK49">
        <v>148.2</v>
      </c>
      <c r="FL49">
        <v>4.97105</v>
      </c>
      <c r="FM49">
        <v>1.86767</v>
      </c>
      <c r="FN49">
        <v>1.85884</v>
      </c>
      <c r="FO49">
        <v>1.86508</v>
      </c>
      <c r="FP49">
        <v>1.86303</v>
      </c>
      <c r="FQ49">
        <v>1.8644</v>
      </c>
      <c r="FR49">
        <v>1.85982</v>
      </c>
      <c r="FS49">
        <v>1.86388</v>
      </c>
      <c r="FT49">
        <v>0</v>
      </c>
      <c r="FU49">
        <v>0</v>
      </c>
      <c r="FV49">
        <v>0</v>
      </c>
      <c r="FW49">
        <v>0</v>
      </c>
      <c r="FX49" t="s">
        <v>364</v>
      </c>
      <c r="FY49" t="s">
        <v>365</v>
      </c>
      <c r="FZ49" t="s">
        <v>366</v>
      </c>
      <c r="GA49" t="s">
        <v>366</v>
      </c>
      <c r="GB49" t="s">
        <v>366</v>
      </c>
      <c r="GC49" t="s">
        <v>366</v>
      </c>
      <c r="GD49">
        <v>0</v>
      </c>
      <c r="GE49">
        <v>100</v>
      </c>
      <c r="GF49">
        <v>100</v>
      </c>
      <c r="GG49">
        <v>-7.688</v>
      </c>
      <c r="GH49">
        <v>-0.0905</v>
      </c>
      <c r="GI49">
        <v>-2.868309889394353</v>
      </c>
      <c r="GJ49">
        <v>-0.006773961979547998</v>
      </c>
      <c r="GK49">
        <v>-8.296070481250098E-08</v>
      </c>
      <c r="GL49">
        <v>3.322967193956903E-10</v>
      </c>
      <c r="GM49">
        <v>-0.07871069313407227</v>
      </c>
      <c r="GN49">
        <v>-0.00208336341840114</v>
      </c>
      <c r="GO49">
        <v>8.801746095907445E-05</v>
      </c>
      <c r="GP49">
        <v>-2.677693255255651E-07</v>
      </c>
      <c r="GQ49">
        <v>3</v>
      </c>
      <c r="GR49">
        <v>2052</v>
      </c>
      <c r="GS49">
        <v>2</v>
      </c>
      <c r="GT49">
        <v>18</v>
      </c>
      <c r="GU49">
        <v>11</v>
      </c>
      <c r="GV49">
        <v>10.9</v>
      </c>
      <c r="GW49">
        <v>1.85181</v>
      </c>
      <c r="GX49">
        <v>2.44141</v>
      </c>
      <c r="GY49">
        <v>1.44897</v>
      </c>
      <c r="GZ49">
        <v>2.32666</v>
      </c>
      <c r="HA49">
        <v>1.55151</v>
      </c>
      <c r="HB49">
        <v>2.32178</v>
      </c>
      <c r="HC49">
        <v>28.6269</v>
      </c>
      <c r="HD49">
        <v>14.9201</v>
      </c>
      <c r="HE49">
        <v>18</v>
      </c>
      <c r="HF49">
        <v>608.347</v>
      </c>
      <c r="HG49">
        <v>444.418</v>
      </c>
      <c r="HH49">
        <v>23.3656</v>
      </c>
      <c r="HI49">
        <v>22.6721</v>
      </c>
      <c r="HJ49">
        <v>30.0005</v>
      </c>
      <c r="HK49">
        <v>22.622</v>
      </c>
      <c r="HL49">
        <v>22.5405</v>
      </c>
      <c r="HM49">
        <v>37.1606</v>
      </c>
      <c r="HN49">
        <v>33.4436</v>
      </c>
      <c r="HO49">
        <v>77.41330000000001</v>
      </c>
      <c r="HP49">
        <v>23.3416</v>
      </c>
      <c r="HQ49">
        <v>792.551</v>
      </c>
      <c r="HR49">
        <v>15.2062</v>
      </c>
      <c r="HS49">
        <v>100.44</v>
      </c>
      <c r="HT49">
        <v>102.081</v>
      </c>
    </row>
    <row r="50" spans="1:228">
      <c r="A50">
        <v>34</v>
      </c>
      <c r="B50">
        <v>1728491616</v>
      </c>
      <c r="C50">
        <v>678.5</v>
      </c>
      <c r="D50" t="s">
        <v>433</v>
      </c>
      <c r="E50" t="s">
        <v>434</v>
      </c>
      <c r="F50">
        <v>5</v>
      </c>
      <c r="G50" t="s">
        <v>357</v>
      </c>
      <c r="H50" t="s">
        <v>358</v>
      </c>
      <c r="I50" t="s">
        <v>359</v>
      </c>
      <c r="J50" t="s">
        <v>360</v>
      </c>
      <c r="K50">
        <v>1728491608.214286</v>
      </c>
      <c r="L50">
        <f>(M50)/1000</f>
        <v>0</v>
      </c>
      <c r="M50">
        <f>IF(BH50, AP50, AJ50)</f>
        <v>0</v>
      </c>
      <c r="N50">
        <f>IF(BH50, AK50, AI50)</f>
        <v>0</v>
      </c>
      <c r="O50">
        <f>BJ50 - IF(AW50&gt;1, N50*BD50*100.0/(AY50), 0)</f>
        <v>0</v>
      </c>
      <c r="P50">
        <f>((V50-L50/2)*O50-N50)/(V50+L50/2)</f>
        <v>0</v>
      </c>
      <c r="Q50">
        <f>P50*(BQ50+BR50)/1000.0</f>
        <v>0</v>
      </c>
      <c r="R50">
        <f>(BJ50 - IF(AW50&gt;1, N50*BD50*100.0/(AY50), 0))*(BQ50+BR50)/1000.0</f>
        <v>0</v>
      </c>
      <c r="S50">
        <f>2.0/((1/U50-1/T50)+SIGN(U50)*SQRT((1/U50-1/T50)*(1/U50-1/T50) + 4*BE50/((BE50+1)*(BE50+1))*(2*1/U50*1/T50-1/T50*1/T50)))</f>
        <v>0</v>
      </c>
      <c r="T50">
        <f>IF(LEFT(BF50,1)&lt;&gt;"0",IF(LEFT(BF50,1)="1",3.0,BG50),$D$5+$E$5*(BX50*BQ50/($K$5*1000))+$F$5*(BX50*BQ50/($K$5*1000))*MAX(MIN(BD50,$J$5),$I$5)*MAX(MIN(BD50,$J$5),$I$5)+$G$5*MAX(MIN(BD50,$J$5),$I$5)*(BX50*BQ50/($K$5*1000))+$H$5*(BX50*BQ50/($K$5*1000))*(BX50*BQ50/($K$5*1000)))</f>
        <v>0</v>
      </c>
      <c r="U50">
        <f>L50*(1000-(1000*0.61365*exp(17.502*Y50/(240.97+Y50))/(BQ50+BR50)+BL50)/2)/(1000*0.61365*exp(17.502*Y50/(240.97+Y50))/(BQ50+BR50)-BL50)</f>
        <v>0</v>
      </c>
      <c r="V50">
        <f>1/((BE50+1)/(S50/1.6)+1/(T50/1.37)) + BE50/((BE50+1)/(S50/1.6) + BE50/(T50/1.37))</f>
        <v>0</v>
      </c>
      <c r="W50">
        <f>(AZ50*BC50)</f>
        <v>0</v>
      </c>
      <c r="X50">
        <f>(BS50+(W50+2*0.95*5.67E-8*(((BS50+$B$7)+273)^4-(BS50+273)^4)-44100*L50)/(1.84*29.3*T50+8*0.95*5.67E-8*(BS50+273)^3))</f>
        <v>0</v>
      </c>
      <c r="Y50">
        <f>($C$7*BT50+$D$7*BU50+$E$7*X50)</f>
        <v>0</v>
      </c>
      <c r="Z50">
        <f>0.61365*exp(17.502*Y50/(240.97+Y50))</f>
        <v>0</v>
      </c>
      <c r="AA50">
        <f>(AB50/AC50*100)</f>
        <v>0</v>
      </c>
      <c r="AB50">
        <f>BL50*(BQ50+BR50)/1000</f>
        <v>0</v>
      </c>
      <c r="AC50">
        <f>0.61365*exp(17.502*BS50/(240.97+BS50))</f>
        <v>0</v>
      </c>
      <c r="AD50">
        <f>(Z50-BL50*(BQ50+BR50)/1000)</f>
        <v>0</v>
      </c>
      <c r="AE50">
        <f>(-L50*44100)</f>
        <v>0</v>
      </c>
      <c r="AF50">
        <f>2*29.3*T50*0.92*(BS50-Y50)</f>
        <v>0</v>
      </c>
      <c r="AG50">
        <f>2*0.95*5.67E-8*(((BS50+$B$7)+273)^4-(Y50+273)^4)</f>
        <v>0</v>
      </c>
      <c r="AH50">
        <f>W50+AG50+AE50+AF50</f>
        <v>0</v>
      </c>
      <c r="AI50">
        <f>BP50*AW50*(BK50-BJ50*(1000-AW50*BM50)/(1000-AW50*BL50))/(100*BD50)</f>
        <v>0</v>
      </c>
      <c r="AJ50">
        <f>1000*BP50*AW50*(BL50-BM50)/(100*BD50*(1000-AW50*BL50))</f>
        <v>0</v>
      </c>
      <c r="AK50">
        <f>(AL50 - AM50 - BQ50*1E3/(8.314*(BS50+273.15)) * AO50/BP50 * AN50) * BP50/(100*BD50) * (1000 - BM50)/1000</f>
        <v>0</v>
      </c>
      <c r="AL50">
        <v>783.9898272258383</v>
      </c>
      <c r="AM50">
        <v>750.4679333333335</v>
      </c>
      <c r="AN50">
        <v>5.056879916095973</v>
      </c>
      <c r="AO50">
        <v>66.76948386881654</v>
      </c>
      <c r="AP50">
        <f>(AR50 - AQ50 + BQ50*1E3/(8.314*(BS50+273.15)) * AT50/BP50 * AS50) * BP50/(100*BD50) * 1000/(1000 - AR50)</f>
        <v>0</v>
      </c>
      <c r="AQ50">
        <v>15.18845471946936</v>
      </c>
      <c r="AR50">
        <v>16.14398848484849</v>
      </c>
      <c r="AS50">
        <v>-7.557727188088116E-05</v>
      </c>
      <c r="AT50">
        <v>80.08681088304684</v>
      </c>
      <c r="AU50">
        <v>0</v>
      </c>
      <c r="AV50">
        <v>0</v>
      </c>
      <c r="AW50">
        <f>IF(AU50*$H$13&gt;=AY50,1.0,(AY50/(AY50-AU50*$H$13)))</f>
        <v>0</v>
      </c>
      <c r="AX50">
        <f>(AW50-1)*100</f>
        <v>0</v>
      </c>
      <c r="AY50">
        <f>MAX(0,($B$13+$C$13*BX50)/(1+$D$13*BX50)*BQ50/(BS50+273)*$E$13)</f>
        <v>0</v>
      </c>
      <c r="AZ50">
        <f>$B$11*BY50+$C$11*BZ50+$F$11*CK50*(1-CN50)</f>
        <v>0</v>
      </c>
      <c r="BA50">
        <f>AZ50*BB50</f>
        <v>0</v>
      </c>
      <c r="BB50">
        <f>($B$11*$D$9+$C$11*$D$9+$F$11*((CX50+CP50)/MAX(CX50+CP50+CY50, 0.1)*$I$9+CY50/MAX(CX50+CP50+CY50, 0.1)*$J$9))/($B$11+$C$11+$F$11)</f>
        <v>0</v>
      </c>
      <c r="BC50">
        <f>($B$11*$K$9+$C$11*$K$9+$F$11*((CX50+CP50)/MAX(CX50+CP50+CY50, 0.1)*$P$9+CY50/MAX(CX50+CP50+CY50, 0.1)*$Q$9))/($B$11+$C$11+$F$11)</f>
        <v>0</v>
      </c>
      <c r="BD50">
        <v>6</v>
      </c>
      <c r="BE50">
        <v>0.5</v>
      </c>
      <c r="BF50" t="s">
        <v>361</v>
      </c>
      <c r="BG50">
        <v>2</v>
      </c>
      <c r="BH50" t="b">
        <v>1</v>
      </c>
      <c r="BI50">
        <v>1728491608.214286</v>
      </c>
      <c r="BJ50">
        <v>702.0277857142856</v>
      </c>
      <c r="BK50">
        <v>744.8376071428571</v>
      </c>
      <c r="BL50">
        <v>16.15018928571428</v>
      </c>
      <c r="BM50">
        <v>15.18597857142857</v>
      </c>
      <c r="BN50">
        <v>709.6256071428571</v>
      </c>
      <c r="BO50">
        <v>16.24067142857143</v>
      </c>
      <c r="BP50">
        <v>600.0066785714287</v>
      </c>
      <c r="BQ50">
        <v>97.50745357142856</v>
      </c>
      <c r="BR50">
        <v>0.1000393607142857</v>
      </c>
      <c r="BS50">
        <v>24.97943571428572</v>
      </c>
      <c r="BT50">
        <v>25.04572857142857</v>
      </c>
      <c r="BU50">
        <v>999.9000000000002</v>
      </c>
      <c r="BV50">
        <v>0</v>
      </c>
      <c r="BW50">
        <v>0</v>
      </c>
      <c r="BX50">
        <v>10003.36714285714</v>
      </c>
      <c r="BY50">
        <v>0</v>
      </c>
      <c r="BZ50">
        <v>67.78764642857142</v>
      </c>
      <c r="CA50">
        <v>-42.80992142857143</v>
      </c>
      <c r="CB50">
        <v>713.5516071428571</v>
      </c>
      <c r="CC50">
        <v>756.3232142857142</v>
      </c>
      <c r="CD50">
        <v>0.964204857142857</v>
      </c>
      <c r="CE50">
        <v>744.8376071428571</v>
      </c>
      <c r="CF50">
        <v>15.18597857142857</v>
      </c>
      <c r="CG50">
        <v>1.574765357142857</v>
      </c>
      <c r="CH50">
        <v>1.480747142857143</v>
      </c>
      <c r="CI50">
        <v>13.71405</v>
      </c>
      <c r="CJ50">
        <v>12.77078571428571</v>
      </c>
      <c r="CK50">
        <v>1599.971785714286</v>
      </c>
      <c r="CL50">
        <v>0.6919995714285713</v>
      </c>
      <c r="CM50">
        <v>0.3080004285714285</v>
      </c>
      <c r="CN50">
        <v>0</v>
      </c>
      <c r="CO50">
        <v>2.044296428571429</v>
      </c>
      <c r="CP50">
        <v>0</v>
      </c>
      <c r="CQ50">
        <v>14265.84642857143</v>
      </c>
      <c r="CR50">
        <v>13789.93214285714</v>
      </c>
      <c r="CS50">
        <v>39.77435714285714</v>
      </c>
      <c r="CT50">
        <v>40.60239285714285</v>
      </c>
      <c r="CU50">
        <v>39.95732142857141</v>
      </c>
      <c r="CV50">
        <v>39.61807142857143</v>
      </c>
      <c r="CW50">
        <v>39.07349999999999</v>
      </c>
      <c r="CX50">
        <v>1107.180357142857</v>
      </c>
      <c r="CY50">
        <v>492.7914285714285</v>
      </c>
      <c r="CZ50">
        <v>0</v>
      </c>
      <c r="DA50">
        <v>1728491672.8</v>
      </c>
      <c r="DB50">
        <v>0</v>
      </c>
      <c r="DC50">
        <v>1728490956.5</v>
      </c>
      <c r="DD50" t="s">
        <v>362</v>
      </c>
      <c r="DE50">
        <v>1728490952.5</v>
      </c>
      <c r="DF50">
        <v>1728490956.5</v>
      </c>
      <c r="DG50">
        <v>1</v>
      </c>
      <c r="DH50">
        <v>-0.065</v>
      </c>
      <c r="DI50">
        <v>-0.008</v>
      </c>
      <c r="DJ50">
        <v>-3.246</v>
      </c>
      <c r="DK50">
        <v>-0.091</v>
      </c>
      <c r="DL50">
        <v>52</v>
      </c>
      <c r="DM50">
        <v>15</v>
      </c>
      <c r="DN50">
        <v>0.25</v>
      </c>
      <c r="DO50">
        <v>0.13</v>
      </c>
      <c r="DP50">
        <v>-42.52467</v>
      </c>
      <c r="DQ50">
        <v>-4.985765853658364</v>
      </c>
      <c r="DR50">
        <v>0.5082678699268723</v>
      </c>
      <c r="DS50">
        <v>0</v>
      </c>
      <c r="DT50">
        <v>0.970922775</v>
      </c>
      <c r="DU50">
        <v>-0.116391028142593</v>
      </c>
      <c r="DV50">
        <v>0.0112721252820564</v>
      </c>
      <c r="DW50">
        <v>0</v>
      </c>
      <c r="DX50">
        <v>0</v>
      </c>
      <c r="DY50">
        <v>2</v>
      </c>
      <c r="DZ50" t="s">
        <v>386</v>
      </c>
      <c r="EA50">
        <v>3.23136</v>
      </c>
      <c r="EB50">
        <v>2.70438</v>
      </c>
      <c r="EC50">
        <v>0.155003</v>
      </c>
      <c r="ED50">
        <v>0.160334</v>
      </c>
      <c r="EE50">
        <v>0.0852096</v>
      </c>
      <c r="EF50">
        <v>0.0816847</v>
      </c>
      <c r="EG50">
        <v>27937.2</v>
      </c>
      <c r="EH50">
        <v>27126.7</v>
      </c>
      <c r="EI50">
        <v>31639.3</v>
      </c>
      <c r="EJ50">
        <v>30600.9</v>
      </c>
      <c r="EK50">
        <v>38794.3</v>
      </c>
      <c r="EL50">
        <v>37141.7</v>
      </c>
      <c r="EM50">
        <v>44366.8</v>
      </c>
      <c r="EN50">
        <v>42712.1</v>
      </c>
      <c r="EO50">
        <v>2.20335</v>
      </c>
      <c r="EP50">
        <v>1.9393</v>
      </c>
      <c r="EQ50">
        <v>0.160433</v>
      </c>
      <c r="ER50">
        <v>0</v>
      </c>
      <c r="ES50">
        <v>22.401</v>
      </c>
      <c r="ET50">
        <v>999.9</v>
      </c>
      <c r="EU50">
        <v>69.7</v>
      </c>
      <c r="EV50">
        <v>22.9</v>
      </c>
      <c r="EW50">
        <v>20.0339</v>
      </c>
      <c r="EX50">
        <v>61.2701</v>
      </c>
      <c r="EY50">
        <v>25.6611</v>
      </c>
      <c r="EZ50">
        <v>1</v>
      </c>
      <c r="FA50">
        <v>-0.334129</v>
      </c>
      <c r="FB50">
        <v>-0.268543</v>
      </c>
      <c r="FC50">
        <v>20.2001</v>
      </c>
      <c r="FD50">
        <v>5.21909</v>
      </c>
      <c r="FE50">
        <v>11.9939</v>
      </c>
      <c r="FF50">
        <v>4.9657</v>
      </c>
      <c r="FG50">
        <v>3.2957</v>
      </c>
      <c r="FH50">
        <v>9999</v>
      </c>
      <c r="FI50">
        <v>9999</v>
      </c>
      <c r="FJ50">
        <v>9999</v>
      </c>
      <c r="FK50">
        <v>148.2</v>
      </c>
      <c r="FL50">
        <v>4.97102</v>
      </c>
      <c r="FM50">
        <v>1.86766</v>
      </c>
      <c r="FN50">
        <v>1.85883</v>
      </c>
      <c r="FO50">
        <v>1.86508</v>
      </c>
      <c r="FP50">
        <v>1.86305</v>
      </c>
      <c r="FQ50">
        <v>1.86436</v>
      </c>
      <c r="FR50">
        <v>1.85985</v>
      </c>
      <c r="FS50">
        <v>1.86388</v>
      </c>
      <c r="FT50">
        <v>0</v>
      </c>
      <c r="FU50">
        <v>0</v>
      </c>
      <c r="FV50">
        <v>0</v>
      </c>
      <c r="FW50">
        <v>0</v>
      </c>
      <c r="FX50" t="s">
        <v>364</v>
      </c>
      <c r="FY50" t="s">
        <v>365</v>
      </c>
      <c r="FZ50" t="s">
        <v>366</v>
      </c>
      <c r="GA50" t="s">
        <v>366</v>
      </c>
      <c r="GB50" t="s">
        <v>366</v>
      </c>
      <c r="GC50" t="s">
        <v>366</v>
      </c>
      <c r="GD50">
        <v>0</v>
      </c>
      <c r="GE50">
        <v>100</v>
      </c>
      <c r="GF50">
        <v>100</v>
      </c>
      <c r="GG50">
        <v>-7.847</v>
      </c>
      <c r="GH50">
        <v>-0.0905</v>
      </c>
      <c r="GI50">
        <v>-2.868309889394353</v>
      </c>
      <c r="GJ50">
        <v>-0.006773961979547998</v>
      </c>
      <c r="GK50">
        <v>-8.296070481250098E-08</v>
      </c>
      <c r="GL50">
        <v>3.322967193956903E-10</v>
      </c>
      <c r="GM50">
        <v>-0.07871069313407227</v>
      </c>
      <c r="GN50">
        <v>-0.00208336341840114</v>
      </c>
      <c r="GO50">
        <v>8.801746095907445E-05</v>
      </c>
      <c r="GP50">
        <v>-2.677693255255651E-07</v>
      </c>
      <c r="GQ50">
        <v>3</v>
      </c>
      <c r="GR50">
        <v>2052</v>
      </c>
      <c r="GS50">
        <v>2</v>
      </c>
      <c r="GT50">
        <v>18</v>
      </c>
      <c r="GU50">
        <v>11.1</v>
      </c>
      <c r="GV50">
        <v>11</v>
      </c>
      <c r="GW50">
        <v>1.89697</v>
      </c>
      <c r="GX50">
        <v>2.43774</v>
      </c>
      <c r="GY50">
        <v>1.44775</v>
      </c>
      <c r="GZ50">
        <v>2.32666</v>
      </c>
      <c r="HA50">
        <v>1.55151</v>
      </c>
      <c r="HB50">
        <v>2.21436</v>
      </c>
      <c r="HC50">
        <v>28.6269</v>
      </c>
      <c r="HD50">
        <v>14.9113</v>
      </c>
      <c r="HE50">
        <v>18</v>
      </c>
      <c r="HF50">
        <v>608.215</v>
      </c>
      <c r="HG50">
        <v>444.435</v>
      </c>
      <c r="HH50">
        <v>23.3159</v>
      </c>
      <c r="HI50">
        <v>22.6759</v>
      </c>
      <c r="HJ50">
        <v>30.0004</v>
      </c>
      <c r="HK50">
        <v>22.6258</v>
      </c>
      <c r="HL50">
        <v>22.5443</v>
      </c>
      <c r="HM50">
        <v>38.0542</v>
      </c>
      <c r="HN50">
        <v>33.4436</v>
      </c>
      <c r="HO50">
        <v>77.41330000000001</v>
      </c>
      <c r="HP50">
        <v>23.3</v>
      </c>
      <c r="HQ50">
        <v>812.587</v>
      </c>
      <c r="HR50">
        <v>15.2144</v>
      </c>
      <c r="HS50">
        <v>100.439</v>
      </c>
      <c r="HT50">
        <v>102.08</v>
      </c>
    </row>
    <row r="51" spans="1:228">
      <c r="A51">
        <v>35</v>
      </c>
      <c r="B51">
        <v>1728491621</v>
      </c>
      <c r="C51">
        <v>683.5</v>
      </c>
      <c r="D51" t="s">
        <v>435</v>
      </c>
      <c r="E51" t="s">
        <v>436</v>
      </c>
      <c r="F51">
        <v>5</v>
      </c>
      <c r="G51" t="s">
        <v>357</v>
      </c>
      <c r="H51" t="s">
        <v>358</v>
      </c>
      <c r="I51" t="s">
        <v>359</v>
      </c>
      <c r="J51" t="s">
        <v>360</v>
      </c>
      <c r="K51">
        <v>1728491613.5</v>
      </c>
      <c r="L51">
        <f>(M51)/1000</f>
        <v>0</v>
      </c>
      <c r="M51">
        <f>IF(BH51, AP51, AJ51)</f>
        <v>0</v>
      </c>
      <c r="N51">
        <f>IF(BH51, AK51, AI51)</f>
        <v>0</v>
      </c>
      <c r="O51">
        <f>BJ51 - IF(AW51&gt;1, N51*BD51*100.0/(AY51), 0)</f>
        <v>0</v>
      </c>
      <c r="P51">
        <f>((V51-L51/2)*O51-N51)/(V51+L51/2)</f>
        <v>0</v>
      </c>
      <c r="Q51">
        <f>P51*(BQ51+BR51)/1000.0</f>
        <v>0</v>
      </c>
      <c r="R51">
        <f>(BJ51 - IF(AW51&gt;1, N51*BD51*100.0/(AY51), 0))*(BQ51+BR51)/1000.0</f>
        <v>0</v>
      </c>
      <c r="S51">
        <f>2.0/((1/U51-1/T51)+SIGN(U51)*SQRT((1/U51-1/T51)*(1/U51-1/T51) + 4*BE51/((BE51+1)*(BE51+1))*(2*1/U51*1/T51-1/T51*1/T51)))</f>
        <v>0</v>
      </c>
      <c r="T51">
        <f>IF(LEFT(BF51,1)&lt;&gt;"0",IF(LEFT(BF51,1)="1",3.0,BG51),$D$5+$E$5*(BX51*BQ51/($K$5*1000))+$F$5*(BX51*BQ51/($K$5*1000))*MAX(MIN(BD51,$J$5),$I$5)*MAX(MIN(BD51,$J$5),$I$5)+$G$5*MAX(MIN(BD51,$J$5),$I$5)*(BX51*BQ51/($K$5*1000))+$H$5*(BX51*BQ51/($K$5*1000))*(BX51*BQ51/($K$5*1000)))</f>
        <v>0</v>
      </c>
      <c r="U51">
        <f>L51*(1000-(1000*0.61365*exp(17.502*Y51/(240.97+Y51))/(BQ51+BR51)+BL51)/2)/(1000*0.61365*exp(17.502*Y51/(240.97+Y51))/(BQ51+BR51)-BL51)</f>
        <v>0</v>
      </c>
      <c r="V51">
        <f>1/((BE51+1)/(S51/1.6)+1/(T51/1.37)) + BE51/((BE51+1)/(S51/1.6) + BE51/(T51/1.37))</f>
        <v>0</v>
      </c>
      <c r="W51">
        <f>(AZ51*BC51)</f>
        <v>0</v>
      </c>
      <c r="X51">
        <f>(BS51+(W51+2*0.95*5.67E-8*(((BS51+$B$7)+273)^4-(BS51+273)^4)-44100*L51)/(1.84*29.3*T51+8*0.95*5.67E-8*(BS51+273)^3))</f>
        <v>0</v>
      </c>
      <c r="Y51">
        <f>($C$7*BT51+$D$7*BU51+$E$7*X51)</f>
        <v>0</v>
      </c>
      <c r="Z51">
        <f>0.61365*exp(17.502*Y51/(240.97+Y51))</f>
        <v>0</v>
      </c>
      <c r="AA51">
        <f>(AB51/AC51*100)</f>
        <v>0</v>
      </c>
      <c r="AB51">
        <f>BL51*(BQ51+BR51)/1000</f>
        <v>0</v>
      </c>
      <c r="AC51">
        <f>0.61365*exp(17.502*BS51/(240.97+BS51))</f>
        <v>0</v>
      </c>
      <c r="AD51">
        <f>(Z51-BL51*(BQ51+BR51)/1000)</f>
        <v>0</v>
      </c>
      <c r="AE51">
        <f>(-L51*44100)</f>
        <v>0</v>
      </c>
      <c r="AF51">
        <f>2*29.3*T51*0.92*(BS51-Y51)</f>
        <v>0</v>
      </c>
      <c r="AG51">
        <f>2*0.95*5.67E-8*(((BS51+$B$7)+273)^4-(Y51+273)^4)</f>
        <v>0</v>
      </c>
      <c r="AH51">
        <f>W51+AG51+AE51+AF51</f>
        <v>0</v>
      </c>
      <c r="AI51">
        <f>BP51*AW51*(BK51-BJ51*(1000-AW51*BM51)/(1000-AW51*BL51))/(100*BD51)</f>
        <v>0</v>
      </c>
      <c r="AJ51">
        <f>1000*BP51*AW51*(BL51-BM51)/(100*BD51*(1000-AW51*BL51))</f>
        <v>0</v>
      </c>
      <c r="AK51">
        <f>(AL51 - AM51 - BQ51*1E3/(8.314*(BS51+273.15)) * AO51/BP51 * AN51) * BP51/(100*BD51) * (1000 - BM51)/1000</f>
        <v>0</v>
      </c>
      <c r="AL51">
        <v>809.5301268790754</v>
      </c>
      <c r="AM51">
        <v>775.7616363636358</v>
      </c>
      <c r="AN51">
        <v>5.055509721445173</v>
      </c>
      <c r="AO51">
        <v>66.76948386881654</v>
      </c>
      <c r="AP51">
        <f>(AR51 - AQ51 + BQ51*1E3/(8.314*(BS51+273.15)) * AT51/BP51 * AS51) * BP51/(100*BD51) * 1000/(1000 - AR51)</f>
        <v>0</v>
      </c>
      <c r="AQ51">
        <v>15.19320200216305</v>
      </c>
      <c r="AR51">
        <v>16.14329272727273</v>
      </c>
      <c r="AS51">
        <v>5.461946652680483E-07</v>
      </c>
      <c r="AT51">
        <v>80.08681088304684</v>
      </c>
      <c r="AU51">
        <v>0</v>
      </c>
      <c r="AV51">
        <v>0</v>
      </c>
      <c r="AW51">
        <f>IF(AU51*$H$13&gt;=AY51,1.0,(AY51/(AY51-AU51*$H$13)))</f>
        <v>0</v>
      </c>
      <c r="AX51">
        <f>(AW51-1)*100</f>
        <v>0</v>
      </c>
      <c r="AY51">
        <f>MAX(0,($B$13+$C$13*BX51)/(1+$D$13*BX51)*BQ51/(BS51+273)*$E$13)</f>
        <v>0</v>
      </c>
      <c r="AZ51">
        <f>$B$11*BY51+$C$11*BZ51+$F$11*CK51*(1-CN51)</f>
        <v>0</v>
      </c>
      <c r="BA51">
        <f>AZ51*BB51</f>
        <v>0</v>
      </c>
      <c r="BB51">
        <f>($B$11*$D$9+$C$11*$D$9+$F$11*((CX51+CP51)/MAX(CX51+CP51+CY51, 0.1)*$I$9+CY51/MAX(CX51+CP51+CY51, 0.1)*$J$9))/($B$11+$C$11+$F$11)</f>
        <v>0</v>
      </c>
      <c r="BC51">
        <f>($B$11*$K$9+$C$11*$K$9+$F$11*((CX51+CP51)/MAX(CX51+CP51+CY51, 0.1)*$P$9+CY51/MAX(CX51+CP51+CY51, 0.1)*$Q$9))/($B$11+$C$11+$F$11)</f>
        <v>0</v>
      </c>
      <c r="BD51">
        <v>6</v>
      </c>
      <c r="BE51">
        <v>0.5</v>
      </c>
      <c r="BF51" t="s">
        <v>361</v>
      </c>
      <c r="BG51">
        <v>2</v>
      </c>
      <c r="BH51" t="b">
        <v>1</v>
      </c>
      <c r="BI51">
        <v>1728491613.5</v>
      </c>
      <c r="BJ51">
        <v>728.3762592592591</v>
      </c>
      <c r="BK51">
        <v>771.5667037037036</v>
      </c>
      <c r="BL51">
        <v>16.14594074074074</v>
      </c>
      <c r="BM51">
        <v>15.18971851851852</v>
      </c>
      <c r="BN51">
        <v>736.1431851851853</v>
      </c>
      <c r="BO51">
        <v>16.23642222222222</v>
      </c>
      <c r="BP51">
        <v>600.0005925925926</v>
      </c>
      <c r="BQ51">
        <v>97.50767037037038</v>
      </c>
      <c r="BR51">
        <v>0.09990940740740741</v>
      </c>
      <c r="BS51">
        <v>24.97557777777778</v>
      </c>
      <c r="BT51">
        <v>25.03908888888889</v>
      </c>
      <c r="BU51">
        <v>999.9000000000001</v>
      </c>
      <c r="BV51">
        <v>0</v>
      </c>
      <c r="BW51">
        <v>0</v>
      </c>
      <c r="BX51">
        <v>10013.40259259259</v>
      </c>
      <c r="BY51">
        <v>0</v>
      </c>
      <c r="BZ51">
        <v>67.79733333333334</v>
      </c>
      <c r="CA51">
        <v>-43.19057037037037</v>
      </c>
      <c r="CB51">
        <v>740.3295185185185</v>
      </c>
      <c r="CC51">
        <v>783.4674444444443</v>
      </c>
      <c r="CD51">
        <v>0.9562103703703705</v>
      </c>
      <c r="CE51">
        <v>771.5667037037036</v>
      </c>
      <c r="CF51">
        <v>15.18971851851852</v>
      </c>
      <c r="CG51">
        <v>1.574353333333333</v>
      </c>
      <c r="CH51">
        <v>1.481114814814815</v>
      </c>
      <c r="CI51">
        <v>13.71002592592593</v>
      </c>
      <c r="CJ51">
        <v>12.77457777777778</v>
      </c>
      <c r="CK51">
        <v>1599.987777777778</v>
      </c>
      <c r="CL51">
        <v>0.6919934814814815</v>
      </c>
      <c r="CM51">
        <v>0.3080065185185185</v>
      </c>
      <c r="CN51">
        <v>0</v>
      </c>
      <c r="CO51">
        <v>2.088859259259259</v>
      </c>
      <c r="CP51">
        <v>0</v>
      </c>
      <c r="CQ51">
        <v>14261.5</v>
      </c>
      <c r="CR51">
        <v>13790.04444444445</v>
      </c>
      <c r="CS51">
        <v>39.84929629629629</v>
      </c>
      <c r="CT51">
        <v>40.65251851851852</v>
      </c>
      <c r="CU51">
        <v>40.02285185185185</v>
      </c>
      <c r="CV51">
        <v>39.71037037037036</v>
      </c>
      <c r="CW51">
        <v>39.1502962962963</v>
      </c>
      <c r="CX51">
        <v>1107.181111111111</v>
      </c>
      <c r="CY51">
        <v>492.8066666666666</v>
      </c>
      <c r="CZ51">
        <v>0</v>
      </c>
      <c r="DA51">
        <v>1728491677.6</v>
      </c>
      <c r="DB51">
        <v>0</v>
      </c>
      <c r="DC51">
        <v>1728490956.5</v>
      </c>
      <c r="DD51" t="s">
        <v>362</v>
      </c>
      <c r="DE51">
        <v>1728490952.5</v>
      </c>
      <c r="DF51">
        <v>1728490956.5</v>
      </c>
      <c r="DG51">
        <v>1</v>
      </c>
      <c r="DH51">
        <v>-0.065</v>
      </c>
      <c r="DI51">
        <v>-0.008</v>
      </c>
      <c r="DJ51">
        <v>-3.246</v>
      </c>
      <c r="DK51">
        <v>-0.091</v>
      </c>
      <c r="DL51">
        <v>52</v>
      </c>
      <c r="DM51">
        <v>15</v>
      </c>
      <c r="DN51">
        <v>0.25</v>
      </c>
      <c r="DO51">
        <v>0.13</v>
      </c>
      <c r="DP51">
        <v>-42.90201219512195</v>
      </c>
      <c r="DQ51">
        <v>-4.524062717770045</v>
      </c>
      <c r="DR51">
        <v>0.477851673687977</v>
      </c>
      <c r="DS51">
        <v>0</v>
      </c>
      <c r="DT51">
        <v>0.9618010243902438</v>
      </c>
      <c r="DU51">
        <v>-0.09266450174216082</v>
      </c>
      <c r="DV51">
        <v>0.009211942493936897</v>
      </c>
      <c r="DW51">
        <v>1</v>
      </c>
      <c r="DX51">
        <v>1</v>
      </c>
      <c r="DY51">
        <v>2</v>
      </c>
      <c r="DZ51" t="s">
        <v>363</v>
      </c>
      <c r="EA51">
        <v>3.23153</v>
      </c>
      <c r="EB51">
        <v>2.70435</v>
      </c>
      <c r="EC51">
        <v>0.158457</v>
      </c>
      <c r="ED51">
        <v>0.163711</v>
      </c>
      <c r="EE51">
        <v>0.0852054</v>
      </c>
      <c r="EF51">
        <v>0.08170479999999999</v>
      </c>
      <c r="EG51">
        <v>27823.1</v>
      </c>
      <c r="EH51">
        <v>27017.4</v>
      </c>
      <c r="EI51">
        <v>31639.2</v>
      </c>
      <c r="EJ51">
        <v>30600.6</v>
      </c>
      <c r="EK51">
        <v>38794.6</v>
      </c>
      <c r="EL51">
        <v>37140.7</v>
      </c>
      <c r="EM51">
        <v>44366.8</v>
      </c>
      <c r="EN51">
        <v>42711.8</v>
      </c>
      <c r="EO51">
        <v>2.2035</v>
      </c>
      <c r="EP51">
        <v>1.93887</v>
      </c>
      <c r="EQ51">
        <v>0.159487</v>
      </c>
      <c r="ER51">
        <v>0</v>
      </c>
      <c r="ES51">
        <v>22.4048</v>
      </c>
      <c r="ET51">
        <v>999.9</v>
      </c>
      <c r="EU51">
        <v>69.7</v>
      </c>
      <c r="EV51">
        <v>22.9</v>
      </c>
      <c r="EW51">
        <v>20.0336</v>
      </c>
      <c r="EX51">
        <v>60.6501</v>
      </c>
      <c r="EY51">
        <v>25.597</v>
      </c>
      <c r="EZ51">
        <v>1</v>
      </c>
      <c r="FA51">
        <v>-0.333821</v>
      </c>
      <c r="FB51">
        <v>-0.271416</v>
      </c>
      <c r="FC51">
        <v>20.2</v>
      </c>
      <c r="FD51">
        <v>5.21834</v>
      </c>
      <c r="FE51">
        <v>11.9938</v>
      </c>
      <c r="FF51">
        <v>4.9654</v>
      </c>
      <c r="FG51">
        <v>3.29558</v>
      </c>
      <c r="FH51">
        <v>9999</v>
      </c>
      <c r="FI51">
        <v>9999</v>
      </c>
      <c r="FJ51">
        <v>9999</v>
      </c>
      <c r="FK51">
        <v>148.2</v>
      </c>
      <c r="FL51">
        <v>4.97103</v>
      </c>
      <c r="FM51">
        <v>1.86764</v>
      </c>
      <c r="FN51">
        <v>1.85883</v>
      </c>
      <c r="FO51">
        <v>1.86508</v>
      </c>
      <c r="FP51">
        <v>1.86305</v>
      </c>
      <c r="FQ51">
        <v>1.86438</v>
      </c>
      <c r="FR51">
        <v>1.85983</v>
      </c>
      <c r="FS51">
        <v>1.86388</v>
      </c>
      <c r="FT51">
        <v>0</v>
      </c>
      <c r="FU51">
        <v>0</v>
      </c>
      <c r="FV51">
        <v>0</v>
      </c>
      <c r="FW51">
        <v>0</v>
      </c>
      <c r="FX51" t="s">
        <v>364</v>
      </c>
      <c r="FY51" t="s">
        <v>365</v>
      </c>
      <c r="FZ51" t="s">
        <v>366</v>
      </c>
      <c r="GA51" t="s">
        <v>366</v>
      </c>
      <c r="GB51" t="s">
        <v>366</v>
      </c>
      <c r="GC51" t="s">
        <v>366</v>
      </c>
      <c r="GD51">
        <v>0</v>
      </c>
      <c r="GE51">
        <v>100</v>
      </c>
      <c r="GF51">
        <v>100</v>
      </c>
      <c r="GG51">
        <v>-8.005000000000001</v>
      </c>
      <c r="GH51">
        <v>-0.09039999999999999</v>
      </c>
      <c r="GI51">
        <v>-2.868309889394353</v>
      </c>
      <c r="GJ51">
        <v>-0.006773961979547998</v>
      </c>
      <c r="GK51">
        <v>-8.296070481250098E-08</v>
      </c>
      <c r="GL51">
        <v>3.322967193956903E-10</v>
      </c>
      <c r="GM51">
        <v>-0.07871069313407227</v>
      </c>
      <c r="GN51">
        <v>-0.00208336341840114</v>
      </c>
      <c r="GO51">
        <v>8.801746095907445E-05</v>
      </c>
      <c r="GP51">
        <v>-2.677693255255651E-07</v>
      </c>
      <c r="GQ51">
        <v>3</v>
      </c>
      <c r="GR51">
        <v>2052</v>
      </c>
      <c r="GS51">
        <v>2</v>
      </c>
      <c r="GT51">
        <v>18</v>
      </c>
      <c r="GU51">
        <v>11.1</v>
      </c>
      <c r="GV51">
        <v>11.1</v>
      </c>
      <c r="GW51">
        <v>1.94824</v>
      </c>
      <c r="GX51">
        <v>2.43652</v>
      </c>
      <c r="GY51">
        <v>1.44775</v>
      </c>
      <c r="GZ51">
        <v>2.32666</v>
      </c>
      <c r="HA51">
        <v>1.55151</v>
      </c>
      <c r="HB51">
        <v>2.42676</v>
      </c>
      <c r="HC51">
        <v>28.6269</v>
      </c>
      <c r="HD51">
        <v>14.9201</v>
      </c>
      <c r="HE51">
        <v>18</v>
      </c>
      <c r="HF51">
        <v>608.3680000000001</v>
      </c>
      <c r="HG51">
        <v>444.217</v>
      </c>
      <c r="HH51">
        <v>23.275</v>
      </c>
      <c r="HI51">
        <v>22.6801</v>
      </c>
      <c r="HJ51">
        <v>30.0003</v>
      </c>
      <c r="HK51">
        <v>22.6301</v>
      </c>
      <c r="HL51">
        <v>22.548</v>
      </c>
      <c r="HM51">
        <v>39.0718</v>
      </c>
      <c r="HN51">
        <v>33.4436</v>
      </c>
      <c r="HO51">
        <v>77.41330000000001</v>
      </c>
      <c r="HP51">
        <v>23.262</v>
      </c>
      <c r="HQ51">
        <v>842.648</v>
      </c>
      <c r="HR51">
        <v>15.2262</v>
      </c>
      <c r="HS51">
        <v>100.439</v>
      </c>
      <c r="HT51">
        <v>102.079</v>
      </c>
    </row>
    <row r="52" spans="1:228">
      <c r="A52">
        <v>36</v>
      </c>
      <c r="B52">
        <v>1728491626</v>
      </c>
      <c r="C52">
        <v>688.5</v>
      </c>
      <c r="D52" t="s">
        <v>437</v>
      </c>
      <c r="E52" t="s">
        <v>438</v>
      </c>
      <c r="F52">
        <v>5</v>
      </c>
      <c r="G52" t="s">
        <v>357</v>
      </c>
      <c r="H52" t="s">
        <v>358</v>
      </c>
      <c r="I52" t="s">
        <v>359</v>
      </c>
      <c r="J52" t="s">
        <v>360</v>
      </c>
      <c r="K52">
        <v>1728491618.214286</v>
      </c>
      <c r="L52">
        <f>(M52)/1000</f>
        <v>0</v>
      </c>
      <c r="M52">
        <f>IF(BH52, AP52, AJ52)</f>
        <v>0</v>
      </c>
      <c r="N52">
        <f>IF(BH52, AK52, AI52)</f>
        <v>0</v>
      </c>
      <c r="O52">
        <f>BJ52 - IF(AW52&gt;1, N52*BD52*100.0/(AY52), 0)</f>
        <v>0</v>
      </c>
      <c r="P52">
        <f>((V52-L52/2)*O52-N52)/(V52+L52/2)</f>
        <v>0</v>
      </c>
      <c r="Q52">
        <f>P52*(BQ52+BR52)/1000.0</f>
        <v>0</v>
      </c>
      <c r="R52">
        <f>(BJ52 - IF(AW52&gt;1, N52*BD52*100.0/(AY52), 0))*(BQ52+BR52)/1000.0</f>
        <v>0</v>
      </c>
      <c r="S52">
        <f>2.0/((1/U52-1/T52)+SIGN(U52)*SQRT((1/U52-1/T52)*(1/U52-1/T52) + 4*BE52/((BE52+1)*(BE52+1))*(2*1/U52*1/T52-1/T52*1/T52)))</f>
        <v>0</v>
      </c>
      <c r="T52">
        <f>IF(LEFT(BF52,1)&lt;&gt;"0",IF(LEFT(BF52,1)="1",3.0,BG52),$D$5+$E$5*(BX52*BQ52/($K$5*1000))+$F$5*(BX52*BQ52/($K$5*1000))*MAX(MIN(BD52,$J$5),$I$5)*MAX(MIN(BD52,$J$5),$I$5)+$G$5*MAX(MIN(BD52,$J$5),$I$5)*(BX52*BQ52/($K$5*1000))+$H$5*(BX52*BQ52/($K$5*1000))*(BX52*BQ52/($K$5*1000)))</f>
        <v>0</v>
      </c>
      <c r="U52">
        <f>L52*(1000-(1000*0.61365*exp(17.502*Y52/(240.97+Y52))/(BQ52+BR52)+BL52)/2)/(1000*0.61365*exp(17.502*Y52/(240.97+Y52))/(BQ52+BR52)-BL52)</f>
        <v>0</v>
      </c>
      <c r="V52">
        <f>1/((BE52+1)/(S52/1.6)+1/(T52/1.37)) + BE52/((BE52+1)/(S52/1.6) + BE52/(T52/1.37))</f>
        <v>0</v>
      </c>
      <c r="W52">
        <f>(AZ52*BC52)</f>
        <v>0</v>
      </c>
      <c r="X52">
        <f>(BS52+(W52+2*0.95*5.67E-8*(((BS52+$B$7)+273)^4-(BS52+273)^4)-44100*L52)/(1.84*29.3*T52+8*0.95*5.67E-8*(BS52+273)^3))</f>
        <v>0</v>
      </c>
      <c r="Y52">
        <f>($C$7*BT52+$D$7*BU52+$E$7*X52)</f>
        <v>0</v>
      </c>
      <c r="Z52">
        <f>0.61365*exp(17.502*Y52/(240.97+Y52))</f>
        <v>0</v>
      </c>
      <c r="AA52">
        <f>(AB52/AC52*100)</f>
        <v>0</v>
      </c>
      <c r="AB52">
        <f>BL52*(BQ52+BR52)/1000</f>
        <v>0</v>
      </c>
      <c r="AC52">
        <f>0.61365*exp(17.502*BS52/(240.97+BS52))</f>
        <v>0</v>
      </c>
      <c r="AD52">
        <f>(Z52-BL52*(BQ52+BR52)/1000)</f>
        <v>0</v>
      </c>
      <c r="AE52">
        <f>(-L52*44100)</f>
        <v>0</v>
      </c>
      <c r="AF52">
        <f>2*29.3*T52*0.92*(BS52-Y52)</f>
        <v>0</v>
      </c>
      <c r="AG52">
        <f>2*0.95*5.67E-8*(((BS52+$B$7)+273)^4-(Y52+273)^4)</f>
        <v>0</v>
      </c>
      <c r="AH52">
        <f>W52+AG52+AE52+AF52</f>
        <v>0</v>
      </c>
      <c r="AI52">
        <f>BP52*AW52*(BK52-BJ52*(1000-AW52*BM52)/(1000-AW52*BL52))/(100*BD52)</f>
        <v>0</v>
      </c>
      <c r="AJ52">
        <f>1000*BP52*AW52*(BL52-BM52)/(100*BD52*(1000-AW52*BL52))</f>
        <v>0</v>
      </c>
      <c r="AK52">
        <f>(AL52 - AM52 - BQ52*1E3/(8.314*(BS52+273.15)) * AO52/BP52 * AN52) * BP52/(100*BD52) * (1000 - BM52)/1000</f>
        <v>0</v>
      </c>
      <c r="AL52">
        <v>835.059187779178</v>
      </c>
      <c r="AM52">
        <v>801.0023515151514</v>
      </c>
      <c r="AN52">
        <v>5.059439401903202</v>
      </c>
      <c r="AO52">
        <v>66.76948386881654</v>
      </c>
      <c r="AP52">
        <f>(AR52 - AQ52 + BQ52*1E3/(8.314*(BS52+273.15)) * AT52/BP52 * AS52) * BP52/(100*BD52) * 1000/(1000 - AR52)</f>
        <v>0</v>
      </c>
      <c r="AQ52">
        <v>15.19612574974222</v>
      </c>
      <c r="AR52">
        <v>16.14022484848485</v>
      </c>
      <c r="AS52">
        <v>-4.718643120852562E-05</v>
      </c>
      <c r="AT52">
        <v>80.08681088304684</v>
      </c>
      <c r="AU52">
        <v>0</v>
      </c>
      <c r="AV52">
        <v>0</v>
      </c>
      <c r="AW52">
        <f>IF(AU52*$H$13&gt;=AY52,1.0,(AY52/(AY52-AU52*$H$13)))</f>
        <v>0</v>
      </c>
      <c r="AX52">
        <f>(AW52-1)*100</f>
        <v>0</v>
      </c>
      <c r="AY52">
        <f>MAX(0,($B$13+$C$13*BX52)/(1+$D$13*BX52)*BQ52/(BS52+273)*$E$13)</f>
        <v>0</v>
      </c>
      <c r="AZ52">
        <f>$B$11*BY52+$C$11*BZ52+$F$11*CK52*(1-CN52)</f>
        <v>0</v>
      </c>
      <c r="BA52">
        <f>AZ52*BB52</f>
        <v>0</v>
      </c>
      <c r="BB52">
        <f>($B$11*$D$9+$C$11*$D$9+$F$11*((CX52+CP52)/MAX(CX52+CP52+CY52, 0.1)*$I$9+CY52/MAX(CX52+CP52+CY52, 0.1)*$J$9))/($B$11+$C$11+$F$11)</f>
        <v>0</v>
      </c>
      <c r="BC52">
        <f>($B$11*$K$9+$C$11*$K$9+$F$11*((CX52+CP52)/MAX(CX52+CP52+CY52, 0.1)*$P$9+CY52/MAX(CX52+CP52+CY52, 0.1)*$Q$9))/($B$11+$C$11+$F$11)</f>
        <v>0</v>
      </c>
      <c r="BD52">
        <v>6</v>
      </c>
      <c r="BE52">
        <v>0.5</v>
      </c>
      <c r="BF52" t="s">
        <v>361</v>
      </c>
      <c r="BG52">
        <v>2</v>
      </c>
      <c r="BH52" t="b">
        <v>1</v>
      </c>
      <c r="BI52">
        <v>1728491618.214286</v>
      </c>
      <c r="BJ52">
        <v>751.8487142857142</v>
      </c>
      <c r="BK52">
        <v>795.2653214285716</v>
      </c>
      <c r="BL52">
        <v>16.14330357142857</v>
      </c>
      <c r="BM52">
        <v>15.19280714285714</v>
      </c>
      <c r="BN52">
        <v>759.7653214285714</v>
      </c>
      <c r="BO52">
        <v>16.23377857142857</v>
      </c>
      <c r="BP52">
        <v>599.9978571428571</v>
      </c>
      <c r="BQ52">
        <v>97.50815</v>
      </c>
      <c r="BR52">
        <v>0.09998257500000003</v>
      </c>
      <c r="BS52">
        <v>24.97162857142857</v>
      </c>
      <c r="BT52">
        <v>25.03105714285714</v>
      </c>
      <c r="BU52">
        <v>999.9000000000002</v>
      </c>
      <c r="BV52">
        <v>0</v>
      </c>
      <c r="BW52">
        <v>0</v>
      </c>
      <c r="BX52">
        <v>10005.39892857143</v>
      </c>
      <c r="BY52">
        <v>0</v>
      </c>
      <c r="BZ52">
        <v>67.80961071428574</v>
      </c>
      <c r="CA52">
        <v>-43.41676785714287</v>
      </c>
      <c r="CB52">
        <v>764.1851428571429</v>
      </c>
      <c r="CC52">
        <v>807.5341428571429</v>
      </c>
      <c r="CD52">
        <v>0.950484142857143</v>
      </c>
      <c r="CE52">
        <v>795.2653214285716</v>
      </c>
      <c r="CF52">
        <v>15.19280714285714</v>
      </c>
      <c r="CG52">
        <v>1.5741025</v>
      </c>
      <c r="CH52">
        <v>1.4814225</v>
      </c>
      <c r="CI52">
        <v>13.70758571428571</v>
      </c>
      <c r="CJ52">
        <v>12.77775357142857</v>
      </c>
      <c r="CK52">
        <v>1599.991428571429</v>
      </c>
      <c r="CL52">
        <v>0.6919926428571428</v>
      </c>
      <c r="CM52">
        <v>0.3080073571428571</v>
      </c>
      <c r="CN52">
        <v>0</v>
      </c>
      <c r="CO52">
        <v>2.111728571428571</v>
      </c>
      <c r="CP52">
        <v>0</v>
      </c>
      <c r="CQ52">
        <v>14262.53214285714</v>
      </c>
      <c r="CR52">
        <v>13790.075</v>
      </c>
      <c r="CS52">
        <v>39.92607142857143</v>
      </c>
      <c r="CT52">
        <v>40.69846428571428</v>
      </c>
      <c r="CU52">
        <v>40.08239285714285</v>
      </c>
      <c r="CV52">
        <v>39.78542857142857</v>
      </c>
      <c r="CW52">
        <v>39.21189285714285</v>
      </c>
      <c r="CX52">
        <v>1107.181785714286</v>
      </c>
      <c r="CY52">
        <v>492.8096428571429</v>
      </c>
      <c r="CZ52">
        <v>0</v>
      </c>
      <c r="DA52">
        <v>1728491683</v>
      </c>
      <c r="DB52">
        <v>0</v>
      </c>
      <c r="DC52">
        <v>1728490956.5</v>
      </c>
      <c r="DD52" t="s">
        <v>362</v>
      </c>
      <c r="DE52">
        <v>1728490952.5</v>
      </c>
      <c r="DF52">
        <v>1728490956.5</v>
      </c>
      <c r="DG52">
        <v>1</v>
      </c>
      <c r="DH52">
        <v>-0.065</v>
      </c>
      <c r="DI52">
        <v>-0.008</v>
      </c>
      <c r="DJ52">
        <v>-3.246</v>
      </c>
      <c r="DK52">
        <v>-0.091</v>
      </c>
      <c r="DL52">
        <v>52</v>
      </c>
      <c r="DM52">
        <v>15</v>
      </c>
      <c r="DN52">
        <v>0.25</v>
      </c>
      <c r="DO52">
        <v>0.13</v>
      </c>
      <c r="DP52">
        <v>-43.3050225</v>
      </c>
      <c r="DQ52">
        <v>-2.931724953095765</v>
      </c>
      <c r="DR52">
        <v>0.2904751439344685</v>
      </c>
      <c r="DS52">
        <v>0</v>
      </c>
      <c r="DT52">
        <v>0.9536371750000001</v>
      </c>
      <c r="DU52">
        <v>-0.07326863414634129</v>
      </c>
      <c r="DV52">
        <v>0.007075831706900248</v>
      </c>
      <c r="DW52">
        <v>1</v>
      </c>
      <c r="DX52">
        <v>1</v>
      </c>
      <c r="DY52">
        <v>2</v>
      </c>
      <c r="DZ52" t="s">
        <v>363</v>
      </c>
      <c r="EA52">
        <v>3.23139</v>
      </c>
      <c r="EB52">
        <v>2.70431</v>
      </c>
      <c r="EC52">
        <v>0.161858</v>
      </c>
      <c r="ED52">
        <v>0.167079</v>
      </c>
      <c r="EE52">
        <v>0.0851923</v>
      </c>
      <c r="EF52">
        <v>0.081709</v>
      </c>
      <c r="EG52">
        <v>27710.9</v>
      </c>
      <c r="EH52">
        <v>26908.8</v>
      </c>
      <c r="EI52">
        <v>31639.3</v>
      </c>
      <c r="EJ52">
        <v>30600.6</v>
      </c>
      <c r="EK52">
        <v>38795</v>
      </c>
      <c r="EL52">
        <v>37140.5</v>
      </c>
      <c r="EM52">
        <v>44366.6</v>
      </c>
      <c r="EN52">
        <v>42711.7</v>
      </c>
      <c r="EO52">
        <v>2.20338</v>
      </c>
      <c r="EP52">
        <v>1.9393</v>
      </c>
      <c r="EQ52">
        <v>0.158273</v>
      </c>
      <c r="ER52">
        <v>0</v>
      </c>
      <c r="ES52">
        <v>22.4109</v>
      </c>
      <c r="ET52">
        <v>999.9</v>
      </c>
      <c r="EU52">
        <v>69.7</v>
      </c>
      <c r="EV52">
        <v>22.9</v>
      </c>
      <c r="EW52">
        <v>20.033</v>
      </c>
      <c r="EX52">
        <v>61.1401</v>
      </c>
      <c r="EY52">
        <v>25.9896</v>
      </c>
      <c r="EZ52">
        <v>1</v>
      </c>
      <c r="FA52">
        <v>-0.333501</v>
      </c>
      <c r="FB52">
        <v>-0.2972</v>
      </c>
      <c r="FC52">
        <v>20.2001</v>
      </c>
      <c r="FD52">
        <v>5.21879</v>
      </c>
      <c r="FE52">
        <v>11.9957</v>
      </c>
      <c r="FF52">
        <v>4.96565</v>
      </c>
      <c r="FG52">
        <v>3.29565</v>
      </c>
      <c r="FH52">
        <v>9999</v>
      </c>
      <c r="FI52">
        <v>9999</v>
      </c>
      <c r="FJ52">
        <v>9999</v>
      </c>
      <c r="FK52">
        <v>148.2</v>
      </c>
      <c r="FL52">
        <v>4.97104</v>
      </c>
      <c r="FM52">
        <v>1.86766</v>
      </c>
      <c r="FN52">
        <v>1.85883</v>
      </c>
      <c r="FO52">
        <v>1.86507</v>
      </c>
      <c r="FP52">
        <v>1.86304</v>
      </c>
      <c r="FQ52">
        <v>1.8644</v>
      </c>
      <c r="FR52">
        <v>1.85983</v>
      </c>
      <c r="FS52">
        <v>1.86388</v>
      </c>
      <c r="FT52">
        <v>0</v>
      </c>
      <c r="FU52">
        <v>0</v>
      </c>
      <c r="FV52">
        <v>0</v>
      </c>
      <c r="FW52">
        <v>0</v>
      </c>
      <c r="FX52" t="s">
        <v>364</v>
      </c>
      <c r="FY52" t="s">
        <v>365</v>
      </c>
      <c r="FZ52" t="s">
        <v>366</v>
      </c>
      <c r="GA52" t="s">
        <v>366</v>
      </c>
      <c r="GB52" t="s">
        <v>366</v>
      </c>
      <c r="GC52" t="s">
        <v>366</v>
      </c>
      <c r="GD52">
        <v>0</v>
      </c>
      <c r="GE52">
        <v>100</v>
      </c>
      <c r="GF52">
        <v>100</v>
      </c>
      <c r="GG52">
        <v>-8.162000000000001</v>
      </c>
      <c r="GH52">
        <v>-0.0905</v>
      </c>
      <c r="GI52">
        <v>-2.868309889394353</v>
      </c>
      <c r="GJ52">
        <v>-0.006773961979547998</v>
      </c>
      <c r="GK52">
        <v>-8.296070481250098E-08</v>
      </c>
      <c r="GL52">
        <v>3.322967193956903E-10</v>
      </c>
      <c r="GM52">
        <v>-0.07871069313407227</v>
      </c>
      <c r="GN52">
        <v>-0.00208336341840114</v>
      </c>
      <c r="GO52">
        <v>8.801746095907445E-05</v>
      </c>
      <c r="GP52">
        <v>-2.677693255255651E-07</v>
      </c>
      <c r="GQ52">
        <v>3</v>
      </c>
      <c r="GR52">
        <v>2052</v>
      </c>
      <c r="GS52">
        <v>2</v>
      </c>
      <c r="GT52">
        <v>18</v>
      </c>
      <c r="GU52">
        <v>11.2</v>
      </c>
      <c r="GV52">
        <v>11.2</v>
      </c>
      <c r="GW52">
        <v>1.99341</v>
      </c>
      <c r="GX52">
        <v>2.43896</v>
      </c>
      <c r="GY52">
        <v>1.44897</v>
      </c>
      <c r="GZ52">
        <v>2.32666</v>
      </c>
      <c r="HA52">
        <v>1.55151</v>
      </c>
      <c r="HB52">
        <v>2.27661</v>
      </c>
      <c r="HC52">
        <v>28.6269</v>
      </c>
      <c r="HD52">
        <v>14.9113</v>
      </c>
      <c r="HE52">
        <v>18</v>
      </c>
      <c r="HF52">
        <v>608.329</v>
      </c>
      <c r="HG52">
        <v>444.508</v>
      </c>
      <c r="HH52">
        <v>23.2404</v>
      </c>
      <c r="HI52">
        <v>22.6845</v>
      </c>
      <c r="HJ52">
        <v>30.0004</v>
      </c>
      <c r="HK52">
        <v>22.6343</v>
      </c>
      <c r="HL52">
        <v>22.5527</v>
      </c>
      <c r="HM52">
        <v>39.9592</v>
      </c>
      <c r="HN52">
        <v>33.4436</v>
      </c>
      <c r="HO52">
        <v>77.41330000000001</v>
      </c>
      <c r="HP52">
        <v>23.2348</v>
      </c>
      <c r="HQ52">
        <v>862.686</v>
      </c>
      <c r="HR52">
        <v>15.2377</v>
      </c>
      <c r="HS52">
        <v>100.439</v>
      </c>
      <c r="HT52">
        <v>102.079</v>
      </c>
    </row>
    <row r="53" spans="1:228">
      <c r="A53">
        <v>37</v>
      </c>
      <c r="B53">
        <v>1728491631</v>
      </c>
      <c r="C53">
        <v>693.5</v>
      </c>
      <c r="D53" t="s">
        <v>439</v>
      </c>
      <c r="E53" t="s">
        <v>440</v>
      </c>
      <c r="F53">
        <v>5</v>
      </c>
      <c r="G53" t="s">
        <v>357</v>
      </c>
      <c r="H53" t="s">
        <v>358</v>
      </c>
      <c r="I53" t="s">
        <v>359</v>
      </c>
      <c r="J53" t="s">
        <v>360</v>
      </c>
      <c r="K53">
        <v>1728491623.5</v>
      </c>
      <c r="L53">
        <f>(M53)/1000</f>
        <v>0</v>
      </c>
      <c r="M53">
        <f>IF(BH53, AP53, AJ53)</f>
        <v>0</v>
      </c>
      <c r="N53">
        <f>IF(BH53, AK53, AI53)</f>
        <v>0</v>
      </c>
      <c r="O53">
        <f>BJ53 - IF(AW53&gt;1, N53*BD53*100.0/(AY53), 0)</f>
        <v>0</v>
      </c>
      <c r="P53">
        <f>((V53-L53/2)*O53-N53)/(V53+L53/2)</f>
        <v>0</v>
      </c>
      <c r="Q53">
        <f>P53*(BQ53+BR53)/1000.0</f>
        <v>0</v>
      </c>
      <c r="R53">
        <f>(BJ53 - IF(AW53&gt;1, N53*BD53*100.0/(AY53), 0))*(BQ53+BR53)/1000.0</f>
        <v>0</v>
      </c>
      <c r="S53">
        <f>2.0/((1/U53-1/T53)+SIGN(U53)*SQRT((1/U53-1/T53)*(1/U53-1/T53) + 4*BE53/((BE53+1)*(BE53+1))*(2*1/U53*1/T53-1/T53*1/T53)))</f>
        <v>0</v>
      </c>
      <c r="T53">
        <f>IF(LEFT(BF53,1)&lt;&gt;"0",IF(LEFT(BF53,1)="1",3.0,BG53),$D$5+$E$5*(BX53*BQ53/($K$5*1000))+$F$5*(BX53*BQ53/($K$5*1000))*MAX(MIN(BD53,$J$5),$I$5)*MAX(MIN(BD53,$J$5),$I$5)+$G$5*MAX(MIN(BD53,$J$5),$I$5)*(BX53*BQ53/($K$5*1000))+$H$5*(BX53*BQ53/($K$5*1000))*(BX53*BQ53/($K$5*1000)))</f>
        <v>0</v>
      </c>
      <c r="U53">
        <f>L53*(1000-(1000*0.61365*exp(17.502*Y53/(240.97+Y53))/(BQ53+BR53)+BL53)/2)/(1000*0.61365*exp(17.502*Y53/(240.97+Y53))/(BQ53+BR53)-BL53)</f>
        <v>0</v>
      </c>
      <c r="V53">
        <f>1/((BE53+1)/(S53/1.6)+1/(T53/1.37)) + BE53/((BE53+1)/(S53/1.6) + BE53/(T53/1.37))</f>
        <v>0</v>
      </c>
      <c r="W53">
        <f>(AZ53*BC53)</f>
        <v>0</v>
      </c>
      <c r="X53">
        <f>(BS53+(W53+2*0.95*5.67E-8*(((BS53+$B$7)+273)^4-(BS53+273)^4)-44100*L53)/(1.84*29.3*T53+8*0.95*5.67E-8*(BS53+273)^3))</f>
        <v>0</v>
      </c>
      <c r="Y53">
        <f>($C$7*BT53+$D$7*BU53+$E$7*X53)</f>
        <v>0</v>
      </c>
      <c r="Z53">
        <f>0.61365*exp(17.502*Y53/(240.97+Y53))</f>
        <v>0</v>
      </c>
      <c r="AA53">
        <f>(AB53/AC53*100)</f>
        <v>0</v>
      </c>
      <c r="AB53">
        <f>BL53*(BQ53+BR53)/1000</f>
        <v>0</v>
      </c>
      <c r="AC53">
        <f>0.61365*exp(17.502*BS53/(240.97+BS53))</f>
        <v>0</v>
      </c>
      <c r="AD53">
        <f>(Z53-BL53*(BQ53+BR53)/1000)</f>
        <v>0</v>
      </c>
      <c r="AE53">
        <f>(-L53*44100)</f>
        <v>0</v>
      </c>
      <c r="AF53">
        <f>2*29.3*T53*0.92*(BS53-Y53)</f>
        <v>0</v>
      </c>
      <c r="AG53">
        <f>2*0.95*5.67E-8*(((BS53+$B$7)+273)^4-(Y53+273)^4)</f>
        <v>0</v>
      </c>
      <c r="AH53">
        <f>W53+AG53+AE53+AF53</f>
        <v>0</v>
      </c>
      <c r="AI53">
        <f>BP53*AW53*(BK53-BJ53*(1000-AW53*BM53)/(1000-AW53*BL53))/(100*BD53)</f>
        <v>0</v>
      </c>
      <c r="AJ53">
        <f>1000*BP53*AW53*(BL53-BM53)/(100*BD53*(1000-AW53*BL53))</f>
        <v>0</v>
      </c>
      <c r="AK53">
        <f>(AL53 - AM53 - BQ53*1E3/(8.314*(BS53+273.15)) * AO53/BP53 * AN53) * BP53/(100*BD53) * (1000 - BM53)/1000</f>
        <v>0</v>
      </c>
      <c r="AL53">
        <v>860.5775017980941</v>
      </c>
      <c r="AM53">
        <v>826.2809393939393</v>
      </c>
      <c r="AN53">
        <v>5.027311244976661</v>
      </c>
      <c r="AO53">
        <v>66.76948386881654</v>
      </c>
      <c r="AP53">
        <f>(AR53 - AQ53 + BQ53*1E3/(8.314*(BS53+273.15)) * AT53/BP53 * AS53) * BP53/(100*BD53) * 1000/(1000 - AR53)</f>
        <v>0</v>
      </c>
      <c r="AQ53">
        <v>15.19857950117682</v>
      </c>
      <c r="AR53">
        <v>16.13736606060606</v>
      </c>
      <c r="AS53">
        <v>-3.621022979640973E-05</v>
      </c>
      <c r="AT53">
        <v>80.08681088304684</v>
      </c>
      <c r="AU53">
        <v>0</v>
      </c>
      <c r="AV53">
        <v>0</v>
      </c>
      <c r="AW53">
        <f>IF(AU53*$H$13&gt;=AY53,1.0,(AY53/(AY53-AU53*$H$13)))</f>
        <v>0</v>
      </c>
      <c r="AX53">
        <f>(AW53-1)*100</f>
        <v>0</v>
      </c>
      <c r="AY53">
        <f>MAX(0,($B$13+$C$13*BX53)/(1+$D$13*BX53)*BQ53/(BS53+273)*$E$13)</f>
        <v>0</v>
      </c>
      <c r="AZ53">
        <f>$B$11*BY53+$C$11*BZ53+$F$11*CK53*(1-CN53)</f>
        <v>0</v>
      </c>
      <c r="BA53">
        <f>AZ53*BB53</f>
        <v>0</v>
      </c>
      <c r="BB53">
        <f>($B$11*$D$9+$C$11*$D$9+$F$11*((CX53+CP53)/MAX(CX53+CP53+CY53, 0.1)*$I$9+CY53/MAX(CX53+CP53+CY53, 0.1)*$J$9))/($B$11+$C$11+$F$11)</f>
        <v>0</v>
      </c>
      <c r="BC53">
        <f>($B$11*$K$9+$C$11*$K$9+$F$11*((CX53+CP53)/MAX(CX53+CP53+CY53, 0.1)*$P$9+CY53/MAX(CX53+CP53+CY53, 0.1)*$Q$9))/($B$11+$C$11+$F$11)</f>
        <v>0</v>
      </c>
      <c r="BD53">
        <v>6</v>
      </c>
      <c r="BE53">
        <v>0.5</v>
      </c>
      <c r="BF53" t="s">
        <v>361</v>
      </c>
      <c r="BG53">
        <v>2</v>
      </c>
      <c r="BH53" t="b">
        <v>1</v>
      </c>
      <c r="BI53">
        <v>1728491623.5</v>
      </c>
      <c r="BJ53">
        <v>778.1534074074075</v>
      </c>
      <c r="BK53">
        <v>821.8416666666666</v>
      </c>
      <c r="BL53">
        <v>16.14098518518519</v>
      </c>
      <c r="BM53">
        <v>15.19631111111111</v>
      </c>
      <c r="BN53">
        <v>786.2370370370371</v>
      </c>
      <c r="BO53">
        <v>16.23146296296296</v>
      </c>
      <c r="BP53">
        <v>600.0093703703704</v>
      </c>
      <c r="BQ53">
        <v>97.50821481481482</v>
      </c>
      <c r="BR53">
        <v>0.09995416296296297</v>
      </c>
      <c r="BS53">
        <v>24.96751851851852</v>
      </c>
      <c r="BT53">
        <v>25.02263703703704</v>
      </c>
      <c r="BU53">
        <v>999.9000000000001</v>
      </c>
      <c r="BV53">
        <v>0</v>
      </c>
      <c r="BW53">
        <v>0</v>
      </c>
      <c r="BX53">
        <v>9999.464814814814</v>
      </c>
      <c r="BY53">
        <v>0</v>
      </c>
      <c r="BZ53">
        <v>67.88809999999999</v>
      </c>
      <c r="CA53">
        <v>-43.68833333333333</v>
      </c>
      <c r="CB53">
        <v>790.9195925925925</v>
      </c>
      <c r="CC53">
        <v>834.5234074074074</v>
      </c>
      <c r="CD53">
        <v>0.944674</v>
      </c>
      <c r="CE53">
        <v>821.8416666666666</v>
      </c>
      <c r="CF53">
        <v>15.19631111111111</v>
      </c>
      <c r="CG53">
        <v>1.573877777777777</v>
      </c>
      <c r="CH53">
        <v>1.481764074074074</v>
      </c>
      <c r="CI53">
        <v>13.70539259259259</v>
      </c>
      <c r="CJ53">
        <v>12.78128518518518</v>
      </c>
      <c r="CK53">
        <v>1600.005185185185</v>
      </c>
      <c r="CL53">
        <v>0.691995851851852</v>
      </c>
      <c r="CM53">
        <v>0.3080041481481481</v>
      </c>
      <c r="CN53">
        <v>0</v>
      </c>
      <c r="CO53">
        <v>2.108066666666667</v>
      </c>
      <c r="CP53">
        <v>0</v>
      </c>
      <c r="CQ53">
        <v>14270.31111111111</v>
      </c>
      <c r="CR53">
        <v>13790.20740740741</v>
      </c>
      <c r="CS53">
        <v>40.0042962962963</v>
      </c>
      <c r="CT53">
        <v>40.74744444444444</v>
      </c>
      <c r="CU53">
        <v>40.14792592592593</v>
      </c>
      <c r="CV53">
        <v>39.87937037037037</v>
      </c>
      <c r="CW53">
        <v>39.28685185185185</v>
      </c>
      <c r="CX53">
        <v>1107.196296296296</v>
      </c>
      <c r="CY53">
        <v>492.8088888888888</v>
      </c>
      <c r="CZ53">
        <v>0</v>
      </c>
      <c r="DA53">
        <v>1728491687.8</v>
      </c>
      <c r="DB53">
        <v>0</v>
      </c>
      <c r="DC53">
        <v>1728490956.5</v>
      </c>
      <c r="DD53" t="s">
        <v>362</v>
      </c>
      <c r="DE53">
        <v>1728490952.5</v>
      </c>
      <c r="DF53">
        <v>1728490956.5</v>
      </c>
      <c r="DG53">
        <v>1</v>
      </c>
      <c r="DH53">
        <v>-0.065</v>
      </c>
      <c r="DI53">
        <v>-0.008</v>
      </c>
      <c r="DJ53">
        <v>-3.246</v>
      </c>
      <c r="DK53">
        <v>-0.091</v>
      </c>
      <c r="DL53">
        <v>52</v>
      </c>
      <c r="DM53">
        <v>15</v>
      </c>
      <c r="DN53">
        <v>0.25</v>
      </c>
      <c r="DO53">
        <v>0.13</v>
      </c>
      <c r="DP53">
        <v>-43.5427925</v>
      </c>
      <c r="DQ53">
        <v>-3.173550844277576</v>
      </c>
      <c r="DR53">
        <v>0.311320781018149</v>
      </c>
      <c r="DS53">
        <v>0</v>
      </c>
      <c r="DT53">
        <v>0.94776545</v>
      </c>
      <c r="DU53">
        <v>-0.0648191819887457</v>
      </c>
      <c r="DV53">
        <v>0.006250263106262002</v>
      </c>
      <c r="DW53">
        <v>1</v>
      </c>
      <c r="DX53">
        <v>1</v>
      </c>
      <c r="DY53">
        <v>2</v>
      </c>
      <c r="DZ53" t="s">
        <v>363</v>
      </c>
      <c r="EA53">
        <v>3.23133</v>
      </c>
      <c r="EB53">
        <v>2.70427</v>
      </c>
      <c r="EC53">
        <v>0.165198</v>
      </c>
      <c r="ED53">
        <v>0.170359</v>
      </c>
      <c r="EE53">
        <v>0.0851802</v>
      </c>
      <c r="EF53">
        <v>0.0817148</v>
      </c>
      <c r="EG53">
        <v>27600.3</v>
      </c>
      <c r="EH53">
        <v>26803</v>
      </c>
      <c r="EI53">
        <v>31638.8</v>
      </c>
      <c r="EJ53">
        <v>30600.5</v>
      </c>
      <c r="EK53">
        <v>38795.1</v>
      </c>
      <c r="EL53">
        <v>37140.3</v>
      </c>
      <c r="EM53">
        <v>44366</v>
      </c>
      <c r="EN53">
        <v>42711.6</v>
      </c>
      <c r="EO53">
        <v>2.20315</v>
      </c>
      <c r="EP53">
        <v>1.93945</v>
      </c>
      <c r="EQ53">
        <v>0.157706</v>
      </c>
      <c r="ER53">
        <v>0</v>
      </c>
      <c r="ES53">
        <v>22.4161</v>
      </c>
      <c r="ET53">
        <v>999.9</v>
      </c>
      <c r="EU53">
        <v>69.7</v>
      </c>
      <c r="EV53">
        <v>22.9</v>
      </c>
      <c r="EW53">
        <v>20.0324</v>
      </c>
      <c r="EX53">
        <v>60.9701</v>
      </c>
      <c r="EY53">
        <v>25.5088</v>
      </c>
      <c r="EZ53">
        <v>1</v>
      </c>
      <c r="FA53">
        <v>-0.33313</v>
      </c>
      <c r="FB53">
        <v>-0.339932</v>
      </c>
      <c r="FC53">
        <v>20.1999</v>
      </c>
      <c r="FD53">
        <v>5.21744</v>
      </c>
      <c r="FE53">
        <v>11.9936</v>
      </c>
      <c r="FF53">
        <v>4.96535</v>
      </c>
      <c r="FG53">
        <v>3.29548</v>
      </c>
      <c r="FH53">
        <v>9999</v>
      </c>
      <c r="FI53">
        <v>9999</v>
      </c>
      <c r="FJ53">
        <v>9999</v>
      </c>
      <c r="FK53">
        <v>148.2</v>
      </c>
      <c r="FL53">
        <v>4.97103</v>
      </c>
      <c r="FM53">
        <v>1.86766</v>
      </c>
      <c r="FN53">
        <v>1.85883</v>
      </c>
      <c r="FO53">
        <v>1.86508</v>
      </c>
      <c r="FP53">
        <v>1.86301</v>
      </c>
      <c r="FQ53">
        <v>1.8644</v>
      </c>
      <c r="FR53">
        <v>1.85983</v>
      </c>
      <c r="FS53">
        <v>1.86387</v>
      </c>
      <c r="FT53">
        <v>0</v>
      </c>
      <c r="FU53">
        <v>0</v>
      </c>
      <c r="FV53">
        <v>0</v>
      </c>
      <c r="FW53">
        <v>0</v>
      </c>
      <c r="FX53" t="s">
        <v>364</v>
      </c>
      <c r="FY53" t="s">
        <v>365</v>
      </c>
      <c r="FZ53" t="s">
        <v>366</v>
      </c>
      <c r="GA53" t="s">
        <v>366</v>
      </c>
      <c r="GB53" t="s">
        <v>366</v>
      </c>
      <c r="GC53" t="s">
        <v>366</v>
      </c>
      <c r="GD53">
        <v>0</v>
      </c>
      <c r="GE53">
        <v>100</v>
      </c>
      <c r="GF53">
        <v>100</v>
      </c>
      <c r="GG53">
        <v>-8.318</v>
      </c>
      <c r="GH53">
        <v>-0.0905</v>
      </c>
      <c r="GI53">
        <v>-2.868309889394353</v>
      </c>
      <c r="GJ53">
        <v>-0.006773961979547998</v>
      </c>
      <c r="GK53">
        <v>-8.296070481250098E-08</v>
      </c>
      <c r="GL53">
        <v>3.322967193956903E-10</v>
      </c>
      <c r="GM53">
        <v>-0.07871069313407227</v>
      </c>
      <c r="GN53">
        <v>-0.00208336341840114</v>
      </c>
      <c r="GO53">
        <v>8.801746095907445E-05</v>
      </c>
      <c r="GP53">
        <v>-2.677693255255651E-07</v>
      </c>
      <c r="GQ53">
        <v>3</v>
      </c>
      <c r="GR53">
        <v>2052</v>
      </c>
      <c r="GS53">
        <v>2</v>
      </c>
      <c r="GT53">
        <v>18</v>
      </c>
      <c r="GU53">
        <v>11.3</v>
      </c>
      <c r="GV53">
        <v>11.2</v>
      </c>
      <c r="GW53">
        <v>2.04224</v>
      </c>
      <c r="GX53">
        <v>2.41943</v>
      </c>
      <c r="GY53">
        <v>1.44775</v>
      </c>
      <c r="GZ53">
        <v>2.32666</v>
      </c>
      <c r="HA53">
        <v>1.55151</v>
      </c>
      <c r="HB53">
        <v>2.40723</v>
      </c>
      <c r="HC53">
        <v>28.6269</v>
      </c>
      <c r="HD53">
        <v>14.9113</v>
      </c>
      <c r="HE53">
        <v>18</v>
      </c>
      <c r="HF53">
        <v>608.22</v>
      </c>
      <c r="HG53">
        <v>444.629</v>
      </c>
      <c r="HH53">
        <v>23.2175</v>
      </c>
      <c r="HI53">
        <v>22.6889</v>
      </c>
      <c r="HJ53">
        <v>30.0004</v>
      </c>
      <c r="HK53">
        <v>22.6385</v>
      </c>
      <c r="HL53">
        <v>22.5565</v>
      </c>
      <c r="HM53">
        <v>40.9682</v>
      </c>
      <c r="HN53">
        <v>33.4436</v>
      </c>
      <c r="HO53">
        <v>77.41330000000001</v>
      </c>
      <c r="HP53">
        <v>23.219</v>
      </c>
      <c r="HQ53">
        <v>892.7380000000001</v>
      </c>
      <c r="HR53">
        <v>15.2509</v>
      </c>
      <c r="HS53">
        <v>100.438</v>
      </c>
      <c r="HT53">
        <v>102.078</v>
      </c>
    </row>
    <row r="54" spans="1:228">
      <c r="A54">
        <v>38</v>
      </c>
      <c r="B54">
        <v>1728491636</v>
      </c>
      <c r="C54">
        <v>698.5</v>
      </c>
      <c r="D54" t="s">
        <v>441</v>
      </c>
      <c r="E54" t="s">
        <v>442</v>
      </c>
      <c r="F54">
        <v>5</v>
      </c>
      <c r="G54" t="s">
        <v>357</v>
      </c>
      <c r="H54" t="s">
        <v>358</v>
      </c>
      <c r="I54" t="s">
        <v>359</v>
      </c>
      <c r="J54" t="s">
        <v>360</v>
      </c>
      <c r="K54">
        <v>1728491628.214286</v>
      </c>
      <c r="L54">
        <f>(M54)/1000</f>
        <v>0</v>
      </c>
      <c r="M54">
        <f>IF(BH54, AP54, AJ54)</f>
        <v>0</v>
      </c>
      <c r="N54">
        <f>IF(BH54, AK54, AI54)</f>
        <v>0</v>
      </c>
      <c r="O54">
        <f>BJ54 - IF(AW54&gt;1, N54*BD54*100.0/(AY54), 0)</f>
        <v>0</v>
      </c>
      <c r="P54">
        <f>((V54-L54/2)*O54-N54)/(V54+L54/2)</f>
        <v>0</v>
      </c>
      <c r="Q54">
        <f>P54*(BQ54+BR54)/1000.0</f>
        <v>0</v>
      </c>
      <c r="R54">
        <f>(BJ54 - IF(AW54&gt;1, N54*BD54*100.0/(AY54), 0))*(BQ54+BR54)/1000.0</f>
        <v>0</v>
      </c>
      <c r="S54">
        <f>2.0/((1/U54-1/T54)+SIGN(U54)*SQRT((1/U54-1/T54)*(1/U54-1/T54) + 4*BE54/((BE54+1)*(BE54+1))*(2*1/U54*1/T54-1/T54*1/T54)))</f>
        <v>0</v>
      </c>
      <c r="T54">
        <f>IF(LEFT(BF54,1)&lt;&gt;"0",IF(LEFT(BF54,1)="1",3.0,BG54),$D$5+$E$5*(BX54*BQ54/($K$5*1000))+$F$5*(BX54*BQ54/($K$5*1000))*MAX(MIN(BD54,$J$5),$I$5)*MAX(MIN(BD54,$J$5),$I$5)+$G$5*MAX(MIN(BD54,$J$5),$I$5)*(BX54*BQ54/($K$5*1000))+$H$5*(BX54*BQ54/($K$5*1000))*(BX54*BQ54/($K$5*1000)))</f>
        <v>0</v>
      </c>
      <c r="U54">
        <f>L54*(1000-(1000*0.61365*exp(17.502*Y54/(240.97+Y54))/(BQ54+BR54)+BL54)/2)/(1000*0.61365*exp(17.502*Y54/(240.97+Y54))/(BQ54+BR54)-BL54)</f>
        <v>0</v>
      </c>
      <c r="V54">
        <f>1/((BE54+1)/(S54/1.6)+1/(T54/1.37)) + BE54/((BE54+1)/(S54/1.6) + BE54/(T54/1.37))</f>
        <v>0</v>
      </c>
      <c r="W54">
        <f>(AZ54*BC54)</f>
        <v>0</v>
      </c>
      <c r="X54">
        <f>(BS54+(W54+2*0.95*5.67E-8*(((BS54+$B$7)+273)^4-(BS54+273)^4)-44100*L54)/(1.84*29.3*T54+8*0.95*5.67E-8*(BS54+273)^3))</f>
        <v>0</v>
      </c>
      <c r="Y54">
        <f>($C$7*BT54+$D$7*BU54+$E$7*X54)</f>
        <v>0</v>
      </c>
      <c r="Z54">
        <f>0.61365*exp(17.502*Y54/(240.97+Y54))</f>
        <v>0</v>
      </c>
      <c r="AA54">
        <f>(AB54/AC54*100)</f>
        <v>0</v>
      </c>
      <c r="AB54">
        <f>BL54*(BQ54+BR54)/1000</f>
        <v>0</v>
      </c>
      <c r="AC54">
        <f>0.61365*exp(17.502*BS54/(240.97+BS54))</f>
        <v>0</v>
      </c>
      <c r="AD54">
        <f>(Z54-BL54*(BQ54+BR54)/1000)</f>
        <v>0</v>
      </c>
      <c r="AE54">
        <f>(-L54*44100)</f>
        <v>0</v>
      </c>
      <c r="AF54">
        <f>2*29.3*T54*0.92*(BS54-Y54)</f>
        <v>0</v>
      </c>
      <c r="AG54">
        <f>2*0.95*5.67E-8*(((BS54+$B$7)+273)^4-(Y54+273)^4)</f>
        <v>0</v>
      </c>
      <c r="AH54">
        <f>W54+AG54+AE54+AF54</f>
        <v>0</v>
      </c>
      <c r="AI54">
        <f>BP54*AW54*(BK54-BJ54*(1000-AW54*BM54)/(1000-AW54*BL54))/(100*BD54)</f>
        <v>0</v>
      </c>
      <c r="AJ54">
        <f>1000*BP54*AW54*(BL54-BM54)/(100*BD54*(1000-AW54*BL54))</f>
        <v>0</v>
      </c>
      <c r="AK54">
        <f>(AL54 - AM54 - BQ54*1E3/(8.314*(BS54+273.15)) * AO54/BP54 * AN54) * BP54/(100*BD54) * (1000 - BM54)/1000</f>
        <v>0</v>
      </c>
      <c r="AL54">
        <v>886.183826035567</v>
      </c>
      <c r="AM54">
        <v>851.5959393939393</v>
      </c>
      <c r="AN54">
        <v>5.083955929533619</v>
      </c>
      <c r="AO54">
        <v>66.76948386881654</v>
      </c>
      <c r="AP54">
        <f>(AR54 - AQ54 + BQ54*1E3/(8.314*(BS54+273.15)) * AT54/BP54 * AS54) * BP54/(100*BD54) * 1000/(1000 - AR54)</f>
        <v>0</v>
      </c>
      <c r="AQ54">
        <v>15.20059260383059</v>
      </c>
      <c r="AR54">
        <v>16.13509636363636</v>
      </c>
      <c r="AS54">
        <v>-3.800033791381124E-05</v>
      </c>
      <c r="AT54">
        <v>80.08681088304684</v>
      </c>
      <c r="AU54">
        <v>0</v>
      </c>
      <c r="AV54">
        <v>0</v>
      </c>
      <c r="AW54">
        <f>IF(AU54*$H$13&gt;=AY54,1.0,(AY54/(AY54-AU54*$H$13)))</f>
        <v>0</v>
      </c>
      <c r="AX54">
        <f>(AW54-1)*100</f>
        <v>0</v>
      </c>
      <c r="AY54">
        <f>MAX(0,($B$13+$C$13*BX54)/(1+$D$13*BX54)*BQ54/(BS54+273)*$E$13)</f>
        <v>0</v>
      </c>
      <c r="AZ54">
        <f>$B$11*BY54+$C$11*BZ54+$F$11*CK54*(1-CN54)</f>
        <v>0</v>
      </c>
      <c r="BA54">
        <f>AZ54*BB54</f>
        <v>0</v>
      </c>
      <c r="BB54">
        <f>($B$11*$D$9+$C$11*$D$9+$F$11*((CX54+CP54)/MAX(CX54+CP54+CY54, 0.1)*$I$9+CY54/MAX(CX54+CP54+CY54, 0.1)*$J$9))/($B$11+$C$11+$F$11)</f>
        <v>0</v>
      </c>
      <c r="BC54">
        <f>($B$11*$K$9+$C$11*$K$9+$F$11*((CX54+CP54)/MAX(CX54+CP54+CY54, 0.1)*$P$9+CY54/MAX(CX54+CP54+CY54, 0.1)*$Q$9))/($B$11+$C$11+$F$11)</f>
        <v>0</v>
      </c>
      <c r="BD54">
        <v>6</v>
      </c>
      <c r="BE54">
        <v>0.5</v>
      </c>
      <c r="BF54" t="s">
        <v>361</v>
      </c>
      <c r="BG54">
        <v>2</v>
      </c>
      <c r="BH54" t="b">
        <v>1</v>
      </c>
      <c r="BI54">
        <v>1728491628.214286</v>
      </c>
      <c r="BJ54">
        <v>801.5869999999999</v>
      </c>
      <c r="BK54">
        <v>845.5521428571429</v>
      </c>
      <c r="BL54">
        <v>16.1386</v>
      </c>
      <c r="BM54">
        <v>15.1986</v>
      </c>
      <c r="BN54">
        <v>809.8185</v>
      </c>
      <c r="BO54">
        <v>16.22908214285714</v>
      </c>
      <c r="BP54">
        <v>600.0245714285713</v>
      </c>
      <c r="BQ54">
        <v>97.5081857142857</v>
      </c>
      <c r="BR54">
        <v>0.09996513214285714</v>
      </c>
      <c r="BS54">
        <v>24.96426071428571</v>
      </c>
      <c r="BT54">
        <v>25.01506785714286</v>
      </c>
      <c r="BU54">
        <v>999.9000000000002</v>
      </c>
      <c r="BV54">
        <v>0</v>
      </c>
      <c r="BW54">
        <v>0</v>
      </c>
      <c r="BX54">
        <v>10001.77678571429</v>
      </c>
      <c r="BY54">
        <v>0</v>
      </c>
      <c r="BZ54">
        <v>67.95355357142856</v>
      </c>
      <c r="CA54">
        <v>-43.96516428571429</v>
      </c>
      <c r="CB54">
        <v>814.7356428571429</v>
      </c>
      <c r="CC54">
        <v>858.6017857142858</v>
      </c>
      <c r="CD54">
        <v>0.9400047857142858</v>
      </c>
      <c r="CE54">
        <v>845.5521428571429</v>
      </c>
      <c r="CF54">
        <v>15.1986</v>
      </c>
      <c r="CG54">
        <v>1.573645357142857</v>
      </c>
      <c r="CH54">
        <v>1.4819875</v>
      </c>
      <c r="CI54">
        <v>13.70312142857143</v>
      </c>
      <c r="CJ54">
        <v>12.783575</v>
      </c>
      <c r="CK54">
        <v>1599.996428571429</v>
      </c>
      <c r="CL54">
        <v>0.6919988928571429</v>
      </c>
      <c r="CM54">
        <v>0.3080011071428571</v>
      </c>
      <c r="CN54">
        <v>0</v>
      </c>
      <c r="CO54">
        <v>2.070589285714286</v>
      </c>
      <c r="CP54">
        <v>0</v>
      </c>
      <c r="CQ54">
        <v>14284.29642857143</v>
      </c>
      <c r="CR54">
        <v>13790.14285714286</v>
      </c>
      <c r="CS54">
        <v>40.06896428571428</v>
      </c>
      <c r="CT54">
        <v>40.79671428571429</v>
      </c>
      <c r="CU54">
        <v>40.20739285714285</v>
      </c>
      <c r="CV54">
        <v>39.95289285714285</v>
      </c>
      <c r="CW54">
        <v>39.34132142857142</v>
      </c>
      <c r="CX54">
        <v>1107.195357142857</v>
      </c>
      <c r="CY54">
        <v>492.8010714285714</v>
      </c>
      <c r="CZ54">
        <v>0</v>
      </c>
      <c r="DA54">
        <v>1728491692.6</v>
      </c>
      <c r="DB54">
        <v>0</v>
      </c>
      <c r="DC54">
        <v>1728490956.5</v>
      </c>
      <c r="DD54" t="s">
        <v>362</v>
      </c>
      <c r="DE54">
        <v>1728490952.5</v>
      </c>
      <c r="DF54">
        <v>1728490956.5</v>
      </c>
      <c r="DG54">
        <v>1</v>
      </c>
      <c r="DH54">
        <v>-0.065</v>
      </c>
      <c r="DI54">
        <v>-0.008</v>
      </c>
      <c r="DJ54">
        <v>-3.246</v>
      </c>
      <c r="DK54">
        <v>-0.091</v>
      </c>
      <c r="DL54">
        <v>52</v>
      </c>
      <c r="DM54">
        <v>15</v>
      </c>
      <c r="DN54">
        <v>0.25</v>
      </c>
      <c r="DO54">
        <v>0.13</v>
      </c>
      <c r="DP54">
        <v>-43.77597</v>
      </c>
      <c r="DQ54">
        <v>-3.325427392119997</v>
      </c>
      <c r="DR54">
        <v>0.3271452645232691</v>
      </c>
      <c r="DS54">
        <v>0</v>
      </c>
      <c r="DT54">
        <v>0.94358465</v>
      </c>
      <c r="DU54">
        <v>-0.06082061538461565</v>
      </c>
      <c r="DV54">
        <v>0.005867078645075409</v>
      </c>
      <c r="DW54">
        <v>1</v>
      </c>
      <c r="DX54">
        <v>1</v>
      </c>
      <c r="DY54">
        <v>2</v>
      </c>
      <c r="DZ54" t="s">
        <v>363</v>
      </c>
      <c r="EA54">
        <v>3.23154</v>
      </c>
      <c r="EB54">
        <v>2.70443</v>
      </c>
      <c r="EC54">
        <v>0.168499</v>
      </c>
      <c r="ED54">
        <v>0.173625</v>
      </c>
      <c r="EE54">
        <v>0.0851696</v>
      </c>
      <c r="EF54">
        <v>0.08172749999999999</v>
      </c>
      <c r="EG54">
        <v>27491.5</v>
      </c>
      <c r="EH54">
        <v>26697.5</v>
      </c>
      <c r="EI54">
        <v>31638.9</v>
      </c>
      <c r="EJ54">
        <v>30600.2</v>
      </c>
      <c r="EK54">
        <v>38795.6</v>
      </c>
      <c r="EL54">
        <v>37139.5</v>
      </c>
      <c r="EM54">
        <v>44366</v>
      </c>
      <c r="EN54">
        <v>42711.1</v>
      </c>
      <c r="EO54">
        <v>2.20322</v>
      </c>
      <c r="EP54">
        <v>1.93928</v>
      </c>
      <c r="EQ54">
        <v>0.157498</v>
      </c>
      <c r="ER54">
        <v>0</v>
      </c>
      <c r="ES54">
        <v>22.418</v>
      </c>
      <c r="ET54">
        <v>999.9</v>
      </c>
      <c r="EU54">
        <v>69.7</v>
      </c>
      <c r="EV54">
        <v>22.9</v>
      </c>
      <c r="EW54">
        <v>20.0331</v>
      </c>
      <c r="EX54">
        <v>60.4701</v>
      </c>
      <c r="EY54">
        <v>25.8333</v>
      </c>
      <c r="EZ54">
        <v>1</v>
      </c>
      <c r="FA54">
        <v>-0.332934</v>
      </c>
      <c r="FB54">
        <v>-0.367979</v>
      </c>
      <c r="FC54">
        <v>20.2</v>
      </c>
      <c r="FD54">
        <v>5.21849</v>
      </c>
      <c r="FE54">
        <v>11.9942</v>
      </c>
      <c r="FF54">
        <v>4.9654</v>
      </c>
      <c r="FG54">
        <v>3.29553</v>
      </c>
      <c r="FH54">
        <v>9999</v>
      </c>
      <c r="FI54">
        <v>9999</v>
      </c>
      <c r="FJ54">
        <v>9999</v>
      </c>
      <c r="FK54">
        <v>148.2</v>
      </c>
      <c r="FL54">
        <v>4.97102</v>
      </c>
      <c r="FM54">
        <v>1.86765</v>
      </c>
      <c r="FN54">
        <v>1.85883</v>
      </c>
      <c r="FO54">
        <v>1.86508</v>
      </c>
      <c r="FP54">
        <v>1.86303</v>
      </c>
      <c r="FQ54">
        <v>1.86435</v>
      </c>
      <c r="FR54">
        <v>1.8598</v>
      </c>
      <c r="FS54">
        <v>1.86387</v>
      </c>
      <c r="FT54">
        <v>0</v>
      </c>
      <c r="FU54">
        <v>0</v>
      </c>
      <c r="FV54">
        <v>0</v>
      </c>
      <c r="FW54">
        <v>0</v>
      </c>
      <c r="FX54" t="s">
        <v>364</v>
      </c>
      <c r="FY54" t="s">
        <v>365</v>
      </c>
      <c r="FZ54" t="s">
        <v>366</v>
      </c>
      <c r="GA54" t="s">
        <v>366</v>
      </c>
      <c r="GB54" t="s">
        <v>366</v>
      </c>
      <c r="GC54" t="s">
        <v>366</v>
      </c>
      <c r="GD54">
        <v>0</v>
      </c>
      <c r="GE54">
        <v>100</v>
      </c>
      <c r="GF54">
        <v>100</v>
      </c>
      <c r="GG54">
        <v>-8.474</v>
      </c>
      <c r="GH54">
        <v>-0.0905</v>
      </c>
      <c r="GI54">
        <v>-2.868309889394353</v>
      </c>
      <c r="GJ54">
        <v>-0.006773961979547998</v>
      </c>
      <c r="GK54">
        <v>-8.296070481250098E-08</v>
      </c>
      <c r="GL54">
        <v>3.322967193956903E-10</v>
      </c>
      <c r="GM54">
        <v>-0.07871069313407227</v>
      </c>
      <c r="GN54">
        <v>-0.00208336341840114</v>
      </c>
      <c r="GO54">
        <v>8.801746095907445E-05</v>
      </c>
      <c r="GP54">
        <v>-2.677693255255651E-07</v>
      </c>
      <c r="GQ54">
        <v>3</v>
      </c>
      <c r="GR54">
        <v>2052</v>
      </c>
      <c r="GS54">
        <v>2</v>
      </c>
      <c r="GT54">
        <v>18</v>
      </c>
      <c r="GU54">
        <v>11.4</v>
      </c>
      <c r="GV54">
        <v>11.3</v>
      </c>
      <c r="GW54">
        <v>2.0874</v>
      </c>
      <c r="GX54">
        <v>2.42798</v>
      </c>
      <c r="GY54">
        <v>1.44897</v>
      </c>
      <c r="GZ54">
        <v>2.32788</v>
      </c>
      <c r="HA54">
        <v>1.55151</v>
      </c>
      <c r="HB54">
        <v>2.37549</v>
      </c>
      <c r="HC54">
        <v>28.6269</v>
      </c>
      <c r="HD54">
        <v>14.9201</v>
      </c>
      <c r="HE54">
        <v>18</v>
      </c>
      <c r="HF54">
        <v>608.3200000000001</v>
      </c>
      <c r="HG54">
        <v>444.562</v>
      </c>
      <c r="HH54">
        <v>23.2053</v>
      </c>
      <c r="HI54">
        <v>22.6931</v>
      </c>
      <c r="HJ54">
        <v>30.0004</v>
      </c>
      <c r="HK54">
        <v>22.6428</v>
      </c>
      <c r="HL54">
        <v>22.5607</v>
      </c>
      <c r="HM54">
        <v>41.8445</v>
      </c>
      <c r="HN54">
        <v>33.4436</v>
      </c>
      <c r="HO54">
        <v>77.41330000000001</v>
      </c>
      <c r="HP54">
        <v>23.2074</v>
      </c>
      <c r="HQ54">
        <v>912.773</v>
      </c>
      <c r="HR54">
        <v>15.2651</v>
      </c>
      <c r="HS54">
        <v>100.438</v>
      </c>
      <c r="HT54">
        <v>102.077</v>
      </c>
    </row>
    <row r="55" spans="1:228">
      <c r="A55">
        <v>39</v>
      </c>
      <c r="B55">
        <v>1728491640.5</v>
      </c>
      <c r="C55">
        <v>703</v>
      </c>
      <c r="D55" t="s">
        <v>443</v>
      </c>
      <c r="E55" t="s">
        <v>444</v>
      </c>
      <c r="F55">
        <v>5</v>
      </c>
      <c r="G55" t="s">
        <v>357</v>
      </c>
      <c r="H55" t="s">
        <v>358</v>
      </c>
      <c r="I55" t="s">
        <v>359</v>
      </c>
      <c r="J55" t="s">
        <v>360</v>
      </c>
      <c r="K55">
        <v>1728491632.660714</v>
      </c>
      <c r="L55">
        <f>(M55)/1000</f>
        <v>0</v>
      </c>
      <c r="M55">
        <f>IF(BH55, AP55, AJ55)</f>
        <v>0</v>
      </c>
      <c r="N55">
        <f>IF(BH55, AK55, AI55)</f>
        <v>0</v>
      </c>
      <c r="O55">
        <f>BJ55 - IF(AW55&gt;1, N55*BD55*100.0/(AY55), 0)</f>
        <v>0</v>
      </c>
      <c r="P55">
        <f>((V55-L55/2)*O55-N55)/(V55+L55/2)</f>
        <v>0</v>
      </c>
      <c r="Q55">
        <f>P55*(BQ55+BR55)/1000.0</f>
        <v>0</v>
      </c>
      <c r="R55">
        <f>(BJ55 - IF(AW55&gt;1, N55*BD55*100.0/(AY55), 0))*(BQ55+BR55)/1000.0</f>
        <v>0</v>
      </c>
      <c r="S55">
        <f>2.0/((1/U55-1/T55)+SIGN(U55)*SQRT((1/U55-1/T55)*(1/U55-1/T55) + 4*BE55/((BE55+1)*(BE55+1))*(2*1/U55*1/T55-1/T55*1/T55)))</f>
        <v>0</v>
      </c>
      <c r="T55">
        <f>IF(LEFT(BF55,1)&lt;&gt;"0",IF(LEFT(BF55,1)="1",3.0,BG55),$D$5+$E$5*(BX55*BQ55/($K$5*1000))+$F$5*(BX55*BQ55/($K$5*1000))*MAX(MIN(BD55,$J$5),$I$5)*MAX(MIN(BD55,$J$5),$I$5)+$G$5*MAX(MIN(BD55,$J$5),$I$5)*(BX55*BQ55/($K$5*1000))+$H$5*(BX55*BQ55/($K$5*1000))*(BX55*BQ55/($K$5*1000)))</f>
        <v>0</v>
      </c>
      <c r="U55">
        <f>L55*(1000-(1000*0.61365*exp(17.502*Y55/(240.97+Y55))/(BQ55+BR55)+BL55)/2)/(1000*0.61365*exp(17.502*Y55/(240.97+Y55))/(BQ55+BR55)-BL55)</f>
        <v>0</v>
      </c>
      <c r="V55">
        <f>1/((BE55+1)/(S55/1.6)+1/(T55/1.37)) + BE55/((BE55+1)/(S55/1.6) + BE55/(T55/1.37))</f>
        <v>0</v>
      </c>
      <c r="W55">
        <f>(AZ55*BC55)</f>
        <v>0</v>
      </c>
      <c r="X55">
        <f>(BS55+(W55+2*0.95*5.67E-8*(((BS55+$B$7)+273)^4-(BS55+273)^4)-44100*L55)/(1.84*29.3*T55+8*0.95*5.67E-8*(BS55+273)^3))</f>
        <v>0</v>
      </c>
      <c r="Y55">
        <f>($C$7*BT55+$D$7*BU55+$E$7*X55)</f>
        <v>0</v>
      </c>
      <c r="Z55">
        <f>0.61365*exp(17.502*Y55/(240.97+Y55))</f>
        <v>0</v>
      </c>
      <c r="AA55">
        <f>(AB55/AC55*100)</f>
        <v>0</v>
      </c>
      <c r="AB55">
        <f>BL55*(BQ55+BR55)/1000</f>
        <v>0</v>
      </c>
      <c r="AC55">
        <f>0.61365*exp(17.502*BS55/(240.97+BS55))</f>
        <v>0</v>
      </c>
      <c r="AD55">
        <f>(Z55-BL55*(BQ55+BR55)/1000)</f>
        <v>0</v>
      </c>
      <c r="AE55">
        <f>(-L55*44100)</f>
        <v>0</v>
      </c>
      <c r="AF55">
        <f>2*29.3*T55*0.92*(BS55-Y55)</f>
        <v>0</v>
      </c>
      <c r="AG55">
        <f>2*0.95*5.67E-8*(((BS55+$B$7)+273)^4-(Y55+273)^4)</f>
        <v>0</v>
      </c>
      <c r="AH55">
        <f>W55+AG55+AE55+AF55</f>
        <v>0</v>
      </c>
      <c r="AI55">
        <f>BP55*AW55*(BK55-BJ55*(1000-AW55*BM55)/(1000-AW55*BL55))/(100*BD55)</f>
        <v>0</v>
      </c>
      <c r="AJ55">
        <f>1000*BP55*AW55*(BL55-BM55)/(100*BD55*(1000-AW55*BL55))</f>
        <v>0</v>
      </c>
      <c r="AK55">
        <f>(AL55 - AM55 - BQ55*1E3/(8.314*(BS55+273.15)) * AO55/BP55 * AN55) * BP55/(100*BD55) * (1000 - BM55)/1000</f>
        <v>0</v>
      </c>
      <c r="AL55">
        <v>909.1445574845144</v>
      </c>
      <c r="AM55">
        <v>874.4535636363634</v>
      </c>
      <c r="AN55">
        <v>5.089282391824867</v>
      </c>
      <c r="AO55">
        <v>66.76948386881654</v>
      </c>
      <c r="AP55">
        <f>(AR55 - AQ55 + BQ55*1E3/(8.314*(BS55+273.15)) * AT55/BP55 * AS55) * BP55/(100*BD55) * 1000/(1000 - AR55)</f>
        <v>0</v>
      </c>
      <c r="AQ55">
        <v>15.20410529837928</v>
      </c>
      <c r="AR55">
        <v>16.13276242424242</v>
      </c>
      <c r="AS55">
        <v>-1.563088015819868E-05</v>
      </c>
      <c r="AT55">
        <v>80.08681088304684</v>
      </c>
      <c r="AU55">
        <v>0</v>
      </c>
      <c r="AV55">
        <v>0</v>
      </c>
      <c r="AW55">
        <f>IF(AU55*$H$13&gt;=AY55,1.0,(AY55/(AY55-AU55*$H$13)))</f>
        <v>0</v>
      </c>
      <c r="AX55">
        <f>(AW55-1)*100</f>
        <v>0</v>
      </c>
      <c r="AY55">
        <f>MAX(0,($B$13+$C$13*BX55)/(1+$D$13*BX55)*BQ55/(BS55+273)*$E$13)</f>
        <v>0</v>
      </c>
      <c r="AZ55">
        <f>$B$11*BY55+$C$11*BZ55+$F$11*CK55*(1-CN55)</f>
        <v>0</v>
      </c>
      <c r="BA55">
        <f>AZ55*BB55</f>
        <v>0</v>
      </c>
      <c r="BB55">
        <f>($B$11*$D$9+$C$11*$D$9+$F$11*((CX55+CP55)/MAX(CX55+CP55+CY55, 0.1)*$I$9+CY55/MAX(CX55+CP55+CY55, 0.1)*$J$9))/($B$11+$C$11+$F$11)</f>
        <v>0</v>
      </c>
      <c r="BC55">
        <f>($B$11*$K$9+$C$11*$K$9+$F$11*((CX55+CP55)/MAX(CX55+CP55+CY55, 0.1)*$P$9+CY55/MAX(CX55+CP55+CY55, 0.1)*$Q$9))/($B$11+$C$11+$F$11)</f>
        <v>0</v>
      </c>
      <c r="BD55">
        <v>6</v>
      </c>
      <c r="BE55">
        <v>0.5</v>
      </c>
      <c r="BF55" t="s">
        <v>361</v>
      </c>
      <c r="BG55">
        <v>2</v>
      </c>
      <c r="BH55" t="b">
        <v>1</v>
      </c>
      <c r="BI55">
        <v>1728491632.660714</v>
      </c>
      <c r="BJ55">
        <v>823.7299642857142</v>
      </c>
      <c r="BK55">
        <v>867.9376071428571</v>
      </c>
      <c r="BL55">
        <v>16.13625357142857</v>
      </c>
      <c r="BM55">
        <v>15.20110357142857</v>
      </c>
      <c r="BN55">
        <v>832.1004999999999</v>
      </c>
      <c r="BO55">
        <v>16.22673571428572</v>
      </c>
      <c r="BP55">
        <v>600.009</v>
      </c>
      <c r="BQ55">
        <v>97.50801428571428</v>
      </c>
      <c r="BR55">
        <v>0.1000021035714286</v>
      </c>
      <c r="BS55">
        <v>24.96356785714286</v>
      </c>
      <c r="BT55">
        <v>25.01323214285715</v>
      </c>
      <c r="BU55">
        <v>999.9000000000002</v>
      </c>
      <c r="BV55">
        <v>0</v>
      </c>
      <c r="BW55">
        <v>0</v>
      </c>
      <c r="BX55">
        <v>9994.433928571429</v>
      </c>
      <c r="BY55">
        <v>0</v>
      </c>
      <c r="BZ55">
        <v>68.00654285714285</v>
      </c>
      <c r="CA55">
        <v>-44.20760714285715</v>
      </c>
      <c r="CB55">
        <v>837.239892857143</v>
      </c>
      <c r="CC55">
        <v>881.3349642857144</v>
      </c>
      <c r="CD55">
        <v>0.9351591785714286</v>
      </c>
      <c r="CE55">
        <v>867.9376071428571</v>
      </c>
      <c r="CF55">
        <v>15.20110357142857</v>
      </c>
      <c r="CG55">
        <v>1.573414285714286</v>
      </c>
      <c r="CH55">
        <v>1.482228571428572</v>
      </c>
      <c r="CI55">
        <v>13.70086428571429</v>
      </c>
      <c r="CJ55">
        <v>12.78606428571429</v>
      </c>
      <c r="CK55">
        <v>1600.018928571428</v>
      </c>
      <c r="CL55">
        <v>0.6920055357142859</v>
      </c>
      <c r="CM55">
        <v>0.3079944642857143</v>
      </c>
      <c r="CN55">
        <v>0</v>
      </c>
      <c r="CO55">
        <v>2.038510714285714</v>
      </c>
      <c r="CP55">
        <v>0</v>
      </c>
      <c r="CQ55">
        <v>14303.48928571429</v>
      </c>
      <c r="CR55">
        <v>13790.36428571429</v>
      </c>
      <c r="CS55">
        <v>40.13364285714285</v>
      </c>
      <c r="CT55">
        <v>40.83242857142857</v>
      </c>
      <c r="CU55">
        <v>40.26307142857142</v>
      </c>
      <c r="CV55">
        <v>40.02657142857142</v>
      </c>
      <c r="CW55">
        <v>39.40157142857142</v>
      </c>
      <c r="CX55">
        <v>1107.221428571429</v>
      </c>
      <c r="CY55">
        <v>492.7974999999998</v>
      </c>
      <c r="CZ55">
        <v>0</v>
      </c>
      <c r="DA55">
        <v>1728491697.4</v>
      </c>
      <c r="DB55">
        <v>0</v>
      </c>
      <c r="DC55">
        <v>1728490956.5</v>
      </c>
      <c r="DD55" t="s">
        <v>362</v>
      </c>
      <c r="DE55">
        <v>1728490952.5</v>
      </c>
      <c r="DF55">
        <v>1728490956.5</v>
      </c>
      <c r="DG55">
        <v>1</v>
      </c>
      <c r="DH55">
        <v>-0.065</v>
      </c>
      <c r="DI55">
        <v>-0.008</v>
      </c>
      <c r="DJ55">
        <v>-3.246</v>
      </c>
      <c r="DK55">
        <v>-0.091</v>
      </c>
      <c r="DL55">
        <v>52</v>
      </c>
      <c r="DM55">
        <v>15</v>
      </c>
      <c r="DN55">
        <v>0.25</v>
      </c>
      <c r="DO55">
        <v>0.13</v>
      </c>
      <c r="DP55">
        <v>-44.05472926829268</v>
      </c>
      <c r="DQ55">
        <v>-3.437069686411199</v>
      </c>
      <c r="DR55">
        <v>0.3450738459277475</v>
      </c>
      <c r="DS55">
        <v>0</v>
      </c>
      <c r="DT55">
        <v>0.9379116097560974</v>
      </c>
      <c r="DU55">
        <v>-0.06348215331010434</v>
      </c>
      <c r="DV55">
        <v>0.006294105592819622</v>
      </c>
      <c r="DW55">
        <v>1</v>
      </c>
      <c r="DX55">
        <v>1</v>
      </c>
      <c r="DY55">
        <v>2</v>
      </c>
      <c r="DZ55" t="s">
        <v>363</v>
      </c>
      <c r="EA55">
        <v>3.23145</v>
      </c>
      <c r="EB55">
        <v>2.70433</v>
      </c>
      <c r="EC55">
        <v>0.171441</v>
      </c>
      <c r="ED55">
        <v>0.176504</v>
      </c>
      <c r="EE55">
        <v>0.08516170000000001</v>
      </c>
      <c r="EF55">
        <v>0.0817445</v>
      </c>
      <c r="EG55">
        <v>27394.4</v>
      </c>
      <c r="EH55">
        <v>26604.8</v>
      </c>
      <c r="EI55">
        <v>31638.9</v>
      </c>
      <c r="EJ55">
        <v>30600.3</v>
      </c>
      <c r="EK55">
        <v>38796</v>
      </c>
      <c r="EL55">
        <v>37139</v>
      </c>
      <c r="EM55">
        <v>44366</v>
      </c>
      <c r="EN55">
        <v>42711.4</v>
      </c>
      <c r="EO55">
        <v>2.20345</v>
      </c>
      <c r="EP55">
        <v>1.93915</v>
      </c>
      <c r="EQ55">
        <v>0.157952</v>
      </c>
      <c r="ER55">
        <v>0</v>
      </c>
      <c r="ES55">
        <v>22.4168</v>
      </c>
      <c r="ET55">
        <v>999.9</v>
      </c>
      <c r="EU55">
        <v>69.7</v>
      </c>
      <c r="EV55">
        <v>22.9</v>
      </c>
      <c r="EW55">
        <v>20.0313</v>
      </c>
      <c r="EX55">
        <v>61.0901</v>
      </c>
      <c r="EY55">
        <v>25.4247</v>
      </c>
      <c r="EZ55">
        <v>1</v>
      </c>
      <c r="FA55">
        <v>-0.332525</v>
      </c>
      <c r="FB55">
        <v>-0.379153</v>
      </c>
      <c r="FC55">
        <v>20.2</v>
      </c>
      <c r="FD55">
        <v>5.21834</v>
      </c>
      <c r="FE55">
        <v>11.9942</v>
      </c>
      <c r="FF55">
        <v>4.9652</v>
      </c>
      <c r="FG55">
        <v>3.29553</v>
      </c>
      <c r="FH55">
        <v>9999</v>
      </c>
      <c r="FI55">
        <v>9999</v>
      </c>
      <c r="FJ55">
        <v>9999</v>
      </c>
      <c r="FK55">
        <v>148.2</v>
      </c>
      <c r="FL55">
        <v>4.97105</v>
      </c>
      <c r="FM55">
        <v>1.86764</v>
      </c>
      <c r="FN55">
        <v>1.85883</v>
      </c>
      <c r="FO55">
        <v>1.86508</v>
      </c>
      <c r="FP55">
        <v>1.86305</v>
      </c>
      <c r="FQ55">
        <v>1.86436</v>
      </c>
      <c r="FR55">
        <v>1.85984</v>
      </c>
      <c r="FS55">
        <v>1.86393</v>
      </c>
      <c r="FT55">
        <v>0</v>
      </c>
      <c r="FU55">
        <v>0</v>
      </c>
      <c r="FV55">
        <v>0</v>
      </c>
      <c r="FW55">
        <v>0</v>
      </c>
      <c r="FX55" t="s">
        <v>364</v>
      </c>
      <c r="FY55" t="s">
        <v>365</v>
      </c>
      <c r="FZ55" t="s">
        <v>366</v>
      </c>
      <c r="GA55" t="s">
        <v>366</v>
      </c>
      <c r="GB55" t="s">
        <v>366</v>
      </c>
      <c r="GC55" t="s">
        <v>366</v>
      </c>
      <c r="GD55">
        <v>0</v>
      </c>
      <c r="GE55">
        <v>100</v>
      </c>
      <c r="GF55">
        <v>100</v>
      </c>
      <c r="GG55">
        <v>-8.615</v>
      </c>
      <c r="GH55">
        <v>-0.0905</v>
      </c>
      <c r="GI55">
        <v>-2.868309889394353</v>
      </c>
      <c r="GJ55">
        <v>-0.006773961979547998</v>
      </c>
      <c r="GK55">
        <v>-8.296070481250098E-08</v>
      </c>
      <c r="GL55">
        <v>3.322967193956903E-10</v>
      </c>
      <c r="GM55">
        <v>-0.07871069313407227</v>
      </c>
      <c r="GN55">
        <v>-0.00208336341840114</v>
      </c>
      <c r="GO55">
        <v>8.801746095907445E-05</v>
      </c>
      <c r="GP55">
        <v>-2.677693255255651E-07</v>
      </c>
      <c r="GQ55">
        <v>3</v>
      </c>
      <c r="GR55">
        <v>2052</v>
      </c>
      <c r="GS55">
        <v>2</v>
      </c>
      <c r="GT55">
        <v>18</v>
      </c>
      <c r="GU55">
        <v>11.5</v>
      </c>
      <c r="GV55">
        <v>11.4</v>
      </c>
      <c r="GW55">
        <v>2.12769</v>
      </c>
      <c r="GX55">
        <v>2.43286</v>
      </c>
      <c r="GY55">
        <v>1.44775</v>
      </c>
      <c r="GZ55">
        <v>2.32666</v>
      </c>
      <c r="HA55">
        <v>1.55151</v>
      </c>
      <c r="HB55">
        <v>2.31445</v>
      </c>
      <c r="HC55">
        <v>28.6269</v>
      </c>
      <c r="HD55">
        <v>14.9113</v>
      </c>
      <c r="HE55">
        <v>18</v>
      </c>
      <c r="HF55">
        <v>608.516</v>
      </c>
      <c r="HG55">
        <v>444.521</v>
      </c>
      <c r="HH55">
        <v>23.1979</v>
      </c>
      <c r="HI55">
        <v>22.6971</v>
      </c>
      <c r="HJ55">
        <v>30.0004</v>
      </c>
      <c r="HK55">
        <v>22.6463</v>
      </c>
      <c r="HL55">
        <v>22.5645</v>
      </c>
      <c r="HM55">
        <v>42.7678</v>
      </c>
      <c r="HN55">
        <v>33.4436</v>
      </c>
      <c r="HO55">
        <v>77.04089999999999</v>
      </c>
      <c r="HP55">
        <v>23.1966</v>
      </c>
      <c r="HQ55">
        <v>942.827</v>
      </c>
      <c r="HR55">
        <v>15.2781</v>
      </c>
      <c r="HS55">
        <v>100.438</v>
      </c>
      <c r="HT55">
        <v>102.078</v>
      </c>
    </row>
    <row r="56" spans="1:228">
      <c r="A56">
        <v>40</v>
      </c>
      <c r="B56">
        <v>1728491646</v>
      </c>
      <c r="C56">
        <v>708.5</v>
      </c>
      <c r="D56" t="s">
        <v>445</v>
      </c>
      <c r="E56" t="s">
        <v>446</v>
      </c>
      <c r="F56">
        <v>5</v>
      </c>
      <c r="G56" t="s">
        <v>357</v>
      </c>
      <c r="H56" t="s">
        <v>358</v>
      </c>
      <c r="I56" t="s">
        <v>359</v>
      </c>
      <c r="J56" t="s">
        <v>360</v>
      </c>
      <c r="K56">
        <v>1728491638.232143</v>
      </c>
      <c r="L56">
        <f>(M56)/1000</f>
        <v>0</v>
      </c>
      <c r="M56">
        <f>IF(BH56, AP56, AJ56)</f>
        <v>0</v>
      </c>
      <c r="N56">
        <f>IF(BH56, AK56, AI56)</f>
        <v>0</v>
      </c>
      <c r="O56">
        <f>BJ56 - IF(AW56&gt;1, N56*BD56*100.0/(AY56), 0)</f>
        <v>0</v>
      </c>
      <c r="P56">
        <f>((V56-L56/2)*O56-N56)/(V56+L56/2)</f>
        <v>0</v>
      </c>
      <c r="Q56">
        <f>P56*(BQ56+BR56)/1000.0</f>
        <v>0</v>
      </c>
      <c r="R56">
        <f>(BJ56 - IF(AW56&gt;1, N56*BD56*100.0/(AY56), 0))*(BQ56+BR56)/1000.0</f>
        <v>0</v>
      </c>
      <c r="S56">
        <f>2.0/((1/U56-1/T56)+SIGN(U56)*SQRT((1/U56-1/T56)*(1/U56-1/T56) + 4*BE56/((BE56+1)*(BE56+1))*(2*1/U56*1/T56-1/T56*1/T56)))</f>
        <v>0</v>
      </c>
      <c r="T56">
        <f>IF(LEFT(BF56,1)&lt;&gt;"0",IF(LEFT(BF56,1)="1",3.0,BG56),$D$5+$E$5*(BX56*BQ56/($K$5*1000))+$F$5*(BX56*BQ56/($K$5*1000))*MAX(MIN(BD56,$J$5),$I$5)*MAX(MIN(BD56,$J$5),$I$5)+$G$5*MAX(MIN(BD56,$J$5),$I$5)*(BX56*BQ56/($K$5*1000))+$H$5*(BX56*BQ56/($K$5*1000))*(BX56*BQ56/($K$5*1000)))</f>
        <v>0</v>
      </c>
      <c r="U56">
        <f>L56*(1000-(1000*0.61365*exp(17.502*Y56/(240.97+Y56))/(BQ56+BR56)+BL56)/2)/(1000*0.61365*exp(17.502*Y56/(240.97+Y56))/(BQ56+BR56)-BL56)</f>
        <v>0</v>
      </c>
      <c r="V56">
        <f>1/((BE56+1)/(S56/1.6)+1/(T56/1.37)) + BE56/((BE56+1)/(S56/1.6) + BE56/(T56/1.37))</f>
        <v>0</v>
      </c>
      <c r="W56">
        <f>(AZ56*BC56)</f>
        <v>0</v>
      </c>
      <c r="X56">
        <f>(BS56+(W56+2*0.95*5.67E-8*(((BS56+$B$7)+273)^4-(BS56+273)^4)-44100*L56)/(1.84*29.3*T56+8*0.95*5.67E-8*(BS56+273)^3))</f>
        <v>0</v>
      </c>
      <c r="Y56">
        <f>($C$7*BT56+$D$7*BU56+$E$7*X56)</f>
        <v>0</v>
      </c>
      <c r="Z56">
        <f>0.61365*exp(17.502*Y56/(240.97+Y56))</f>
        <v>0</v>
      </c>
      <c r="AA56">
        <f>(AB56/AC56*100)</f>
        <v>0</v>
      </c>
      <c r="AB56">
        <f>BL56*(BQ56+BR56)/1000</f>
        <v>0</v>
      </c>
      <c r="AC56">
        <f>0.61365*exp(17.502*BS56/(240.97+BS56))</f>
        <v>0</v>
      </c>
      <c r="AD56">
        <f>(Z56-BL56*(BQ56+BR56)/1000)</f>
        <v>0</v>
      </c>
      <c r="AE56">
        <f>(-L56*44100)</f>
        <v>0</v>
      </c>
      <c r="AF56">
        <f>2*29.3*T56*0.92*(BS56-Y56)</f>
        <v>0</v>
      </c>
      <c r="AG56">
        <f>2*0.95*5.67E-8*(((BS56+$B$7)+273)^4-(Y56+273)^4)</f>
        <v>0</v>
      </c>
      <c r="AH56">
        <f>W56+AG56+AE56+AF56</f>
        <v>0</v>
      </c>
      <c r="AI56">
        <f>BP56*AW56*(BK56-BJ56*(1000-AW56*BM56)/(1000-AW56*BL56))/(100*BD56)</f>
        <v>0</v>
      </c>
      <c r="AJ56">
        <f>1000*BP56*AW56*(BL56-BM56)/(100*BD56*(1000-AW56*BL56))</f>
        <v>0</v>
      </c>
      <c r="AK56">
        <f>(AL56 - AM56 - BQ56*1E3/(8.314*(BS56+273.15)) * AO56/BP56 * AN56) * BP56/(100*BD56) * (1000 - BM56)/1000</f>
        <v>0</v>
      </c>
      <c r="AL56">
        <v>937.2153411025738</v>
      </c>
      <c r="AM56">
        <v>902.2671454545451</v>
      </c>
      <c r="AN56">
        <v>5.063086835438844</v>
      </c>
      <c r="AO56">
        <v>66.76948386881654</v>
      </c>
      <c r="AP56">
        <f>(AR56 - AQ56 + BQ56*1E3/(8.314*(BS56+273.15)) * AT56/BP56 * AS56) * BP56/(100*BD56) * 1000/(1000 - AR56)</f>
        <v>0</v>
      </c>
      <c r="AQ56">
        <v>15.20762051476531</v>
      </c>
      <c r="AR56">
        <v>16.13146545454545</v>
      </c>
      <c r="AS56">
        <v>-1.573849543244098E-05</v>
      </c>
      <c r="AT56">
        <v>80.08681088304684</v>
      </c>
      <c r="AU56">
        <v>0</v>
      </c>
      <c r="AV56">
        <v>0</v>
      </c>
      <c r="AW56">
        <f>IF(AU56*$H$13&gt;=AY56,1.0,(AY56/(AY56-AU56*$H$13)))</f>
        <v>0</v>
      </c>
      <c r="AX56">
        <f>(AW56-1)*100</f>
        <v>0</v>
      </c>
      <c r="AY56">
        <f>MAX(0,($B$13+$C$13*BX56)/(1+$D$13*BX56)*BQ56/(BS56+273)*$E$13)</f>
        <v>0</v>
      </c>
      <c r="AZ56">
        <f>$B$11*BY56+$C$11*BZ56+$F$11*CK56*(1-CN56)</f>
        <v>0</v>
      </c>
      <c r="BA56">
        <f>AZ56*BB56</f>
        <v>0</v>
      </c>
      <c r="BB56">
        <f>($B$11*$D$9+$C$11*$D$9+$F$11*((CX56+CP56)/MAX(CX56+CP56+CY56, 0.1)*$I$9+CY56/MAX(CX56+CP56+CY56, 0.1)*$J$9))/($B$11+$C$11+$F$11)</f>
        <v>0</v>
      </c>
      <c r="BC56">
        <f>($B$11*$K$9+$C$11*$K$9+$F$11*((CX56+CP56)/MAX(CX56+CP56+CY56, 0.1)*$P$9+CY56/MAX(CX56+CP56+CY56, 0.1)*$Q$9))/($B$11+$C$11+$F$11)</f>
        <v>0</v>
      </c>
      <c r="BD56">
        <v>6</v>
      </c>
      <c r="BE56">
        <v>0.5</v>
      </c>
      <c r="BF56" t="s">
        <v>361</v>
      </c>
      <c r="BG56">
        <v>2</v>
      </c>
      <c r="BH56" t="b">
        <v>1</v>
      </c>
      <c r="BI56">
        <v>1728491638.232143</v>
      </c>
      <c r="BJ56">
        <v>851.477857142857</v>
      </c>
      <c r="BK56">
        <v>895.9641785714286</v>
      </c>
      <c r="BL56">
        <v>16.13355714285714</v>
      </c>
      <c r="BM56">
        <v>15.20462142857143</v>
      </c>
      <c r="BN56">
        <v>860.0214999999998</v>
      </c>
      <c r="BO56">
        <v>16.22404285714286</v>
      </c>
      <c r="BP56">
        <v>600.0058928571427</v>
      </c>
      <c r="BQ56">
        <v>97.50838214285714</v>
      </c>
      <c r="BR56">
        <v>0.100017875</v>
      </c>
      <c r="BS56">
        <v>24.96497857142857</v>
      </c>
      <c r="BT56">
        <v>25.01260357142857</v>
      </c>
      <c r="BU56">
        <v>999.9000000000002</v>
      </c>
      <c r="BV56">
        <v>0</v>
      </c>
      <c r="BW56">
        <v>0</v>
      </c>
      <c r="BX56">
        <v>9994.773214285715</v>
      </c>
      <c r="BY56">
        <v>0</v>
      </c>
      <c r="BZ56">
        <v>68.00972142857144</v>
      </c>
      <c r="CA56">
        <v>-44.48628928571429</v>
      </c>
      <c r="CB56">
        <v>865.4403928571428</v>
      </c>
      <c r="CC56">
        <v>909.7973928571427</v>
      </c>
      <c r="CD56">
        <v>0.9289414285714285</v>
      </c>
      <c r="CE56">
        <v>895.9641785714286</v>
      </c>
      <c r="CF56">
        <v>15.20462142857143</v>
      </c>
      <c r="CG56">
        <v>1.573157142857143</v>
      </c>
      <c r="CH56">
        <v>1.482577857142857</v>
      </c>
      <c r="CI56">
        <v>13.69834642857143</v>
      </c>
      <c r="CJ56">
        <v>12.78965714285714</v>
      </c>
      <c r="CK56">
        <v>1600.028571428571</v>
      </c>
      <c r="CL56">
        <v>0.6920130357142856</v>
      </c>
      <c r="CM56">
        <v>0.3079869642857142</v>
      </c>
      <c r="CN56">
        <v>0</v>
      </c>
      <c r="CO56">
        <v>2.08365</v>
      </c>
      <c r="CP56">
        <v>0</v>
      </c>
      <c r="CQ56">
        <v>14334.31428571428</v>
      </c>
      <c r="CR56">
        <v>13790.48571428572</v>
      </c>
      <c r="CS56">
        <v>40.21182142857142</v>
      </c>
      <c r="CT56">
        <v>40.88814285714285</v>
      </c>
      <c r="CU56">
        <v>40.32789285714284</v>
      </c>
      <c r="CV56">
        <v>40.1135357142857</v>
      </c>
      <c r="CW56">
        <v>39.47517857142856</v>
      </c>
      <c r="CX56">
        <v>1107.238928571428</v>
      </c>
      <c r="CY56">
        <v>492.7896428571429</v>
      </c>
      <c r="CZ56">
        <v>0</v>
      </c>
      <c r="DA56">
        <v>1728491702.8</v>
      </c>
      <c r="DB56">
        <v>0</v>
      </c>
      <c r="DC56">
        <v>1728490956.5</v>
      </c>
      <c r="DD56" t="s">
        <v>362</v>
      </c>
      <c r="DE56">
        <v>1728490952.5</v>
      </c>
      <c r="DF56">
        <v>1728490956.5</v>
      </c>
      <c r="DG56">
        <v>1</v>
      </c>
      <c r="DH56">
        <v>-0.065</v>
      </c>
      <c r="DI56">
        <v>-0.008</v>
      </c>
      <c r="DJ56">
        <v>-3.246</v>
      </c>
      <c r="DK56">
        <v>-0.091</v>
      </c>
      <c r="DL56">
        <v>52</v>
      </c>
      <c r="DM56">
        <v>15</v>
      </c>
      <c r="DN56">
        <v>0.25</v>
      </c>
      <c r="DO56">
        <v>0.13</v>
      </c>
      <c r="DP56">
        <v>-44.34784</v>
      </c>
      <c r="DQ56">
        <v>-3.011790619137018</v>
      </c>
      <c r="DR56">
        <v>0.2986527111880952</v>
      </c>
      <c r="DS56">
        <v>0</v>
      </c>
      <c r="DT56">
        <v>0.931648025</v>
      </c>
      <c r="DU56">
        <v>-0.06833868292683172</v>
      </c>
      <c r="DV56">
        <v>0.00660596149507208</v>
      </c>
      <c r="DW56">
        <v>1</v>
      </c>
      <c r="DX56">
        <v>1</v>
      </c>
      <c r="DY56">
        <v>2</v>
      </c>
      <c r="DZ56" t="s">
        <v>363</v>
      </c>
      <c r="EA56">
        <v>3.23132</v>
      </c>
      <c r="EB56">
        <v>2.70428</v>
      </c>
      <c r="EC56">
        <v>0.174966</v>
      </c>
      <c r="ED56">
        <v>0.179999</v>
      </c>
      <c r="EE56">
        <v>0.08515399999999999</v>
      </c>
      <c r="EF56">
        <v>0.0817585</v>
      </c>
      <c r="EG56">
        <v>27278</v>
      </c>
      <c r="EH56">
        <v>26491.8</v>
      </c>
      <c r="EI56">
        <v>31638.8</v>
      </c>
      <c r="EJ56">
        <v>30600</v>
      </c>
      <c r="EK56">
        <v>38796.3</v>
      </c>
      <c r="EL56">
        <v>37138.2</v>
      </c>
      <c r="EM56">
        <v>44365.8</v>
      </c>
      <c r="EN56">
        <v>42711</v>
      </c>
      <c r="EO56">
        <v>2.203</v>
      </c>
      <c r="EP56">
        <v>1.93935</v>
      </c>
      <c r="EQ56">
        <v>0.158131</v>
      </c>
      <c r="ER56">
        <v>0</v>
      </c>
      <c r="ES56">
        <v>22.4142</v>
      </c>
      <c r="ET56">
        <v>999.9</v>
      </c>
      <c r="EU56">
        <v>69.7</v>
      </c>
      <c r="EV56">
        <v>22.9</v>
      </c>
      <c r="EW56">
        <v>20.034</v>
      </c>
      <c r="EX56">
        <v>60.9701</v>
      </c>
      <c r="EY56">
        <v>25.5288</v>
      </c>
      <c r="EZ56">
        <v>1</v>
      </c>
      <c r="FA56">
        <v>-0.332213</v>
      </c>
      <c r="FB56">
        <v>-0.361593</v>
      </c>
      <c r="FC56">
        <v>20.1999</v>
      </c>
      <c r="FD56">
        <v>5.21849</v>
      </c>
      <c r="FE56">
        <v>11.9944</v>
      </c>
      <c r="FF56">
        <v>4.9651</v>
      </c>
      <c r="FG56">
        <v>3.29555</v>
      </c>
      <c r="FH56">
        <v>9999</v>
      </c>
      <c r="FI56">
        <v>9999</v>
      </c>
      <c r="FJ56">
        <v>9999</v>
      </c>
      <c r="FK56">
        <v>148.2</v>
      </c>
      <c r="FL56">
        <v>4.97104</v>
      </c>
      <c r="FM56">
        <v>1.86764</v>
      </c>
      <c r="FN56">
        <v>1.85883</v>
      </c>
      <c r="FO56">
        <v>1.86508</v>
      </c>
      <c r="FP56">
        <v>1.86305</v>
      </c>
      <c r="FQ56">
        <v>1.86435</v>
      </c>
      <c r="FR56">
        <v>1.85983</v>
      </c>
      <c r="FS56">
        <v>1.8639</v>
      </c>
      <c r="FT56">
        <v>0</v>
      </c>
      <c r="FU56">
        <v>0</v>
      </c>
      <c r="FV56">
        <v>0</v>
      </c>
      <c r="FW56">
        <v>0</v>
      </c>
      <c r="FX56" t="s">
        <v>364</v>
      </c>
      <c r="FY56" t="s">
        <v>365</v>
      </c>
      <c r="FZ56" t="s">
        <v>366</v>
      </c>
      <c r="GA56" t="s">
        <v>366</v>
      </c>
      <c r="GB56" t="s">
        <v>366</v>
      </c>
      <c r="GC56" t="s">
        <v>366</v>
      </c>
      <c r="GD56">
        <v>0</v>
      </c>
      <c r="GE56">
        <v>100</v>
      </c>
      <c r="GF56">
        <v>100</v>
      </c>
      <c r="GG56">
        <v>-8.784000000000001</v>
      </c>
      <c r="GH56">
        <v>-0.0905</v>
      </c>
      <c r="GI56">
        <v>-2.868309889394353</v>
      </c>
      <c r="GJ56">
        <v>-0.006773961979547998</v>
      </c>
      <c r="GK56">
        <v>-8.296070481250098E-08</v>
      </c>
      <c r="GL56">
        <v>3.322967193956903E-10</v>
      </c>
      <c r="GM56">
        <v>-0.07871069313407227</v>
      </c>
      <c r="GN56">
        <v>-0.00208336341840114</v>
      </c>
      <c r="GO56">
        <v>8.801746095907445E-05</v>
      </c>
      <c r="GP56">
        <v>-2.677693255255651E-07</v>
      </c>
      <c r="GQ56">
        <v>3</v>
      </c>
      <c r="GR56">
        <v>2052</v>
      </c>
      <c r="GS56">
        <v>2</v>
      </c>
      <c r="GT56">
        <v>18</v>
      </c>
      <c r="GU56">
        <v>11.6</v>
      </c>
      <c r="GV56">
        <v>11.5</v>
      </c>
      <c r="GW56">
        <v>2.18018</v>
      </c>
      <c r="GX56">
        <v>2.41943</v>
      </c>
      <c r="GY56">
        <v>1.44775</v>
      </c>
      <c r="GZ56">
        <v>2.32666</v>
      </c>
      <c r="HA56">
        <v>1.55151</v>
      </c>
      <c r="HB56">
        <v>2.42798</v>
      </c>
      <c r="HC56">
        <v>28.6269</v>
      </c>
      <c r="HD56">
        <v>14.9201</v>
      </c>
      <c r="HE56">
        <v>18</v>
      </c>
      <c r="HF56">
        <v>608.249</v>
      </c>
      <c r="HG56">
        <v>444.675</v>
      </c>
      <c r="HH56">
        <v>23.1874</v>
      </c>
      <c r="HI56">
        <v>22.7016</v>
      </c>
      <c r="HJ56">
        <v>30.0004</v>
      </c>
      <c r="HK56">
        <v>22.6504</v>
      </c>
      <c r="HL56">
        <v>22.5687</v>
      </c>
      <c r="HM56">
        <v>43.7109</v>
      </c>
      <c r="HN56">
        <v>33.1577</v>
      </c>
      <c r="HO56">
        <v>77.04089999999999</v>
      </c>
      <c r="HP56">
        <v>23.1816</v>
      </c>
      <c r="HQ56">
        <v>962.8869999999999</v>
      </c>
      <c r="HR56">
        <v>15.2938</v>
      </c>
      <c r="HS56">
        <v>100.437</v>
      </c>
      <c r="HT56">
        <v>102.077</v>
      </c>
    </row>
    <row r="57" spans="1:228">
      <c r="A57">
        <v>41</v>
      </c>
      <c r="B57">
        <v>1728491650.5</v>
      </c>
      <c r="C57">
        <v>713</v>
      </c>
      <c r="D57" t="s">
        <v>447</v>
      </c>
      <c r="E57" t="s">
        <v>448</v>
      </c>
      <c r="F57">
        <v>5</v>
      </c>
      <c r="G57" t="s">
        <v>357</v>
      </c>
      <c r="H57" t="s">
        <v>358</v>
      </c>
      <c r="I57" t="s">
        <v>359</v>
      </c>
      <c r="J57" t="s">
        <v>360</v>
      </c>
      <c r="K57">
        <v>1728491642.678571</v>
      </c>
      <c r="L57">
        <f>(M57)/1000</f>
        <v>0</v>
      </c>
      <c r="M57">
        <f>IF(BH57, AP57, AJ57)</f>
        <v>0</v>
      </c>
      <c r="N57">
        <f>IF(BH57, AK57, AI57)</f>
        <v>0</v>
      </c>
      <c r="O57">
        <f>BJ57 - IF(AW57&gt;1, N57*BD57*100.0/(AY57), 0)</f>
        <v>0</v>
      </c>
      <c r="P57">
        <f>((V57-L57/2)*O57-N57)/(V57+L57/2)</f>
        <v>0</v>
      </c>
      <c r="Q57">
        <f>P57*(BQ57+BR57)/1000.0</f>
        <v>0</v>
      </c>
      <c r="R57">
        <f>(BJ57 - IF(AW57&gt;1, N57*BD57*100.0/(AY57), 0))*(BQ57+BR57)/1000.0</f>
        <v>0</v>
      </c>
      <c r="S57">
        <f>2.0/((1/U57-1/T57)+SIGN(U57)*SQRT((1/U57-1/T57)*(1/U57-1/T57) + 4*BE57/((BE57+1)*(BE57+1))*(2*1/U57*1/T57-1/T57*1/T57)))</f>
        <v>0</v>
      </c>
      <c r="T57">
        <f>IF(LEFT(BF57,1)&lt;&gt;"0",IF(LEFT(BF57,1)="1",3.0,BG57),$D$5+$E$5*(BX57*BQ57/($K$5*1000))+$F$5*(BX57*BQ57/($K$5*1000))*MAX(MIN(BD57,$J$5),$I$5)*MAX(MIN(BD57,$J$5),$I$5)+$G$5*MAX(MIN(BD57,$J$5),$I$5)*(BX57*BQ57/($K$5*1000))+$H$5*(BX57*BQ57/($K$5*1000))*(BX57*BQ57/($K$5*1000)))</f>
        <v>0</v>
      </c>
      <c r="U57">
        <f>L57*(1000-(1000*0.61365*exp(17.502*Y57/(240.97+Y57))/(BQ57+BR57)+BL57)/2)/(1000*0.61365*exp(17.502*Y57/(240.97+Y57))/(BQ57+BR57)-BL57)</f>
        <v>0</v>
      </c>
      <c r="V57">
        <f>1/((BE57+1)/(S57/1.6)+1/(T57/1.37)) + BE57/((BE57+1)/(S57/1.6) + BE57/(T57/1.37))</f>
        <v>0</v>
      </c>
      <c r="W57">
        <f>(AZ57*BC57)</f>
        <v>0</v>
      </c>
      <c r="X57">
        <f>(BS57+(W57+2*0.95*5.67E-8*(((BS57+$B$7)+273)^4-(BS57+273)^4)-44100*L57)/(1.84*29.3*T57+8*0.95*5.67E-8*(BS57+273)^3))</f>
        <v>0</v>
      </c>
      <c r="Y57">
        <f>($C$7*BT57+$D$7*BU57+$E$7*X57)</f>
        <v>0</v>
      </c>
      <c r="Z57">
        <f>0.61365*exp(17.502*Y57/(240.97+Y57))</f>
        <v>0</v>
      </c>
      <c r="AA57">
        <f>(AB57/AC57*100)</f>
        <v>0</v>
      </c>
      <c r="AB57">
        <f>BL57*(BQ57+BR57)/1000</f>
        <v>0</v>
      </c>
      <c r="AC57">
        <f>0.61365*exp(17.502*BS57/(240.97+BS57))</f>
        <v>0</v>
      </c>
      <c r="AD57">
        <f>(Z57-BL57*(BQ57+BR57)/1000)</f>
        <v>0</v>
      </c>
      <c r="AE57">
        <f>(-L57*44100)</f>
        <v>0</v>
      </c>
      <c r="AF57">
        <f>2*29.3*T57*0.92*(BS57-Y57)</f>
        <v>0</v>
      </c>
      <c r="AG57">
        <f>2*0.95*5.67E-8*(((BS57+$B$7)+273)^4-(Y57+273)^4)</f>
        <v>0</v>
      </c>
      <c r="AH57">
        <f>W57+AG57+AE57+AF57</f>
        <v>0</v>
      </c>
      <c r="AI57">
        <f>BP57*AW57*(BK57-BJ57*(1000-AW57*BM57)/(1000-AW57*BL57))/(100*BD57)</f>
        <v>0</v>
      </c>
      <c r="AJ57">
        <f>1000*BP57*AW57*(BL57-BM57)/(100*BD57*(1000-AW57*BL57))</f>
        <v>0</v>
      </c>
      <c r="AK57">
        <f>(AL57 - AM57 - BQ57*1E3/(8.314*(BS57+273.15)) * AO57/BP57 * AN57) * BP57/(100*BD57) * (1000 - BM57)/1000</f>
        <v>0</v>
      </c>
      <c r="AL57">
        <v>960.3786688831708</v>
      </c>
      <c r="AM57">
        <v>925.2262909090904</v>
      </c>
      <c r="AN57">
        <v>5.096633506525547</v>
      </c>
      <c r="AO57">
        <v>66.76948386881654</v>
      </c>
      <c r="AP57">
        <f>(AR57 - AQ57 + BQ57*1E3/(8.314*(BS57+273.15)) * AT57/BP57 * AS57) * BP57/(100*BD57) * 1000/(1000 - AR57)</f>
        <v>0</v>
      </c>
      <c r="AQ57">
        <v>15.21128953169324</v>
      </c>
      <c r="AR57">
        <v>16.12749212121212</v>
      </c>
      <c r="AS57">
        <v>-3.615343335164633E-05</v>
      </c>
      <c r="AT57">
        <v>80.08681088304684</v>
      </c>
      <c r="AU57">
        <v>0</v>
      </c>
      <c r="AV57">
        <v>0</v>
      </c>
      <c r="AW57">
        <f>IF(AU57*$H$13&gt;=AY57,1.0,(AY57/(AY57-AU57*$H$13)))</f>
        <v>0</v>
      </c>
      <c r="AX57">
        <f>(AW57-1)*100</f>
        <v>0</v>
      </c>
      <c r="AY57">
        <f>MAX(0,($B$13+$C$13*BX57)/(1+$D$13*BX57)*BQ57/(BS57+273)*$E$13)</f>
        <v>0</v>
      </c>
      <c r="AZ57">
        <f>$B$11*BY57+$C$11*BZ57+$F$11*CK57*(1-CN57)</f>
        <v>0</v>
      </c>
      <c r="BA57">
        <f>AZ57*BB57</f>
        <v>0</v>
      </c>
      <c r="BB57">
        <f>($B$11*$D$9+$C$11*$D$9+$F$11*((CX57+CP57)/MAX(CX57+CP57+CY57, 0.1)*$I$9+CY57/MAX(CX57+CP57+CY57, 0.1)*$J$9))/($B$11+$C$11+$F$11)</f>
        <v>0</v>
      </c>
      <c r="BC57">
        <f>($B$11*$K$9+$C$11*$K$9+$F$11*((CX57+CP57)/MAX(CX57+CP57+CY57, 0.1)*$P$9+CY57/MAX(CX57+CP57+CY57, 0.1)*$Q$9))/($B$11+$C$11+$F$11)</f>
        <v>0</v>
      </c>
      <c r="BD57">
        <v>6</v>
      </c>
      <c r="BE57">
        <v>0.5</v>
      </c>
      <c r="BF57" t="s">
        <v>361</v>
      </c>
      <c r="BG57">
        <v>2</v>
      </c>
      <c r="BH57" t="b">
        <v>1</v>
      </c>
      <c r="BI57">
        <v>1728491642.678571</v>
      </c>
      <c r="BJ57">
        <v>873.6853214285713</v>
      </c>
      <c r="BK57">
        <v>918.3763571428573</v>
      </c>
      <c r="BL57">
        <v>16.13145</v>
      </c>
      <c r="BM57">
        <v>15.208625</v>
      </c>
      <c r="BN57">
        <v>882.3665</v>
      </c>
      <c r="BO57">
        <v>16.22193571428572</v>
      </c>
      <c r="BP57">
        <v>599.9989642857144</v>
      </c>
      <c r="BQ57">
        <v>97.50839285714287</v>
      </c>
      <c r="BR57">
        <v>0.09998215714285714</v>
      </c>
      <c r="BS57">
        <v>24.96675</v>
      </c>
      <c r="BT57">
        <v>25.01237857142857</v>
      </c>
      <c r="BU57">
        <v>999.9000000000002</v>
      </c>
      <c r="BV57">
        <v>0</v>
      </c>
      <c r="BW57">
        <v>0</v>
      </c>
      <c r="BX57">
        <v>9997.613214285713</v>
      </c>
      <c r="BY57">
        <v>0</v>
      </c>
      <c r="BZ57">
        <v>67.988525</v>
      </c>
      <c r="CA57">
        <v>-44.69107142857143</v>
      </c>
      <c r="CB57">
        <v>888.0100714285715</v>
      </c>
      <c r="CC57">
        <v>932.5593928571428</v>
      </c>
      <c r="CD57">
        <v>0.9228360000000001</v>
      </c>
      <c r="CE57">
        <v>918.3763571428573</v>
      </c>
      <c r="CF57">
        <v>15.208625</v>
      </c>
      <c r="CG57">
        <v>1.572952142857143</v>
      </c>
      <c r="CH57">
        <v>1.482967142857143</v>
      </c>
      <c r="CI57">
        <v>13.69634642857143</v>
      </c>
      <c r="CJ57">
        <v>12.79367857142857</v>
      </c>
      <c r="CK57">
        <v>1600.033571428571</v>
      </c>
      <c r="CL57">
        <v>0.6920219999999998</v>
      </c>
      <c r="CM57">
        <v>0.307978</v>
      </c>
      <c r="CN57">
        <v>0</v>
      </c>
      <c r="CO57">
        <v>2.023535714285714</v>
      </c>
      <c r="CP57">
        <v>0</v>
      </c>
      <c r="CQ57">
        <v>14363.76428571429</v>
      </c>
      <c r="CR57">
        <v>13790.58571428571</v>
      </c>
      <c r="CS57">
        <v>40.281</v>
      </c>
      <c r="CT57">
        <v>40.92610714285714</v>
      </c>
      <c r="CU57">
        <v>40.37689285714284</v>
      </c>
      <c r="CV57">
        <v>40.17832142857143</v>
      </c>
      <c r="CW57">
        <v>39.53992857142857</v>
      </c>
      <c r="CX57">
        <v>1107.256428571429</v>
      </c>
      <c r="CY57">
        <v>492.7771428571428</v>
      </c>
      <c r="CZ57">
        <v>0</v>
      </c>
      <c r="DA57">
        <v>1728491707.6</v>
      </c>
      <c r="DB57">
        <v>0</v>
      </c>
      <c r="DC57">
        <v>1728490956.5</v>
      </c>
      <c r="DD57" t="s">
        <v>362</v>
      </c>
      <c r="DE57">
        <v>1728490952.5</v>
      </c>
      <c r="DF57">
        <v>1728490956.5</v>
      </c>
      <c r="DG57">
        <v>1</v>
      </c>
      <c r="DH57">
        <v>-0.065</v>
      </c>
      <c r="DI57">
        <v>-0.008</v>
      </c>
      <c r="DJ57">
        <v>-3.246</v>
      </c>
      <c r="DK57">
        <v>-0.091</v>
      </c>
      <c r="DL57">
        <v>52</v>
      </c>
      <c r="DM57">
        <v>15</v>
      </c>
      <c r="DN57">
        <v>0.25</v>
      </c>
      <c r="DO57">
        <v>0.13</v>
      </c>
      <c r="DP57">
        <v>-44.56176</v>
      </c>
      <c r="DQ57">
        <v>-2.87295309568472</v>
      </c>
      <c r="DR57">
        <v>0.2854424484900588</v>
      </c>
      <c r="DS57">
        <v>0</v>
      </c>
      <c r="DT57">
        <v>0.926845125</v>
      </c>
      <c r="DU57">
        <v>-0.07650618011257089</v>
      </c>
      <c r="DV57">
        <v>0.007453784582973618</v>
      </c>
      <c r="DW57">
        <v>1</v>
      </c>
      <c r="DX57">
        <v>1</v>
      </c>
      <c r="DY57">
        <v>2</v>
      </c>
      <c r="DZ57" t="s">
        <v>363</v>
      </c>
      <c r="EA57">
        <v>3.23149</v>
      </c>
      <c r="EB57">
        <v>2.70449</v>
      </c>
      <c r="EC57">
        <v>0.17783</v>
      </c>
      <c r="ED57">
        <v>0.182798</v>
      </c>
      <c r="EE57">
        <v>0.08513850000000001</v>
      </c>
      <c r="EF57">
        <v>0.0818173</v>
      </c>
      <c r="EG57">
        <v>27183.4</v>
      </c>
      <c r="EH57">
        <v>26401.4</v>
      </c>
      <c r="EI57">
        <v>31638.7</v>
      </c>
      <c r="EJ57">
        <v>30599.8</v>
      </c>
      <c r="EK57">
        <v>38796.9</v>
      </c>
      <c r="EL57">
        <v>37135.5</v>
      </c>
      <c r="EM57">
        <v>44365.6</v>
      </c>
      <c r="EN57">
        <v>42710.5</v>
      </c>
      <c r="EO57">
        <v>2.20333</v>
      </c>
      <c r="EP57">
        <v>1.93887</v>
      </c>
      <c r="EQ57">
        <v>0.157468</v>
      </c>
      <c r="ER57">
        <v>0</v>
      </c>
      <c r="ES57">
        <v>22.4126</v>
      </c>
      <c r="ET57">
        <v>999.9</v>
      </c>
      <c r="EU57">
        <v>69.7</v>
      </c>
      <c r="EV57">
        <v>22.9</v>
      </c>
      <c r="EW57">
        <v>20.0341</v>
      </c>
      <c r="EX57">
        <v>61.1101</v>
      </c>
      <c r="EY57">
        <v>25.645</v>
      </c>
      <c r="EZ57">
        <v>1</v>
      </c>
      <c r="FA57">
        <v>-0.332027</v>
      </c>
      <c r="FB57">
        <v>-0.355022</v>
      </c>
      <c r="FC57">
        <v>20.1999</v>
      </c>
      <c r="FD57">
        <v>5.21894</v>
      </c>
      <c r="FE57">
        <v>11.9933</v>
      </c>
      <c r="FF57">
        <v>4.96525</v>
      </c>
      <c r="FG57">
        <v>3.29548</v>
      </c>
      <c r="FH57">
        <v>9999</v>
      </c>
      <c r="FI57">
        <v>9999</v>
      </c>
      <c r="FJ57">
        <v>9999</v>
      </c>
      <c r="FK57">
        <v>148.2</v>
      </c>
      <c r="FL57">
        <v>4.97103</v>
      </c>
      <c r="FM57">
        <v>1.86766</v>
      </c>
      <c r="FN57">
        <v>1.85883</v>
      </c>
      <c r="FO57">
        <v>1.86507</v>
      </c>
      <c r="FP57">
        <v>1.86304</v>
      </c>
      <c r="FQ57">
        <v>1.86436</v>
      </c>
      <c r="FR57">
        <v>1.8598</v>
      </c>
      <c r="FS57">
        <v>1.86388</v>
      </c>
      <c r="FT57">
        <v>0</v>
      </c>
      <c r="FU57">
        <v>0</v>
      </c>
      <c r="FV57">
        <v>0</v>
      </c>
      <c r="FW57">
        <v>0</v>
      </c>
      <c r="FX57" t="s">
        <v>364</v>
      </c>
      <c r="FY57" t="s">
        <v>365</v>
      </c>
      <c r="FZ57" t="s">
        <v>366</v>
      </c>
      <c r="GA57" t="s">
        <v>366</v>
      </c>
      <c r="GB57" t="s">
        <v>366</v>
      </c>
      <c r="GC57" t="s">
        <v>366</v>
      </c>
      <c r="GD57">
        <v>0</v>
      </c>
      <c r="GE57">
        <v>100</v>
      </c>
      <c r="GF57">
        <v>100</v>
      </c>
      <c r="GG57">
        <v>-8.922000000000001</v>
      </c>
      <c r="GH57">
        <v>-0.0905</v>
      </c>
      <c r="GI57">
        <v>-2.868309889394353</v>
      </c>
      <c r="GJ57">
        <v>-0.006773961979547998</v>
      </c>
      <c r="GK57">
        <v>-8.296070481250098E-08</v>
      </c>
      <c r="GL57">
        <v>3.322967193956903E-10</v>
      </c>
      <c r="GM57">
        <v>-0.07871069313407227</v>
      </c>
      <c r="GN57">
        <v>-0.00208336341840114</v>
      </c>
      <c r="GO57">
        <v>8.801746095907445E-05</v>
      </c>
      <c r="GP57">
        <v>-2.677693255255651E-07</v>
      </c>
      <c r="GQ57">
        <v>3</v>
      </c>
      <c r="GR57">
        <v>2052</v>
      </c>
      <c r="GS57">
        <v>2</v>
      </c>
      <c r="GT57">
        <v>18</v>
      </c>
      <c r="GU57">
        <v>11.6</v>
      </c>
      <c r="GV57">
        <v>11.6</v>
      </c>
      <c r="GW57">
        <v>2.22046</v>
      </c>
      <c r="GX57">
        <v>2.42554</v>
      </c>
      <c r="GY57">
        <v>1.44775</v>
      </c>
      <c r="GZ57">
        <v>2.32666</v>
      </c>
      <c r="HA57">
        <v>1.55151</v>
      </c>
      <c r="HB57">
        <v>2.40967</v>
      </c>
      <c r="HC57">
        <v>28.6269</v>
      </c>
      <c r="HD57">
        <v>14.9201</v>
      </c>
      <c r="HE57">
        <v>18</v>
      </c>
      <c r="HF57">
        <v>608.521</v>
      </c>
      <c r="HG57">
        <v>444.425</v>
      </c>
      <c r="HH57">
        <v>23.1765</v>
      </c>
      <c r="HI57">
        <v>22.705</v>
      </c>
      <c r="HJ57">
        <v>30.0002</v>
      </c>
      <c r="HK57">
        <v>22.6543</v>
      </c>
      <c r="HL57">
        <v>22.5722</v>
      </c>
      <c r="HM57">
        <v>44.6238</v>
      </c>
      <c r="HN57">
        <v>33.1577</v>
      </c>
      <c r="HO57">
        <v>77.04089999999999</v>
      </c>
      <c r="HP57">
        <v>23.1689</v>
      </c>
      <c r="HQ57">
        <v>992.941</v>
      </c>
      <c r="HR57">
        <v>15.3081</v>
      </c>
      <c r="HS57">
        <v>100.437</v>
      </c>
      <c r="HT57">
        <v>102.076</v>
      </c>
    </row>
    <row r="58" spans="1:228">
      <c r="A58">
        <v>42</v>
      </c>
      <c r="B58">
        <v>1728491656</v>
      </c>
      <c r="C58">
        <v>718.5</v>
      </c>
      <c r="D58" t="s">
        <v>449</v>
      </c>
      <c r="E58" t="s">
        <v>450</v>
      </c>
      <c r="F58">
        <v>5</v>
      </c>
      <c r="G58" t="s">
        <v>357</v>
      </c>
      <c r="H58" t="s">
        <v>358</v>
      </c>
      <c r="I58" t="s">
        <v>359</v>
      </c>
      <c r="J58" t="s">
        <v>360</v>
      </c>
      <c r="K58">
        <v>1728491648.25</v>
      </c>
      <c r="L58">
        <f>(M58)/1000</f>
        <v>0</v>
      </c>
      <c r="M58">
        <f>IF(BH58, AP58, AJ58)</f>
        <v>0</v>
      </c>
      <c r="N58">
        <f>IF(BH58, AK58, AI58)</f>
        <v>0</v>
      </c>
      <c r="O58">
        <f>BJ58 - IF(AW58&gt;1, N58*BD58*100.0/(AY58), 0)</f>
        <v>0</v>
      </c>
      <c r="P58">
        <f>((V58-L58/2)*O58-N58)/(V58+L58/2)</f>
        <v>0</v>
      </c>
      <c r="Q58">
        <f>P58*(BQ58+BR58)/1000.0</f>
        <v>0</v>
      </c>
      <c r="R58">
        <f>(BJ58 - IF(AW58&gt;1, N58*BD58*100.0/(AY58), 0))*(BQ58+BR58)/1000.0</f>
        <v>0</v>
      </c>
      <c r="S58">
        <f>2.0/((1/U58-1/T58)+SIGN(U58)*SQRT((1/U58-1/T58)*(1/U58-1/T58) + 4*BE58/((BE58+1)*(BE58+1))*(2*1/U58*1/T58-1/T58*1/T58)))</f>
        <v>0</v>
      </c>
      <c r="T58">
        <f>IF(LEFT(BF58,1)&lt;&gt;"0",IF(LEFT(BF58,1)="1",3.0,BG58),$D$5+$E$5*(BX58*BQ58/($K$5*1000))+$F$5*(BX58*BQ58/($K$5*1000))*MAX(MIN(BD58,$J$5),$I$5)*MAX(MIN(BD58,$J$5),$I$5)+$G$5*MAX(MIN(BD58,$J$5),$I$5)*(BX58*BQ58/($K$5*1000))+$H$5*(BX58*BQ58/($K$5*1000))*(BX58*BQ58/($K$5*1000)))</f>
        <v>0</v>
      </c>
      <c r="U58">
        <f>L58*(1000-(1000*0.61365*exp(17.502*Y58/(240.97+Y58))/(BQ58+BR58)+BL58)/2)/(1000*0.61365*exp(17.502*Y58/(240.97+Y58))/(BQ58+BR58)-BL58)</f>
        <v>0</v>
      </c>
      <c r="V58">
        <f>1/((BE58+1)/(S58/1.6)+1/(T58/1.37)) + BE58/((BE58+1)/(S58/1.6) + BE58/(T58/1.37))</f>
        <v>0</v>
      </c>
      <c r="W58">
        <f>(AZ58*BC58)</f>
        <v>0</v>
      </c>
      <c r="X58">
        <f>(BS58+(W58+2*0.95*5.67E-8*(((BS58+$B$7)+273)^4-(BS58+273)^4)-44100*L58)/(1.84*29.3*T58+8*0.95*5.67E-8*(BS58+273)^3))</f>
        <v>0</v>
      </c>
      <c r="Y58">
        <f>($C$7*BT58+$D$7*BU58+$E$7*X58)</f>
        <v>0</v>
      </c>
      <c r="Z58">
        <f>0.61365*exp(17.502*Y58/(240.97+Y58))</f>
        <v>0</v>
      </c>
      <c r="AA58">
        <f>(AB58/AC58*100)</f>
        <v>0</v>
      </c>
      <c r="AB58">
        <f>BL58*(BQ58+BR58)/1000</f>
        <v>0</v>
      </c>
      <c r="AC58">
        <f>0.61365*exp(17.502*BS58/(240.97+BS58))</f>
        <v>0</v>
      </c>
      <c r="AD58">
        <f>(Z58-BL58*(BQ58+BR58)/1000)</f>
        <v>0</v>
      </c>
      <c r="AE58">
        <f>(-L58*44100)</f>
        <v>0</v>
      </c>
      <c r="AF58">
        <f>2*29.3*T58*0.92*(BS58-Y58)</f>
        <v>0</v>
      </c>
      <c r="AG58">
        <f>2*0.95*5.67E-8*(((BS58+$B$7)+273)^4-(Y58+273)^4)</f>
        <v>0</v>
      </c>
      <c r="AH58">
        <f>W58+AG58+AE58+AF58</f>
        <v>0</v>
      </c>
      <c r="AI58">
        <f>BP58*AW58*(BK58-BJ58*(1000-AW58*BM58)/(1000-AW58*BL58))/(100*BD58)</f>
        <v>0</v>
      </c>
      <c r="AJ58">
        <f>1000*BP58*AW58*(BL58-BM58)/(100*BD58*(1000-AW58*BL58))</f>
        <v>0</v>
      </c>
      <c r="AK58">
        <f>(AL58 - AM58 - BQ58*1E3/(8.314*(BS58+273.15)) * AO58/BP58 * AN58) * BP58/(100*BD58) * (1000 - BM58)/1000</f>
        <v>0</v>
      </c>
      <c r="AL58">
        <v>988.3951863009798</v>
      </c>
      <c r="AM58">
        <v>953.2026303030301</v>
      </c>
      <c r="AN58">
        <v>5.092634547047134</v>
      </c>
      <c r="AO58">
        <v>66.76948386881654</v>
      </c>
      <c r="AP58">
        <f>(AR58 - AQ58 + BQ58*1E3/(8.314*(BS58+273.15)) * AT58/BP58 * AS58) * BP58/(100*BD58) * 1000/(1000 - AR58)</f>
        <v>0</v>
      </c>
      <c r="AQ58">
        <v>15.24407867943125</v>
      </c>
      <c r="AR58">
        <v>16.13398848484848</v>
      </c>
      <c r="AS58">
        <v>4.681186601348425E-05</v>
      </c>
      <c r="AT58">
        <v>80.08681088304684</v>
      </c>
      <c r="AU58">
        <v>0</v>
      </c>
      <c r="AV58">
        <v>0</v>
      </c>
      <c r="AW58">
        <f>IF(AU58*$H$13&gt;=AY58,1.0,(AY58/(AY58-AU58*$H$13)))</f>
        <v>0</v>
      </c>
      <c r="AX58">
        <f>(AW58-1)*100</f>
        <v>0</v>
      </c>
      <c r="AY58">
        <f>MAX(0,($B$13+$C$13*BX58)/(1+$D$13*BX58)*BQ58/(BS58+273)*$E$13)</f>
        <v>0</v>
      </c>
      <c r="AZ58">
        <f>$B$11*BY58+$C$11*BZ58+$F$11*CK58*(1-CN58)</f>
        <v>0</v>
      </c>
      <c r="BA58">
        <f>AZ58*BB58</f>
        <v>0</v>
      </c>
      <c r="BB58">
        <f>($B$11*$D$9+$C$11*$D$9+$F$11*((CX58+CP58)/MAX(CX58+CP58+CY58, 0.1)*$I$9+CY58/MAX(CX58+CP58+CY58, 0.1)*$J$9))/($B$11+$C$11+$F$11)</f>
        <v>0</v>
      </c>
      <c r="BC58">
        <f>($B$11*$K$9+$C$11*$K$9+$F$11*((CX58+CP58)/MAX(CX58+CP58+CY58, 0.1)*$P$9+CY58/MAX(CX58+CP58+CY58, 0.1)*$Q$9))/($B$11+$C$11+$F$11)</f>
        <v>0</v>
      </c>
      <c r="BD58">
        <v>6</v>
      </c>
      <c r="BE58">
        <v>0.5</v>
      </c>
      <c r="BF58" t="s">
        <v>361</v>
      </c>
      <c r="BG58">
        <v>2</v>
      </c>
      <c r="BH58" t="b">
        <v>1</v>
      </c>
      <c r="BI58">
        <v>1728491648.25</v>
      </c>
      <c r="BJ58">
        <v>901.5313928571428</v>
      </c>
      <c r="BK58">
        <v>946.4277500000001</v>
      </c>
      <c r="BL58">
        <v>16.13013928571429</v>
      </c>
      <c r="BM58">
        <v>15.22244285714286</v>
      </c>
      <c r="BN58">
        <v>910.38425</v>
      </c>
      <c r="BO58">
        <v>16.22063214285714</v>
      </c>
      <c r="BP58">
        <v>599.9882857142857</v>
      </c>
      <c r="BQ58">
        <v>97.50875714285715</v>
      </c>
      <c r="BR58">
        <v>0.09996090714285713</v>
      </c>
      <c r="BS58">
        <v>24.96707857142857</v>
      </c>
      <c r="BT58">
        <v>25.00863571428571</v>
      </c>
      <c r="BU58">
        <v>999.9000000000002</v>
      </c>
      <c r="BV58">
        <v>0</v>
      </c>
      <c r="BW58">
        <v>0</v>
      </c>
      <c r="BX58">
        <v>10010.08821428571</v>
      </c>
      <c r="BY58">
        <v>0</v>
      </c>
      <c r="BZ58">
        <v>67.98192857142858</v>
      </c>
      <c r="CA58">
        <v>-44.8963</v>
      </c>
      <c r="CB58">
        <v>916.311607142857</v>
      </c>
      <c r="CC58">
        <v>961.0576785714285</v>
      </c>
      <c r="CD58">
        <v>0.9077046785714286</v>
      </c>
      <c r="CE58">
        <v>946.4277500000001</v>
      </c>
      <c r="CF58">
        <v>15.22244285714286</v>
      </c>
      <c r="CG58">
        <v>1.572830357142857</v>
      </c>
      <c r="CH58">
        <v>1.484321071428572</v>
      </c>
      <c r="CI58">
        <v>13.69515</v>
      </c>
      <c r="CJ58">
        <v>12.80760714285714</v>
      </c>
      <c r="CK58">
        <v>1600.009285714286</v>
      </c>
      <c r="CL58">
        <v>0.6920222142857144</v>
      </c>
      <c r="CM58">
        <v>0.3079777857142857</v>
      </c>
      <c r="CN58">
        <v>0</v>
      </c>
      <c r="CO58">
        <v>2.066603571428572</v>
      </c>
      <c r="CP58">
        <v>0</v>
      </c>
      <c r="CQ58">
        <v>14404.78214285714</v>
      </c>
      <c r="CR58">
        <v>13790.38214285714</v>
      </c>
      <c r="CS58">
        <v>40.36360714285714</v>
      </c>
      <c r="CT58">
        <v>40.97075</v>
      </c>
      <c r="CU58">
        <v>40.45507142857142</v>
      </c>
      <c r="CV58">
        <v>40.25635714285714</v>
      </c>
      <c r="CW58">
        <v>39.6135357142857</v>
      </c>
      <c r="CX58">
        <v>1107.240357142857</v>
      </c>
      <c r="CY58">
        <v>492.7689285714286</v>
      </c>
      <c r="CZ58">
        <v>0</v>
      </c>
      <c r="DA58">
        <v>1728491713</v>
      </c>
      <c r="DB58">
        <v>0</v>
      </c>
      <c r="DC58">
        <v>1728490956.5</v>
      </c>
      <c r="DD58" t="s">
        <v>362</v>
      </c>
      <c r="DE58">
        <v>1728490952.5</v>
      </c>
      <c r="DF58">
        <v>1728490956.5</v>
      </c>
      <c r="DG58">
        <v>1</v>
      </c>
      <c r="DH58">
        <v>-0.065</v>
      </c>
      <c r="DI58">
        <v>-0.008</v>
      </c>
      <c r="DJ58">
        <v>-3.246</v>
      </c>
      <c r="DK58">
        <v>-0.091</v>
      </c>
      <c r="DL58">
        <v>52</v>
      </c>
      <c r="DM58">
        <v>15</v>
      </c>
      <c r="DN58">
        <v>0.25</v>
      </c>
      <c r="DO58">
        <v>0.13</v>
      </c>
      <c r="DP58">
        <v>-44.7607975</v>
      </c>
      <c r="DQ58">
        <v>-2.353106566604146</v>
      </c>
      <c r="DR58">
        <v>0.239801361013131</v>
      </c>
      <c r="DS58">
        <v>0</v>
      </c>
      <c r="DT58">
        <v>0.9155097</v>
      </c>
      <c r="DU58">
        <v>-0.1484302514071298</v>
      </c>
      <c r="DV58">
        <v>0.01552711918096851</v>
      </c>
      <c r="DW58">
        <v>0</v>
      </c>
      <c r="DX58">
        <v>0</v>
      </c>
      <c r="DY58">
        <v>2</v>
      </c>
      <c r="DZ58" t="s">
        <v>386</v>
      </c>
      <c r="EA58">
        <v>3.23142</v>
      </c>
      <c r="EB58">
        <v>2.70444</v>
      </c>
      <c r="EC58">
        <v>0.181282</v>
      </c>
      <c r="ED58">
        <v>0.186198</v>
      </c>
      <c r="EE58">
        <v>0.0851676</v>
      </c>
      <c r="EF58">
        <v>0.0819158</v>
      </c>
      <c r="EG58">
        <v>27069.1</v>
      </c>
      <c r="EH58">
        <v>26291.7</v>
      </c>
      <c r="EI58">
        <v>31638.2</v>
      </c>
      <c r="EJ58">
        <v>30599.6</v>
      </c>
      <c r="EK58">
        <v>38795.1</v>
      </c>
      <c r="EL58">
        <v>37131.6</v>
      </c>
      <c r="EM58">
        <v>44365</v>
      </c>
      <c r="EN58">
        <v>42710.6</v>
      </c>
      <c r="EO58">
        <v>2.20318</v>
      </c>
      <c r="EP58">
        <v>1.93903</v>
      </c>
      <c r="EQ58">
        <v>0.157684</v>
      </c>
      <c r="ER58">
        <v>0</v>
      </c>
      <c r="ES58">
        <v>22.4147</v>
      </c>
      <c r="ET58">
        <v>999.9</v>
      </c>
      <c r="EU58">
        <v>69.7</v>
      </c>
      <c r="EV58">
        <v>22.9</v>
      </c>
      <c r="EW58">
        <v>20.0347</v>
      </c>
      <c r="EX58">
        <v>61.0801</v>
      </c>
      <c r="EY58">
        <v>25.7332</v>
      </c>
      <c r="EZ58">
        <v>1</v>
      </c>
      <c r="FA58">
        <v>-0.331616</v>
      </c>
      <c r="FB58">
        <v>-0.372996</v>
      </c>
      <c r="FC58">
        <v>20.1999</v>
      </c>
      <c r="FD58">
        <v>5.21939</v>
      </c>
      <c r="FE58">
        <v>11.9939</v>
      </c>
      <c r="FF58">
        <v>4.96535</v>
      </c>
      <c r="FG58">
        <v>3.29563</v>
      </c>
      <c r="FH58">
        <v>9999</v>
      </c>
      <c r="FI58">
        <v>9999</v>
      </c>
      <c r="FJ58">
        <v>9999</v>
      </c>
      <c r="FK58">
        <v>148.2</v>
      </c>
      <c r="FL58">
        <v>4.97102</v>
      </c>
      <c r="FM58">
        <v>1.86766</v>
      </c>
      <c r="FN58">
        <v>1.85884</v>
      </c>
      <c r="FO58">
        <v>1.86508</v>
      </c>
      <c r="FP58">
        <v>1.86308</v>
      </c>
      <c r="FQ58">
        <v>1.86436</v>
      </c>
      <c r="FR58">
        <v>1.85981</v>
      </c>
      <c r="FS58">
        <v>1.86389</v>
      </c>
      <c r="FT58">
        <v>0</v>
      </c>
      <c r="FU58">
        <v>0</v>
      </c>
      <c r="FV58">
        <v>0</v>
      </c>
      <c r="FW58">
        <v>0</v>
      </c>
      <c r="FX58" t="s">
        <v>364</v>
      </c>
      <c r="FY58" t="s">
        <v>365</v>
      </c>
      <c r="FZ58" t="s">
        <v>366</v>
      </c>
      <c r="GA58" t="s">
        <v>366</v>
      </c>
      <c r="GB58" t="s">
        <v>366</v>
      </c>
      <c r="GC58" t="s">
        <v>366</v>
      </c>
      <c r="GD58">
        <v>0</v>
      </c>
      <c r="GE58">
        <v>100</v>
      </c>
      <c r="GF58">
        <v>100</v>
      </c>
      <c r="GG58">
        <v>-9.09</v>
      </c>
      <c r="GH58">
        <v>-0.0905</v>
      </c>
      <c r="GI58">
        <v>-2.868309889394353</v>
      </c>
      <c r="GJ58">
        <v>-0.006773961979547998</v>
      </c>
      <c r="GK58">
        <v>-8.296070481250098E-08</v>
      </c>
      <c r="GL58">
        <v>3.322967193956903E-10</v>
      </c>
      <c r="GM58">
        <v>-0.07871069313407227</v>
      </c>
      <c r="GN58">
        <v>-0.00208336341840114</v>
      </c>
      <c r="GO58">
        <v>8.801746095907445E-05</v>
      </c>
      <c r="GP58">
        <v>-2.677693255255651E-07</v>
      </c>
      <c r="GQ58">
        <v>3</v>
      </c>
      <c r="GR58">
        <v>2052</v>
      </c>
      <c r="GS58">
        <v>2</v>
      </c>
      <c r="GT58">
        <v>18</v>
      </c>
      <c r="GU58">
        <v>11.7</v>
      </c>
      <c r="GV58">
        <v>11.7</v>
      </c>
      <c r="GW58">
        <v>2.27295</v>
      </c>
      <c r="GX58">
        <v>2.42676</v>
      </c>
      <c r="GY58">
        <v>1.44897</v>
      </c>
      <c r="GZ58">
        <v>2.32666</v>
      </c>
      <c r="HA58">
        <v>1.55151</v>
      </c>
      <c r="HB58">
        <v>2.21069</v>
      </c>
      <c r="HC58">
        <v>28.6269</v>
      </c>
      <c r="HD58">
        <v>14.9026</v>
      </c>
      <c r="HE58">
        <v>18</v>
      </c>
      <c r="HF58">
        <v>608.468</v>
      </c>
      <c r="HG58">
        <v>444.556</v>
      </c>
      <c r="HH58">
        <v>23.164</v>
      </c>
      <c r="HI58">
        <v>22.7103</v>
      </c>
      <c r="HJ58">
        <v>30.0005</v>
      </c>
      <c r="HK58">
        <v>22.659</v>
      </c>
      <c r="HL58">
        <v>22.5771</v>
      </c>
      <c r="HM58">
        <v>45.5529</v>
      </c>
      <c r="HN58">
        <v>33.1577</v>
      </c>
      <c r="HO58">
        <v>77.04089999999999</v>
      </c>
      <c r="HP58">
        <v>23.165</v>
      </c>
      <c r="HQ58">
        <v>1013.04</v>
      </c>
      <c r="HR58">
        <v>15.3154</v>
      </c>
      <c r="HS58">
        <v>100.435</v>
      </c>
      <c r="HT58">
        <v>102.076</v>
      </c>
    </row>
    <row r="59" spans="1:228">
      <c r="A59">
        <v>43</v>
      </c>
      <c r="B59">
        <v>1728491660.5</v>
      </c>
      <c r="C59">
        <v>723</v>
      </c>
      <c r="D59" t="s">
        <v>451</v>
      </c>
      <c r="E59" t="s">
        <v>452</v>
      </c>
      <c r="F59">
        <v>5</v>
      </c>
      <c r="G59" t="s">
        <v>357</v>
      </c>
      <c r="H59" t="s">
        <v>358</v>
      </c>
      <c r="I59" t="s">
        <v>359</v>
      </c>
      <c r="J59" t="s">
        <v>360</v>
      </c>
      <c r="K59">
        <v>1728491652.678571</v>
      </c>
      <c r="L59">
        <f>(M59)/1000</f>
        <v>0</v>
      </c>
      <c r="M59">
        <f>IF(BH59, AP59, AJ59)</f>
        <v>0</v>
      </c>
      <c r="N59">
        <f>IF(BH59, AK59, AI59)</f>
        <v>0</v>
      </c>
      <c r="O59">
        <f>BJ59 - IF(AW59&gt;1, N59*BD59*100.0/(AY59), 0)</f>
        <v>0</v>
      </c>
      <c r="P59">
        <f>((V59-L59/2)*O59-N59)/(V59+L59/2)</f>
        <v>0</v>
      </c>
      <c r="Q59">
        <f>P59*(BQ59+BR59)/1000.0</f>
        <v>0</v>
      </c>
      <c r="R59">
        <f>(BJ59 - IF(AW59&gt;1, N59*BD59*100.0/(AY59), 0))*(BQ59+BR59)/1000.0</f>
        <v>0</v>
      </c>
      <c r="S59">
        <f>2.0/((1/U59-1/T59)+SIGN(U59)*SQRT((1/U59-1/T59)*(1/U59-1/T59) + 4*BE59/((BE59+1)*(BE59+1))*(2*1/U59*1/T59-1/T59*1/T59)))</f>
        <v>0</v>
      </c>
      <c r="T59">
        <f>IF(LEFT(BF59,1)&lt;&gt;"0",IF(LEFT(BF59,1)="1",3.0,BG59),$D$5+$E$5*(BX59*BQ59/($K$5*1000))+$F$5*(BX59*BQ59/($K$5*1000))*MAX(MIN(BD59,$J$5),$I$5)*MAX(MIN(BD59,$J$5),$I$5)+$G$5*MAX(MIN(BD59,$J$5),$I$5)*(BX59*BQ59/($K$5*1000))+$H$5*(BX59*BQ59/($K$5*1000))*(BX59*BQ59/($K$5*1000)))</f>
        <v>0</v>
      </c>
      <c r="U59">
        <f>L59*(1000-(1000*0.61365*exp(17.502*Y59/(240.97+Y59))/(BQ59+BR59)+BL59)/2)/(1000*0.61365*exp(17.502*Y59/(240.97+Y59))/(BQ59+BR59)-BL59)</f>
        <v>0</v>
      </c>
      <c r="V59">
        <f>1/((BE59+1)/(S59/1.6)+1/(T59/1.37)) + BE59/((BE59+1)/(S59/1.6) + BE59/(T59/1.37))</f>
        <v>0</v>
      </c>
      <c r="W59">
        <f>(AZ59*BC59)</f>
        <v>0</v>
      </c>
      <c r="X59">
        <f>(BS59+(W59+2*0.95*5.67E-8*(((BS59+$B$7)+273)^4-(BS59+273)^4)-44100*L59)/(1.84*29.3*T59+8*0.95*5.67E-8*(BS59+273)^3))</f>
        <v>0</v>
      </c>
      <c r="Y59">
        <f>($C$7*BT59+$D$7*BU59+$E$7*X59)</f>
        <v>0</v>
      </c>
      <c r="Z59">
        <f>0.61365*exp(17.502*Y59/(240.97+Y59))</f>
        <v>0</v>
      </c>
      <c r="AA59">
        <f>(AB59/AC59*100)</f>
        <v>0</v>
      </c>
      <c r="AB59">
        <f>BL59*(BQ59+BR59)/1000</f>
        <v>0</v>
      </c>
      <c r="AC59">
        <f>0.61365*exp(17.502*BS59/(240.97+BS59))</f>
        <v>0</v>
      </c>
      <c r="AD59">
        <f>(Z59-BL59*(BQ59+BR59)/1000)</f>
        <v>0</v>
      </c>
      <c r="AE59">
        <f>(-L59*44100)</f>
        <v>0</v>
      </c>
      <c r="AF59">
        <f>2*29.3*T59*0.92*(BS59-Y59)</f>
        <v>0</v>
      </c>
      <c r="AG59">
        <f>2*0.95*5.67E-8*(((BS59+$B$7)+273)^4-(Y59+273)^4)</f>
        <v>0</v>
      </c>
      <c r="AH59">
        <f>W59+AG59+AE59+AF59</f>
        <v>0</v>
      </c>
      <c r="AI59">
        <f>BP59*AW59*(BK59-BJ59*(1000-AW59*BM59)/(1000-AW59*BL59))/(100*BD59)</f>
        <v>0</v>
      </c>
      <c r="AJ59">
        <f>1000*BP59*AW59*(BL59-BM59)/(100*BD59*(1000-AW59*BL59))</f>
        <v>0</v>
      </c>
      <c r="AK59">
        <f>(AL59 - AM59 - BQ59*1E3/(8.314*(BS59+273.15)) * AO59/BP59 * AN59) * BP59/(100*BD59) * (1000 - BM59)/1000</f>
        <v>0</v>
      </c>
      <c r="AL59">
        <v>1011.605830302246</v>
      </c>
      <c r="AM59">
        <v>976.1993818181815</v>
      </c>
      <c r="AN59">
        <v>5.107315591988719</v>
      </c>
      <c r="AO59">
        <v>66.76948386881654</v>
      </c>
      <c r="AP59">
        <f>(AR59 - AQ59 + BQ59*1E3/(8.314*(BS59+273.15)) * AT59/BP59 * AS59) * BP59/(100*BD59) * 1000/(1000 - AR59)</f>
        <v>0</v>
      </c>
      <c r="AQ59">
        <v>15.25289905802206</v>
      </c>
      <c r="AR59">
        <v>16.13651878787879</v>
      </c>
      <c r="AS59">
        <v>1.739058389803291E-05</v>
      </c>
      <c r="AT59">
        <v>80.08681088304684</v>
      </c>
      <c r="AU59">
        <v>0</v>
      </c>
      <c r="AV59">
        <v>0</v>
      </c>
      <c r="AW59">
        <f>IF(AU59*$H$13&gt;=AY59,1.0,(AY59/(AY59-AU59*$H$13)))</f>
        <v>0</v>
      </c>
      <c r="AX59">
        <f>(AW59-1)*100</f>
        <v>0</v>
      </c>
      <c r="AY59">
        <f>MAX(0,($B$13+$C$13*BX59)/(1+$D$13*BX59)*BQ59/(BS59+273)*$E$13)</f>
        <v>0</v>
      </c>
      <c r="AZ59">
        <f>$B$11*BY59+$C$11*BZ59+$F$11*CK59*(1-CN59)</f>
        <v>0</v>
      </c>
      <c r="BA59">
        <f>AZ59*BB59</f>
        <v>0</v>
      </c>
      <c r="BB59">
        <f>($B$11*$D$9+$C$11*$D$9+$F$11*((CX59+CP59)/MAX(CX59+CP59+CY59, 0.1)*$I$9+CY59/MAX(CX59+CP59+CY59, 0.1)*$J$9))/($B$11+$C$11+$F$11)</f>
        <v>0</v>
      </c>
      <c r="BC59">
        <f>($B$11*$K$9+$C$11*$K$9+$F$11*((CX59+CP59)/MAX(CX59+CP59+CY59, 0.1)*$P$9+CY59/MAX(CX59+CP59+CY59, 0.1)*$Q$9))/($B$11+$C$11+$F$11)</f>
        <v>0</v>
      </c>
      <c r="BD59">
        <v>6</v>
      </c>
      <c r="BE59">
        <v>0.5</v>
      </c>
      <c r="BF59" t="s">
        <v>361</v>
      </c>
      <c r="BG59">
        <v>2</v>
      </c>
      <c r="BH59" t="b">
        <v>1</v>
      </c>
      <c r="BI59">
        <v>1728491652.678571</v>
      </c>
      <c r="BJ59">
        <v>923.7124642857142</v>
      </c>
      <c r="BK59">
        <v>968.7731071428574</v>
      </c>
      <c r="BL59">
        <v>16.13138214285714</v>
      </c>
      <c r="BM59">
        <v>15.23556785714286</v>
      </c>
      <c r="BN59">
        <v>932.7010714285715</v>
      </c>
      <c r="BO59">
        <v>16.22186785714286</v>
      </c>
      <c r="BP59">
        <v>599.9925714285715</v>
      </c>
      <c r="BQ59">
        <v>97.50843571428574</v>
      </c>
      <c r="BR59">
        <v>0.09998002500000001</v>
      </c>
      <c r="BS59">
        <v>24.96488214285714</v>
      </c>
      <c r="BT59">
        <v>25.00523928571429</v>
      </c>
      <c r="BU59">
        <v>999.9000000000002</v>
      </c>
      <c r="BV59">
        <v>0</v>
      </c>
      <c r="BW59">
        <v>0</v>
      </c>
      <c r="BX59">
        <v>10008.56964285714</v>
      </c>
      <c r="BY59">
        <v>0</v>
      </c>
      <c r="BZ59">
        <v>68.00741428571429</v>
      </c>
      <c r="CA59">
        <v>-45.06055357142857</v>
      </c>
      <c r="CB59">
        <v>938.8576428571429</v>
      </c>
      <c r="CC59">
        <v>983.7616071428572</v>
      </c>
      <c r="CD59">
        <v>0.8958143214285714</v>
      </c>
      <c r="CE59">
        <v>968.7731071428574</v>
      </c>
      <c r="CF59">
        <v>15.23556785714286</v>
      </c>
      <c r="CG59">
        <v>1.572945714285714</v>
      </c>
      <c r="CH59">
        <v>1.485597142857143</v>
      </c>
      <c r="CI59">
        <v>13.69628928571429</v>
      </c>
      <c r="CJ59">
        <v>12.82071785714286</v>
      </c>
      <c r="CK59">
        <v>1599.9875</v>
      </c>
      <c r="CL59">
        <v>0.6920209999999999</v>
      </c>
      <c r="CM59">
        <v>0.3079790000000001</v>
      </c>
      <c r="CN59">
        <v>0</v>
      </c>
      <c r="CO59">
        <v>2.059353571428571</v>
      </c>
      <c r="CP59">
        <v>0</v>
      </c>
      <c r="CQ59">
        <v>14440.04285714286</v>
      </c>
      <c r="CR59">
        <v>13790.18928571428</v>
      </c>
      <c r="CS59">
        <v>40.42617857142857</v>
      </c>
      <c r="CT59">
        <v>41.00646428571427</v>
      </c>
      <c r="CU59">
        <v>40.51525</v>
      </c>
      <c r="CV59">
        <v>40.31671428571428</v>
      </c>
      <c r="CW59">
        <v>39.66942857142857</v>
      </c>
      <c r="CX59">
        <v>1107.224642857143</v>
      </c>
      <c r="CY59">
        <v>492.7628571428572</v>
      </c>
      <c r="CZ59">
        <v>0</v>
      </c>
      <c r="DA59">
        <v>1728491717.2</v>
      </c>
      <c r="DB59">
        <v>0</v>
      </c>
      <c r="DC59">
        <v>1728490956.5</v>
      </c>
      <c r="DD59" t="s">
        <v>362</v>
      </c>
      <c r="DE59">
        <v>1728490952.5</v>
      </c>
      <c r="DF59">
        <v>1728490956.5</v>
      </c>
      <c r="DG59">
        <v>1</v>
      </c>
      <c r="DH59">
        <v>-0.065</v>
      </c>
      <c r="DI59">
        <v>-0.008</v>
      </c>
      <c r="DJ59">
        <v>-3.246</v>
      </c>
      <c r="DK59">
        <v>-0.091</v>
      </c>
      <c r="DL59">
        <v>52</v>
      </c>
      <c r="DM59">
        <v>15</v>
      </c>
      <c r="DN59">
        <v>0.25</v>
      </c>
      <c r="DO59">
        <v>0.13</v>
      </c>
      <c r="DP59">
        <v>-44.95090487804878</v>
      </c>
      <c r="DQ59">
        <v>-2.034629268292672</v>
      </c>
      <c r="DR59">
        <v>0.2238442881604488</v>
      </c>
      <c r="DS59">
        <v>0</v>
      </c>
      <c r="DT59">
        <v>0.9030763170731708</v>
      </c>
      <c r="DU59">
        <v>-0.174732439024389</v>
      </c>
      <c r="DV59">
        <v>0.01801980683748968</v>
      </c>
      <c r="DW59">
        <v>0</v>
      </c>
      <c r="DX59">
        <v>0</v>
      </c>
      <c r="DY59">
        <v>2</v>
      </c>
      <c r="DZ59" t="s">
        <v>386</v>
      </c>
      <c r="EA59">
        <v>3.2314</v>
      </c>
      <c r="EB59">
        <v>2.70436</v>
      </c>
      <c r="EC59">
        <v>0.184075</v>
      </c>
      <c r="ED59">
        <v>0.188905</v>
      </c>
      <c r="EE59">
        <v>0.0851731</v>
      </c>
      <c r="EF59">
        <v>0.08193499999999999</v>
      </c>
      <c r="EG59">
        <v>26976.4</v>
      </c>
      <c r="EH59">
        <v>26204.1</v>
      </c>
      <c r="EI59">
        <v>31637.4</v>
      </c>
      <c r="EJ59">
        <v>30599.3</v>
      </c>
      <c r="EK59">
        <v>38794</v>
      </c>
      <c r="EL59">
        <v>37130.6</v>
      </c>
      <c r="EM59">
        <v>44363.8</v>
      </c>
      <c r="EN59">
        <v>42710.2</v>
      </c>
      <c r="EO59">
        <v>2.20322</v>
      </c>
      <c r="EP59">
        <v>1.9387</v>
      </c>
      <c r="EQ59">
        <v>0.156417</v>
      </c>
      <c r="ER59">
        <v>0</v>
      </c>
      <c r="ES59">
        <v>22.4191</v>
      </c>
      <c r="ET59">
        <v>999.9</v>
      </c>
      <c r="EU59">
        <v>69.8</v>
      </c>
      <c r="EV59">
        <v>22.9</v>
      </c>
      <c r="EW59">
        <v>20.0619</v>
      </c>
      <c r="EX59">
        <v>61.1601</v>
      </c>
      <c r="EY59">
        <v>25.597</v>
      </c>
      <c r="EZ59">
        <v>1</v>
      </c>
      <c r="FA59">
        <v>-0.331301</v>
      </c>
      <c r="FB59">
        <v>-0.379303</v>
      </c>
      <c r="FC59">
        <v>20.1999</v>
      </c>
      <c r="FD59">
        <v>5.21924</v>
      </c>
      <c r="FE59">
        <v>11.9948</v>
      </c>
      <c r="FF59">
        <v>4.9653</v>
      </c>
      <c r="FG59">
        <v>3.29575</v>
      </c>
      <c r="FH59">
        <v>9999</v>
      </c>
      <c r="FI59">
        <v>9999</v>
      </c>
      <c r="FJ59">
        <v>9999</v>
      </c>
      <c r="FK59">
        <v>148.2</v>
      </c>
      <c r="FL59">
        <v>4.97104</v>
      </c>
      <c r="FM59">
        <v>1.86767</v>
      </c>
      <c r="FN59">
        <v>1.85884</v>
      </c>
      <c r="FO59">
        <v>1.86508</v>
      </c>
      <c r="FP59">
        <v>1.86308</v>
      </c>
      <c r="FQ59">
        <v>1.86438</v>
      </c>
      <c r="FR59">
        <v>1.85983</v>
      </c>
      <c r="FS59">
        <v>1.86392</v>
      </c>
      <c r="FT59">
        <v>0</v>
      </c>
      <c r="FU59">
        <v>0</v>
      </c>
      <c r="FV59">
        <v>0</v>
      </c>
      <c r="FW59">
        <v>0</v>
      </c>
      <c r="FX59" t="s">
        <v>364</v>
      </c>
      <c r="FY59" t="s">
        <v>365</v>
      </c>
      <c r="FZ59" t="s">
        <v>366</v>
      </c>
      <c r="GA59" t="s">
        <v>366</v>
      </c>
      <c r="GB59" t="s">
        <v>366</v>
      </c>
      <c r="GC59" t="s">
        <v>366</v>
      </c>
      <c r="GD59">
        <v>0</v>
      </c>
      <c r="GE59">
        <v>100</v>
      </c>
      <c r="GF59">
        <v>100</v>
      </c>
      <c r="GG59">
        <v>-9.227</v>
      </c>
      <c r="GH59">
        <v>-0.0905</v>
      </c>
      <c r="GI59">
        <v>-2.868309889394353</v>
      </c>
      <c r="GJ59">
        <v>-0.006773961979547998</v>
      </c>
      <c r="GK59">
        <v>-8.296070481250098E-08</v>
      </c>
      <c r="GL59">
        <v>3.322967193956903E-10</v>
      </c>
      <c r="GM59">
        <v>-0.07871069313407227</v>
      </c>
      <c r="GN59">
        <v>-0.00208336341840114</v>
      </c>
      <c r="GO59">
        <v>8.801746095907445E-05</v>
      </c>
      <c r="GP59">
        <v>-2.677693255255651E-07</v>
      </c>
      <c r="GQ59">
        <v>3</v>
      </c>
      <c r="GR59">
        <v>2052</v>
      </c>
      <c r="GS59">
        <v>2</v>
      </c>
      <c r="GT59">
        <v>18</v>
      </c>
      <c r="GU59">
        <v>11.8</v>
      </c>
      <c r="GV59">
        <v>11.7</v>
      </c>
      <c r="GW59">
        <v>2.31201</v>
      </c>
      <c r="GX59">
        <v>2.41577</v>
      </c>
      <c r="GY59">
        <v>1.44775</v>
      </c>
      <c r="GZ59">
        <v>2.32666</v>
      </c>
      <c r="HA59">
        <v>1.55151</v>
      </c>
      <c r="HB59">
        <v>2.31323</v>
      </c>
      <c r="HC59">
        <v>28.6269</v>
      </c>
      <c r="HD59">
        <v>14.9113</v>
      </c>
      <c r="HE59">
        <v>18</v>
      </c>
      <c r="HF59">
        <v>608.545</v>
      </c>
      <c r="HG59">
        <v>444.396</v>
      </c>
      <c r="HH59">
        <v>23.1602</v>
      </c>
      <c r="HI59">
        <v>22.7136</v>
      </c>
      <c r="HJ59">
        <v>30.0004</v>
      </c>
      <c r="HK59">
        <v>22.6627</v>
      </c>
      <c r="HL59">
        <v>22.5808</v>
      </c>
      <c r="HM59">
        <v>46.4651</v>
      </c>
      <c r="HN59">
        <v>33.1577</v>
      </c>
      <c r="HO59">
        <v>77.04089999999999</v>
      </c>
      <c r="HP59">
        <v>23.1593</v>
      </c>
      <c r="HQ59">
        <v>1043.1</v>
      </c>
      <c r="HR59">
        <v>15.3258</v>
      </c>
      <c r="HS59">
        <v>100.433</v>
      </c>
      <c r="HT59">
        <v>102.075</v>
      </c>
    </row>
    <row r="60" spans="1:228">
      <c r="A60">
        <v>44</v>
      </c>
      <c r="B60">
        <v>1728491666</v>
      </c>
      <c r="C60">
        <v>728.5</v>
      </c>
      <c r="D60" t="s">
        <v>453</v>
      </c>
      <c r="E60" t="s">
        <v>454</v>
      </c>
      <c r="F60">
        <v>5</v>
      </c>
      <c r="G60" t="s">
        <v>357</v>
      </c>
      <c r="H60" t="s">
        <v>358</v>
      </c>
      <c r="I60" t="s">
        <v>359</v>
      </c>
      <c r="J60" t="s">
        <v>360</v>
      </c>
      <c r="K60">
        <v>1728491658.25</v>
      </c>
      <c r="L60">
        <f>(M60)/1000</f>
        <v>0</v>
      </c>
      <c r="M60">
        <f>IF(BH60, AP60, AJ60)</f>
        <v>0</v>
      </c>
      <c r="N60">
        <f>IF(BH60, AK60, AI60)</f>
        <v>0</v>
      </c>
      <c r="O60">
        <f>BJ60 - IF(AW60&gt;1, N60*BD60*100.0/(AY60), 0)</f>
        <v>0</v>
      </c>
      <c r="P60">
        <f>((V60-L60/2)*O60-N60)/(V60+L60/2)</f>
        <v>0</v>
      </c>
      <c r="Q60">
        <f>P60*(BQ60+BR60)/1000.0</f>
        <v>0</v>
      </c>
      <c r="R60">
        <f>(BJ60 - IF(AW60&gt;1, N60*BD60*100.0/(AY60), 0))*(BQ60+BR60)/1000.0</f>
        <v>0</v>
      </c>
      <c r="S60">
        <f>2.0/((1/U60-1/T60)+SIGN(U60)*SQRT((1/U60-1/T60)*(1/U60-1/T60) + 4*BE60/((BE60+1)*(BE60+1))*(2*1/U60*1/T60-1/T60*1/T60)))</f>
        <v>0</v>
      </c>
      <c r="T60">
        <f>IF(LEFT(BF60,1)&lt;&gt;"0",IF(LEFT(BF60,1)="1",3.0,BG60),$D$5+$E$5*(BX60*BQ60/($K$5*1000))+$F$5*(BX60*BQ60/($K$5*1000))*MAX(MIN(BD60,$J$5),$I$5)*MAX(MIN(BD60,$J$5),$I$5)+$G$5*MAX(MIN(BD60,$J$5),$I$5)*(BX60*BQ60/($K$5*1000))+$H$5*(BX60*BQ60/($K$5*1000))*(BX60*BQ60/($K$5*1000)))</f>
        <v>0</v>
      </c>
      <c r="U60">
        <f>L60*(1000-(1000*0.61365*exp(17.502*Y60/(240.97+Y60))/(BQ60+BR60)+BL60)/2)/(1000*0.61365*exp(17.502*Y60/(240.97+Y60))/(BQ60+BR60)-BL60)</f>
        <v>0</v>
      </c>
      <c r="V60">
        <f>1/((BE60+1)/(S60/1.6)+1/(T60/1.37)) + BE60/((BE60+1)/(S60/1.6) + BE60/(T60/1.37))</f>
        <v>0</v>
      </c>
      <c r="W60">
        <f>(AZ60*BC60)</f>
        <v>0</v>
      </c>
      <c r="X60">
        <f>(BS60+(W60+2*0.95*5.67E-8*(((BS60+$B$7)+273)^4-(BS60+273)^4)-44100*L60)/(1.84*29.3*T60+8*0.95*5.67E-8*(BS60+273)^3))</f>
        <v>0</v>
      </c>
      <c r="Y60">
        <f>($C$7*BT60+$D$7*BU60+$E$7*X60)</f>
        <v>0</v>
      </c>
      <c r="Z60">
        <f>0.61365*exp(17.502*Y60/(240.97+Y60))</f>
        <v>0</v>
      </c>
      <c r="AA60">
        <f>(AB60/AC60*100)</f>
        <v>0</v>
      </c>
      <c r="AB60">
        <f>BL60*(BQ60+BR60)/1000</f>
        <v>0</v>
      </c>
      <c r="AC60">
        <f>0.61365*exp(17.502*BS60/(240.97+BS60))</f>
        <v>0</v>
      </c>
      <c r="AD60">
        <f>(Z60-BL60*(BQ60+BR60)/1000)</f>
        <v>0</v>
      </c>
      <c r="AE60">
        <f>(-L60*44100)</f>
        <v>0</v>
      </c>
      <c r="AF60">
        <f>2*29.3*T60*0.92*(BS60-Y60)</f>
        <v>0</v>
      </c>
      <c r="AG60">
        <f>2*0.95*5.67E-8*(((BS60+$B$7)+273)^4-(Y60+273)^4)</f>
        <v>0</v>
      </c>
      <c r="AH60">
        <f>W60+AG60+AE60+AF60</f>
        <v>0</v>
      </c>
      <c r="AI60">
        <f>BP60*AW60*(BK60-BJ60*(1000-AW60*BM60)/(1000-AW60*BL60))/(100*BD60)</f>
        <v>0</v>
      </c>
      <c r="AJ60">
        <f>1000*BP60*AW60*(BL60-BM60)/(100*BD60*(1000-AW60*BL60))</f>
        <v>0</v>
      </c>
      <c r="AK60">
        <f>(AL60 - AM60 - BQ60*1E3/(8.314*(BS60+273.15)) * AO60/BP60 * AN60) * BP60/(100*BD60) * (1000 - BM60)/1000</f>
        <v>0</v>
      </c>
      <c r="AL60">
        <v>1039.458986215531</v>
      </c>
      <c r="AM60">
        <v>1004.185254545455</v>
      </c>
      <c r="AN60">
        <v>5.098911164930815</v>
      </c>
      <c r="AO60">
        <v>66.76948386881654</v>
      </c>
      <c r="AP60">
        <f>(AR60 - AQ60 + BQ60*1E3/(8.314*(BS60+273.15)) * AT60/BP60 * AS60) * BP60/(100*BD60) * 1000/(1000 - AR60)</f>
        <v>0</v>
      </c>
      <c r="AQ60">
        <v>15.25707574475228</v>
      </c>
      <c r="AR60">
        <v>16.13476545454545</v>
      </c>
      <c r="AS60">
        <v>-1.964575695776334E-05</v>
      </c>
      <c r="AT60">
        <v>80.08681088304684</v>
      </c>
      <c r="AU60">
        <v>0</v>
      </c>
      <c r="AV60">
        <v>0</v>
      </c>
      <c r="AW60">
        <f>IF(AU60*$H$13&gt;=AY60,1.0,(AY60/(AY60-AU60*$H$13)))</f>
        <v>0</v>
      </c>
      <c r="AX60">
        <f>(AW60-1)*100</f>
        <v>0</v>
      </c>
      <c r="AY60">
        <f>MAX(0,($B$13+$C$13*BX60)/(1+$D$13*BX60)*BQ60/(BS60+273)*$E$13)</f>
        <v>0</v>
      </c>
      <c r="AZ60">
        <f>$B$11*BY60+$C$11*BZ60+$F$11*CK60*(1-CN60)</f>
        <v>0</v>
      </c>
      <c r="BA60">
        <f>AZ60*BB60</f>
        <v>0</v>
      </c>
      <c r="BB60">
        <f>($B$11*$D$9+$C$11*$D$9+$F$11*((CX60+CP60)/MAX(CX60+CP60+CY60, 0.1)*$I$9+CY60/MAX(CX60+CP60+CY60, 0.1)*$J$9))/($B$11+$C$11+$F$11)</f>
        <v>0</v>
      </c>
      <c r="BC60">
        <f>($B$11*$K$9+$C$11*$K$9+$F$11*((CX60+CP60)/MAX(CX60+CP60+CY60, 0.1)*$P$9+CY60/MAX(CX60+CP60+CY60, 0.1)*$Q$9))/($B$11+$C$11+$F$11)</f>
        <v>0</v>
      </c>
      <c r="BD60">
        <v>6</v>
      </c>
      <c r="BE60">
        <v>0.5</v>
      </c>
      <c r="BF60" t="s">
        <v>361</v>
      </c>
      <c r="BG60">
        <v>2</v>
      </c>
      <c r="BH60" t="b">
        <v>1</v>
      </c>
      <c r="BI60">
        <v>1728491658.25</v>
      </c>
      <c r="BJ60">
        <v>951.6343214285715</v>
      </c>
      <c r="BK60">
        <v>996.7515714285717</v>
      </c>
      <c r="BL60">
        <v>16.13346071428571</v>
      </c>
      <c r="BM60">
        <v>15.25143571428571</v>
      </c>
      <c r="BN60">
        <v>960.7925714285714</v>
      </c>
      <c r="BO60">
        <v>16.22394642857143</v>
      </c>
      <c r="BP60">
        <v>600.0158214285714</v>
      </c>
      <c r="BQ60">
        <v>97.50855</v>
      </c>
      <c r="BR60">
        <v>0.1000451071428572</v>
      </c>
      <c r="BS60">
        <v>24.95918214285714</v>
      </c>
      <c r="BT60">
        <v>24.99759642857143</v>
      </c>
      <c r="BU60">
        <v>999.9000000000002</v>
      </c>
      <c r="BV60">
        <v>0</v>
      </c>
      <c r="BW60">
        <v>0</v>
      </c>
      <c r="BX60">
        <v>9996.002857142857</v>
      </c>
      <c r="BY60">
        <v>0</v>
      </c>
      <c r="BZ60">
        <v>67.92014642857143</v>
      </c>
      <c r="CA60">
        <v>-45.11709285714284</v>
      </c>
      <c r="CB60">
        <v>967.2395357142856</v>
      </c>
      <c r="CC60">
        <v>1012.188464285714</v>
      </c>
      <c r="CD60">
        <v>0.8820224642857143</v>
      </c>
      <c r="CE60">
        <v>996.7515714285717</v>
      </c>
      <c r="CF60">
        <v>15.25143571428571</v>
      </c>
      <c r="CG60">
        <v>1.573149642857143</v>
      </c>
      <c r="CH60">
        <v>1.487147142857143</v>
      </c>
      <c r="CI60">
        <v>13.69828928571429</v>
      </c>
      <c r="CJ60">
        <v>12.83664285714286</v>
      </c>
      <c r="CK60">
        <v>1599.976428571428</v>
      </c>
      <c r="CL60">
        <v>0.692011142857143</v>
      </c>
      <c r="CM60">
        <v>0.3079888571428572</v>
      </c>
      <c r="CN60">
        <v>0</v>
      </c>
      <c r="CO60">
        <v>2.085175</v>
      </c>
      <c r="CP60">
        <v>0</v>
      </c>
      <c r="CQ60">
        <v>14486.57142857143</v>
      </c>
      <c r="CR60">
        <v>13790.03928571429</v>
      </c>
      <c r="CS60">
        <v>40.50421428571428</v>
      </c>
      <c r="CT60">
        <v>41.04885714285714</v>
      </c>
      <c r="CU60">
        <v>40.59567857142856</v>
      </c>
      <c r="CV60">
        <v>40.39928571428571</v>
      </c>
      <c r="CW60">
        <v>39.73410714285713</v>
      </c>
      <c r="CX60">
        <v>1107.201428571428</v>
      </c>
      <c r="CY60">
        <v>492.775</v>
      </c>
      <c r="CZ60">
        <v>0</v>
      </c>
      <c r="DA60">
        <v>1728491722.6</v>
      </c>
      <c r="DB60">
        <v>0</v>
      </c>
      <c r="DC60">
        <v>1728490956.5</v>
      </c>
      <c r="DD60" t="s">
        <v>362</v>
      </c>
      <c r="DE60">
        <v>1728490952.5</v>
      </c>
      <c r="DF60">
        <v>1728490956.5</v>
      </c>
      <c r="DG60">
        <v>1</v>
      </c>
      <c r="DH60">
        <v>-0.065</v>
      </c>
      <c r="DI60">
        <v>-0.008</v>
      </c>
      <c r="DJ60">
        <v>-3.246</v>
      </c>
      <c r="DK60">
        <v>-0.091</v>
      </c>
      <c r="DL60">
        <v>52</v>
      </c>
      <c r="DM60">
        <v>15</v>
      </c>
      <c r="DN60">
        <v>0.25</v>
      </c>
      <c r="DO60">
        <v>0.13</v>
      </c>
      <c r="DP60">
        <v>-45.0820225</v>
      </c>
      <c r="DQ60">
        <v>-0.6313722326453703</v>
      </c>
      <c r="DR60">
        <v>0.1012934906287169</v>
      </c>
      <c r="DS60">
        <v>0</v>
      </c>
      <c r="DT60">
        <v>0.8899169749999999</v>
      </c>
      <c r="DU60">
        <v>-0.1371471557223268</v>
      </c>
      <c r="DV60">
        <v>0.01468792469596623</v>
      </c>
      <c r="DW60">
        <v>0</v>
      </c>
      <c r="DX60">
        <v>0</v>
      </c>
      <c r="DY60">
        <v>2</v>
      </c>
      <c r="DZ60" t="s">
        <v>386</v>
      </c>
      <c r="EA60">
        <v>3.23132</v>
      </c>
      <c r="EB60">
        <v>2.70423</v>
      </c>
      <c r="EC60">
        <v>0.187434</v>
      </c>
      <c r="ED60">
        <v>0.192197</v>
      </c>
      <c r="EE60">
        <v>0.0851668</v>
      </c>
      <c r="EF60">
        <v>0.0819744</v>
      </c>
      <c r="EG60">
        <v>26865.9</v>
      </c>
      <c r="EH60">
        <v>26097.7</v>
      </c>
      <c r="EI60">
        <v>31637.8</v>
      </c>
      <c r="EJ60">
        <v>30598.9</v>
      </c>
      <c r="EK60">
        <v>38794.7</v>
      </c>
      <c r="EL60">
        <v>37128.6</v>
      </c>
      <c r="EM60">
        <v>44364.3</v>
      </c>
      <c r="EN60">
        <v>42709.7</v>
      </c>
      <c r="EO60">
        <v>2.20268</v>
      </c>
      <c r="EP60">
        <v>1.9395</v>
      </c>
      <c r="EQ60">
        <v>0.155456</v>
      </c>
      <c r="ER60">
        <v>0</v>
      </c>
      <c r="ES60">
        <v>22.427</v>
      </c>
      <c r="ET60">
        <v>999.9</v>
      </c>
      <c r="EU60">
        <v>69.8</v>
      </c>
      <c r="EV60">
        <v>22.9</v>
      </c>
      <c r="EW60">
        <v>20.0611</v>
      </c>
      <c r="EX60">
        <v>61.2801</v>
      </c>
      <c r="EY60">
        <v>25.9856</v>
      </c>
      <c r="EZ60">
        <v>1</v>
      </c>
      <c r="FA60">
        <v>-0.330597</v>
      </c>
      <c r="FB60">
        <v>-1.16868</v>
      </c>
      <c r="FC60">
        <v>20.1953</v>
      </c>
      <c r="FD60">
        <v>5.22028</v>
      </c>
      <c r="FE60">
        <v>11.9947</v>
      </c>
      <c r="FF60">
        <v>4.96545</v>
      </c>
      <c r="FG60">
        <v>3.29565</v>
      </c>
      <c r="FH60">
        <v>9999</v>
      </c>
      <c r="FI60">
        <v>9999</v>
      </c>
      <c r="FJ60">
        <v>9999</v>
      </c>
      <c r="FK60">
        <v>148.2</v>
      </c>
      <c r="FL60">
        <v>4.97104</v>
      </c>
      <c r="FM60">
        <v>1.86766</v>
      </c>
      <c r="FN60">
        <v>1.85883</v>
      </c>
      <c r="FO60">
        <v>1.86507</v>
      </c>
      <c r="FP60">
        <v>1.86306</v>
      </c>
      <c r="FQ60">
        <v>1.86438</v>
      </c>
      <c r="FR60">
        <v>1.85981</v>
      </c>
      <c r="FS60">
        <v>1.86388</v>
      </c>
      <c r="FT60">
        <v>0</v>
      </c>
      <c r="FU60">
        <v>0</v>
      </c>
      <c r="FV60">
        <v>0</v>
      </c>
      <c r="FW60">
        <v>0</v>
      </c>
      <c r="FX60" t="s">
        <v>364</v>
      </c>
      <c r="FY60" t="s">
        <v>365</v>
      </c>
      <c r="FZ60" t="s">
        <v>366</v>
      </c>
      <c r="GA60" t="s">
        <v>366</v>
      </c>
      <c r="GB60" t="s">
        <v>366</v>
      </c>
      <c r="GC60" t="s">
        <v>366</v>
      </c>
      <c r="GD60">
        <v>0</v>
      </c>
      <c r="GE60">
        <v>100</v>
      </c>
      <c r="GF60">
        <v>100</v>
      </c>
      <c r="GG60">
        <v>-9.391999999999999</v>
      </c>
      <c r="GH60">
        <v>-0.0905</v>
      </c>
      <c r="GI60">
        <v>-2.868309889394353</v>
      </c>
      <c r="GJ60">
        <v>-0.006773961979547998</v>
      </c>
      <c r="GK60">
        <v>-8.296070481250098E-08</v>
      </c>
      <c r="GL60">
        <v>3.322967193956903E-10</v>
      </c>
      <c r="GM60">
        <v>-0.07871069313407227</v>
      </c>
      <c r="GN60">
        <v>-0.00208336341840114</v>
      </c>
      <c r="GO60">
        <v>8.801746095907445E-05</v>
      </c>
      <c r="GP60">
        <v>-2.677693255255651E-07</v>
      </c>
      <c r="GQ60">
        <v>3</v>
      </c>
      <c r="GR60">
        <v>2052</v>
      </c>
      <c r="GS60">
        <v>2</v>
      </c>
      <c r="GT60">
        <v>18</v>
      </c>
      <c r="GU60">
        <v>11.9</v>
      </c>
      <c r="GV60">
        <v>11.8</v>
      </c>
      <c r="GW60">
        <v>2.36328</v>
      </c>
      <c r="GX60">
        <v>2.42065</v>
      </c>
      <c r="GY60">
        <v>1.44775</v>
      </c>
      <c r="GZ60">
        <v>2.32666</v>
      </c>
      <c r="HA60">
        <v>1.55151</v>
      </c>
      <c r="HB60">
        <v>2.30225</v>
      </c>
      <c r="HC60">
        <v>28.6269</v>
      </c>
      <c r="HD60">
        <v>14.9113</v>
      </c>
      <c r="HE60">
        <v>18</v>
      </c>
      <c r="HF60">
        <v>608.216</v>
      </c>
      <c r="HG60">
        <v>444.91</v>
      </c>
      <c r="HH60">
        <v>23.2128</v>
      </c>
      <c r="HI60">
        <v>22.7189</v>
      </c>
      <c r="HJ60">
        <v>30.0007</v>
      </c>
      <c r="HK60">
        <v>22.6675</v>
      </c>
      <c r="HL60">
        <v>22.5856</v>
      </c>
      <c r="HM60">
        <v>47.3594</v>
      </c>
      <c r="HN60">
        <v>32.8703</v>
      </c>
      <c r="HO60">
        <v>77.04089999999999</v>
      </c>
      <c r="HP60">
        <v>23.3952</v>
      </c>
      <c r="HQ60">
        <v>1063.17</v>
      </c>
      <c r="HR60">
        <v>15.3386</v>
      </c>
      <c r="HS60">
        <v>100.434</v>
      </c>
      <c r="HT60">
        <v>102.074</v>
      </c>
    </row>
    <row r="61" spans="1:228">
      <c r="A61">
        <v>45</v>
      </c>
      <c r="B61">
        <v>1728491670.5</v>
      </c>
      <c r="C61">
        <v>733</v>
      </c>
      <c r="D61" t="s">
        <v>455</v>
      </c>
      <c r="E61" t="s">
        <v>456</v>
      </c>
      <c r="F61">
        <v>5</v>
      </c>
      <c r="G61" t="s">
        <v>357</v>
      </c>
      <c r="H61" t="s">
        <v>358</v>
      </c>
      <c r="I61" t="s">
        <v>359</v>
      </c>
      <c r="J61" t="s">
        <v>360</v>
      </c>
      <c r="K61">
        <v>1728491662.678571</v>
      </c>
      <c r="L61">
        <f>(M61)/1000</f>
        <v>0</v>
      </c>
      <c r="M61">
        <f>IF(BH61, AP61, AJ61)</f>
        <v>0</v>
      </c>
      <c r="N61">
        <f>IF(BH61, AK61, AI61)</f>
        <v>0</v>
      </c>
      <c r="O61">
        <f>BJ61 - IF(AW61&gt;1, N61*BD61*100.0/(AY61), 0)</f>
        <v>0</v>
      </c>
      <c r="P61">
        <f>((V61-L61/2)*O61-N61)/(V61+L61/2)</f>
        <v>0</v>
      </c>
      <c r="Q61">
        <f>P61*(BQ61+BR61)/1000.0</f>
        <v>0</v>
      </c>
      <c r="R61">
        <f>(BJ61 - IF(AW61&gt;1, N61*BD61*100.0/(AY61), 0))*(BQ61+BR61)/1000.0</f>
        <v>0</v>
      </c>
      <c r="S61">
        <f>2.0/((1/U61-1/T61)+SIGN(U61)*SQRT((1/U61-1/T61)*(1/U61-1/T61) + 4*BE61/((BE61+1)*(BE61+1))*(2*1/U61*1/T61-1/T61*1/T61)))</f>
        <v>0</v>
      </c>
      <c r="T61">
        <f>IF(LEFT(BF61,1)&lt;&gt;"0",IF(LEFT(BF61,1)="1",3.0,BG61),$D$5+$E$5*(BX61*BQ61/($K$5*1000))+$F$5*(BX61*BQ61/($K$5*1000))*MAX(MIN(BD61,$J$5),$I$5)*MAX(MIN(BD61,$J$5),$I$5)+$G$5*MAX(MIN(BD61,$J$5),$I$5)*(BX61*BQ61/($K$5*1000))+$H$5*(BX61*BQ61/($K$5*1000))*(BX61*BQ61/($K$5*1000)))</f>
        <v>0</v>
      </c>
      <c r="U61">
        <f>L61*(1000-(1000*0.61365*exp(17.502*Y61/(240.97+Y61))/(BQ61+BR61)+BL61)/2)/(1000*0.61365*exp(17.502*Y61/(240.97+Y61))/(BQ61+BR61)-BL61)</f>
        <v>0</v>
      </c>
      <c r="V61">
        <f>1/((BE61+1)/(S61/1.6)+1/(T61/1.37)) + BE61/((BE61+1)/(S61/1.6) + BE61/(T61/1.37))</f>
        <v>0</v>
      </c>
      <c r="W61">
        <f>(AZ61*BC61)</f>
        <v>0</v>
      </c>
      <c r="X61">
        <f>(BS61+(W61+2*0.95*5.67E-8*(((BS61+$B$7)+273)^4-(BS61+273)^4)-44100*L61)/(1.84*29.3*T61+8*0.95*5.67E-8*(BS61+273)^3))</f>
        <v>0</v>
      </c>
      <c r="Y61">
        <f>($C$7*BT61+$D$7*BU61+$E$7*X61)</f>
        <v>0</v>
      </c>
      <c r="Z61">
        <f>0.61365*exp(17.502*Y61/(240.97+Y61))</f>
        <v>0</v>
      </c>
      <c r="AA61">
        <f>(AB61/AC61*100)</f>
        <v>0</v>
      </c>
      <c r="AB61">
        <f>BL61*(BQ61+BR61)/1000</f>
        <v>0</v>
      </c>
      <c r="AC61">
        <f>0.61365*exp(17.502*BS61/(240.97+BS61))</f>
        <v>0</v>
      </c>
      <c r="AD61">
        <f>(Z61-BL61*(BQ61+BR61)/1000)</f>
        <v>0</v>
      </c>
      <c r="AE61">
        <f>(-L61*44100)</f>
        <v>0</v>
      </c>
      <c r="AF61">
        <f>2*29.3*T61*0.92*(BS61-Y61)</f>
        <v>0</v>
      </c>
      <c r="AG61">
        <f>2*0.95*5.67E-8*(((BS61+$B$7)+273)^4-(Y61+273)^4)</f>
        <v>0</v>
      </c>
      <c r="AH61">
        <f>W61+AG61+AE61+AF61</f>
        <v>0</v>
      </c>
      <c r="AI61">
        <f>BP61*AW61*(BK61-BJ61*(1000-AW61*BM61)/(1000-AW61*BL61))/(100*BD61)</f>
        <v>0</v>
      </c>
      <c r="AJ61">
        <f>1000*BP61*AW61*(BL61-BM61)/(100*BD61*(1000-AW61*BL61))</f>
        <v>0</v>
      </c>
      <c r="AK61">
        <f>(AL61 - AM61 - BQ61*1E3/(8.314*(BS61+273.15)) * AO61/BP61 * AN61) * BP61/(100*BD61) * (1000 - BM61)/1000</f>
        <v>0</v>
      </c>
      <c r="AL61">
        <v>1062.013891916745</v>
      </c>
      <c r="AM61">
        <v>1026.957272727273</v>
      </c>
      <c r="AN61">
        <v>5.04927454511837</v>
      </c>
      <c r="AO61">
        <v>66.76948386881654</v>
      </c>
      <c r="AP61">
        <f>(AR61 - AQ61 + BQ61*1E3/(8.314*(BS61+273.15)) * AT61/BP61 * AS61) * BP61/(100*BD61) * 1000/(1000 - AR61)</f>
        <v>0</v>
      </c>
      <c r="AQ61">
        <v>15.28696451847819</v>
      </c>
      <c r="AR61">
        <v>16.14560060606061</v>
      </c>
      <c r="AS61">
        <v>3.306910102751975E-05</v>
      </c>
      <c r="AT61">
        <v>80.08681088304684</v>
      </c>
      <c r="AU61">
        <v>0</v>
      </c>
      <c r="AV61">
        <v>0</v>
      </c>
      <c r="AW61">
        <f>IF(AU61*$H$13&gt;=AY61,1.0,(AY61/(AY61-AU61*$H$13)))</f>
        <v>0</v>
      </c>
      <c r="AX61">
        <f>(AW61-1)*100</f>
        <v>0</v>
      </c>
      <c r="AY61">
        <f>MAX(0,($B$13+$C$13*BX61)/(1+$D$13*BX61)*BQ61/(BS61+273)*$E$13)</f>
        <v>0</v>
      </c>
      <c r="AZ61">
        <f>$B$11*BY61+$C$11*BZ61+$F$11*CK61*(1-CN61)</f>
        <v>0</v>
      </c>
      <c r="BA61">
        <f>AZ61*BB61</f>
        <v>0</v>
      </c>
      <c r="BB61">
        <f>($B$11*$D$9+$C$11*$D$9+$F$11*((CX61+CP61)/MAX(CX61+CP61+CY61, 0.1)*$I$9+CY61/MAX(CX61+CP61+CY61, 0.1)*$J$9))/($B$11+$C$11+$F$11)</f>
        <v>0</v>
      </c>
      <c r="BC61">
        <f>($B$11*$K$9+$C$11*$K$9+$F$11*((CX61+CP61)/MAX(CX61+CP61+CY61, 0.1)*$P$9+CY61/MAX(CX61+CP61+CY61, 0.1)*$Q$9))/($B$11+$C$11+$F$11)</f>
        <v>0</v>
      </c>
      <c r="BD61">
        <v>6</v>
      </c>
      <c r="BE61">
        <v>0.5</v>
      </c>
      <c r="BF61" t="s">
        <v>361</v>
      </c>
      <c r="BG61">
        <v>2</v>
      </c>
      <c r="BH61" t="b">
        <v>1</v>
      </c>
      <c r="BI61">
        <v>1728491662.678571</v>
      </c>
      <c r="BJ61">
        <v>973.8173928571429</v>
      </c>
      <c r="BK61">
        <v>1018.847785714286</v>
      </c>
      <c r="BL61">
        <v>16.13643928571429</v>
      </c>
      <c r="BM61">
        <v>15.26743571428571</v>
      </c>
      <c r="BN61">
        <v>983.1092142857142</v>
      </c>
      <c r="BO61">
        <v>16.226925</v>
      </c>
      <c r="BP61">
        <v>600.0238214285715</v>
      </c>
      <c r="BQ61">
        <v>97.50857142857146</v>
      </c>
      <c r="BR61">
        <v>0.1000260392857143</v>
      </c>
      <c r="BS61">
        <v>24.95515714285714</v>
      </c>
      <c r="BT61">
        <v>24.98996428571428</v>
      </c>
      <c r="BU61">
        <v>999.9000000000002</v>
      </c>
      <c r="BV61">
        <v>0</v>
      </c>
      <c r="BW61">
        <v>0</v>
      </c>
      <c r="BX61">
        <v>9989.594285714285</v>
      </c>
      <c r="BY61">
        <v>0</v>
      </c>
      <c r="BZ61">
        <v>68.00160714285713</v>
      </c>
      <c r="CA61">
        <v>-45.03013928571428</v>
      </c>
      <c r="CB61">
        <v>989.7890357142858</v>
      </c>
      <c r="CC61">
        <v>1034.644071428572</v>
      </c>
      <c r="CD61">
        <v>0.8690022857142857</v>
      </c>
      <c r="CE61">
        <v>1018.847785714286</v>
      </c>
      <c r="CF61">
        <v>15.26743571428571</v>
      </c>
      <c r="CG61">
        <v>1.573440714285714</v>
      </c>
      <c r="CH61">
        <v>1.4887075</v>
      </c>
      <c r="CI61">
        <v>13.70113571428572</v>
      </c>
      <c r="CJ61">
        <v>12.85264642857143</v>
      </c>
      <c r="CK61">
        <v>1599.968928571429</v>
      </c>
      <c r="CL61">
        <v>0.6920025714285715</v>
      </c>
      <c r="CM61">
        <v>0.3079974285714286</v>
      </c>
      <c r="CN61">
        <v>0</v>
      </c>
      <c r="CO61">
        <v>2.078575</v>
      </c>
      <c r="CP61">
        <v>0</v>
      </c>
      <c r="CQ61">
        <v>14523.62857142857</v>
      </c>
      <c r="CR61">
        <v>13789.93214285714</v>
      </c>
      <c r="CS61">
        <v>40.569</v>
      </c>
      <c r="CT61">
        <v>41.08457142857143</v>
      </c>
      <c r="CU61">
        <v>40.647</v>
      </c>
      <c r="CV61">
        <v>40.46407142857142</v>
      </c>
      <c r="CW61">
        <v>39.79</v>
      </c>
      <c r="CX61">
        <v>1107.1825</v>
      </c>
      <c r="CY61">
        <v>492.7864285714285</v>
      </c>
      <c r="CZ61">
        <v>0</v>
      </c>
      <c r="DA61">
        <v>1728491727.4</v>
      </c>
      <c r="DB61">
        <v>0</v>
      </c>
      <c r="DC61">
        <v>1728490956.5</v>
      </c>
      <c r="DD61" t="s">
        <v>362</v>
      </c>
      <c r="DE61">
        <v>1728490952.5</v>
      </c>
      <c r="DF61">
        <v>1728490956.5</v>
      </c>
      <c r="DG61">
        <v>1</v>
      </c>
      <c r="DH61">
        <v>-0.065</v>
      </c>
      <c r="DI61">
        <v>-0.008</v>
      </c>
      <c r="DJ61">
        <v>-3.246</v>
      </c>
      <c r="DK61">
        <v>-0.091</v>
      </c>
      <c r="DL61">
        <v>52</v>
      </c>
      <c r="DM61">
        <v>15</v>
      </c>
      <c r="DN61">
        <v>0.25</v>
      </c>
      <c r="DO61">
        <v>0.13</v>
      </c>
      <c r="DP61">
        <v>-45.0512775</v>
      </c>
      <c r="DQ61">
        <v>0.7000874296434729</v>
      </c>
      <c r="DR61">
        <v>0.1790688338146817</v>
      </c>
      <c r="DS61">
        <v>0</v>
      </c>
      <c r="DT61">
        <v>0.8762062</v>
      </c>
      <c r="DU61">
        <v>-0.1496579212007515</v>
      </c>
      <c r="DV61">
        <v>0.01687671868018188</v>
      </c>
      <c r="DW61">
        <v>0</v>
      </c>
      <c r="DX61">
        <v>0</v>
      </c>
      <c r="DY61">
        <v>2</v>
      </c>
      <c r="DZ61" t="s">
        <v>386</v>
      </c>
      <c r="EA61">
        <v>3.23146</v>
      </c>
      <c r="EB61">
        <v>2.70427</v>
      </c>
      <c r="EC61">
        <v>0.190126</v>
      </c>
      <c r="ED61">
        <v>0.194717</v>
      </c>
      <c r="EE61">
        <v>0.0852185</v>
      </c>
      <c r="EF61">
        <v>0.0822027</v>
      </c>
      <c r="EG61">
        <v>26777</v>
      </c>
      <c r="EH61">
        <v>26015.8</v>
      </c>
      <c r="EI61">
        <v>31637.7</v>
      </c>
      <c r="EJ61">
        <v>30598.1</v>
      </c>
      <c r="EK61">
        <v>38792.3</v>
      </c>
      <c r="EL61">
        <v>37118.3</v>
      </c>
      <c r="EM61">
        <v>44364</v>
      </c>
      <c r="EN61">
        <v>42708.5</v>
      </c>
      <c r="EO61">
        <v>2.20295</v>
      </c>
      <c r="EP61">
        <v>1.93918</v>
      </c>
      <c r="EQ61">
        <v>0.154495</v>
      </c>
      <c r="ER61">
        <v>0</v>
      </c>
      <c r="ES61">
        <v>22.4337</v>
      </c>
      <c r="ET61">
        <v>999.9</v>
      </c>
      <c r="EU61">
        <v>69.8</v>
      </c>
      <c r="EV61">
        <v>22.9</v>
      </c>
      <c r="EW61">
        <v>20.0641</v>
      </c>
      <c r="EX61">
        <v>61.1501</v>
      </c>
      <c r="EY61">
        <v>25.5569</v>
      </c>
      <c r="EZ61">
        <v>1</v>
      </c>
      <c r="FA61">
        <v>-0.33</v>
      </c>
      <c r="FB61">
        <v>-0.944918</v>
      </c>
      <c r="FC61">
        <v>20.1974</v>
      </c>
      <c r="FD61">
        <v>5.22014</v>
      </c>
      <c r="FE61">
        <v>11.9935</v>
      </c>
      <c r="FF61">
        <v>4.96545</v>
      </c>
      <c r="FG61">
        <v>3.29565</v>
      </c>
      <c r="FH61">
        <v>9999</v>
      </c>
      <c r="FI61">
        <v>9999</v>
      </c>
      <c r="FJ61">
        <v>9999</v>
      </c>
      <c r="FK61">
        <v>148.2</v>
      </c>
      <c r="FL61">
        <v>4.97104</v>
      </c>
      <c r="FM61">
        <v>1.86768</v>
      </c>
      <c r="FN61">
        <v>1.85885</v>
      </c>
      <c r="FO61">
        <v>1.86507</v>
      </c>
      <c r="FP61">
        <v>1.86306</v>
      </c>
      <c r="FQ61">
        <v>1.86438</v>
      </c>
      <c r="FR61">
        <v>1.85982</v>
      </c>
      <c r="FS61">
        <v>1.86389</v>
      </c>
      <c r="FT61">
        <v>0</v>
      </c>
      <c r="FU61">
        <v>0</v>
      </c>
      <c r="FV61">
        <v>0</v>
      </c>
      <c r="FW61">
        <v>0</v>
      </c>
      <c r="FX61" t="s">
        <v>364</v>
      </c>
      <c r="FY61" t="s">
        <v>365</v>
      </c>
      <c r="FZ61" t="s">
        <v>366</v>
      </c>
      <c r="GA61" t="s">
        <v>366</v>
      </c>
      <c r="GB61" t="s">
        <v>366</v>
      </c>
      <c r="GC61" t="s">
        <v>366</v>
      </c>
      <c r="GD61">
        <v>0</v>
      </c>
      <c r="GE61">
        <v>100</v>
      </c>
      <c r="GF61">
        <v>100</v>
      </c>
      <c r="GG61">
        <v>-9.52</v>
      </c>
      <c r="GH61">
        <v>-0.0905</v>
      </c>
      <c r="GI61">
        <v>-2.868309889394353</v>
      </c>
      <c r="GJ61">
        <v>-0.006773961979547998</v>
      </c>
      <c r="GK61">
        <v>-8.296070481250098E-08</v>
      </c>
      <c r="GL61">
        <v>3.322967193956903E-10</v>
      </c>
      <c r="GM61">
        <v>-0.07871069313407227</v>
      </c>
      <c r="GN61">
        <v>-0.00208336341840114</v>
      </c>
      <c r="GO61">
        <v>8.801746095907445E-05</v>
      </c>
      <c r="GP61">
        <v>-2.677693255255651E-07</v>
      </c>
      <c r="GQ61">
        <v>3</v>
      </c>
      <c r="GR61">
        <v>2052</v>
      </c>
      <c r="GS61">
        <v>2</v>
      </c>
      <c r="GT61">
        <v>18</v>
      </c>
      <c r="GU61">
        <v>12</v>
      </c>
      <c r="GV61">
        <v>11.9</v>
      </c>
      <c r="GW61">
        <v>2.40112</v>
      </c>
      <c r="GX61">
        <v>2.42554</v>
      </c>
      <c r="GY61">
        <v>1.44897</v>
      </c>
      <c r="GZ61">
        <v>2.32666</v>
      </c>
      <c r="HA61">
        <v>1.55151</v>
      </c>
      <c r="HB61">
        <v>2.27417</v>
      </c>
      <c r="HC61">
        <v>28.6269</v>
      </c>
      <c r="HD61">
        <v>14.9026</v>
      </c>
      <c r="HE61">
        <v>18</v>
      </c>
      <c r="HF61">
        <v>608.455</v>
      </c>
      <c r="HG61">
        <v>444.754</v>
      </c>
      <c r="HH61">
        <v>23.3914</v>
      </c>
      <c r="HI61">
        <v>22.7223</v>
      </c>
      <c r="HJ61">
        <v>30.0006</v>
      </c>
      <c r="HK61">
        <v>22.6717</v>
      </c>
      <c r="HL61">
        <v>22.5897</v>
      </c>
      <c r="HM61">
        <v>48.1204</v>
      </c>
      <c r="HN61">
        <v>32.8703</v>
      </c>
      <c r="HO61">
        <v>77.04089999999999</v>
      </c>
      <c r="HP61">
        <v>23.4064</v>
      </c>
      <c r="HQ61">
        <v>1093.22</v>
      </c>
      <c r="HR61">
        <v>15.3301</v>
      </c>
      <c r="HS61">
        <v>100.433</v>
      </c>
      <c r="HT61">
        <v>102.071</v>
      </c>
    </row>
    <row r="62" spans="1:228">
      <c r="A62">
        <v>46</v>
      </c>
      <c r="B62">
        <v>1728491676</v>
      </c>
      <c r="C62">
        <v>738.5</v>
      </c>
      <c r="D62" t="s">
        <v>457</v>
      </c>
      <c r="E62" t="s">
        <v>458</v>
      </c>
      <c r="F62">
        <v>5</v>
      </c>
      <c r="G62" t="s">
        <v>357</v>
      </c>
      <c r="H62" t="s">
        <v>358</v>
      </c>
      <c r="I62" t="s">
        <v>359</v>
      </c>
      <c r="J62" t="s">
        <v>360</v>
      </c>
      <c r="K62">
        <v>1728491668.25</v>
      </c>
      <c r="L62">
        <f>(M62)/1000</f>
        <v>0</v>
      </c>
      <c r="M62">
        <f>IF(BH62, AP62, AJ62)</f>
        <v>0</v>
      </c>
      <c r="N62">
        <f>IF(BH62, AK62, AI62)</f>
        <v>0</v>
      </c>
      <c r="O62">
        <f>BJ62 - IF(AW62&gt;1, N62*BD62*100.0/(AY62), 0)</f>
        <v>0</v>
      </c>
      <c r="P62">
        <f>((V62-L62/2)*O62-N62)/(V62+L62/2)</f>
        <v>0</v>
      </c>
      <c r="Q62">
        <f>P62*(BQ62+BR62)/1000.0</f>
        <v>0</v>
      </c>
      <c r="R62">
        <f>(BJ62 - IF(AW62&gt;1, N62*BD62*100.0/(AY62), 0))*(BQ62+BR62)/1000.0</f>
        <v>0</v>
      </c>
      <c r="S62">
        <f>2.0/((1/U62-1/T62)+SIGN(U62)*SQRT((1/U62-1/T62)*(1/U62-1/T62) + 4*BE62/((BE62+1)*(BE62+1))*(2*1/U62*1/T62-1/T62*1/T62)))</f>
        <v>0</v>
      </c>
      <c r="T62">
        <f>IF(LEFT(BF62,1)&lt;&gt;"0",IF(LEFT(BF62,1)="1",3.0,BG62),$D$5+$E$5*(BX62*BQ62/($K$5*1000))+$F$5*(BX62*BQ62/($K$5*1000))*MAX(MIN(BD62,$J$5),$I$5)*MAX(MIN(BD62,$J$5),$I$5)+$G$5*MAX(MIN(BD62,$J$5),$I$5)*(BX62*BQ62/($K$5*1000))+$H$5*(BX62*BQ62/($K$5*1000))*(BX62*BQ62/($K$5*1000)))</f>
        <v>0</v>
      </c>
      <c r="U62">
        <f>L62*(1000-(1000*0.61365*exp(17.502*Y62/(240.97+Y62))/(BQ62+BR62)+BL62)/2)/(1000*0.61365*exp(17.502*Y62/(240.97+Y62))/(BQ62+BR62)-BL62)</f>
        <v>0</v>
      </c>
      <c r="V62">
        <f>1/((BE62+1)/(S62/1.6)+1/(T62/1.37)) + BE62/((BE62+1)/(S62/1.6) + BE62/(T62/1.37))</f>
        <v>0</v>
      </c>
      <c r="W62">
        <f>(AZ62*BC62)</f>
        <v>0</v>
      </c>
      <c r="X62">
        <f>(BS62+(W62+2*0.95*5.67E-8*(((BS62+$B$7)+273)^4-(BS62+273)^4)-44100*L62)/(1.84*29.3*T62+8*0.95*5.67E-8*(BS62+273)^3))</f>
        <v>0</v>
      </c>
      <c r="Y62">
        <f>($C$7*BT62+$D$7*BU62+$E$7*X62)</f>
        <v>0</v>
      </c>
      <c r="Z62">
        <f>0.61365*exp(17.502*Y62/(240.97+Y62))</f>
        <v>0</v>
      </c>
      <c r="AA62">
        <f>(AB62/AC62*100)</f>
        <v>0</v>
      </c>
      <c r="AB62">
        <f>BL62*(BQ62+BR62)/1000</f>
        <v>0</v>
      </c>
      <c r="AC62">
        <f>0.61365*exp(17.502*BS62/(240.97+BS62))</f>
        <v>0</v>
      </c>
      <c r="AD62">
        <f>(Z62-BL62*(BQ62+BR62)/1000)</f>
        <v>0</v>
      </c>
      <c r="AE62">
        <f>(-L62*44100)</f>
        <v>0</v>
      </c>
      <c r="AF62">
        <f>2*29.3*T62*0.92*(BS62-Y62)</f>
        <v>0</v>
      </c>
      <c r="AG62">
        <f>2*0.95*5.67E-8*(((BS62+$B$7)+273)^4-(Y62+273)^4)</f>
        <v>0</v>
      </c>
      <c r="AH62">
        <f>W62+AG62+AE62+AF62</f>
        <v>0</v>
      </c>
      <c r="AI62">
        <f>BP62*AW62*(BK62-BJ62*(1000-AW62*BM62)/(1000-AW62*BL62))/(100*BD62)</f>
        <v>0</v>
      </c>
      <c r="AJ62">
        <f>1000*BP62*AW62*(BL62-BM62)/(100*BD62*(1000-AW62*BL62))</f>
        <v>0</v>
      </c>
      <c r="AK62">
        <f>(AL62 - AM62 - BQ62*1E3/(8.314*(BS62+273.15)) * AO62/BP62 * AN62) * BP62/(100*BD62) * (1000 - BM62)/1000</f>
        <v>0</v>
      </c>
      <c r="AL62">
        <v>1088.576695097862</v>
      </c>
      <c r="AM62">
        <v>1053.978606060606</v>
      </c>
      <c r="AN62">
        <v>4.897702512296296</v>
      </c>
      <c r="AO62">
        <v>66.76948386881654</v>
      </c>
      <c r="AP62">
        <f>(AR62 - AQ62 + BQ62*1E3/(8.314*(BS62+273.15)) * AT62/BP62 * AS62) * BP62/(100*BD62) * 1000/(1000 - AR62)</f>
        <v>0</v>
      </c>
      <c r="AQ62">
        <v>15.32996723863487</v>
      </c>
      <c r="AR62">
        <v>16.16853212121212</v>
      </c>
      <c r="AS62">
        <v>0.0001085400684374153</v>
      </c>
      <c r="AT62">
        <v>80.08681088304684</v>
      </c>
      <c r="AU62">
        <v>0</v>
      </c>
      <c r="AV62">
        <v>0</v>
      </c>
      <c r="AW62">
        <f>IF(AU62*$H$13&gt;=AY62,1.0,(AY62/(AY62-AU62*$H$13)))</f>
        <v>0</v>
      </c>
      <c r="AX62">
        <f>(AW62-1)*100</f>
        <v>0</v>
      </c>
      <c r="AY62">
        <f>MAX(0,($B$13+$C$13*BX62)/(1+$D$13*BX62)*BQ62/(BS62+273)*$E$13)</f>
        <v>0</v>
      </c>
      <c r="AZ62">
        <f>$B$11*BY62+$C$11*BZ62+$F$11*CK62*(1-CN62)</f>
        <v>0</v>
      </c>
      <c r="BA62">
        <f>AZ62*BB62</f>
        <v>0</v>
      </c>
      <c r="BB62">
        <f>($B$11*$D$9+$C$11*$D$9+$F$11*((CX62+CP62)/MAX(CX62+CP62+CY62, 0.1)*$I$9+CY62/MAX(CX62+CP62+CY62, 0.1)*$J$9))/($B$11+$C$11+$F$11)</f>
        <v>0</v>
      </c>
      <c r="BC62">
        <f>($B$11*$K$9+$C$11*$K$9+$F$11*((CX62+CP62)/MAX(CX62+CP62+CY62, 0.1)*$P$9+CY62/MAX(CX62+CP62+CY62, 0.1)*$Q$9))/($B$11+$C$11+$F$11)</f>
        <v>0</v>
      </c>
      <c r="BD62">
        <v>6</v>
      </c>
      <c r="BE62">
        <v>0.5</v>
      </c>
      <c r="BF62" t="s">
        <v>361</v>
      </c>
      <c r="BG62">
        <v>2</v>
      </c>
      <c r="BH62" t="b">
        <v>1</v>
      </c>
      <c r="BI62">
        <v>1728491668.25</v>
      </c>
      <c r="BJ62">
        <v>1001.485892857143</v>
      </c>
      <c r="BK62">
        <v>1046.133214285714</v>
      </c>
      <c r="BL62">
        <v>16.14541428571428</v>
      </c>
      <c r="BM62">
        <v>15.29508571428571</v>
      </c>
      <c r="BN62">
        <v>1010.943607142857</v>
      </c>
      <c r="BO62">
        <v>16.23589642857143</v>
      </c>
      <c r="BP62">
        <v>600.0128928571429</v>
      </c>
      <c r="BQ62">
        <v>97.50905714285716</v>
      </c>
      <c r="BR62">
        <v>0.09998046428571428</v>
      </c>
      <c r="BS62">
        <v>24.95551428571428</v>
      </c>
      <c r="BT62">
        <v>24.98032142857143</v>
      </c>
      <c r="BU62">
        <v>999.9000000000002</v>
      </c>
      <c r="BV62">
        <v>0</v>
      </c>
      <c r="BW62">
        <v>0</v>
      </c>
      <c r="BX62">
        <v>9994.683214285715</v>
      </c>
      <c r="BY62">
        <v>0</v>
      </c>
      <c r="BZ62">
        <v>68.07483571428571</v>
      </c>
      <c r="CA62">
        <v>-44.64602857142857</v>
      </c>
      <c r="CB62">
        <v>1017.920607142857</v>
      </c>
      <c r="CC62">
        <v>1062.382857142857</v>
      </c>
      <c r="CD62">
        <v>0.8503366071428573</v>
      </c>
      <c r="CE62">
        <v>1046.133214285714</v>
      </c>
      <c r="CF62">
        <v>15.29508571428571</v>
      </c>
      <c r="CG62">
        <v>1.574323928571429</v>
      </c>
      <c r="CH62">
        <v>1.491409285714286</v>
      </c>
      <c r="CI62">
        <v>13.70976428571429</v>
      </c>
      <c r="CJ62">
        <v>12.88034642857143</v>
      </c>
      <c r="CK62">
        <v>1599.970714285714</v>
      </c>
      <c r="CL62">
        <v>0.691992607142857</v>
      </c>
      <c r="CM62">
        <v>0.3080073928571428</v>
      </c>
      <c r="CN62">
        <v>0</v>
      </c>
      <c r="CO62">
        <v>2.089885714285714</v>
      </c>
      <c r="CP62">
        <v>0</v>
      </c>
      <c r="CQ62">
        <v>14568.24285714286</v>
      </c>
      <c r="CR62">
        <v>13789.88928571429</v>
      </c>
      <c r="CS62">
        <v>40.64478571428572</v>
      </c>
      <c r="CT62">
        <v>41.13364285714284</v>
      </c>
      <c r="CU62">
        <v>40.72067857142856</v>
      </c>
      <c r="CV62">
        <v>40.53771428571429</v>
      </c>
      <c r="CW62">
        <v>39.85025</v>
      </c>
      <c r="CX62">
        <v>1107.167142857143</v>
      </c>
      <c r="CY62">
        <v>492.8035714285715</v>
      </c>
      <c r="CZ62">
        <v>0</v>
      </c>
      <c r="DA62">
        <v>1728491732.8</v>
      </c>
      <c r="DB62">
        <v>0</v>
      </c>
      <c r="DC62">
        <v>1728490956.5</v>
      </c>
      <c r="DD62" t="s">
        <v>362</v>
      </c>
      <c r="DE62">
        <v>1728490952.5</v>
      </c>
      <c r="DF62">
        <v>1728490956.5</v>
      </c>
      <c r="DG62">
        <v>1</v>
      </c>
      <c r="DH62">
        <v>-0.065</v>
      </c>
      <c r="DI62">
        <v>-0.008</v>
      </c>
      <c r="DJ62">
        <v>-3.246</v>
      </c>
      <c r="DK62">
        <v>-0.091</v>
      </c>
      <c r="DL62">
        <v>52</v>
      </c>
      <c r="DM62">
        <v>15</v>
      </c>
      <c r="DN62">
        <v>0.25</v>
      </c>
      <c r="DO62">
        <v>0.13</v>
      </c>
      <c r="DP62">
        <v>-44.8206525</v>
      </c>
      <c r="DQ62">
        <v>4.188178986866924</v>
      </c>
      <c r="DR62">
        <v>0.4614363450073581</v>
      </c>
      <c r="DS62">
        <v>0</v>
      </c>
      <c r="DT62">
        <v>0.86043255</v>
      </c>
      <c r="DU62">
        <v>-0.2232985666041292</v>
      </c>
      <c r="DV62">
        <v>0.02357109978761068</v>
      </c>
      <c r="DW62">
        <v>0</v>
      </c>
      <c r="DX62">
        <v>0</v>
      </c>
      <c r="DY62">
        <v>2</v>
      </c>
      <c r="DZ62" t="s">
        <v>386</v>
      </c>
      <c r="EA62">
        <v>3.23153</v>
      </c>
      <c r="EB62">
        <v>2.70447</v>
      </c>
      <c r="EC62">
        <v>0.193287</v>
      </c>
      <c r="ED62">
        <v>0.197843</v>
      </c>
      <c r="EE62">
        <v>0.0852994</v>
      </c>
      <c r="EF62">
        <v>0.0822406</v>
      </c>
      <c r="EG62">
        <v>26673</v>
      </c>
      <c r="EH62">
        <v>25914.9</v>
      </c>
      <c r="EI62">
        <v>31637.9</v>
      </c>
      <c r="EJ62">
        <v>30597.9</v>
      </c>
      <c r="EK62">
        <v>38789.5</v>
      </c>
      <c r="EL62">
        <v>37116.6</v>
      </c>
      <c r="EM62">
        <v>44364.7</v>
      </c>
      <c r="EN62">
        <v>42708.2</v>
      </c>
      <c r="EO62">
        <v>2.2029</v>
      </c>
      <c r="EP62">
        <v>1.93925</v>
      </c>
      <c r="EQ62">
        <v>0.154085</v>
      </c>
      <c r="ER62">
        <v>0</v>
      </c>
      <c r="ES62">
        <v>22.4402</v>
      </c>
      <c r="ET62">
        <v>999.9</v>
      </c>
      <c r="EU62">
        <v>69.8</v>
      </c>
      <c r="EV62">
        <v>22.9</v>
      </c>
      <c r="EW62">
        <v>20.0641</v>
      </c>
      <c r="EX62">
        <v>61.0301</v>
      </c>
      <c r="EY62">
        <v>25.5769</v>
      </c>
      <c r="EZ62">
        <v>1</v>
      </c>
      <c r="FA62">
        <v>-0.329883</v>
      </c>
      <c r="FB62">
        <v>-0.75348</v>
      </c>
      <c r="FC62">
        <v>20.1983</v>
      </c>
      <c r="FD62">
        <v>5.21894</v>
      </c>
      <c r="FE62">
        <v>11.9938</v>
      </c>
      <c r="FF62">
        <v>4.96525</v>
      </c>
      <c r="FG62">
        <v>3.29553</v>
      </c>
      <c r="FH62">
        <v>9999</v>
      </c>
      <c r="FI62">
        <v>9999</v>
      </c>
      <c r="FJ62">
        <v>9999</v>
      </c>
      <c r="FK62">
        <v>148.2</v>
      </c>
      <c r="FL62">
        <v>4.97104</v>
      </c>
      <c r="FM62">
        <v>1.86767</v>
      </c>
      <c r="FN62">
        <v>1.85884</v>
      </c>
      <c r="FO62">
        <v>1.86507</v>
      </c>
      <c r="FP62">
        <v>1.86308</v>
      </c>
      <c r="FQ62">
        <v>1.8644</v>
      </c>
      <c r="FR62">
        <v>1.85983</v>
      </c>
      <c r="FS62">
        <v>1.86389</v>
      </c>
      <c r="FT62">
        <v>0</v>
      </c>
      <c r="FU62">
        <v>0</v>
      </c>
      <c r="FV62">
        <v>0</v>
      </c>
      <c r="FW62">
        <v>0</v>
      </c>
      <c r="FX62" t="s">
        <v>364</v>
      </c>
      <c r="FY62" t="s">
        <v>365</v>
      </c>
      <c r="FZ62" t="s">
        <v>366</v>
      </c>
      <c r="GA62" t="s">
        <v>366</v>
      </c>
      <c r="GB62" t="s">
        <v>366</v>
      </c>
      <c r="GC62" t="s">
        <v>366</v>
      </c>
      <c r="GD62">
        <v>0</v>
      </c>
      <c r="GE62">
        <v>100</v>
      </c>
      <c r="GF62">
        <v>100</v>
      </c>
      <c r="GG62">
        <v>-9.68</v>
      </c>
      <c r="GH62">
        <v>-0.09039999999999999</v>
      </c>
      <c r="GI62">
        <v>-2.868309889394353</v>
      </c>
      <c r="GJ62">
        <v>-0.006773961979547998</v>
      </c>
      <c r="GK62">
        <v>-8.296070481250098E-08</v>
      </c>
      <c r="GL62">
        <v>3.322967193956903E-10</v>
      </c>
      <c r="GM62">
        <v>-0.07871069313407227</v>
      </c>
      <c r="GN62">
        <v>-0.00208336341840114</v>
      </c>
      <c r="GO62">
        <v>8.801746095907445E-05</v>
      </c>
      <c r="GP62">
        <v>-2.677693255255651E-07</v>
      </c>
      <c r="GQ62">
        <v>3</v>
      </c>
      <c r="GR62">
        <v>2052</v>
      </c>
      <c r="GS62">
        <v>2</v>
      </c>
      <c r="GT62">
        <v>18</v>
      </c>
      <c r="GU62">
        <v>12.1</v>
      </c>
      <c r="GV62">
        <v>12</v>
      </c>
      <c r="GW62">
        <v>2.45239</v>
      </c>
      <c r="GX62">
        <v>2.42065</v>
      </c>
      <c r="GY62">
        <v>1.44775</v>
      </c>
      <c r="GZ62">
        <v>2.32666</v>
      </c>
      <c r="HA62">
        <v>1.55151</v>
      </c>
      <c r="HB62">
        <v>2.41699</v>
      </c>
      <c r="HC62">
        <v>28.6269</v>
      </c>
      <c r="HD62">
        <v>14.9201</v>
      </c>
      <c r="HE62">
        <v>18</v>
      </c>
      <c r="HF62">
        <v>608.47</v>
      </c>
      <c r="HG62">
        <v>444.843</v>
      </c>
      <c r="HH62">
        <v>23.4378</v>
      </c>
      <c r="HI62">
        <v>22.7275</v>
      </c>
      <c r="HJ62">
        <v>30.0004</v>
      </c>
      <c r="HK62">
        <v>22.676</v>
      </c>
      <c r="HL62">
        <v>22.595</v>
      </c>
      <c r="HM62">
        <v>49.1387</v>
      </c>
      <c r="HN62">
        <v>32.8703</v>
      </c>
      <c r="HO62">
        <v>76.6656</v>
      </c>
      <c r="HP62">
        <v>23.4241</v>
      </c>
      <c r="HQ62">
        <v>1113.28</v>
      </c>
      <c r="HR62">
        <v>15.3252</v>
      </c>
      <c r="HS62">
        <v>100.435</v>
      </c>
      <c r="HT62">
        <v>102.07</v>
      </c>
    </row>
    <row r="63" spans="1:228">
      <c r="A63">
        <v>47</v>
      </c>
      <c r="B63">
        <v>1728491680.5</v>
      </c>
      <c r="C63">
        <v>743</v>
      </c>
      <c r="D63" t="s">
        <v>459</v>
      </c>
      <c r="E63" t="s">
        <v>460</v>
      </c>
      <c r="F63">
        <v>5</v>
      </c>
      <c r="G63" t="s">
        <v>357</v>
      </c>
      <c r="H63" t="s">
        <v>358</v>
      </c>
      <c r="I63" t="s">
        <v>359</v>
      </c>
      <c r="J63" t="s">
        <v>360</v>
      </c>
      <c r="K63">
        <v>1728491672.678571</v>
      </c>
      <c r="L63">
        <f>(M63)/1000</f>
        <v>0</v>
      </c>
      <c r="M63">
        <f>IF(BH63, AP63, AJ63)</f>
        <v>0</v>
      </c>
      <c r="N63">
        <f>IF(BH63, AK63, AI63)</f>
        <v>0</v>
      </c>
      <c r="O63">
        <f>BJ63 - IF(AW63&gt;1, N63*BD63*100.0/(AY63), 0)</f>
        <v>0</v>
      </c>
      <c r="P63">
        <f>((V63-L63/2)*O63-N63)/(V63+L63/2)</f>
        <v>0</v>
      </c>
      <c r="Q63">
        <f>P63*(BQ63+BR63)/1000.0</f>
        <v>0</v>
      </c>
      <c r="R63">
        <f>(BJ63 - IF(AW63&gt;1, N63*BD63*100.0/(AY63), 0))*(BQ63+BR63)/1000.0</f>
        <v>0</v>
      </c>
      <c r="S63">
        <f>2.0/((1/U63-1/T63)+SIGN(U63)*SQRT((1/U63-1/T63)*(1/U63-1/T63) + 4*BE63/((BE63+1)*(BE63+1))*(2*1/U63*1/T63-1/T63*1/T63)))</f>
        <v>0</v>
      </c>
      <c r="T63">
        <f>IF(LEFT(BF63,1)&lt;&gt;"0",IF(LEFT(BF63,1)="1",3.0,BG63),$D$5+$E$5*(BX63*BQ63/($K$5*1000))+$F$5*(BX63*BQ63/($K$5*1000))*MAX(MIN(BD63,$J$5),$I$5)*MAX(MIN(BD63,$J$5),$I$5)+$G$5*MAX(MIN(BD63,$J$5),$I$5)*(BX63*BQ63/($K$5*1000))+$H$5*(BX63*BQ63/($K$5*1000))*(BX63*BQ63/($K$5*1000)))</f>
        <v>0</v>
      </c>
      <c r="U63">
        <f>L63*(1000-(1000*0.61365*exp(17.502*Y63/(240.97+Y63))/(BQ63+BR63)+BL63)/2)/(1000*0.61365*exp(17.502*Y63/(240.97+Y63))/(BQ63+BR63)-BL63)</f>
        <v>0</v>
      </c>
      <c r="V63">
        <f>1/((BE63+1)/(S63/1.6)+1/(T63/1.37)) + BE63/((BE63+1)/(S63/1.6) + BE63/(T63/1.37))</f>
        <v>0</v>
      </c>
      <c r="W63">
        <f>(AZ63*BC63)</f>
        <v>0</v>
      </c>
      <c r="X63">
        <f>(BS63+(W63+2*0.95*5.67E-8*(((BS63+$B$7)+273)^4-(BS63+273)^4)-44100*L63)/(1.84*29.3*T63+8*0.95*5.67E-8*(BS63+273)^3))</f>
        <v>0</v>
      </c>
      <c r="Y63">
        <f>($C$7*BT63+$D$7*BU63+$E$7*X63)</f>
        <v>0</v>
      </c>
      <c r="Z63">
        <f>0.61365*exp(17.502*Y63/(240.97+Y63))</f>
        <v>0</v>
      </c>
      <c r="AA63">
        <f>(AB63/AC63*100)</f>
        <v>0</v>
      </c>
      <c r="AB63">
        <f>BL63*(BQ63+BR63)/1000</f>
        <v>0</v>
      </c>
      <c r="AC63">
        <f>0.61365*exp(17.502*BS63/(240.97+BS63))</f>
        <v>0</v>
      </c>
      <c r="AD63">
        <f>(Z63-BL63*(BQ63+BR63)/1000)</f>
        <v>0</v>
      </c>
      <c r="AE63">
        <f>(-L63*44100)</f>
        <v>0</v>
      </c>
      <c r="AF63">
        <f>2*29.3*T63*0.92*(BS63-Y63)</f>
        <v>0</v>
      </c>
      <c r="AG63">
        <f>2*0.95*5.67E-8*(((BS63+$B$7)+273)^4-(Y63+273)^4)</f>
        <v>0</v>
      </c>
      <c r="AH63">
        <f>W63+AG63+AE63+AF63</f>
        <v>0</v>
      </c>
      <c r="AI63">
        <f>BP63*AW63*(BK63-BJ63*(1000-AW63*BM63)/(1000-AW63*BL63))/(100*BD63)</f>
        <v>0</v>
      </c>
      <c r="AJ63">
        <f>1000*BP63*AW63*(BL63-BM63)/(100*BD63*(1000-AW63*BL63))</f>
        <v>0</v>
      </c>
      <c r="AK63">
        <f>(AL63 - AM63 - BQ63*1E3/(8.314*(BS63+273.15)) * AO63/BP63 * AN63) * BP63/(100*BD63) * (1000 - BM63)/1000</f>
        <v>0</v>
      </c>
      <c r="AL63">
        <v>1111.317240634779</v>
      </c>
      <c r="AM63">
        <v>1076.404969696969</v>
      </c>
      <c r="AN63">
        <v>4.97562412800942</v>
      </c>
      <c r="AO63">
        <v>66.76948386881654</v>
      </c>
      <c r="AP63">
        <f>(AR63 - AQ63 + BQ63*1E3/(8.314*(BS63+273.15)) * AT63/BP63 * AS63) * BP63/(100*BD63) * 1000/(1000 - AR63)</f>
        <v>0</v>
      </c>
      <c r="AQ63">
        <v>15.3381387710081</v>
      </c>
      <c r="AR63">
        <v>16.17318545454545</v>
      </c>
      <c r="AS63">
        <v>3.458839543309849E-05</v>
      </c>
      <c r="AT63">
        <v>80.08681088304684</v>
      </c>
      <c r="AU63">
        <v>0</v>
      </c>
      <c r="AV63">
        <v>0</v>
      </c>
      <c r="AW63">
        <f>IF(AU63*$H$13&gt;=AY63,1.0,(AY63/(AY63-AU63*$H$13)))</f>
        <v>0</v>
      </c>
      <c r="AX63">
        <f>(AW63-1)*100</f>
        <v>0</v>
      </c>
      <c r="AY63">
        <f>MAX(0,($B$13+$C$13*BX63)/(1+$D$13*BX63)*BQ63/(BS63+273)*$E$13)</f>
        <v>0</v>
      </c>
      <c r="AZ63">
        <f>$B$11*BY63+$C$11*BZ63+$F$11*CK63*(1-CN63)</f>
        <v>0</v>
      </c>
      <c r="BA63">
        <f>AZ63*BB63</f>
        <v>0</v>
      </c>
      <c r="BB63">
        <f>($B$11*$D$9+$C$11*$D$9+$F$11*((CX63+CP63)/MAX(CX63+CP63+CY63, 0.1)*$I$9+CY63/MAX(CX63+CP63+CY63, 0.1)*$J$9))/($B$11+$C$11+$F$11)</f>
        <v>0</v>
      </c>
      <c r="BC63">
        <f>($B$11*$K$9+$C$11*$K$9+$F$11*((CX63+CP63)/MAX(CX63+CP63+CY63, 0.1)*$P$9+CY63/MAX(CX63+CP63+CY63, 0.1)*$Q$9))/($B$11+$C$11+$F$11)</f>
        <v>0</v>
      </c>
      <c r="BD63">
        <v>6</v>
      </c>
      <c r="BE63">
        <v>0.5</v>
      </c>
      <c r="BF63" t="s">
        <v>361</v>
      </c>
      <c r="BG63">
        <v>2</v>
      </c>
      <c r="BH63" t="b">
        <v>1</v>
      </c>
      <c r="BI63">
        <v>1728491672.678571</v>
      </c>
      <c r="BJ63">
        <v>1023.268607142857</v>
      </c>
      <c r="BK63">
        <v>1067.758928571429</v>
      </c>
      <c r="BL63">
        <v>16.15606785714285</v>
      </c>
      <c r="BM63">
        <v>15.31833928571429</v>
      </c>
      <c r="BN63">
        <v>1032.855357142857</v>
      </c>
      <c r="BO63">
        <v>16.24654285714286</v>
      </c>
      <c r="BP63">
        <v>600.0026071428572</v>
      </c>
      <c r="BQ63">
        <v>97.50903214285715</v>
      </c>
      <c r="BR63">
        <v>0.09995220714285713</v>
      </c>
      <c r="BS63">
        <v>24.9578</v>
      </c>
      <c r="BT63">
        <v>24.97726785714286</v>
      </c>
      <c r="BU63">
        <v>999.9000000000002</v>
      </c>
      <c r="BV63">
        <v>0</v>
      </c>
      <c r="BW63">
        <v>0</v>
      </c>
      <c r="BX63">
        <v>10000.92928571429</v>
      </c>
      <c r="BY63">
        <v>0</v>
      </c>
      <c r="BZ63">
        <v>68.23412142857144</v>
      </c>
      <c r="CA63">
        <v>-44.48928571428571</v>
      </c>
      <c r="CB63">
        <v>1040.0725</v>
      </c>
      <c r="CC63">
        <v>1084.371071428571</v>
      </c>
      <c r="CD63">
        <v>0.8377343214285714</v>
      </c>
      <c r="CE63">
        <v>1067.758928571429</v>
      </c>
      <c r="CF63">
        <v>15.31833928571429</v>
      </c>
      <c r="CG63">
        <v>1.575362142857143</v>
      </c>
      <c r="CH63">
        <v>1.493675357142857</v>
      </c>
      <c r="CI63">
        <v>13.7199</v>
      </c>
      <c r="CJ63">
        <v>12.90357142857143</v>
      </c>
      <c r="CK63">
        <v>1600.008214285714</v>
      </c>
      <c r="CL63">
        <v>0.6919940357142857</v>
      </c>
      <c r="CM63">
        <v>0.3080059642857143</v>
      </c>
      <c r="CN63">
        <v>0</v>
      </c>
      <c r="CO63">
        <v>2.102675</v>
      </c>
      <c r="CP63">
        <v>0</v>
      </c>
      <c r="CQ63">
        <v>14601.04285714286</v>
      </c>
      <c r="CR63">
        <v>13790.21428571428</v>
      </c>
      <c r="CS63">
        <v>40.70957142857142</v>
      </c>
      <c r="CT63">
        <v>41.17160714285713</v>
      </c>
      <c r="CU63">
        <v>40.76974999999999</v>
      </c>
      <c r="CV63">
        <v>40.59792857142856</v>
      </c>
      <c r="CW63">
        <v>39.91057142857143</v>
      </c>
      <c r="CX63">
        <v>1107.196071428571</v>
      </c>
      <c r="CY63">
        <v>492.8121428571429</v>
      </c>
      <c r="CZ63">
        <v>0</v>
      </c>
      <c r="DA63">
        <v>1728491737.6</v>
      </c>
      <c r="DB63">
        <v>0</v>
      </c>
      <c r="DC63">
        <v>1728490956.5</v>
      </c>
      <c r="DD63" t="s">
        <v>362</v>
      </c>
      <c r="DE63">
        <v>1728490952.5</v>
      </c>
      <c r="DF63">
        <v>1728490956.5</v>
      </c>
      <c r="DG63">
        <v>1</v>
      </c>
      <c r="DH63">
        <v>-0.065</v>
      </c>
      <c r="DI63">
        <v>-0.008</v>
      </c>
      <c r="DJ63">
        <v>-3.246</v>
      </c>
      <c r="DK63">
        <v>-0.091</v>
      </c>
      <c r="DL63">
        <v>52</v>
      </c>
      <c r="DM63">
        <v>15</v>
      </c>
      <c r="DN63">
        <v>0.25</v>
      </c>
      <c r="DO63">
        <v>0.13</v>
      </c>
      <c r="DP63">
        <v>-44.64423658536585</v>
      </c>
      <c r="DQ63">
        <v>2.758808362369308</v>
      </c>
      <c r="DR63">
        <v>0.4093834905318574</v>
      </c>
      <c r="DS63">
        <v>0</v>
      </c>
      <c r="DT63">
        <v>0.8480317560975612</v>
      </c>
      <c r="DU63">
        <v>-0.1801473867595815</v>
      </c>
      <c r="DV63">
        <v>0.02130337250271168</v>
      </c>
      <c r="DW63">
        <v>0</v>
      </c>
      <c r="DX63">
        <v>0</v>
      </c>
      <c r="DY63">
        <v>2</v>
      </c>
      <c r="DZ63" t="s">
        <v>386</v>
      </c>
      <c r="EA63">
        <v>3.23131</v>
      </c>
      <c r="EB63">
        <v>2.7044</v>
      </c>
      <c r="EC63">
        <v>0.195876</v>
      </c>
      <c r="ED63">
        <v>0.20043</v>
      </c>
      <c r="EE63">
        <v>0.0853116</v>
      </c>
      <c r="EF63">
        <v>0.08226260000000001</v>
      </c>
      <c r="EG63">
        <v>26586.9</v>
      </c>
      <c r="EH63">
        <v>25831.5</v>
      </c>
      <c r="EI63">
        <v>31637.1</v>
      </c>
      <c r="EJ63">
        <v>30597.9</v>
      </c>
      <c r="EK63">
        <v>38787.8</v>
      </c>
      <c r="EL63">
        <v>37115.5</v>
      </c>
      <c r="EM63">
        <v>44363.3</v>
      </c>
      <c r="EN63">
        <v>42707.9</v>
      </c>
      <c r="EO63">
        <v>2.20245</v>
      </c>
      <c r="EP63">
        <v>1.93953</v>
      </c>
      <c r="EQ63">
        <v>0.154354</v>
      </c>
      <c r="ER63">
        <v>0</v>
      </c>
      <c r="ES63">
        <v>22.4418</v>
      </c>
      <c r="ET63">
        <v>999.9</v>
      </c>
      <c r="EU63">
        <v>69.8</v>
      </c>
      <c r="EV63">
        <v>22.9</v>
      </c>
      <c r="EW63">
        <v>20.0631</v>
      </c>
      <c r="EX63">
        <v>61.1701</v>
      </c>
      <c r="EY63">
        <v>25.9816</v>
      </c>
      <c r="EZ63">
        <v>1</v>
      </c>
      <c r="FA63">
        <v>-0.329705</v>
      </c>
      <c r="FB63">
        <v>-0.677358</v>
      </c>
      <c r="FC63">
        <v>20.1987</v>
      </c>
      <c r="FD63">
        <v>5.21939</v>
      </c>
      <c r="FE63">
        <v>11.9935</v>
      </c>
      <c r="FF63">
        <v>4.96515</v>
      </c>
      <c r="FG63">
        <v>3.29553</v>
      </c>
      <c r="FH63">
        <v>9999</v>
      </c>
      <c r="FI63">
        <v>9999</v>
      </c>
      <c r="FJ63">
        <v>9999</v>
      </c>
      <c r="FK63">
        <v>148.2</v>
      </c>
      <c r="FL63">
        <v>4.97104</v>
      </c>
      <c r="FM63">
        <v>1.86766</v>
      </c>
      <c r="FN63">
        <v>1.85884</v>
      </c>
      <c r="FO63">
        <v>1.86506</v>
      </c>
      <c r="FP63">
        <v>1.86307</v>
      </c>
      <c r="FQ63">
        <v>1.86438</v>
      </c>
      <c r="FR63">
        <v>1.8598</v>
      </c>
      <c r="FS63">
        <v>1.86389</v>
      </c>
      <c r="FT63">
        <v>0</v>
      </c>
      <c r="FU63">
        <v>0</v>
      </c>
      <c r="FV63">
        <v>0</v>
      </c>
      <c r="FW63">
        <v>0</v>
      </c>
      <c r="FX63" t="s">
        <v>364</v>
      </c>
      <c r="FY63" t="s">
        <v>365</v>
      </c>
      <c r="FZ63" t="s">
        <v>366</v>
      </c>
      <c r="GA63" t="s">
        <v>366</v>
      </c>
      <c r="GB63" t="s">
        <v>366</v>
      </c>
      <c r="GC63" t="s">
        <v>366</v>
      </c>
      <c r="GD63">
        <v>0</v>
      </c>
      <c r="GE63">
        <v>100</v>
      </c>
      <c r="GF63">
        <v>100</v>
      </c>
      <c r="GG63">
        <v>-9.81</v>
      </c>
      <c r="GH63">
        <v>-0.09039999999999999</v>
      </c>
      <c r="GI63">
        <v>-2.868309889394353</v>
      </c>
      <c r="GJ63">
        <v>-0.006773961979547998</v>
      </c>
      <c r="GK63">
        <v>-8.296070481250098E-08</v>
      </c>
      <c r="GL63">
        <v>3.322967193956903E-10</v>
      </c>
      <c r="GM63">
        <v>-0.07871069313407227</v>
      </c>
      <c r="GN63">
        <v>-0.00208336341840114</v>
      </c>
      <c r="GO63">
        <v>8.801746095907445E-05</v>
      </c>
      <c r="GP63">
        <v>-2.677693255255651E-07</v>
      </c>
      <c r="GQ63">
        <v>3</v>
      </c>
      <c r="GR63">
        <v>2052</v>
      </c>
      <c r="GS63">
        <v>2</v>
      </c>
      <c r="GT63">
        <v>18</v>
      </c>
      <c r="GU63">
        <v>12.1</v>
      </c>
      <c r="GV63">
        <v>12.1</v>
      </c>
      <c r="GW63">
        <v>2.49146</v>
      </c>
      <c r="GX63">
        <v>2.41943</v>
      </c>
      <c r="GY63">
        <v>1.44775</v>
      </c>
      <c r="GZ63">
        <v>2.32666</v>
      </c>
      <c r="HA63">
        <v>1.55151</v>
      </c>
      <c r="HB63">
        <v>2.39136</v>
      </c>
      <c r="HC63">
        <v>28.6269</v>
      </c>
      <c r="HD63">
        <v>14.9201</v>
      </c>
      <c r="HE63">
        <v>18</v>
      </c>
      <c r="HF63">
        <v>608.206</v>
      </c>
      <c r="HG63">
        <v>445.037</v>
      </c>
      <c r="HH63">
        <v>23.4515</v>
      </c>
      <c r="HI63">
        <v>22.732</v>
      </c>
      <c r="HJ63">
        <v>30.0003</v>
      </c>
      <c r="HK63">
        <v>22.6805</v>
      </c>
      <c r="HL63">
        <v>22.5986</v>
      </c>
      <c r="HM63">
        <v>49.9177</v>
      </c>
      <c r="HN63">
        <v>32.8703</v>
      </c>
      <c r="HO63">
        <v>76.6656</v>
      </c>
      <c r="HP63">
        <v>23.4411</v>
      </c>
      <c r="HQ63">
        <v>1143.33</v>
      </c>
      <c r="HR63">
        <v>15.3252</v>
      </c>
      <c r="HS63">
        <v>100.432</v>
      </c>
      <c r="HT63">
        <v>102.07</v>
      </c>
    </row>
    <row r="64" spans="1:228">
      <c r="A64">
        <v>48</v>
      </c>
      <c r="B64">
        <v>1728491686</v>
      </c>
      <c r="C64">
        <v>748.5</v>
      </c>
      <c r="D64" t="s">
        <v>461</v>
      </c>
      <c r="E64" t="s">
        <v>462</v>
      </c>
      <c r="F64">
        <v>5</v>
      </c>
      <c r="G64" t="s">
        <v>357</v>
      </c>
      <c r="H64" t="s">
        <v>358</v>
      </c>
      <c r="I64" t="s">
        <v>359</v>
      </c>
      <c r="J64" t="s">
        <v>360</v>
      </c>
      <c r="K64">
        <v>1728491678.25</v>
      </c>
      <c r="L64">
        <f>(M64)/1000</f>
        <v>0</v>
      </c>
      <c r="M64">
        <f>IF(BH64, AP64, AJ64)</f>
        <v>0</v>
      </c>
      <c r="N64">
        <f>IF(BH64, AK64, AI64)</f>
        <v>0</v>
      </c>
      <c r="O64">
        <f>BJ64 - IF(AW64&gt;1, N64*BD64*100.0/(AY64), 0)</f>
        <v>0</v>
      </c>
      <c r="P64">
        <f>((V64-L64/2)*O64-N64)/(V64+L64/2)</f>
        <v>0</v>
      </c>
      <c r="Q64">
        <f>P64*(BQ64+BR64)/1000.0</f>
        <v>0</v>
      </c>
      <c r="R64">
        <f>(BJ64 - IF(AW64&gt;1, N64*BD64*100.0/(AY64), 0))*(BQ64+BR64)/1000.0</f>
        <v>0</v>
      </c>
      <c r="S64">
        <f>2.0/((1/U64-1/T64)+SIGN(U64)*SQRT((1/U64-1/T64)*(1/U64-1/T64) + 4*BE64/((BE64+1)*(BE64+1))*(2*1/U64*1/T64-1/T64*1/T64)))</f>
        <v>0</v>
      </c>
      <c r="T64">
        <f>IF(LEFT(BF64,1)&lt;&gt;"0",IF(LEFT(BF64,1)="1",3.0,BG64),$D$5+$E$5*(BX64*BQ64/($K$5*1000))+$F$5*(BX64*BQ64/($K$5*1000))*MAX(MIN(BD64,$J$5),$I$5)*MAX(MIN(BD64,$J$5),$I$5)+$G$5*MAX(MIN(BD64,$J$5),$I$5)*(BX64*BQ64/($K$5*1000))+$H$5*(BX64*BQ64/($K$5*1000))*(BX64*BQ64/($K$5*1000)))</f>
        <v>0</v>
      </c>
      <c r="U64">
        <f>L64*(1000-(1000*0.61365*exp(17.502*Y64/(240.97+Y64))/(BQ64+BR64)+BL64)/2)/(1000*0.61365*exp(17.502*Y64/(240.97+Y64))/(BQ64+BR64)-BL64)</f>
        <v>0</v>
      </c>
      <c r="V64">
        <f>1/((BE64+1)/(S64/1.6)+1/(T64/1.37)) + BE64/((BE64+1)/(S64/1.6) + BE64/(T64/1.37))</f>
        <v>0</v>
      </c>
      <c r="W64">
        <f>(AZ64*BC64)</f>
        <v>0</v>
      </c>
      <c r="X64">
        <f>(BS64+(W64+2*0.95*5.67E-8*(((BS64+$B$7)+273)^4-(BS64+273)^4)-44100*L64)/(1.84*29.3*T64+8*0.95*5.67E-8*(BS64+273)^3))</f>
        <v>0</v>
      </c>
      <c r="Y64">
        <f>($C$7*BT64+$D$7*BU64+$E$7*X64)</f>
        <v>0</v>
      </c>
      <c r="Z64">
        <f>0.61365*exp(17.502*Y64/(240.97+Y64))</f>
        <v>0</v>
      </c>
      <c r="AA64">
        <f>(AB64/AC64*100)</f>
        <v>0</v>
      </c>
      <c r="AB64">
        <f>BL64*(BQ64+BR64)/1000</f>
        <v>0</v>
      </c>
      <c r="AC64">
        <f>0.61365*exp(17.502*BS64/(240.97+BS64))</f>
        <v>0</v>
      </c>
      <c r="AD64">
        <f>(Z64-BL64*(BQ64+BR64)/1000)</f>
        <v>0</v>
      </c>
      <c r="AE64">
        <f>(-L64*44100)</f>
        <v>0</v>
      </c>
      <c r="AF64">
        <f>2*29.3*T64*0.92*(BS64-Y64)</f>
        <v>0</v>
      </c>
      <c r="AG64">
        <f>2*0.95*5.67E-8*(((BS64+$B$7)+273)^4-(Y64+273)^4)</f>
        <v>0</v>
      </c>
      <c r="AH64">
        <f>W64+AG64+AE64+AF64</f>
        <v>0</v>
      </c>
      <c r="AI64">
        <f>BP64*AW64*(BK64-BJ64*(1000-AW64*BM64)/(1000-AW64*BL64))/(100*BD64)</f>
        <v>0</v>
      </c>
      <c r="AJ64">
        <f>1000*BP64*AW64*(BL64-BM64)/(100*BD64*(1000-AW64*BL64))</f>
        <v>0</v>
      </c>
      <c r="AK64">
        <f>(AL64 - AM64 - BQ64*1E3/(8.314*(BS64+273.15)) * AO64/BP64 * AN64) * BP64/(100*BD64) * (1000 - BM64)/1000</f>
        <v>0</v>
      </c>
      <c r="AL64">
        <v>1139.377510746766</v>
      </c>
      <c r="AM64">
        <v>1104.118181818181</v>
      </c>
      <c r="AN64">
        <v>5.048147977946795</v>
      </c>
      <c r="AO64">
        <v>66.76948386881654</v>
      </c>
      <c r="AP64">
        <f>(AR64 - AQ64 + BQ64*1E3/(8.314*(BS64+273.15)) * AT64/BP64 * AS64) * BP64/(100*BD64) * 1000/(1000 - AR64)</f>
        <v>0</v>
      </c>
      <c r="AQ64">
        <v>15.34353058952679</v>
      </c>
      <c r="AR64">
        <v>16.17715212121211</v>
      </c>
      <c r="AS64">
        <v>2.006732596245181E-05</v>
      </c>
      <c r="AT64">
        <v>80.08681088304684</v>
      </c>
      <c r="AU64">
        <v>0</v>
      </c>
      <c r="AV64">
        <v>0</v>
      </c>
      <c r="AW64">
        <f>IF(AU64*$H$13&gt;=AY64,1.0,(AY64/(AY64-AU64*$H$13)))</f>
        <v>0</v>
      </c>
      <c r="AX64">
        <f>(AW64-1)*100</f>
        <v>0</v>
      </c>
      <c r="AY64">
        <f>MAX(0,($B$13+$C$13*BX64)/(1+$D$13*BX64)*BQ64/(BS64+273)*$E$13)</f>
        <v>0</v>
      </c>
      <c r="AZ64">
        <f>$B$11*BY64+$C$11*BZ64+$F$11*CK64*(1-CN64)</f>
        <v>0</v>
      </c>
      <c r="BA64">
        <f>AZ64*BB64</f>
        <v>0</v>
      </c>
      <c r="BB64">
        <f>($B$11*$D$9+$C$11*$D$9+$F$11*((CX64+CP64)/MAX(CX64+CP64+CY64, 0.1)*$I$9+CY64/MAX(CX64+CP64+CY64, 0.1)*$J$9))/($B$11+$C$11+$F$11)</f>
        <v>0</v>
      </c>
      <c r="BC64">
        <f>($B$11*$K$9+$C$11*$K$9+$F$11*((CX64+CP64)/MAX(CX64+CP64+CY64, 0.1)*$P$9+CY64/MAX(CX64+CP64+CY64, 0.1)*$Q$9))/($B$11+$C$11+$F$11)</f>
        <v>0</v>
      </c>
      <c r="BD64">
        <v>6</v>
      </c>
      <c r="BE64">
        <v>0.5</v>
      </c>
      <c r="BF64" t="s">
        <v>361</v>
      </c>
      <c r="BG64">
        <v>2</v>
      </c>
      <c r="BH64" t="b">
        <v>1</v>
      </c>
      <c r="BI64">
        <v>1728491678.25</v>
      </c>
      <c r="BJ64">
        <v>1050.55</v>
      </c>
      <c r="BK64">
        <v>1095.126071428571</v>
      </c>
      <c r="BL64">
        <v>16.16916785714286</v>
      </c>
      <c r="BM64">
        <v>15.33748571428571</v>
      </c>
      <c r="BN64">
        <v>1060.297142857143</v>
      </c>
      <c r="BO64">
        <v>16.25964285714285</v>
      </c>
      <c r="BP64">
        <v>600.0061428571428</v>
      </c>
      <c r="BQ64">
        <v>97.50921428571428</v>
      </c>
      <c r="BR64">
        <v>0.09993774999999998</v>
      </c>
      <c r="BS64">
        <v>24.96278928571429</v>
      </c>
      <c r="BT64">
        <v>24.97865357142857</v>
      </c>
      <c r="BU64">
        <v>999.9000000000002</v>
      </c>
      <c r="BV64">
        <v>0</v>
      </c>
      <c r="BW64">
        <v>0</v>
      </c>
      <c r="BX64">
        <v>10007.75928571429</v>
      </c>
      <c r="BY64">
        <v>0</v>
      </c>
      <c r="BZ64">
        <v>68.26889642857142</v>
      </c>
      <c r="CA64">
        <v>-44.57468214285715</v>
      </c>
      <c r="CB64">
        <v>1067.815714285714</v>
      </c>
      <c r="CC64">
        <v>1112.184285714286</v>
      </c>
      <c r="CD64">
        <v>0.8316966428571427</v>
      </c>
      <c r="CE64">
        <v>1095.126071428571</v>
      </c>
      <c r="CF64">
        <v>15.33748571428571</v>
      </c>
      <c r="CG64">
        <v>1.576642857142857</v>
      </c>
      <c r="CH64">
        <v>1.495544642857143</v>
      </c>
      <c r="CI64">
        <v>13.7324</v>
      </c>
      <c r="CJ64">
        <v>12.9227</v>
      </c>
      <c r="CK64">
        <v>1600.0075</v>
      </c>
      <c r="CL64">
        <v>0.6919955714285715</v>
      </c>
      <c r="CM64">
        <v>0.3080044285714286</v>
      </c>
      <c r="CN64">
        <v>0</v>
      </c>
      <c r="CO64">
        <v>2.080982142857143</v>
      </c>
      <c r="CP64">
        <v>0</v>
      </c>
      <c r="CQ64">
        <v>14637.14285714286</v>
      </c>
      <c r="CR64">
        <v>13790.21071428571</v>
      </c>
      <c r="CS64">
        <v>40.78321428571428</v>
      </c>
      <c r="CT64">
        <v>41.21625</v>
      </c>
      <c r="CU64">
        <v>40.83457142857142</v>
      </c>
      <c r="CV64">
        <v>40.67164285714286</v>
      </c>
      <c r="CW64">
        <v>39.97525</v>
      </c>
      <c r="CX64">
        <v>1107.198214285714</v>
      </c>
      <c r="CY64">
        <v>492.8092857142857</v>
      </c>
      <c r="CZ64">
        <v>0</v>
      </c>
      <c r="DA64">
        <v>1728491743</v>
      </c>
      <c r="DB64">
        <v>0</v>
      </c>
      <c r="DC64">
        <v>1728490956.5</v>
      </c>
      <c r="DD64" t="s">
        <v>362</v>
      </c>
      <c r="DE64">
        <v>1728490952.5</v>
      </c>
      <c r="DF64">
        <v>1728490956.5</v>
      </c>
      <c r="DG64">
        <v>1</v>
      </c>
      <c r="DH64">
        <v>-0.065</v>
      </c>
      <c r="DI64">
        <v>-0.008</v>
      </c>
      <c r="DJ64">
        <v>-3.246</v>
      </c>
      <c r="DK64">
        <v>-0.091</v>
      </c>
      <c r="DL64">
        <v>52</v>
      </c>
      <c r="DM64">
        <v>15</v>
      </c>
      <c r="DN64">
        <v>0.25</v>
      </c>
      <c r="DO64">
        <v>0.13</v>
      </c>
      <c r="DP64">
        <v>-44.6055825</v>
      </c>
      <c r="DQ64">
        <v>-1.636326078799162</v>
      </c>
      <c r="DR64">
        <v>0.3787113788147243</v>
      </c>
      <c r="DS64">
        <v>0</v>
      </c>
      <c r="DT64">
        <v>0.8346570499999999</v>
      </c>
      <c r="DU64">
        <v>-0.04186230393996353</v>
      </c>
      <c r="DV64">
        <v>0.009615524865939461</v>
      </c>
      <c r="DW64">
        <v>1</v>
      </c>
      <c r="DX64">
        <v>1</v>
      </c>
      <c r="DY64">
        <v>2</v>
      </c>
      <c r="DZ64" t="s">
        <v>363</v>
      </c>
      <c r="EA64">
        <v>3.23136</v>
      </c>
      <c r="EB64">
        <v>2.70426</v>
      </c>
      <c r="EC64">
        <v>0.199045</v>
      </c>
      <c r="ED64">
        <v>0.203569</v>
      </c>
      <c r="EE64">
        <v>0.0853235</v>
      </c>
      <c r="EF64">
        <v>0.08228870000000001</v>
      </c>
      <c r="EG64">
        <v>26482.7</v>
      </c>
      <c r="EH64">
        <v>25730.1</v>
      </c>
      <c r="EI64">
        <v>31637.5</v>
      </c>
      <c r="EJ64">
        <v>30597.6</v>
      </c>
      <c r="EK64">
        <v>38787.6</v>
      </c>
      <c r="EL64">
        <v>37114.3</v>
      </c>
      <c r="EM64">
        <v>44363.6</v>
      </c>
      <c r="EN64">
        <v>42707.7</v>
      </c>
      <c r="EO64">
        <v>2.20262</v>
      </c>
      <c r="EP64">
        <v>1.93915</v>
      </c>
      <c r="EQ64">
        <v>0.155024</v>
      </c>
      <c r="ER64">
        <v>0</v>
      </c>
      <c r="ES64">
        <v>22.4379</v>
      </c>
      <c r="ET64">
        <v>999.9</v>
      </c>
      <c r="EU64">
        <v>69.8</v>
      </c>
      <c r="EV64">
        <v>22.9</v>
      </c>
      <c r="EW64">
        <v>20.0633</v>
      </c>
      <c r="EX64">
        <v>61.0201</v>
      </c>
      <c r="EY64">
        <v>25.5329</v>
      </c>
      <c r="EZ64">
        <v>1</v>
      </c>
      <c r="FA64">
        <v>-0.32938</v>
      </c>
      <c r="FB64">
        <v>-0.639393</v>
      </c>
      <c r="FC64">
        <v>20.1991</v>
      </c>
      <c r="FD64">
        <v>5.21939</v>
      </c>
      <c r="FE64">
        <v>11.9935</v>
      </c>
      <c r="FF64">
        <v>4.96515</v>
      </c>
      <c r="FG64">
        <v>3.2955</v>
      </c>
      <c r="FH64">
        <v>9999</v>
      </c>
      <c r="FI64">
        <v>9999</v>
      </c>
      <c r="FJ64">
        <v>9999</v>
      </c>
      <c r="FK64">
        <v>148.2</v>
      </c>
      <c r="FL64">
        <v>4.97105</v>
      </c>
      <c r="FM64">
        <v>1.86766</v>
      </c>
      <c r="FN64">
        <v>1.85885</v>
      </c>
      <c r="FO64">
        <v>1.86508</v>
      </c>
      <c r="FP64">
        <v>1.86309</v>
      </c>
      <c r="FQ64">
        <v>1.86439</v>
      </c>
      <c r="FR64">
        <v>1.85984</v>
      </c>
      <c r="FS64">
        <v>1.86387</v>
      </c>
      <c r="FT64">
        <v>0</v>
      </c>
      <c r="FU64">
        <v>0</v>
      </c>
      <c r="FV64">
        <v>0</v>
      </c>
      <c r="FW64">
        <v>0</v>
      </c>
      <c r="FX64" t="s">
        <v>364</v>
      </c>
      <c r="FY64" t="s">
        <v>365</v>
      </c>
      <c r="FZ64" t="s">
        <v>366</v>
      </c>
      <c r="GA64" t="s">
        <v>366</v>
      </c>
      <c r="GB64" t="s">
        <v>366</v>
      </c>
      <c r="GC64" t="s">
        <v>366</v>
      </c>
      <c r="GD64">
        <v>0</v>
      </c>
      <c r="GE64">
        <v>100</v>
      </c>
      <c r="GF64">
        <v>100</v>
      </c>
      <c r="GG64">
        <v>-9.970000000000001</v>
      </c>
      <c r="GH64">
        <v>-0.0905</v>
      </c>
      <c r="GI64">
        <v>-2.868309889394353</v>
      </c>
      <c r="GJ64">
        <v>-0.006773961979547998</v>
      </c>
      <c r="GK64">
        <v>-8.296070481250098E-08</v>
      </c>
      <c r="GL64">
        <v>3.322967193956903E-10</v>
      </c>
      <c r="GM64">
        <v>-0.07871069313407227</v>
      </c>
      <c r="GN64">
        <v>-0.00208336341840114</v>
      </c>
      <c r="GO64">
        <v>8.801746095907445E-05</v>
      </c>
      <c r="GP64">
        <v>-2.677693255255651E-07</v>
      </c>
      <c r="GQ64">
        <v>3</v>
      </c>
      <c r="GR64">
        <v>2052</v>
      </c>
      <c r="GS64">
        <v>2</v>
      </c>
      <c r="GT64">
        <v>18</v>
      </c>
      <c r="GU64">
        <v>12.2</v>
      </c>
      <c r="GV64">
        <v>12.2</v>
      </c>
      <c r="GW64">
        <v>2.5415</v>
      </c>
      <c r="GX64">
        <v>2.40967</v>
      </c>
      <c r="GY64">
        <v>1.44775</v>
      </c>
      <c r="GZ64">
        <v>2.32666</v>
      </c>
      <c r="HA64">
        <v>1.55151</v>
      </c>
      <c r="HB64">
        <v>2.29736</v>
      </c>
      <c r="HC64">
        <v>28.6269</v>
      </c>
      <c r="HD64">
        <v>14.9026</v>
      </c>
      <c r="HE64">
        <v>18</v>
      </c>
      <c r="HF64">
        <v>608.379</v>
      </c>
      <c r="HG64">
        <v>444.853</v>
      </c>
      <c r="HH64">
        <v>23.461</v>
      </c>
      <c r="HI64">
        <v>22.7361</v>
      </c>
      <c r="HJ64">
        <v>30.0003</v>
      </c>
      <c r="HK64">
        <v>22.685</v>
      </c>
      <c r="HL64">
        <v>22.603</v>
      </c>
      <c r="HM64">
        <v>50.9363</v>
      </c>
      <c r="HN64">
        <v>32.8703</v>
      </c>
      <c r="HO64">
        <v>76.6656</v>
      </c>
      <c r="HP64">
        <v>23.4552</v>
      </c>
      <c r="HQ64">
        <v>1163.4</v>
      </c>
      <c r="HR64">
        <v>15.3252</v>
      </c>
      <c r="HS64">
        <v>100.433</v>
      </c>
      <c r="HT64">
        <v>102.069</v>
      </c>
    </row>
    <row r="65" spans="1:228">
      <c r="A65">
        <v>49</v>
      </c>
      <c r="B65">
        <v>1728491690.5</v>
      </c>
      <c r="C65">
        <v>753</v>
      </c>
      <c r="D65" t="s">
        <v>463</v>
      </c>
      <c r="E65" t="s">
        <v>464</v>
      </c>
      <c r="F65">
        <v>5</v>
      </c>
      <c r="G65" t="s">
        <v>357</v>
      </c>
      <c r="H65" t="s">
        <v>358</v>
      </c>
      <c r="I65" t="s">
        <v>359</v>
      </c>
      <c r="J65" t="s">
        <v>360</v>
      </c>
      <c r="K65">
        <v>1728491682.678571</v>
      </c>
      <c r="L65">
        <f>(M65)/1000</f>
        <v>0</v>
      </c>
      <c r="M65">
        <f>IF(BH65, AP65, AJ65)</f>
        <v>0</v>
      </c>
      <c r="N65">
        <f>IF(BH65, AK65, AI65)</f>
        <v>0</v>
      </c>
      <c r="O65">
        <f>BJ65 - IF(AW65&gt;1, N65*BD65*100.0/(AY65), 0)</f>
        <v>0</v>
      </c>
      <c r="P65">
        <f>((V65-L65/2)*O65-N65)/(V65+L65/2)</f>
        <v>0</v>
      </c>
      <c r="Q65">
        <f>P65*(BQ65+BR65)/1000.0</f>
        <v>0</v>
      </c>
      <c r="R65">
        <f>(BJ65 - IF(AW65&gt;1, N65*BD65*100.0/(AY65), 0))*(BQ65+BR65)/1000.0</f>
        <v>0</v>
      </c>
      <c r="S65">
        <f>2.0/((1/U65-1/T65)+SIGN(U65)*SQRT((1/U65-1/T65)*(1/U65-1/T65) + 4*BE65/((BE65+1)*(BE65+1))*(2*1/U65*1/T65-1/T65*1/T65)))</f>
        <v>0</v>
      </c>
      <c r="T65">
        <f>IF(LEFT(BF65,1)&lt;&gt;"0",IF(LEFT(BF65,1)="1",3.0,BG65),$D$5+$E$5*(BX65*BQ65/($K$5*1000))+$F$5*(BX65*BQ65/($K$5*1000))*MAX(MIN(BD65,$J$5),$I$5)*MAX(MIN(BD65,$J$5),$I$5)+$G$5*MAX(MIN(BD65,$J$5),$I$5)*(BX65*BQ65/($K$5*1000))+$H$5*(BX65*BQ65/($K$5*1000))*(BX65*BQ65/($K$5*1000)))</f>
        <v>0</v>
      </c>
      <c r="U65">
        <f>L65*(1000-(1000*0.61365*exp(17.502*Y65/(240.97+Y65))/(BQ65+BR65)+BL65)/2)/(1000*0.61365*exp(17.502*Y65/(240.97+Y65))/(BQ65+BR65)-BL65)</f>
        <v>0</v>
      </c>
      <c r="V65">
        <f>1/((BE65+1)/(S65/1.6)+1/(T65/1.37)) + BE65/((BE65+1)/(S65/1.6) + BE65/(T65/1.37))</f>
        <v>0</v>
      </c>
      <c r="W65">
        <f>(AZ65*BC65)</f>
        <v>0</v>
      </c>
      <c r="X65">
        <f>(BS65+(W65+2*0.95*5.67E-8*(((BS65+$B$7)+273)^4-(BS65+273)^4)-44100*L65)/(1.84*29.3*T65+8*0.95*5.67E-8*(BS65+273)^3))</f>
        <v>0</v>
      </c>
      <c r="Y65">
        <f>($C$7*BT65+$D$7*BU65+$E$7*X65)</f>
        <v>0</v>
      </c>
      <c r="Z65">
        <f>0.61365*exp(17.502*Y65/(240.97+Y65))</f>
        <v>0</v>
      </c>
      <c r="AA65">
        <f>(AB65/AC65*100)</f>
        <v>0</v>
      </c>
      <c r="AB65">
        <f>BL65*(BQ65+BR65)/1000</f>
        <v>0</v>
      </c>
      <c r="AC65">
        <f>0.61365*exp(17.502*BS65/(240.97+BS65))</f>
        <v>0</v>
      </c>
      <c r="AD65">
        <f>(Z65-BL65*(BQ65+BR65)/1000)</f>
        <v>0</v>
      </c>
      <c r="AE65">
        <f>(-L65*44100)</f>
        <v>0</v>
      </c>
      <c r="AF65">
        <f>2*29.3*T65*0.92*(BS65-Y65)</f>
        <v>0</v>
      </c>
      <c r="AG65">
        <f>2*0.95*5.67E-8*(((BS65+$B$7)+273)^4-(Y65+273)^4)</f>
        <v>0</v>
      </c>
      <c r="AH65">
        <f>W65+AG65+AE65+AF65</f>
        <v>0</v>
      </c>
      <c r="AI65">
        <f>BP65*AW65*(BK65-BJ65*(1000-AW65*BM65)/(1000-AW65*BL65))/(100*BD65)</f>
        <v>0</v>
      </c>
      <c r="AJ65">
        <f>1000*BP65*AW65*(BL65-BM65)/(100*BD65*(1000-AW65*BL65))</f>
        <v>0</v>
      </c>
      <c r="AK65">
        <f>(AL65 - AM65 - BQ65*1E3/(8.314*(BS65+273.15)) * AO65/BP65 * AN65) * BP65/(100*BD65) * (1000 - BM65)/1000</f>
        <v>0</v>
      </c>
      <c r="AL65">
        <v>1162.260613617054</v>
      </c>
      <c r="AM65">
        <v>1126.876424242424</v>
      </c>
      <c r="AN65">
        <v>5.061287448162557</v>
      </c>
      <c r="AO65">
        <v>66.76948386881654</v>
      </c>
      <c r="AP65">
        <f>(AR65 - AQ65 + BQ65*1E3/(8.314*(BS65+273.15)) * AT65/BP65 * AS65) * BP65/(100*BD65) * 1000/(1000 - AR65)</f>
        <v>0</v>
      </c>
      <c r="AQ65">
        <v>15.34772956612815</v>
      </c>
      <c r="AR65">
        <v>16.17651272727273</v>
      </c>
      <c r="AS65">
        <v>-1.242452390077969E-06</v>
      </c>
      <c r="AT65">
        <v>80.08681088304684</v>
      </c>
      <c r="AU65">
        <v>0</v>
      </c>
      <c r="AV65">
        <v>0</v>
      </c>
      <c r="AW65">
        <f>IF(AU65*$H$13&gt;=AY65,1.0,(AY65/(AY65-AU65*$H$13)))</f>
        <v>0</v>
      </c>
      <c r="AX65">
        <f>(AW65-1)*100</f>
        <v>0</v>
      </c>
      <c r="AY65">
        <f>MAX(0,($B$13+$C$13*BX65)/(1+$D$13*BX65)*BQ65/(BS65+273)*$E$13)</f>
        <v>0</v>
      </c>
      <c r="AZ65">
        <f>$B$11*BY65+$C$11*BZ65+$F$11*CK65*(1-CN65)</f>
        <v>0</v>
      </c>
      <c r="BA65">
        <f>AZ65*BB65</f>
        <v>0</v>
      </c>
      <c r="BB65">
        <f>($B$11*$D$9+$C$11*$D$9+$F$11*((CX65+CP65)/MAX(CX65+CP65+CY65, 0.1)*$I$9+CY65/MAX(CX65+CP65+CY65, 0.1)*$J$9))/($B$11+$C$11+$F$11)</f>
        <v>0</v>
      </c>
      <c r="BC65">
        <f>($B$11*$K$9+$C$11*$K$9+$F$11*((CX65+CP65)/MAX(CX65+CP65+CY65, 0.1)*$P$9+CY65/MAX(CX65+CP65+CY65, 0.1)*$Q$9))/($B$11+$C$11+$F$11)</f>
        <v>0</v>
      </c>
      <c r="BD65">
        <v>6</v>
      </c>
      <c r="BE65">
        <v>0.5</v>
      </c>
      <c r="BF65" t="s">
        <v>361</v>
      </c>
      <c r="BG65">
        <v>2</v>
      </c>
      <c r="BH65" t="b">
        <v>1</v>
      </c>
      <c r="BI65">
        <v>1728491682.678571</v>
      </c>
      <c r="BJ65">
        <v>1072.329285714286</v>
      </c>
      <c r="BK65">
        <v>1117.228928571428</v>
      </c>
      <c r="BL65">
        <v>16.17445714285714</v>
      </c>
      <c r="BM65">
        <v>15.34271785714286</v>
      </c>
      <c r="BN65">
        <v>1082.202857142857</v>
      </c>
      <c r="BO65">
        <v>16.26493214285714</v>
      </c>
      <c r="BP65">
        <v>599.9999642857143</v>
      </c>
      <c r="BQ65">
        <v>97.50930000000002</v>
      </c>
      <c r="BR65">
        <v>0.1000045142857143</v>
      </c>
      <c r="BS65">
        <v>24.96648214285714</v>
      </c>
      <c r="BT65">
        <v>24.98068928571429</v>
      </c>
      <c r="BU65">
        <v>999.9000000000002</v>
      </c>
      <c r="BV65">
        <v>0</v>
      </c>
      <c r="BW65">
        <v>0</v>
      </c>
      <c r="BX65">
        <v>10001.48714285714</v>
      </c>
      <c r="BY65">
        <v>0</v>
      </c>
      <c r="BZ65">
        <v>68.272125</v>
      </c>
      <c r="CA65">
        <v>-44.89933214285714</v>
      </c>
      <c r="CB65">
        <v>1089.958571428572</v>
      </c>
      <c r="CC65">
        <v>1134.6375</v>
      </c>
      <c r="CD65">
        <v>0.8317475714285715</v>
      </c>
      <c r="CE65">
        <v>1117.228928571428</v>
      </c>
      <c r="CF65">
        <v>15.34271785714286</v>
      </c>
      <c r="CG65">
        <v>1.57716</v>
      </c>
      <c r="CH65">
        <v>1.496057142857143</v>
      </c>
      <c r="CI65">
        <v>13.73744642857143</v>
      </c>
      <c r="CJ65">
        <v>12.92793214285714</v>
      </c>
      <c r="CK65">
        <v>1600.005</v>
      </c>
      <c r="CL65">
        <v>0.692000857142857</v>
      </c>
      <c r="CM65">
        <v>0.3079991428571428</v>
      </c>
      <c r="CN65">
        <v>0</v>
      </c>
      <c r="CO65">
        <v>2.034614285714286</v>
      </c>
      <c r="CP65">
        <v>0</v>
      </c>
      <c r="CQ65">
        <v>14661.24642857143</v>
      </c>
      <c r="CR65">
        <v>13790.22142857143</v>
      </c>
      <c r="CS65">
        <v>40.84792857142856</v>
      </c>
      <c r="CT65">
        <v>41.24974999999998</v>
      </c>
      <c r="CU65">
        <v>40.87914285714285</v>
      </c>
      <c r="CV65">
        <v>40.73410714285713</v>
      </c>
      <c r="CW65">
        <v>40.0355</v>
      </c>
      <c r="CX65">
        <v>1107.205357142857</v>
      </c>
      <c r="CY65">
        <v>492.7996428571428</v>
      </c>
      <c r="CZ65">
        <v>0</v>
      </c>
      <c r="DA65">
        <v>1728491747.2</v>
      </c>
      <c r="DB65">
        <v>0</v>
      </c>
      <c r="DC65">
        <v>1728490956.5</v>
      </c>
      <c r="DD65" t="s">
        <v>362</v>
      </c>
      <c r="DE65">
        <v>1728490952.5</v>
      </c>
      <c r="DF65">
        <v>1728490956.5</v>
      </c>
      <c r="DG65">
        <v>1</v>
      </c>
      <c r="DH65">
        <v>-0.065</v>
      </c>
      <c r="DI65">
        <v>-0.008</v>
      </c>
      <c r="DJ65">
        <v>-3.246</v>
      </c>
      <c r="DK65">
        <v>-0.091</v>
      </c>
      <c r="DL65">
        <v>52</v>
      </c>
      <c r="DM65">
        <v>15</v>
      </c>
      <c r="DN65">
        <v>0.25</v>
      </c>
      <c r="DO65">
        <v>0.13</v>
      </c>
      <c r="DP65">
        <v>-44.6811075</v>
      </c>
      <c r="DQ65">
        <v>-4.35670356472802</v>
      </c>
      <c r="DR65">
        <v>0.4326230728864904</v>
      </c>
      <c r="DS65">
        <v>0</v>
      </c>
      <c r="DT65">
        <v>0.830924875</v>
      </c>
      <c r="DU65">
        <v>0.003687658536587166</v>
      </c>
      <c r="DV65">
        <v>0.003160687434621626</v>
      </c>
      <c r="DW65">
        <v>1</v>
      </c>
      <c r="DX65">
        <v>1</v>
      </c>
      <c r="DY65">
        <v>2</v>
      </c>
      <c r="DZ65" t="s">
        <v>363</v>
      </c>
      <c r="EA65">
        <v>3.23154</v>
      </c>
      <c r="EB65">
        <v>2.7043</v>
      </c>
      <c r="EC65">
        <v>0.201615</v>
      </c>
      <c r="ED65">
        <v>0.206093</v>
      </c>
      <c r="EE65">
        <v>0.08532049999999999</v>
      </c>
      <c r="EF65">
        <v>0.08229640000000001</v>
      </c>
      <c r="EG65">
        <v>26397.7</v>
      </c>
      <c r="EH65">
        <v>25648.7</v>
      </c>
      <c r="EI65">
        <v>31637.2</v>
      </c>
      <c r="EJ65">
        <v>30597.4</v>
      </c>
      <c r="EK65">
        <v>38787.8</v>
      </c>
      <c r="EL65">
        <v>37114</v>
      </c>
      <c r="EM65">
        <v>44363.6</v>
      </c>
      <c r="EN65">
        <v>42707.6</v>
      </c>
      <c r="EO65">
        <v>2.20287</v>
      </c>
      <c r="EP65">
        <v>1.93897</v>
      </c>
      <c r="EQ65">
        <v>0.155337</v>
      </c>
      <c r="ER65">
        <v>0</v>
      </c>
      <c r="ES65">
        <v>22.4339</v>
      </c>
      <c r="ET65">
        <v>999.9</v>
      </c>
      <c r="EU65">
        <v>69.8</v>
      </c>
      <c r="EV65">
        <v>22.9</v>
      </c>
      <c r="EW65">
        <v>20.0626</v>
      </c>
      <c r="EX65">
        <v>61.0701</v>
      </c>
      <c r="EY65">
        <v>25.645</v>
      </c>
      <c r="EZ65">
        <v>1</v>
      </c>
      <c r="FA65">
        <v>-0.328941</v>
      </c>
      <c r="FB65">
        <v>-0.62607</v>
      </c>
      <c r="FC65">
        <v>20.1989</v>
      </c>
      <c r="FD65">
        <v>5.21909</v>
      </c>
      <c r="FE65">
        <v>11.9936</v>
      </c>
      <c r="FF65">
        <v>4.96545</v>
      </c>
      <c r="FG65">
        <v>3.29553</v>
      </c>
      <c r="FH65">
        <v>9999</v>
      </c>
      <c r="FI65">
        <v>9999</v>
      </c>
      <c r="FJ65">
        <v>9999</v>
      </c>
      <c r="FK65">
        <v>148.2</v>
      </c>
      <c r="FL65">
        <v>4.97104</v>
      </c>
      <c r="FM65">
        <v>1.86767</v>
      </c>
      <c r="FN65">
        <v>1.85887</v>
      </c>
      <c r="FO65">
        <v>1.86508</v>
      </c>
      <c r="FP65">
        <v>1.86309</v>
      </c>
      <c r="FQ65">
        <v>1.86439</v>
      </c>
      <c r="FR65">
        <v>1.85983</v>
      </c>
      <c r="FS65">
        <v>1.86386</v>
      </c>
      <c r="FT65">
        <v>0</v>
      </c>
      <c r="FU65">
        <v>0</v>
      </c>
      <c r="FV65">
        <v>0</v>
      </c>
      <c r="FW65">
        <v>0</v>
      </c>
      <c r="FX65" t="s">
        <v>364</v>
      </c>
      <c r="FY65" t="s">
        <v>365</v>
      </c>
      <c r="FZ65" t="s">
        <v>366</v>
      </c>
      <c r="GA65" t="s">
        <v>366</v>
      </c>
      <c r="GB65" t="s">
        <v>366</v>
      </c>
      <c r="GC65" t="s">
        <v>366</v>
      </c>
      <c r="GD65">
        <v>0</v>
      </c>
      <c r="GE65">
        <v>100</v>
      </c>
      <c r="GF65">
        <v>100</v>
      </c>
      <c r="GG65">
        <v>-10.1</v>
      </c>
      <c r="GH65">
        <v>-0.0905</v>
      </c>
      <c r="GI65">
        <v>-2.868309889394353</v>
      </c>
      <c r="GJ65">
        <v>-0.006773961979547998</v>
      </c>
      <c r="GK65">
        <v>-8.296070481250098E-08</v>
      </c>
      <c r="GL65">
        <v>3.322967193956903E-10</v>
      </c>
      <c r="GM65">
        <v>-0.07871069313407227</v>
      </c>
      <c r="GN65">
        <v>-0.00208336341840114</v>
      </c>
      <c r="GO65">
        <v>8.801746095907445E-05</v>
      </c>
      <c r="GP65">
        <v>-2.677693255255651E-07</v>
      </c>
      <c r="GQ65">
        <v>3</v>
      </c>
      <c r="GR65">
        <v>2052</v>
      </c>
      <c r="GS65">
        <v>2</v>
      </c>
      <c r="GT65">
        <v>18</v>
      </c>
      <c r="GU65">
        <v>12.3</v>
      </c>
      <c r="GV65">
        <v>12.2</v>
      </c>
      <c r="GW65">
        <v>2.58057</v>
      </c>
      <c r="GX65">
        <v>2.40356</v>
      </c>
      <c r="GY65">
        <v>1.44775</v>
      </c>
      <c r="GZ65">
        <v>2.32666</v>
      </c>
      <c r="HA65">
        <v>1.55151</v>
      </c>
      <c r="HB65">
        <v>2.39502</v>
      </c>
      <c r="HC65">
        <v>28.6269</v>
      </c>
      <c r="HD65">
        <v>14.9113</v>
      </c>
      <c r="HE65">
        <v>18</v>
      </c>
      <c r="HF65">
        <v>608.597</v>
      </c>
      <c r="HG65">
        <v>444.782</v>
      </c>
      <c r="HH65">
        <v>23.4673</v>
      </c>
      <c r="HI65">
        <v>22.7401</v>
      </c>
      <c r="HJ65">
        <v>30.0004</v>
      </c>
      <c r="HK65">
        <v>22.6888</v>
      </c>
      <c r="HL65">
        <v>22.6068</v>
      </c>
      <c r="HM65">
        <v>51.7197</v>
      </c>
      <c r="HN65">
        <v>32.8703</v>
      </c>
      <c r="HO65">
        <v>76.6656</v>
      </c>
      <c r="HP65">
        <v>23.4659</v>
      </c>
      <c r="HQ65">
        <v>1193.45</v>
      </c>
      <c r="HR65">
        <v>15.3252</v>
      </c>
      <c r="HS65">
        <v>100.432</v>
      </c>
      <c r="HT65">
        <v>102.069</v>
      </c>
    </row>
    <row r="66" spans="1:228">
      <c r="A66">
        <v>50</v>
      </c>
      <c r="B66">
        <v>1728491696</v>
      </c>
      <c r="C66">
        <v>758.5</v>
      </c>
      <c r="D66" t="s">
        <v>465</v>
      </c>
      <c r="E66" t="s">
        <v>466</v>
      </c>
      <c r="F66">
        <v>5</v>
      </c>
      <c r="G66" t="s">
        <v>357</v>
      </c>
      <c r="H66" t="s">
        <v>358</v>
      </c>
      <c r="I66" t="s">
        <v>359</v>
      </c>
      <c r="J66" t="s">
        <v>360</v>
      </c>
      <c r="K66">
        <v>1728491688.25</v>
      </c>
      <c r="L66">
        <f>(M66)/1000</f>
        <v>0</v>
      </c>
      <c r="M66">
        <f>IF(BH66, AP66, AJ66)</f>
        <v>0</v>
      </c>
      <c r="N66">
        <f>IF(BH66, AK66, AI66)</f>
        <v>0</v>
      </c>
      <c r="O66">
        <f>BJ66 - IF(AW66&gt;1, N66*BD66*100.0/(AY66), 0)</f>
        <v>0</v>
      </c>
      <c r="P66">
        <f>((V66-L66/2)*O66-N66)/(V66+L66/2)</f>
        <v>0</v>
      </c>
      <c r="Q66">
        <f>P66*(BQ66+BR66)/1000.0</f>
        <v>0</v>
      </c>
      <c r="R66">
        <f>(BJ66 - IF(AW66&gt;1, N66*BD66*100.0/(AY66), 0))*(BQ66+BR66)/1000.0</f>
        <v>0</v>
      </c>
      <c r="S66">
        <f>2.0/((1/U66-1/T66)+SIGN(U66)*SQRT((1/U66-1/T66)*(1/U66-1/T66) + 4*BE66/((BE66+1)*(BE66+1))*(2*1/U66*1/T66-1/T66*1/T66)))</f>
        <v>0</v>
      </c>
      <c r="T66">
        <f>IF(LEFT(BF66,1)&lt;&gt;"0",IF(LEFT(BF66,1)="1",3.0,BG66),$D$5+$E$5*(BX66*BQ66/($K$5*1000))+$F$5*(BX66*BQ66/($K$5*1000))*MAX(MIN(BD66,$J$5),$I$5)*MAX(MIN(BD66,$J$5),$I$5)+$G$5*MAX(MIN(BD66,$J$5),$I$5)*(BX66*BQ66/($K$5*1000))+$H$5*(BX66*BQ66/($K$5*1000))*(BX66*BQ66/($K$5*1000)))</f>
        <v>0</v>
      </c>
      <c r="U66">
        <f>L66*(1000-(1000*0.61365*exp(17.502*Y66/(240.97+Y66))/(BQ66+BR66)+BL66)/2)/(1000*0.61365*exp(17.502*Y66/(240.97+Y66))/(BQ66+BR66)-BL66)</f>
        <v>0</v>
      </c>
      <c r="V66">
        <f>1/((BE66+1)/(S66/1.6)+1/(T66/1.37)) + BE66/((BE66+1)/(S66/1.6) + BE66/(T66/1.37))</f>
        <v>0</v>
      </c>
      <c r="W66">
        <f>(AZ66*BC66)</f>
        <v>0</v>
      </c>
      <c r="X66">
        <f>(BS66+(W66+2*0.95*5.67E-8*(((BS66+$B$7)+273)^4-(BS66+273)^4)-44100*L66)/(1.84*29.3*T66+8*0.95*5.67E-8*(BS66+273)^3))</f>
        <v>0</v>
      </c>
      <c r="Y66">
        <f>($C$7*BT66+$D$7*BU66+$E$7*X66)</f>
        <v>0</v>
      </c>
      <c r="Z66">
        <f>0.61365*exp(17.502*Y66/(240.97+Y66))</f>
        <v>0</v>
      </c>
      <c r="AA66">
        <f>(AB66/AC66*100)</f>
        <v>0</v>
      </c>
      <c r="AB66">
        <f>BL66*(BQ66+BR66)/1000</f>
        <v>0</v>
      </c>
      <c r="AC66">
        <f>0.61365*exp(17.502*BS66/(240.97+BS66))</f>
        <v>0</v>
      </c>
      <c r="AD66">
        <f>(Z66-BL66*(BQ66+BR66)/1000)</f>
        <v>0</v>
      </c>
      <c r="AE66">
        <f>(-L66*44100)</f>
        <v>0</v>
      </c>
      <c r="AF66">
        <f>2*29.3*T66*0.92*(BS66-Y66)</f>
        <v>0</v>
      </c>
      <c r="AG66">
        <f>2*0.95*5.67E-8*(((BS66+$B$7)+273)^4-(Y66+273)^4)</f>
        <v>0</v>
      </c>
      <c r="AH66">
        <f>W66+AG66+AE66+AF66</f>
        <v>0</v>
      </c>
      <c r="AI66">
        <f>BP66*AW66*(BK66-BJ66*(1000-AW66*BM66)/(1000-AW66*BL66))/(100*BD66)</f>
        <v>0</v>
      </c>
      <c r="AJ66">
        <f>1000*BP66*AW66*(BL66-BM66)/(100*BD66*(1000-AW66*BL66))</f>
        <v>0</v>
      </c>
      <c r="AK66">
        <f>(AL66 - AM66 - BQ66*1E3/(8.314*(BS66+273.15)) * AO66/BP66 * AN66) * BP66/(100*BD66) * (1000 - BM66)/1000</f>
        <v>0</v>
      </c>
      <c r="AL66">
        <v>1190.382250562892</v>
      </c>
      <c r="AM66">
        <v>1154.768787878788</v>
      </c>
      <c r="AN66">
        <v>5.090383613816836</v>
      </c>
      <c r="AO66">
        <v>66.76948386881654</v>
      </c>
      <c r="AP66">
        <f>(AR66 - AQ66 + BQ66*1E3/(8.314*(BS66+273.15)) * AT66/BP66 * AS66) * BP66/(100*BD66) * 1000/(1000 - AR66)</f>
        <v>0</v>
      </c>
      <c r="AQ66">
        <v>15.35136783393036</v>
      </c>
      <c r="AR66">
        <v>16.17165454545454</v>
      </c>
      <c r="AS66">
        <v>-9.705449430931455E-06</v>
      </c>
      <c r="AT66">
        <v>80.08681088304684</v>
      </c>
      <c r="AU66">
        <v>0</v>
      </c>
      <c r="AV66">
        <v>0</v>
      </c>
      <c r="AW66">
        <f>IF(AU66*$H$13&gt;=AY66,1.0,(AY66/(AY66-AU66*$H$13)))</f>
        <v>0</v>
      </c>
      <c r="AX66">
        <f>(AW66-1)*100</f>
        <v>0</v>
      </c>
      <c r="AY66">
        <f>MAX(0,($B$13+$C$13*BX66)/(1+$D$13*BX66)*BQ66/(BS66+273)*$E$13)</f>
        <v>0</v>
      </c>
      <c r="AZ66">
        <f>$B$11*BY66+$C$11*BZ66+$F$11*CK66*(1-CN66)</f>
        <v>0</v>
      </c>
      <c r="BA66">
        <f>AZ66*BB66</f>
        <v>0</v>
      </c>
      <c r="BB66">
        <f>($B$11*$D$9+$C$11*$D$9+$F$11*((CX66+CP66)/MAX(CX66+CP66+CY66, 0.1)*$I$9+CY66/MAX(CX66+CP66+CY66, 0.1)*$J$9))/($B$11+$C$11+$F$11)</f>
        <v>0</v>
      </c>
      <c r="BC66">
        <f>($B$11*$K$9+$C$11*$K$9+$F$11*((CX66+CP66)/MAX(CX66+CP66+CY66, 0.1)*$P$9+CY66/MAX(CX66+CP66+CY66, 0.1)*$Q$9))/($B$11+$C$11+$F$11)</f>
        <v>0</v>
      </c>
      <c r="BD66">
        <v>6</v>
      </c>
      <c r="BE66">
        <v>0.5</v>
      </c>
      <c r="BF66" t="s">
        <v>361</v>
      </c>
      <c r="BG66">
        <v>2</v>
      </c>
      <c r="BH66" t="b">
        <v>1</v>
      </c>
      <c r="BI66">
        <v>1728491688.25</v>
      </c>
      <c r="BJ66">
        <v>1099.951785714286</v>
      </c>
      <c r="BK66">
        <v>1145.1775</v>
      </c>
      <c r="BL66">
        <v>16.17533571428572</v>
      </c>
      <c r="BM66">
        <v>15.34781071428571</v>
      </c>
      <c r="BN66">
        <v>1109.985</v>
      </c>
      <c r="BO66">
        <v>16.26581428571428</v>
      </c>
      <c r="BP66">
        <v>600.0089285714286</v>
      </c>
      <c r="BQ66">
        <v>97.50958928571428</v>
      </c>
      <c r="BR66">
        <v>0.100003575</v>
      </c>
      <c r="BS66">
        <v>24.97229642857143</v>
      </c>
      <c r="BT66">
        <v>24.98715357142857</v>
      </c>
      <c r="BU66">
        <v>999.9000000000002</v>
      </c>
      <c r="BV66">
        <v>0</v>
      </c>
      <c r="BW66">
        <v>0</v>
      </c>
      <c r="BX66">
        <v>9997.766428571429</v>
      </c>
      <c r="BY66">
        <v>0</v>
      </c>
      <c r="BZ66">
        <v>68.2760642857143</v>
      </c>
      <c r="CA66">
        <v>-45.22516071428571</v>
      </c>
      <c r="CB66">
        <v>1118.035714285714</v>
      </c>
      <c r="CC66">
        <v>1163.026071428572</v>
      </c>
      <c r="CD66">
        <v>0.8275410714285713</v>
      </c>
      <c r="CE66">
        <v>1145.1775</v>
      </c>
      <c r="CF66">
        <v>15.34781071428571</v>
      </c>
      <c r="CG66">
        <v>1.577250714285714</v>
      </c>
      <c r="CH66">
        <v>1.496558571428572</v>
      </c>
      <c r="CI66">
        <v>13.73833214285714</v>
      </c>
      <c r="CJ66">
        <v>12.93304285714286</v>
      </c>
      <c r="CK66">
        <v>1599.973928571428</v>
      </c>
      <c r="CL66">
        <v>0.6919983928571429</v>
      </c>
      <c r="CM66">
        <v>0.3080016071428572</v>
      </c>
      <c r="CN66">
        <v>0</v>
      </c>
      <c r="CO66">
        <v>1.981925</v>
      </c>
      <c r="CP66">
        <v>0</v>
      </c>
      <c r="CQ66">
        <v>14685.80714285714</v>
      </c>
      <c r="CR66">
        <v>13789.95</v>
      </c>
      <c r="CS66">
        <v>40.92164285714286</v>
      </c>
      <c r="CT66">
        <v>41.28764285714284</v>
      </c>
      <c r="CU66">
        <v>40.93728571428571</v>
      </c>
      <c r="CV66">
        <v>40.80339285714285</v>
      </c>
      <c r="CW66">
        <v>40.10017857142856</v>
      </c>
      <c r="CX66">
        <v>1107.179642857143</v>
      </c>
      <c r="CY66">
        <v>492.7942857142858</v>
      </c>
      <c r="CZ66">
        <v>0</v>
      </c>
      <c r="DA66">
        <v>1728491752.6</v>
      </c>
      <c r="DB66">
        <v>0</v>
      </c>
      <c r="DC66">
        <v>1728490956.5</v>
      </c>
      <c r="DD66" t="s">
        <v>362</v>
      </c>
      <c r="DE66">
        <v>1728490952.5</v>
      </c>
      <c r="DF66">
        <v>1728490956.5</v>
      </c>
      <c r="DG66">
        <v>1</v>
      </c>
      <c r="DH66">
        <v>-0.065</v>
      </c>
      <c r="DI66">
        <v>-0.008</v>
      </c>
      <c r="DJ66">
        <v>-3.246</v>
      </c>
      <c r="DK66">
        <v>-0.091</v>
      </c>
      <c r="DL66">
        <v>52</v>
      </c>
      <c r="DM66">
        <v>15</v>
      </c>
      <c r="DN66">
        <v>0.25</v>
      </c>
      <c r="DO66">
        <v>0.13</v>
      </c>
      <c r="DP66">
        <v>-45.0181487804878</v>
      </c>
      <c r="DQ66">
        <v>-3.424199999999898</v>
      </c>
      <c r="DR66">
        <v>0.3501635869425369</v>
      </c>
      <c r="DS66">
        <v>0</v>
      </c>
      <c r="DT66">
        <v>0.8297298292682928</v>
      </c>
      <c r="DU66">
        <v>-0.04199876655052211</v>
      </c>
      <c r="DV66">
        <v>0.004345923623533021</v>
      </c>
      <c r="DW66">
        <v>1</v>
      </c>
      <c r="DX66">
        <v>1</v>
      </c>
      <c r="DY66">
        <v>2</v>
      </c>
      <c r="DZ66" t="s">
        <v>363</v>
      </c>
      <c r="EA66">
        <v>3.2314</v>
      </c>
      <c r="EB66">
        <v>2.70415</v>
      </c>
      <c r="EC66">
        <v>0.204732</v>
      </c>
      <c r="ED66">
        <v>0.209174</v>
      </c>
      <c r="EE66">
        <v>0.08530119999999999</v>
      </c>
      <c r="EF66">
        <v>0.08231570000000001</v>
      </c>
      <c r="EG66">
        <v>26294.6</v>
      </c>
      <c r="EH66">
        <v>25549.3</v>
      </c>
      <c r="EI66">
        <v>31636.8</v>
      </c>
      <c r="EJ66">
        <v>30597.3</v>
      </c>
      <c r="EK66">
        <v>38788.1</v>
      </c>
      <c r="EL66">
        <v>37113</v>
      </c>
      <c r="EM66">
        <v>44362.8</v>
      </c>
      <c r="EN66">
        <v>42707.3</v>
      </c>
      <c r="EO66">
        <v>2.20245</v>
      </c>
      <c r="EP66">
        <v>1.9392</v>
      </c>
      <c r="EQ66">
        <v>0.155687</v>
      </c>
      <c r="ER66">
        <v>0</v>
      </c>
      <c r="ES66">
        <v>22.4317</v>
      </c>
      <c r="ET66">
        <v>999.9</v>
      </c>
      <c r="EU66">
        <v>69.8</v>
      </c>
      <c r="EV66">
        <v>22.9</v>
      </c>
      <c r="EW66">
        <v>20.0624</v>
      </c>
      <c r="EX66">
        <v>61.1301</v>
      </c>
      <c r="EY66">
        <v>25.9696</v>
      </c>
      <c r="EZ66">
        <v>1</v>
      </c>
      <c r="FA66">
        <v>-0.328694</v>
      </c>
      <c r="FB66">
        <v>-0.617944</v>
      </c>
      <c r="FC66">
        <v>20.199</v>
      </c>
      <c r="FD66">
        <v>5.21894</v>
      </c>
      <c r="FE66">
        <v>11.9938</v>
      </c>
      <c r="FF66">
        <v>4.96505</v>
      </c>
      <c r="FG66">
        <v>3.2955</v>
      </c>
      <c r="FH66">
        <v>9999</v>
      </c>
      <c r="FI66">
        <v>9999</v>
      </c>
      <c r="FJ66">
        <v>9999</v>
      </c>
      <c r="FK66">
        <v>148.2</v>
      </c>
      <c r="FL66">
        <v>4.97105</v>
      </c>
      <c r="FM66">
        <v>1.86766</v>
      </c>
      <c r="FN66">
        <v>1.85886</v>
      </c>
      <c r="FO66">
        <v>1.86508</v>
      </c>
      <c r="FP66">
        <v>1.8631</v>
      </c>
      <c r="FQ66">
        <v>1.86435</v>
      </c>
      <c r="FR66">
        <v>1.85984</v>
      </c>
      <c r="FS66">
        <v>1.86388</v>
      </c>
      <c r="FT66">
        <v>0</v>
      </c>
      <c r="FU66">
        <v>0</v>
      </c>
      <c r="FV66">
        <v>0</v>
      </c>
      <c r="FW66">
        <v>0</v>
      </c>
      <c r="FX66" t="s">
        <v>364</v>
      </c>
      <c r="FY66" t="s">
        <v>365</v>
      </c>
      <c r="FZ66" t="s">
        <v>366</v>
      </c>
      <c r="GA66" t="s">
        <v>366</v>
      </c>
      <c r="GB66" t="s">
        <v>366</v>
      </c>
      <c r="GC66" t="s">
        <v>366</v>
      </c>
      <c r="GD66">
        <v>0</v>
      </c>
      <c r="GE66">
        <v>100</v>
      </c>
      <c r="GF66">
        <v>100</v>
      </c>
      <c r="GG66">
        <v>-10.26</v>
      </c>
      <c r="GH66">
        <v>-0.09039999999999999</v>
      </c>
      <c r="GI66">
        <v>-2.868309889394353</v>
      </c>
      <c r="GJ66">
        <v>-0.006773961979547998</v>
      </c>
      <c r="GK66">
        <v>-8.296070481250098E-08</v>
      </c>
      <c r="GL66">
        <v>3.322967193956903E-10</v>
      </c>
      <c r="GM66">
        <v>-0.07871069313407227</v>
      </c>
      <c r="GN66">
        <v>-0.00208336341840114</v>
      </c>
      <c r="GO66">
        <v>8.801746095907445E-05</v>
      </c>
      <c r="GP66">
        <v>-2.677693255255651E-07</v>
      </c>
      <c r="GQ66">
        <v>3</v>
      </c>
      <c r="GR66">
        <v>2052</v>
      </c>
      <c r="GS66">
        <v>2</v>
      </c>
      <c r="GT66">
        <v>18</v>
      </c>
      <c r="GU66">
        <v>12.4</v>
      </c>
      <c r="GV66">
        <v>12.3</v>
      </c>
      <c r="GW66">
        <v>2.63184</v>
      </c>
      <c r="GX66">
        <v>2.42065</v>
      </c>
      <c r="GY66">
        <v>1.44897</v>
      </c>
      <c r="GZ66">
        <v>2.32666</v>
      </c>
      <c r="HA66">
        <v>1.55151</v>
      </c>
      <c r="HB66">
        <v>2.29492</v>
      </c>
      <c r="HC66">
        <v>28.6269</v>
      </c>
      <c r="HD66">
        <v>14.9026</v>
      </c>
      <c r="HE66">
        <v>18</v>
      </c>
      <c r="HF66">
        <v>608.3579999999999</v>
      </c>
      <c r="HG66">
        <v>444.96</v>
      </c>
      <c r="HH66">
        <v>23.4737</v>
      </c>
      <c r="HI66">
        <v>22.7447</v>
      </c>
      <c r="HJ66">
        <v>30.0004</v>
      </c>
      <c r="HK66">
        <v>22.6939</v>
      </c>
      <c r="HL66">
        <v>22.6119</v>
      </c>
      <c r="HM66">
        <v>52.7435</v>
      </c>
      <c r="HN66">
        <v>32.8703</v>
      </c>
      <c r="HO66">
        <v>76.6656</v>
      </c>
      <c r="HP66">
        <v>23.4731</v>
      </c>
      <c r="HQ66">
        <v>1213.73</v>
      </c>
      <c r="HR66">
        <v>15.3252</v>
      </c>
      <c r="HS66">
        <v>100.431</v>
      </c>
      <c r="HT66">
        <v>102.068</v>
      </c>
    </row>
    <row r="67" spans="1:228">
      <c r="A67">
        <v>51</v>
      </c>
      <c r="B67">
        <v>1728491701</v>
      </c>
      <c r="C67">
        <v>763.5</v>
      </c>
      <c r="D67" t="s">
        <v>467</v>
      </c>
      <c r="E67" t="s">
        <v>468</v>
      </c>
      <c r="F67">
        <v>5</v>
      </c>
      <c r="G67" t="s">
        <v>357</v>
      </c>
      <c r="H67" t="s">
        <v>358</v>
      </c>
      <c r="I67" t="s">
        <v>359</v>
      </c>
      <c r="J67" t="s">
        <v>360</v>
      </c>
      <c r="K67">
        <v>1728491693.518518</v>
      </c>
      <c r="L67">
        <f>(M67)/1000</f>
        <v>0</v>
      </c>
      <c r="M67">
        <f>IF(BH67, AP67, AJ67)</f>
        <v>0</v>
      </c>
      <c r="N67">
        <f>IF(BH67, AK67, AI67)</f>
        <v>0</v>
      </c>
      <c r="O67">
        <f>BJ67 - IF(AW67&gt;1, N67*BD67*100.0/(AY67), 0)</f>
        <v>0</v>
      </c>
      <c r="P67">
        <f>((V67-L67/2)*O67-N67)/(V67+L67/2)</f>
        <v>0</v>
      </c>
      <c r="Q67">
        <f>P67*(BQ67+BR67)/1000.0</f>
        <v>0</v>
      </c>
      <c r="R67">
        <f>(BJ67 - IF(AW67&gt;1, N67*BD67*100.0/(AY67), 0))*(BQ67+BR67)/1000.0</f>
        <v>0</v>
      </c>
      <c r="S67">
        <f>2.0/((1/U67-1/T67)+SIGN(U67)*SQRT((1/U67-1/T67)*(1/U67-1/T67) + 4*BE67/((BE67+1)*(BE67+1))*(2*1/U67*1/T67-1/T67*1/T67)))</f>
        <v>0</v>
      </c>
      <c r="T67">
        <f>IF(LEFT(BF67,1)&lt;&gt;"0",IF(LEFT(BF67,1)="1",3.0,BG67),$D$5+$E$5*(BX67*BQ67/($K$5*1000))+$F$5*(BX67*BQ67/($K$5*1000))*MAX(MIN(BD67,$J$5),$I$5)*MAX(MIN(BD67,$J$5),$I$5)+$G$5*MAX(MIN(BD67,$J$5),$I$5)*(BX67*BQ67/($K$5*1000))+$H$5*(BX67*BQ67/($K$5*1000))*(BX67*BQ67/($K$5*1000)))</f>
        <v>0</v>
      </c>
      <c r="U67">
        <f>L67*(1000-(1000*0.61365*exp(17.502*Y67/(240.97+Y67))/(BQ67+BR67)+BL67)/2)/(1000*0.61365*exp(17.502*Y67/(240.97+Y67))/(BQ67+BR67)-BL67)</f>
        <v>0</v>
      </c>
      <c r="V67">
        <f>1/((BE67+1)/(S67/1.6)+1/(T67/1.37)) + BE67/((BE67+1)/(S67/1.6) + BE67/(T67/1.37))</f>
        <v>0</v>
      </c>
      <c r="W67">
        <f>(AZ67*BC67)</f>
        <v>0</v>
      </c>
      <c r="X67">
        <f>(BS67+(W67+2*0.95*5.67E-8*(((BS67+$B$7)+273)^4-(BS67+273)^4)-44100*L67)/(1.84*29.3*T67+8*0.95*5.67E-8*(BS67+273)^3))</f>
        <v>0</v>
      </c>
      <c r="Y67">
        <f>($C$7*BT67+$D$7*BU67+$E$7*X67)</f>
        <v>0</v>
      </c>
      <c r="Z67">
        <f>0.61365*exp(17.502*Y67/(240.97+Y67))</f>
        <v>0</v>
      </c>
      <c r="AA67">
        <f>(AB67/AC67*100)</f>
        <v>0</v>
      </c>
      <c r="AB67">
        <f>BL67*(BQ67+BR67)/1000</f>
        <v>0</v>
      </c>
      <c r="AC67">
        <f>0.61365*exp(17.502*BS67/(240.97+BS67))</f>
        <v>0</v>
      </c>
      <c r="AD67">
        <f>(Z67-BL67*(BQ67+BR67)/1000)</f>
        <v>0</v>
      </c>
      <c r="AE67">
        <f>(-L67*44100)</f>
        <v>0</v>
      </c>
      <c r="AF67">
        <f>2*29.3*T67*0.92*(BS67-Y67)</f>
        <v>0</v>
      </c>
      <c r="AG67">
        <f>2*0.95*5.67E-8*(((BS67+$B$7)+273)^4-(Y67+273)^4)</f>
        <v>0</v>
      </c>
      <c r="AH67">
        <f>W67+AG67+AE67+AF67</f>
        <v>0</v>
      </c>
      <c r="AI67">
        <f>BP67*AW67*(BK67-BJ67*(1000-AW67*BM67)/(1000-AW67*BL67))/(100*BD67)</f>
        <v>0</v>
      </c>
      <c r="AJ67">
        <f>1000*BP67*AW67*(BL67-BM67)/(100*BD67*(1000-AW67*BL67))</f>
        <v>0</v>
      </c>
      <c r="AK67">
        <f>(AL67 - AM67 - BQ67*1E3/(8.314*(BS67+273.15)) * AO67/BP67 * AN67) * BP67/(100*BD67) * (1000 - BM67)/1000</f>
        <v>0</v>
      </c>
      <c r="AL67">
        <v>1216.003042578015</v>
      </c>
      <c r="AM67">
        <v>1180.29709090909</v>
      </c>
      <c r="AN67">
        <v>5.110994072877395</v>
      </c>
      <c r="AO67">
        <v>66.76948386881654</v>
      </c>
      <c r="AP67">
        <f>(AR67 - AQ67 + BQ67*1E3/(8.314*(BS67+273.15)) * AT67/BP67 * AS67) * BP67/(100*BD67) * 1000/(1000 - AR67)</f>
        <v>0</v>
      </c>
      <c r="AQ67">
        <v>15.35518313037234</v>
      </c>
      <c r="AR67">
        <v>16.16424242424242</v>
      </c>
      <c r="AS67">
        <v>-2.831013628017305E-05</v>
      </c>
      <c r="AT67">
        <v>80.08681088304684</v>
      </c>
      <c r="AU67">
        <v>0</v>
      </c>
      <c r="AV67">
        <v>0</v>
      </c>
      <c r="AW67">
        <f>IF(AU67*$H$13&gt;=AY67,1.0,(AY67/(AY67-AU67*$H$13)))</f>
        <v>0</v>
      </c>
      <c r="AX67">
        <f>(AW67-1)*100</f>
        <v>0</v>
      </c>
      <c r="AY67">
        <f>MAX(0,($B$13+$C$13*BX67)/(1+$D$13*BX67)*BQ67/(BS67+273)*$E$13)</f>
        <v>0</v>
      </c>
      <c r="AZ67">
        <f>$B$11*BY67+$C$11*BZ67+$F$11*CK67*(1-CN67)</f>
        <v>0</v>
      </c>
      <c r="BA67">
        <f>AZ67*BB67</f>
        <v>0</v>
      </c>
      <c r="BB67">
        <f>($B$11*$D$9+$C$11*$D$9+$F$11*((CX67+CP67)/MAX(CX67+CP67+CY67, 0.1)*$I$9+CY67/MAX(CX67+CP67+CY67, 0.1)*$J$9))/($B$11+$C$11+$F$11)</f>
        <v>0</v>
      </c>
      <c r="BC67">
        <f>($B$11*$K$9+$C$11*$K$9+$F$11*((CX67+CP67)/MAX(CX67+CP67+CY67, 0.1)*$P$9+CY67/MAX(CX67+CP67+CY67, 0.1)*$Q$9))/($B$11+$C$11+$F$11)</f>
        <v>0</v>
      </c>
      <c r="BD67">
        <v>6</v>
      </c>
      <c r="BE67">
        <v>0.5</v>
      </c>
      <c r="BF67" t="s">
        <v>361</v>
      </c>
      <c r="BG67">
        <v>2</v>
      </c>
      <c r="BH67" t="b">
        <v>1</v>
      </c>
      <c r="BI67">
        <v>1728491693.518518</v>
      </c>
      <c r="BJ67">
        <v>1126.23</v>
      </c>
      <c r="BK67">
        <v>1171.661111111111</v>
      </c>
      <c r="BL67">
        <v>16.17258148148148</v>
      </c>
      <c r="BM67">
        <v>15.35188888888889</v>
      </c>
      <c r="BN67">
        <v>1136.414074074074</v>
      </c>
      <c r="BO67">
        <v>16.26305185185185</v>
      </c>
      <c r="BP67">
        <v>599.9931111111111</v>
      </c>
      <c r="BQ67">
        <v>97.50975925925924</v>
      </c>
      <c r="BR67">
        <v>0.100060037037037</v>
      </c>
      <c r="BS67">
        <v>24.97787777777778</v>
      </c>
      <c r="BT67">
        <v>24.99048148148148</v>
      </c>
      <c r="BU67">
        <v>999.9000000000001</v>
      </c>
      <c r="BV67">
        <v>0</v>
      </c>
      <c r="BW67">
        <v>0</v>
      </c>
      <c r="BX67">
        <v>9989.007037037038</v>
      </c>
      <c r="BY67">
        <v>0</v>
      </c>
      <c r="BZ67">
        <v>68.27897407407407</v>
      </c>
      <c r="CA67">
        <v>-45.43035555555556</v>
      </c>
      <c r="CB67">
        <v>1144.743333333333</v>
      </c>
      <c r="CC67">
        <v>1189.927777777778</v>
      </c>
      <c r="CD67">
        <v>0.820699814814815</v>
      </c>
      <c r="CE67">
        <v>1171.661111111111</v>
      </c>
      <c r="CF67">
        <v>15.35188888888889</v>
      </c>
      <c r="CG67">
        <v>1.576984444444445</v>
      </c>
      <c r="CH67">
        <v>1.496958888888889</v>
      </c>
      <c r="CI67">
        <v>13.73573703703704</v>
      </c>
      <c r="CJ67">
        <v>12.93713703703704</v>
      </c>
      <c r="CK67">
        <v>1599.991481481481</v>
      </c>
      <c r="CL67">
        <v>0.6920029629629629</v>
      </c>
      <c r="CM67">
        <v>0.3079970370370371</v>
      </c>
      <c r="CN67">
        <v>0</v>
      </c>
      <c r="CO67">
        <v>2.043166666666667</v>
      </c>
      <c r="CP67">
        <v>0</v>
      </c>
      <c r="CQ67">
        <v>14704.89259259259</v>
      </c>
      <c r="CR67">
        <v>13790.14074074074</v>
      </c>
      <c r="CS67">
        <v>40.99274074074073</v>
      </c>
      <c r="CT67">
        <v>41.3307037037037</v>
      </c>
      <c r="CU67">
        <v>40.99503703703703</v>
      </c>
      <c r="CV67">
        <v>40.87237037037036</v>
      </c>
      <c r="CW67">
        <v>40.16644444444444</v>
      </c>
      <c r="CX67">
        <v>1107.199259259259</v>
      </c>
      <c r="CY67">
        <v>492.7922222222223</v>
      </c>
      <c r="CZ67">
        <v>0</v>
      </c>
      <c r="DA67">
        <v>1728491758</v>
      </c>
      <c r="DB67">
        <v>0</v>
      </c>
      <c r="DC67">
        <v>1728490956.5</v>
      </c>
      <c r="DD67" t="s">
        <v>362</v>
      </c>
      <c r="DE67">
        <v>1728490952.5</v>
      </c>
      <c r="DF67">
        <v>1728490956.5</v>
      </c>
      <c r="DG67">
        <v>1</v>
      </c>
      <c r="DH67">
        <v>-0.065</v>
      </c>
      <c r="DI67">
        <v>-0.008</v>
      </c>
      <c r="DJ67">
        <v>-3.246</v>
      </c>
      <c r="DK67">
        <v>-0.091</v>
      </c>
      <c r="DL67">
        <v>52</v>
      </c>
      <c r="DM67">
        <v>15</v>
      </c>
      <c r="DN67">
        <v>0.25</v>
      </c>
      <c r="DO67">
        <v>0.13</v>
      </c>
      <c r="DP67">
        <v>-45.3162625</v>
      </c>
      <c r="DQ67">
        <v>-2.33374446529065</v>
      </c>
      <c r="DR67">
        <v>0.2324098101280369</v>
      </c>
      <c r="DS67">
        <v>0</v>
      </c>
      <c r="DT67">
        <v>0.8237178000000001</v>
      </c>
      <c r="DU67">
        <v>-0.0774012157598486</v>
      </c>
      <c r="DV67">
        <v>0.00774461360301468</v>
      </c>
      <c r="DW67">
        <v>1</v>
      </c>
      <c r="DX67">
        <v>1</v>
      </c>
      <c r="DY67">
        <v>2</v>
      </c>
      <c r="DZ67" t="s">
        <v>363</v>
      </c>
      <c r="EA67">
        <v>3.2314</v>
      </c>
      <c r="EB67">
        <v>2.70436</v>
      </c>
      <c r="EC67">
        <v>0.207548</v>
      </c>
      <c r="ED67">
        <v>0.211969</v>
      </c>
      <c r="EE67">
        <v>0.0852714</v>
      </c>
      <c r="EF67">
        <v>0.0823217</v>
      </c>
      <c r="EG67">
        <v>26201.6</v>
      </c>
      <c r="EH67">
        <v>25459.1</v>
      </c>
      <c r="EI67">
        <v>31636.5</v>
      </c>
      <c r="EJ67">
        <v>30597.1</v>
      </c>
      <c r="EK67">
        <v>38788.9</v>
      </c>
      <c r="EL67">
        <v>37112.5</v>
      </c>
      <c r="EM67">
        <v>44362.3</v>
      </c>
      <c r="EN67">
        <v>42706.9</v>
      </c>
      <c r="EO67">
        <v>2.20248</v>
      </c>
      <c r="EP67">
        <v>1.93925</v>
      </c>
      <c r="EQ67">
        <v>0.155278</v>
      </c>
      <c r="ER67">
        <v>0</v>
      </c>
      <c r="ES67">
        <v>22.4332</v>
      </c>
      <c r="ET67">
        <v>999.9</v>
      </c>
      <c r="EU67">
        <v>69.8</v>
      </c>
      <c r="EV67">
        <v>22.9</v>
      </c>
      <c r="EW67">
        <v>20.0621</v>
      </c>
      <c r="EX67">
        <v>60.7501</v>
      </c>
      <c r="EY67">
        <v>25.5088</v>
      </c>
      <c r="EZ67">
        <v>1</v>
      </c>
      <c r="FA67">
        <v>-0.328364</v>
      </c>
      <c r="FB67">
        <v>-0.610477</v>
      </c>
      <c r="FC67">
        <v>20.1991</v>
      </c>
      <c r="FD67">
        <v>5.21939</v>
      </c>
      <c r="FE67">
        <v>11.9951</v>
      </c>
      <c r="FF67">
        <v>4.9649</v>
      </c>
      <c r="FG67">
        <v>3.29545</v>
      </c>
      <c r="FH67">
        <v>9999</v>
      </c>
      <c r="FI67">
        <v>9999</v>
      </c>
      <c r="FJ67">
        <v>9999</v>
      </c>
      <c r="FK67">
        <v>148.2</v>
      </c>
      <c r="FL67">
        <v>4.97102</v>
      </c>
      <c r="FM67">
        <v>1.86764</v>
      </c>
      <c r="FN67">
        <v>1.85886</v>
      </c>
      <c r="FO67">
        <v>1.86508</v>
      </c>
      <c r="FP67">
        <v>1.86309</v>
      </c>
      <c r="FQ67">
        <v>1.86435</v>
      </c>
      <c r="FR67">
        <v>1.85983</v>
      </c>
      <c r="FS67">
        <v>1.86387</v>
      </c>
      <c r="FT67">
        <v>0</v>
      </c>
      <c r="FU67">
        <v>0</v>
      </c>
      <c r="FV67">
        <v>0</v>
      </c>
      <c r="FW67">
        <v>0</v>
      </c>
      <c r="FX67" t="s">
        <v>364</v>
      </c>
      <c r="FY67" t="s">
        <v>365</v>
      </c>
      <c r="FZ67" t="s">
        <v>366</v>
      </c>
      <c r="GA67" t="s">
        <v>366</v>
      </c>
      <c r="GB67" t="s">
        <v>366</v>
      </c>
      <c r="GC67" t="s">
        <v>366</v>
      </c>
      <c r="GD67">
        <v>0</v>
      </c>
      <c r="GE67">
        <v>100</v>
      </c>
      <c r="GF67">
        <v>100</v>
      </c>
      <c r="GG67">
        <v>-10.4</v>
      </c>
      <c r="GH67">
        <v>-0.09039999999999999</v>
      </c>
      <c r="GI67">
        <v>-2.868309889394353</v>
      </c>
      <c r="GJ67">
        <v>-0.006773961979547998</v>
      </c>
      <c r="GK67">
        <v>-8.296070481250098E-08</v>
      </c>
      <c r="GL67">
        <v>3.322967193956903E-10</v>
      </c>
      <c r="GM67">
        <v>-0.07871069313407227</v>
      </c>
      <c r="GN67">
        <v>-0.00208336341840114</v>
      </c>
      <c r="GO67">
        <v>8.801746095907445E-05</v>
      </c>
      <c r="GP67">
        <v>-2.677693255255651E-07</v>
      </c>
      <c r="GQ67">
        <v>3</v>
      </c>
      <c r="GR67">
        <v>2052</v>
      </c>
      <c r="GS67">
        <v>2</v>
      </c>
      <c r="GT67">
        <v>18</v>
      </c>
      <c r="GU67">
        <v>12.5</v>
      </c>
      <c r="GV67">
        <v>12.4</v>
      </c>
      <c r="GW67">
        <v>2.67334</v>
      </c>
      <c r="GX67">
        <v>2.41455</v>
      </c>
      <c r="GY67">
        <v>1.44775</v>
      </c>
      <c r="GZ67">
        <v>2.32666</v>
      </c>
      <c r="HA67">
        <v>1.55151</v>
      </c>
      <c r="HB67">
        <v>2.26074</v>
      </c>
      <c r="HC67">
        <v>28.6269</v>
      </c>
      <c r="HD67">
        <v>14.9026</v>
      </c>
      <c r="HE67">
        <v>18</v>
      </c>
      <c r="HF67">
        <v>608.42</v>
      </c>
      <c r="HG67">
        <v>445.022</v>
      </c>
      <c r="HH67">
        <v>23.4782</v>
      </c>
      <c r="HI67">
        <v>22.7489</v>
      </c>
      <c r="HJ67">
        <v>30.0004</v>
      </c>
      <c r="HK67">
        <v>22.6978</v>
      </c>
      <c r="HL67">
        <v>22.6157</v>
      </c>
      <c r="HM67">
        <v>53.6766</v>
      </c>
      <c r="HN67">
        <v>32.8703</v>
      </c>
      <c r="HO67">
        <v>76.6656</v>
      </c>
      <c r="HP67">
        <v>23.4776</v>
      </c>
      <c r="HQ67">
        <v>1243.78</v>
      </c>
      <c r="HR67">
        <v>15.3279</v>
      </c>
      <c r="HS67">
        <v>100.43</v>
      </c>
      <c r="HT67">
        <v>102.067</v>
      </c>
    </row>
    <row r="68" spans="1:228">
      <c r="A68">
        <v>52</v>
      </c>
      <c r="B68">
        <v>1728491706</v>
      </c>
      <c r="C68">
        <v>768.5</v>
      </c>
      <c r="D68" t="s">
        <v>469</v>
      </c>
      <c r="E68" t="s">
        <v>470</v>
      </c>
      <c r="F68">
        <v>5</v>
      </c>
      <c r="G68" t="s">
        <v>357</v>
      </c>
      <c r="H68" t="s">
        <v>358</v>
      </c>
      <c r="I68" t="s">
        <v>359</v>
      </c>
      <c r="J68" t="s">
        <v>360</v>
      </c>
      <c r="K68">
        <v>1728491698.232143</v>
      </c>
      <c r="L68">
        <f>(M68)/1000</f>
        <v>0</v>
      </c>
      <c r="M68">
        <f>IF(BH68, AP68, AJ68)</f>
        <v>0</v>
      </c>
      <c r="N68">
        <f>IF(BH68, AK68, AI68)</f>
        <v>0</v>
      </c>
      <c r="O68">
        <f>BJ68 - IF(AW68&gt;1, N68*BD68*100.0/(AY68), 0)</f>
        <v>0</v>
      </c>
      <c r="P68">
        <f>((V68-L68/2)*O68-N68)/(V68+L68/2)</f>
        <v>0</v>
      </c>
      <c r="Q68">
        <f>P68*(BQ68+BR68)/1000.0</f>
        <v>0</v>
      </c>
      <c r="R68">
        <f>(BJ68 - IF(AW68&gt;1, N68*BD68*100.0/(AY68), 0))*(BQ68+BR68)/1000.0</f>
        <v>0</v>
      </c>
      <c r="S68">
        <f>2.0/((1/U68-1/T68)+SIGN(U68)*SQRT((1/U68-1/T68)*(1/U68-1/T68) + 4*BE68/((BE68+1)*(BE68+1))*(2*1/U68*1/T68-1/T68*1/T68)))</f>
        <v>0</v>
      </c>
      <c r="T68">
        <f>IF(LEFT(BF68,1)&lt;&gt;"0",IF(LEFT(BF68,1)="1",3.0,BG68),$D$5+$E$5*(BX68*BQ68/($K$5*1000))+$F$5*(BX68*BQ68/($K$5*1000))*MAX(MIN(BD68,$J$5),$I$5)*MAX(MIN(BD68,$J$5),$I$5)+$G$5*MAX(MIN(BD68,$J$5),$I$5)*(BX68*BQ68/($K$5*1000))+$H$5*(BX68*BQ68/($K$5*1000))*(BX68*BQ68/($K$5*1000)))</f>
        <v>0</v>
      </c>
      <c r="U68">
        <f>L68*(1000-(1000*0.61365*exp(17.502*Y68/(240.97+Y68))/(BQ68+BR68)+BL68)/2)/(1000*0.61365*exp(17.502*Y68/(240.97+Y68))/(BQ68+BR68)-BL68)</f>
        <v>0</v>
      </c>
      <c r="V68">
        <f>1/((BE68+1)/(S68/1.6)+1/(T68/1.37)) + BE68/((BE68+1)/(S68/1.6) + BE68/(T68/1.37))</f>
        <v>0</v>
      </c>
      <c r="W68">
        <f>(AZ68*BC68)</f>
        <v>0</v>
      </c>
      <c r="X68">
        <f>(BS68+(W68+2*0.95*5.67E-8*(((BS68+$B$7)+273)^4-(BS68+273)^4)-44100*L68)/(1.84*29.3*T68+8*0.95*5.67E-8*(BS68+273)^3))</f>
        <v>0</v>
      </c>
      <c r="Y68">
        <f>($C$7*BT68+$D$7*BU68+$E$7*X68)</f>
        <v>0</v>
      </c>
      <c r="Z68">
        <f>0.61365*exp(17.502*Y68/(240.97+Y68))</f>
        <v>0</v>
      </c>
      <c r="AA68">
        <f>(AB68/AC68*100)</f>
        <v>0</v>
      </c>
      <c r="AB68">
        <f>BL68*(BQ68+BR68)/1000</f>
        <v>0</v>
      </c>
      <c r="AC68">
        <f>0.61365*exp(17.502*BS68/(240.97+BS68))</f>
        <v>0</v>
      </c>
      <c r="AD68">
        <f>(Z68-BL68*(BQ68+BR68)/1000)</f>
        <v>0</v>
      </c>
      <c r="AE68">
        <f>(-L68*44100)</f>
        <v>0</v>
      </c>
      <c r="AF68">
        <f>2*29.3*T68*0.92*(BS68-Y68)</f>
        <v>0</v>
      </c>
      <c r="AG68">
        <f>2*0.95*5.67E-8*(((BS68+$B$7)+273)^4-(Y68+273)^4)</f>
        <v>0</v>
      </c>
      <c r="AH68">
        <f>W68+AG68+AE68+AF68</f>
        <v>0</v>
      </c>
      <c r="AI68">
        <f>BP68*AW68*(BK68-BJ68*(1000-AW68*BM68)/(1000-AW68*BL68))/(100*BD68)</f>
        <v>0</v>
      </c>
      <c r="AJ68">
        <f>1000*BP68*AW68*(BL68-BM68)/(100*BD68*(1000-AW68*BL68))</f>
        <v>0</v>
      </c>
      <c r="AK68">
        <f>(AL68 - AM68 - BQ68*1E3/(8.314*(BS68+273.15)) * AO68/BP68 * AN68) * BP68/(100*BD68) * (1000 - BM68)/1000</f>
        <v>0</v>
      </c>
      <c r="AL68">
        <v>1241.731631749266</v>
      </c>
      <c r="AM68">
        <v>1205.804545454545</v>
      </c>
      <c r="AN68">
        <v>5.094416595942956</v>
      </c>
      <c r="AO68">
        <v>66.76948386881654</v>
      </c>
      <c r="AP68">
        <f>(AR68 - AQ68 + BQ68*1E3/(8.314*(BS68+273.15)) * AT68/BP68 * AS68) * BP68/(100*BD68) * 1000/(1000 - AR68)</f>
        <v>0</v>
      </c>
      <c r="AQ68">
        <v>15.35779041150364</v>
      </c>
      <c r="AR68">
        <v>16.15535636363636</v>
      </c>
      <c r="AS68">
        <v>-2.61945990715641E-05</v>
      </c>
      <c r="AT68">
        <v>80.08681088304684</v>
      </c>
      <c r="AU68">
        <v>0</v>
      </c>
      <c r="AV68">
        <v>0</v>
      </c>
      <c r="AW68">
        <f>IF(AU68*$H$13&gt;=AY68,1.0,(AY68/(AY68-AU68*$H$13)))</f>
        <v>0</v>
      </c>
      <c r="AX68">
        <f>(AW68-1)*100</f>
        <v>0</v>
      </c>
      <c r="AY68">
        <f>MAX(0,($B$13+$C$13*BX68)/(1+$D$13*BX68)*BQ68/(BS68+273)*$E$13)</f>
        <v>0</v>
      </c>
      <c r="AZ68">
        <f>$B$11*BY68+$C$11*BZ68+$F$11*CK68*(1-CN68)</f>
        <v>0</v>
      </c>
      <c r="BA68">
        <f>AZ68*BB68</f>
        <v>0</v>
      </c>
      <c r="BB68">
        <f>($B$11*$D$9+$C$11*$D$9+$F$11*((CX68+CP68)/MAX(CX68+CP68+CY68, 0.1)*$I$9+CY68/MAX(CX68+CP68+CY68, 0.1)*$J$9))/($B$11+$C$11+$F$11)</f>
        <v>0</v>
      </c>
      <c r="BC68">
        <f>($B$11*$K$9+$C$11*$K$9+$F$11*((CX68+CP68)/MAX(CX68+CP68+CY68, 0.1)*$P$9+CY68/MAX(CX68+CP68+CY68, 0.1)*$Q$9))/($B$11+$C$11+$F$11)</f>
        <v>0</v>
      </c>
      <c r="BD68">
        <v>6</v>
      </c>
      <c r="BE68">
        <v>0.5</v>
      </c>
      <c r="BF68" t="s">
        <v>361</v>
      </c>
      <c r="BG68">
        <v>2</v>
      </c>
      <c r="BH68" t="b">
        <v>1</v>
      </c>
      <c r="BI68">
        <v>1728491698.232143</v>
      </c>
      <c r="BJ68">
        <v>1149.835357142857</v>
      </c>
      <c r="BK68">
        <v>1195.452142857143</v>
      </c>
      <c r="BL68">
        <v>16.16709285714286</v>
      </c>
      <c r="BM68">
        <v>15.35498571428571</v>
      </c>
      <c r="BN68">
        <v>1160.155</v>
      </c>
      <c r="BO68">
        <v>16.25755714285714</v>
      </c>
      <c r="BP68">
        <v>600.0053571428571</v>
      </c>
      <c r="BQ68">
        <v>97.5097142857143</v>
      </c>
      <c r="BR68">
        <v>0.1000276035714286</v>
      </c>
      <c r="BS68">
        <v>24.97930357142857</v>
      </c>
      <c r="BT68">
        <v>24.99118928571429</v>
      </c>
      <c r="BU68">
        <v>999.9000000000002</v>
      </c>
      <c r="BV68">
        <v>0</v>
      </c>
      <c r="BW68">
        <v>0</v>
      </c>
      <c r="BX68">
        <v>9991.630714285713</v>
      </c>
      <c r="BY68">
        <v>0</v>
      </c>
      <c r="BZ68">
        <v>68.27975357142859</v>
      </c>
      <c r="CA68">
        <v>-45.61524285714287</v>
      </c>
      <c r="CB68">
        <v>1168.730714285714</v>
      </c>
      <c r="CC68">
        <v>1214.093571428572</v>
      </c>
      <c r="CD68">
        <v>0.812111464285714</v>
      </c>
      <c r="CE68">
        <v>1195.452142857143</v>
      </c>
      <c r="CF68">
        <v>15.35498571428571</v>
      </c>
      <c r="CG68">
        <v>1.576448214285714</v>
      </c>
      <c r="CH68">
        <v>1.497260714285714</v>
      </c>
      <c r="CI68">
        <v>13.73050357142857</v>
      </c>
      <c r="CJ68">
        <v>12.94021428571429</v>
      </c>
      <c r="CK68">
        <v>1599.988571428571</v>
      </c>
      <c r="CL68">
        <v>0.6920063214285713</v>
      </c>
      <c r="CM68">
        <v>0.3079936785714286</v>
      </c>
      <c r="CN68">
        <v>0</v>
      </c>
      <c r="CO68">
        <v>2.066475</v>
      </c>
      <c r="CP68">
        <v>0</v>
      </c>
      <c r="CQ68">
        <v>14718.65</v>
      </c>
      <c r="CR68">
        <v>13790.13571428571</v>
      </c>
      <c r="CS68">
        <v>41.05339285714285</v>
      </c>
      <c r="CT68">
        <v>41.3657857142857</v>
      </c>
      <c r="CU68">
        <v>41.05339285714285</v>
      </c>
      <c r="CV68">
        <v>40.92835714285714</v>
      </c>
      <c r="CW68">
        <v>40.22517857142856</v>
      </c>
      <c r="CX68">
        <v>1107.203214285714</v>
      </c>
      <c r="CY68">
        <v>492.7853571428572</v>
      </c>
      <c r="CZ68">
        <v>0</v>
      </c>
      <c r="DA68">
        <v>1728491762.8</v>
      </c>
      <c r="DB68">
        <v>0</v>
      </c>
      <c r="DC68">
        <v>1728490956.5</v>
      </c>
      <c r="DD68" t="s">
        <v>362</v>
      </c>
      <c r="DE68">
        <v>1728490952.5</v>
      </c>
      <c r="DF68">
        <v>1728490956.5</v>
      </c>
      <c r="DG68">
        <v>1</v>
      </c>
      <c r="DH68">
        <v>-0.065</v>
      </c>
      <c r="DI68">
        <v>-0.008</v>
      </c>
      <c r="DJ68">
        <v>-3.246</v>
      </c>
      <c r="DK68">
        <v>-0.091</v>
      </c>
      <c r="DL68">
        <v>52</v>
      </c>
      <c r="DM68">
        <v>15</v>
      </c>
      <c r="DN68">
        <v>0.25</v>
      </c>
      <c r="DO68">
        <v>0.13</v>
      </c>
      <c r="DP68">
        <v>-45.507985</v>
      </c>
      <c r="DQ68">
        <v>-2.324413508442627</v>
      </c>
      <c r="DR68">
        <v>0.2318946878973304</v>
      </c>
      <c r="DS68">
        <v>0</v>
      </c>
      <c r="DT68">
        <v>0.816256425</v>
      </c>
      <c r="DU68">
        <v>-0.108468956848032</v>
      </c>
      <c r="DV68">
        <v>0.01053457674728203</v>
      </c>
      <c r="DW68">
        <v>0</v>
      </c>
      <c r="DX68">
        <v>0</v>
      </c>
      <c r="DY68">
        <v>2</v>
      </c>
      <c r="DZ68" t="s">
        <v>386</v>
      </c>
      <c r="EA68">
        <v>3.2315</v>
      </c>
      <c r="EB68">
        <v>2.7043</v>
      </c>
      <c r="EC68">
        <v>0.21033</v>
      </c>
      <c r="ED68">
        <v>0.214699</v>
      </c>
      <c r="EE68">
        <v>0.08523699999999999</v>
      </c>
      <c r="EF68">
        <v>0.0823328</v>
      </c>
      <c r="EG68">
        <v>26110.1</v>
      </c>
      <c r="EH68">
        <v>25370.7</v>
      </c>
      <c r="EI68">
        <v>31636.9</v>
      </c>
      <c r="EJ68">
        <v>30596.5</v>
      </c>
      <c r="EK68">
        <v>38791</v>
      </c>
      <c r="EL68">
        <v>37111.6</v>
      </c>
      <c r="EM68">
        <v>44362.8</v>
      </c>
      <c r="EN68">
        <v>42706.3</v>
      </c>
      <c r="EO68">
        <v>2.2027</v>
      </c>
      <c r="EP68">
        <v>1.9391</v>
      </c>
      <c r="EQ68">
        <v>0.155307</v>
      </c>
      <c r="ER68">
        <v>0</v>
      </c>
      <c r="ES68">
        <v>22.4332</v>
      </c>
      <c r="ET68">
        <v>999.9</v>
      </c>
      <c r="EU68">
        <v>69.8</v>
      </c>
      <c r="EV68">
        <v>22.9</v>
      </c>
      <c r="EW68">
        <v>20.0631</v>
      </c>
      <c r="EX68">
        <v>61.3001</v>
      </c>
      <c r="EY68">
        <v>25.5649</v>
      </c>
      <c r="EZ68">
        <v>1</v>
      </c>
      <c r="FA68">
        <v>-0.328026</v>
      </c>
      <c r="FB68">
        <v>-0.62219</v>
      </c>
      <c r="FC68">
        <v>20.199</v>
      </c>
      <c r="FD68">
        <v>5.21969</v>
      </c>
      <c r="FE68">
        <v>11.996</v>
      </c>
      <c r="FF68">
        <v>4.965</v>
      </c>
      <c r="FG68">
        <v>3.29553</v>
      </c>
      <c r="FH68">
        <v>9999</v>
      </c>
      <c r="FI68">
        <v>9999</v>
      </c>
      <c r="FJ68">
        <v>9999</v>
      </c>
      <c r="FK68">
        <v>148.2</v>
      </c>
      <c r="FL68">
        <v>4.97105</v>
      </c>
      <c r="FM68">
        <v>1.86766</v>
      </c>
      <c r="FN68">
        <v>1.85885</v>
      </c>
      <c r="FO68">
        <v>1.86508</v>
      </c>
      <c r="FP68">
        <v>1.86309</v>
      </c>
      <c r="FQ68">
        <v>1.86441</v>
      </c>
      <c r="FR68">
        <v>1.85984</v>
      </c>
      <c r="FS68">
        <v>1.86389</v>
      </c>
      <c r="FT68">
        <v>0</v>
      </c>
      <c r="FU68">
        <v>0</v>
      </c>
      <c r="FV68">
        <v>0</v>
      </c>
      <c r="FW68">
        <v>0</v>
      </c>
      <c r="FX68" t="s">
        <v>364</v>
      </c>
      <c r="FY68" t="s">
        <v>365</v>
      </c>
      <c r="FZ68" t="s">
        <v>366</v>
      </c>
      <c r="GA68" t="s">
        <v>366</v>
      </c>
      <c r="GB68" t="s">
        <v>366</v>
      </c>
      <c r="GC68" t="s">
        <v>366</v>
      </c>
      <c r="GD68">
        <v>0</v>
      </c>
      <c r="GE68">
        <v>100</v>
      </c>
      <c r="GF68">
        <v>100</v>
      </c>
      <c r="GG68">
        <v>-10.54</v>
      </c>
      <c r="GH68">
        <v>-0.0905</v>
      </c>
      <c r="GI68">
        <v>-2.868309889394353</v>
      </c>
      <c r="GJ68">
        <v>-0.006773961979547998</v>
      </c>
      <c r="GK68">
        <v>-8.296070481250098E-08</v>
      </c>
      <c r="GL68">
        <v>3.322967193956903E-10</v>
      </c>
      <c r="GM68">
        <v>-0.07871069313407227</v>
      </c>
      <c r="GN68">
        <v>-0.00208336341840114</v>
      </c>
      <c r="GO68">
        <v>8.801746095907445E-05</v>
      </c>
      <c r="GP68">
        <v>-2.677693255255651E-07</v>
      </c>
      <c r="GQ68">
        <v>3</v>
      </c>
      <c r="GR68">
        <v>2052</v>
      </c>
      <c r="GS68">
        <v>2</v>
      </c>
      <c r="GT68">
        <v>18</v>
      </c>
      <c r="GU68">
        <v>12.6</v>
      </c>
      <c r="GV68">
        <v>12.5</v>
      </c>
      <c r="GW68">
        <v>2.72095</v>
      </c>
      <c r="GX68">
        <v>2.41211</v>
      </c>
      <c r="GY68">
        <v>1.44775</v>
      </c>
      <c r="GZ68">
        <v>2.32666</v>
      </c>
      <c r="HA68">
        <v>1.55151</v>
      </c>
      <c r="HB68">
        <v>2.41577</v>
      </c>
      <c r="HC68">
        <v>28.6269</v>
      </c>
      <c r="HD68">
        <v>14.9113</v>
      </c>
      <c r="HE68">
        <v>18</v>
      </c>
      <c r="HF68">
        <v>608.62</v>
      </c>
      <c r="HG68">
        <v>444.97</v>
      </c>
      <c r="HH68">
        <v>23.4822</v>
      </c>
      <c r="HI68">
        <v>22.7534</v>
      </c>
      <c r="HJ68">
        <v>30.0004</v>
      </c>
      <c r="HK68">
        <v>22.7016</v>
      </c>
      <c r="HL68">
        <v>22.62</v>
      </c>
      <c r="HM68">
        <v>54.5215</v>
      </c>
      <c r="HN68">
        <v>32.8703</v>
      </c>
      <c r="HO68">
        <v>76.29130000000001</v>
      </c>
      <c r="HP68">
        <v>23.4858</v>
      </c>
      <c r="HQ68">
        <v>1263.83</v>
      </c>
      <c r="HR68">
        <v>15.3405</v>
      </c>
      <c r="HS68">
        <v>100.431</v>
      </c>
      <c r="HT68">
        <v>102.066</v>
      </c>
    </row>
    <row r="69" spans="1:228">
      <c r="A69">
        <v>53</v>
      </c>
      <c r="B69">
        <v>1728491711</v>
      </c>
      <c r="C69">
        <v>773.5</v>
      </c>
      <c r="D69" t="s">
        <v>471</v>
      </c>
      <c r="E69" t="s">
        <v>472</v>
      </c>
      <c r="F69">
        <v>5</v>
      </c>
      <c r="G69" t="s">
        <v>357</v>
      </c>
      <c r="H69" t="s">
        <v>358</v>
      </c>
      <c r="I69" t="s">
        <v>359</v>
      </c>
      <c r="J69" t="s">
        <v>360</v>
      </c>
      <c r="K69">
        <v>1728491703.5</v>
      </c>
      <c r="L69">
        <f>(M69)/1000</f>
        <v>0</v>
      </c>
      <c r="M69">
        <f>IF(BH69, AP69, AJ69)</f>
        <v>0</v>
      </c>
      <c r="N69">
        <f>IF(BH69, AK69, AI69)</f>
        <v>0</v>
      </c>
      <c r="O69">
        <f>BJ69 - IF(AW69&gt;1, N69*BD69*100.0/(AY69), 0)</f>
        <v>0</v>
      </c>
      <c r="P69">
        <f>((V69-L69/2)*O69-N69)/(V69+L69/2)</f>
        <v>0</v>
      </c>
      <c r="Q69">
        <f>P69*(BQ69+BR69)/1000.0</f>
        <v>0</v>
      </c>
      <c r="R69">
        <f>(BJ69 - IF(AW69&gt;1, N69*BD69*100.0/(AY69), 0))*(BQ69+BR69)/1000.0</f>
        <v>0</v>
      </c>
      <c r="S69">
        <f>2.0/((1/U69-1/T69)+SIGN(U69)*SQRT((1/U69-1/T69)*(1/U69-1/T69) + 4*BE69/((BE69+1)*(BE69+1))*(2*1/U69*1/T69-1/T69*1/T69)))</f>
        <v>0</v>
      </c>
      <c r="T69">
        <f>IF(LEFT(BF69,1)&lt;&gt;"0",IF(LEFT(BF69,1)="1",3.0,BG69),$D$5+$E$5*(BX69*BQ69/($K$5*1000))+$F$5*(BX69*BQ69/($K$5*1000))*MAX(MIN(BD69,$J$5),$I$5)*MAX(MIN(BD69,$J$5),$I$5)+$G$5*MAX(MIN(BD69,$J$5),$I$5)*(BX69*BQ69/($K$5*1000))+$H$5*(BX69*BQ69/($K$5*1000))*(BX69*BQ69/($K$5*1000)))</f>
        <v>0</v>
      </c>
      <c r="U69">
        <f>L69*(1000-(1000*0.61365*exp(17.502*Y69/(240.97+Y69))/(BQ69+BR69)+BL69)/2)/(1000*0.61365*exp(17.502*Y69/(240.97+Y69))/(BQ69+BR69)-BL69)</f>
        <v>0</v>
      </c>
      <c r="V69">
        <f>1/((BE69+1)/(S69/1.6)+1/(T69/1.37)) + BE69/((BE69+1)/(S69/1.6) + BE69/(T69/1.37))</f>
        <v>0</v>
      </c>
      <c r="W69">
        <f>(AZ69*BC69)</f>
        <v>0</v>
      </c>
      <c r="X69">
        <f>(BS69+(W69+2*0.95*5.67E-8*(((BS69+$B$7)+273)^4-(BS69+273)^4)-44100*L69)/(1.84*29.3*T69+8*0.95*5.67E-8*(BS69+273)^3))</f>
        <v>0</v>
      </c>
      <c r="Y69">
        <f>($C$7*BT69+$D$7*BU69+$E$7*X69)</f>
        <v>0</v>
      </c>
      <c r="Z69">
        <f>0.61365*exp(17.502*Y69/(240.97+Y69))</f>
        <v>0</v>
      </c>
      <c r="AA69">
        <f>(AB69/AC69*100)</f>
        <v>0</v>
      </c>
      <c r="AB69">
        <f>BL69*(BQ69+BR69)/1000</f>
        <v>0</v>
      </c>
      <c r="AC69">
        <f>0.61365*exp(17.502*BS69/(240.97+BS69))</f>
        <v>0</v>
      </c>
      <c r="AD69">
        <f>(Z69-BL69*(BQ69+BR69)/1000)</f>
        <v>0</v>
      </c>
      <c r="AE69">
        <f>(-L69*44100)</f>
        <v>0</v>
      </c>
      <c r="AF69">
        <f>2*29.3*T69*0.92*(BS69-Y69)</f>
        <v>0</v>
      </c>
      <c r="AG69">
        <f>2*0.95*5.67E-8*(((BS69+$B$7)+273)^4-(Y69+273)^4)</f>
        <v>0</v>
      </c>
      <c r="AH69">
        <f>W69+AG69+AE69+AF69</f>
        <v>0</v>
      </c>
      <c r="AI69">
        <f>BP69*AW69*(BK69-BJ69*(1000-AW69*BM69)/(1000-AW69*BL69))/(100*BD69)</f>
        <v>0</v>
      </c>
      <c r="AJ69">
        <f>1000*BP69*AW69*(BL69-BM69)/(100*BD69*(1000-AW69*BL69))</f>
        <v>0</v>
      </c>
      <c r="AK69">
        <f>(AL69 - AM69 - BQ69*1E3/(8.314*(BS69+273.15)) * AO69/BP69 * AN69) * BP69/(100*BD69) * (1000 - BM69)/1000</f>
        <v>0</v>
      </c>
      <c r="AL69">
        <v>1267.089642000523</v>
      </c>
      <c r="AM69">
        <v>1231.247636363636</v>
      </c>
      <c r="AN69">
        <v>5.089464295817494</v>
      </c>
      <c r="AO69">
        <v>66.76948386881654</v>
      </c>
      <c r="AP69">
        <f>(AR69 - AQ69 + BQ69*1E3/(8.314*(BS69+273.15)) * AT69/BP69 * AS69) * BP69/(100*BD69) * 1000/(1000 - AR69)</f>
        <v>0</v>
      </c>
      <c r="AQ69">
        <v>15.36000972338018</v>
      </c>
      <c r="AR69">
        <v>16.14451333333333</v>
      </c>
      <c r="AS69">
        <v>-4.287436619478424E-05</v>
      </c>
      <c r="AT69">
        <v>80.08681088304684</v>
      </c>
      <c r="AU69">
        <v>0</v>
      </c>
      <c r="AV69">
        <v>0</v>
      </c>
      <c r="AW69">
        <f>IF(AU69*$H$13&gt;=AY69,1.0,(AY69/(AY69-AU69*$H$13)))</f>
        <v>0</v>
      </c>
      <c r="AX69">
        <f>(AW69-1)*100</f>
        <v>0</v>
      </c>
      <c r="AY69">
        <f>MAX(0,($B$13+$C$13*BX69)/(1+$D$13*BX69)*BQ69/(BS69+273)*$E$13)</f>
        <v>0</v>
      </c>
      <c r="AZ69">
        <f>$B$11*BY69+$C$11*BZ69+$F$11*CK69*(1-CN69)</f>
        <v>0</v>
      </c>
      <c r="BA69">
        <f>AZ69*BB69</f>
        <v>0</v>
      </c>
      <c r="BB69">
        <f>($B$11*$D$9+$C$11*$D$9+$F$11*((CX69+CP69)/MAX(CX69+CP69+CY69, 0.1)*$I$9+CY69/MAX(CX69+CP69+CY69, 0.1)*$J$9))/($B$11+$C$11+$F$11)</f>
        <v>0</v>
      </c>
      <c r="BC69">
        <f>($B$11*$K$9+$C$11*$K$9+$F$11*((CX69+CP69)/MAX(CX69+CP69+CY69, 0.1)*$P$9+CY69/MAX(CX69+CP69+CY69, 0.1)*$Q$9))/($B$11+$C$11+$F$11)</f>
        <v>0</v>
      </c>
      <c r="BD69">
        <v>6</v>
      </c>
      <c r="BE69">
        <v>0.5</v>
      </c>
      <c r="BF69" t="s">
        <v>361</v>
      </c>
      <c r="BG69">
        <v>2</v>
      </c>
      <c r="BH69" t="b">
        <v>1</v>
      </c>
      <c r="BI69">
        <v>1728491703.5</v>
      </c>
      <c r="BJ69">
        <v>1176.267407407408</v>
      </c>
      <c r="BK69">
        <v>1222.007407407407</v>
      </c>
      <c r="BL69">
        <v>16.15829259259259</v>
      </c>
      <c r="BM69">
        <v>15.35804074074074</v>
      </c>
      <c r="BN69">
        <v>1186.736296296296</v>
      </c>
      <c r="BO69">
        <v>16.24875925925926</v>
      </c>
      <c r="BP69">
        <v>600.0025555555555</v>
      </c>
      <c r="BQ69">
        <v>97.50978888888888</v>
      </c>
      <c r="BR69">
        <v>0.09997249629629631</v>
      </c>
      <c r="BS69">
        <v>24.97833703703704</v>
      </c>
      <c r="BT69">
        <v>24.98687407407408</v>
      </c>
      <c r="BU69">
        <v>999.9000000000001</v>
      </c>
      <c r="BV69">
        <v>0</v>
      </c>
      <c r="BW69">
        <v>0</v>
      </c>
      <c r="BX69">
        <v>9999.256666666666</v>
      </c>
      <c r="BY69">
        <v>0</v>
      </c>
      <c r="BZ69">
        <v>68.28107777777778</v>
      </c>
      <c r="CA69">
        <v>-45.73888148148148</v>
      </c>
      <c r="CB69">
        <v>1195.586296296296</v>
      </c>
      <c r="CC69">
        <v>1241.067037037037</v>
      </c>
      <c r="CD69">
        <v>0.800251</v>
      </c>
      <c r="CE69">
        <v>1222.007407407407</v>
      </c>
      <c r="CF69">
        <v>15.35804074074074</v>
      </c>
      <c r="CG69">
        <v>1.575591111111111</v>
      </c>
      <c r="CH69">
        <v>1.49756</v>
      </c>
      <c r="CI69">
        <v>13.72213333333333</v>
      </c>
      <c r="CJ69">
        <v>12.94327407407407</v>
      </c>
      <c r="CK69">
        <v>1599.996666666666</v>
      </c>
      <c r="CL69">
        <v>0.692009148148148</v>
      </c>
      <c r="CM69">
        <v>0.3079908518518518</v>
      </c>
      <c r="CN69">
        <v>0</v>
      </c>
      <c r="CO69">
        <v>2.114348148148148</v>
      </c>
      <c r="CP69">
        <v>0</v>
      </c>
      <c r="CQ69">
        <v>14732.31851851852</v>
      </c>
      <c r="CR69">
        <v>13790.21481481482</v>
      </c>
      <c r="CS69">
        <v>41.12237037037035</v>
      </c>
      <c r="CT69">
        <v>41.40944444444443</v>
      </c>
      <c r="CU69">
        <v>41.12237037037035</v>
      </c>
      <c r="CV69">
        <v>40.99044444444444</v>
      </c>
      <c r="CW69">
        <v>40.29144444444444</v>
      </c>
      <c r="CX69">
        <v>1107.212962962963</v>
      </c>
      <c r="CY69">
        <v>492.7837037037038</v>
      </c>
      <c r="CZ69">
        <v>0</v>
      </c>
      <c r="DA69">
        <v>1728491767.6</v>
      </c>
      <c r="DB69">
        <v>0</v>
      </c>
      <c r="DC69">
        <v>1728490956.5</v>
      </c>
      <c r="DD69" t="s">
        <v>362</v>
      </c>
      <c r="DE69">
        <v>1728490952.5</v>
      </c>
      <c r="DF69">
        <v>1728490956.5</v>
      </c>
      <c r="DG69">
        <v>1</v>
      </c>
      <c r="DH69">
        <v>-0.065</v>
      </c>
      <c r="DI69">
        <v>-0.008</v>
      </c>
      <c r="DJ69">
        <v>-3.246</v>
      </c>
      <c r="DK69">
        <v>-0.091</v>
      </c>
      <c r="DL69">
        <v>52</v>
      </c>
      <c r="DM69">
        <v>15</v>
      </c>
      <c r="DN69">
        <v>0.25</v>
      </c>
      <c r="DO69">
        <v>0.13</v>
      </c>
      <c r="DP69">
        <v>-45.62796097560975</v>
      </c>
      <c r="DQ69">
        <v>-1.699582578397246</v>
      </c>
      <c r="DR69">
        <v>0.1883626922799493</v>
      </c>
      <c r="DS69">
        <v>0</v>
      </c>
      <c r="DT69">
        <v>0.8078666097560976</v>
      </c>
      <c r="DU69">
        <v>-0.1308246689895468</v>
      </c>
      <c r="DV69">
        <v>0.01294641807299921</v>
      </c>
      <c r="DW69">
        <v>0</v>
      </c>
      <c r="DX69">
        <v>0</v>
      </c>
      <c r="DY69">
        <v>2</v>
      </c>
      <c r="DZ69" t="s">
        <v>386</v>
      </c>
      <c r="EA69">
        <v>3.23148</v>
      </c>
      <c r="EB69">
        <v>2.70422</v>
      </c>
      <c r="EC69">
        <v>0.213072</v>
      </c>
      <c r="ED69">
        <v>0.217406</v>
      </c>
      <c r="EE69">
        <v>0.0851942</v>
      </c>
      <c r="EF69">
        <v>0.0823456</v>
      </c>
      <c r="EG69">
        <v>26019.3</v>
      </c>
      <c r="EH69">
        <v>25282.8</v>
      </c>
      <c r="EI69">
        <v>31636.4</v>
      </c>
      <c r="EJ69">
        <v>30595.8</v>
      </c>
      <c r="EK69">
        <v>38792.4</v>
      </c>
      <c r="EL69">
        <v>37110.2</v>
      </c>
      <c r="EM69">
        <v>44362.3</v>
      </c>
      <c r="EN69">
        <v>42705.3</v>
      </c>
      <c r="EO69">
        <v>2.20268</v>
      </c>
      <c r="EP69">
        <v>1.9389</v>
      </c>
      <c r="EQ69">
        <v>0.155136</v>
      </c>
      <c r="ER69">
        <v>0</v>
      </c>
      <c r="ES69">
        <v>22.4294</v>
      </c>
      <c r="ET69">
        <v>999.9</v>
      </c>
      <c r="EU69">
        <v>69.8</v>
      </c>
      <c r="EV69">
        <v>22.9</v>
      </c>
      <c r="EW69">
        <v>20.0653</v>
      </c>
      <c r="EX69">
        <v>60.6501</v>
      </c>
      <c r="EY69">
        <v>25.9255</v>
      </c>
      <c r="EZ69">
        <v>1</v>
      </c>
      <c r="FA69">
        <v>-0.327693</v>
      </c>
      <c r="FB69">
        <v>-0.646631</v>
      </c>
      <c r="FC69">
        <v>20.199</v>
      </c>
      <c r="FD69">
        <v>5.22073</v>
      </c>
      <c r="FE69">
        <v>11.9947</v>
      </c>
      <c r="FF69">
        <v>4.96525</v>
      </c>
      <c r="FG69">
        <v>3.2956</v>
      </c>
      <c r="FH69">
        <v>9999</v>
      </c>
      <c r="FI69">
        <v>9999</v>
      </c>
      <c r="FJ69">
        <v>9999</v>
      </c>
      <c r="FK69">
        <v>148.2</v>
      </c>
      <c r="FL69">
        <v>4.97104</v>
      </c>
      <c r="FM69">
        <v>1.86763</v>
      </c>
      <c r="FN69">
        <v>1.85885</v>
      </c>
      <c r="FO69">
        <v>1.86508</v>
      </c>
      <c r="FP69">
        <v>1.8631</v>
      </c>
      <c r="FQ69">
        <v>1.8644</v>
      </c>
      <c r="FR69">
        <v>1.8598</v>
      </c>
      <c r="FS69">
        <v>1.86388</v>
      </c>
      <c r="FT69">
        <v>0</v>
      </c>
      <c r="FU69">
        <v>0</v>
      </c>
      <c r="FV69">
        <v>0</v>
      </c>
      <c r="FW69">
        <v>0</v>
      </c>
      <c r="FX69" t="s">
        <v>364</v>
      </c>
      <c r="FY69" t="s">
        <v>365</v>
      </c>
      <c r="FZ69" t="s">
        <v>366</v>
      </c>
      <c r="GA69" t="s">
        <v>366</v>
      </c>
      <c r="GB69" t="s">
        <v>366</v>
      </c>
      <c r="GC69" t="s">
        <v>366</v>
      </c>
      <c r="GD69">
        <v>0</v>
      </c>
      <c r="GE69">
        <v>100</v>
      </c>
      <c r="GF69">
        <v>100</v>
      </c>
      <c r="GG69">
        <v>-10.68</v>
      </c>
      <c r="GH69">
        <v>-0.0905</v>
      </c>
      <c r="GI69">
        <v>-2.868309889394353</v>
      </c>
      <c r="GJ69">
        <v>-0.006773961979547998</v>
      </c>
      <c r="GK69">
        <v>-8.296070481250098E-08</v>
      </c>
      <c r="GL69">
        <v>3.322967193956903E-10</v>
      </c>
      <c r="GM69">
        <v>-0.07871069313407227</v>
      </c>
      <c r="GN69">
        <v>-0.00208336341840114</v>
      </c>
      <c r="GO69">
        <v>8.801746095907445E-05</v>
      </c>
      <c r="GP69">
        <v>-2.677693255255651E-07</v>
      </c>
      <c r="GQ69">
        <v>3</v>
      </c>
      <c r="GR69">
        <v>2052</v>
      </c>
      <c r="GS69">
        <v>2</v>
      </c>
      <c r="GT69">
        <v>18</v>
      </c>
      <c r="GU69">
        <v>12.6</v>
      </c>
      <c r="GV69">
        <v>12.6</v>
      </c>
      <c r="GW69">
        <v>2.76245</v>
      </c>
      <c r="GX69">
        <v>2.41333</v>
      </c>
      <c r="GY69">
        <v>1.44897</v>
      </c>
      <c r="GZ69">
        <v>2.32666</v>
      </c>
      <c r="HA69">
        <v>1.55151</v>
      </c>
      <c r="HB69">
        <v>2.29858</v>
      </c>
      <c r="HC69">
        <v>28.6269</v>
      </c>
      <c r="HD69">
        <v>14.9026</v>
      </c>
      <c r="HE69">
        <v>18</v>
      </c>
      <c r="HF69">
        <v>608.651</v>
      </c>
      <c r="HG69">
        <v>444.884</v>
      </c>
      <c r="HH69">
        <v>23.4891</v>
      </c>
      <c r="HI69">
        <v>22.7572</v>
      </c>
      <c r="HJ69">
        <v>30.0003</v>
      </c>
      <c r="HK69">
        <v>22.7059</v>
      </c>
      <c r="HL69">
        <v>22.6237</v>
      </c>
      <c r="HM69">
        <v>55.4476</v>
      </c>
      <c r="HN69">
        <v>32.8703</v>
      </c>
      <c r="HO69">
        <v>76.29130000000001</v>
      </c>
      <c r="HP69">
        <v>23.4959</v>
      </c>
      <c r="HQ69">
        <v>1293.88</v>
      </c>
      <c r="HR69">
        <v>15.353</v>
      </c>
      <c r="HS69">
        <v>100.43</v>
      </c>
      <c r="HT69">
        <v>102.063</v>
      </c>
    </row>
    <row r="70" spans="1:228">
      <c r="A70">
        <v>54</v>
      </c>
      <c r="B70">
        <v>1728491715.5</v>
      </c>
      <c r="C70">
        <v>778</v>
      </c>
      <c r="D70" t="s">
        <v>473</v>
      </c>
      <c r="E70" t="s">
        <v>474</v>
      </c>
      <c r="F70">
        <v>5</v>
      </c>
      <c r="G70" t="s">
        <v>357</v>
      </c>
      <c r="H70" t="s">
        <v>358</v>
      </c>
      <c r="I70" t="s">
        <v>359</v>
      </c>
      <c r="J70" t="s">
        <v>360</v>
      </c>
      <c r="K70">
        <v>1728491707.944444</v>
      </c>
      <c r="L70">
        <f>(M70)/1000</f>
        <v>0</v>
      </c>
      <c r="M70">
        <f>IF(BH70, AP70, AJ70)</f>
        <v>0</v>
      </c>
      <c r="N70">
        <f>IF(BH70, AK70, AI70)</f>
        <v>0</v>
      </c>
      <c r="O70">
        <f>BJ70 - IF(AW70&gt;1, N70*BD70*100.0/(AY70), 0)</f>
        <v>0</v>
      </c>
      <c r="P70">
        <f>((V70-L70/2)*O70-N70)/(V70+L70/2)</f>
        <v>0</v>
      </c>
      <c r="Q70">
        <f>P70*(BQ70+BR70)/1000.0</f>
        <v>0</v>
      </c>
      <c r="R70">
        <f>(BJ70 - IF(AW70&gt;1, N70*BD70*100.0/(AY70), 0))*(BQ70+BR70)/1000.0</f>
        <v>0</v>
      </c>
      <c r="S70">
        <f>2.0/((1/U70-1/T70)+SIGN(U70)*SQRT((1/U70-1/T70)*(1/U70-1/T70) + 4*BE70/((BE70+1)*(BE70+1))*(2*1/U70*1/T70-1/T70*1/T70)))</f>
        <v>0</v>
      </c>
      <c r="T70">
        <f>IF(LEFT(BF70,1)&lt;&gt;"0",IF(LEFT(BF70,1)="1",3.0,BG70),$D$5+$E$5*(BX70*BQ70/($K$5*1000))+$F$5*(BX70*BQ70/($K$5*1000))*MAX(MIN(BD70,$J$5),$I$5)*MAX(MIN(BD70,$J$5),$I$5)+$G$5*MAX(MIN(BD70,$J$5),$I$5)*(BX70*BQ70/($K$5*1000))+$H$5*(BX70*BQ70/($K$5*1000))*(BX70*BQ70/($K$5*1000)))</f>
        <v>0</v>
      </c>
      <c r="U70">
        <f>L70*(1000-(1000*0.61365*exp(17.502*Y70/(240.97+Y70))/(BQ70+BR70)+BL70)/2)/(1000*0.61365*exp(17.502*Y70/(240.97+Y70))/(BQ70+BR70)-BL70)</f>
        <v>0</v>
      </c>
      <c r="V70">
        <f>1/((BE70+1)/(S70/1.6)+1/(T70/1.37)) + BE70/((BE70+1)/(S70/1.6) + BE70/(T70/1.37))</f>
        <v>0</v>
      </c>
      <c r="W70">
        <f>(AZ70*BC70)</f>
        <v>0</v>
      </c>
      <c r="X70">
        <f>(BS70+(W70+2*0.95*5.67E-8*(((BS70+$B$7)+273)^4-(BS70+273)^4)-44100*L70)/(1.84*29.3*T70+8*0.95*5.67E-8*(BS70+273)^3))</f>
        <v>0</v>
      </c>
      <c r="Y70">
        <f>($C$7*BT70+$D$7*BU70+$E$7*X70)</f>
        <v>0</v>
      </c>
      <c r="Z70">
        <f>0.61365*exp(17.502*Y70/(240.97+Y70))</f>
        <v>0</v>
      </c>
      <c r="AA70">
        <f>(AB70/AC70*100)</f>
        <v>0</v>
      </c>
      <c r="AB70">
        <f>BL70*(BQ70+BR70)/1000</f>
        <v>0</v>
      </c>
      <c r="AC70">
        <f>0.61365*exp(17.502*BS70/(240.97+BS70))</f>
        <v>0</v>
      </c>
      <c r="AD70">
        <f>(Z70-BL70*(BQ70+BR70)/1000)</f>
        <v>0</v>
      </c>
      <c r="AE70">
        <f>(-L70*44100)</f>
        <v>0</v>
      </c>
      <c r="AF70">
        <f>2*29.3*T70*0.92*(BS70-Y70)</f>
        <v>0</v>
      </c>
      <c r="AG70">
        <f>2*0.95*5.67E-8*(((BS70+$B$7)+273)^4-(Y70+273)^4)</f>
        <v>0</v>
      </c>
      <c r="AH70">
        <f>W70+AG70+AE70+AF70</f>
        <v>0</v>
      </c>
      <c r="AI70">
        <f>BP70*AW70*(BK70-BJ70*(1000-AW70*BM70)/(1000-AW70*BL70))/(100*BD70)</f>
        <v>0</v>
      </c>
      <c r="AJ70">
        <f>1000*BP70*AW70*(BL70-BM70)/(100*BD70*(1000-AW70*BL70))</f>
        <v>0</v>
      </c>
      <c r="AK70">
        <f>(AL70 - AM70 - BQ70*1E3/(8.314*(BS70+273.15)) * AO70/BP70 * AN70) * BP70/(100*BD70) * (1000 - BM70)/1000</f>
        <v>0</v>
      </c>
      <c r="AL70">
        <v>1290.141615481134</v>
      </c>
      <c r="AM70">
        <v>1254.121030303029</v>
      </c>
      <c r="AN70">
        <v>5.067548324331446</v>
      </c>
      <c r="AO70">
        <v>66.76948386881654</v>
      </c>
      <c r="AP70">
        <f>(AR70 - AQ70 + BQ70*1E3/(8.314*(BS70+273.15)) * AT70/BP70 * AS70) * BP70/(100*BD70) * 1000/(1000 - AR70)</f>
        <v>0</v>
      </c>
      <c r="AQ70">
        <v>15.36490908252524</v>
      </c>
      <c r="AR70">
        <v>16.13750242424242</v>
      </c>
      <c r="AS70">
        <v>-2.511621692085461E-05</v>
      </c>
      <c r="AT70">
        <v>80.08681088304684</v>
      </c>
      <c r="AU70">
        <v>0</v>
      </c>
      <c r="AV70">
        <v>0</v>
      </c>
      <c r="AW70">
        <f>IF(AU70*$H$13&gt;=AY70,1.0,(AY70/(AY70-AU70*$H$13)))</f>
        <v>0</v>
      </c>
      <c r="AX70">
        <f>(AW70-1)*100</f>
        <v>0</v>
      </c>
      <c r="AY70">
        <f>MAX(0,($B$13+$C$13*BX70)/(1+$D$13*BX70)*BQ70/(BS70+273)*$E$13)</f>
        <v>0</v>
      </c>
      <c r="AZ70">
        <f>$B$11*BY70+$C$11*BZ70+$F$11*CK70*(1-CN70)</f>
        <v>0</v>
      </c>
      <c r="BA70">
        <f>AZ70*BB70</f>
        <v>0</v>
      </c>
      <c r="BB70">
        <f>($B$11*$D$9+$C$11*$D$9+$F$11*((CX70+CP70)/MAX(CX70+CP70+CY70, 0.1)*$I$9+CY70/MAX(CX70+CP70+CY70, 0.1)*$J$9))/($B$11+$C$11+$F$11)</f>
        <v>0</v>
      </c>
      <c r="BC70">
        <f>($B$11*$K$9+$C$11*$K$9+$F$11*((CX70+CP70)/MAX(CX70+CP70+CY70, 0.1)*$P$9+CY70/MAX(CX70+CP70+CY70, 0.1)*$Q$9))/($B$11+$C$11+$F$11)</f>
        <v>0</v>
      </c>
      <c r="BD70">
        <v>6</v>
      </c>
      <c r="BE70">
        <v>0.5</v>
      </c>
      <c r="BF70" t="s">
        <v>361</v>
      </c>
      <c r="BG70">
        <v>2</v>
      </c>
      <c r="BH70" t="b">
        <v>1</v>
      </c>
      <c r="BI70">
        <v>1728491707.944444</v>
      </c>
      <c r="BJ70">
        <v>1198.565925925926</v>
      </c>
      <c r="BK70">
        <v>1244.394814814815</v>
      </c>
      <c r="BL70">
        <v>16.15025925925926</v>
      </c>
      <c r="BM70">
        <v>15.36096296296296</v>
      </c>
      <c r="BN70">
        <v>1209.158888888889</v>
      </c>
      <c r="BO70">
        <v>16.24073333333333</v>
      </c>
      <c r="BP70">
        <v>600.0042592592594</v>
      </c>
      <c r="BQ70">
        <v>97.50962592592593</v>
      </c>
      <c r="BR70">
        <v>0.09991524444444445</v>
      </c>
      <c r="BS70">
        <v>24.97624814814815</v>
      </c>
      <c r="BT70">
        <v>24.98324814814815</v>
      </c>
      <c r="BU70">
        <v>999.9000000000001</v>
      </c>
      <c r="BV70">
        <v>0</v>
      </c>
      <c r="BW70">
        <v>0</v>
      </c>
      <c r="BX70">
        <v>10004.35296296296</v>
      </c>
      <c r="BY70">
        <v>0</v>
      </c>
      <c r="BZ70">
        <v>68.25385555555556</v>
      </c>
      <c r="CA70">
        <v>-45.82871851851851</v>
      </c>
      <c r="CB70">
        <v>1218.24037037037</v>
      </c>
      <c r="CC70">
        <v>1263.808148148148</v>
      </c>
      <c r="CD70">
        <v>0.7892988148148149</v>
      </c>
      <c r="CE70">
        <v>1244.394814814815</v>
      </c>
      <c r="CF70">
        <v>15.36096296296296</v>
      </c>
      <c r="CG70">
        <v>1.574805185185185</v>
      </c>
      <c r="CH70">
        <v>1.497842222222222</v>
      </c>
      <c r="CI70">
        <v>13.71446296296296</v>
      </c>
      <c r="CJ70">
        <v>12.94615555555556</v>
      </c>
      <c r="CK70">
        <v>1599.988518518519</v>
      </c>
      <c r="CL70">
        <v>0.6920118148148147</v>
      </c>
      <c r="CM70">
        <v>0.3079881851851852</v>
      </c>
      <c r="CN70">
        <v>0</v>
      </c>
      <c r="CO70">
        <v>2.09417037037037</v>
      </c>
      <c r="CP70">
        <v>0</v>
      </c>
      <c r="CQ70">
        <v>14742.44444444445</v>
      </c>
      <c r="CR70">
        <v>13790.15185185185</v>
      </c>
      <c r="CS70">
        <v>41.18037037037037</v>
      </c>
      <c r="CT70">
        <v>41.44181481481482</v>
      </c>
      <c r="CU70">
        <v>41.17337037037037</v>
      </c>
      <c r="CV70">
        <v>41.04381481481482</v>
      </c>
      <c r="CW70">
        <v>40.33548148148148</v>
      </c>
      <c r="CX70">
        <v>1107.211851851852</v>
      </c>
      <c r="CY70">
        <v>492.7766666666667</v>
      </c>
      <c r="CZ70">
        <v>0</v>
      </c>
      <c r="DA70">
        <v>1728491772.4</v>
      </c>
      <c r="DB70">
        <v>0</v>
      </c>
      <c r="DC70">
        <v>1728490956.5</v>
      </c>
      <c r="DD70" t="s">
        <v>362</v>
      </c>
      <c r="DE70">
        <v>1728490952.5</v>
      </c>
      <c r="DF70">
        <v>1728490956.5</v>
      </c>
      <c r="DG70">
        <v>1</v>
      </c>
      <c r="DH70">
        <v>-0.065</v>
      </c>
      <c r="DI70">
        <v>-0.008</v>
      </c>
      <c r="DJ70">
        <v>-3.246</v>
      </c>
      <c r="DK70">
        <v>-0.091</v>
      </c>
      <c r="DL70">
        <v>52</v>
      </c>
      <c r="DM70">
        <v>15</v>
      </c>
      <c r="DN70">
        <v>0.25</v>
      </c>
      <c r="DO70">
        <v>0.13</v>
      </c>
      <c r="DP70">
        <v>-45.73037073170732</v>
      </c>
      <c r="DQ70">
        <v>-1.336344250871092</v>
      </c>
      <c r="DR70">
        <v>0.1508482151747773</v>
      </c>
      <c r="DS70">
        <v>0</v>
      </c>
      <c r="DT70">
        <v>0.7986143902439024</v>
      </c>
      <c r="DU70">
        <v>-0.1449503205574916</v>
      </c>
      <c r="DV70">
        <v>0.0143377459651057</v>
      </c>
      <c r="DW70">
        <v>0</v>
      </c>
      <c r="DX70">
        <v>0</v>
      </c>
      <c r="DY70">
        <v>2</v>
      </c>
      <c r="DZ70" t="s">
        <v>386</v>
      </c>
      <c r="EA70">
        <v>3.23132</v>
      </c>
      <c r="EB70">
        <v>2.70431</v>
      </c>
      <c r="EC70">
        <v>0.215514</v>
      </c>
      <c r="ED70">
        <v>0.219812</v>
      </c>
      <c r="EE70">
        <v>0.0851687</v>
      </c>
      <c r="EF70">
        <v>0.0823583</v>
      </c>
      <c r="EG70">
        <v>25939.1</v>
      </c>
      <c r="EH70">
        <v>25205.1</v>
      </c>
      <c r="EI70">
        <v>31636.8</v>
      </c>
      <c r="EJ70">
        <v>30595.5</v>
      </c>
      <c r="EK70">
        <v>38794</v>
      </c>
      <c r="EL70">
        <v>37109.4</v>
      </c>
      <c r="EM70">
        <v>44362.7</v>
      </c>
      <c r="EN70">
        <v>42704.9</v>
      </c>
      <c r="EO70">
        <v>2.2023</v>
      </c>
      <c r="EP70">
        <v>1.9391</v>
      </c>
      <c r="EQ70">
        <v>0.155967</v>
      </c>
      <c r="ER70">
        <v>0</v>
      </c>
      <c r="ES70">
        <v>22.4206</v>
      </c>
      <c r="ET70">
        <v>999.9</v>
      </c>
      <c r="EU70">
        <v>69.8</v>
      </c>
      <c r="EV70">
        <v>22.9</v>
      </c>
      <c r="EW70">
        <v>20.0616</v>
      </c>
      <c r="EX70">
        <v>61.5701</v>
      </c>
      <c r="EY70">
        <v>25.9896</v>
      </c>
      <c r="EZ70">
        <v>1</v>
      </c>
      <c r="FA70">
        <v>-0.327401</v>
      </c>
      <c r="FB70">
        <v>-0.663587</v>
      </c>
      <c r="FC70">
        <v>20.199</v>
      </c>
      <c r="FD70">
        <v>5.21969</v>
      </c>
      <c r="FE70">
        <v>11.9957</v>
      </c>
      <c r="FF70">
        <v>4.96485</v>
      </c>
      <c r="FG70">
        <v>3.29558</v>
      </c>
      <c r="FH70">
        <v>9999</v>
      </c>
      <c r="FI70">
        <v>9999</v>
      </c>
      <c r="FJ70">
        <v>9999</v>
      </c>
      <c r="FK70">
        <v>148.2</v>
      </c>
      <c r="FL70">
        <v>4.97102</v>
      </c>
      <c r="FM70">
        <v>1.86766</v>
      </c>
      <c r="FN70">
        <v>1.85884</v>
      </c>
      <c r="FO70">
        <v>1.86508</v>
      </c>
      <c r="FP70">
        <v>1.86307</v>
      </c>
      <c r="FQ70">
        <v>1.86439</v>
      </c>
      <c r="FR70">
        <v>1.85982</v>
      </c>
      <c r="FS70">
        <v>1.86388</v>
      </c>
      <c r="FT70">
        <v>0</v>
      </c>
      <c r="FU70">
        <v>0</v>
      </c>
      <c r="FV70">
        <v>0</v>
      </c>
      <c r="FW70">
        <v>0</v>
      </c>
      <c r="FX70" t="s">
        <v>364</v>
      </c>
      <c r="FY70" t="s">
        <v>365</v>
      </c>
      <c r="FZ70" t="s">
        <v>366</v>
      </c>
      <c r="GA70" t="s">
        <v>366</v>
      </c>
      <c r="GB70" t="s">
        <v>366</v>
      </c>
      <c r="GC70" t="s">
        <v>366</v>
      </c>
      <c r="GD70">
        <v>0</v>
      </c>
      <c r="GE70">
        <v>100</v>
      </c>
      <c r="GF70">
        <v>100</v>
      </c>
      <c r="GG70">
        <v>-10.8</v>
      </c>
      <c r="GH70">
        <v>-0.0905</v>
      </c>
      <c r="GI70">
        <v>-2.868309889394353</v>
      </c>
      <c r="GJ70">
        <v>-0.006773961979547998</v>
      </c>
      <c r="GK70">
        <v>-8.296070481250098E-08</v>
      </c>
      <c r="GL70">
        <v>3.322967193956903E-10</v>
      </c>
      <c r="GM70">
        <v>-0.07871069313407227</v>
      </c>
      <c r="GN70">
        <v>-0.00208336341840114</v>
      </c>
      <c r="GO70">
        <v>8.801746095907445E-05</v>
      </c>
      <c r="GP70">
        <v>-2.677693255255651E-07</v>
      </c>
      <c r="GQ70">
        <v>3</v>
      </c>
      <c r="GR70">
        <v>2052</v>
      </c>
      <c r="GS70">
        <v>2</v>
      </c>
      <c r="GT70">
        <v>18</v>
      </c>
      <c r="GU70">
        <v>12.7</v>
      </c>
      <c r="GV70">
        <v>12.7</v>
      </c>
      <c r="GW70">
        <v>2.80518</v>
      </c>
      <c r="GX70">
        <v>2.41577</v>
      </c>
      <c r="GY70">
        <v>1.44897</v>
      </c>
      <c r="GZ70">
        <v>2.32666</v>
      </c>
      <c r="HA70">
        <v>1.55151</v>
      </c>
      <c r="HB70">
        <v>2.29126</v>
      </c>
      <c r="HC70">
        <v>28.6269</v>
      </c>
      <c r="HD70">
        <v>14.8938</v>
      </c>
      <c r="HE70">
        <v>18</v>
      </c>
      <c r="HF70">
        <v>608.428</v>
      </c>
      <c r="HG70">
        <v>445.034</v>
      </c>
      <c r="HH70">
        <v>23.4995</v>
      </c>
      <c r="HI70">
        <v>22.7606</v>
      </c>
      <c r="HJ70">
        <v>30.0004</v>
      </c>
      <c r="HK70">
        <v>22.7094</v>
      </c>
      <c r="HL70">
        <v>22.6275</v>
      </c>
      <c r="HM70">
        <v>56.2219</v>
      </c>
      <c r="HN70">
        <v>32.8703</v>
      </c>
      <c r="HO70">
        <v>76.29130000000001</v>
      </c>
      <c r="HP70">
        <v>23.5093</v>
      </c>
      <c r="HQ70">
        <v>1313.93</v>
      </c>
      <c r="HR70">
        <v>15.3663</v>
      </c>
      <c r="HS70">
        <v>100.431</v>
      </c>
      <c r="HT70">
        <v>102.062</v>
      </c>
    </row>
    <row r="71" spans="1:228">
      <c r="A71">
        <v>55</v>
      </c>
      <c r="B71">
        <v>1728491720.5</v>
      </c>
      <c r="C71">
        <v>783</v>
      </c>
      <c r="D71" t="s">
        <v>475</v>
      </c>
      <c r="E71" t="s">
        <v>476</v>
      </c>
      <c r="F71">
        <v>5</v>
      </c>
      <c r="G71" t="s">
        <v>357</v>
      </c>
      <c r="H71" t="s">
        <v>358</v>
      </c>
      <c r="I71" t="s">
        <v>359</v>
      </c>
      <c r="J71" t="s">
        <v>360</v>
      </c>
      <c r="K71">
        <v>1728491712.962963</v>
      </c>
      <c r="L71">
        <f>(M71)/1000</f>
        <v>0</v>
      </c>
      <c r="M71">
        <f>IF(BH71, AP71, AJ71)</f>
        <v>0</v>
      </c>
      <c r="N71">
        <f>IF(BH71, AK71, AI71)</f>
        <v>0</v>
      </c>
      <c r="O71">
        <f>BJ71 - IF(AW71&gt;1, N71*BD71*100.0/(AY71), 0)</f>
        <v>0</v>
      </c>
      <c r="P71">
        <f>((V71-L71/2)*O71-N71)/(V71+L71/2)</f>
        <v>0</v>
      </c>
      <c r="Q71">
        <f>P71*(BQ71+BR71)/1000.0</f>
        <v>0</v>
      </c>
      <c r="R71">
        <f>(BJ71 - IF(AW71&gt;1, N71*BD71*100.0/(AY71), 0))*(BQ71+BR71)/1000.0</f>
        <v>0</v>
      </c>
      <c r="S71">
        <f>2.0/((1/U71-1/T71)+SIGN(U71)*SQRT((1/U71-1/T71)*(1/U71-1/T71) + 4*BE71/((BE71+1)*(BE71+1))*(2*1/U71*1/T71-1/T71*1/T71)))</f>
        <v>0</v>
      </c>
      <c r="T71">
        <f>IF(LEFT(BF71,1)&lt;&gt;"0",IF(LEFT(BF71,1)="1",3.0,BG71),$D$5+$E$5*(BX71*BQ71/($K$5*1000))+$F$5*(BX71*BQ71/($K$5*1000))*MAX(MIN(BD71,$J$5),$I$5)*MAX(MIN(BD71,$J$5),$I$5)+$G$5*MAX(MIN(BD71,$J$5),$I$5)*(BX71*BQ71/($K$5*1000))+$H$5*(BX71*BQ71/($K$5*1000))*(BX71*BQ71/($K$5*1000)))</f>
        <v>0</v>
      </c>
      <c r="U71">
        <f>L71*(1000-(1000*0.61365*exp(17.502*Y71/(240.97+Y71))/(BQ71+BR71)+BL71)/2)/(1000*0.61365*exp(17.502*Y71/(240.97+Y71))/(BQ71+BR71)-BL71)</f>
        <v>0</v>
      </c>
      <c r="V71">
        <f>1/((BE71+1)/(S71/1.6)+1/(T71/1.37)) + BE71/((BE71+1)/(S71/1.6) + BE71/(T71/1.37))</f>
        <v>0</v>
      </c>
      <c r="W71">
        <f>(AZ71*BC71)</f>
        <v>0</v>
      </c>
      <c r="X71">
        <f>(BS71+(W71+2*0.95*5.67E-8*(((BS71+$B$7)+273)^4-(BS71+273)^4)-44100*L71)/(1.84*29.3*T71+8*0.95*5.67E-8*(BS71+273)^3))</f>
        <v>0</v>
      </c>
      <c r="Y71">
        <f>($C$7*BT71+$D$7*BU71+$E$7*X71)</f>
        <v>0</v>
      </c>
      <c r="Z71">
        <f>0.61365*exp(17.502*Y71/(240.97+Y71))</f>
        <v>0</v>
      </c>
      <c r="AA71">
        <f>(AB71/AC71*100)</f>
        <v>0</v>
      </c>
      <c r="AB71">
        <f>BL71*(BQ71+BR71)/1000</f>
        <v>0</v>
      </c>
      <c r="AC71">
        <f>0.61365*exp(17.502*BS71/(240.97+BS71))</f>
        <v>0</v>
      </c>
      <c r="AD71">
        <f>(Z71-BL71*(BQ71+BR71)/1000)</f>
        <v>0</v>
      </c>
      <c r="AE71">
        <f>(-L71*44100)</f>
        <v>0</v>
      </c>
      <c r="AF71">
        <f>2*29.3*T71*0.92*(BS71-Y71)</f>
        <v>0</v>
      </c>
      <c r="AG71">
        <f>2*0.95*5.67E-8*(((BS71+$B$7)+273)^4-(Y71+273)^4)</f>
        <v>0</v>
      </c>
      <c r="AH71">
        <f>W71+AG71+AE71+AF71</f>
        <v>0</v>
      </c>
      <c r="AI71">
        <f>BP71*AW71*(BK71-BJ71*(1000-AW71*BM71)/(1000-AW71*BL71))/(100*BD71)</f>
        <v>0</v>
      </c>
      <c r="AJ71">
        <f>1000*BP71*AW71*(BL71-BM71)/(100*BD71*(1000-AW71*BL71))</f>
        <v>0</v>
      </c>
      <c r="AK71">
        <f>(AL71 - AM71 - BQ71*1E3/(8.314*(BS71+273.15)) * AO71/BP71 * AN71) * BP71/(100*BD71) * (1000 - BM71)/1000</f>
        <v>0</v>
      </c>
      <c r="AL71">
        <v>1315.908942916241</v>
      </c>
      <c r="AM71">
        <v>1279.651696969697</v>
      </c>
      <c r="AN71">
        <v>5.120216039798212</v>
      </c>
      <c r="AO71">
        <v>66.76948386881654</v>
      </c>
      <c r="AP71">
        <f>(AR71 - AQ71 + BQ71*1E3/(8.314*(BS71+273.15)) * AT71/BP71 * AS71) * BP71/(100*BD71) * 1000/(1000 - AR71)</f>
        <v>0</v>
      </c>
      <c r="AQ71">
        <v>15.36698325598774</v>
      </c>
      <c r="AR71">
        <v>16.13195696969697</v>
      </c>
      <c r="AS71">
        <v>-1.391417085719166E-05</v>
      </c>
      <c r="AT71">
        <v>80.08681088304684</v>
      </c>
      <c r="AU71">
        <v>0</v>
      </c>
      <c r="AV71">
        <v>0</v>
      </c>
      <c r="AW71">
        <f>IF(AU71*$H$13&gt;=AY71,1.0,(AY71/(AY71-AU71*$H$13)))</f>
        <v>0</v>
      </c>
      <c r="AX71">
        <f>(AW71-1)*100</f>
        <v>0</v>
      </c>
      <c r="AY71">
        <f>MAX(0,($B$13+$C$13*BX71)/(1+$D$13*BX71)*BQ71/(BS71+273)*$E$13)</f>
        <v>0</v>
      </c>
      <c r="AZ71">
        <f>$B$11*BY71+$C$11*BZ71+$F$11*CK71*(1-CN71)</f>
        <v>0</v>
      </c>
      <c r="BA71">
        <f>AZ71*BB71</f>
        <v>0</v>
      </c>
      <c r="BB71">
        <f>($B$11*$D$9+$C$11*$D$9+$F$11*((CX71+CP71)/MAX(CX71+CP71+CY71, 0.1)*$I$9+CY71/MAX(CX71+CP71+CY71, 0.1)*$J$9))/($B$11+$C$11+$F$11)</f>
        <v>0</v>
      </c>
      <c r="BC71">
        <f>($B$11*$K$9+$C$11*$K$9+$F$11*((CX71+CP71)/MAX(CX71+CP71+CY71, 0.1)*$P$9+CY71/MAX(CX71+CP71+CY71, 0.1)*$Q$9))/($B$11+$C$11+$F$11)</f>
        <v>0</v>
      </c>
      <c r="BD71">
        <v>6</v>
      </c>
      <c r="BE71">
        <v>0.5</v>
      </c>
      <c r="BF71" t="s">
        <v>361</v>
      </c>
      <c r="BG71">
        <v>2</v>
      </c>
      <c r="BH71" t="b">
        <v>1</v>
      </c>
      <c r="BI71">
        <v>1728491712.962963</v>
      </c>
      <c r="BJ71">
        <v>1223.708148148148</v>
      </c>
      <c r="BK71">
        <v>1269.66962962963</v>
      </c>
      <c r="BL71">
        <v>16.14174074074074</v>
      </c>
      <c r="BM71">
        <v>15.36423703703704</v>
      </c>
      <c r="BN71">
        <v>1234.439259259259</v>
      </c>
      <c r="BO71">
        <v>16.23222222222222</v>
      </c>
      <c r="BP71">
        <v>599.9982222222222</v>
      </c>
      <c r="BQ71">
        <v>97.50968518518519</v>
      </c>
      <c r="BR71">
        <v>0.0999391074074074</v>
      </c>
      <c r="BS71">
        <v>24.97582222222222</v>
      </c>
      <c r="BT71">
        <v>24.98288888888889</v>
      </c>
      <c r="BU71">
        <v>999.9000000000001</v>
      </c>
      <c r="BV71">
        <v>0</v>
      </c>
      <c r="BW71">
        <v>0</v>
      </c>
      <c r="BX71">
        <v>10008.19888888889</v>
      </c>
      <c r="BY71">
        <v>0</v>
      </c>
      <c r="BZ71">
        <v>68.23318148148149</v>
      </c>
      <c r="CA71">
        <v>-45.96235925925926</v>
      </c>
      <c r="CB71">
        <v>1243.784444444444</v>
      </c>
      <c r="CC71">
        <v>1289.481851851852</v>
      </c>
      <c r="CD71">
        <v>0.7775062962962963</v>
      </c>
      <c r="CE71">
        <v>1269.66962962963</v>
      </c>
      <c r="CF71">
        <v>15.36423703703704</v>
      </c>
      <c r="CG71">
        <v>1.573975185185185</v>
      </c>
      <c r="CH71">
        <v>1.498161111111111</v>
      </c>
      <c r="CI71">
        <v>13.70635185185185</v>
      </c>
      <c r="CJ71">
        <v>12.94941111111111</v>
      </c>
      <c r="CK71">
        <v>1599.982592592592</v>
      </c>
      <c r="CL71">
        <v>0.6920101111111111</v>
      </c>
      <c r="CM71">
        <v>0.3079898888888889</v>
      </c>
      <c r="CN71">
        <v>0</v>
      </c>
      <c r="CO71">
        <v>2.122733333333334</v>
      </c>
      <c r="CP71">
        <v>0</v>
      </c>
      <c r="CQ71">
        <v>14753.5</v>
      </c>
      <c r="CR71">
        <v>13790.08888888889</v>
      </c>
      <c r="CS71">
        <v>41.24744444444445</v>
      </c>
      <c r="CT71">
        <v>41.47199999999999</v>
      </c>
      <c r="CU71">
        <v>41.22885185185184</v>
      </c>
      <c r="CV71">
        <v>41.10162962962962</v>
      </c>
      <c r="CW71">
        <v>40.38866666666667</v>
      </c>
      <c r="CX71">
        <v>1107.204444444445</v>
      </c>
      <c r="CY71">
        <v>492.7781481481482</v>
      </c>
      <c r="CZ71">
        <v>0</v>
      </c>
      <c r="DA71">
        <v>1728491777.2</v>
      </c>
      <c r="DB71">
        <v>0</v>
      </c>
      <c r="DC71">
        <v>1728490956.5</v>
      </c>
      <c r="DD71" t="s">
        <v>362</v>
      </c>
      <c r="DE71">
        <v>1728490952.5</v>
      </c>
      <c r="DF71">
        <v>1728490956.5</v>
      </c>
      <c r="DG71">
        <v>1</v>
      </c>
      <c r="DH71">
        <v>-0.065</v>
      </c>
      <c r="DI71">
        <v>-0.008</v>
      </c>
      <c r="DJ71">
        <v>-3.246</v>
      </c>
      <c r="DK71">
        <v>-0.091</v>
      </c>
      <c r="DL71">
        <v>52</v>
      </c>
      <c r="DM71">
        <v>15</v>
      </c>
      <c r="DN71">
        <v>0.25</v>
      </c>
      <c r="DO71">
        <v>0.13</v>
      </c>
      <c r="DP71">
        <v>-45.9007475</v>
      </c>
      <c r="DQ71">
        <v>-1.488838649155577</v>
      </c>
      <c r="DR71">
        <v>0.1659462759261259</v>
      </c>
      <c r="DS71">
        <v>0</v>
      </c>
      <c r="DT71">
        <v>0.7854197000000001</v>
      </c>
      <c r="DU71">
        <v>-0.1445866716697952</v>
      </c>
      <c r="DV71">
        <v>0.01397117426024026</v>
      </c>
      <c r="DW71">
        <v>0</v>
      </c>
      <c r="DX71">
        <v>0</v>
      </c>
      <c r="DY71">
        <v>2</v>
      </c>
      <c r="DZ71" t="s">
        <v>386</v>
      </c>
      <c r="EA71">
        <v>3.23149</v>
      </c>
      <c r="EB71">
        <v>2.70453</v>
      </c>
      <c r="EC71">
        <v>0.218214</v>
      </c>
      <c r="ED71">
        <v>0.222485</v>
      </c>
      <c r="EE71">
        <v>0.0851432</v>
      </c>
      <c r="EF71">
        <v>0.0823706</v>
      </c>
      <c r="EG71">
        <v>25849.8</v>
      </c>
      <c r="EH71">
        <v>25119</v>
      </c>
      <c r="EI71">
        <v>31636.3</v>
      </c>
      <c r="EJ71">
        <v>30595.5</v>
      </c>
      <c r="EK71">
        <v>38794.4</v>
      </c>
      <c r="EL71">
        <v>37109</v>
      </c>
      <c r="EM71">
        <v>44361.9</v>
      </c>
      <c r="EN71">
        <v>42704.8</v>
      </c>
      <c r="EO71">
        <v>2.20248</v>
      </c>
      <c r="EP71">
        <v>1.93885</v>
      </c>
      <c r="EQ71">
        <v>0.156645</v>
      </c>
      <c r="ER71">
        <v>0</v>
      </c>
      <c r="ES71">
        <v>22.4088</v>
      </c>
      <c r="ET71">
        <v>999.9</v>
      </c>
      <c r="EU71">
        <v>69.8</v>
      </c>
      <c r="EV71">
        <v>22.9</v>
      </c>
      <c r="EW71">
        <v>20.0626</v>
      </c>
      <c r="EX71">
        <v>60.8301</v>
      </c>
      <c r="EY71">
        <v>25.4527</v>
      </c>
      <c r="EZ71">
        <v>1</v>
      </c>
      <c r="FA71">
        <v>-0.327033</v>
      </c>
      <c r="FB71">
        <v>-0.674513</v>
      </c>
      <c r="FC71">
        <v>20.1988</v>
      </c>
      <c r="FD71">
        <v>5.21984</v>
      </c>
      <c r="FE71">
        <v>11.9945</v>
      </c>
      <c r="FF71">
        <v>4.9651</v>
      </c>
      <c r="FG71">
        <v>3.2955</v>
      </c>
      <c r="FH71">
        <v>9999</v>
      </c>
      <c r="FI71">
        <v>9999</v>
      </c>
      <c r="FJ71">
        <v>9999</v>
      </c>
      <c r="FK71">
        <v>148.2</v>
      </c>
      <c r="FL71">
        <v>4.97102</v>
      </c>
      <c r="FM71">
        <v>1.86766</v>
      </c>
      <c r="FN71">
        <v>1.85883</v>
      </c>
      <c r="FO71">
        <v>1.86508</v>
      </c>
      <c r="FP71">
        <v>1.86309</v>
      </c>
      <c r="FQ71">
        <v>1.86443</v>
      </c>
      <c r="FR71">
        <v>1.85984</v>
      </c>
      <c r="FS71">
        <v>1.8639</v>
      </c>
      <c r="FT71">
        <v>0</v>
      </c>
      <c r="FU71">
        <v>0</v>
      </c>
      <c r="FV71">
        <v>0</v>
      </c>
      <c r="FW71">
        <v>0</v>
      </c>
      <c r="FX71" t="s">
        <v>364</v>
      </c>
      <c r="FY71" t="s">
        <v>365</v>
      </c>
      <c r="FZ71" t="s">
        <v>366</v>
      </c>
      <c r="GA71" t="s">
        <v>366</v>
      </c>
      <c r="GB71" t="s">
        <v>366</v>
      </c>
      <c r="GC71" t="s">
        <v>366</v>
      </c>
      <c r="GD71">
        <v>0</v>
      </c>
      <c r="GE71">
        <v>100</v>
      </c>
      <c r="GF71">
        <v>100</v>
      </c>
      <c r="GG71">
        <v>-10.93</v>
      </c>
      <c r="GH71">
        <v>-0.0905</v>
      </c>
      <c r="GI71">
        <v>-2.868309889394353</v>
      </c>
      <c r="GJ71">
        <v>-0.006773961979547998</v>
      </c>
      <c r="GK71">
        <v>-8.296070481250098E-08</v>
      </c>
      <c r="GL71">
        <v>3.322967193956903E-10</v>
      </c>
      <c r="GM71">
        <v>-0.07871069313407227</v>
      </c>
      <c r="GN71">
        <v>-0.00208336341840114</v>
      </c>
      <c r="GO71">
        <v>8.801746095907445E-05</v>
      </c>
      <c r="GP71">
        <v>-2.677693255255651E-07</v>
      </c>
      <c r="GQ71">
        <v>3</v>
      </c>
      <c r="GR71">
        <v>2052</v>
      </c>
      <c r="GS71">
        <v>2</v>
      </c>
      <c r="GT71">
        <v>18</v>
      </c>
      <c r="GU71">
        <v>12.8</v>
      </c>
      <c r="GV71">
        <v>12.7</v>
      </c>
      <c r="GW71">
        <v>2.84668</v>
      </c>
      <c r="GX71">
        <v>2.39868</v>
      </c>
      <c r="GY71">
        <v>1.44897</v>
      </c>
      <c r="GZ71">
        <v>2.32666</v>
      </c>
      <c r="HA71">
        <v>1.55151</v>
      </c>
      <c r="HB71">
        <v>2.34253</v>
      </c>
      <c r="HC71">
        <v>28.6269</v>
      </c>
      <c r="HD71">
        <v>14.9026</v>
      </c>
      <c r="HE71">
        <v>18</v>
      </c>
      <c r="HF71">
        <v>608.597</v>
      </c>
      <c r="HG71">
        <v>444.919</v>
      </c>
      <c r="HH71">
        <v>23.5132</v>
      </c>
      <c r="HI71">
        <v>22.7645</v>
      </c>
      <c r="HJ71">
        <v>30.0004</v>
      </c>
      <c r="HK71">
        <v>22.7135</v>
      </c>
      <c r="HL71">
        <v>22.6312</v>
      </c>
      <c r="HM71">
        <v>57.0334</v>
      </c>
      <c r="HN71">
        <v>32.8703</v>
      </c>
      <c r="HO71">
        <v>76.29130000000001</v>
      </c>
      <c r="HP71">
        <v>23.5212</v>
      </c>
      <c r="HQ71">
        <v>1334.07</v>
      </c>
      <c r="HR71">
        <v>15.3846</v>
      </c>
      <c r="HS71">
        <v>100.429</v>
      </c>
      <c r="HT71">
        <v>102.062</v>
      </c>
    </row>
    <row r="72" spans="1:228">
      <c r="A72">
        <v>56</v>
      </c>
      <c r="B72">
        <v>1728491725.5</v>
      </c>
      <c r="C72">
        <v>788</v>
      </c>
      <c r="D72" t="s">
        <v>477</v>
      </c>
      <c r="E72" t="s">
        <v>478</v>
      </c>
      <c r="F72">
        <v>5</v>
      </c>
      <c r="G72" t="s">
        <v>357</v>
      </c>
      <c r="H72" t="s">
        <v>358</v>
      </c>
      <c r="I72" t="s">
        <v>359</v>
      </c>
      <c r="J72" t="s">
        <v>360</v>
      </c>
      <c r="K72">
        <v>1728491717.981482</v>
      </c>
      <c r="L72">
        <f>(M72)/1000</f>
        <v>0</v>
      </c>
      <c r="M72">
        <f>IF(BH72, AP72, AJ72)</f>
        <v>0</v>
      </c>
      <c r="N72">
        <f>IF(BH72, AK72, AI72)</f>
        <v>0</v>
      </c>
      <c r="O72">
        <f>BJ72 - IF(AW72&gt;1, N72*BD72*100.0/(AY72), 0)</f>
        <v>0</v>
      </c>
      <c r="P72">
        <f>((V72-L72/2)*O72-N72)/(V72+L72/2)</f>
        <v>0</v>
      </c>
      <c r="Q72">
        <f>P72*(BQ72+BR72)/1000.0</f>
        <v>0</v>
      </c>
      <c r="R72">
        <f>(BJ72 - IF(AW72&gt;1, N72*BD72*100.0/(AY72), 0))*(BQ72+BR72)/1000.0</f>
        <v>0</v>
      </c>
      <c r="S72">
        <f>2.0/((1/U72-1/T72)+SIGN(U72)*SQRT((1/U72-1/T72)*(1/U72-1/T72) + 4*BE72/((BE72+1)*(BE72+1))*(2*1/U72*1/T72-1/T72*1/T72)))</f>
        <v>0</v>
      </c>
      <c r="T72">
        <f>IF(LEFT(BF72,1)&lt;&gt;"0",IF(LEFT(BF72,1)="1",3.0,BG72),$D$5+$E$5*(BX72*BQ72/($K$5*1000))+$F$5*(BX72*BQ72/($K$5*1000))*MAX(MIN(BD72,$J$5),$I$5)*MAX(MIN(BD72,$J$5),$I$5)+$G$5*MAX(MIN(BD72,$J$5),$I$5)*(BX72*BQ72/($K$5*1000))+$H$5*(BX72*BQ72/($K$5*1000))*(BX72*BQ72/($K$5*1000)))</f>
        <v>0</v>
      </c>
      <c r="U72">
        <f>L72*(1000-(1000*0.61365*exp(17.502*Y72/(240.97+Y72))/(BQ72+BR72)+BL72)/2)/(1000*0.61365*exp(17.502*Y72/(240.97+Y72))/(BQ72+BR72)-BL72)</f>
        <v>0</v>
      </c>
      <c r="V72">
        <f>1/((BE72+1)/(S72/1.6)+1/(T72/1.37)) + BE72/((BE72+1)/(S72/1.6) + BE72/(T72/1.37))</f>
        <v>0</v>
      </c>
      <c r="W72">
        <f>(AZ72*BC72)</f>
        <v>0</v>
      </c>
      <c r="X72">
        <f>(BS72+(W72+2*0.95*5.67E-8*(((BS72+$B$7)+273)^4-(BS72+273)^4)-44100*L72)/(1.84*29.3*T72+8*0.95*5.67E-8*(BS72+273)^3))</f>
        <v>0</v>
      </c>
      <c r="Y72">
        <f>($C$7*BT72+$D$7*BU72+$E$7*X72)</f>
        <v>0</v>
      </c>
      <c r="Z72">
        <f>0.61365*exp(17.502*Y72/(240.97+Y72))</f>
        <v>0</v>
      </c>
      <c r="AA72">
        <f>(AB72/AC72*100)</f>
        <v>0</v>
      </c>
      <c r="AB72">
        <f>BL72*(BQ72+BR72)/1000</f>
        <v>0</v>
      </c>
      <c r="AC72">
        <f>0.61365*exp(17.502*BS72/(240.97+BS72))</f>
        <v>0</v>
      </c>
      <c r="AD72">
        <f>(Z72-BL72*(BQ72+BR72)/1000)</f>
        <v>0</v>
      </c>
      <c r="AE72">
        <f>(-L72*44100)</f>
        <v>0</v>
      </c>
      <c r="AF72">
        <f>2*29.3*T72*0.92*(BS72-Y72)</f>
        <v>0</v>
      </c>
      <c r="AG72">
        <f>2*0.95*5.67E-8*(((BS72+$B$7)+273)^4-(Y72+273)^4)</f>
        <v>0</v>
      </c>
      <c r="AH72">
        <f>W72+AG72+AE72+AF72</f>
        <v>0</v>
      </c>
      <c r="AI72">
        <f>BP72*AW72*(BK72-BJ72*(1000-AW72*BM72)/(1000-AW72*BL72))/(100*BD72)</f>
        <v>0</v>
      </c>
      <c r="AJ72">
        <f>1000*BP72*AW72*(BL72-BM72)/(100*BD72*(1000-AW72*BL72))</f>
        <v>0</v>
      </c>
      <c r="AK72">
        <f>(AL72 - AM72 - BQ72*1E3/(8.314*(BS72+273.15)) * AO72/BP72 * AN72) * BP72/(100*BD72) * (1000 - BM72)/1000</f>
        <v>0</v>
      </c>
      <c r="AL72">
        <v>1341.207751298331</v>
      </c>
      <c r="AM72">
        <v>1305.148181818181</v>
      </c>
      <c r="AN72">
        <v>5.064119591248964</v>
      </c>
      <c r="AO72">
        <v>66.76948386881654</v>
      </c>
      <c r="AP72">
        <f>(AR72 - AQ72 + BQ72*1E3/(8.314*(BS72+273.15)) * AT72/BP72 * AS72) * BP72/(100*BD72) * 1000/(1000 - AR72)</f>
        <v>0</v>
      </c>
      <c r="AQ72">
        <v>15.37175750796601</v>
      </c>
      <c r="AR72">
        <v>16.12807515151515</v>
      </c>
      <c r="AS72">
        <v>-9.033503765210563E-06</v>
      </c>
      <c r="AT72">
        <v>80.08681088304684</v>
      </c>
      <c r="AU72">
        <v>0</v>
      </c>
      <c r="AV72">
        <v>0</v>
      </c>
      <c r="AW72">
        <f>IF(AU72*$H$13&gt;=AY72,1.0,(AY72/(AY72-AU72*$H$13)))</f>
        <v>0</v>
      </c>
      <c r="AX72">
        <f>(AW72-1)*100</f>
        <v>0</v>
      </c>
      <c r="AY72">
        <f>MAX(0,($B$13+$C$13*BX72)/(1+$D$13*BX72)*BQ72/(BS72+273)*$E$13)</f>
        <v>0</v>
      </c>
      <c r="AZ72">
        <f>$B$11*BY72+$C$11*BZ72+$F$11*CK72*(1-CN72)</f>
        <v>0</v>
      </c>
      <c r="BA72">
        <f>AZ72*BB72</f>
        <v>0</v>
      </c>
      <c r="BB72">
        <f>($B$11*$D$9+$C$11*$D$9+$F$11*((CX72+CP72)/MAX(CX72+CP72+CY72, 0.1)*$I$9+CY72/MAX(CX72+CP72+CY72, 0.1)*$J$9))/($B$11+$C$11+$F$11)</f>
        <v>0</v>
      </c>
      <c r="BC72">
        <f>($B$11*$K$9+$C$11*$K$9+$F$11*((CX72+CP72)/MAX(CX72+CP72+CY72, 0.1)*$P$9+CY72/MAX(CX72+CP72+CY72, 0.1)*$Q$9))/($B$11+$C$11+$F$11)</f>
        <v>0</v>
      </c>
      <c r="BD72">
        <v>6</v>
      </c>
      <c r="BE72">
        <v>0.5</v>
      </c>
      <c r="BF72" t="s">
        <v>361</v>
      </c>
      <c r="BG72">
        <v>2</v>
      </c>
      <c r="BH72" t="b">
        <v>1</v>
      </c>
      <c r="BI72">
        <v>1728491717.981482</v>
      </c>
      <c r="BJ72">
        <v>1248.894074074074</v>
      </c>
      <c r="BK72">
        <v>1294.895185185185</v>
      </c>
      <c r="BL72">
        <v>16.13502222222222</v>
      </c>
      <c r="BM72">
        <v>15.3682</v>
      </c>
      <c r="BN72">
        <v>1259.762592592592</v>
      </c>
      <c r="BO72">
        <v>16.22551111111111</v>
      </c>
      <c r="BP72">
        <v>599.9840370370371</v>
      </c>
      <c r="BQ72">
        <v>97.50935555555554</v>
      </c>
      <c r="BR72">
        <v>0.09992842962962963</v>
      </c>
      <c r="BS72">
        <v>24.97957407407407</v>
      </c>
      <c r="BT72">
        <v>24.98601111111111</v>
      </c>
      <c r="BU72">
        <v>999.9000000000001</v>
      </c>
      <c r="BV72">
        <v>0</v>
      </c>
      <c r="BW72">
        <v>0</v>
      </c>
      <c r="BX72">
        <v>10014.08555555556</v>
      </c>
      <c r="BY72">
        <v>0</v>
      </c>
      <c r="BZ72">
        <v>68.33047037037038</v>
      </c>
      <c r="CA72">
        <v>-46.00204074074074</v>
      </c>
      <c r="CB72">
        <v>1269.375555555555</v>
      </c>
      <c r="CC72">
        <v>1315.107037037037</v>
      </c>
      <c r="CD72">
        <v>0.7668162962962962</v>
      </c>
      <c r="CE72">
        <v>1294.895185185185</v>
      </c>
      <c r="CF72">
        <v>15.3682</v>
      </c>
      <c r="CG72">
        <v>1.573315185185185</v>
      </c>
      <c r="CH72">
        <v>1.498542962962963</v>
      </c>
      <c r="CI72">
        <v>13.6998962962963</v>
      </c>
      <c r="CJ72">
        <v>12.95330370370371</v>
      </c>
      <c r="CK72">
        <v>1599.972592592593</v>
      </c>
      <c r="CL72">
        <v>0.6920044444444443</v>
      </c>
      <c r="CM72">
        <v>0.3079955555555556</v>
      </c>
      <c r="CN72">
        <v>0</v>
      </c>
      <c r="CO72">
        <v>2.077555555555556</v>
      </c>
      <c r="CP72">
        <v>0</v>
      </c>
      <c r="CQ72">
        <v>14763.8925925926</v>
      </c>
      <c r="CR72">
        <v>13789.96296296297</v>
      </c>
      <c r="CS72">
        <v>41.3147037037037</v>
      </c>
      <c r="CT72">
        <v>41.51366666666666</v>
      </c>
      <c r="CU72">
        <v>41.27981481481481</v>
      </c>
      <c r="CV72">
        <v>41.16414814814814</v>
      </c>
      <c r="CW72">
        <v>40.44196296296296</v>
      </c>
      <c r="CX72">
        <v>1107.188518518519</v>
      </c>
      <c r="CY72">
        <v>492.784074074074</v>
      </c>
      <c r="CZ72">
        <v>0</v>
      </c>
      <c r="DA72">
        <v>1728491782</v>
      </c>
      <c r="DB72">
        <v>0</v>
      </c>
      <c r="DC72">
        <v>1728490956.5</v>
      </c>
      <c r="DD72" t="s">
        <v>362</v>
      </c>
      <c r="DE72">
        <v>1728490952.5</v>
      </c>
      <c r="DF72">
        <v>1728490956.5</v>
      </c>
      <c r="DG72">
        <v>1</v>
      </c>
      <c r="DH72">
        <v>-0.065</v>
      </c>
      <c r="DI72">
        <v>-0.008</v>
      </c>
      <c r="DJ72">
        <v>-3.246</v>
      </c>
      <c r="DK72">
        <v>-0.091</v>
      </c>
      <c r="DL72">
        <v>52</v>
      </c>
      <c r="DM72">
        <v>15</v>
      </c>
      <c r="DN72">
        <v>0.25</v>
      </c>
      <c r="DO72">
        <v>0.13</v>
      </c>
      <c r="DP72">
        <v>-45.95504</v>
      </c>
      <c r="DQ72">
        <v>-0.9902949343338973</v>
      </c>
      <c r="DR72">
        <v>0.1849454673680865</v>
      </c>
      <c r="DS72">
        <v>0</v>
      </c>
      <c r="DT72">
        <v>0.774041175</v>
      </c>
      <c r="DU72">
        <v>-0.1290589756097585</v>
      </c>
      <c r="DV72">
        <v>0.01249924433093358</v>
      </c>
      <c r="DW72">
        <v>0</v>
      </c>
      <c r="DX72">
        <v>0</v>
      </c>
      <c r="DY72">
        <v>2</v>
      </c>
      <c r="DZ72" t="s">
        <v>386</v>
      </c>
      <c r="EA72">
        <v>3.23142</v>
      </c>
      <c r="EB72">
        <v>2.70455</v>
      </c>
      <c r="EC72">
        <v>0.220871</v>
      </c>
      <c r="ED72">
        <v>0.225026</v>
      </c>
      <c r="EE72">
        <v>0.0851287</v>
      </c>
      <c r="EF72">
        <v>0.0823865</v>
      </c>
      <c r="EG72">
        <v>25761.6</v>
      </c>
      <c r="EH72">
        <v>25037.1</v>
      </c>
      <c r="EI72">
        <v>31635.6</v>
      </c>
      <c r="EJ72">
        <v>30595.4</v>
      </c>
      <c r="EK72">
        <v>38794.2</v>
      </c>
      <c r="EL72">
        <v>37108.2</v>
      </c>
      <c r="EM72">
        <v>44361</v>
      </c>
      <c r="EN72">
        <v>42704.7</v>
      </c>
      <c r="EO72">
        <v>2.20243</v>
      </c>
      <c r="EP72">
        <v>1.9388</v>
      </c>
      <c r="EQ72">
        <v>0.158295</v>
      </c>
      <c r="ER72">
        <v>0</v>
      </c>
      <c r="ES72">
        <v>22.3972</v>
      </c>
      <c r="ET72">
        <v>999.9</v>
      </c>
      <c r="EU72">
        <v>69.8</v>
      </c>
      <c r="EV72">
        <v>22.9</v>
      </c>
      <c r="EW72">
        <v>20.0612</v>
      </c>
      <c r="EX72">
        <v>61.2301</v>
      </c>
      <c r="EY72">
        <v>25.613</v>
      </c>
      <c r="EZ72">
        <v>1</v>
      </c>
      <c r="FA72">
        <v>-0.326806</v>
      </c>
      <c r="FB72">
        <v>-0.672282</v>
      </c>
      <c r="FC72">
        <v>20.1989</v>
      </c>
      <c r="FD72">
        <v>5.21954</v>
      </c>
      <c r="FE72">
        <v>11.9929</v>
      </c>
      <c r="FF72">
        <v>4.96485</v>
      </c>
      <c r="FG72">
        <v>3.29555</v>
      </c>
      <c r="FH72">
        <v>9999</v>
      </c>
      <c r="FI72">
        <v>9999</v>
      </c>
      <c r="FJ72">
        <v>9999</v>
      </c>
      <c r="FK72">
        <v>148.2</v>
      </c>
      <c r="FL72">
        <v>4.97101</v>
      </c>
      <c r="FM72">
        <v>1.86764</v>
      </c>
      <c r="FN72">
        <v>1.85883</v>
      </c>
      <c r="FO72">
        <v>1.86508</v>
      </c>
      <c r="FP72">
        <v>1.86309</v>
      </c>
      <c r="FQ72">
        <v>1.8644</v>
      </c>
      <c r="FR72">
        <v>1.85982</v>
      </c>
      <c r="FS72">
        <v>1.86389</v>
      </c>
      <c r="FT72">
        <v>0</v>
      </c>
      <c r="FU72">
        <v>0</v>
      </c>
      <c r="FV72">
        <v>0</v>
      </c>
      <c r="FW72">
        <v>0</v>
      </c>
      <c r="FX72" t="s">
        <v>364</v>
      </c>
      <c r="FY72" t="s">
        <v>365</v>
      </c>
      <c r="FZ72" t="s">
        <v>366</v>
      </c>
      <c r="GA72" t="s">
        <v>366</v>
      </c>
      <c r="GB72" t="s">
        <v>366</v>
      </c>
      <c r="GC72" t="s">
        <v>366</v>
      </c>
      <c r="GD72">
        <v>0</v>
      </c>
      <c r="GE72">
        <v>100</v>
      </c>
      <c r="GF72">
        <v>100</v>
      </c>
      <c r="GG72">
        <v>-11.07</v>
      </c>
      <c r="GH72">
        <v>-0.0905</v>
      </c>
      <c r="GI72">
        <v>-2.868309889394353</v>
      </c>
      <c r="GJ72">
        <v>-0.006773961979547998</v>
      </c>
      <c r="GK72">
        <v>-8.296070481250098E-08</v>
      </c>
      <c r="GL72">
        <v>3.322967193956903E-10</v>
      </c>
      <c r="GM72">
        <v>-0.07871069313407227</v>
      </c>
      <c r="GN72">
        <v>-0.00208336341840114</v>
      </c>
      <c r="GO72">
        <v>8.801746095907445E-05</v>
      </c>
      <c r="GP72">
        <v>-2.677693255255651E-07</v>
      </c>
      <c r="GQ72">
        <v>3</v>
      </c>
      <c r="GR72">
        <v>2052</v>
      </c>
      <c r="GS72">
        <v>2</v>
      </c>
      <c r="GT72">
        <v>18</v>
      </c>
      <c r="GU72">
        <v>12.9</v>
      </c>
      <c r="GV72">
        <v>12.8</v>
      </c>
      <c r="GW72">
        <v>2.89307</v>
      </c>
      <c r="GX72">
        <v>2.40601</v>
      </c>
      <c r="GY72">
        <v>1.44775</v>
      </c>
      <c r="GZ72">
        <v>2.32544</v>
      </c>
      <c r="HA72">
        <v>1.55151</v>
      </c>
      <c r="HB72">
        <v>2.41211</v>
      </c>
      <c r="HC72">
        <v>28.6269</v>
      </c>
      <c r="HD72">
        <v>14.9026</v>
      </c>
      <c r="HE72">
        <v>18</v>
      </c>
      <c r="HF72">
        <v>608.604</v>
      </c>
      <c r="HG72">
        <v>444.922</v>
      </c>
      <c r="HH72">
        <v>23.5254</v>
      </c>
      <c r="HI72">
        <v>22.7682</v>
      </c>
      <c r="HJ72">
        <v>30.0004</v>
      </c>
      <c r="HK72">
        <v>22.7173</v>
      </c>
      <c r="HL72">
        <v>22.635</v>
      </c>
      <c r="HM72">
        <v>57.9792</v>
      </c>
      <c r="HN72">
        <v>32.8703</v>
      </c>
      <c r="HO72">
        <v>76.29130000000001</v>
      </c>
      <c r="HP72">
        <v>23.5299</v>
      </c>
      <c r="HQ72">
        <v>1364.75</v>
      </c>
      <c r="HR72">
        <v>15.4624</v>
      </c>
      <c r="HS72">
        <v>100.427</v>
      </c>
      <c r="HT72">
        <v>102.062</v>
      </c>
    </row>
    <row r="73" spans="1:228">
      <c r="A73">
        <v>57</v>
      </c>
      <c r="B73">
        <v>1728491730.5</v>
      </c>
      <c r="C73">
        <v>793</v>
      </c>
      <c r="D73" t="s">
        <v>479</v>
      </c>
      <c r="E73" t="s">
        <v>480</v>
      </c>
      <c r="F73">
        <v>5</v>
      </c>
      <c r="G73" t="s">
        <v>357</v>
      </c>
      <c r="H73" t="s">
        <v>358</v>
      </c>
      <c r="I73" t="s">
        <v>359</v>
      </c>
      <c r="J73" t="s">
        <v>360</v>
      </c>
      <c r="K73">
        <v>1728491723</v>
      </c>
      <c r="L73">
        <f>(M73)/1000</f>
        <v>0</v>
      </c>
      <c r="M73">
        <f>IF(BH73, AP73, AJ73)</f>
        <v>0</v>
      </c>
      <c r="N73">
        <f>IF(BH73, AK73, AI73)</f>
        <v>0</v>
      </c>
      <c r="O73">
        <f>BJ73 - IF(AW73&gt;1, N73*BD73*100.0/(AY73), 0)</f>
        <v>0</v>
      </c>
      <c r="P73">
        <f>((V73-L73/2)*O73-N73)/(V73+L73/2)</f>
        <v>0</v>
      </c>
      <c r="Q73">
        <f>P73*(BQ73+BR73)/1000.0</f>
        <v>0</v>
      </c>
      <c r="R73">
        <f>(BJ73 - IF(AW73&gt;1, N73*BD73*100.0/(AY73), 0))*(BQ73+BR73)/1000.0</f>
        <v>0</v>
      </c>
      <c r="S73">
        <f>2.0/((1/U73-1/T73)+SIGN(U73)*SQRT((1/U73-1/T73)*(1/U73-1/T73) + 4*BE73/((BE73+1)*(BE73+1))*(2*1/U73*1/T73-1/T73*1/T73)))</f>
        <v>0</v>
      </c>
      <c r="T73">
        <f>IF(LEFT(BF73,1)&lt;&gt;"0",IF(LEFT(BF73,1)="1",3.0,BG73),$D$5+$E$5*(BX73*BQ73/($K$5*1000))+$F$5*(BX73*BQ73/($K$5*1000))*MAX(MIN(BD73,$J$5),$I$5)*MAX(MIN(BD73,$J$5),$I$5)+$G$5*MAX(MIN(BD73,$J$5),$I$5)*(BX73*BQ73/($K$5*1000))+$H$5*(BX73*BQ73/($K$5*1000))*(BX73*BQ73/($K$5*1000)))</f>
        <v>0</v>
      </c>
      <c r="U73">
        <f>L73*(1000-(1000*0.61365*exp(17.502*Y73/(240.97+Y73))/(BQ73+BR73)+BL73)/2)/(1000*0.61365*exp(17.502*Y73/(240.97+Y73))/(BQ73+BR73)-BL73)</f>
        <v>0</v>
      </c>
      <c r="V73">
        <f>1/((BE73+1)/(S73/1.6)+1/(T73/1.37)) + BE73/((BE73+1)/(S73/1.6) + BE73/(T73/1.37))</f>
        <v>0</v>
      </c>
      <c r="W73">
        <f>(AZ73*BC73)</f>
        <v>0</v>
      </c>
      <c r="X73">
        <f>(BS73+(W73+2*0.95*5.67E-8*(((BS73+$B$7)+273)^4-(BS73+273)^4)-44100*L73)/(1.84*29.3*T73+8*0.95*5.67E-8*(BS73+273)^3))</f>
        <v>0</v>
      </c>
      <c r="Y73">
        <f>($C$7*BT73+$D$7*BU73+$E$7*X73)</f>
        <v>0</v>
      </c>
      <c r="Z73">
        <f>0.61365*exp(17.502*Y73/(240.97+Y73))</f>
        <v>0</v>
      </c>
      <c r="AA73">
        <f>(AB73/AC73*100)</f>
        <v>0</v>
      </c>
      <c r="AB73">
        <f>BL73*(BQ73+BR73)/1000</f>
        <v>0</v>
      </c>
      <c r="AC73">
        <f>0.61365*exp(17.502*BS73/(240.97+BS73))</f>
        <v>0</v>
      </c>
      <c r="AD73">
        <f>(Z73-BL73*(BQ73+BR73)/1000)</f>
        <v>0</v>
      </c>
      <c r="AE73">
        <f>(-L73*44100)</f>
        <v>0</v>
      </c>
      <c r="AF73">
        <f>2*29.3*T73*0.92*(BS73-Y73)</f>
        <v>0</v>
      </c>
      <c r="AG73">
        <f>2*0.95*5.67E-8*(((BS73+$B$7)+273)^4-(Y73+273)^4)</f>
        <v>0</v>
      </c>
      <c r="AH73">
        <f>W73+AG73+AE73+AF73</f>
        <v>0</v>
      </c>
      <c r="AI73">
        <f>BP73*AW73*(BK73-BJ73*(1000-AW73*BM73)/(1000-AW73*BL73))/(100*BD73)</f>
        <v>0</v>
      </c>
      <c r="AJ73">
        <f>1000*BP73*AW73*(BL73-BM73)/(100*BD73*(1000-AW73*BL73))</f>
        <v>0</v>
      </c>
      <c r="AK73">
        <f>(AL73 - AM73 - BQ73*1E3/(8.314*(BS73+273.15)) * AO73/BP73 * AN73) * BP73/(100*BD73) * (1000 - BM73)/1000</f>
        <v>0</v>
      </c>
      <c r="AL73">
        <v>1366.581067755822</v>
      </c>
      <c r="AM73">
        <v>1330.27</v>
      </c>
      <c r="AN73">
        <v>5.053388009129948</v>
      </c>
      <c r="AO73">
        <v>66.76948386881654</v>
      </c>
      <c r="AP73">
        <f>(AR73 - AQ73 + BQ73*1E3/(8.314*(BS73+273.15)) * AT73/BP73 * AS73) * BP73/(100*BD73) * 1000/(1000 - AR73)</f>
        <v>0</v>
      </c>
      <c r="AQ73">
        <v>15.3756152159793</v>
      </c>
      <c r="AR73">
        <v>16.12526</v>
      </c>
      <c r="AS73">
        <v>-6.855498249942553E-06</v>
      </c>
      <c r="AT73">
        <v>80.08681088304684</v>
      </c>
      <c r="AU73">
        <v>0</v>
      </c>
      <c r="AV73">
        <v>0</v>
      </c>
      <c r="AW73">
        <f>IF(AU73*$H$13&gt;=AY73,1.0,(AY73/(AY73-AU73*$H$13)))</f>
        <v>0</v>
      </c>
      <c r="AX73">
        <f>(AW73-1)*100</f>
        <v>0</v>
      </c>
      <c r="AY73">
        <f>MAX(0,($B$13+$C$13*BX73)/(1+$D$13*BX73)*BQ73/(BS73+273)*$E$13)</f>
        <v>0</v>
      </c>
      <c r="AZ73">
        <f>$B$11*BY73+$C$11*BZ73+$F$11*CK73*(1-CN73)</f>
        <v>0</v>
      </c>
      <c r="BA73">
        <f>AZ73*BB73</f>
        <v>0</v>
      </c>
      <c r="BB73">
        <f>($B$11*$D$9+$C$11*$D$9+$F$11*((CX73+CP73)/MAX(CX73+CP73+CY73, 0.1)*$I$9+CY73/MAX(CX73+CP73+CY73, 0.1)*$J$9))/($B$11+$C$11+$F$11)</f>
        <v>0</v>
      </c>
      <c r="BC73">
        <f>($B$11*$K$9+$C$11*$K$9+$F$11*((CX73+CP73)/MAX(CX73+CP73+CY73, 0.1)*$P$9+CY73/MAX(CX73+CP73+CY73, 0.1)*$Q$9))/($B$11+$C$11+$F$11)</f>
        <v>0</v>
      </c>
      <c r="BD73">
        <v>6</v>
      </c>
      <c r="BE73">
        <v>0.5</v>
      </c>
      <c r="BF73" t="s">
        <v>361</v>
      </c>
      <c r="BG73">
        <v>2</v>
      </c>
      <c r="BH73" t="b">
        <v>1</v>
      </c>
      <c r="BI73">
        <v>1728491723</v>
      </c>
      <c r="BJ73">
        <v>1273.977777777778</v>
      </c>
      <c r="BK73">
        <v>1320.06962962963</v>
      </c>
      <c r="BL73">
        <v>16.13013333333333</v>
      </c>
      <c r="BM73">
        <v>15.37186296296296</v>
      </c>
      <c r="BN73">
        <v>1284.982222222222</v>
      </c>
      <c r="BO73">
        <v>16.22062222222222</v>
      </c>
      <c r="BP73">
        <v>599.9931851851852</v>
      </c>
      <c r="BQ73">
        <v>97.50987037037036</v>
      </c>
      <c r="BR73">
        <v>0.1000808888888889</v>
      </c>
      <c r="BS73">
        <v>24.98873333333333</v>
      </c>
      <c r="BT73">
        <v>24.99458518518519</v>
      </c>
      <c r="BU73">
        <v>999.9000000000001</v>
      </c>
      <c r="BV73">
        <v>0</v>
      </c>
      <c r="BW73">
        <v>0</v>
      </c>
      <c r="BX73">
        <v>10007.04148148148</v>
      </c>
      <c r="BY73">
        <v>0</v>
      </c>
      <c r="BZ73">
        <v>68.52544444444445</v>
      </c>
      <c r="CA73">
        <v>-46.09218148148148</v>
      </c>
      <c r="CB73">
        <v>1294.864814814815</v>
      </c>
      <c r="CC73">
        <v>1340.678888888889</v>
      </c>
      <c r="CD73">
        <v>0.7582655555555556</v>
      </c>
      <c r="CE73">
        <v>1320.06962962963</v>
      </c>
      <c r="CF73">
        <v>15.37186296296296</v>
      </c>
      <c r="CG73">
        <v>1.572846296296296</v>
      </c>
      <c r="CH73">
        <v>1.498907037037037</v>
      </c>
      <c r="CI73">
        <v>13.69531481481481</v>
      </c>
      <c r="CJ73">
        <v>12.95702222222222</v>
      </c>
      <c r="CK73">
        <v>1599.968888888889</v>
      </c>
      <c r="CL73">
        <v>0.6919952222222222</v>
      </c>
      <c r="CM73">
        <v>0.3080047777777778</v>
      </c>
      <c r="CN73">
        <v>0</v>
      </c>
      <c r="CO73">
        <v>2.058555555555555</v>
      </c>
      <c r="CP73">
        <v>0</v>
      </c>
      <c r="CQ73">
        <v>14774.03333333333</v>
      </c>
      <c r="CR73">
        <v>13789.88518518519</v>
      </c>
      <c r="CS73">
        <v>41.3817037037037</v>
      </c>
      <c r="CT73">
        <v>41.54833333333332</v>
      </c>
      <c r="CU73">
        <v>41.3331111111111</v>
      </c>
      <c r="CV73">
        <v>41.22196296296296</v>
      </c>
      <c r="CW73">
        <v>40.50429629629629</v>
      </c>
      <c r="CX73">
        <v>1107.171481481482</v>
      </c>
      <c r="CY73">
        <v>492.7974074074074</v>
      </c>
      <c r="CZ73">
        <v>0</v>
      </c>
      <c r="DA73">
        <v>1728491787.4</v>
      </c>
      <c r="DB73">
        <v>0</v>
      </c>
      <c r="DC73">
        <v>1728490956.5</v>
      </c>
      <c r="DD73" t="s">
        <v>362</v>
      </c>
      <c r="DE73">
        <v>1728490952.5</v>
      </c>
      <c r="DF73">
        <v>1728490956.5</v>
      </c>
      <c r="DG73">
        <v>1</v>
      </c>
      <c r="DH73">
        <v>-0.065</v>
      </c>
      <c r="DI73">
        <v>-0.008</v>
      </c>
      <c r="DJ73">
        <v>-3.246</v>
      </c>
      <c r="DK73">
        <v>-0.091</v>
      </c>
      <c r="DL73">
        <v>52</v>
      </c>
      <c r="DM73">
        <v>15</v>
      </c>
      <c r="DN73">
        <v>0.25</v>
      </c>
      <c r="DO73">
        <v>0.13</v>
      </c>
      <c r="DP73">
        <v>-46.011285</v>
      </c>
      <c r="DQ73">
        <v>-0.3187024390243267</v>
      </c>
      <c r="DR73">
        <v>0.2510546698928341</v>
      </c>
      <c r="DS73">
        <v>0</v>
      </c>
      <c r="DT73">
        <v>0.763980625</v>
      </c>
      <c r="DU73">
        <v>-0.10673712945591</v>
      </c>
      <c r="DV73">
        <v>0.01030922518108782</v>
      </c>
      <c r="DW73">
        <v>0</v>
      </c>
      <c r="DX73">
        <v>0</v>
      </c>
      <c r="DY73">
        <v>2</v>
      </c>
      <c r="DZ73" t="s">
        <v>386</v>
      </c>
      <c r="EA73">
        <v>3.23154</v>
      </c>
      <c r="EB73">
        <v>2.70455</v>
      </c>
      <c r="EC73">
        <v>0.223484</v>
      </c>
      <c r="ED73">
        <v>0.227722</v>
      </c>
      <c r="EE73">
        <v>0.0851208</v>
      </c>
      <c r="EF73">
        <v>0.08240359999999999</v>
      </c>
      <c r="EG73">
        <v>25675.8</v>
      </c>
      <c r="EH73">
        <v>24950</v>
      </c>
      <c r="EI73">
        <v>31636</v>
      </c>
      <c r="EJ73">
        <v>30595.1</v>
      </c>
      <c r="EK73">
        <v>38795.5</v>
      </c>
      <c r="EL73">
        <v>37107.3</v>
      </c>
      <c r="EM73">
        <v>44361.9</v>
      </c>
      <c r="EN73">
        <v>42704.3</v>
      </c>
      <c r="EO73">
        <v>2.203</v>
      </c>
      <c r="EP73">
        <v>1.93855</v>
      </c>
      <c r="EQ73">
        <v>0.158958</v>
      </c>
      <c r="ER73">
        <v>0</v>
      </c>
      <c r="ES73">
        <v>22.3892</v>
      </c>
      <c r="ET73">
        <v>999.9</v>
      </c>
      <c r="EU73">
        <v>69.8</v>
      </c>
      <c r="EV73">
        <v>22.9</v>
      </c>
      <c r="EW73">
        <v>20.0641</v>
      </c>
      <c r="EX73">
        <v>61.4201</v>
      </c>
      <c r="EY73">
        <v>25.9736</v>
      </c>
      <c r="EZ73">
        <v>1</v>
      </c>
      <c r="FA73">
        <v>-0.32656</v>
      </c>
      <c r="FB73">
        <v>-0.455923</v>
      </c>
      <c r="FC73">
        <v>20.1995</v>
      </c>
      <c r="FD73">
        <v>5.21939</v>
      </c>
      <c r="FE73">
        <v>11.9933</v>
      </c>
      <c r="FF73">
        <v>4.9652</v>
      </c>
      <c r="FG73">
        <v>3.29553</v>
      </c>
      <c r="FH73">
        <v>9999</v>
      </c>
      <c r="FI73">
        <v>9999</v>
      </c>
      <c r="FJ73">
        <v>9999</v>
      </c>
      <c r="FK73">
        <v>148.2</v>
      </c>
      <c r="FL73">
        <v>4.97101</v>
      </c>
      <c r="FM73">
        <v>1.86763</v>
      </c>
      <c r="FN73">
        <v>1.85883</v>
      </c>
      <c r="FO73">
        <v>1.86507</v>
      </c>
      <c r="FP73">
        <v>1.86307</v>
      </c>
      <c r="FQ73">
        <v>1.86441</v>
      </c>
      <c r="FR73">
        <v>1.85984</v>
      </c>
      <c r="FS73">
        <v>1.86389</v>
      </c>
      <c r="FT73">
        <v>0</v>
      </c>
      <c r="FU73">
        <v>0</v>
      </c>
      <c r="FV73">
        <v>0</v>
      </c>
      <c r="FW73">
        <v>0</v>
      </c>
      <c r="FX73" t="s">
        <v>364</v>
      </c>
      <c r="FY73" t="s">
        <v>365</v>
      </c>
      <c r="FZ73" t="s">
        <v>366</v>
      </c>
      <c r="GA73" t="s">
        <v>366</v>
      </c>
      <c r="GB73" t="s">
        <v>366</v>
      </c>
      <c r="GC73" t="s">
        <v>366</v>
      </c>
      <c r="GD73">
        <v>0</v>
      </c>
      <c r="GE73">
        <v>100</v>
      </c>
      <c r="GF73">
        <v>100</v>
      </c>
      <c r="GG73">
        <v>-11.21</v>
      </c>
      <c r="GH73">
        <v>-0.0905</v>
      </c>
      <c r="GI73">
        <v>-2.868309889394353</v>
      </c>
      <c r="GJ73">
        <v>-0.006773961979547998</v>
      </c>
      <c r="GK73">
        <v>-8.296070481250098E-08</v>
      </c>
      <c r="GL73">
        <v>3.322967193956903E-10</v>
      </c>
      <c r="GM73">
        <v>-0.07871069313407227</v>
      </c>
      <c r="GN73">
        <v>-0.00208336341840114</v>
      </c>
      <c r="GO73">
        <v>8.801746095907445E-05</v>
      </c>
      <c r="GP73">
        <v>-2.677693255255651E-07</v>
      </c>
      <c r="GQ73">
        <v>3</v>
      </c>
      <c r="GR73">
        <v>2052</v>
      </c>
      <c r="GS73">
        <v>2</v>
      </c>
      <c r="GT73">
        <v>18</v>
      </c>
      <c r="GU73">
        <v>13</v>
      </c>
      <c r="GV73">
        <v>12.9</v>
      </c>
      <c r="GW73">
        <v>2.93457</v>
      </c>
      <c r="GX73">
        <v>2.41211</v>
      </c>
      <c r="GY73">
        <v>1.44897</v>
      </c>
      <c r="GZ73">
        <v>2.32666</v>
      </c>
      <c r="HA73">
        <v>1.55151</v>
      </c>
      <c r="HB73">
        <v>2.30225</v>
      </c>
      <c r="HC73">
        <v>28.6269</v>
      </c>
      <c r="HD73">
        <v>14.9026</v>
      </c>
      <c r="HE73">
        <v>18</v>
      </c>
      <c r="HF73">
        <v>609.05</v>
      </c>
      <c r="HG73">
        <v>444.811</v>
      </c>
      <c r="HH73">
        <v>23.5231</v>
      </c>
      <c r="HI73">
        <v>22.7715</v>
      </c>
      <c r="HJ73">
        <v>30.0002</v>
      </c>
      <c r="HK73">
        <v>22.7211</v>
      </c>
      <c r="HL73">
        <v>22.6392</v>
      </c>
      <c r="HM73">
        <v>58.801</v>
      </c>
      <c r="HN73">
        <v>32.5664</v>
      </c>
      <c r="HO73">
        <v>76.29130000000001</v>
      </c>
      <c r="HP73">
        <v>23.4625</v>
      </c>
      <c r="HQ73">
        <v>1384.81</v>
      </c>
      <c r="HR73">
        <v>15.51</v>
      </c>
      <c r="HS73">
        <v>100.429</v>
      </c>
      <c r="HT73">
        <v>102.061</v>
      </c>
    </row>
    <row r="74" spans="1:228">
      <c r="A74">
        <v>58</v>
      </c>
      <c r="B74">
        <v>1728491735.5</v>
      </c>
      <c r="C74">
        <v>798</v>
      </c>
      <c r="D74" t="s">
        <v>481</v>
      </c>
      <c r="E74" t="s">
        <v>482</v>
      </c>
      <c r="F74">
        <v>5</v>
      </c>
      <c r="G74" t="s">
        <v>357</v>
      </c>
      <c r="H74" t="s">
        <v>358</v>
      </c>
      <c r="I74" t="s">
        <v>359</v>
      </c>
      <c r="J74" t="s">
        <v>360</v>
      </c>
      <c r="K74">
        <v>1728491727.714286</v>
      </c>
      <c r="L74">
        <f>(M74)/1000</f>
        <v>0</v>
      </c>
      <c r="M74">
        <f>IF(BH74, AP74, AJ74)</f>
        <v>0</v>
      </c>
      <c r="N74">
        <f>IF(BH74, AK74, AI74)</f>
        <v>0</v>
      </c>
      <c r="O74">
        <f>BJ74 - IF(AW74&gt;1, N74*BD74*100.0/(AY74), 0)</f>
        <v>0</v>
      </c>
      <c r="P74">
        <f>((V74-L74/2)*O74-N74)/(V74+L74/2)</f>
        <v>0</v>
      </c>
      <c r="Q74">
        <f>P74*(BQ74+BR74)/1000.0</f>
        <v>0</v>
      </c>
      <c r="R74">
        <f>(BJ74 - IF(AW74&gt;1, N74*BD74*100.0/(AY74), 0))*(BQ74+BR74)/1000.0</f>
        <v>0</v>
      </c>
      <c r="S74">
        <f>2.0/((1/U74-1/T74)+SIGN(U74)*SQRT((1/U74-1/T74)*(1/U74-1/T74) + 4*BE74/((BE74+1)*(BE74+1))*(2*1/U74*1/T74-1/T74*1/T74)))</f>
        <v>0</v>
      </c>
      <c r="T74">
        <f>IF(LEFT(BF74,1)&lt;&gt;"0",IF(LEFT(BF74,1)="1",3.0,BG74),$D$5+$E$5*(BX74*BQ74/($K$5*1000))+$F$5*(BX74*BQ74/($K$5*1000))*MAX(MIN(BD74,$J$5),$I$5)*MAX(MIN(BD74,$J$5),$I$5)+$G$5*MAX(MIN(BD74,$J$5),$I$5)*(BX74*BQ74/($K$5*1000))+$H$5*(BX74*BQ74/($K$5*1000))*(BX74*BQ74/($K$5*1000)))</f>
        <v>0</v>
      </c>
      <c r="U74">
        <f>L74*(1000-(1000*0.61365*exp(17.502*Y74/(240.97+Y74))/(BQ74+BR74)+BL74)/2)/(1000*0.61365*exp(17.502*Y74/(240.97+Y74))/(BQ74+BR74)-BL74)</f>
        <v>0</v>
      </c>
      <c r="V74">
        <f>1/((BE74+1)/(S74/1.6)+1/(T74/1.37)) + BE74/((BE74+1)/(S74/1.6) + BE74/(T74/1.37))</f>
        <v>0</v>
      </c>
      <c r="W74">
        <f>(AZ74*BC74)</f>
        <v>0</v>
      </c>
      <c r="X74">
        <f>(BS74+(W74+2*0.95*5.67E-8*(((BS74+$B$7)+273)^4-(BS74+273)^4)-44100*L74)/(1.84*29.3*T74+8*0.95*5.67E-8*(BS74+273)^3))</f>
        <v>0</v>
      </c>
      <c r="Y74">
        <f>($C$7*BT74+$D$7*BU74+$E$7*X74)</f>
        <v>0</v>
      </c>
      <c r="Z74">
        <f>0.61365*exp(17.502*Y74/(240.97+Y74))</f>
        <v>0</v>
      </c>
      <c r="AA74">
        <f>(AB74/AC74*100)</f>
        <v>0</v>
      </c>
      <c r="AB74">
        <f>BL74*(BQ74+BR74)/1000</f>
        <v>0</v>
      </c>
      <c r="AC74">
        <f>0.61365*exp(17.502*BS74/(240.97+BS74))</f>
        <v>0</v>
      </c>
      <c r="AD74">
        <f>(Z74-BL74*(BQ74+BR74)/1000)</f>
        <v>0</v>
      </c>
      <c r="AE74">
        <f>(-L74*44100)</f>
        <v>0</v>
      </c>
      <c r="AF74">
        <f>2*29.3*T74*0.92*(BS74-Y74)</f>
        <v>0</v>
      </c>
      <c r="AG74">
        <f>2*0.95*5.67E-8*(((BS74+$B$7)+273)^4-(Y74+273)^4)</f>
        <v>0</v>
      </c>
      <c r="AH74">
        <f>W74+AG74+AE74+AF74</f>
        <v>0</v>
      </c>
      <c r="AI74">
        <f>BP74*AW74*(BK74-BJ74*(1000-AW74*BM74)/(1000-AW74*BL74))/(100*BD74)</f>
        <v>0</v>
      </c>
      <c r="AJ74">
        <f>1000*BP74*AW74*(BL74-BM74)/(100*BD74*(1000-AW74*BL74))</f>
        <v>0</v>
      </c>
      <c r="AK74">
        <f>(AL74 - AM74 - BQ74*1E3/(8.314*(BS74+273.15)) * AO74/BP74 * AN74) * BP74/(100*BD74) * (1000 - BM74)/1000</f>
        <v>0</v>
      </c>
      <c r="AL74">
        <v>1392.925060026635</v>
      </c>
      <c r="AM74">
        <v>1356.233636363636</v>
      </c>
      <c r="AN74">
        <v>5.193917503294744</v>
      </c>
      <c r="AO74">
        <v>66.76948386881654</v>
      </c>
      <c r="AP74">
        <f>(AR74 - AQ74 + BQ74*1E3/(8.314*(BS74+273.15)) * AT74/BP74 * AS74) * BP74/(100*BD74) * 1000/(1000 - AR74)</f>
        <v>0</v>
      </c>
      <c r="AQ74">
        <v>15.39728305045866</v>
      </c>
      <c r="AR74">
        <v>16.12562303030302</v>
      </c>
      <c r="AS74">
        <v>-1.705358256376534E-05</v>
      </c>
      <c r="AT74">
        <v>80.08681088304684</v>
      </c>
      <c r="AU74">
        <v>0</v>
      </c>
      <c r="AV74">
        <v>0</v>
      </c>
      <c r="AW74">
        <f>IF(AU74*$H$13&gt;=AY74,1.0,(AY74/(AY74-AU74*$H$13)))</f>
        <v>0</v>
      </c>
      <c r="AX74">
        <f>(AW74-1)*100</f>
        <v>0</v>
      </c>
      <c r="AY74">
        <f>MAX(0,($B$13+$C$13*BX74)/(1+$D$13*BX74)*BQ74/(BS74+273)*$E$13)</f>
        <v>0</v>
      </c>
      <c r="AZ74">
        <f>$B$11*BY74+$C$11*BZ74+$F$11*CK74*(1-CN74)</f>
        <v>0</v>
      </c>
      <c r="BA74">
        <f>AZ74*BB74</f>
        <v>0</v>
      </c>
      <c r="BB74">
        <f>($B$11*$D$9+$C$11*$D$9+$F$11*((CX74+CP74)/MAX(CX74+CP74+CY74, 0.1)*$I$9+CY74/MAX(CX74+CP74+CY74, 0.1)*$J$9))/($B$11+$C$11+$F$11)</f>
        <v>0</v>
      </c>
      <c r="BC74">
        <f>($B$11*$K$9+$C$11*$K$9+$F$11*((CX74+CP74)/MAX(CX74+CP74+CY74, 0.1)*$P$9+CY74/MAX(CX74+CP74+CY74, 0.1)*$Q$9))/($B$11+$C$11+$F$11)</f>
        <v>0</v>
      </c>
      <c r="BD74">
        <v>6</v>
      </c>
      <c r="BE74">
        <v>0.5</v>
      </c>
      <c r="BF74" t="s">
        <v>361</v>
      </c>
      <c r="BG74">
        <v>2</v>
      </c>
      <c r="BH74" t="b">
        <v>1</v>
      </c>
      <c r="BI74">
        <v>1728491727.714286</v>
      </c>
      <c r="BJ74">
        <v>1297.618928571428</v>
      </c>
      <c r="BK74">
        <v>1343.901785714286</v>
      </c>
      <c r="BL74">
        <v>16.12665357142857</v>
      </c>
      <c r="BM74">
        <v>15.38387142857143</v>
      </c>
      <c r="BN74">
        <v>1308.75</v>
      </c>
      <c r="BO74">
        <v>16.21715</v>
      </c>
      <c r="BP74">
        <v>600.0115714285714</v>
      </c>
      <c r="BQ74">
        <v>97.51020000000001</v>
      </c>
      <c r="BR74">
        <v>0.09999307857142857</v>
      </c>
      <c r="BS74">
        <v>25.00145</v>
      </c>
      <c r="BT74">
        <v>25.002225</v>
      </c>
      <c r="BU74">
        <v>999.9000000000002</v>
      </c>
      <c r="BV74">
        <v>0</v>
      </c>
      <c r="BW74">
        <v>0</v>
      </c>
      <c r="BX74">
        <v>10013.53714285714</v>
      </c>
      <c r="BY74">
        <v>0</v>
      </c>
      <c r="BZ74">
        <v>68.70264285714286</v>
      </c>
      <c r="CA74">
        <v>-46.28194285714285</v>
      </c>
      <c r="CB74">
        <v>1318.888928571429</v>
      </c>
      <c r="CC74">
        <v>1364.898928571429</v>
      </c>
      <c r="CD74">
        <v>0.742778</v>
      </c>
      <c r="CE74">
        <v>1343.901785714286</v>
      </c>
      <c r="CF74">
        <v>15.38387142857143</v>
      </c>
      <c r="CG74">
        <v>1.572513214285714</v>
      </c>
      <c r="CH74">
        <v>1.500083214285714</v>
      </c>
      <c r="CI74">
        <v>13.69205714285714</v>
      </c>
      <c r="CJ74">
        <v>12.96901428571429</v>
      </c>
      <c r="CK74">
        <v>1599.974285714286</v>
      </c>
      <c r="CL74">
        <v>0.6919896071428573</v>
      </c>
      <c r="CM74">
        <v>0.3080103928571428</v>
      </c>
      <c r="CN74">
        <v>0</v>
      </c>
      <c r="CO74">
        <v>2.027692857142858</v>
      </c>
      <c r="CP74">
        <v>0</v>
      </c>
      <c r="CQ74">
        <v>14782.55714285714</v>
      </c>
      <c r="CR74">
        <v>13789.90357142857</v>
      </c>
      <c r="CS74">
        <v>41.44178571428571</v>
      </c>
      <c r="CT74">
        <v>41.58678571428571</v>
      </c>
      <c r="CU74">
        <v>41.38139285714284</v>
      </c>
      <c r="CV74">
        <v>41.2765</v>
      </c>
      <c r="CW74">
        <v>40.56232142857142</v>
      </c>
      <c r="CX74">
        <v>1107.166428571428</v>
      </c>
      <c r="CY74">
        <v>492.8078571428572</v>
      </c>
      <c r="CZ74">
        <v>0</v>
      </c>
      <c r="DA74">
        <v>1728491792.2</v>
      </c>
      <c r="DB74">
        <v>0</v>
      </c>
      <c r="DC74">
        <v>1728490956.5</v>
      </c>
      <c r="DD74" t="s">
        <v>362</v>
      </c>
      <c r="DE74">
        <v>1728490952.5</v>
      </c>
      <c r="DF74">
        <v>1728490956.5</v>
      </c>
      <c r="DG74">
        <v>1</v>
      </c>
      <c r="DH74">
        <v>-0.065</v>
      </c>
      <c r="DI74">
        <v>-0.008</v>
      </c>
      <c r="DJ74">
        <v>-3.246</v>
      </c>
      <c r="DK74">
        <v>-0.091</v>
      </c>
      <c r="DL74">
        <v>52</v>
      </c>
      <c r="DM74">
        <v>15</v>
      </c>
      <c r="DN74">
        <v>0.25</v>
      </c>
      <c r="DO74">
        <v>0.13</v>
      </c>
      <c r="DP74">
        <v>-46.21391219512196</v>
      </c>
      <c r="DQ74">
        <v>-2.280439024390373</v>
      </c>
      <c r="DR74">
        <v>0.4110760265539409</v>
      </c>
      <c r="DS74">
        <v>0</v>
      </c>
      <c r="DT74">
        <v>0.7537040975609757</v>
      </c>
      <c r="DU74">
        <v>-0.14612675958188</v>
      </c>
      <c r="DV74">
        <v>0.01593920823048849</v>
      </c>
      <c r="DW74">
        <v>0</v>
      </c>
      <c r="DX74">
        <v>0</v>
      </c>
      <c r="DY74">
        <v>2</v>
      </c>
      <c r="DZ74" t="s">
        <v>386</v>
      </c>
      <c r="EA74">
        <v>3.23152</v>
      </c>
      <c r="EB74">
        <v>2.70436</v>
      </c>
      <c r="EC74">
        <v>0.226133</v>
      </c>
      <c r="ED74">
        <v>0.230292</v>
      </c>
      <c r="EE74">
        <v>0.0851268</v>
      </c>
      <c r="EF74">
        <v>0.0826364</v>
      </c>
      <c r="EG74">
        <v>25588</v>
      </c>
      <c r="EH74">
        <v>24867.1</v>
      </c>
      <c r="EI74">
        <v>31635.4</v>
      </c>
      <c r="EJ74">
        <v>30594.9</v>
      </c>
      <c r="EK74">
        <v>38794.3</v>
      </c>
      <c r="EL74">
        <v>37097.6</v>
      </c>
      <c r="EM74">
        <v>44360.8</v>
      </c>
      <c r="EN74">
        <v>42704</v>
      </c>
      <c r="EO74">
        <v>2.2027</v>
      </c>
      <c r="EP74">
        <v>1.93875</v>
      </c>
      <c r="EQ74">
        <v>0.159796</v>
      </c>
      <c r="ER74">
        <v>0</v>
      </c>
      <c r="ES74">
        <v>22.3847</v>
      </c>
      <c r="ET74">
        <v>999.9</v>
      </c>
      <c r="EU74">
        <v>69.8</v>
      </c>
      <c r="EV74">
        <v>22.9</v>
      </c>
      <c r="EW74">
        <v>20.0635</v>
      </c>
      <c r="EX74">
        <v>60.7701</v>
      </c>
      <c r="EY74">
        <v>25.5288</v>
      </c>
      <c r="EZ74">
        <v>1</v>
      </c>
      <c r="FA74">
        <v>-0.326354</v>
      </c>
      <c r="FB74">
        <v>-0.459668</v>
      </c>
      <c r="FC74">
        <v>20.1997</v>
      </c>
      <c r="FD74">
        <v>5.21969</v>
      </c>
      <c r="FE74">
        <v>11.9942</v>
      </c>
      <c r="FF74">
        <v>4.9652</v>
      </c>
      <c r="FG74">
        <v>3.29545</v>
      </c>
      <c r="FH74">
        <v>9999</v>
      </c>
      <c r="FI74">
        <v>9999</v>
      </c>
      <c r="FJ74">
        <v>9999</v>
      </c>
      <c r="FK74">
        <v>148.2</v>
      </c>
      <c r="FL74">
        <v>4.97101</v>
      </c>
      <c r="FM74">
        <v>1.86761</v>
      </c>
      <c r="FN74">
        <v>1.85884</v>
      </c>
      <c r="FO74">
        <v>1.86508</v>
      </c>
      <c r="FP74">
        <v>1.86305</v>
      </c>
      <c r="FQ74">
        <v>1.86441</v>
      </c>
      <c r="FR74">
        <v>1.85983</v>
      </c>
      <c r="FS74">
        <v>1.86388</v>
      </c>
      <c r="FT74">
        <v>0</v>
      </c>
      <c r="FU74">
        <v>0</v>
      </c>
      <c r="FV74">
        <v>0</v>
      </c>
      <c r="FW74">
        <v>0</v>
      </c>
      <c r="FX74" t="s">
        <v>364</v>
      </c>
      <c r="FY74" t="s">
        <v>365</v>
      </c>
      <c r="FZ74" t="s">
        <v>366</v>
      </c>
      <c r="GA74" t="s">
        <v>366</v>
      </c>
      <c r="GB74" t="s">
        <v>366</v>
      </c>
      <c r="GC74" t="s">
        <v>366</v>
      </c>
      <c r="GD74">
        <v>0</v>
      </c>
      <c r="GE74">
        <v>100</v>
      </c>
      <c r="GF74">
        <v>100</v>
      </c>
      <c r="GG74">
        <v>-11.34</v>
      </c>
      <c r="GH74">
        <v>-0.0905</v>
      </c>
      <c r="GI74">
        <v>-2.868309889394353</v>
      </c>
      <c r="GJ74">
        <v>-0.006773961979547998</v>
      </c>
      <c r="GK74">
        <v>-8.296070481250098E-08</v>
      </c>
      <c r="GL74">
        <v>3.322967193956903E-10</v>
      </c>
      <c r="GM74">
        <v>-0.07871069313407227</v>
      </c>
      <c r="GN74">
        <v>-0.00208336341840114</v>
      </c>
      <c r="GO74">
        <v>8.801746095907445E-05</v>
      </c>
      <c r="GP74">
        <v>-2.677693255255651E-07</v>
      </c>
      <c r="GQ74">
        <v>3</v>
      </c>
      <c r="GR74">
        <v>2052</v>
      </c>
      <c r="GS74">
        <v>2</v>
      </c>
      <c r="GT74">
        <v>18</v>
      </c>
      <c r="GU74">
        <v>13.1</v>
      </c>
      <c r="GV74">
        <v>13</v>
      </c>
      <c r="GW74">
        <v>2.98096</v>
      </c>
      <c r="GX74">
        <v>2.40234</v>
      </c>
      <c r="GY74">
        <v>1.44897</v>
      </c>
      <c r="GZ74">
        <v>2.32666</v>
      </c>
      <c r="HA74">
        <v>1.55151</v>
      </c>
      <c r="HB74">
        <v>2.22168</v>
      </c>
      <c r="HC74">
        <v>28.6269</v>
      </c>
      <c r="HD74">
        <v>14.8938</v>
      </c>
      <c r="HE74">
        <v>18</v>
      </c>
      <c r="HF74">
        <v>608.883</v>
      </c>
      <c r="HG74">
        <v>444.966</v>
      </c>
      <c r="HH74">
        <v>23.4663</v>
      </c>
      <c r="HI74">
        <v>22.7754</v>
      </c>
      <c r="HJ74">
        <v>30.0003</v>
      </c>
      <c r="HK74">
        <v>22.7249</v>
      </c>
      <c r="HL74">
        <v>22.6435</v>
      </c>
      <c r="HM74">
        <v>59.7312</v>
      </c>
      <c r="HN74">
        <v>32.2664</v>
      </c>
      <c r="HO74">
        <v>76.29130000000001</v>
      </c>
      <c r="HP74">
        <v>23.4558</v>
      </c>
      <c r="HQ74">
        <v>1414.87</v>
      </c>
      <c r="HR74">
        <v>15.5501</v>
      </c>
      <c r="HS74">
        <v>100.426</v>
      </c>
      <c r="HT74">
        <v>102.06</v>
      </c>
    </row>
    <row r="75" spans="1:228">
      <c r="A75">
        <v>59</v>
      </c>
      <c r="B75">
        <v>1728491740.5</v>
      </c>
      <c r="C75">
        <v>803</v>
      </c>
      <c r="D75" t="s">
        <v>483</v>
      </c>
      <c r="E75" t="s">
        <v>484</v>
      </c>
      <c r="F75">
        <v>5</v>
      </c>
      <c r="G75" t="s">
        <v>357</v>
      </c>
      <c r="H75" t="s">
        <v>358</v>
      </c>
      <c r="I75" t="s">
        <v>359</v>
      </c>
      <c r="J75" t="s">
        <v>360</v>
      </c>
      <c r="K75">
        <v>1728491733</v>
      </c>
      <c r="L75">
        <f>(M75)/1000</f>
        <v>0</v>
      </c>
      <c r="M75">
        <f>IF(BH75, AP75, AJ75)</f>
        <v>0</v>
      </c>
      <c r="N75">
        <f>IF(BH75, AK75, AI75)</f>
        <v>0</v>
      </c>
      <c r="O75">
        <f>BJ75 - IF(AW75&gt;1, N75*BD75*100.0/(AY75), 0)</f>
        <v>0</v>
      </c>
      <c r="P75">
        <f>((V75-L75/2)*O75-N75)/(V75+L75/2)</f>
        <v>0</v>
      </c>
      <c r="Q75">
        <f>P75*(BQ75+BR75)/1000.0</f>
        <v>0</v>
      </c>
      <c r="R75">
        <f>(BJ75 - IF(AW75&gt;1, N75*BD75*100.0/(AY75), 0))*(BQ75+BR75)/1000.0</f>
        <v>0</v>
      </c>
      <c r="S75">
        <f>2.0/((1/U75-1/T75)+SIGN(U75)*SQRT((1/U75-1/T75)*(1/U75-1/T75) + 4*BE75/((BE75+1)*(BE75+1))*(2*1/U75*1/T75-1/T75*1/T75)))</f>
        <v>0</v>
      </c>
      <c r="T75">
        <f>IF(LEFT(BF75,1)&lt;&gt;"0",IF(LEFT(BF75,1)="1",3.0,BG75),$D$5+$E$5*(BX75*BQ75/($K$5*1000))+$F$5*(BX75*BQ75/($K$5*1000))*MAX(MIN(BD75,$J$5),$I$5)*MAX(MIN(BD75,$J$5),$I$5)+$G$5*MAX(MIN(BD75,$J$5),$I$5)*(BX75*BQ75/($K$5*1000))+$H$5*(BX75*BQ75/($K$5*1000))*(BX75*BQ75/($K$5*1000)))</f>
        <v>0</v>
      </c>
      <c r="U75">
        <f>L75*(1000-(1000*0.61365*exp(17.502*Y75/(240.97+Y75))/(BQ75+BR75)+BL75)/2)/(1000*0.61365*exp(17.502*Y75/(240.97+Y75))/(BQ75+BR75)-BL75)</f>
        <v>0</v>
      </c>
      <c r="V75">
        <f>1/((BE75+1)/(S75/1.6)+1/(T75/1.37)) + BE75/((BE75+1)/(S75/1.6) + BE75/(T75/1.37))</f>
        <v>0</v>
      </c>
      <c r="W75">
        <f>(AZ75*BC75)</f>
        <v>0</v>
      </c>
      <c r="X75">
        <f>(BS75+(W75+2*0.95*5.67E-8*(((BS75+$B$7)+273)^4-(BS75+273)^4)-44100*L75)/(1.84*29.3*T75+8*0.95*5.67E-8*(BS75+273)^3))</f>
        <v>0</v>
      </c>
      <c r="Y75">
        <f>($C$7*BT75+$D$7*BU75+$E$7*X75)</f>
        <v>0</v>
      </c>
      <c r="Z75">
        <f>0.61365*exp(17.502*Y75/(240.97+Y75))</f>
        <v>0</v>
      </c>
      <c r="AA75">
        <f>(AB75/AC75*100)</f>
        <v>0</v>
      </c>
      <c r="AB75">
        <f>BL75*(BQ75+BR75)/1000</f>
        <v>0</v>
      </c>
      <c r="AC75">
        <f>0.61365*exp(17.502*BS75/(240.97+BS75))</f>
        <v>0</v>
      </c>
      <c r="AD75">
        <f>(Z75-BL75*(BQ75+BR75)/1000)</f>
        <v>0</v>
      </c>
      <c r="AE75">
        <f>(-L75*44100)</f>
        <v>0</v>
      </c>
      <c r="AF75">
        <f>2*29.3*T75*0.92*(BS75-Y75)</f>
        <v>0</v>
      </c>
      <c r="AG75">
        <f>2*0.95*5.67E-8*(((BS75+$B$7)+273)^4-(Y75+273)^4)</f>
        <v>0</v>
      </c>
      <c r="AH75">
        <f>W75+AG75+AE75+AF75</f>
        <v>0</v>
      </c>
      <c r="AI75">
        <f>BP75*AW75*(BK75-BJ75*(1000-AW75*BM75)/(1000-AW75*BL75))/(100*BD75)</f>
        <v>0</v>
      </c>
      <c r="AJ75">
        <f>1000*BP75*AW75*(BL75-BM75)/(100*BD75*(1000-AW75*BL75))</f>
        <v>0</v>
      </c>
      <c r="AK75">
        <f>(AL75 - AM75 - BQ75*1E3/(8.314*(BS75+273.15)) * AO75/BP75 * AN75) * BP75/(100*BD75) * (1000 - BM75)/1000</f>
        <v>0</v>
      </c>
      <c r="AL75">
        <v>1418.784905198502</v>
      </c>
      <c r="AM75">
        <v>1382.007939393939</v>
      </c>
      <c r="AN75">
        <v>5.167568969202882</v>
      </c>
      <c r="AO75">
        <v>66.76948386881654</v>
      </c>
      <c r="AP75">
        <f>(AR75 - AQ75 + BQ75*1E3/(8.314*(BS75+273.15)) * AT75/BP75 * AS75) * BP75/(100*BD75) * 1000/(1000 - AR75)</f>
        <v>0</v>
      </c>
      <c r="AQ75">
        <v>15.45160343933406</v>
      </c>
      <c r="AR75">
        <v>16.14508787878788</v>
      </c>
      <c r="AS75">
        <v>4.89804698033176E-05</v>
      </c>
      <c r="AT75">
        <v>80.08681088304684</v>
      </c>
      <c r="AU75">
        <v>0</v>
      </c>
      <c r="AV75">
        <v>0</v>
      </c>
      <c r="AW75">
        <f>IF(AU75*$H$13&gt;=AY75,1.0,(AY75/(AY75-AU75*$H$13)))</f>
        <v>0</v>
      </c>
      <c r="AX75">
        <f>(AW75-1)*100</f>
        <v>0</v>
      </c>
      <c r="AY75">
        <f>MAX(0,($B$13+$C$13*BX75)/(1+$D$13*BX75)*BQ75/(BS75+273)*$E$13)</f>
        <v>0</v>
      </c>
      <c r="AZ75">
        <f>$B$11*BY75+$C$11*BZ75+$F$11*CK75*(1-CN75)</f>
        <v>0</v>
      </c>
      <c r="BA75">
        <f>AZ75*BB75</f>
        <v>0</v>
      </c>
      <c r="BB75">
        <f>($B$11*$D$9+$C$11*$D$9+$F$11*((CX75+CP75)/MAX(CX75+CP75+CY75, 0.1)*$I$9+CY75/MAX(CX75+CP75+CY75, 0.1)*$J$9))/($B$11+$C$11+$F$11)</f>
        <v>0</v>
      </c>
      <c r="BC75">
        <f>($B$11*$K$9+$C$11*$K$9+$F$11*((CX75+CP75)/MAX(CX75+CP75+CY75, 0.1)*$P$9+CY75/MAX(CX75+CP75+CY75, 0.1)*$Q$9))/($B$11+$C$11+$F$11)</f>
        <v>0</v>
      </c>
      <c r="BD75">
        <v>6</v>
      </c>
      <c r="BE75">
        <v>0.5</v>
      </c>
      <c r="BF75" t="s">
        <v>361</v>
      </c>
      <c r="BG75">
        <v>2</v>
      </c>
      <c r="BH75" t="b">
        <v>1</v>
      </c>
      <c r="BI75">
        <v>1728491733</v>
      </c>
      <c r="BJ75">
        <v>1324.187777777778</v>
      </c>
      <c r="BK75">
        <v>1370.749629629629</v>
      </c>
      <c r="BL75">
        <v>16.12894814814815</v>
      </c>
      <c r="BM75">
        <v>15.41244444444444</v>
      </c>
      <c r="BN75">
        <v>1335.458888888889</v>
      </c>
      <c r="BO75">
        <v>16.21944074074074</v>
      </c>
      <c r="BP75">
        <v>600.0281851851852</v>
      </c>
      <c r="BQ75">
        <v>97.51036296296297</v>
      </c>
      <c r="BR75">
        <v>0.1000617592592593</v>
      </c>
      <c r="BS75">
        <v>25.01512962962963</v>
      </c>
      <c r="BT75">
        <v>25.00923703703704</v>
      </c>
      <c r="BU75">
        <v>999.9000000000001</v>
      </c>
      <c r="BV75">
        <v>0</v>
      </c>
      <c r="BW75">
        <v>0</v>
      </c>
      <c r="BX75">
        <v>10001.97111111111</v>
      </c>
      <c r="BY75">
        <v>0</v>
      </c>
      <c r="BZ75">
        <v>68.79164444444444</v>
      </c>
      <c r="CA75">
        <v>-46.56093333333332</v>
      </c>
      <c r="CB75">
        <v>1345.895925925926</v>
      </c>
      <c r="CC75">
        <v>1392.206666666667</v>
      </c>
      <c r="CD75">
        <v>0.7165025925925926</v>
      </c>
      <c r="CE75">
        <v>1370.749629629629</v>
      </c>
      <c r="CF75">
        <v>15.41244444444444</v>
      </c>
      <c r="CG75">
        <v>1.572739259259259</v>
      </c>
      <c r="CH75">
        <v>1.502871481481481</v>
      </c>
      <c r="CI75">
        <v>13.69426666666667</v>
      </c>
      <c r="CJ75">
        <v>12.99738518518518</v>
      </c>
      <c r="CK75">
        <v>1599.99074074074</v>
      </c>
      <c r="CL75">
        <v>0.6919926666666667</v>
      </c>
      <c r="CM75">
        <v>0.3080073333333334</v>
      </c>
      <c r="CN75">
        <v>0</v>
      </c>
      <c r="CO75">
        <v>2.012033333333333</v>
      </c>
      <c r="CP75">
        <v>0</v>
      </c>
      <c r="CQ75">
        <v>14791.12962962963</v>
      </c>
      <c r="CR75">
        <v>13790.06666666667</v>
      </c>
      <c r="CS75">
        <v>41.51129629629629</v>
      </c>
      <c r="CT75">
        <v>41.61788888888888</v>
      </c>
      <c r="CU75">
        <v>41.43962962962963</v>
      </c>
      <c r="CV75">
        <v>41.3377037037037</v>
      </c>
      <c r="CW75">
        <v>40.62466666666666</v>
      </c>
      <c r="CX75">
        <v>1107.182962962963</v>
      </c>
      <c r="CY75">
        <v>492.8077777777778</v>
      </c>
      <c r="CZ75">
        <v>0</v>
      </c>
      <c r="DA75">
        <v>1728491797</v>
      </c>
      <c r="DB75">
        <v>0</v>
      </c>
      <c r="DC75">
        <v>1728490956.5</v>
      </c>
      <c r="DD75" t="s">
        <v>362</v>
      </c>
      <c r="DE75">
        <v>1728490952.5</v>
      </c>
      <c r="DF75">
        <v>1728490956.5</v>
      </c>
      <c r="DG75">
        <v>1</v>
      </c>
      <c r="DH75">
        <v>-0.065</v>
      </c>
      <c r="DI75">
        <v>-0.008</v>
      </c>
      <c r="DJ75">
        <v>-3.246</v>
      </c>
      <c r="DK75">
        <v>-0.091</v>
      </c>
      <c r="DL75">
        <v>52</v>
      </c>
      <c r="DM75">
        <v>15</v>
      </c>
      <c r="DN75">
        <v>0.25</v>
      </c>
      <c r="DO75">
        <v>0.13</v>
      </c>
      <c r="DP75">
        <v>-46.38319268292683</v>
      </c>
      <c r="DQ75">
        <v>-3.323176306620224</v>
      </c>
      <c r="DR75">
        <v>0.4512016186564132</v>
      </c>
      <c r="DS75">
        <v>0</v>
      </c>
      <c r="DT75">
        <v>0.7286933414634146</v>
      </c>
      <c r="DU75">
        <v>-0.3011801393728216</v>
      </c>
      <c r="DV75">
        <v>0.03166423108224396</v>
      </c>
      <c r="DW75">
        <v>0</v>
      </c>
      <c r="DX75">
        <v>0</v>
      </c>
      <c r="DY75">
        <v>2</v>
      </c>
      <c r="DZ75" t="s">
        <v>386</v>
      </c>
      <c r="EA75">
        <v>3.23149</v>
      </c>
      <c r="EB75">
        <v>2.7042</v>
      </c>
      <c r="EC75">
        <v>0.228743</v>
      </c>
      <c r="ED75">
        <v>0.232876</v>
      </c>
      <c r="EE75">
        <v>0.0852044</v>
      </c>
      <c r="EF75">
        <v>0.0827876</v>
      </c>
      <c r="EG75">
        <v>25502.7</v>
      </c>
      <c r="EH75">
        <v>24783.6</v>
      </c>
      <c r="EI75">
        <v>31636.2</v>
      </c>
      <c r="EJ75">
        <v>30594.5</v>
      </c>
      <c r="EK75">
        <v>38792.2</v>
      </c>
      <c r="EL75">
        <v>37091.1</v>
      </c>
      <c r="EM75">
        <v>44362.1</v>
      </c>
      <c r="EN75">
        <v>42703.6</v>
      </c>
      <c r="EO75">
        <v>2.2022</v>
      </c>
      <c r="EP75">
        <v>1.93913</v>
      </c>
      <c r="EQ75">
        <v>0.159826</v>
      </c>
      <c r="ER75">
        <v>0</v>
      </c>
      <c r="ES75">
        <v>22.3859</v>
      </c>
      <c r="ET75">
        <v>999.9</v>
      </c>
      <c r="EU75">
        <v>69.8</v>
      </c>
      <c r="EV75">
        <v>23</v>
      </c>
      <c r="EW75">
        <v>20.1835</v>
      </c>
      <c r="EX75">
        <v>60.9001</v>
      </c>
      <c r="EY75">
        <v>25.4888</v>
      </c>
      <c r="EZ75">
        <v>1</v>
      </c>
      <c r="FA75">
        <v>-0.325998</v>
      </c>
      <c r="FB75">
        <v>-0.489643</v>
      </c>
      <c r="FC75">
        <v>20.1997</v>
      </c>
      <c r="FD75">
        <v>5.21984</v>
      </c>
      <c r="FE75">
        <v>11.9945</v>
      </c>
      <c r="FF75">
        <v>4.96515</v>
      </c>
      <c r="FG75">
        <v>3.29555</v>
      </c>
      <c r="FH75">
        <v>9999</v>
      </c>
      <c r="FI75">
        <v>9999</v>
      </c>
      <c r="FJ75">
        <v>9999</v>
      </c>
      <c r="FK75">
        <v>148.2</v>
      </c>
      <c r="FL75">
        <v>4.97099</v>
      </c>
      <c r="FM75">
        <v>1.86762</v>
      </c>
      <c r="FN75">
        <v>1.85883</v>
      </c>
      <c r="FO75">
        <v>1.86508</v>
      </c>
      <c r="FP75">
        <v>1.86306</v>
      </c>
      <c r="FQ75">
        <v>1.86443</v>
      </c>
      <c r="FR75">
        <v>1.85981</v>
      </c>
      <c r="FS75">
        <v>1.86388</v>
      </c>
      <c r="FT75">
        <v>0</v>
      </c>
      <c r="FU75">
        <v>0</v>
      </c>
      <c r="FV75">
        <v>0</v>
      </c>
      <c r="FW75">
        <v>0</v>
      </c>
      <c r="FX75" t="s">
        <v>364</v>
      </c>
      <c r="FY75" t="s">
        <v>365</v>
      </c>
      <c r="FZ75" t="s">
        <v>366</v>
      </c>
      <c r="GA75" t="s">
        <v>366</v>
      </c>
      <c r="GB75" t="s">
        <v>366</v>
      </c>
      <c r="GC75" t="s">
        <v>366</v>
      </c>
      <c r="GD75">
        <v>0</v>
      </c>
      <c r="GE75">
        <v>100</v>
      </c>
      <c r="GF75">
        <v>100</v>
      </c>
      <c r="GG75">
        <v>-11.47</v>
      </c>
      <c r="GH75">
        <v>-0.09039999999999999</v>
      </c>
      <c r="GI75">
        <v>-2.868309889394353</v>
      </c>
      <c r="GJ75">
        <v>-0.006773961979547998</v>
      </c>
      <c r="GK75">
        <v>-8.296070481250098E-08</v>
      </c>
      <c r="GL75">
        <v>3.322967193956903E-10</v>
      </c>
      <c r="GM75">
        <v>-0.07871069313407227</v>
      </c>
      <c r="GN75">
        <v>-0.00208336341840114</v>
      </c>
      <c r="GO75">
        <v>8.801746095907445E-05</v>
      </c>
      <c r="GP75">
        <v>-2.677693255255651E-07</v>
      </c>
      <c r="GQ75">
        <v>3</v>
      </c>
      <c r="GR75">
        <v>2052</v>
      </c>
      <c r="GS75">
        <v>2</v>
      </c>
      <c r="GT75">
        <v>18</v>
      </c>
      <c r="GU75">
        <v>13.1</v>
      </c>
      <c r="GV75">
        <v>13.1</v>
      </c>
      <c r="GW75">
        <v>3.02124</v>
      </c>
      <c r="GX75">
        <v>2.40723</v>
      </c>
      <c r="GY75">
        <v>1.44775</v>
      </c>
      <c r="GZ75">
        <v>2.32666</v>
      </c>
      <c r="HA75">
        <v>1.55151</v>
      </c>
      <c r="HB75">
        <v>2.42065</v>
      </c>
      <c r="HC75">
        <v>28.6269</v>
      </c>
      <c r="HD75">
        <v>14.9113</v>
      </c>
      <c r="HE75">
        <v>18</v>
      </c>
      <c r="HF75">
        <v>608.582</v>
      </c>
      <c r="HG75">
        <v>445.222</v>
      </c>
      <c r="HH75">
        <v>23.4481</v>
      </c>
      <c r="HI75">
        <v>22.7787</v>
      </c>
      <c r="HJ75">
        <v>30.0004</v>
      </c>
      <c r="HK75">
        <v>22.7292</v>
      </c>
      <c r="HL75">
        <v>22.6475</v>
      </c>
      <c r="HM75">
        <v>60.5323</v>
      </c>
      <c r="HN75">
        <v>32.2664</v>
      </c>
      <c r="HO75">
        <v>76.29130000000001</v>
      </c>
      <c r="HP75">
        <v>23.4436</v>
      </c>
      <c r="HQ75">
        <v>1434.93</v>
      </c>
      <c r="HR75">
        <v>15.5729</v>
      </c>
      <c r="HS75">
        <v>100.429</v>
      </c>
      <c r="HT75">
        <v>102.059</v>
      </c>
    </row>
    <row r="76" spans="1:228">
      <c r="A76">
        <v>60</v>
      </c>
      <c r="B76">
        <v>1728491745.5</v>
      </c>
      <c r="C76">
        <v>808</v>
      </c>
      <c r="D76" t="s">
        <v>485</v>
      </c>
      <c r="E76" t="s">
        <v>486</v>
      </c>
      <c r="F76">
        <v>5</v>
      </c>
      <c r="G76" t="s">
        <v>357</v>
      </c>
      <c r="H76" t="s">
        <v>358</v>
      </c>
      <c r="I76" t="s">
        <v>359</v>
      </c>
      <c r="J76" t="s">
        <v>360</v>
      </c>
      <c r="K76">
        <v>1728491737.714286</v>
      </c>
      <c r="L76">
        <f>(M76)/1000</f>
        <v>0</v>
      </c>
      <c r="M76">
        <f>IF(BH76, AP76, AJ76)</f>
        <v>0</v>
      </c>
      <c r="N76">
        <f>IF(BH76, AK76, AI76)</f>
        <v>0</v>
      </c>
      <c r="O76">
        <f>BJ76 - IF(AW76&gt;1, N76*BD76*100.0/(AY76), 0)</f>
        <v>0</v>
      </c>
      <c r="P76">
        <f>((V76-L76/2)*O76-N76)/(V76+L76/2)</f>
        <v>0</v>
      </c>
      <c r="Q76">
        <f>P76*(BQ76+BR76)/1000.0</f>
        <v>0</v>
      </c>
      <c r="R76">
        <f>(BJ76 - IF(AW76&gt;1, N76*BD76*100.0/(AY76), 0))*(BQ76+BR76)/1000.0</f>
        <v>0</v>
      </c>
      <c r="S76">
        <f>2.0/((1/U76-1/T76)+SIGN(U76)*SQRT((1/U76-1/T76)*(1/U76-1/T76) + 4*BE76/((BE76+1)*(BE76+1))*(2*1/U76*1/T76-1/T76*1/T76)))</f>
        <v>0</v>
      </c>
      <c r="T76">
        <f>IF(LEFT(BF76,1)&lt;&gt;"0",IF(LEFT(BF76,1)="1",3.0,BG76),$D$5+$E$5*(BX76*BQ76/($K$5*1000))+$F$5*(BX76*BQ76/($K$5*1000))*MAX(MIN(BD76,$J$5),$I$5)*MAX(MIN(BD76,$J$5),$I$5)+$G$5*MAX(MIN(BD76,$J$5),$I$5)*(BX76*BQ76/($K$5*1000))+$H$5*(BX76*BQ76/($K$5*1000))*(BX76*BQ76/($K$5*1000)))</f>
        <v>0</v>
      </c>
      <c r="U76">
        <f>L76*(1000-(1000*0.61365*exp(17.502*Y76/(240.97+Y76))/(BQ76+BR76)+BL76)/2)/(1000*0.61365*exp(17.502*Y76/(240.97+Y76))/(BQ76+BR76)-BL76)</f>
        <v>0</v>
      </c>
      <c r="V76">
        <f>1/((BE76+1)/(S76/1.6)+1/(T76/1.37)) + BE76/((BE76+1)/(S76/1.6) + BE76/(T76/1.37))</f>
        <v>0</v>
      </c>
      <c r="W76">
        <f>(AZ76*BC76)</f>
        <v>0</v>
      </c>
      <c r="X76">
        <f>(BS76+(W76+2*0.95*5.67E-8*(((BS76+$B$7)+273)^4-(BS76+273)^4)-44100*L76)/(1.84*29.3*T76+8*0.95*5.67E-8*(BS76+273)^3))</f>
        <v>0</v>
      </c>
      <c r="Y76">
        <f>($C$7*BT76+$D$7*BU76+$E$7*X76)</f>
        <v>0</v>
      </c>
      <c r="Z76">
        <f>0.61365*exp(17.502*Y76/(240.97+Y76))</f>
        <v>0</v>
      </c>
      <c r="AA76">
        <f>(AB76/AC76*100)</f>
        <v>0</v>
      </c>
      <c r="AB76">
        <f>BL76*(BQ76+BR76)/1000</f>
        <v>0</v>
      </c>
      <c r="AC76">
        <f>0.61365*exp(17.502*BS76/(240.97+BS76))</f>
        <v>0</v>
      </c>
      <c r="AD76">
        <f>(Z76-BL76*(BQ76+BR76)/1000)</f>
        <v>0</v>
      </c>
      <c r="AE76">
        <f>(-L76*44100)</f>
        <v>0</v>
      </c>
      <c r="AF76">
        <f>2*29.3*T76*0.92*(BS76-Y76)</f>
        <v>0</v>
      </c>
      <c r="AG76">
        <f>2*0.95*5.67E-8*(((BS76+$B$7)+273)^4-(Y76+273)^4)</f>
        <v>0</v>
      </c>
      <c r="AH76">
        <f>W76+AG76+AE76+AF76</f>
        <v>0</v>
      </c>
      <c r="AI76">
        <f>BP76*AW76*(BK76-BJ76*(1000-AW76*BM76)/(1000-AW76*BL76))/(100*BD76)</f>
        <v>0</v>
      </c>
      <c r="AJ76">
        <f>1000*BP76*AW76*(BL76-BM76)/(100*BD76*(1000-AW76*BL76))</f>
        <v>0</v>
      </c>
      <c r="AK76">
        <f>(AL76 - AM76 - BQ76*1E3/(8.314*(BS76+273.15)) * AO76/BP76 * AN76) * BP76/(100*BD76) * (1000 - BM76)/1000</f>
        <v>0</v>
      </c>
      <c r="AL76">
        <v>1443.991745362042</v>
      </c>
      <c r="AM76">
        <v>1407.566848484848</v>
      </c>
      <c r="AN76">
        <v>5.075959759056758</v>
      </c>
      <c r="AO76">
        <v>66.76948386881654</v>
      </c>
      <c r="AP76">
        <f>(AR76 - AQ76 + BQ76*1E3/(8.314*(BS76+273.15)) * AT76/BP76 * AS76) * BP76/(100*BD76) * 1000/(1000 - AR76)</f>
        <v>0</v>
      </c>
      <c r="AQ76">
        <v>15.48221478244828</v>
      </c>
      <c r="AR76">
        <v>16.16452666666667</v>
      </c>
      <c r="AS76">
        <v>5.317835572752174E-05</v>
      </c>
      <c r="AT76">
        <v>80.08681088304684</v>
      </c>
      <c r="AU76">
        <v>0</v>
      </c>
      <c r="AV76">
        <v>0</v>
      </c>
      <c r="AW76">
        <f>IF(AU76*$H$13&gt;=AY76,1.0,(AY76/(AY76-AU76*$H$13)))</f>
        <v>0</v>
      </c>
      <c r="AX76">
        <f>(AW76-1)*100</f>
        <v>0</v>
      </c>
      <c r="AY76">
        <f>MAX(0,($B$13+$C$13*BX76)/(1+$D$13*BX76)*BQ76/(BS76+273)*$E$13)</f>
        <v>0</v>
      </c>
      <c r="AZ76">
        <f>$B$11*BY76+$C$11*BZ76+$F$11*CK76*(1-CN76)</f>
        <v>0</v>
      </c>
      <c r="BA76">
        <f>AZ76*BB76</f>
        <v>0</v>
      </c>
      <c r="BB76">
        <f>($B$11*$D$9+$C$11*$D$9+$F$11*((CX76+CP76)/MAX(CX76+CP76+CY76, 0.1)*$I$9+CY76/MAX(CX76+CP76+CY76, 0.1)*$J$9))/($B$11+$C$11+$F$11)</f>
        <v>0</v>
      </c>
      <c r="BC76">
        <f>($B$11*$K$9+$C$11*$K$9+$F$11*((CX76+CP76)/MAX(CX76+CP76+CY76, 0.1)*$P$9+CY76/MAX(CX76+CP76+CY76, 0.1)*$Q$9))/($B$11+$C$11+$F$11)</f>
        <v>0</v>
      </c>
      <c r="BD76">
        <v>6</v>
      </c>
      <c r="BE76">
        <v>0.5</v>
      </c>
      <c r="BF76" t="s">
        <v>361</v>
      </c>
      <c r="BG76">
        <v>2</v>
      </c>
      <c r="BH76" t="b">
        <v>1</v>
      </c>
      <c r="BI76">
        <v>1728491737.714286</v>
      </c>
      <c r="BJ76">
        <v>1348.052142857143</v>
      </c>
      <c r="BK76">
        <v>1394.675714285714</v>
      </c>
      <c r="BL76">
        <v>16.13905</v>
      </c>
      <c r="BM76">
        <v>15.44704642857143</v>
      </c>
      <c r="BN76">
        <v>1359.447142857143</v>
      </c>
      <c r="BO76">
        <v>16.22952857142857</v>
      </c>
      <c r="BP76">
        <v>600.0111785714287</v>
      </c>
      <c r="BQ76">
        <v>97.51019285714285</v>
      </c>
      <c r="BR76">
        <v>0.09992861785714284</v>
      </c>
      <c r="BS76">
        <v>25.0246</v>
      </c>
      <c r="BT76">
        <v>25.01299642857143</v>
      </c>
      <c r="BU76">
        <v>999.9000000000002</v>
      </c>
      <c r="BV76">
        <v>0</v>
      </c>
      <c r="BW76">
        <v>0</v>
      </c>
      <c r="BX76">
        <v>10010.13392857143</v>
      </c>
      <c r="BY76">
        <v>0</v>
      </c>
      <c r="BZ76">
        <v>68.76264999999999</v>
      </c>
      <c r="CA76">
        <v>-46.6226</v>
      </c>
      <c r="CB76">
        <v>1370.165357142857</v>
      </c>
      <c r="CC76">
        <v>1416.556785714285</v>
      </c>
      <c r="CD76">
        <v>0.6920024642857142</v>
      </c>
      <c r="CE76">
        <v>1394.675714285714</v>
      </c>
      <c r="CF76">
        <v>15.44704642857143</v>
      </c>
      <c r="CG76">
        <v>1.573721428571429</v>
      </c>
      <c r="CH76">
        <v>1.506243571428572</v>
      </c>
      <c r="CI76">
        <v>13.70386428571429</v>
      </c>
      <c r="CJ76">
        <v>13.03165</v>
      </c>
      <c r="CK76">
        <v>1599.985357142857</v>
      </c>
      <c r="CL76">
        <v>0.6919978571428571</v>
      </c>
      <c r="CM76">
        <v>0.3080021428571429</v>
      </c>
      <c r="CN76">
        <v>0</v>
      </c>
      <c r="CO76">
        <v>1.956728571428571</v>
      </c>
      <c r="CP76">
        <v>0</v>
      </c>
      <c r="CQ76">
        <v>14796.95714285714</v>
      </c>
      <c r="CR76">
        <v>13790.04642857143</v>
      </c>
      <c r="CS76">
        <v>41.57128571428571</v>
      </c>
      <c r="CT76">
        <v>41.65157142857142</v>
      </c>
      <c r="CU76">
        <v>41.49967857142856</v>
      </c>
      <c r="CV76">
        <v>41.39257142857143</v>
      </c>
      <c r="CW76">
        <v>40.68285714285714</v>
      </c>
      <c r="CX76">
        <v>1107.186428571428</v>
      </c>
      <c r="CY76">
        <v>492.7989285714287</v>
      </c>
      <c r="CZ76">
        <v>0</v>
      </c>
      <c r="DA76">
        <v>1728491802.4</v>
      </c>
      <c r="DB76">
        <v>0</v>
      </c>
      <c r="DC76">
        <v>1728490956.5</v>
      </c>
      <c r="DD76" t="s">
        <v>362</v>
      </c>
      <c r="DE76">
        <v>1728490952.5</v>
      </c>
      <c r="DF76">
        <v>1728490956.5</v>
      </c>
      <c r="DG76">
        <v>1</v>
      </c>
      <c r="DH76">
        <v>-0.065</v>
      </c>
      <c r="DI76">
        <v>-0.008</v>
      </c>
      <c r="DJ76">
        <v>-3.246</v>
      </c>
      <c r="DK76">
        <v>-0.091</v>
      </c>
      <c r="DL76">
        <v>52</v>
      </c>
      <c r="DM76">
        <v>15</v>
      </c>
      <c r="DN76">
        <v>0.25</v>
      </c>
      <c r="DO76">
        <v>0.13</v>
      </c>
      <c r="DP76">
        <v>-46.47599756097561</v>
      </c>
      <c r="DQ76">
        <v>-1.271642508710858</v>
      </c>
      <c r="DR76">
        <v>0.3985512694551288</v>
      </c>
      <c r="DS76">
        <v>0</v>
      </c>
      <c r="DT76">
        <v>0.7072160487804877</v>
      </c>
      <c r="DU76">
        <v>-0.3296297142857132</v>
      </c>
      <c r="DV76">
        <v>0.03389110170499195</v>
      </c>
      <c r="DW76">
        <v>0</v>
      </c>
      <c r="DX76">
        <v>0</v>
      </c>
      <c r="DY76">
        <v>2</v>
      </c>
      <c r="DZ76" t="s">
        <v>386</v>
      </c>
      <c r="EA76">
        <v>3.23145</v>
      </c>
      <c r="EB76">
        <v>2.70447</v>
      </c>
      <c r="EC76">
        <v>0.231301</v>
      </c>
      <c r="ED76">
        <v>0.235344</v>
      </c>
      <c r="EE76">
        <v>0.08527410000000001</v>
      </c>
      <c r="EF76">
        <v>0.08292380000000001</v>
      </c>
      <c r="EG76">
        <v>25418.1</v>
      </c>
      <c r="EH76">
        <v>24704</v>
      </c>
      <c r="EI76">
        <v>31635.9</v>
      </c>
      <c r="EJ76">
        <v>30594.4</v>
      </c>
      <c r="EK76">
        <v>38788.9</v>
      </c>
      <c r="EL76">
        <v>37085.5</v>
      </c>
      <c r="EM76">
        <v>44361.7</v>
      </c>
      <c r="EN76">
        <v>42703.5</v>
      </c>
      <c r="EO76">
        <v>2.2023</v>
      </c>
      <c r="EP76">
        <v>1.93918</v>
      </c>
      <c r="EQ76">
        <v>0.159707</v>
      </c>
      <c r="ER76">
        <v>0</v>
      </c>
      <c r="ES76">
        <v>22.3909</v>
      </c>
      <c r="ET76">
        <v>999.9</v>
      </c>
      <c r="EU76">
        <v>69.8</v>
      </c>
      <c r="EV76">
        <v>23</v>
      </c>
      <c r="EW76">
        <v>20.1854</v>
      </c>
      <c r="EX76">
        <v>60.7901</v>
      </c>
      <c r="EY76">
        <v>25.9495</v>
      </c>
      <c r="EZ76">
        <v>1</v>
      </c>
      <c r="FA76">
        <v>-0.325854</v>
      </c>
      <c r="FB76">
        <v>-0.488813</v>
      </c>
      <c r="FC76">
        <v>20.1996</v>
      </c>
      <c r="FD76">
        <v>5.21954</v>
      </c>
      <c r="FE76">
        <v>11.9959</v>
      </c>
      <c r="FF76">
        <v>4.9648</v>
      </c>
      <c r="FG76">
        <v>3.2954</v>
      </c>
      <c r="FH76">
        <v>9999</v>
      </c>
      <c r="FI76">
        <v>9999</v>
      </c>
      <c r="FJ76">
        <v>9999</v>
      </c>
      <c r="FK76">
        <v>148.2</v>
      </c>
      <c r="FL76">
        <v>4.97102</v>
      </c>
      <c r="FM76">
        <v>1.86766</v>
      </c>
      <c r="FN76">
        <v>1.85883</v>
      </c>
      <c r="FO76">
        <v>1.86508</v>
      </c>
      <c r="FP76">
        <v>1.86307</v>
      </c>
      <c r="FQ76">
        <v>1.8644</v>
      </c>
      <c r="FR76">
        <v>1.85984</v>
      </c>
      <c r="FS76">
        <v>1.86387</v>
      </c>
      <c r="FT76">
        <v>0</v>
      </c>
      <c r="FU76">
        <v>0</v>
      </c>
      <c r="FV76">
        <v>0</v>
      </c>
      <c r="FW76">
        <v>0</v>
      </c>
      <c r="FX76" t="s">
        <v>364</v>
      </c>
      <c r="FY76" t="s">
        <v>365</v>
      </c>
      <c r="FZ76" t="s">
        <v>366</v>
      </c>
      <c r="GA76" t="s">
        <v>366</v>
      </c>
      <c r="GB76" t="s">
        <v>366</v>
      </c>
      <c r="GC76" t="s">
        <v>366</v>
      </c>
      <c r="GD76">
        <v>0</v>
      </c>
      <c r="GE76">
        <v>100</v>
      </c>
      <c r="GF76">
        <v>100</v>
      </c>
      <c r="GG76">
        <v>-11.6</v>
      </c>
      <c r="GH76">
        <v>-0.0905</v>
      </c>
      <c r="GI76">
        <v>-2.868309889394353</v>
      </c>
      <c r="GJ76">
        <v>-0.006773961979547998</v>
      </c>
      <c r="GK76">
        <v>-8.296070481250098E-08</v>
      </c>
      <c r="GL76">
        <v>3.322967193956903E-10</v>
      </c>
      <c r="GM76">
        <v>-0.07871069313407227</v>
      </c>
      <c r="GN76">
        <v>-0.00208336341840114</v>
      </c>
      <c r="GO76">
        <v>8.801746095907445E-05</v>
      </c>
      <c r="GP76">
        <v>-2.677693255255651E-07</v>
      </c>
      <c r="GQ76">
        <v>3</v>
      </c>
      <c r="GR76">
        <v>2052</v>
      </c>
      <c r="GS76">
        <v>2</v>
      </c>
      <c r="GT76">
        <v>18</v>
      </c>
      <c r="GU76">
        <v>13.2</v>
      </c>
      <c r="GV76">
        <v>13.2</v>
      </c>
      <c r="GW76">
        <v>3.06763</v>
      </c>
      <c r="GX76">
        <v>2.40967</v>
      </c>
      <c r="GY76">
        <v>1.44897</v>
      </c>
      <c r="GZ76">
        <v>2.32666</v>
      </c>
      <c r="HA76">
        <v>1.55151</v>
      </c>
      <c r="HB76">
        <v>2.31445</v>
      </c>
      <c r="HC76">
        <v>28.6269</v>
      </c>
      <c r="HD76">
        <v>14.8938</v>
      </c>
      <c r="HE76">
        <v>18</v>
      </c>
      <c r="HF76">
        <v>608.7</v>
      </c>
      <c r="HG76">
        <v>445.286</v>
      </c>
      <c r="HH76">
        <v>23.4352</v>
      </c>
      <c r="HI76">
        <v>22.7825</v>
      </c>
      <c r="HJ76">
        <v>30.0003</v>
      </c>
      <c r="HK76">
        <v>22.7335</v>
      </c>
      <c r="HL76">
        <v>22.6515</v>
      </c>
      <c r="HM76">
        <v>61.4628</v>
      </c>
      <c r="HN76">
        <v>31.9771</v>
      </c>
      <c r="HO76">
        <v>75.92010000000001</v>
      </c>
      <c r="HP76">
        <v>23.4288</v>
      </c>
      <c r="HQ76">
        <v>1465</v>
      </c>
      <c r="HR76">
        <v>15.5936</v>
      </c>
      <c r="HS76">
        <v>100.428</v>
      </c>
      <c r="HT76">
        <v>102.059</v>
      </c>
    </row>
    <row r="77" spans="1:228">
      <c r="A77">
        <v>61</v>
      </c>
      <c r="B77">
        <v>1728491750.5</v>
      </c>
      <c r="C77">
        <v>813</v>
      </c>
      <c r="D77" t="s">
        <v>487</v>
      </c>
      <c r="E77" t="s">
        <v>488</v>
      </c>
      <c r="F77">
        <v>5</v>
      </c>
      <c r="G77" t="s">
        <v>357</v>
      </c>
      <c r="H77" t="s">
        <v>358</v>
      </c>
      <c r="I77" t="s">
        <v>359</v>
      </c>
      <c r="J77" t="s">
        <v>360</v>
      </c>
      <c r="K77">
        <v>1728491743</v>
      </c>
      <c r="L77">
        <f>(M77)/1000</f>
        <v>0</v>
      </c>
      <c r="M77">
        <f>IF(BH77, AP77, AJ77)</f>
        <v>0</v>
      </c>
      <c r="N77">
        <f>IF(BH77, AK77, AI77)</f>
        <v>0</v>
      </c>
      <c r="O77">
        <f>BJ77 - IF(AW77&gt;1, N77*BD77*100.0/(AY77), 0)</f>
        <v>0</v>
      </c>
      <c r="P77">
        <f>((V77-L77/2)*O77-N77)/(V77+L77/2)</f>
        <v>0</v>
      </c>
      <c r="Q77">
        <f>P77*(BQ77+BR77)/1000.0</f>
        <v>0</v>
      </c>
      <c r="R77">
        <f>(BJ77 - IF(AW77&gt;1, N77*BD77*100.0/(AY77), 0))*(BQ77+BR77)/1000.0</f>
        <v>0</v>
      </c>
      <c r="S77">
        <f>2.0/((1/U77-1/T77)+SIGN(U77)*SQRT((1/U77-1/T77)*(1/U77-1/T77) + 4*BE77/((BE77+1)*(BE77+1))*(2*1/U77*1/T77-1/T77*1/T77)))</f>
        <v>0</v>
      </c>
      <c r="T77">
        <f>IF(LEFT(BF77,1)&lt;&gt;"0",IF(LEFT(BF77,1)="1",3.0,BG77),$D$5+$E$5*(BX77*BQ77/($K$5*1000))+$F$5*(BX77*BQ77/($K$5*1000))*MAX(MIN(BD77,$J$5),$I$5)*MAX(MIN(BD77,$J$5),$I$5)+$G$5*MAX(MIN(BD77,$J$5),$I$5)*(BX77*BQ77/($K$5*1000))+$H$5*(BX77*BQ77/($K$5*1000))*(BX77*BQ77/($K$5*1000)))</f>
        <v>0</v>
      </c>
      <c r="U77">
        <f>L77*(1000-(1000*0.61365*exp(17.502*Y77/(240.97+Y77))/(BQ77+BR77)+BL77)/2)/(1000*0.61365*exp(17.502*Y77/(240.97+Y77))/(BQ77+BR77)-BL77)</f>
        <v>0</v>
      </c>
      <c r="V77">
        <f>1/((BE77+1)/(S77/1.6)+1/(T77/1.37)) + BE77/((BE77+1)/(S77/1.6) + BE77/(T77/1.37))</f>
        <v>0</v>
      </c>
      <c r="W77">
        <f>(AZ77*BC77)</f>
        <v>0</v>
      </c>
      <c r="X77">
        <f>(BS77+(W77+2*0.95*5.67E-8*(((BS77+$B$7)+273)^4-(BS77+273)^4)-44100*L77)/(1.84*29.3*T77+8*0.95*5.67E-8*(BS77+273)^3))</f>
        <v>0</v>
      </c>
      <c r="Y77">
        <f>($C$7*BT77+$D$7*BU77+$E$7*X77)</f>
        <v>0</v>
      </c>
      <c r="Z77">
        <f>0.61365*exp(17.502*Y77/(240.97+Y77))</f>
        <v>0</v>
      </c>
      <c r="AA77">
        <f>(AB77/AC77*100)</f>
        <v>0</v>
      </c>
      <c r="AB77">
        <f>BL77*(BQ77+BR77)/1000</f>
        <v>0</v>
      </c>
      <c r="AC77">
        <f>0.61365*exp(17.502*BS77/(240.97+BS77))</f>
        <v>0</v>
      </c>
      <c r="AD77">
        <f>(Z77-BL77*(BQ77+BR77)/1000)</f>
        <v>0</v>
      </c>
      <c r="AE77">
        <f>(-L77*44100)</f>
        <v>0</v>
      </c>
      <c r="AF77">
        <f>2*29.3*T77*0.92*(BS77-Y77)</f>
        <v>0</v>
      </c>
      <c r="AG77">
        <f>2*0.95*5.67E-8*(((BS77+$B$7)+273)^4-(Y77+273)^4)</f>
        <v>0</v>
      </c>
      <c r="AH77">
        <f>W77+AG77+AE77+AF77</f>
        <v>0</v>
      </c>
      <c r="AI77">
        <f>BP77*AW77*(BK77-BJ77*(1000-AW77*BM77)/(1000-AW77*BL77))/(100*BD77)</f>
        <v>0</v>
      </c>
      <c r="AJ77">
        <f>1000*BP77*AW77*(BL77-BM77)/(100*BD77*(1000-AW77*BL77))</f>
        <v>0</v>
      </c>
      <c r="AK77">
        <f>(AL77 - AM77 - BQ77*1E3/(8.314*(BS77+273.15)) * AO77/BP77 * AN77) * BP77/(100*BD77) * (1000 - BM77)/1000</f>
        <v>0</v>
      </c>
      <c r="AL77">
        <v>1470.210564158006</v>
      </c>
      <c r="AM77">
        <v>1433.339818181818</v>
      </c>
      <c r="AN77">
        <v>5.184226362233593</v>
      </c>
      <c r="AO77">
        <v>66.76948386881654</v>
      </c>
      <c r="AP77">
        <f>(AR77 - AQ77 + BQ77*1E3/(8.314*(BS77+273.15)) * AT77/BP77 * AS77) * BP77/(100*BD77) * 1000/(1000 - AR77)</f>
        <v>0</v>
      </c>
      <c r="AQ77">
        <v>15.55014580849128</v>
      </c>
      <c r="AR77">
        <v>16.19450666666667</v>
      </c>
      <c r="AS77">
        <v>0.005703779049623974</v>
      </c>
      <c r="AT77">
        <v>80.08681088304684</v>
      </c>
      <c r="AU77">
        <v>0</v>
      </c>
      <c r="AV77">
        <v>0</v>
      </c>
      <c r="AW77">
        <f>IF(AU77*$H$13&gt;=AY77,1.0,(AY77/(AY77-AU77*$H$13)))</f>
        <v>0</v>
      </c>
      <c r="AX77">
        <f>(AW77-1)*100</f>
        <v>0</v>
      </c>
      <c r="AY77">
        <f>MAX(0,($B$13+$C$13*BX77)/(1+$D$13*BX77)*BQ77/(BS77+273)*$E$13)</f>
        <v>0</v>
      </c>
      <c r="AZ77">
        <f>$B$11*BY77+$C$11*BZ77+$F$11*CK77*(1-CN77)</f>
        <v>0</v>
      </c>
      <c r="BA77">
        <f>AZ77*BB77</f>
        <v>0</v>
      </c>
      <c r="BB77">
        <f>($B$11*$D$9+$C$11*$D$9+$F$11*((CX77+CP77)/MAX(CX77+CP77+CY77, 0.1)*$I$9+CY77/MAX(CX77+CP77+CY77, 0.1)*$J$9))/($B$11+$C$11+$F$11)</f>
        <v>0</v>
      </c>
      <c r="BC77">
        <f>($B$11*$K$9+$C$11*$K$9+$F$11*((CX77+CP77)/MAX(CX77+CP77+CY77, 0.1)*$P$9+CY77/MAX(CX77+CP77+CY77, 0.1)*$Q$9))/($B$11+$C$11+$F$11)</f>
        <v>0</v>
      </c>
      <c r="BD77">
        <v>6</v>
      </c>
      <c r="BE77">
        <v>0.5</v>
      </c>
      <c r="BF77" t="s">
        <v>361</v>
      </c>
      <c r="BG77">
        <v>2</v>
      </c>
      <c r="BH77" t="b">
        <v>1</v>
      </c>
      <c r="BI77">
        <v>1728491743</v>
      </c>
      <c r="BJ77">
        <v>1374.774444444444</v>
      </c>
      <c r="BK77">
        <v>1421.378888888889</v>
      </c>
      <c r="BL77">
        <v>16.15848888888889</v>
      </c>
      <c r="BM77">
        <v>15.49864814814815</v>
      </c>
      <c r="BN77">
        <v>1386.305925925926</v>
      </c>
      <c r="BO77">
        <v>16.24895555555556</v>
      </c>
      <c r="BP77">
        <v>600.0016296296295</v>
      </c>
      <c r="BQ77">
        <v>97.50983333333333</v>
      </c>
      <c r="BR77">
        <v>0.09993962592592592</v>
      </c>
      <c r="BS77">
        <v>25.03200740740741</v>
      </c>
      <c r="BT77">
        <v>25.01513333333333</v>
      </c>
      <c r="BU77">
        <v>999.9000000000001</v>
      </c>
      <c r="BV77">
        <v>0</v>
      </c>
      <c r="BW77">
        <v>0</v>
      </c>
      <c r="BX77">
        <v>9996.729259259258</v>
      </c>
      <c r="BY77">
        <v>0</v>
      </c>
      <c r="BZ77">
        <v>68.66225925925926</v>
      </c>
      <c r="CA77">
        <v>-46.60507777777778</v>
      </c>
      <c r="CB77">
        <v>1397.352962962963</v>
      </c>
      <c r="CC77">
        <v>1443.755925925926</v>
      </c>
      <c r="CD77">
        <v>0.6598415925925926</v>
      </c>
      <c r="CE77">
        <v>1421.378888888889</v>
      </c>
      <c r="CF77">
        <v>15.49864814814815</v>
      </c>
      <c r="CG77">
        <v>1.575611111111111</v>
      </c>
      <c r="CH77">
        <v>1.51127</v>
      </c>
      <c r="CI77">
        <v>13.72230740740741</v>
      </c>
      <c r="CJ77">
        <v>13.08261111111111</v>
      </c>
      <c r="CK77">
        <v>1599.994814814815</v>
      </c>
      <c r="CL77">
        <v>0.6920047777777777</v>
      </c>
      <c r="CM77">
        <v>0.3079952222222222</v>
      </c>
      <c r="CN77">
        <v>0</v>
      </c>
      <c r="CO77">
        <v>1.998740740740741</v>
      </c>
      <c r="CP77">
        <v>0</v>
      </c>
      <c r="CQ77">
        <v>14802.18888888889</v>
      </c>
      <c r="CR77">
        <v>13790.15925925926</v>
      </c>
      <c r="CS77">
        <v>41.63629629629629</v>
      </c>
      <c r="CT77">
        <v>41.68488888888889</v>
      </c>
      <c r="CU77">
        <v>41.56466666666667</v>
      </c>
      <c r="CV77">
        <v>41.4581111111111</v>
      </c>
      <c r="CW77">
        <v>40.74507407407406</v>
      </c>
      <c r="CX77">
        <v>1107.203703703703</v>
      </c>
      <c r="CY77">
        <v>492.7911111111111</v>
      </c>
      <c r="CZ77">
        <v>0</v>
      </c>
      <c r="DA77">
        <v>1728491807.2</v>
      </c>
      <c r="DB77">
        <v>0</v>
      </c>
      <c r="DC77">
        <v>1728490956.5</v>
      </c>
      <c r="DD77" t="s">
        <v>362</v>
      </c>
      <c r="DE77">
        <v>1728490952.5</v>
      </c>
      <c r="DF77">
        <v>1728490956.5</v>
      </c>
      <c r="DG77">
        <v>1</v>
      </c>
      <c r="DH77">
        <v>-0.065</v>
      </c>
      <c r="DI77">
        <v>-0.008</v>
      </c>
      <c r="DJ77">
        <v>-3.246</v>
      </c>
      <c r="DK77">
        <v>-0.091</v>
      </c>
      <c r="DL77">
        <v>52</v>
      </c>
      <c r="DM77">
        <v>15</v>
      </c>
      <c r="DN77">
        <v>0.25</v>
      </c>
      <c r="DO77">
        <v>0.13</v>
      </c>
      <c r="DP77">
        <v>-46.63806341463415</v>
      </c>
      <c r="DQ77">
        <v>0.8125965156794785</v>
      </c>
      <c r="DR77">
        <v>0.2337389327037983</v>
      </c>
      <c r="DS77">
        <v>0</v>
      </c>
      <c r="DT77">
        <v>0.6840031463414634</v>
      </c>
      <c r="DU77">
        <v>-0.3556677491289194</v>
      </c>
      <c r="DV77">
        <v>0.03642795248262172</v>
      </c>
      <c r="DW77">
        <v>0</v>
      </c>
      <c r="DX77">
        <v>0</v>
      </c>
      <c r="DY77">
        <v>2</v>
      </c>
      <c r="DZ77" t="s">
        <v>386</v>
      </c>
      <c r="EA77">
        <v>3.2314</v>
      </c>
      <c r="EB77">
        <v>2.70408</v>
      </c>
      <c r="EC77">
        <v>0.233854</v>
      </c>
      <c r="ED77">
        <v>0.237894</v>
      </c>
      <c r="EE77">
        <v>0.0853945</v>
      </c>
      <c r="EF77">
        <v>0.08315989999999999</v>
      </c>
      <c r="EG77">
        <v>25334.4</v>
      </c>
      <c r="EH77">
        <v>24621.8</v>
      </c>
      <c r="EI77">
        <v>31636.4</v>
      </c>
      <c r="EJ77">
        <v>30594.2</v>
      </c>
      <c r="EK77">
        <v>38784.2</v>
      </c>
      <c r="EL77">
        <v>37075.6</v>
      </c>
      <c r="EM77">
        <v>44362.2</v>
      </c>
      <c r="EN77">
        <v>42703.1</v>
      </c>
      <c r="EO77">
        <v>2.20213</v>
      </c>
      <c r="EP77">
        <v>1.93908</v>
      </c>
      <c r="EQ77">
        <v>0.159174</v>
      </c>
      <c r="ER77">
        <v>0</v>
      </c>
      <c r="ES77">
        <v>22.3975</v>
      </c>
      <c r="ET77">
        <v>999.9</v>
      </c>
      <c r="EU77">
        <v>69.90000000000001</v>
      </c>
      <c r="EV77">
        <v>23</v>
      </c>
      <c r="EW77">
        <v>20.2145</v>
      </c>
      <c r="EX77">
        <v>60.8601</v>
      </c>
      <c r="EY77">
        <v>25.5769</v>
      </c>
      <c r="EZ77">
        <v>1</v>
      </c>
      <c r="FA77">
        <v>-0.325607</v>
      </c>
      <c r="FB77">
        <v>-0.477437</v>
      </c>
      <c r="FC77">
        <v>20.1996</v>
      </c>
      <c r="FD77">
        <v>5.21909</v>
      </c>
      <c r="FE77">
        <v>11.9947</v>
      </c>
      <c r="FF77">
        <v>4.96495</v>
      </c>
      <c r="FG77">
        <v>3.29555</v>
      </c>
      <c r="FH77">
        <v>9999</v>
      </c>
      <c r="FI77">
        <v>9999</v>
      </c>
      <c r="FJ77">
        <v>9999</v>
      </c>
      <c r="FK77">
        <v>148.2</v>
      </c>
      <c r="FL77">
        <v>4.97098</v>
      </c>
      <c r="FM77">
        <v>1.86765</v>
      </c>
      <c r="FN77">
        <v>1.85883</v>
      </c>
      <c r="FO77">
        <v>1.86508</v>
      </c>
      <c r="FP77">
        <v>1.86305</v>
      </c>
      <c r="FQ77">
        <v>1.8644</v>
      </c>
      <c r="FR77">
        <v>1.85983</v>
      </c>
      <c r="FS77">
        <v>1.86387</v>
      </c>
      <c r="FT77">
        <v>0</v>
      </c>
      <c r="FU77">
        <v>0</v>
      </c>
      <c r="FV77">
        <v>0</v>
      </c>
      <c r="FW77">
        <v>0</v>
      </c>
      <c r="FX77" t="s">
        <v>364</v>
      </c>
      <c r="FY77" t="s">
        <v>365</v>
      </c>
      <c r="FZ77" t="s">
        <v>366</v>
      </c>
      <c r="GA77" t="s">
        <v>366</v>
      </c>
      <c r="GB77" t="s">
        <v>366</v>
      </c>
      <c r="GC77" t="s">
        <v>366</v>
      </c>
      <c r="GD77">
        <v>0</v>
      </c>
      <c r="GE77">
        <v>100</v>
      </c>
      <c r="GF77">
        <v>100</v>
      </c>
      <c r="GG77">
        <v>-11.72</v>
      </c>
      <c r="GH77">
        <v>-0.09039999999999999</v>
      </c>
      <c r="GI77">
        <v>-2.868309889394353</v>
      </c>
      <c r="GJ77">
        <v>-0.006773961979547998</v>
      </c>
      <c r="GK77">
        <v>-8.296070481250098E-08</v>
      </c>
      <c r="GL77">
        <v>3.322967193956903E-10</v>
      </c>
      <c r="GM77">
        <v>-0.07871069313407227</v>
      </c>
      <c r="GN77">
        <v>-0.00208336341840114</v>
      </c>
      <c r="GO77">
        <v>8.801746095907445E-05</v>
      </c>
      <c r="GP77">
        <v>-2.677693255255651E-07</v>
      </c>
      <c r="GQ77">
        <v>3</v>
      </c>
      <c r="GR77">
        <v>2052</v>
      </c>
      <c r="GS77">
        <v>2</v>
      </c>
      <c r="GT77">
        <v>18</v>
      </c>
      <c r="GU77">
        <v>13.3</v>
      </c>
      <c r="GV77">
        <v>13.2</v>
      </c>
      <c r="GW77">
        <v>3.10669</v>
      </c>
      <c r="GX77">
        <v>2.40723</v>
      </c>
      <c r="GY77">
        <v>1.44897</v>
      </c>
      <c r="GZ77">
        <v>2.32666</v>
      </c>
      <c r="HA77">
        <v>1.55151</v>
      </c>
      <c r="HB77">
        <v>2.23633</v>
      </c>
      <c r="HC77">
        <v>28.6269</v>
      </c>
      <c r="HD77">
        <v>14.8938</v>
      </c>
      <c r="HE77">
        <v>18</v>
      </c>
      <c r="HF77">
        <v>608.621</v>
      </c>
      <c r="HG77">
        <v>445.264</v>
      </c>
      <c r="HH77">
        <v>23.4203</v>
      </c>
      <c r="HI77">
        <v>22.7864</v>
      </c>
      <c r="HJ77">
        <v>30.0004</v>
      </c>
      <c r="HK77">
        <v>22.7372</v>
      </c>
      <c r="HL77">
        <v>22.6558</v>
      </c>
      <c r="HM77">
        <v>62.2469</v>
      </c>
      <c r="HN77">
        <v>31.9771</v>
      </c>
      <c r="HO77">
        <v>75.92010000000001</v>
      </c>
      <c r="HP77">
        <v>23.4109</v>
      </c>
      <c r="HQ77">
        <v>1485.04</v>
      </c>
      <c r="HR77">
        <v>15.5885</v>
      </c>
      <c r="HS77">
        <v>100.429</v>
      </c>
      <c r="HT77">
        <v>102.058</v>
      </c>
    </row>
    <row r="78" spans="1:228">
      <c r="A78">
        <v>62</v>
      </c>
      <c r="B78">
        <v>1728492342.6</v>
      </c>
      <c r="C78">
        <v>1405.099999904633</v>
      </c>
      <c r="D78" t="s">
        <v>489</v>
      </c>
      <c r="E78" t="s">
        <v>490</v>
      </c>
      <c r="F78">
        <v>5</v>
      </c>
      <c r="G78" t="s">
        <v>357</v>
      </c>
      <c r="H78" t="s">
        <v>358</v>
      </c>
      <c r="I78" t="s">
        <v>359</v>
      </c>
      <c r="J78" t="s">
        <v>491</v>
      </c>
      <c r="K78">
        <v>1728492334.849999</v>
      </c>
      <c r="L78">
        <f>(M78)/1000</f>
        <v>0</v>
      </c>
      <c r="M78">
        <f>IF(BH78, AP78, AJ78)</f>
        <v>0</v>
      </c>
      <c r="N78">
        <f>IF(BH78, AK78, AI78)</f>
        <v>0</v>
      </c>
      <c r="O78">
        <f>BJ78 - IF(AW78&gt;1, N78*BD78*100.0/(AY78), 0)</f>
        <v>0</v>
      </c>
      <c r="P78">
        <f>((V78-L78/2)*O78-N78)/(V78+L78/2)</f>
        <v>0</v>
      </c>
      <c r="Q78">
        <f>P78*(BQ78+BR78)/1000.0</f>
        <v>0</v>
      </c>
      <c r="R78">
        <f>(BJ78 - IF(AW78&gt;1, N78*BD78*100.0/(AY78), 0))*(BQ78+BR78)/1000.0</f>
        <v>0</v>
      </c>
      <c r="S78">
        <f>2.0/((1/U78-1/T78)+SIGN(U78)*SQRT((1/U78-1/T78)*(1/U78-1/T78) + 4*BE78/((BE78+1)*(BE78+1))*(2*1/U78*1/T78-1/T78*1/T78)))</f>
        <v>0</v>
      </c>
      <c r="T78">
        <f>IF(LEFT(BF78,1)&lt;&gt;"0",IF(LEFT(BF78,1)="1",3.0,BG78),$D$5+$E$5*(BX78*BQ78/($K$5*1000))+$F$5*(BX78*BQ78/($K$5*1000))*MAX(MIN(BD78,$J$5),$I$5)*MAX(MIN(BD78,$J$5),$I$5)+$G$5*MAX(MIN(BD78,$J$5),$I$5)*(BX78*BQ78/($K$5*1000))+$H$5*(BX78*BQ78/($K$5*1000))*(BX78*BQ78/($K$5*1000)))</f>
        <v>0</v>
      </c>
      <c r="U78">
        <f>L78*(1000-(1000*0.61365*exp(17.502*Y78/(240.97+Y78))/(BQ78+BR78)+BL78)/2)/(1000*0.61365*exp(17.502*Y78/(240.97+Y78))/(BQ78+BR78)-BL78)</f>
        <v>0</v>
      </c>
      <c r="V78">
        <f>1/((BE78+1)/(S78/1.6)+1/(T78/1.37)) + BE78/((BE78+1)/(S78/1.6) + BE78/(T78/1.37))</f>
        <v>0</v>
      </c>
      <c r="W78">
        <f>(AZ78*BC78)</f>
        <v>0</v>
      </c>
      <c r="X78">
        <f>(BS78+(W78+2*0.95*5.67E-8*(((BS78+$B$7)+273)^4-(BS78+273)^4)-44100*L78)/(1.84*29.3*T78+8*0.95*5.67E-8*(BS78+273)^3))</f>
        <v>0</v>
      </c>
      <c r="Y78">
        <f>($C$7*BT78+$D$7*BU78+$E$7*X78)</f>
        <v>0</v>
      </c>
      <c r="Z78">
        <f>0.61365*exp(17.502*Y78/(240.97+Y78))</f>
        <v>0</v>
      </c>
      <c r="AA78">
        <f>(AB78/AC78*100)</f>
        <v>0</v>
      </c>
      <c r="AB78">
        <f>BL78*(BQ78+BR78)/1000</f>
        <v>0</v>
      </c>
      <c r="AC78">
        <f>0.61365*exp(17.502*BS78/(240.97+BS78))</f>
        <v>0</v>
      </c>
      <c r="AD78">
        <f>(Z78-BL78*(BQ78+BR78)/1000)</f>
        <v>0</v>
      </c>
      <c r="AE78">
        <f>(-L78*44100)</f>
        <v>0</v>
      </c>
      <c r="AF78">
        <f>2*29.3*T78*0.92*(BS78-Y78)</f>
        <v>0</v>
      </c>
      <c r="AG78">
        <f>2*0.95*5.67E-8*(((BS78+$B$7)+273)^4-(Y78+273)^4)</f>
        <v>0</v>
      </c>
      <c r="AH78">
        <f>W78+AG78+AE78+AF78</f>
        <v>0</v>
      </c>
      <c r="AI78">
        <f>BP78*AW78*(BK78-BJ78*(1000-AW78*BM78)/(1000-AW78*BL78))/(100*BD78)</f>
        <v>0</v>
      </c>
      <c r="AJ78">
        <f>1000*BP78*AW78*(BL78-BM78)/(100*BD78*(1000-AW78*BL78))</f>
        <v>0</v>
      </c>
      <c r="AK78">
        <f>(AL78 - AM78 - BQ78*1E3/(8.314*(BS78+273.15)) * AO78/BP78 * AN78) * BP78/(100*BD78) * (1000 - BM78)/1000</f>
        <v>0</v>
      </c>
      <c r="AL78">
        <v>25.38167080335744</v>
      </c>
      <c r="AM78">
        <v>26.40879939393939</v>
      </c>
      <c r="AN78">
        <v>9.367111151099387E-06</v>
      </c>
      <c r="AO78">
        <v>66.7948060823847</v>
      </c>
      <c r="AP78">
        <f>(AR78 - AQ78 + BQ78*1E3/(8.314*(BS78+273.15)) * AT78/BP78 * AS78) * BP78/(100*BD78) * 1000/(1000 - AR78)</f>
        <v>0</v>
      </c>
      <c r="AQ78">
        <v>14.50597165477405</v>
      </c>
      <c r="AR78">
        <v>16.37056909090909</v>
      </c>
      <c r="AS78">
        <v>1.969104072276553E-05</v>
      </c>
      <c r="AT78">
        <v>79.11630161868476</v>
      </c>
      <c r="AU78">
        <v>16</v>
      </c>
      <c r="AV78">
        <v>3</v>
      </c>
      <c r="AW78">
        <f>IF(AU78*$H$13&gt;=AY78,1.0,(AY78/(AY78-AU78*$H$13)))</f>
        <v>0</v>
      </c>
      <c r="AX78">
        <f>(AW78-1)*100</f>
        <v>0</v>
      </c>
      <c r="AY78">
        <f>MAX(0,($B$13+$C$13*BX78)/(1+$D$13*BX78)*BQ78/(BS78+273)*$E$13)</f>
        <v>0</v>
      </c>
      <c r="AZ78">
        <f>$B$11*BY78+$C$11*BZ78+$F$11*CK78*(1-CN78)</f>
        <v>0</v>
      </c>
      <c r="BA78">
        <f>AZ78*BB78</f>
        <v>0</v>
      </c>
      <c r="BB78">
        <f>($B$11*$D$9+$C$11*$D$9+$F$11*((CX78+CP78)/MAX(CX78+CP78+CY78, 0.1)*$I$9+CY78/MAX(CX78+CP78+CY78, 0.1)*$J$9))/($B$11+$C$11+$F$11)</f>
        <v>0</v>
      </c>
      <c r="BC78">
        <f>($B$11*$K$9+$C$11*$K$9+$F$11*((CX78+CP78)/MAX(CX78+CP78+CY78, 0.1)*$P$9+CY78/MAX(CX78+CP78+CY78, 0.1)*$Q$9))/($B$11+$C$11+$F$11)</f>
        <v>0</v>
      </c>
      <c r="BD78">
        <v>6</v>
      </c>
      <c r="BE78">
        <v>0.5</v>
      </c>
      <c r="BF78" t="s">
        <v>361</v>
      </c>
      <c r="BG78">
        <v>2</v>
      </c>
      <c r="BH78" t="b">
        <v>1</v>
      </c>
      <c r="BI78">
        <v>1728492334.849999</v>
      </c>
      <c r="BJ78">
        <v>25.96817666666666</v>
      </c>
      <c r="BK78">
        <v>24.98806</v>
      </c>
      <c r="BL78">
        <v>16.3651</v>
      </c>
      <c r="BM78">
        <v>14.48121</v>
      </c>
      <c r="BN78">
        <v>29.03322333333333</v>
      </c>
      <c r="BO78">
        <v>16.45545</v>
      </c>
      <c r="BP78">
        <v>600.0027666666666</v>
      </c>
      <c r="BQ78">
        <v>97.50865333333331</v>
      </c>
      <c r="BR78">
        <v>0.09994673</v>
      </c>
      <c r="BS78">
        <v>25.12007</v>
      </c>
      <c r="BT78">
        <v>25.02675</v>
      </c>
      <c r="BU78">
        <v>999.9000000000002</v>
      </c>
      <c r="BV78">
        <v>0</v>
      </c>
      <c r="BW78">
        <v>0</v>
      </c>
      <c r="BX78">
        <v>10002.63866666667</v>
      </c>
      <c r="BY78">
        <v>0</v>
      </c>
      <c r="BZ78">
        <v>205.3039</v>
      </c>
      <c r="CA78">
        <v>0.9801272</v>
      </c>
      <c r="CB78">
        <v>26.40022</v>
      </c>
      <c r="CC78">
        <v>25.35522333333333</v>
      </c>
      <c r="CD78">
        <v>1.883887666666667</v>
      </c>
      <c r="CE78">
        <v>24.98806</v>
      </c>
      <c r="CF78">
        <v>14.48121</v>
      </c>
      <c r="CG78">
        <v>1.595738666666667</v>
      </c>
      <c r="CH78">
        <v>1.412043</v>
      </c>
      <c r="CI78">
        <v>13.91771666666667</v>
      </c>
      <c r="CJ78">
        <v>12.04757</v>
      </c>
      <c r="CK78">
        <v>1599.994666666667</v>
      </c>
      <c r="CL78">
        <v>0.6919929999999996</v>
      </c>
      <c r="CM78">
        <v>0.3080069999999999</v>
      </c>
      <c r="CN78">
        <v>0</v>
      </c>
      <c r="CO78">
        <v>2.033203333333334</v>
      </c>
      <c r="CP78">
        <v>0</v>
      </c>
      <c r="CQ78">
        <v>14039.97666666667</v>
      </c>
      <c r="CR78">
        <v>13790.10333333333</v>
      </c>
      <c r="CS78">
        <v>41.49759999999998</v>
      </c>
      <c r="CT78">
        <v>41.62889999999997</v>
      </c>
      <c r="CU78">
        <v>41.4352</v>
      </c>
      <c r="CV78">
        <v>41.35596666666665</v>
      </c>
      <c r="CW78">
        <v>40.65599999999999</v>
      </c>
      <c r="CX78">
        <v>1107.184666666667</v>
      </c>
      <c r="CY78">
        <v>492.8099999999998</v>
      </c>
      <c r="CZ78">
        <v>0</v>
      </c>
      <c r="DA78">
        <v>1728492399.4</v>
      </c>
      <c r="DB78">
        <v>0</v>
      </c>
      <c r="DC78">
        <v>1728490956.5</v>
      </c>
      <c r="DD78" t="s">
        <v>362</v>
      </c>
      <c r="DE78">
        <v>1728490952.5</v>
      </c>
      <c r="DF78">
        <v>1728490956.5</v>
      </c>
      <c r="DG78">
        <v>1</v>
      </c>
      <c r="DH78">
        <v>-0.065</v>
      </c>
      <c r="DI78">
        <v>-0.008</v>
      </c>
      <c r="DJ78">
        <v>-3.246</v>
      </c>
      <c r="DK78">
        <v>-0.091</v>
      </c>
      <c r="DL78">
        <v>52</v>
      </c>
      <c r="DM78">
        <v>15</v>
      </c>
      <c r="DN78">
        <v>0.25</v>
      </c>
      <c r="DO78">
        <v>0.13</v>
      </c>
      <c r="DP78">
        <v>0.980092025</v>
      </c>
      <c r="DQ78">
        <v>-0.06289471294559244</v>
      </c>
      <c r="DR78">
        <v>0.01398204606180281</v>
      </c>
      <c r="DS78">
        <v>1</v>
      </c>
      <c r="DT78">
        <v>1.89667125</v>
      </c>
      <c r="DU78">
        <v>-0.3355057035647306</v>
      </c>
      <c r="DV78">
        <v>0.03308674849448794</v>
      </c>
      <c r="DW78">
        <v>0</v>
      </c>
      <c r="DX78">
        <v>1</v>
      </c>
      <c r="DY78">
        <v>2</v>
      </c>
      <c r="DZ78" t="s">
        <v>363</v>
      </c>
      <c r="EA78">
        <v>3.23101</v>
      </c>
      <c r="EB78">
        <v>2.70405</v>
      </c>
      <c r="EC78">
        <v>0.00850456</v>
      </c>
      <c r="ED78">
        <v>0.00736447</v>
      </c>
      <c r="EE78">
        <v>0.0859376</v>
      </c>
      <c r="EF78">
        <v>0.0790399</v>
      </c>
      <c r="EG78">
        <v>32745.5</v>
      </c>
      <c r="EH78">
        <v>32010.5</v>
      </c>
      <c r="EI78">
        <v>31612.4</v>
      </c>
      <c r="EJ78">
        <v>30552.7</v>
      </c>
      <c r="EK78">
        <v>38724.9</v>
      </c>
      <c r="EL78">
        <v>37190.3</v>
      </c>
      <c r="EM78">
        <v>44327.4</v>
      </c>
      <c r="EN78">
        <v>42647.9</v>
      </c>
      <c r="EO78">
        <v>2.13625</v>
      </c>
      <c r="EP78">
        <v>1.91925</v>
      </c>
      <c r="EQ78">
        <v>0.133079</v>
      </c>
      <c r="ER78">
        <v>0</v>
      </c>
      <c r="ES78">
        <v>22.81</v>
      </c>
      <c r="ET78">
        <v>999.9</v>
      </c>
      <c r="EU78">
        <v>70.40000000000001</v>
      </c>
      <c r="EV78">
        <v>23.3</v>
      </c>
      <c r="EW78">
        <v>20.731</v>
      </c>
      <c r="EX78">
        <v>60.7819</v>
      </c>
      <c r="EY78">
        <v>25.3205</v>
      </c>
      <c r="EZ78">
        <v>1</v>
      </c>
      <c r="FA78">
        <v>-0.279738</v>
      </c>
      <c r="FB78">
        <v>0.706048</v>
      </c>
      <c r="FC78">
        <v>20.1991</v>
      </c>
      <c r="FD78">
        <v>5.22523</v>
      </c>
      <c r="FE78">
        <v>11.9975</v>
      </c>
      <c r="FF78">
        <v>4.9666</v>
      </c>
      <c r="FG78">
        <v>3.29635</v>
      </c>
      <c r="FH78">
        <v>9999</v>
      </c>
      <c r="FI78">
        <v>9999</v>
      </c>
      <c r="FJ78">
        <v>9999</v>
      </c>
      <c r="FK78">
        <v>148.4</v>
      </c>
      <c r="FL78">
        <v>4.97102</v>
      </c>
      <c r="FM78">
        <v>1.86766</v>
      </c>
      <c r="FN78">
        <v>1.85886</v>
      </c>
      <c r="FO78">
        <v>1.86508</v>
      </c>
      <c r="FP78">
        <v>1.86301</v>
      </c>
      <c r="FQ78">
        <v>1.86441</v>
      </c>
      <c r="FR78">
        <v>1.85982</v>
      </c>
      <c r="FS78">
        <v>1.86388</v>
      </c>
      <c r="FT78">
        <v>0</v>
      </c>
      <c r="FU78">
        <v>0</v>
      </c>
      <c r="FV78">
        <v>0</v>
      </c>
      <c r="FW78">
        <v>0</v>
      </c>
      <c r="FX78" t="s">
        <v>364</v>
      </c>
      <c r="FY78" t="s">
        <v>365</v>
      </c>
      <c r="FZ78" t="s">
        <v>366</v>
      </c>
      <c r="GA78" t="s">
        <v>366</v>
      </c>
      <c r="GB78" t="s">
        <v>366</v>
      </c>
      <c r="GC78" t="s">
        <v>366</v>
      </c>
      <c r="GD78">
        <v>0</v>
      </c>
      <c r="GE78">
        <v>100</v>
      </c>
      <c r="GF78">
        <v>100</v>
      </c>
      <c r="GG78">
        <v>-3.065</v>
      </c>
      <c r="GH78">
        <v>-0.09039999999999999</v>
      </c>
      <c r="GI78">
        <v>-2.868309889394353</v>
      </c>
      <c r="GJ78">
        <v>-0.006773961979547998</v>
      </c>
      <c r="GK78">
        <v>-8.296070481250098E-08</v>
      </c>
      <c r="GL78">
        <v>3.322967193956903E-10</v>
      </c>
      <c r="GM78">
        <v>-0.07871069313407227</v>
      </c>
      <c r="GN78">
        <v>-0.00208336341840114</v>
      </c>
      <c r="GO78">
        <v>8.801746095907445E-05</v>
      </c>
      <c r="GP78">
        <v>-2.677693255255651E-07</v>
      </c>
      <c r="GQ78">
        <v>3</v>
      </c>
      <c r="GR78">
        <v>2052</v>
      </c>
      <c r="GS78">
        <v>2</v>
      </c>
      <c r="GT78">
        <v>18</v>
      </c>
      <c r="GU78">
        <v>23.2</v>
      </c>
      <c r="GV78">
        <v>23.1</v>
      </c>
      <c r="GW78">
        <v>0.217285</v>
      </c>
      <c r="GX78">
        <v>2.46826</v>
      </c>
      <c r="GY78">
        <v>1.44897</v>
      </c>
      <c r="GZ78">
        <v>2.32422</v>
      </c>
      <c r="HA78">
        <v>1.55151</v>
      </c>
      <c r="HB78">
        <v>2.29492</v>
      </c>
      <c r="HC78">
        <v>28.6479</v>
      </c>
      <c r="HD78">
        <v>14.7887</v>
      </c>
      <c r="HE78">
        <v>18</v>
      </c>
      <c r="HF78">
        <v>570.04</v>
      </c>
      <c r="HG78">
        <v>438.532</v>
      </c>
      <c r="HH78">
        <v>21.9536</v>
      </c>
      <c r="HI78">
        <v>23.3807</v>
      </c>
      <c r="HJ78">
        <v>30.0001</v>
      </c>
      <c r="HK78">
        <v>23.3177</v>
      </c>
      <c r="HL78">
        <v>23.2365</v>
      </c>
      <c r="HM78">
        <v>4.33862</v>
      </c>
      <c r="HN78">
        <v>37.9507</v>
      </c>
      <c r="HO78">
        <v>65.0304</v>
      </c>
      <c r="HP78">
        <v>21.9669</v>
      </c>
      <c r="HQ78">
        <v>35.0318</v>
      </c>
      <c r="HR78">
        <v>14.584</v>
      </c>
      <c r="HS78">
        <v>100.352</v>
      </c>
      <c r="HT78">
        <v>101.923</v>
      </c>
    </row>
    <row r="79" spans="1:228">
      <c r="A79">
        <v>63</v>
      </c>
      <c r="B79">
        <v>1728492347.6</v>
      </c>
      <c r="C79">
        <v>1410.099999904633</v>
      </c>
      <c r="D79" t="s">
        <v>492</v>
      </c>
      <c r="E79" t="s">
        <v>493</v>
      </c>
      <c r="F79">
        <v>5</v>
      </c>
      <c r="G79" t="s">
        <v>357</v>
      </c>
      <c r="H79" t="s">
        <v>358</v>
      </c>
      <c r="I79" t="s">
        <v>359</v>
      </c>
      <c r="J79" t="s">
        <v>491</v>
      </c>
      <c r="K79">
        <v>1728492339.755172</v>
      </c>
      <c r="L79">
        <f>(M79)/1000</f>
        <v>0</v>
      </c>
      <c r="M79">
        <f>IF(BH79, AP79, AJ79)</f>
        <v>0</v>
      </c>
      <c r="N79">
        <f>IF(BH79, AK79, AI79)</f>
        <v>0</v>
      </c>
      <c r="O79">
        <f>BJ79 - IF(AW79&gt;1, N79*BD79*100.0/(AY79), 0)</f>
        <v>0</v>
      </c>
      <c r="P79">
        <f>((V79-L79/2)*O79-N79)/(V79+L79/2)</f>
        <v>0</v>
      </c>
      <c r="Q79">
        <f>P79*(BQ79+BR79)/1000.0</f>
        <v>0</v>
      </c>
      <c r="R79">
        <f>(BJ79 - IF(AW79&gt;1, N79*BD79*100.0/(AY79), 0))*(BQ79+BR79)/1000.0</f>
        <v>0</v>
      </c>
      <c r="S79">
        <f>2.0/((1/U79-1/T79)+SIGN(U79)*SQRT((1/U79-1/T79)*(1/U79-1/T79) + 4*BE79/((BE79+1)*(BE79+1))*(2*1/U79*1/T79-1/T79*1/T79)))</f>
        <v>0</v>
      </c>
      <c r="T79">
        <f>IF(LEFT(BF79,1)&lt;&gt;"0",IF(LEFT(BF79,1)="1",3.0,BG79),$D$5+$E$5*(BX79*BQ79/($K$5*1000))+$F$5*(BX79*BQ79/($K$5*1000))*MAX(MIN(BD79,$J$5),$I$5)*MAX(MIN(BD79,$J$5),$I$5)+$G$5*MAX(MIN(BD79,$J$5),$I$5)*(BX79*BQ79/($K$5*1000))+$H$5*(BX79*BQ79/($K$5*1000))*(BX79*BQ79/($K$5*1000)))</f>
        <v>0</v>
      </c>
      <c r="U79">
        <f>L79*(1000-(1000*0.61365*exp(17.502*Y79/(240.97+Y79))/(BQ79+BR79)+BL79)/2)/(1000*0.61365*exp(17.502*Y79/(240.97+Y79))/(BQ79+BR79)-BL79)</f>
        <v>0</v>
      </c>
      <c r="V79">
        <f>1/((BE79+1)/(S79/1.6)+1/(T79/1.37)) + BE79/((BE79+1)/(S79/1.6) + BE79/(T79/1.37))</f>
        <v>0</v>
      </c>
      <c r="W79">
        <f>(AZ79*BC79)</f>
        <v>0</v>
      </c>
      <c r="X79">
        <f>(BS79+(W79+2*0.95*5.67E-8*(((BS79+$B$7)+273)^4-(BS79+273)^4)-44100*L79)/(1.84*29.3*T79+8*0.95*5.67E-8*(BS79+273)^3))</f>
        <v>0</v>
      </c>
      <c r="Y79">
        <f>($C$7*BT79+$D$7*BU79+$E$7*X79)</f>
        <v>0</v>
      </c>
      <c r="Z79">
        <f>0.61365*exp(17.502*Y79/(240.97+Y79))</f>
        <v>0</v>
      </c>
      <c r="AA79">
        <f>(AB79/AC79*100)</f>
        <v>0</v>
      </c>
      <c r="AB79">
        <f>BL79*(BQ79+BR79)/1000</f>
        <v>0</v>
      </c>
      <c r="AC79">
        <f>0.61365*exp(17.502*BS79/(240.97+BS79))</f>
        <v>0</v>
      </c>
      <c r="AD79">
        <f>(Z79-BL79*(BQ79+BR79)/1000)</f>
        <v>0</v>
      </c>
      <c r="AE79">
        <f>(-L79*44100)</f>
        <v>0</v>
      </c>
      <c r="AF79">
        <f>2*29.3*T79*0.92*(BS79-Y79)</f>
        <v>0</v>
      </c>
      <c r="AG79">
        <f>2*0.95*5.67E-8*(((BS79+$B$7)+273)^4-(Y79+273)^4)</f>
        <v>0</v>
      </c>
      <c r="AH79">
        <f>W79+AG79+AE79+AF79</f>
        <v>0</v>
      </c>
      <c r="AI79">
        <f>BP79*AW79*(BK79-BJ79*(1000-AW79*BM79)/(1000-AW79*BL79))/(100*BD79)</f>
        <v>0</v>
      </c>
      <c r="AJ79">
        <f>1000*BP79*AW79*(BL79-BM79)/(100*BD79*(1000-AW79*BL79))</f>
        <v>0</v>
      </c>
      <c r="AK79">
        <f>(AL79 - AM79 - BQ79*1E3/(8.314*(BS79+273.15)) * AO79/BP79 * AN79) * BP79/(100*BD79) * (1000 - BM79)/1000</f>
        <v>0</v>
      </c>
      <c r="AL79">
        <v>25.51499601913322</v>
      </c>
      <c r="AM79">
        <v>26.46898181818182</v>
      </c>
      <c r="AN79">
        <v>0.0354298282680922</v>
      </c>
      <c r="AO79">
        <v>66.7948060823847</v>
      </c>
      <c r="AP79">
        <f>(AR79 - AQ79 + BQ79*1E3/(8.314*(BS79+273.15)) * AT79/BP79 * AS79) * BP79/(100*BD79) * 1000/(1000 - AR79)</f>
        <v>0</v>
      </c>
      <c r="AQ79">
        <v>14.57858055574984</v>
      </c>
      <c r="AR79">
        <v>16.39828181818182</v>
      </c>
      <c r="AS79">
        <v>0.005794884859603136</v>
      </c>
      <c r="AT79">
        <v>79.11630161868476</v>
      </c>
      <c r="AU79">
        <v>16</v>
      </c>
      <c r="AV79">
        <v>3</v>
      </c>
      <c r="AW79">
        <f>IF(AU79*$H$13&gt;=AY79,1.0,(AY79/(AY79-AU79*$H$13)))</f>
        <v>0</v>
      </c>
      <c r="AX79">
        <f>(AW79-1)*100</f>
        <v>0</v>
      </c>
      <c r="AY79">
        <f>MAX(0,($B$13+$C$13*BX79)/(1+$D$13*BX79)*BQ79/(BS79+273)*$E$13)</f>
        <v>0</v>
      </c>
      <c r="AZ79">
        <f>$B$11*BY79+$C$11*BZ79+$F$11*CK79*(1-CN79)</f>
        <v>0</v>
      </c>
      <c r="BA79">
        <f>AZ79*BB79</f>
        <v>0</v>
      </c>
      <c r="BB79">
        <f>($B$11*$D$9+$C$11*$D$9+$F$11*((CX79+CP79)/MAX(CX79+CP79+CY79, 0.1)*$I$9+CY79/MAX(CX79+CP79+CY79, 0.1)*$J$9))/($B$11+$C$11+$F$11)</f>
        <v>0</v>
      </c>
      <c r="BC79">
        <f>($B$11*$K$9+$C$11*$K$9+$F$11*((CX79+CP79)/MAX(CX79+CP79+CY79, 0.1)*$P$9+CY79/MAX(CX79+CP79+CY79, 0.1)*$Q$9))/($B$11+$C$11+$F$11)</f>
        <v>0</v>
      </c>
      <c r="BD79">
        <v>6</v>
      </c>
      <c r="BE79">
        <v>0.5</v>
      </c>
      <c r="BF79" t="s">
        <v>361</v>
      </c>
      <c r="BG79">
        <v>2</v>
      </c>
      <c r="BH79" t="b">
        <v>1</v>
      </c>
      <c r="BI79">
        <v>1728492339.755172</v>
      </c>
      <c r="BJ79">
        <v>25.9636</v>
      </c>
      <c r="BK79">
        <v>25.1426551724138</v>
      </c>
      <c r="BL79">
        <v>16.37175862068966</v>
      </c>
      <c r="BM79">
        <v>14.5223448275862</v>
      </c>
      <c r="BN79">
        <v>29.02861724137931</v>
      </c>
      <c r="BO79">
        <v>16.46212068965518</v>
      </c>
      <c r="BP79">
        <v>599.9365517241379</v>
      </c>
      <c r="BQ79">
        <v>97.50896551724139</v>
      </c>
      <c r="BR79">
        <v>0.09982448965517243</v>
      </c>
      <c r="BS79">
        <v>25.10241379310344</v>
      </c>
      <c r="BT79">
        <v>25.00565517241379</v>
      </c>
      <c r="BU79">
        <v>999.9000000000002</v>
      </c>
      <c r="BV79">
        <v>0</v>
      </c>
      <c r="BW79">
        <v>0</v>
      </c>
      <c r="BX79">
        <v>10009.45310344828</v>
      </c>
      <c r="BY79">
        <v>0</v>
      </c>
      <c r="BZ79">
        <v>201.7879655172414</v>
      </c>
      <c r="CA79">
        <v>0.8209451724137931</v>
      </c>
      <c r="CB79">
        <v>26.39574482758621</v>
      </c>
      <c r="CC79">
        <v>25.51316551724138</v>
      </c>
      <c r="CD79">
        <v>1.84942275862069</v>
      </c>
      <c r="CE79">
        <v>25.1426551724138</v>
      </c>
      <c r="CF79">
        <v>14.5223448275862</v>
      </c>
      <c r="CG79">
        <v>1.596394137931034</v>
      </c>
      <c r="CH79">
        <v>1.416058275862069</v>
      </c>
      <c r="CI79">
        <v>13.92403448275862</v>
      </c>
      <c r="CJ79">
        <v>12.09065172413793</v>
      </c>
      <c r="CK79">
        <v>1600.020344827586</v>
      </c>
      <c r="CL79">
        <v>0.6919977586206896</v>
      </c>
      <c r="CM79">
        <v>0.3080022413793103</v>
      </c>
      <c r="CN79">
        <v>0</v>
      </c>
      <c r="CO79">
        <v>2.020537931034483</v>
      </c>
      <c r="CP79">
        <v>0</v>
      </c>
      <c r="CQ79">
        <v>14030.39655172414</v>
      </c>
      <c r="CR79">
        <v>13790.35517241379</v>
      </c>
      <c r="CS79">
        <v>41.55803448275862</v>
      </c>
      <c r="CT79">
        <v>41.67434482758621</v>
      </c>
      <c r="CU79">
        <v>41.49534482758619</v>
      </c>
      <c r="CV79">
        <v>41.41789655172413</v>
      </c>
      <c r="CW79">
        <v>40.71741379310343</v>
      </c>
      <c r="CX79">
        <v>1107.21</v>
      </c>
      <c r="CY79">
        <v>492.8103448275862</v>
      </c>
      <c r="CZ79">
        <v>0</v>
      </c>
      <c r="DA79">
        <v>1728492404.2</v>
      </c>
      <c r="DB79">
        <v>0</v>
      </c>
      <c r="DC79">
        <v>1728490956.5</v>
      </c>
      <c r="DD79" t="s">
        <v>362</v>
      </c>
      <c r="DE79">
        <v>1728490952.5</v>
      </c>
      <c r="DF79">
        <v>1728490956.5</v>
      </c>
      <c r="DG79">
        <v>1</v>
      </c>
      <c r="DH79">
        <v>-0.065</v>
      </c>
      <c r="DI79">
        <v>-0.008</v>
      </c>
      <c r="DJ79">
        <v>-3.246</v>
      </c>
      <c r="DK79">
        <v>-0.091</v>
      </c>
      <c r="DL79">
        <v>52</v>
      </c>
      <c r="DM79">
        <v>15</v>
      </c>
      <c r="DN79">
        <v>0.25</v>
      </c>
      <c r="DO79">
        <v>0.13</v>
      </c>
      <c r="DP79">
        <v>0.95065335</v>
      </c>
      <c r="DQ79">
        <v>-0.5844518949343354</v>
      </c>
      <c r="DR79">
        <v>0.1346491079303071</v>
      </c>
      <c r="DS79">
        <v>0</v>
      </c>
      <c r="DT79">
        <v>1.87116425</v>
      </c>
      <c r="DU79">
        <v>-0.4167398499061904</v>
      </c>
      <c r="DV79">
        <v>0.04093589670982547</v>
      </c>
      <c r="DW79">
        <v>0</v>
      </c>
      <c r="DX79">
        <v>0</v>
      </c>
      <c r="DY79">
        <v>2</v>
      </c>
      <c r="DZ79" t="s">
        <v>386</v>
      </c>
      <c r="EA79">
        <v>3.23097</v>
      </c>
      <c r="EB79">
        <v>2.70472</v>
      </c>
      <c r="EC79">
        <v>0.00855677</v>
      </c>
      <c r="ED79">
        <v>0.00824921</v>
      </c>
      <c r="EE79">
        <v>0.0860466</v>
      </c>
      <c r="EF79">
        <v>0.079139</v>
      </c>
      <c r="EG79">
        <v>32743.2</v>
      </c>
      <c r="EH79">
        <v>31980.8</v>
      </c>
      <c r="EI79">
        <v>31611.9</v>
      </c>
      <c r="EJ79">
        <v>30551.7</v>
      </c>
      <c r="EK79">
        <v>38719.5</v>
      </c>
      <c r="EL79">
        <v>37185.3</v>
      </c>
      <c r="EM79">
        <v>44326.5</v>
      </c>
      <c r="EN79">
        <v>42646.7</v>
      </c>
      <c r="EO79">
        <v>2.1358</v>
      </c>
      <c r="EP79">
        <v>1.9194</v>
      </c>
      <c r="EQ79">
        <v>0.131875</v>
      </c>
      <c r="ER79">
        <v>0</v>
      </c>
      <c r="ES79">
        <v>22.8041</v>
      </c>
      <c r="ET79">
        <v>999.9</v>
      </c>
      <c r="EU79">
        <v>70.40000000000001</v>
      </c>
      <c r="EV79">
        <v>23.3</v>
      </c>
      <c r="EW79">
        <v>20.7318</v>
      </c>
      <c r="EX79">
        <v>61.0319</v>
      </c>
      <c r="EY79">
        <v>25.5288</v>
      </c>
      <c r="EZ79">
        <v>1</v>
      </c>
      <c r="FA79">
        <v>-0.274375</v>
      </c>
      <c r="FB79">
        <v>-4.35083</v>
      </c>
      <c r="FC79">
        <v>20.1176</v>
      </c>
      <c r="FD79">
        <v>5.21999</v>
      </c>
      <c r="FE79">
        <v>11.998</v>
      </c>
      <c r="FF79">
        <v>4.96485</v>
      </c>
      <c r="FG79">
        <v>3.2951</v>
      </c>
      <c r="FH79">
        <v>9999</v>
      </c>
      <c r="FI79">
        <v>9999</v>
      </c>
      <c r="FJ79">
        <v>9999</v>
      </c>
      <c r="FK79">
        <v>148.4</v>
      </c>
      <c r="FL79">
        <v>4.97095</v>
      </c>
      <c r="FM79">
        <v>1.86761</v>
      </c>
      <c r="FN79">
        <v>1.85883</v>
      </c>
      <c r="FO79">
        <v>1.86503</v>
      </c>
      <c r="FP79">
        <v>1.86297</v>
      </c>
      <c r="FQ79">
        <v>1.86434</v>
      </c>
      <c r="FR79">
        <v>1.85976</v>
      </c>
      <c r="FS79">
        <v>1.86387</v>
      </c>
      <c r="FT79">
        <v>0</v>
      </c>
      <c r="FU79">
        <v>0</v>
      </c>
      <c r="FV79">
        <v>0</v>
      </c>
      <c r="FW79">
        <v>0</v>
      </c>
      <c r="FX79" t="s">
        <v>364</v>
      </c>
      <c r="FY79" t="s">
        <v>365</v>
      </c>
      <c r="FZ79" t="s">
        <v>366</v>
      </c>
      <c r="GA79" t="s">
        <v>366</v>
      </c>
      <c r="GB79" t="s">
        <v>366</v>
      </c>
      <c r="GC79" t="s">
        <v>366</v>
      </c>
      <c r="GD79">
        <v>0</v>
      </c>
      <c r="GE79">
        <v>100</v>
      </c>
      <c r="GF79">
        <v>100</v>
      </c>
      <c r="GG79">
        <v>-3.066</v>
      </c>
      <c r="GH79">
        <v>-0.09039999999999999</v>
      </c>
      <c r="GI79">
        <v>-2.868309889394353</v>
      </c>
      <c r="GJ79">
        <v>-0.006773961979547998</v>
      </c>
      <c r="GK79">
        <v>-8.296070481250098E-08</v>
      </c>
      <c r="GL79">
        <v>3.322967193956903E-10</v>
      </c>
      <c r="GM79">
        <v>-0.07871069313407227</v>
      </c>
      <c r="GN79">
        <v>-0.00208336341840114</v>
      </c>
      <c r="GO79">
        <v>8.801746095907445E-05</v>
      </c>
      <c r="GP79">
        <v>-2.677693255255651E-07</v>
      </c>
      <c r="GQ79">
        <v>3</v>
      </c>
      <c r="GR79">
        <v>2052</v>
      </c>
      <c r="GS79">
        <v>2</v>
      </c>
      <c r="GT79">
        <v>18</v>
      </c>
      <c r="GU79">
        <v>23.3</v>
      </c>
      <c r="GV79">
        <v>23.2</v>
      </c>
      <c r="GW79">
        <v>0.253906</v>
      </c>
      <c r="GX79">
        <v>2.45728</v>
      </c>
      <c r="GY79">
        <v>1.44897</v>
      </c>
      <c r="GZ79">
        <v>2.32422</v>
      </c>
      <c r="HA79">
        <v>1.55151</v>
      </c>
      <c r="HB79">
        <v>2.28882</v>
      </c>
      <c r="HC79">
        <v>28.6479</v>
      </c>
      <c r="HD79">
        <v>14.7537</v>
      </c>
      <c r="HE79">
        <v>18</v>
      </c>
      <c r="HF79">
        <v>569.798</v>
      </c>
      <c r="HG79">
        <v>438.665</v>
      </c>
      <c r="HH79">
        <v>22.4679</v>
      </c>
      <c r="HI79">
        <v>23.3867</v>
      </c>
      <c r="HJ79">
        <v>30.0042</v>
      </c>
      <c r="HK79">
        <v>23.3232</v>
      </c>
      <c r="HL79">
        <v>23.2419</v>
      </c>
      <c r="HM79">
        <v>5.16358</v>
      </c>
      <c r="HN79">
        <v>37.9507</v>
      </c>
      <c r="HO79">
        <v>65.0304</v>
      </c>
      <c r="HP79">
        <v>23.3868</v>
      </c>
      <c r="HQ79">
        <v>55.0913</v>
      </c>
      <c r="HR79">
        <v>14.5492</v>
      </c>
      <c r="HS79">
        <v>100.35</v>
      </c>
      <c r="HT79">
        <v>101.92</v>
      </c>
    </row>
    <row r="80" spans="1:228">
      <c r="A80">
        <v>64</v>
      </c>
      <c r="B80">
        <v>1728492352.6</v>
      </c>
      <c r="C80">
        <v>1415.099999904633</v>
      </c>
      <c r="D80" t="s">
        <v>494</v>
      </c>
      <c r="E80" t="s">
        <v>495</v>
      </c>
      <c r="F80">
        <v>5</v>
      </c>
      <c r="G80" t="s">
        <v>357</v>
      </c>
      <c r="H80" t="s">
        <v>358</v>
      </c>
      <c r="I80" t="s">
        <v>359</v>
      </c>
      <c r="J80" t="s">
        <v>491</v>
      </c>
      <c r="K80">
        <v>1728492344.832142</v>
      </c>
      <c r="L80">
        <f>(M80)/1000</f>
        <v>0</v>
      </c>
      <c r="M80">
        <f>IF(BH80, AP80, AJ80)</f>
        <v>0</v>
      </c>
      <c r="N80">
        <f>IF(BH80, AK80, AI80)</f>
        <v>0</v>
      </c>
      <c r="O80">
        <f>BJ80 - IF(AW80&gt;1, N80*BD80*100.0/(AY80), 0)</f>
        <v>0</v>
      </c>
      <c r="P80">
        <f>((V80-L80/2)*O80-N80)/(V80+L80/2)</f>
        <v>0</v>
      </c>
      <c r="Q80">
        <f>P80*(BQ80+BR80)/1000.0</f>
        <v>0</v>
      </c>
      <c r="R80">
        <f>(BJ80 - IF(AW80&gt;1, N80*BD80*100.0/(AY80), 0))*(BQ80+BR80)/1000.0</f>
        <v>0</v>
      </c>
      <c r="S80">
        <f>2.0/((1/U80-1/T80)+SIGN(U80)*SQRT((1/U80-1/T80)*(1/U80-1/T80) + 4*BE80/((BE80+1)*(BE80+1))*(2*1/U80*1/T80-1/T80*1/T80)))</f>
        <v>0</v>
      </c>
      <c r="T80">
        <f>IF(LEFT(BF80,1)&lt;&gt;"0",IF(LEFT(BF80,1)="1",3.0,BG80),$D$5+$E$5*(BX80*BQ80/($K$5*1000))+$F$5*(BX80*BQ80/($K$5*1000))*MAX(MIN(BD80,$J$5),$I$5)*MAX(MIN(BD80,$J$5),$I$5)+$G$5*MAX(MIN(BD80,$J$5),$I$5)*(BX80*BQ80/($K$5*1000))+$H$5*(BX80*BQ80/($K$5*1000))*(BX80*BQ80/($K$5*1000)))</f>
        <v>0</v>
      </c>
      <c r="U80">
        <f>L80*(1000-(1000*0.61365*exp(17.502*Y80/(240.97+Y80))/(BQ80+BR80)+BL80)/2)/(1000*0.61365*exp(17.502*Y80/(240.97+Y80))/(BQ80+BR80)-BL80)</f>
        <v>0</v>
      </c>
      <c r="V80">
        <f>1/((BE80+1)/(S80/1.6)+1/(T80/1.37)) + BE80/((BE80+1)/(S80/1.6) + BE80/(T80/1.37))</f>
        <v>0</v>
      </c>
      <c r="W80">
        <f>(AZ80*BC80)</f>
        <v>0</v>
      </c>
      <c r="X80">
        <f>(BS80+(W80+2*0.95*5.67E-8*(((BS80+$B$7)+273)^4-(BS80+273)^4)-44100*L80)/(1.84*29.3*T80+8*0.95*5.67E-8*(BS80+273)^3))</f>
        <v>0</v>
      </c>
      <c r="Y80">
        <f>($C$7*BT80+$D$7*BU80+$E$7*X80)</f>
        <v>0</v>
      </c>
      <c r="Z80">
        <f>0.61365*exp(17.502*Y80/(240.97+Y80))</f>
        <v>0</v>
      </c>
      <c r="AA80">
        <f>(AB80/AC80*100)</f>
        <v>0</v>
      </c>
      <c r="AB80">
        <f>BL80*(BQ80+BR80)/1000</f>
        <v>0</v>
      </c>
      <c r="AC80">
        <f>0.61365*exp(17.502*BS80/(240.97+BS80))</f>
        <v>0</v>
      </c>
      <c r="AD80">
        <f>(Z80-BL80*(BQ80+BR80)/1000)</f>
        <v>0</v>
      </c>
      <c r="AE80">
        <f>(-L80*44100)</f>
        <v>0</v>
      </c>
      <c r="AF80">
        <f>2*29.3*T80*0.92*(BS80-Y80)</f>
        <v>0</v>
      </c>
      <c r="AG80">
        <f>2*0.95*5.67E-8*(((BS80+$B$7)+273)^4-(Y80+273)^4)</f>
        <v>0</v>
      </c>
      <c r="AH80">
        <f>W80+AG80+AE80+AF80</f>
        <v>0</v>
      </c>
      <c r="AI80">
        <f>BP80*AW80*(BK80-BJ80*(1000-AW80*BM80)/(1000-AW80*BL80))/(100*BD80)</f>
        <v>0</v>
      </c>
      <c r="AJ80">
        <f>1000*BP80*AW80*(BL80-BM80)/(100*BD80*(1000-AW80*BL80))</f>
        <v>0</v>
      </c>
      <c r="AK80">
        <f>(AL80 - AM80 - BQ80*1E3/(8.314*(BS80+273.15)) * AO80/BP80 * AN80) * BP80/(100*BD80) * (1000 - BM80)/1000</f>
        <v>0</v>
      </c>
      <c r="AL80">
        <v>36.06247879629305</v>
      </c>
      <c r="AM80">
        <v>30.96407030303029</v>
      </c>
      <c r="AN80">
        <v>1.298247605903806</v>
      </c>
      <c r="AO80">
        <v>66.7948060823847</v>
      </c>
      <c r="AP80">
        <f>(AR80 - AQ80 + BQ80*1E3/(8.314*(BS80+273.15)) * AT80/BP80 * AS80) * BP80/(100*BD80) * 1000/(1000 - AR80)</f>
        <v>0</v>
      </c>
      <c r="AQ80">
        <v>14.58530070207125</v>
      </c>
      <c r="AR80">
        <v>16.4501109090909</v>
      </c>
      <c r="AS80">
        <v>0.01086786145994934</v>
      </c>
      <c r="AT80">
        <v>79.11630161868476</v>
      </c>
      <c r="AU80">
        <v>16</v>
      </c>
      <c r="AV80">
        <v>3</v>
      </c>
      <c r="AW80">
        <f>IF(AU80*$H$13&gt;=AY80,1.0,(AY80/(AY80-AU80*$H$13)))</f>
        <v>0</v>
      </c>
      <c r="AX80">
        <f>(AW80-1)*100</f>
        <v>0</v>
      </c>
      <c r="AY80">
        <f>MAX(0,($B$13+$C$13*BX80)/(1+$D$13*BX80)*BQ80/(BS80+273)*$E$13)</f>
        <v>0</v>
      </c>
      <c r="AZ80">
        <f>$B$11*BY80+$C$11*BZ80+$F$11*CK80*(1-CN80)</f>
        <v>0</v>
      </c>
      <c r="BA80">
        <f>AZ80*BB80</f>
        <v>0</v>
      </c>
      <c r="BB80">
        <f>($B$11*$D$9+$C$11*$D$9+$F$11*((CX80+CP80)/MAX(CX80+CP80+CY80, 0.1)*$I$9+CY80/MAX(CX80+CP80+CY80, 0.1)*$J$9))/($B$11+$C$11+$F$11)</f>
        <v>0</v>
      </c>
      <c r="BC80">
        <f>($B$11*$K$9+$C$11*$K$9+$F$11*((CX80+CP80)/MAX(CX80+CP80+CY80, 0.1)*$P$9+CY80/MAX(CX80+CP80+CY80, 0.1)*$Q$9))/($B$11+$C$11+$F$11)</f>
        <v>0</v>
      </c>
      <c r="BD80">
        <v>6</v>
      </c>
      <c r="BE80">
        <v>0.5</v>
      </c>
      <c r="BF80" t="s">
        <v>361</v>
      </c>
      <c r="BG80">
        <v>2</v>
      </c>
      <c r="BH80" t="b">
        <v>1</v>
      </c>
      <c r="BI80">
        <v>1728492344.832142</v>
      </c>
      <c r="BJ80">
        <v>26.60654642857142</v>
      </c>
      <c r="BK80">
        <v>28.56391071428571</v>
      </c>
      <c r="BL80">
        <v>16.39292142857143</v>
      </c>
      <c r="BM80">
        <v>14.55695714285714</v>
      </c>
      <c r="BN80">
        <v>29.67595357142858</v>
      </c>
      <c r="BO80">
        <v>16.48326071428571</v>
      </c>
      <c r="BP80">
        <v>599.9490714285714</v>
      </c>
      <c r="BQ80">
        <v>97.50931785714286</v>
      </c>
      <c r="BR80">
        <v>0.09992515357142855</v>
      </c>
      <c r="BS80">
        <v>25.08901785714286</v>
      </c>
      <c r="BT80">
        <v>24.9857</v>
      </c>
      <c r="BU80">
        <v>999.9000000000002</v>
      </c>
      <c r="BV80">
        <v>0</v>
      </c>
      <c r="BW80">
        <v>0</v>
      </c>
      <c r="BX80">
        <v>10019.015</v>
      </c>
      <c r="BY80">
        <v>0</v>
      </c>
      <c r="BZ80">
        <v>198.4086071428571</v>
      </c>
      <c r="CA80">
        <v>-1.957366464285714</v>
      </c>
      <c r="CB80">
        <v>27.05000714285714</v>
      </c>
      <c r="CC80">
        <v>28.98596071428571</v>
      </c>
      <c r="CD80">
        <v>1.835967857142857</v>
      </c>
      <c r="CE80">
        <v>28.56391071428571</v>
      </c>
      <c r="CF80">
        <v>14.55695714285714</v>
      </c>
      <c r="CG80">
        <v>1.598462857142857</v>
      </c>
      <c r="CH80">
        <v>1.419438928571429</v>
      </c>
      <c r="CI80">
        <v>13.943975</v>
      </c>
      <c r="CJ80">
        <v>12.12686785714286</v>
      </c>
      <c r="CK80">
        <v>1600.006071428571</v>
      </c>
      <c r="CL80">
        <v>0.6919994642857141</v>
      </c>
      <c r="CM80">
        <v>0.3080005357142857</v>
      </c>
      <c r="CN80">
        <v>0</v>
      </c>
      <c r="CO80">
        <v>2.000246428571428</v>
      </c>
      <c r="CP80">
        <v>0</v>
      </c>
      <c r="CQ80">
        <v>14018.15357142857</v>
      </c>
      <c r="CR80">
        <v>13790.23928571428</v>
      </c>
      <c r="CS80">
        <v>41.62471428571428</v>
      </c>
      <c r="CT80">
        <v>41.71628571428572</v>
      </c>
      <c r="CU80">
        <v>41.55560714285714</v>
      </c>
      <c r="CV80">
        <v>41.47742857142855</v>
      </c>
      <c r="CW80">
        <v>40.77199999999999</v>
      </c>
      <c r="CX80">
        <v>1107.203214285714</v>
      </c>
      <c r="CY80">
        <v>492.8028571428571</v>
      </c>
      <c r="CZ80">
        <v>0</v>
      </c>
      <c r="DA80">
        <v>1728492409.6</v>
      </c>
      <c r="DB80">
        <v>0</v>
      </c>
      <c r="DC80">
        <v>1728490956.5</v>
      </c>
      <c r="DD80" t="s">
        <v>362</v>
      </c>
      <c r="DE80">
        <v>1728490952.5</v>
      </c>
      <c r="DF80">
        <v>1728490956.5</v>
      </c>
      <c r="DG80">
        <v>1</v>
      </c>
      <c r="DH80">
        <v>-0.065</v>
      </c>
      <c r="DI80">
        <v>-0.008</v>
      </c>
      <c r="DJ80">
        <v>-3.246</v>
      </c>
      <c r="DK80">
        <v>-0.091</v>
      </c>
      <c r="DL80">
        <v>52</v>
      </c>
      <c r="DM80">
        <v>15</v>
      </c>
      <c r="DN80">
        <v>0.25</v>
      </c>
      <c r="DO80">
        <v>0.13</v>
      </c>
      <c r="DP80">
        <v>-0.7667948780487804</v>
      </c>
      <c r="DQ80">
        <v>-24.86294128222996</v>
      </c>
      <c r="DR80">
        <v>3.375453597468456</v>
      </c>
      <c r="DS80">
        <v>0</v>
      </c>
      <c r="DT80">
        <v>1.848398048780488</v>
      </c>
      <c r="DU80">
        <v>-0.2316321951219527</v>
      </c>
      <c r="DV80">
        <v>0.03036275303398061</v>
      </c>
      <c r="DW80">
        <v>0</v>
      </c>
      <c r="DX80">
        <v>0</v>
      </c>
      <c r="DY80">
        <v>2</v>
      </c>
      <c r="DZ80" t="s">
        <v>386</v>
      </c>
      <c r="EA80">
        <v>3.23106</v>
      </c>
      <c r="EB80">
        <v>2.70467</v>
      </c>
      <c r="EC80">
        <v>0.0101057</v>
      </c>
      <c r="ED80">
        <v>0.0132689</v>
      </c>
      <c r="EE80">
        <v>0.0862436</v>
      </c>
      <c r="EF80">
        <v>0.0791557</v>
      </c>
      <c r="EG80">
        <v>32691</v>
      </c>
      <c r="EH80">
        <v>31819</v>
      </c>
      <c r="EI80">
        <v>31610.9</v>
      </c>
      <c r="EJ80">
        <v>30551.9</v>
      </c>
      <c r="EK80">
        <v>38710.2</v>
      </c>
      <c r="EL80">
        <v>37184.7</v>
      </c>
      <c r="EM80">
        <v>44325.4</v>
      </c>
      <c r="EN80">
        <v>42646.6</v>
      </c>
      <c r="EO80">
        <v>2.1366</v>
      </c>
      <c r="EP80">
        <v>1.91875</v>
      </c>
      <c r="EQ80">
        <v>0.132363</v>
      </c>
      <c r="ER80">
        <v>0</v>
      </c>
      <c r="ES80">
        <v>22.7985</v>
      </c>
      <c r="ET80">
        <v>999.9</v>
      </c>
      <c r="EU80">
        <v>70.40000000000001</v>
      </c>
      <c r="EV80">
        <v>23.3</v>
      </c>
      <c r="EW80">
        <v>20.7299</v>
      </c>
      <c r="EX80">
        <v>61.1919</v>
      </c>
      <c r="EY80">
        <v>25.633</v>
      </c>
      <c r="EZ80">
        <v>1</v>
      </c>
      <c r="FA80">
        <v>-0.276982</v>
      </c>
      <c r="FB80">
        <v>-1.99146</v>
      </c>
      <c r="FC80">
        <v>20.1856</v>
      </c>
      <c r="FD80">
        <v>5.22148</v>
      </c>
      <c r="FE80">
        <v>11.9975</v>
      </c>
      <c r="FF80">
        <v>4.9654</v>
      </c>
      <c r="FG80">
        <v>3.29558</v>
      </c>
      <c r="FH80">
        <v>9999</v>
      </c>
      <c r="FI80">
        <v>9999</v>
      </c>
      <c r="FJ80">
        <v>9999</v>
      </c>
      <c r="FK80">
        <v>148.4</v>
      </c>
      <c r="FL80">
        <v>4.97102</v>
      </c>
      <c r="FM80">
        <v>1.86766</v>
      </c>
      <c r="FN80">
        <v>1.85884</v>
      </c>
      <c r="FO80">
        <v>1.86507</v>
      </c>
      <c r="FP80">
        <v>1.86301</v>
      </c>
      <c r="FQ80">
        <v>1.86441</v>
      </c>
      <c r="FR80">
        <v>1.85981</v>
      </c>
      <c r="FS80">
        <v>1.86387</v>
      </c>
      <c r="FT80">
        <v>0</v>
      </c>
      <c r="FU80">
        <v>0</v>
      </c>
      <c r="FV80">
        <v>0</v>
      </c>
      <c r="FW80">
        <v>0</v>
      </c>
      <c r="FX80" t="s">
        <v>364</v>
      </c>
      <c r="FY80" t="s">
        <v>365</v>
      </c>
      <c r="FZ80" t="s">
        <v>366</v>
      </c>
      <c r="GA80" t="s">
        <v>366</v>
      </c>
      <c r="GB80" t="s">
        <v>366</v>
      </c>
      <c r="GC80" t="s">
        <v>366</v>
      </c>
      <c r="GD80">
        <v>0</v>
      </c>
      <c r="GE80">
        <v>100</v>
      </c>
      <c r="GF80">
        <v>100</v>
      </c>
      <c r="GG80">
        <v>-3.102</v>
      </c>
      <c r="GH80">
        <v>-0.09030000000000001</v>
      </c>
      <c r="GI80">
        <v>-2.868309889394353</v>
      </c>
      <c r="GJ80">
        <v>-0.006773961979547998</v>
      </c>
      <c r="GK80">
        <v>-8.296070481250098E-08</v>
      </c>
      <c r="GL80">
        <v>3.322967193956903E-10</v>
      </c>
      <c r="GM80">
        <v>-0.07871069313407227</v>
      </c>
      <c r="GN80">
        <v>-0.00208336341840114</v>
      </c>
      <c r="GO80">
        <v>8.801746095907445E-05</v>
      </c>
      <c r="GP80">
        <v>-2.677693255255651E-07</v>
      </c>
      <c r="GQ80">
        <v>3</v>
      </c>
      <c r="GR80">
        <v>2052</v>
      </c>
      <c r="GS80">
        <v>2</v>
      </c>
      <c r="GT80">
        <v>18</v>
      </c>
      <c r="GU80">
        <v>23.3</v>
      </c>
      <c r="GV80">
        <v>23.3</v>
      </c>
      <c r="GW80">
        <v>0.303955</v>
      </c>
      <c r="GX80">
        <v>2.44263</v>
      </c>
      <c r="GY80">
        <v>1.44897</v>
      </c>
      <c r="GZ80">
        <v>2.32422</v>
      </c>
      <c r="HA80">
        <v>1.55151</v>
      </c>
      <c r="HB80">
        <v>2.27539</v>
      </c>
      <c r="HC80">
        <v>28.6479</v>
      </c>
      <c r="HD80">
        <v>14.78</v>
      </c>
      <c r="HE80">
        <v>18</v>
      </c>
      <c r="HF80">
        <v>570.391</v>
      </c>
      <c r="HG80">
        <v>438.334</v>
      </c>
      <c r="HH80">
        <v>23.4321</v>
      </c>
      <c r="HI80">
        <v>23.3927</v>
      </c>
      <c r="HJ80">
        <v>29.9991</v>
      </c>
      <c r="HK80">
        <v>23.3291</v>
      </c>
      <c r="HL80">
        <v>23.2478</v>
      </c>
      <c r="HM80">
        <v>6.16408</v>
      </c>
      <c r="HN80">
        <v>37.9507</v>
      </c>
      <c r="HO80">
        <v>64.6528</v>
      </c>
      <c r="HP80">
        <v>23.4038</v>
      </c>
      <c r="HQ80">
        <v>85.14400000000001</v>
      </c>
      <c r="HR80">
        <v>14.4906</v>
      </c>
      <c r="HS80">
        <v>100.347</v>
      </c>
      <c r="HT80">
        <v>101.92</v>
      </c>
    </row>
    <row r="81" spans="1:228">
      <c r="A81">
        <v>65</v>
      </c>
      <c r="B81">
        <v>1728492357.6</v>
      </c>
      <c r="C81">
        <v>1420.099999904633</v>
      </c>
      <c r="D81" t="s">
        <v>496</v>
      </c>
      <c r="E81" t="s">
        <v>497</v>
      </c>
      <c r="F81">
        <v>5</v>
      </c>
      <c r="G81" t="s">
        <v>357</v>
      </c>
      <c r="H81" t="s">
        <v>358</v>
      </c>
      <c r="I81" t="s">
        <v>359</v>
      </c>
      <c r="J81" t="s">
        <v>491</v>
      </c>
      <c r="K81">
        <v>1728492350.1</v>
      </c>
      <c r="L81">
        <f>(M81)/1000</f>
        <v>0</v>
      </c>
      <c r="M81">
        <f>IF(BH81, AP81, AJ81)</f>
        <v>0</v>
      </c>
      <c r="N81">
        <f>IF(BH81, AK81, AI81)</f>
        <v>0</v>
      </c>
      <c r="O81">
        <f>BJ81 - IF(AW81&gt;1, N81*BD81*100.0/(AY81), 0)</f>
        <v>0</v>
      </c>
      <c r="P81">
        <f>((V81-L81/2)*O81-N81)/(V81+L81/2)</f>
        <v>0</v>
      </c>
      <c r="Q81">
        <f>P81*(BQ81+BR81)/1000.0</f>
        <v>0</v>
      </c>
      <c r="R81">
        <f>(BJ81 - IF(AW81&gt;1, N81*BD81*100.0/(AY81), 0))*(BQ81+BR81)/1000.0</f>
        <v>0</v>
      </c>
      <c r="S81">
        <f>2.0/((1/U81-1/T81)+SIGN(U81)*SQRT((1/U81-1/T81)*(1/U81-1/T81) + 4*BE81/((BE81+1)*(BE81+1))*(2*1/U81*1/T81-1/T81*1/T81)))</f>
        <v>0</v>
      </c>
      <c r="T81">
        <f>IF(LEFT(BF81,1)&lt;&gt;"0",IF(LEFT(BF81,1)="1",3.0,BG81),$D$5+$E$5*(BX81*BQ81/($K$5*1000))+$F$5*(BX81*BQ81/($K$5*1000))*MAX(MIN(BD81,$J$5),$I$5)*MAX(MIN(BD81,$J$5),$I$5)+$G$5*MAX(MIN(BD81,$J$5),$I$5)*(BX81*BQ81/($K$5*1000))+$H$5*(BX81*BQ81/($K$5*1000))*(BX81*BQ81/($K$5*1000)))</f>
        <v>0</v>
      </c>
      <c r="U81">
        <f>L81*(1000-(1000*0.61365*exp(17.502*Y81/(240.97+Y81))/(BQ81+BR81)+BL81)/2)/(1000*0.61365*exp(17.502*Y81/(240.97+Y81))/(BQ81+BR81)-BL81)</f>
        <v>0</v>
      </c>
      <c r="V81">
        <f>1/((BE81+1)/(S81/1.6)+1/(T81/1.37)) + BE81/((BE81+1)/(S81/1.6) + BE81/(T81/1.37))</f>
        <v>0</v>
      </c>
      <c r="W81">
        <f>(AZ81*BC81)</f>
        <v>0</v>
      </c>
      <c r="X81">
        <f>(BS81+(W81+2*0.95*5.67E-8*(((BS81+$B$7)+273)^4-(BS81+273)^4)-44100*L81)/(1.84*29.3*T81+8*0.95*5.67E-8*(BS81+273)^3))</f>
        <v>0</v>
      </c>
      <c r="Y81">
        <f>($C$7*BT81+$D$7*BU81+$E$7*X81)</f>
        <v>0</v>
      </c>
      <c r="Z81">
        <f>0.61365*exp(17.502*Y81/(240.97+Y81))</f>
        <v>0</v>
      </c>
      <c r="AA81">
        <f>(AB81/AC81*100)</f>
        <v>0</v>
      </c>
      <c r="AB81">
        <f>BL81*(BQ81+BR81)/1000</f>
        <v>0</v>
      </c>
      <c r="AC81">
        <f>0.61365*exp(17.502*BS81/(240.97+BS81))</f>
        <v>0</v>
      </c>
      <c r="AD81">
        <f>(Z81-BL81*(BQ81+BR81)/1000)</f>
        <v>0</v>
      </c>
      <c r="AE81">
        <f>(-L81*44100)</f>
        <v>0</v>
      </c>
      <c r="AF81">
        <f>2*29.3*T81*0.92*(BS81-Y81)</f>
        <v>0</v>
      </c>
      <c r="AG81">
        <f>2*0.95*5.67E-8*(((BS81+$B$7)+273)^4-(Y81+273)^4)</f>
        <v>0</v>
      </c>
      <c r="AH81">
        <f>W81+AG81+AE81+AF81</f>
        <v>0</v>
      </c>
      <c r="AI81">
        <f>BP81*AW81*(BK81-BJ81*(1000-AW81*BM81)/(1000-AW81*BL81))/(100*BD81)</f>
        <v>0</v>
      </c>
      <c r="AJ81">
        <f>1000*BP81*AW81*(BL81-BM81)/(100*BD81*(1000-AW81*BL81))</f>
        <v>0</v>
      </c>
      <c r="AK81">
        <f>(AL81 - AM81 - BQ81*1E3/(8.314*(BS81+273.15)) * AO81/BP81 * AN81) * BP81/(100*BD81) * (1000 - BM81)/1000</f>
        <v>0</v>
      </c>
      <c r="AL81">
        <v>56.9543282876837</v>
      </c>
      <c r="AM81">
        <v>44.19218666666663</v>
      </c>
      <c r="AN81">
        <v>2.991381226671323</v>
      </c>
      <c r="AO81">
        <v>66.7948060823847</v>
      </c>
      <c r="AP81">
        <f>(AR81 - AQ81 + BQ81*1E3/(8.314*(BS81+273.15)) * AT81/BP81 * AS81) * BP81/(100*BD81) * 1000/(1000 - AR81)</f>
        <v>0</v>
      </c>
      <c r="AQ81">
        <v>14.59365140427586</v>
      </c>
      <c r="AR81">
        <v>16.47425939393939</v>
      </c>
      <c r="AS81">
        <v>0.005784485354300655</v>
      </c>
      <c r="AT81">
        <v>79.11630161868476</v>
      </c>
      <c r="AU81">
        <v>16</v>
      </c>
      <c r="AV81">
        <v>3</v>
      </c>
      <c r="AW81">
        <f>IF(AU81*$H$13&gt;=AY81,1.0,(AY81/(AY81-AU81*$H$13)))</f>
        <v>0</v>
      </c>
      <c r="AX81">
        <f>(AW81-1)*100</f>
        <v>0</v>
      </c>
      <c r="AY81">
        <f>MAX(0,($B$13+$C$13*BX81)/(1+$D$13*BX81)*BQ81/(BS81+273)*$E$13)</f>
        <v>0</v>
      </c>
      <c r="AZ81">
        <f>$B$11*BY81+$C$11*BZ81+$F$11*CK81*(1-CN81)</f>
        <v>0</v>
      </c>
      <c r="BA81">
        <f>AZ81*BB81</f>
        <v>0</v>
      </c>
      <c r="BB81">
        <f>($B$11*$D$9+$C$11*$D$9+$F$11*((CX81+CP81)/MAX(CX81+CP81+CY81, 0.1)*$I$9+CY81/MAX(CX81+CP81+CY81, 0.1)*$J$9))/($B$11+$C$11+$F$11)</f>
        <v>0</v>
      </c>
      <c r="BC81">
        <f>($B$11*$K$9+$C$11*$K$9+$F$11*((CX81+CP81)/MAX(CX81+CP81+CY81, 0.1)*$P$9+CY81/MAX(CX81+CP81+CY81, 0.1)*$Q$9))/($B$11+$C$11+$F$11)</f>
        <v>0</v>
      </c>
      <c r="BD81">
        <v>6</v>
      </c>
      <c r="BE81">
        <v>0.5</v>
      </c>
      <c r="BF81" t="s">
        <v>361</v>
      </c>
      <c r="BG81">
        <v>2</v>
      </c>
      <c r="BH81" t="b">
        <v>1</v>
      </c>
      <c r="BI81">
        <v>1728492350.1</v>
      </c>
      <c r="BJ81">
        <v>30.51254074074074</v>
      </c>
      <c r="BK81">
        <v>38.99557037037037</v>
      </c>
      <c r="BL81">
        <v>16.42776296296296</v>
      </c>
      <c r="BM81">
        <v>14.58483333333333</v>
      </c>
      <c r="BN81">
        <v>33.60859629629629</v>
      </c>
      <c r="BO81">
        <v>16.51807777777778</v>
      </c>
      <c r="BP81">
        <v>599.9640370370371</v>
      </c>
      <c r="BQ81">
        <v>97.50951111111111</v>
      </c>
      <c r="BR81">
        <v>0.09991283333333331</v>
      </c>
      <c r="BS81">
        <v>25.09418148148148</v>
      </c>
      <c r="BT81">
        <v>24.98064444444444</v>
      </c>
      <c r="BU81">
        <v>999.9000000000001</v>
      </c>
      <c r="BV81">
        <v>0</v>
      </c>
      <c r="BW81">
        <v>0</v>
      </c>
      <c r="BX81">
        <v>10021.96740740741</v>
      </c>
      <c r="BY81">
        <v>0</v>
      </c>
      <c r="BZ81">
        <v>190.1426296296296</v>
      </c>
      <c r="CA81">
        <v>-8.483026074074074</v>
      </c>
      <c r="CB81">
        <v>31.02234074074074</v>
      </c>
      <c r="CC81">
        <v>39.57278888888889</v>
      </c>
      <c r="CD81">
        <v>1.84293037037037</v>
      </c>
      <c r="CE81">
        <v>38.99557037037037</v>
      </c>
      <c r="CF81">
        <v>14.58483333333333</v>
      </c>
      <c r="CG81">
        <v>1.601863333333334</v>
      </c>
      <c r="CH81">
        <v>1.42215962962963</v>
      </c>
      <c r="CI81">
        <v>13.9766962962963</v>
      </c>
      <c r="CJ81">
        <v>12.15598888888889</v>
      </c>
      <c r="CK81">
        <v>1599.994074074074</v>
      </c>
      <c r="CL81">
        <v>0.6920003703703704</v>
      </c>
      <c r="CM81">
        <v>0.3079996296296296</v>
      </c>
      <c r="CN81">
        <v>0</v>
      </c>
      <c r="CO81">
        <v>2.023022222222222</v>
      </c>
      <c r="CP81">
        <v>0</v>
      </c>
      <c r="CQ81">
        <v>13999.89259259259</v>
      </c>
      <c r="CR81">
        <v>13790.14074074074</v>
      </c>
      <c r="CS81">
        <v>41.69885185185185</v>
      </c>
      <c r="CT81">
        <v>41.75674074074073</v>
      </c>
      <c r="CU81">
        <v>41.62466666666666</v>
      </c>
      <c r="CV81">
        <v>41.54381481481482</v>
      </c>
      <c r="CW81">
        <v>40.82614814814815</v>
      </c>
      <c r="CX81">
        <v>1107.196296296296</v>
      </c>
      <c r="CY81">
        <v>492.7977777777778</v>
      </c>
      <c r="CZ81">
        <v>0</v>
      </c>
      <c r="DA81">
        <v>1728492414.4</v>
      </c>
      <c r="DB81">
        <v>0</v>
      </c>
      <c r="DC81">
        <v>1728490956.5</v>
      </c>
      <c r="DD81" t="s">
        <v>362</v>
      </c>
      <c r="DE81">
        <v>1728490952.5</v>
      </c>
      <c r="DF81">
        <v>1728490956.5</v>
      </c>
      <c r="DG81">
        <v>1</v>
      </c>
      <c r="DH81">
        <v>-0.065</v>
      </c>
      <c r="DI81">
        <v>-0.008</v>
      </c>
      <c r="DJ81">
        <v>-3.246</v>
      </c>
      <c r="DK81">
        <v>-0.091</v>
      </c>
      <c r="DL81">
        <v>52</v>
      </c>
      <c r="DM81">
        <v>15</v>
      </c>
      <c r="DN81">
        <v>0.25</v>
      </c>
      <c r="DO81">
        <v>0.13</v>
      </c>
      <c r="DP81">
        <v>-5.131375804878049</v>
      </c>
      <c r="DQ81">
        <v>-69.45656491986061</v>
      </c>
      <c r="DR81">
        <v>7.543752500613255</v>
      </c>
      <c r="DS81">
        <v>0</v>
      </c>
      <c r="DT81">
        <v>1.845442926829268</v>
      </c>
      <c r="DU81">
        <v>0.05716473867595977</v>
      </c>
      <c r="DV81">
        <v>0.02678021168279172</v>
      </c>
      <c r="DW81">
        <v>1</v>
      </c>
      <c r="DX81">
        <v>1</v>
      </c>
      <c r="DY81">
        <v>2</v>
      </c>
      <c r="DZ81" t="s">
        <v>363</v>
      </c>
      <c r="EA81">
        <v>3.23096</v>
      </c>
      <c r="EB81">
        <v>2.70419</v>
      </c>
      <c r="EC81">
        <v>0.0141572</v>
      </c>
      <c r="ED81">
        <v>0.0198134</v>
      </c>
      <c r="EE81">
        <v>0.08632239999999999</v>
      </c>
      <c r="EF81">
        <v>0.0791087</v>
      </c>
      <c r="EG81">
        <v>32557.1</v>
      </c>
      <c r="EH81">
        <v>31606.9</v>
      </c>
      <c r="EI81">
        <v>31611</v>
      </c>
      <c r="EJ81">
        <v>30551.1</v>
      </c>
      <c r="EK81">
        <v>38706.9</v>
      </c>
      <c r="EL81">
        <v>37186</v>
      </c>
      <c r="EM81">
        <v>44325.4</v>
      </c>
      <c r="EN81">
        <v>42645.8</v>
      </c>
      <c r="EO81">
        <v>2.13617</v>
      </c>
      <c r="EP81">
        <v>1.91863</v>
      </c>
      <c r="EQ81">
        <v>0.134543</v>
      </c>
      <c r="ER81">
        <v>0</v>
      </c>
      <c r="ES81">
        <v>22.7955</v>
      </c>
      <c r="ET81">
        <v>999.9</v>
      </c>
      <c r="EU81">
        <v>70.40000000000001</v>
      </c>
      <c r="EV81">
        <v>23.3</v>
      </c>
      <c r="EW81">
        <v>20.7296</v>
      </c>
      <c r="EX81">
        <v>60.9619</v>
      </c>
      <c r="EY81">
        <v>25.597</v>
      </c>
      <c r="EZ81">
        <v>1</v>
      </c>
      <c r="FA81">
        <v>-0.2783</v>
      </c>
      <c r="FB81">
        <v>-1.01162</v>
      </c>
      <c r="FC81">
        <v>20.1959</v>
      </c>
      <c r="FD81">
        <v>5.22028</v>
      </c>
      <c r="FE81">
        <v>11.9978</v>
      </c>
      <c r="FF81">
        <v>4.9653</v>
      </c>
      <c r="FG81">
        <v>3.29553</v>
      </c>
      <c r="FH81">
        <v>9999</v>
      </c>
      <c r="FI81">
        <v>9999</v>
      </c>
      <c r="FJ81">
        <v>9999</v>
      </c>
      <c r="FK81">
        <v>148.4</v>
      </c>
      <c r="FL81">
        <v>4.97102</v>
      </c>
      <c r="FM81">
        <v>1.86766</v>
      </c>
      <c r="FN81">
        <v>1.85883</v>
      </c>
      <c r="FO81">
        <v>1.86507</v>
      </c>
      <c r="FP81">
        <v>1.86301</v>
      </c>
      <c r="FQ81">
        <v>1.86438</v>
      </c>
      <c r="FR81">
        <v>1.85985</v>
      </c>
      <c r="FS81">
        <v>1.86388</v>
      </c>
      <c r="FT81">
        <v>0</v>
      </c>
      <c r="FU81">
        <v>0</v>
      </c>
      <c r="FV81">
        <v>0</v>
      </c>
      <c r="FW81">
        <v>0</v>
      </c>
      <c r="FX81" t="s">
        <v>364</v>
      </c>
      <c r="FY81" t="s">
        <v>365</v>
      </c>
      <c r="FZ81" t="s">
        <v>366</v>
      </c>
      <c r="GA81" t="s">
        <v>366</v>
      </c>
      <c r="GB81" t="s">
        <v>366</v>
      </c>
      <c r="GC81" t="s">
        <v>366</v>
      </c>
      <c r="GD81">
        <v>0</v>
      </c>
      <c r="GE81">
        <v>100</v>
      </c>
      <c r="GF81">
        <v>100</v>
      </c>
      <c r="GG81">
        <v>-3.196</v>
      </c>
      <c r="GH81">
        <v>-0.09030000000000001</v>
      </c>
      <c r="GI81">
        <v>-2.868309889394353</v>
      </c>
      <c r="GJ81">
        <v>-0.006773961979547998</v>
      </c>
      <c r="GK81">
        <v>-8.296070481250098E-08</v>
      </c>
      <c r="GL81">
        <v>3.322967193956903E-10</v>
      </c>
      <c r="GM81">
        <v>-0.07871069313407227</v>
      </c>
      <c r="GN81">
        <v>-0.00208336341840114</v>
      </c>
      <c r="GO81">
        <v>8.801746095907445E-05</v>
      </c>
      <c r="GP81">
        <v>-2.677693255255651E-07</v>
      </c>
      <c r="GQ81">
        <v>3</v>
      </c>
      <c r="GR81">
        <v>2052</v>
      </c>
      <c r="GS81">
        <v>2</v>
      </c>
      <c r="GT81">
        <v>18</v>
      </c>
      <c r="GU81">
        <v>23.4</v>
      </c>
      <c r="GV81">
        <v>23.4</v>
      </c>
      <c r="GW81">
        <v>0.36377</v>
      </c>
      <c r="GX81">
        <v>2.43042</v>
      </c>
      <c r="GY81">
        <v>1.44897</v>
      </c>
      <c r="GZ81">
        <v>2.32422</v>
      </c>
      <c r="HA81">
        <v>1.55151</v>
      </c>
      <c r="HB81">
        <v>2.2522</v>
      </c>
      <c r="HC81">
        <v>28.669</v>
      </c>
      <c r="HD81">
        <v>14.78</v>
      </c>
      <c r="HE81">
        <v>18</v>
      </c>
      <c r="HF81">
        <v>570.169</v>
      </c>
      <c r="HG81">
        <v>438.303</v>
      </c>
      <c r="HH81">
        <v>23.5563</v>
      </c>
      <c r="HI81">
        <v>23.399</v>
      </c>
      <c r="HJ81">
        <v>29.9992</v>
      </c>
      <c r="HK81">
        <v>23.3349</v>
      </c>
      <c r="HL81">
        <v>23.2529</v>
      </c>
      <c r="HM81">
        <v>7.38065</v>
      </c>
      <c r="HN81">
        <v>38.2946</v>
      </c>
      <c r="HO81">
        <v>64.6528</v>
      </c>
      <c r="HP81">
        <v>23.4238</v>
      </c>
      <c r="HQ81">
        <v>105.182</v>
      </c>
      <c r="HR81">
        <v>14.4527</v>
      </c>
      <c r="HS81">
        <v>100.347</v>
      </c>
      <c r="HT81">
        <v>101.918</v>
      </c>
    </row>
    <row r="82" spans="1:228">
      <c r="A82">
        <v>66</v>
      </c>
      <c r="B82">
        <v>1728492362.6</v>
      </c>
      <c r="C82">
        <v>1425.099999904633</v>
      </c>
      <c r="D82" t="s">
        <v>498</v>
      </c>
      <c r="E82" t="s">
        <v>499</v>
      </c>
      <c r="F82">
        <v>5</v>
      </c>
      <c r="G82" t="s">
        <v>357</v>
      </c>
      <c r="H82" t="s">
        <v>358</v>
      </c>
      <c r="I82" t="s">
        <v>359</v>
      </c>
      <c r="J82" t="s">
        <v>491</v>
      </c>
      <c r="K82">
        <v>1728492354.814285</v>
      </c>
      <c r="L82">
        <f>(M82)/1000</f>
        <v>0</v>
      </c>
      <c r="M82">
        <f>IF(BH82, AP82, AJ82)</f>
        <v>0</v>
      </c>
      <c r="N82">
        <f>IF(BH82, AK82, AI82)</f>
        <v>0</v>
      </c>
      <c r="O82">
        <f>BJ82 - IF(AW82&gt;1, N82*BD82*100.0/(AY82), 0)</f>
        <v>0</v>
      </c>
      <c r="P82">
        <f>((V82-L82/2)*O82-N82)/(V82+L82/2)</f>
        <v>0</v>
      </c>
      <c r="Q82">
        <f>P82*(BQ82+BR82)/1000.0</f>
        <v>0</v>
      </c>
      <c r="R82">
        <f>(BJ82 - IF(AW82&gt;1, N82*BD82*100.0/(AY82), 0))*(BQ82+BR82)/1000.0</f>
        <v>0</v>
      </c>
      <c r="S82">
        <f>2.0/((1/U82-1/T82)+SIGN(U82)*SQRT((1/U82-1/T82)*(1/U82-1/T82) + 4*BE82/((BE82+1)*(BE82+1))*(2*1/U82*1/T82-1/T82*1/T82)))</f>
        <v>0</v>
      </c>
      <c r="T82">
        <f>IF(LEFT(BF82,1)&lt;&gt;"0",IF(LEFT(BF82,1)="1",3.0,BG82),$D$5+$E$5*(BX82*BQ82/($K$5*1000))+$F$5*(BX82*BQ82/($K$5*1000))*MAX(MIN(BD82,$J$5),$I$5)*MAX(MIN(BD82,$J$5),$I$5)+$G$5*MAX(MIN(BD82,$J$5),$I$5)*(BX82*BQ82/($K$5*1000))+$H$5*(BX82*BQ82/($K$5*1000))*(BX82*BQ82/($K$5*1000)))</f>
        <v>0</v>
      </c>
      <c r="U82">
        <f>L82*(1000-(1000*0.61365*exp(17.502*Y82/(240.97+Y82))/(BQ82+BR82)+BL82)/2)/(1000*0.61365*exp(17.502*Y82/(240.97+Y82))/(BQ82+BR82)-BL82)</f>
        <v>0</v>
      </c>
      <c r="V82">
        <f>1/((BE82+1)/(S82/1.6)+1/(T82/1.37)) + BE82/((BE82+1)/(S82/1.6) + BE82/(T82/1.37))</f>
        <v>0</v>
      </c>
      <c r="W82">
        <f>(AZ82*BC82)</f>
        <v>0</v>
      </c>
      <c r="X82">
        <f>(BS82+(W82+2*0.95*5.67E-8*(((BS82+$B$7)+273)^4-(BS82+273)^4)-44100*L82)/(1.84*29.3*T82+8*0.95*5.67E-8*(BS82+273)^3))</f>
        <v>0</v>
      </c>
      <c r="Y82">
        <f>($C$7*BT82+$D$7*BU82+$E$7*X82)</f>
        <v>0</v>
      </c>
      <c r="Z82">
        <f>0.61365*exp(17.502*Y82/(240.97+Y82))</f>
        <v>0</v>
      </c>
      <c r="AA82">
        <f>(AB82/AC82*100)</f>
        <v>0</v>
      </c>
      <c r="AB82">
        <f>BL82*(BQ82+BR82)/1000</f>
        <v>0</v>
      </c>
      <c r="AC82">
        <f>0.61365*exp(17.502*BS82/(240.97+BS82))</f>
        <v>0</v>
      </c>
      <c r="AD82">
        <f>(Z82-BL82*(BQ82+BR82)/1000)</f>
        <v>0</v>
      </c>
      <c r="AE82">
        <f>(-L82*44100)</f>
        <v>0</v>
      </c>
      <c r="AF82">
        <f>2*29.3*T82*0.92*(BS82-Y82)</f>
        <v>0</v>
      </c>
      <c r="AG82">
        <f>2*0.95*5.67E-8*(((BS82+$B$7)+273)^4-(Y82+273)^4)</f>
        <v>0</v>
      </c>
      <c r="AH82">
        <f>W82+AG82+AE82+AF82</f>
        <v>0</v>
      </c>
      <c r="AI82">
        <f>BP82*AW82*(BK82-BJ82*(1000-AW82*BM82)/(1000-AW82*BL82))/(100*BD82)</f>
        <v>0</v>
      </c>
      <c r="AJ82">
        <f>1000*BP82*AW82*(BL82-BM82)/(100*BD82*(1000-AW82*BL82))</f>
        <v>0</v>
      </c>
      <c r="AK82">
        <f>(AL82 - AM82 - BQ82*1E3/(8.314*(BS82+273.15)) * AO82/BP82 * AN82) * BP82/(100*BD82) * (1000 - BM82)/1000</f>
        <v>0</v>
      </c>
      <c r="AL82">
        <v>80.80117178555348</v>
      </c>
      <c r="AM82">
        <v>63.23326787878787</v>
      </c>
      <c r="AN82">
        <v>4.004157102340539</v>
      </c>
      <c r="AO82">
        <v>66.7948060823847</v>
      </c>
      <c r="AP82">
        <f>(AR82 - AQ82 + BQ82*1E3/(8.314*(BS82+273.15)) * AT82/BP82 * AS82) * BP82/(100*BD82) * 1000/(1000 - AR82)</f>
        <v>0</v>
      </c>
      <c r="AQ82">
        <v>14.53885239696062</v>
      </c>
      <c r="AR82">
        <v>16.45850909090909</v>
      </c>
      <c r="AS82">
        <v>-0.0006876665121225856</v>
      </c>
      <c r="AT82">
        <v>79.11630161868476</v>
      </c>
      <c r="AU82">
        <v>16</v>
      </c>
      <c r="AV82">
        <v>3</v>
      </c>
      <c r="AW82">
        <f>IF(AU82*$H$13&gt;=AY82,1.0,(AY82/(AY82-AU82*$H$13)))</f>
        <v>0</v>
      </c>
      <c r="AX82">
        <f>(AW82-1)*100</f>
        <v>0</v>
      </c>
      <c r="AY82">
        <f>MAX(0,($B$13+$C$13*BX82)/(1+$D$13*BX82)*BQ82/(BS82+273)*$E$13)</f>
        <v>0</v>
      </c>
      <c r="AZ82">
        <f>$B$11*BY82+$C$11*BZ82+$F$11*CK82*(1-CN82)</f>
        <v>0</v>
      </c>
      <c r="BA82">
        <f>AZ82*BB82</f>
        <v>0</v>
      </c>
      <c r="BB82">
        <f>($B$11*$D$9+$C$11*$D$9+$F$11*((CX82+CP82)/MAX(CX82+CP82+CY82, 0.1)*$I$9+CY82/MAX(CX82+CP82+CY82, 0.1)*$J$9))/($B$11+$C$11+$F$11)</f>
        <v>0</v>
      </c>
      <c r="BC82">
        <f>($B$11*$K$9+$C$11*$K$9+$F$11*((CX82+CP82)/MAX(CX82+CP82+CY82, 0.1)*$P$9+CY82/MAX(CX82+CP82+CY82, 0.1)*$Q$9))/($B$11+$C$11+$F$11)</f>
        <v>0</v>
      </c>
      <c r="BD82">
        <v>6</v>
      </c>
      <c r="BE82">
        <v>0.5</v>
      </c>
      <c r="BF82" t="s">
        <v>361</v>
      </c>
      <c r="BG82">
        <v>2</v>
      </c>
      <c r="BH82" t="b">
        <v>1</v>
      </c>
      <c r="BI82">
        <v>1728492354.814285</v>
      </c>
      <c r="BJ82">
        <v>39.47087857142857</v>
      </c>
      <c r="BK82">
        <v>55.86976785714285</v>
      </c>
      <c r="BL82">
        <v>16.45310714285714</v>
      </c>
      <c r="BM82">
        <v>14.57209285714286</v>
      </c>
      <c r="BN82">
        <v>42.62807142857143</v>
      </c>
      <c r="BO82">
        <v>16.54340714285714</v>
      </c>
      <c r="BP82">
        <v>600.0290714285715</v>
      </c>
      <c r="BQ82">
        <v>97.50948571428572</v>
      </c>
      <c r="BR82">
        <v>0.100010525</v>
      </c>
      <c r="BS82">
        <v>25.11612142857143</v>
      </c>
      <c r="BT82">
        <v>24.99353928571428</v>
      </c>
      <c r="BU82">
        <v>999.9000000000002</v>
      </c>
      <c r="BV82">
        <v>0</v>
      </c>
      <c r="BW82">
        <v>0</v>
      </c>
      <c r="BX82">
        <v>10017.54714285714</v>
      </c>
      <c r="BY82">
        <v>0</v>
      </c>
      <c r="BZ82">
        <v>177.8478571428572</v>
      </c>
      <c r="CA82">
        <v>-16.39888214285714</v>
      </c>
      <c r="CB82">
        <v>40.13135714285714</v>
      </c>
      <c r="CC82">
        <v>56.69554642857143</v>
      </c>
      <c r="CD82">
        <v>1.881008214285714</v>
      </c>
      <c r="CE82">
        <v>55.86976785714285</v>
      </c>
      <c r="CF82">
        <v>14.57209285714286</v>
      </c>
      <c r="CG82">
        <v>1.604334285714286</v>
      </c>
      <c r="CH82">
        <v>1.420917857142857</v>
      </c>
      <c r="CI82">
        <v>14.00046785714286</v>
      </c>
      <c r="CJ82">
        <v>12.14269642857143</v>
      </c>
      <c r="CK82">
        <v>1599.998214285714</v>
      </c>
      <c r="CL82">
        <v>0.6920015714285714</v>
      </c>
      <c r="CM82">
        <v>0.3079984285714285</v>
      </c>
      <c r="CN82">
        <v>0</v>
      </c>
      <c r="CO82">
        <v>2.021803571428571</v>
      </c>
      <c r="CP82">
        <v>0</v>
      </c>
      <c r="CQ82">
        <v>13976.60714285714</v>
      </c>
      <c r="CR82">
        <v>13790.16785714285</v>
      </c>
      <c r="CS82">
        <v>41.76307142857143</v>
      </c>
      <c r="CT82">
        <v>41.80567857142857</v>
      </c>
      <c r="CU82">
        <v>41.67835714285714</v>
      </c>
      <c r="CV82">
        <v>41.58914285714285</v>
      </c>
      <c r="CW82">
        <v>40.87467857142856</v>
      </c>
      <c r="CX82">
        <v>1107.201428571429</v>
      </c>
      <c r="CY82">
        <v>492.7967857142857</v>
      </c>
      <c r="CZ82">
        <v>0</v>
      </c>
      <c r="DA82">
        <v>1728492419.2</v>
      </c>
      <c r="DB82">
        <v>0</v>
      </c>
      <c r="DC82">
        <v>1728490956.5</v>
      </c>
      <c r="DD82" t="s">
        <v>362</v>
      </c>
      <c r="DE82">
        <v>1728490952.5</v>
      </c>
      <c r="DF82">
        <v>1728490956.5</v>
      </c>
      <c r="DG82">
        <v>1</v>
      </c>
      <c r="DH82">
        <v>-0.065</v>
      </c>
      <c r="DI82">
        <v>-0.008</v>
      </c>
      <c r="DJ82">
        <v>-3.246</v>
      </c>
      <c r="DK82">
        <v>-0.091</v>
      </c>
      <c r="DL82">
        <v>52</v>
      </c>
      <c r="DM82">
        <v>15</v>
      </c>
      <c r="DN82">
        <v>0.25</v>
      </c>
      <c r="DO82">
        <v>0.13</v>
      </c>
      <c r="DP82">
        <v>-12.262597475</v>
      </c>
      <c r="DQ82">
        <v>-102.4725247317073</v>
      </c>
      <c r="DR82">
        <v>9.963280946771315</v>
      </c>
      <c r="DS82">
        <v>0</v>
      </c>
      <c r="DT82">
        <v>1.8633175</v>
      </c>
      <c r="DU82">
        <v>0.462662589118197</v>
      </c>
      <c r="DV82">
        <v>0.04533768100322294</v>
      </c>
      <c r="DW82">
        <v>0</v>
      </c>
      <c r="DX82">
        <v>0</v>
      </c>
      <c r="DY82">
        <v>2</v>
      </c>
      <c r="DZ82" t="s">
        <v>386</v>
      </c>
      <c r="EA82">
        <v>3.23098</v>
      </c>
      <c r="EB82">
        <v>2.70432</v>
      </c>
      <c r="EC82">
        <v>0.0197661</v>
      </c>
      <c r="ED82">
        <v>0.0267466</v>
      </c>
      <c r="EE82">
        <v>0.0862441</v>
      </c>
      <c r="EF82">
        <v>0.07887810000000001</v>
      </c>
      <c r="EG82">
        <v>32371</v>
      </c>
      <c r="EH82">
        <v>31383.1</v>
      </c>
      <c r="EI82">
        <v>31610.3</v>
      </c>
      <c r="EJ82">
        <v>30551</v>
      </c>
      <c r="EK82">
        <v>38709.4</v>
      </c>
      <c r="EL82">
        <v>37195.6</v>
      </c>
      <c r="EM82">
        <v>44324.4</v>
      </c>
      <c r="EN82">
        <v>42645.8</v>
      </c>
      <c r="EO82">
        <v>2.13635</v>
      </c>
      <c r="EP82">
        <v>1.91882</v>
      </c>
      <c r="EQ82">
        <v>0.136785</v>
      </c>
      <c r="ER82">
        <v>0</v>
      </c>
      <c r="ES82">
        <v>22.7934</v>
      </c>
      <c r="ET82">
        <v>999.9</v>
      </c>
      <c r="EU82">
        <v>70.40000000000001</v>
      </c>
      <c r="EV82">
        <v>23.3</v>
      </c>
      <c r="EW82">
        <v>20.7313</v>
      </c>
      <c r="EX82">
        <v>60.8219</v>
      </c>
      <c r="EY82">
        <v>25.4487</v>
      </c>
      <c r="EZ82">
        <v>1</v>
      </c>
      <c r="FA82">
        <v>-0.278697</v>
      </c>
      <c r="FB82">
        <v>-0.63143</v>
      </c>
      <c r="FC82">
        <v>20.1986</v>
      </c>
      <c r="FD82">
        <v>5.22103</v>
      </c>
      <c r="FE82">
        <v>11.9978</v>
      </c>
      <c r="FF82">
        <v>4.96525</v>
      </c>
      <c r="FG82">
        <v>3.2956</v>
      </c>
      <c r="FH82">
        <v>9999</v>
      </c>
      <c r="FI82">
        <v>9999</v>
      </c>
      <c r="FJ82">
        <v>9999</v>
      </c>
      <c r="FK82">
        <v>148.4</v>
      </c>
      <c r="FL82">
        <v>4.97104</v>
      </c>
      <c r="FM82">
        <v>1.86766</v>
      </c>
      <c r="FN82">
        <v>1.85884</v>
      </c>
      <c r="FO82">
        <v>1.86506</v>
      </c>
      <c r="FP82">
        <v>1.86304</v>
      </c>
      <c r="FQ82">
        <v>1.86439</v>
      </c>
      <c r="FR82">
        <v>1.85985</v>
      </c>
      <c r="FS82">
        <v>1.86387</v>
      </c>
      <c r="FT82">
        <v>0</v>
      </c>
      <c r="FU82">
        <v>0</v>
      </c>
      <c r="FV82">
        <v>0</v>
      </c>
      <c r="FW82">
        <v>0</v>
      </c>
      <c r="FX82" t="s">
        <v>364</v>
      </c>
      <c r="FY82" t="s">
        <v>365</v>
      </c>
      <c r="FZ82" t="s">
        <v>366</v>
      </c>
      <c r="GA82" t="s">
        <v>366</v>
      </c>
      <c r="GB82" t="s">
        <v>366</v>
      </c>
      <c r="GC82" t="s">
        <v>366</v>
      </c>
      <c r="GD82">
        <v>0</v>
      </c>
      <c r="GE82">
        <v>100</v>
      </c>
      <c r="GF82">
        <v>100</v>
      </c>
      <c r="GG82">
        <v>-3.326</v>
      </c>
      <c r="GH82">
        <v>-0.09030000000000001</v>
      </c>
      <c r="GI82">
        <v>-2.868309889394353</v>
      </c>
      <c r="GJ82">
        <v>-0.006773961979547998</v>
      </c>
      <c r="GK82">
        <v>-8.296070481250098E-08</v>
      </c>
      <c r="GL82">
        <v>3.322967193956903E-10</v>
      </c>
      <c r="GM82">
        <v>-0.07871069313407227</v>
      </c>
      <c r="GN82">
        <v>-0.00208336341840114</v>
      </c>
      <c r="GO82">
        <v>8.801746095907445E-05</v>
      </c>
      <c r="GP82">
        <v>-2.677693255255651E-07</v>
      </c>
      <c r="GQ82">
        <v>3</v>
      </c>
      <c r="GR82">
        <v>2052</v>
      </c>
      <c r="GS82">
        <v>2</v>
      </c>
      <c r="GT82">
        <v>18</v>
      </c>
      <c r="GU82">
        <v>23.5</v>
      </c>
      <c r="GV82">
        <v>23.4</v>
      </c>
      <c r="GW82">
        <v>0.421143</v>
      </c>
      <c r="GX82">
        <v>2.43652</v>
      </c>
      <c r="GY82">
        <v>1.44897</v>
      </c>
      <c r="GZ82">
        <v>2.32422</v>
      </c>
      <c r="HA82">
        <v>1.55151</v>
      </c>
      <c r="HB82">
        <v>2.23755</v>
      </c>
      <c r="HC82">
        <v>28.6479</v>
      </c>
      <c r="HD82">
        <v>14.7712</v>
      </c>
      <c r="HE82">
        <v>18</v>
      </c>
      <c r="HF82">
        <v>570.346</v>
      </c>
      <c r="HG82">
        <v>438.467</v>
      </c>
      <c r="HH82">
        <v>23.5622</v>
      </c>
      <c r="HI82">
        <v>23.4049</v>
      </c>
      <c r="HJ82">
        <v>29.9996</v>
      </c>
      <c r="HK82">
        <v>23.3407</v>
      </c>
      <c r="HL82">
        <v>23.2585</v>
      </c>
      <c r="HM82">
        <v>8.51735</v>
      </c>
      <c r="HN82">
        <v>38.2946</v>
      </c>
      <c r="HO82">
        <v>64.6528</v>
      </c>
      <c r="HP82">
        <v>23.4752</v>
      </c>
      <c r="HQ82">
        <v>135.235</v>
      </c>
      <c r="HR82">
        <v>14.448</v>
      </c>
      <c r="HS82">
        <v>100.345</v>
      </c>
      <c r="HT82">
        <v>101.918</v>
      </c>
    </row>
    <row r="83" spans="1:228">
      <c r="A83">
        <v>67</v>
      </c>
      <c r="B83">
        <v>1728492367.6</v>
      </c>
      <c r="C83">
        <v>1430.099999904633</v>
      </c>
      <c r="D83" t="s">
        <v>500</v>
      </c>
      <c r="E83" t="s">
        <v>501</v>
      </c>
      <c r="F83">
        <v>5</v>
      </c>
      <c r="G83" t="s">
        <v>357</v>
      </c>
      <c r="H83" t="s">
        <v>358</v>
      </c>
      <c r="I83" t="s">
        <v>359</v>
      </c>
      <c r="J83" t="s">
        <v>491</v>
      </c>
      <c r="K83">
        <v>1728492360.1</v>
      </c>
      <c r="L83">
        <f>(M83)/1000</f>
        <v>0</v>
      </c>
      <c r="M83">
        <f>IF(BH83, AP83, AJ83)</f>
        <v>0</v>
      </c>
      <c r="N83">
        <f>IF(BH83, AK83, AI83)</f>
        <v>0</v>
      </c>
      <c r="O83">
        <f>BJ83 - IF(AW83&gt;1, N83*BD83*100.0/(AY83), 0)</f>
        <v>0</v>
      </c>
      <c r="P83">
        <f>((V83-L83/2)*O83-N83)/(V83+L83/2)</f>
        <v>0</v>
      </c>
      <c r="Q83">
        <f>P83*(BQ83+BR83)/1000.0</f>
        <v>0</v>
      </c>
      <c r="R83">
        <f>(BJ83 - IF(AW83&gt;1, N83*BD83*100.0/(AY83), 0))*(BQ83+BR83)/1000.0</f>
        <v>0</v>
      </c>
      <c r="S83">
        <f>2.0/((1/U83-1/T83)+SIGN(U83)*SQRT((1/U83-1/T83)*(1/U83-1/T83) + 4*BE83/((BE83+1)*(BE83+1))*(2*1/U83*1/T83-1/T83*1/T83)))</f>
        <v>0</v>
      </c>
      <c r="T83">
        <f>IF(LEFT(BF83,1)&lt;&gt;"0",IF(LEFT(BF83,1)="1",3.0,BG83),$D$5+$E$5*(BX83*BQ83/($K$5*1000))+$F$5*(BX83*BQ83/($K$5*1000))*MAX(MIN(BD83,$J$5),$I$5)*MAX(MIN(BD83,$J$5),$I$5)+$G$5*MAX(MIN(BD83,$J$5),$I$5)*(BX83*BQ83/($K$5*1000))+$H$5*(BX83*BQ83/($K$5*1000))*(BX83*BQ83/($K$5*1000)))</f>
        <v>0</v>
      </c>
      <c r="U83">
        <f>L83*(1000-(1000*0.61365*exp(17.502*Y83/(240.97+Y83))/(BQ83+BR83)+BL83)/2)/(1000*0.61365*exp(17.502*Y83/(240.97+Y83))/(BQ83+BR83)-BL83)</f>
        <v>0</v>
      </c>
      <c r="V83">
        <f>1/((BE83+1)/(S83/1.6)+1/(T83/1.37)) + BE83/((BE83+1)/(S83/1.6) + BE83/(T83/1.37))</f>
        <v>0</v>
      </c>
      <c r="W83">
        <f>(AZ83*BC83)</f>
        <v>0</v>
      </c>
      <c r="X83">
        <f>(BS83+(W83+2*0.95*5.67E-8*(((BS83+$B$7)+273)^4-(BS83+273)^4)-44100*L83)/(1.84*29.3*T83+8*0.95*5.67E-8*(BS83+273)^3))</f>
        <v>0</v>
      </c>
      <c r="Y83">
        <f>($C$7*BT83+$D$7*BU83+$E$7*X83)</f>
        <v>0</v>
      </c>
      <c r="Z83">
        <f>0.61365*exp(17.502*Y83/(240.97+Y83))</f>
        <v>0</v>
      </c>
      <c r="AA83">
        <f>(AB83/AC83*100)</f>
        <v>0</v>
      </c>
      <c r="AB83">
        <f>BL83*(BQ83+BR83)/1000</f>
        <v>0</v>
      </c>
      <c r="AC83">
        <f>0.61365*exp(17.502*BS83/(240.97+BS83))</f>
        <v>0</v>
      </c>
      <c r="AD83">
        <f>(Z83-BL83*(BQ83+BR83)/1000)</f>
        <v>0</v>
      </c>
      <c r="AE83">
        <f>(-L83*44100)</f>
        <v>0</v>
      </c>
      <c r="AF83">
        <f>2*29.3*T83*0.92*(BS83-Y83)</f>
        <v>0</v>
      </c>
      <c r="AG83">
        <f>2*0.95*5.67E-8*(((BS83+$B$7)+273)^4-(Y83+273)^4)</f>
        <v>0</v>
      </c>
      <c r="AH83">
        <f>W83+AG83+AE83+AF83</f>
        <v>0</v>
      </c>
      <c r="AI83">
        <f>BP83*AW83*(BK83-BJ83*(1000-AW83*BM83)/(1000-AW83*BL83))/(100*BD83)</f>
        <v>0</v>
      </c>
      <c r="AJ83">
        <f>1000*BP83*AW83*(BL83-BM83)/(100*BD83*(1000-AW83*BL83))</f>
        <v>0</v>
      </c>
      <c r="AK83">
        <f>(AL83 - AM83 - BQ83*1E3/(8.314*(BS83+273.15)) * AO83/BP83 * AN83) * BP83/(100*BD83) * (1000 - BM83)/1000</f>
        <v>0</v>
      </c>
      <c r="AL83">
        <v>105.5153577561377</v>
      </c>
      <c r="AM83">
        <v>85.22424606060605</v>
      </c>
      <c r="AN83">
        <v>4.487450314277705</v>
      </c>
      <c r="AO83">
        <v>66.7948060823847</v>
      </c>
      <c r="AP83">
        <f>(AR83 - AQ83 + BQ83*1E3/(8.314*(BS83+273.15)) * AT83/BP83 * AS83) * BP83/(100*BD83) * 1000/(1000 - AR83)</f>
        <v>0</v>
      </c>
      <c r="AQ83">
        <v>14.5219167664867</v>
      </c>
      <c r="AR83">
        <v>16.43044</v>
      </c>
      <c r="AS83">
        <v>-0.005606958003746172</v>
      </c>
      <c r="AT83">
        <v>79.11630161868476</v>
      </c>
      <c r="AU83">
        <v>16</v>
      </c>
      <c r="AV83">
        <v>3</v>
      </c>
      <c r="AW83">
        <f>IF(AU83*$H$13&gt;=AY83,1.0,(AY83/(AY83-AU83*$H$13)))</f>
        <v>0</v>
      </c>
      <c r="AX83">
        <f>(AW83-1)*100</f>
        <v>0</v>
      </c>
      <c r="AY83">
        <f>MAX(0,($B$13+$C$13*BX83)/(1+$D$13*BX83)*BQ83/(BS83+273)*$E$13)</f>
        <v>0</v>
      </c>
      <c r="AZ83">
        <f>$B$11*BY83+$C$11*BZ83+$F$11*CK83*(1-CN83)</f>
        <v>0</v>
      </c>
      <c r="BA83">
        <f>AZ83*BB83</f>
        <v>0</v>
      </c>
      <c r="BB83">
        <f>($B$11*$D$9+$C$11*$D$9+$F$11*((CX83+CP83)/MAX(CX83+CP83+CY83, 0.1)*$I$9+CY83/MAX(CX83+CP83+CY83, 0.1)*$J$9))/($B$11+$C$11+$F$11)</f>
        <v>0</v>
      </c>
      <c r="BC83">
        <f>($B$11*$K$9+$C$11*$K$9+$F$11*((CX83+CP83)/MAX(CX83+CP83+CY83, 0.1)*$P$9+CY83/MAX(CX83+CP83+CY83, 0.1)*$Q$9))/($B$11+$C$11+$F$11)</f>
        <v>0</v>
      </c>
      <c r="BD83">
        <v>6</v>
      </c>
      <c r="BE83">
        <v>0.5</v>
      </c>
      <c r="BF83" t="s">
        <v>361</v>
      </c>
      <c r="BG83">
        <v>2</v>
      </c>
      <c r="BH83" t="b">
        <v>1</v>
      </c>
      <c r="BI83">
        <v>1728492360.1</v>
      </c>
      <c r="BJ83">
        <v>55.65251851851853</v>
      </c>
      <c r="BK83">
        <v>79.6144925925926</v>
      </c>
      <c r="BL83">
        <v>16.4594</v>
      </c>
      <c r="BM83">
        <v>14.55012222222222</v>
      </c>
      <c r="BN83">
        <v>58.92016296296296</v>
      </c>
      <c r="BO83">
        <v>16.5496962962963</v>
      </c>
      <c r="BP83">
        <v>599.9945925925927</v>
      </c>
      <c r="BQ83">
        <v>97.50918148148148</v>
      </c>
      <c r="BR83">
        <v>0.09999277777777779</v>
      </c>
      <c r="BS83">
        <v>25.1482074074074</v>
      </c>
      <c r="BT83">
        <v>25.02234444444445</v>
      </c>
      <c r="BU83">
        <v>999.9000000000001</v>
      </c>
      <c r="BV83">
        <v>0</v>
      </c>
      <c r="BW83">
        <v>0</v>
      </c>
      <c r="BX83">
        <v>9990.418888888889</v>
      </c>
      <c r="BY83">
        <v>0</v>
      </c>
      <c r="BZ83">
        <v>166.2320370370371</v>
      </c>
      <c r="CA83">
        <v>-23.96198518518518</v>
      </c>
      <c r="CB83">
        <v>56.58365185185184</v>
      </c>
      <c r="CC83">
        <v>80.78944074074076</v>
      </c>
      <c r="CD83">
        <v>1.909284074074074</v>
      </c>
      <c r="CE83">
        <v>79.6144925925926</v>
      </c>
      <c r="CF83">
        <v>14.55012222222222</v>
      </c>
      <c r="CG83">
        <v>1.604943333333334</v>
      </c>
      <c r="CH83">
        <v>1.41877</v>
      </c>
      <c r="CI83">
        <v>14.00632592592593</v>
      </c>
      <c r="CJ83">
        <v>12.11971111111111</v>
      </c>
      <c r="CK83">
        <v>1599.990740740741</v>
      </c>
      <c r="CL83">
        <v>0.6920045185185185</v>
      </c>
      <c r="CM83">
        <v>0.3079954814814815</v>
      </c>
      <c r="CN83">
        <v>0</v>
      </c>
      <c r="CO83">
        <v>2.099659259259259</v>
      </c>
      <c r="CP83">
        <v>0</v>
      </c>
      <c r="CQ83">
        <v>13945.17407407407</v>
      </c>
      <c r="CR83">
        <v>13790.11851851852</v>
      </c>
      <c r="CS83">
        <v>41.83540740740739</v>
      </c>
      <c r="CT83">
        <v>41.86548148148147</v>
      </c>
      <c r="CU83">
        <v>41.74499999999999</v>
      </c>
      <c r="CV83">
        <v>41.65962962962963</v>
      </c>
      <c r="CW83">
        <v>40.93962962962963</v>
      </c>
      <c r="CX83">
        <v>1107.201111111111</v>
      </c>
      <c r="CY83">
        <v>492.7896296296296</v>
      </c>
      <c r="CZ83">
        <v>0</v>
      </c>
      <c r="DA83">
        <v>1728492424.6</v>
      </c>
      <c r="DB83">
        <v>0</v>
      </c>
      <c r="DC83">
        <v>1728490956.5</v>
      </c>
      <c r="DD83" t="s">
        <v>362</v>
      </c>
      <c r="DE83">
        <v>1728490952.5</v>
      </c>
      <c r="DF83">
        <v>1728490956.5</v>
      </c>
      <c r="DG83">
        <v>1</v>
      </c>
      <c r="DH83">
        <v>-0.065</v>
      </c>
      <c r="DI83">
        <v>-0.008</v>
      </c>
      <c r="DJ83">
        <v>-3.246</v>
      </c>
      <c r="DK83">
        <v>-0.091</v>
      </c>
      <c r="DL83">
        <v>52</v>
      </c>
      <c r="DM83">
        <v>15</v>
      </c>
      <c r="DN83">
        <v>0.25</v>
      </c>
      <c r="DO83">
        <v>0.13</v>
      </c>
      <c r="DP83">
        <v>-19.51710925</v>
      </c>
      <c r="DQ83">
        <v>-85.34407553470919</v>
      </c>
      <c r="DR83">
        <v>8.455375885549497</v>
      </c>
      <c r="DS83">
        <v>0</v>
      </c>
      <c r="DT83">
        <v>1.891164</v>
      </c>
      <c r="DU83">
        <v>0.3509074671669709</v>
      </c>
      <c r="DV83">
        <v>0.03754588631261753</v>
      </c>
      <c r="DW83">
        <v>0</v>
      </c>
      <c r="DX83">
        <v>0</v>
      </c>
      <c r="DY83">
        <v>2</v>
      </c>
      <c r="DZ83" t="s">
        <v>386</v>
      </c>
      <c r="EA83">
        <v>3.23096</v>
      </c>
      <c r="EB83">
        <v>2.70411</v>
      </c>
      <c r="EC83">
        <v>0.0260795</v>
      </c>
      <c r="ED83">
        <v>0.0336481</v>
      </c>
      <c r="EE83">
        <v>0.0861413</v>
      </c>
      <c r="EF83">
        <v>0.078872</v>
      </c>
      <c r="EG83">
        <v>32161.8</v>
      </c>
      <c r="EH83">
        <v>31160.4</v>
      </c>
      <c r="EI83">
        <v>31609.7</v>
      </c>
      <c r="EJ83">
        <v>30551</v>
      </c>
      <c r="EK83">
        <v>38713.6</v>
      </c>
      <c r="EL83">
        <v>37196</v>
      </c>
      <c r="EM83">
        <v>44323.9</v>
      </c>
      <c r="EN83">
        <v>42645.9</v>
      </c>
      <c r="EO83">
        <v>2.13593</v>
      </c>
      <c r="EP83">
        <v>1.91877</v>
      </c>
      <c r="EQ83">
        <v>0.137992</v>
      </c>
      <c r="ER83">
        <v>0</v>
      </c>
      <c r="ES83">
        <v>22.7934</v>
      </c>
      <c r="ET83">
        <v>999.9</v>
      </c>
      <c r="EU83">
        <v>70.40000000000001</v>
      </c>
      <c r="EV83">
        <v>23.3</v>
      </c>
      <c r="EW83">
        <v>20.73</v>
      </c>
      <c r="EX83">
        <v>61.2519</v>
      </c>
      <c r="EY83">
        <v>25.7372</v>
      </c>
      <c r="EZ83">
        <v>1</v>
      </c>
      <c r="FA83">
        <v>-0.278605</v>
      </c>
      <c r="FB83">
        <v>-0.195112</v>
      </c>
      <c r="FC83">
        <v>20.1995</v>
      </c>
      <c r="FD83">
        <v>5.21684</v>
      </c>
      <c r="FE83">
        <v>11.9978</v>
      </c>
      <c r="FF83">
        <v>4.9643</v>
      </c>
      <c r="FG83">
        <v>3.29493</v>
      </c>
      <c r="FH83">
        <v>9999</v>
      </c>
      <c r="FI83">
        <v>9999</v>
      </c>
      <c r="FJ83">
        <v>9999</v>
      </c>
      <c r="FK83">
        <v>148.4</v>
      </c>
      <c r="FL83">
        <v>4.97104</v>
      </c>
      <c r="FM83">
        <v>1.86768</v>
      </c>
      <c r="FN83">
        <v>1.85886</v>
      </c>
      <c r="FO83">
        <v>1.86508</v>
      </c>
      <c r="FP83">
        <v>1.86306</v>
      </c>
      <c r="FQ83">
        <v>1.86437</v>
      </c>
      <c r="FR83">
        <v>1.85982</v>
      </c>
      <c r="FS83">
        <v>1.86388</v>
      </c>
      <c r="FT83">
        <v>0</v>
      </c>
      <c r="FU83">
        <v>0</v>
      </c>
      <c r="FV83">
        <v>0</v>
      </c>
      <c r="FW83">
        <v>0</v>
      </c>
      <c r="FX83" t="s">
        <v>364</v>
      </c>
      <c r="FY83" t="s">
        <v>365</v>
      </c>
      <c r="FZ83" t="s">
        <v>366</v>
      </c>
      <c r="GA83" t="s">
        <v>366</v>
      </c>
      <c r="GB83" t="s">
        <v>366</v>
      </c>
      <c r="GC83" t="s">
        <v>366</v>
      </c>
      <c r="GD83">
        <v>0</v>
      </c>
      <c r="GE83">
        <v>100</v>
      </c>
      <c r="GF83">
        <v>100</v>
      </c>
      <c r="GG83">
        <v>-3.475</v>
      </c>
      <c r="GH83">
        <v>-0.09030000000000001</v>
      </c>
      <c r="GI83">
        <v>-2.868309889394353</v>
      </c>
      <c r="GJ83">
        <v>-0.006773961979547998</v>
      </c>
      <c r="GK83">
        <v>-8.296070481250098E-08</v>
      </c>
      <c r="GL83">
        <v>3.322967193956903E-10</v>
      </c>
      <c r="GM83">
        <v>-0.07871069313407227</v>
      </c>
      <c r="GN83">
        <v>-0.00208336341840114</v>
      </c>
      <c r="GO83">
        <v>8.801746095907445E-05</v>
      </c>
      <c r="GP83">
        <v>-2.677693255255651E-07</v>
      </c>
      <c r="GQ83">
        <v>3</v>
      </c>
      <c r="GR83">
        <v>2052</v>
      </c>
      <c r="GS83">
        <v>2</v>
      </c>
      <c r="GT83">
        <v>18</v>
      </c>
      <c r="GU83">
        <v>23.6</v>
      </c>
      <c r="GV83">
        <v>23.5</v>
      </c>
      <c r="GW83">
        <v>0.483398</v>
      </c>
      <c r="GX83">
        <v>2.4231</v>
      </c>
      <c r="GY83">
        <v>1.44897</v>
      </c>
      <c r="GZ83">
        <v>2.32422</v>
      </c>
      <c r="HA83">
        <v>1.55151</v>
      </c>
      <c r="HB83">
        <v>2.22168</v>
      </c>
      <c r="HC83">
        <v>28.669</v>
      </c>
      <c r="HD83">
        <v>14.7712</v>
      </c>
      <c r="HE83">
        <v>18</v>
      </c>
      <c r="HF83">
        <v>570.1180000000001</v>
      </c>
      <c r="HG83">
        <v>438.481</v>
      </c>
      <c r="HH83">
        <v>23.5351</v>
      </c>
      <c r="HI83">
        <v>23.4108</v>
      </c>
      <c r="HJ83">
        <v>30</v>
      </c>
      <c r="HK83">
        <v>23.3459</v>
      </c>
      <c r="HL83">
        <v>23.2637</v>
      </c>
      <c r="HM83">
        <v>9.790279999999999</v>
      </c>
      <c r="HN83">
        <v>38.2946</v>
      </c>
      <c r="HO83">
        <v>64.279</v>
      </c>
      <c r="HP83">
        <v>23.4391</v>
      </c>
      <c r="HQ83">
        <v>155.272</v>
      </c>
      <c r="HR83">
        <v>14.4833</v>
      </c>
      <c r="HS83">
        <v>100.344</v>
      </c>
      <c r="HT83">
        <v>101.918</v>
      </c>
    </row>
    <row r="84" spans="1:228">
      <c r="A84">
        <v>68</v>
      </c>
      <c r="B84">
        <v>1728492372.6</v>
      </c>
      <c r="C84">
        <v>1435.099999904633</v>
      </c>
      <c r="D84" t="s">
        <v>502</v>
      </c>
      <c r="E84" t="s">
        <v>503</v>
      </c>
      <c r="F84">
        <v>5</v>
      </c>
      <c r="G84" t="s">
        <v>357</v>
      </c>
      <c r="H84" t="s">
        <v>358</v>
      </c>
      <c r="I84" t="s">
        <v>359</v>
      </c>
      <c r="J84" t="s">
        <v>491</v>
      </c>
      <c r="K84">
        <v>1728492364.814285</v>
      </c>
      <c r="L84">
        <f>(M84)/1000</f>
        <v>0</v>
      </c>
      <c r="M84">
        <f>IF(BH84, AP84, AJ84)</f>
        <v>0</v>
      </c>
      <c r="N84">
        <f>IF(BH84, AK84, AI84)</f>
        <v>0</v>
      </c>
      <c r="O84">
        <f>BJ84 - IF(AW84&gt;1, N84*BD84*100.0/(AY84), 0)</f>
        <v>0</v>
      </c>
      <c r="P84">
        <f>((V84-L84/2)*O84-N84)/(V84+L84/2)</f>
        <v>0</v>
      </c>
      <c r="Q84">
        <f>P84*(BQ84+BR84)/1000.0</f>
        <v>0</v>
      </c>
      <c r="R84">
        <f>(BJ84 - IF(AW84&gt;1, N84*BD84*100.0/(AY84), 0))*(BQ84+BR84)/1000.0</f>
        <v>0</v>
      </c>
      <c r="S84">
        <f>2.0/((1/U84-1/T84)+SIGN(U84)*SQRT((1/U84-1/T84)*(1/U84-1/T84) + 4*BE84/((BE84+1)*(BE84+1))*(2*1/U84*1/T84-1/T84*1/T84)))</f>
        <v>0</v>
      </c>
      <c r="T84">
        <f>IF(LEFT(BF84,1)&lt;&gt;"0",IF(LEFT(BF84,1)="1",3.0,BG84),$D$5+$E$5*(BX84*BQ84/($K$5*1000))+$F$5*(BX84*BQ84/($K$5*1000))*MAX(MIN(BD84,$J$5),$I$5)*MAX(MIN(BD84,$J$5),$I$5)+$G$5*MAX(MIN(BD84,$J$5),$I$5)*(BX84*BQ84/($K$5*1000))+$H$5*(BX84*BQ84/($K$5*1000))*(BX84*BQ84/($K$5*1000)))</f>
        <v>0</v>
      </c>
      <c r="U84">
        <f>L84*(1000-(1000*0.61365*exp(17.502*Y84/(240.97+Y84))/(BQ84+BR84)+BL84)/2)/(1000*0.61365*exp(17.502*Y84/(240.97+Y84))/(BQ84+BR84)-BL84)</f>
        <v>0</v>
      </c>
      <c r="V84">
        <f>1/((BE84+1)/(S84/1.6)+1/(T84/1.37)) + BE84/((BE84+1)/(S84/1.6) + BE84/(T84/1.37))</f>
        <v>0</v>
      </c>
      <c r="W84">
        <f>(AZ84*BC84)</f>
        <v>0</v>
      </c>
      <c r="X84">
        <f>(BS84+(W84+2*0.95*5.67E-8*(((BS84+$B$7)+273)^4-(BS84+273)^4)-44100*L84)/(1.84*29.3*T84+8*0.95*5.67E-8*(BS84+273)^3))</f>
        <v>0</v>
      </c>
      <c r="Y84">
        <f>($C$7*BT84+$D$7*BU84+$E$7*X84)</f>
        <v>0</v>
      </c>
      <c r="Z84">
        <f>0.61365*exp(17.502*Y84/(240.97+Y84))</f>
        <v>0</v>
      </c>
      <c r="AA84">
        <f>(AB84/AC84*100)</f>
        <v>0</v>
      </c>
      <c r="AB84">
        <f>BL84*(BQ84+BR84)/1000</f>
        <v>0</v>
      </c>
      <c r="AC84">
        <f>0.61365*exp(17.502*BS84/(240.97+BS84))</f>
        <v>0</v>
      </c>
      <c r="AD84">
        <f>(Z84-BL84*(BQ84+BR84)/1000)</f>
        <v>0</v>
      </c>
      <c r="AE84">
        <f>(-L84*44100)</f>
        <v>0</v>
      </c>
      <c r="AF84">
        <f>2*29.3*T84*0.92*(BS84-Y84)</f>
        <v>0</v>
      </c>
      <c r="AG84">
        <f>2*0.95*5.67E-8*(((BS84+$B$7)+273)^4-(Y84+273)^4)</f>
        <v>0</v>
      </c>
      <c r="AH84">
        <f>W84+AG84+AE84+AF84</f>
        <v>0</v>
      </c>
      <c r="AI84">
        <f>BP84*AW84*(BK84-BJ84*(1000-AW84*BM84)/(1000-AW84*BL84))/(100*BD84)</f>
        <v>0</v>
      </c>
      <c r="AJ84">
        <f>1000*BP84*AW84*(BL84-BM84)/(100*BD84*(1000-AW84*BL84))</f>
        <v>0</v>
      </c>
      <c r="AK84">
        <f>(AL84 - AM84 - BQ84*1E3/(8.314*(BS84+273.15)) * AO84/BP84 * AN84) * BP84/(100*BD84) * (1000 - BM84)/1000</f>
        <v>0</v>
      </c>
      <c r="AL84">
        <v>130.6647154524041</v>
      </c>
      <c r="AM84">
        <v>108.6914096969696</v>
      </c>
      <c r="AN84">
        <v>4.750407534297336</v>
      </c>
      <c r="AO84">
        <v>66.7948060823847</v>
      </c>
      <c r="AP84">
        <f>(AR84 - AQ84 + BQ84*1E3/(8.314*(BS84+273.15)) * AT84/BP84 * AS84) * BP84/(100*BD84) * 1000/(1000 - AR84)</f>
        <v>0</v>
      </c>
      <c r="AQ84">
        <v>14.51885443070929</v>
      </c>
      <c r="AR84">
        <v>16.40900969696969</v>
      </c>
      <c r="AS84">
        <v>-0.001417037180010367</v>
      </c>
      <c r="AT84">
        <v>79.11630161868476</v>
      </c>
      <c r="AU84">
        <v>16</v>
      </c>
      <c r="AV84">
        <v>3</v>
      </c>
      <c r="AW84">
        <f>IF(AU84*$H$13&gt;=AY84,1.0,(AY84/(AY84-AU84*$H$13)))</f>
        <v>0</v>
      </c>
      <c r="AX84">
        <f>(AW84-1)*100</f>
        <v>0</v>
      </c>
      <c r="AY84">
        <f>MAX(0,($B$13+$C$13*BX84)/(1+$D$13*BX84)*BQ84/(BS84+273)*$E$13)</f>
        <v>0</v>
      </c>
      <c r="AZ84">
        <f>$B$11*BY84+$C$11*BZ84+$F$11*CK84*(1-CN84)</f>
        <v>0</v>
      </c>
      <c r="BA84">
        <f>AZ84*BB84</f>
        <v>0</v>
      </c>
      <c r="BB84">
        <f>($B$11*$D$9+$C$11*$D$9+$F$11*((CX84+CP84)/MAX(CX84+CP84+CY84, 0.1)*$I$9+CY84/MAX(CX84+CP84+CY84, 0.1)*$J$9))/($B$11+$C$11+$F$11)</f>
        <v>0</v>
      </c>
      <c r="BC84">
        <f>($B$11*$K$9+$C$11*$K$9+$F$11*((CX84+CP84)/MAX(CX84+CP84+CY84, 0.1)*$P$9+CY84/MAX(CX84+CP84+CY84, 0.1)*$Q$9))/($B$11+$C$11+$F$11)</f>
        <v>0</v>
      </c>
      <c r="BD84">
        <v>6</v>
      </c>
      <c r="BE84">
        <v>0.5</v>
      </c>
      <c r="BF84" t="s">
        <v>361</v>
      </c>
      <c r="BG84">
        <v>2</v>
      </c>
      <c r="BH84" t="b">
        <v>1</v>
      </c>
      <c r="BI84">
        <v>1728492364.814285</v>
      </c>
      <c r="BJ84">
        <v>74.48687142857143</v>
      </c>
      <c r="BK84">
        <v>102.3957571428571</v>
      </c>
      <c r="BL84">
        <v>16.44353214285714</v>
      </c>
      <c r="BM84">
        <v>14.52828928571429</v>
      </c>
      <c r="BN84">
        <v>77.88314642857144</v>
      </c>
      <c r="BO84">
        <v>16.53384285714285</v>
      </c>
      <c r="BP84">
        <v>599.9991785714285</v>
      </c>
      <c r="BQ84">
        <v>97.50893928571429</v>
      </c>
      <c r="BR84">
        <v>0.1000008035714286</v>
      </c>
      <c r="BS84">
        <v>25.16664642857143</v>
      </c>
      <c r="BT84">
        <v>25.04461785714286</v>
      </c>
      <c r="BU84">
        <v>999.9000000000002</v>
      </c>
      <c r="BV84">
        <v>0</v>
      </c>
      <c r="BW84">
        <v>0</v>
      </c>
      <c r="BX84">
        <v>9990.401785714286</v>
      </c>
      <c r="BY84">
        <v>0</v>
      </c>
      <c r="BZ84">
        <v>159.5953571428572</v>
      </c>
      <c r="CA84">
        <v>-27.90885</v>
      </c>
      <c r="CB84">
        <v>75.73174999999999</v>
      </c>
      <c r="CC84">
        <v>103.9050821428571</v>
      </c>
      <c r="CD84">
        <v>1.915247142857143</v>
      </c>
      <c r="CE84">
        <v>102.3957571428571</v>
      </c>
      <c r="CF84">
        <v>14.52828928571429</v>
      </c>
      <c r="CG84">
        <v>1.6033925</v>
      </c>
      <c r="CH84">
        <v>1.416638214285715</v>
      </c>
      <c r="CI84">
        <v>13.99141785714285</v>
      </c>
      <c r="CJ84">
        <v>12.0969</v>
      </c>
      <c r="CK84">
        <v>1600.010714285714</v>
      </c>
      <c r="CL84">
        <v>0.692009035714286</v>
      </c>
      <c r="CM84">
        <v>0.3079909642857142</v>
      </c>
      <c r="CN84">
        <v>0</v>
      </c>
      <c r="CO84">
        <v>2.073064285714286</v>
      </c>
      <c r="CP84">
        <v>0</v>
      </c>
      <c r="CQ84">
        <v>13915.32142857143</v>
      </c>
      <c r="CR84">
        <v>13790.31785714285</v>
      </c>
      <c r="CS84">
        <v>41.89482142857143</v>
      </c>
      <c r="CT84">
        <v>41.90817857142856</v>
      </c>
      <c r="CU84">
        <v>41.80335714285714</v>
      </c>
      <c r="CV84">
        <v>41.70528571428571</v>
      </c>
      <c r="CW84">
        <v>40.99742857142856</v>
      </c>
      <c r="CX84">
        <v>1107.222857142857</v>
      </c>
      <c r="CY84">
        <v>492.7878571428573</v>
      </c>
      <c r="CZ84">
        <v>0</v>
      </c>
      <c r="DA84">
        <v>1728492429.4</v>
      </c>
      <c r="DB84">
        <v>0</v>
      </c>
      <c r="DC84">
        <v>1728490956.5</v>
      </c>
      <c r="DD84" t="s">
        <v>362</v>
      </c>
      <c r="DE84">
        <v>1728490952.5</v>
      </c>
      <c r="DF84">
        <v>1728490956.5</v>
      </c>
      <c r="DG84">
        <v>1</v>
      </c>
      <c r="DH84">
        <v>-0.065</v>
      </c>
      <c r="DI84">
        <v>-0.008</v>
      </c>
      <c r="DJ84">
        <v>-3.246</v>
      </c>
      <c r="DK84">
        <v>-0.091</v>
      </c>
      <c r="DL84">
        <v>52</v>
      </c>
      <c r="DM84">
        <v>15</v>
      </c>
      <c r="DN84">
        <v>0.25</v>
      </c>
      <c r="DO84">
        <v>0.13</v>
      </c>
      <c r="DP84">
        <v>-24.62353658536585</v>
      </c>
      <c r="DQ84">
        <v>-55.98774982578399</v>
      </c>
      <c r="DR84">
        <v>5.749073433415845</v>
      </c>
      <c r="DS84">
        <v>0</v>
      </c>
      <c r="DT84">
        <v>1.904283902439024</v>
      </c>
      <c r="DU84">
        <v>0.114153031358882</v>
      </c>
      <c r="DV84">
        <v>0.02403409365758778</v>
      </c>
      <c r="DW84">
        <v>0</v>
      </c>
      <c r="DX84">
        <v>0</v>
      </c>
      <c r="DY84">
        <v>2</v>
      </c>
      <c r="DZ84" t="s">
        <v>386</v>
      </c>
      <c r="EA84">
        <v>3.23097</v>
      </c>
      <c r="EB84">
        <v>2.70437</v>
      </c>
      <c r="EC84">
        <v>0.0326617</v>
      </c>
      <c r="ED84">
        <v>0.0405129</v>
      </c>
      <c r="EE84">
        <v>0.0860592</v>
      </c>
      <c r="EF84">
        <v>0.07887959999999999</v>
      </c>
      <c r="EG84">
        <v>31944.1</v>
      </c>
      <c r="EH84">
        <v>30939</v>
      </c>
      <c r="EI84">
        <v>31609.5</v>
      </c>
      <c r="EJ84">
        <v>30551</v>
      </c>
      <c r="EK84">
        <v>38716.4</v>
      </c>
      <c r="EL84">
        <v>37195.7</v>
      </c>
      <c r="EM84">
        <v>44322.9</v>
      </c>
      <c r="EN84">
        <v>42645.6</v>
      </c>
      <c r="EO84">
        <v>2.1358</v>
      </c>
      <c r="EP84">
        <v>1.919</v>
      </c>
      <c r="EQ84">
        <v>0.138264</v>
      </c>
      <c r="ER84">
        <v>0</v>
      </c>
      <c r="ES84">
        <v>22.7946</v>
      </c>
      <c r="ET84">
        <v>999.9</v>
      </c>
      <c r="EU84">
        <v>70.40000000000001</v>
      </c>
      <c r="EV84">
        <v>23.3</v>
      </c>
      <c r="EW84">
        <v>20.7306</v>
      </c>
      <c r="EX84">
        <v>61.3519</v>
      </c>
      <c r="EY84">
        <v>25.7332</v>
      </c>
      <c r="EZ84">
        <v>1</v>
      </c>
      <c r="FA84">
        <v>-0.27814</v>
      </c>
      <c r="FB84">
        <v>0.0280419</v>
      </c>
      <c r="FC84">
        <v>20.2</v>
      </c>
      <c r="FD84">
        <v>5.22028</v>
      </c>
      <c r="FE84">
        <v>11.998</v>
      </c>
      <c r="FF84">
        <v>4.96535</v>
      </c>
      <c r="FG84">
        <v>3.29565</v>
      </c>
      <c r="FH84">
        <v>9999</v>
      </c>
      <c r="FI84">
        <v>9999</v>
      </c>
      <c r="FJ84">
        <v>9999</v>
      </c>
      <c r="FK84">
        <v>148.4</v>
      </c>
      <c r="FL84">
        <v>4.97103</v>
      </c>
      <c r="FM84">
        <v>1.86765</v>
      </c>
      <c r="FN84">
        <v>1.85885</v>
      </c>
      <c r="FO84">
        <v>1.86508</v>
      </c>
      <c r="FP84">
        <v>1.86305</v>
      </c>
      <c r="FQ84">
        <v>1.86436</v>
      </c>
      <c r="FR84">
        <v>1.85978</v>
      </c>
      <c r="FS84">
        <v>1.86386</v>
      </c>
      <c r="FT84">
        <v>0</v>
      </c>
      <c r="FU84">
        <v>0</v>
      </c>
      <c r="FV84">
        <v>0</v>
      </c>
      <c r="FW84">
        <v>0</v>
      </c>
      <c r="FX84" t="s">
        <v>364</v>
      </c>
      <c r="FY84" t="s">
        <v>365</v>
      </c>
      <c r="FZ84" t="s">
        <v>366</v>
      </c>
      <c r="GA84" t="s">
        <v>366</v>
      </c>
      <c r="GB84" t="s">
        <v>366</v>
      </c>
      <c r="GC84" t="s">
        <v>366</v>
      </c>
      <c r="GD84">
        <v>0</v>
      </c>
      <c r="GE84">
        <v>100</v>
      </c>
      <c r="GF84">
        <v>100</v>
      </c>
      <c r="GG84">
        <v>-3.634</v>
      </c>
      <c r="GH84">
        <v>-0.09030000000000001</v>
      </c>
      <c r="GI84">
        <v>-2.868309889394353</v>
      </c>
      <c r="GJ84">
        <v>-0.006773961979547998</v>
      </c>
      <c r="GK84">
        <v>-8.296070481250098E-08</v>
      </c>
      <c r="GL84">
        <v>3.322967193956903E-10</v>
      </c>
      <c r="GM84">
        <v>-0.07871069313407227</v>
      </c>
      <c r="GN84">
        <v>-0.00208336341840114</v>
      </c>
      <c r="GO84">
        <v>8.801746095907445E-05</v>
      </c>
      <c r="GP84">
        <v>-2.677693255255651E-07</v>
      </c>
      <c r="GQ84">
        <v>3</v>
      </c>
      <c r="GR84">
        <v>2052</v>
      </c>
      <c r="GS84">
        <v>2</v>
      </c>
      <c r="GT84">
        <v>18</v>
      </c>
      <c r="GU84">
        <v>23.7</v>
      </c>
      <c r="GV84">
        <v>23.6</v>
      </c>
      <c r="GW84">
        <v>0.541992</v>
      </c>
      <c r="GX84">
        <v>2.41821</v>
      </c>
      <c r="GY84">
        <v>1.44775</v>
      </c>
      <c r="GZ84">
        <v>2.32422</v>
      </c>
      <c r="HA84">
        <v>1.55151</v>
      </c>
      <c r="HB84">
        <v>2.27417</v>
      </c>
      <c r="HC84">
        <v>28.669</v>
      </c>
      <c r="HD84">
        <v>14.78</v>
      </c>
      <c r="HE84">
        <v>18</v>
      </c>
      <c r="HF84">
        <v>570.0940000000001</v>
      </c>
      <c r="HG84">
        <v>438.665</v>
      </c>
      <c r="HH84">
        <v>23.4572</v>
      </c>
      <c r="HI84">
        <v>23.4166</v>
      </c>
      <c r="HJ84">
        <v>30.0003</v>
      </c>
      <c r="HK84">
        <v>23.3517</v>
      </c>
      <c r="HL84">
        <v>23.2699</v>
      </c>
      <c r="HM84">
        <v>10.9469</v>
      </c>
      <c r="HN84">
        <v>38.2946</v>
      </c>
      <c r="HO84">
        <v>64.279</v>
      </c>
      <c r="HP84">
        <v>23.3824</v>
      </c>
      <c r="HQ84">
        <v>185.322</v>
      </c>
      <c r="HR84">
        <v>14.5</v>
      </c>
      <c r="HS84">
        <v>100.342</v>
      </c>
      <c r="HT84">
        <v>101.918</v>
      </c>
    </row>
    <row r="85" spans="1:228">
      <c r="A85">
        <v>69</v>
      </c>
      <c r="B85">
        <v>1728492377.6</v>
      </c>
      <c r="C85">
        <v>1440.099999904633</v>
      </c>
      <c r="D85" t="s">
        <v>504</v>
      </c>
      <c r="E85" t="s">
        <v>505</v>
      </c>
      <c r="F85">
        <v>5</v>
      </c>
      <c r="G85" t="s">
        <v>357</v>
      </c>
      <c r="H85" t="s">
        <v>358</v>
      </c>
      <c r="I85" t="s">
        <v>359</v>
      </c>
      <c r="J85" t="s">
        <v>491</v>
      </c>
      <c r="K85">
        <v>1728492370.1</v>
      </c>
      <c r="L85">
        <f>(M85)/1000</f>
        <v>0</v>
      </c>
      <c r="M85">
        <f>IF(BH85, AP85, AJ85)</f>
        <v>0</v>
      </c>
      <c r="N85">
        <f>IF(BH85, AK85, AI85)</f>
        <v>0</v>
      </c>
      <c r="O85">
        <f>BJ85 - IF(AW85&gt;1, N85*BD85*100.0/(AY85), 0)</f>
        <v>0</v>
      </c>
      <c r="P85">
        <f>((V85-L85/2)*O85-N85)/(V85+L85/2)</f>
        <v>0</v>
      </c>
      <c r="Q85">
        <f>P85*(BQ85+BR85)/1000.0</f>
        <v>0</v>
      </c>
      <c r="R85">
        <f>(BJ85 - IF(AW85&gt;1, N85*BD85*100.0/(AY85), 0))*(BQ85+BR85)/1000.0</f>
        <v>0</v>
      </c>
      <c r="S85">
        <f>2.0/((1/U85-1/T85)+SIGN(U85)*SQRT((1/U85-1/T85)*(1/U85-1/T85) + 4*BE85/((BE85+1)*(BE85+1))*(2*1/U85*1/T85-1/T85*1/T85)))</f>
        <v>0</v>
      </c>
      <c r="T85">
        <f>IF(LEFT(BF85,1)&lt;&gt;"0",IF(LEFT(BF85,1)="1",3.0,BG85),$D$5+$E$5*(BX85*BQ85/($K$5*1000))+$F$5*(BX85*BQ85/($K$5*1000))*MAX(MIN(BD85,$J$5),$I$5)*MAX(MIN(BD85,$J$5),$I$5)+$G$5*MAX(MIN(BD85,$J$5),$I$5)*(BX85*BQ85/($K$5*1000))+$H$5*(BX85*BQ85/($K$5*1000))*(BX85*BQ85/($K$5*1000)))</f>
        <v>0</v>
      </c>
      <c r="U85">
        <f>L85*(1000-(1000*0.61365*exp(17.502*Y85/(240.97+Y85))/(BQ85+BR85)+BL85)/2)/(1000*0.61365*exp(17.502*Y85/(240.97+Y85))/(BQ85+BR85)-BL85)</f>
        <v>0</v>
      </c>
      <c r="V85">
        <f>1/((BE85+1)/(S85/1.6)+1/(T85/1.37)) + BE85/((BE85+1)/(S85/1.6) + BE85/(T85/1.37))</f>
        <v>0</v>
      </c>
      <c r="W85">
        <f>(AZ85*BC85)</f>
        <v>0</v>
      </c>
      <c r="X85">
        <f>(BS85+(W85+2*0.95*5.67E-8*(((BS85+$B$7)+273)^4-(BS85+273)^4)-44100*L85)/(1.84*29.3*T85+8*0.95*5.67E-8*(BS85+273)^3))</f>
        <v>0</v>
      </c>
      <c r="Y85">
        <f>($C$7*BT85+$D$7*BU85+$E$7*X85)</f>
        <v>0</v>
      </c>
      <c r="Z85">
        <f>0.61365*exp(17.502*Y85/(240.97+Y85))</f>
        <v>0</v>
      </c>
      <c r="AA85">
        <f>(AB85/AC85*100)</f>
        <v>0</v>
      </c>
      <c r="AB85">
        <f>BL85*(BQ85+BR85)/1000</f>
        <v>0</v>
      </c>
      <c r="AC85">
        <f>0.61365*exp(17.502*BS85/(240.97+BS85))</f>
        <v>0</v>
      </c>
      <c r="AD85">
        <f>(Z85-BL85*(BQ85+BR85)/1000)</f>
        <v>0</v>
      </c>
      <c r="AE85">
        <f>(-L85*44100)</f>
        <v>0</v>
      </c>
      <c r="AF85">
        <f>2*29.3*T85*0.92*(BS85-Y85)</f>
        <v>0</v>
      </c>
      <c r="AG85">
        <f>2*0.95*5.67E-8*(((BS85+$B$7)+273)^4-(Y85+273)^4)</f>
        <v>0</v>
      </c>
      <c r="AH85">
        <f>W85+AG85+AE85+AF85</f>
        <v>0</v>
      </c>
      <c r="AI85">
        <f>BP85*AW85*(BK85-BJ85*(1000-AW85*BM85)/(1000-AW85*BL85))/(100*BD85)</f>
        <v>0</v>
      </c>
      <c r="AJ85">
        <f>1000*BP85*AW85*(BL85-BM85)/(100*BD85*(1000-AW85*BL85))</f>
        <v>0</v>
      </c>
      <c r="AK85">
        <f>(AL85 - AM85 - BQ85*1E3/(8.314*(BS85+273.15)) * AO85/BP85 * AN85) * BP85/(100*BD85) * (1000 - BM85)/1000</f>
        <v>0</v>
      </c>
      <c r="AL85">
        <v>156.1249828912421</v>
      </c>
      <c r="AM85">
        <v>132.978806060606</v>
      </c>
      <c r="AN85">
        <v>4.881640770409929</v>
      </c>
      <c r="AO85">
        <v>66.7948060823847</v>
      </c>
      <c r="AP85">
        <f>(AR85 - AQ85 + BQ85*1E3/(8.314*(BS85+273.15)) * AT85/BP85 * AS85) * BP85/(100*BD85) * 1000/(1000 - AR85)</f>
        <v>0</v>
      </c>
      <c r="AQ85">
        <v>14.52152993095042</v>
      </c>
      <c r="AR85">
        <v>16.39485878787878</v>
      </c>
      <c r="AS85">
        <v>-0.0005345749532873003</v>
      </c>
      <c r="AT85">
        <v>79.11630161868476</v>
      </c>
      <c r="AU85">
        <v>16</v>
      </c>
      <c r="AV85">
        <v>3</v>
      </c>
      <c r="AW85">
        <f>IF(AU85*$H$13&gt;=AY85,1.0,(AY85/(AY85-AU85*$H$13)))</f>
        <v>0</v>
      </c>
      <c r="AX85">
        <f>(AW85-1)*100</f>
        <v>0</v>
      </c>
      <c r="AY85">
        <f>MAX(0,($B$13+$C$13*BX85)/(1+$D$13*BX85)*BQ85/(BS85+273)*$E$13)</f>
        <v>0</v>
      </c>
      <c r="AZ85">
        <f>$B$11*BY85+$C$11*BZ85+$F$11*CK85*(1-CN85)</f>
        <v>0</v>
      </c>
      <c r="BA85">
        <f>AZ85*BB85</f>
        <v>0</v>
      </c>
      <c r="BB85">
        <f>($B$11*$D$9+$C$11*$D$9+$F$11*((CX85+CP85)/MAX(CX85+CP85+CY85, 0.1)*$I$9+CY85/MAX(CX85+CP85+CY85, 0.1)*$J$9))/($B$11+$C$11+$F$11)</f>
        <v>0</v>
      </c>
      <c r="BC85">
        <f>($B$11*$K$9+$C$11*$K$9+$F$11*((CX85+CP85)/MAX(CX85+CP85+CY85, 0.1)*$P$9+CY85/MAX(CX85+CP85+CY85, 0.1)*$Q$9))/($B$11+$C$11+$F$11)</f>
        <v>0</v>
      </c>
      <c r="BD85">
        <v>6</v>
      </c>
      <c r="BE85">
        <v>0.5</v>
      </c>
      <c r="BF85" t="s">
        <v>361</v>
      </c>
      <c r="BG85">
        <v>2</v>
      </c>
      <c r="BH85" t="b">
        <v>1</v>
      </c>
      <c r="BI85">
        <v>1728492370.1</v>
      </c>
      <c r="BJ85">
        <v>97.9233</v>
      </c>
      <c r="BK85">
        <v>128.5112111111111</v>
      </c>
      <c r="BL85">
        <v>16.41914444444444</v>
      </c>
      <c r="BM85">
        <v>14.52072222222223</v>
      </c>
      <c r="BN85">
        <v>101.4796111111111</v>
      </c>
      <c r="BO85">
        <v>16.50945925925926</v>
      </c>
      <c r="BP85">
        <v>599.9869259259259</v>
      </c>
      <c r="BQ85">
        <v>97.50921481481481</v>
      </c>
      <c r="BR85">
        <v>0.09997907777777776</v>
      </c>
      <c r="BS85">
        <v>25.17706296296296</v>
      </c>
      <c r="BT85">
        <v>25.06027037037037</v>
      </c>
      <c r="BU85">
        <v>999.9000000000001</v>
      </c>
      <c r="BV85">
        <v>0</v>
      </c>
      <c r="BW85">
        <v>0</v>
      </c>
      <c r="BX85">
        <v>9999.78925925926</v>
      </c>
      <c r="BY85">
        <v>0</v>
      </c>
      <c r="BZ85">
        <v>154.6124444444444</v>
      </c>
      <c r="CA85">
        <v>-30.58788148148148</v>
      </c>
      <c r="CB85">
        <v>99.55763703703704</v>
      </c>
      <c r="CC85">
        <v>130.4048074074074</v>
      </c>
      <c r="CD85">
        <v>1.898416666666667</v>
      </c>
      <c r="CE85">
        <v>128.5112111111111</v>
      </c>
      <c r="CF85">
        <v>14.52072222222223</v>
      </c>
      <c r="CG85">
        <v>1.601018888888889</v>
      </c>
      <c r="CH85">
        <v>1.415904814814815</v>
      </c>
      <c r="CI85">
        <v>13.9685962962963</v>
      </c>
      <c r="CJ85">
        <v>12.08904444444445</v>
      </c>
      <c r="CK85">
        <v>1599.993333333333</v>
      </c>
      <c r="CL85">
        <v>0.692013888888889</v>
      </c>
      <c r="CM85">
        <v>0.3079861111111111</v>
      </c>
      <c r="CN85">
        <v>0</v>
      </c>
      <c r="CO85">
        <v>2.065555555555556</v>
      </c>
      <c r="CP85">
        <v>0</v>
      </c>
      <c r="CQ85">
        <v>13880.18518518519</v>
      </c>
      <c r="CR85">
        <v>13790.19259259259</v>
      </c>
      <c r="CS85">
        <v>41.96503703703703</v>
      </c>
      <c r="CT85">
        <v>41.94407407407407</v>
      </c>
      <c r="CU85">
        <v>41.87466666666666</v>
      </c>
      <c r="CV85">
        <v>41.7637037037037</v>
      </c>
      <c r="CW85">
        <v>41.06462962962963</v>
      </c>
      <c r="CX85">
        <v>1107.217777777778</v>
      </c>
      <c r="CY85">
        <v>492.7755555555556</v>
      </c>
      <c r="CZ85">
        <v>0</v>
      </c>
      <c r="DA85">
        <v>1728492434.2</v>
      </c>
      <c r="DB85">
        <v>0</v>
      </c>
      <c r="DC85">
        <v>1728490956.5</v>
      </c>
      <c r="DD85" t="s">
        <v>362</v>
      </c>
      <c r="DE85">
        <v>1728490952.5</v>
      </c>
      <c r="DF85">
        <v>1728490956.5</v>
      </c>
      <c r="DG85">
        <v>1</v>
      </c>
      <c r="DH85">
        <v>-0.065</v>
      </c>
      <c r="DI85">
        <v>-0.008</v>
      </c>
      <c r="DJ85">
        <v>-3.246</v>
      </c>
      <c r="DK85">
        <v>-0.091</v>
      </c>
      <c r="DL85">
        <v>52</v>
      </c>
      <c r="DM85">
        <v>15</v>
      </c>
      <c r="DN85">
        <v>0.25</v>
      </c>
      <c r="DO85">
        <v>0.13</v>
      </c>
      <c r="DP85">
        <v>-28.56104634146342</v>
      </c>
      <c r="DQ85">
        <v>-32.65393379790947</v>
      </c>
      <c r="DR85">
        <v>3.330248159294832</v>
      </c>
      <c r="DS85">
        <v>0</v>
      </c>
      <c r="DT85">
        <v>1.906583658536586</v>
      </c>
      <c r="DU85">
        <v>-0.1489534494773458</v>
      </c>
      <c r="DV85">
        <v>0.02087440079538403</v>
      </c>
      <c r="DW85">
        <v>0</v>
      </c>
      <c r="DX85">
        <v>0</v>
      </c>
      <c r="DY85">
        <v>2</v>
      </c>
      <c r="DZ85" t="s">
        <v>386</v>
      </c>
      <c r="EA85">
        <v>3.23093</v>
      </c>
      <c r="EB85">
        <v>2.7045</v>
      </c>
      <c r="EC85">
        <v>0.0392729</v>
      </c>
      <c r="ED85">
        <v>0.0471806</v>
      </c>
      <c r="EE85">
        <v>0.0860047</v>
      </c>
      <c r="EF85">
        <v>0.0788958</v>
      </c>
      <c r="EG85">
        <v>31725.4</v>
      </c>
      <c r="EH85">
        <v>30723.2</v>
      </c>
      <c r="EI85">
        <v>31609.2</v>
      </c>
      <c r="EJ85">
        <v>30550.3</v>
      </c>
      <c r="EK85">
        <v>38718.6</v>
      </c>
      <c r="EL85">
        <v>37194.6</v>
      </c>
      <c r="EM85">
        <v>44322.6</v>
      </c>
      <c r="EN85">
        <v>42644.9</v>
      </c>
      <c r="EO85">
        <v>2.13587</v>
      </c>
      <c r="EP85">
        <v>1.9188</v>
      </c>
      <c r="EQ85">
        <v>0.137873</v>
      </c>
      <c r="ER85">
        <v>0</v>
      </c>
      <c r="ES85">
        <v>22.7988</v>
      </c>
      <c r="ET85">
        <v>999.9</v>
      </c>
      <c r="EU85">
        <v>70.40000000000001</v>
      </c>
      <c r="EV85">
        <v>23.3</v>
      </c>
      <c r="EW85">
        <v>20.7306</v>
      </c>
      <c r="EX85">
        <v>60.7319</v>
      </c>
      <c r="EY85">
        <v>25.8173</v>
      </c>
      <c r="EZ85">
        <v>1</v>
      </c>
      <c r="FA85">
        <v>-0.277363</v>
      </c>
      <c r="FB85">
        <v>0.141634</v>
      </c>
      <c r="FC85">
        <v>20.1986</v>
      </c>
      <c r="FD85">
        <v>5.21939</v>
      </c>
      <c r="FE85">
        <v>11.9978</v>
      </c>
      <c r="FF85">
        <v>4.9652</v>
      </c>
      <c r="FG85">
        <v>3.29555</v>
      </c>
      <c r="FH85">
        <v>9999</v>
      </c>
      <c r="FI85">
        <v>9999</v>
      </c>
      <c r="FJ85">
        <v>9999</v>
      </c>
      <c r="FK85">
        <v>148.4</v>
      </c>
      <c r="FL85">
        <v>4.97102</v>
      </c>
      <c r="FM85">
        <v>1.86766</v>
      </c>
      <c r="FN85">
        <v>1.85883</v>
      </c>
      <c r="FO85">
        <v>1.86507</v>
      </c>
      <c r="FP85">
        <v>1.86306</v>
      </c>
      <c r="FQ85">
        <v>1.86435</v>
      </c>
      <c r="FR85">
        <v>1.8598</v>
      </c>
      <c r="FS85">
        <v>1.86386</v>
      </c>
      <c r="FT85">
        <v>0</v>
      </c>
      <c r="FU85">
        <v>0</v>
      </c>
      <c r="FV85">
        <v>0</v>
      </c>
      <c r="FW85">
        <v>0</v>
      </c>
      <c r="FX85" t="s">
        <v>364</v>
      </c>
      <c r="FY85" t="s">
        <v>365</v>
      </c>
      <c r="FZ85" t="s">
        <v>366</v>
      </c>
      <c r="GA85" t="s">
        <v>366</v>
      </c>
      <c r="GB85" t="s">
        <v>366</v>
      </c>
      <c r="GC85" t="s">
        <v>366</v>
      </c>
      <c r="GD85">
        <v>0</v>
      </c>
      <c r="GE85">
        <v>100</v>
      </c>
      <c r="GF85">
        <v>100</v>
      </c>
      <c r="GG85">
        <v>-3.797</v>
      </c>
      <c r="GH85">
        <v>-0.09030000000000001</v>
      </c>
      <c r="GI85">
        <v>-2.868309889394353</v>
      </c>
      <c r="GJ85">
        <v>-0.006773961979547998</v>
      </c>
      <c r="GK85">
        <v>-8.296070481250098E-08</v>
      </c>
      <c r="GL85">
        <v>3.322967193956903E-10</v>
      </c>
      <c r="GM85">
        <v>-0.07871069313407227</v>
      </c>
      <c r="GN85">
        <v>-0.00208336341840114</v>
      </c>
      <c r="GO85">
        <v>8.801746095907445E-05</v>
      </c>
      <c r="GP85">
        <v>-2.677693255255651E-07</v>
      </c>
      <c r="GQ85">
        <v>3</v>
      </c>
      <c r="GR85">
        <v>2052</v>
      </c>
      <c r="GS85">
        <v>2</v>
      </c>
      <c r="GT85">
        <v>18</v>
      </c>
      <c r="GU85">
        <v>23.8</v>
      </c>
      <c r="GV85">
        <v>23.7</v>
      </c>
      <c r="GW85">
        <v>0.604248</v>
      </c>
      <c r="GX85">
        <v>2.40601</v>
      </c>
      <c r="GY85">
        <v>1.44775</v>
      </c>
      <c r="GZ85">
        <v>2.32422</v>
      </c>
      <c r="HA85">
        <v>1.55151</v>
      </c>
      <c r="HB85">
        <v>2.29492</v>
      </c>
      <c r="HC85">
        <v>28.669</v>
      </c>
      <c r="HD85">
        <v>14.78</v>
      </c>
      <c r="HE85">
        <v>18</v>
      </c>
      <c r="HF85">
        <v>570.206</v>
      </c>
      <c r="HG85">
        <v>438.593</v>
      </c>
      <c r="HH85">
        <v>23.3669</v>
      </c>
      <c r="HI85">
        <v>23.4226</v>
      </c>
      <c r="HJ85">
        <v>30.0006</v>
      </c>
      <c r="HK85">
        <v>23.3577</v>
      </c>
      <c r="HL85">
        <v>23.2753</v>
      </c>
      <c r="HM85">
        <v>12.2152</v>
      </c>
      <c r="HN85">
        <v>38.2946</v>
      </c>
      <c r="HO85">
        <v>64.279</v>
      </c>
      <c r="HP85">
        <v>23.317</v>
      </c>
      <c r="HQ85">
        <v>205.374</v>
      </c>
      <c r="HR85">
        <v>14.5211</v>
      </c>
      <c r="HS85">
        <v>100.341</v>
      </c>
      <c r="HT85">
        <v>101.916</v>
      </c>
    </row>
    <row r="86" spans="1:228">
      <c r="A86">
        <v>70</v>
      </c>
      <c r="B86">
        <v>1728492382.6</v>
      </c>
      <c r="C86">
        <v>1445.099999904633</v>
      </c>
      <c r="D86" t="s">
        <v>506</v>
      </c>
      <c r="E86" t="s">
        <v>507</v>
      </c>
      <c r="F86">
        <v>5</v>
      </c>
      <c r="G86" t="s">
        <v>357</v>
      </c>
      <c r="H86" t="s">
        <v>358</v>
      </c>
      <c r="I86" t="s">
        <v>359</v>
      </c>
      <c r="J86" t="s">
        <v>491</v>
      </c>
      <c r="K86">
        <v>1728492374.814285</v>
      </c>
      <c r="L86">
        <f>(M86)/1000</f>
        <v>0</v>
      </c>
      <c r="M86">
        <f>IF(BH86, AP86, AJ86)</f>
        <v>0</v>
      </c>
      <c r="N86">
        <f>IF(BH86, AK86, AI86)</f>
        <v>0</v>
      </c>
      <c r="O86">
        <f>BJ86 - IF(AW86&gt;1, N86*BD86*100.0/(AY86), 0)</f>
        <v>0</v>
      </c>
      <c r="P86">
        <f>((V86-L86/2)*O86-N86)/(V86+L86/2)</f>
        <v>0</v>
      </c>
      <c r="Q86">
        <f>P86*(BQ86+BR86)/1000.0</f>
        <v>0</v>
      </c>
      <c r="R86">
        <f>(BJ86 - IF(AW86&gt;1, N86*BD86*100.0/(AY86), 0))*(BQ86+BR86)/1000.0</f>
        <v>0</v>
      </c>
      <c r="S86">
        <f>2.0/((1/U86-1/T86)+SIGN(U86)*SQRT((1/U86-1/T86)*(1/U86-1/T86) + 4*BE86/((BE86+1)*(BE86+1))*(2*1/U86*1/T86-1/T86*1/T86)))</f>
        <v>0</v>
      </c>
      <c r="T86">
        <f>IF(LEFT(BF86,1)&lt;&gt;"0",IF(LEFT(BF86,1)="1",3.0,BG86),$D$5+$E$5*(BX86*BQ86/($K$5*1000))+$F$5*(BX86*BQ86/($K$5*1000))*MAX(MIN(BD86,$J$5),$I$5)*MAX(MIN(BD86,$J$5),$I$5)+$G$5*MAX(MIN(BD86,$J$5),$I$5)*(BX86*BQ86/($K$5*1000))+$H$5*(BX86*BQ86/($K$5*1000))*(BX86*BQ86/($K$5*1000)))</f>
        <v>0</v>
      </c>
      <c r="U86">
        <f>L86*(1000-(1000*0.61365*exp(17.502*Y86/(240.97+Y86))/(BQ86+BR86)+BL86)/2)/(1000*0.61365*exp(17.502*Y86/(240.97+Y86))/(BQ86+BR86)-BL86)</f>
        <v>0</v>
      </c>
      <c r="V86">
        <f>1/((BE86+1)/(S86/1.6)+1/(T86/1.37)) + BE86/((BE86+1)/(S86/1.6) + BE86/(T86/1.37))</f>
        <v>0</v>
      </c>
      <c r="W86">
        <f>(AZ86*BC86)</f>
        <v>0</v>
      </c>
      <c r="X86">
        <f>(BS86+(W86+2*0.95*5.67E-8*(((BS86+$B$7)+273)^4-(BS86+273)^4)-44100*L86)/(1.84*29.3*T86+8*0.95*5.67E-8*(BS86+273)^3))</f>
        <v>0</v>
      </c>
      <c r="Y86">
        <f>($C$7*BT86+$D$7*BU86+$E$7*X86)</f>
        <v>0</v>
      </c>
      <c r="Z86">
        <f>0.61365*exp(17.502*Y86/(240.97+Y86))</f>
        <v>0</v>
      </c>
      <c r="AA86">
        <f>(AB86/AC86*100)</f>
        <v>0</v>
      </c>
      <c r="AB86">
        <f>BL86*(BQ86+BR86)/1000</f>
        <v>0</v>
      </c>
      <c r="AC86">
        <f>0.61365*exp(17.502*BS86/(240.97+BS86))</f>
        <v>0</v>
      </c>
      <c r="AD86">
        <f>(Z86-BL86*(BQ86+BR86)/1000)</f>
        <v>0</v>
      </c>
      <c r="AE86">
        <f>(-L86*44100)</f>
        <v>0</v>
      </c>
      <c r="AF86">
        <f>2*29.3*T86*0.92*(BS86-Y86)</f>
        <v>0</v>
      </c>
      <c r="AG86">
        <f>2*0.95*5.67E-8*(((BS86+$B$7)+273)^4-(Y86+273)^4)</f>
        <v>0</v>
      </c>
      <c r="AH86">
        <f>W86+AG86+AE86+AF86</f>
        <v>0</v>
      </c>
      <c r="AI86">
        <f>BP86*AW86*(BK86-BJ86*(1000-AW86*BM86)/(1000-AW86*BL86))/(100*BD86)</f>
        <v>0</v>
      </c>
      <c r="AJ86">
        <f>1000*BP86*AW86*(BL86-BM86)/(100*BD86*(1000-AW86*BL86))</f>
        <v>0</v>
      </c>
      <c r="AK86">
        <f>(AL86 - AM86 - BQ86*1E3/(8.314*(BS86+273.15)) * AO86/BP86 * AN86) * BP86/(100*BD86) * (1000 - BM86)/1000</f>
        <v>0</v>
      </c>
      <c r="AL86">
        <v>181.6912736121989</v>
      </c>
      <c r="AM86">
        <v>157.6874303030303</v>
      </c>
      <c r="AN86">
        <v>4.950973509100956</v>
      </c>
      <c r="AO86">
        <v>66.7948060823847</v>
      </c>
      <c r="AP86">
        <f>(AR86 - AQ86 + BQ86*1E3/(8.314*(BS86+273.15)) * AT86/BP86 * AS86) * BP86/(100*BD86) * 1000/(1000 - AR86)</f>
        <v>0</v>
      </c>
      <c r="AQ86">
        <v>14.52622312708504</v>
      </c>
      <c r="AR86">
        <v>16.38252060606061</v>
      </c>
      <c r="AS86">
        <v>-0.0003043092571306752</v>
      </c>
      <c r="AT86">
        <v>79.11630161868476</v>
      </c>
      <c r="AU86">
        <v>16</v>
      </c>
      <c r="AV86">
        <v>3</v>
      </c>
      <c r="AW86">
        <f>IF(AU86*$H$13&gt;=AY86,1.0,(AY86/(AY86-AU86*$H$13)))</f>
        <v>0</v>
      </c>
      <c r="AX86">
        <f>(AW86-1)*100</f>
        <v>0</v>
      </c>
      <c r="AY86">
        <f>MAX(0,($B$13+$C$13*BX86)/(1+$D$13*BX86)*BQ86/(BS86+273)*$E$13)</f>
        <v>0</v>
      </c>
      <c r="AZ86">
        <f>$B$11*BY86+$C$11*BZ86+$F$11*CK86*(1-CN86)</f>
        <v>0</v>
      </c>
      <c r="BA86">
        <f>AZ86*BB86</f>
        <v>0</v>
      </c>
      <c r="BB86">
        <f>($B$11*$D$9+$C$11*$D$9+$F$11*((CX86+CP86)/MAX(CX86+CP86+CY86, 0.1)*$I$9+CY86/MAX(CX86+CP86+CY86, 0.1)*$J$9))/($B$11+$C$11+$F$11)</f>
        <v>0</v>
      </c>
      <c r="BC86">
        <f>($B$11*$K$9+$C$11*$K$9+$F$11*((CX86+CP86)/MAX(CX86+CP86+CY86, 0.1)*$P$9+CY86/MAX(CX86+CP86+CY86, 0.1)*$Q$9))/($B$11+$C$11+$F$11)</f>
        <v>0</v>
      </c>
      <c r="BD86">
        <v>6</v>
      </c>
      <c r="BE86">
        <v>0.5</v>
      </c>
      <c r="BF86" t="s">
        <v>361</v>
      </c>
      <c r="BG86">
        <v>2</v>
      </c>
      <c r="BH86" t="b">
        <v>1</v>
      </c>
      <c r="BI86">
        <v>1728492374.814285</v>
      </c>
      <c r="BJ86">
        <v>120.0353214285714</v>
      </c>
      <c r="BK86">
        <v>152.1004642857143</v>
      </c>
      <c r="BL86">
        <v>16.40236071428571</v>
      </c>
      <c r="BM86">
        <v>14.52232857142857</v>
      </c>
      <c r="BN86">
        <v>123.7425178571429</v>
      </c>
      <c r="BO86">
        <v>16.49269642857143</v>
      </c>
      <c r="BP86">
        <v>600.0337499999999</v>
      </c>
      <c r="BQ86">
        <v>97.50965357142854</v>
      </c>
      <c r="BR86">
        <v>0.09991166071428571</v>
      </c>
      <c r="BS86">
        <v>25.17868571428572</v>
      </c>
      <c r="BT86">
        <v>25.06473928571429</v>
      </c>
      <c r="BU86">
        <v>999.9000000000002</v>
      </c>
      <c r="BV86">
        <v>0</v>
      </c>
      <c r="BW86">
        <v>0</v>
      </c>
      <c r="BX86">
        <v>10015.3575</v>
      </c>
      <c r="BY86">
        <v>0</v>
      </c>
      <c r="BZ86">
        <v>149.2940714285714</v>
      </c>
      <c r="CA86">
        <v>-32.06519642857143</v>
      </c>
      <c r="CB86">
        <v>122.0366857142857</v>
      </c>
      <c r="CC86">
        <v>154.3419642857143</v>
      </c>
      <c r="CD86">
        <v>1.880027142857143</v>
      </c>
      <c r="CE86">
        <v>152.1004642857143</v>
      </c>
      <c r="CF86">
        <v>14.52232857142857</v>
      </c>
      <c r="CG86">
        <v>1.599389285714286</v>
      </c>
      <c r="CH86">
        <v>1.416068214285714</v>
      </c>
      <c r="CI86">
        <v>13.95291071428572</v>
      </c>
      <c r="CJ86">
        <v>12.09079642857143</v>
      </c>
      <c r="CK86">
        <v>1600.058928571429</v>
      </c>
      <c r="CL86">
        <v>0.6920095000000001</v>
      </c>
      <c r="CM86">
        <v>0.3079905</v>
      </c>
      <c r="CN86">
        <v>0</v>
      </c>
      <c r="CO86">
        <v>1.995510714285714</v>
      </c>
      <c r="CP86">
        <v>0</v>
      </c>
      <c r="CQ86">
        <v>13846.8</v>
      </c>
      <c r="CR86">
        <v>13790.72857142857</v>
      </c>
      <c r="CS86">
        <v>41.99978571428571</v>
      </c>
      <c r="CT86">
        <v>41.89921428571428</v>
      </c>
      <c r="CU86">
        <v>41.90375</v>
      </c>
      <c r="CV86">
        <v>41.70964285714285</v>
      </c>
      <c r="CW86">
        <v>41.06892857142856</v>
      </c>
      <c r="CX86">
        <v>1107.255714285714</v>
      </c>
      <c r="CY86">
        <v>492.8032142857143</v>
      </c>
      <c r="CZ86">
        <v>0</v>
      </c>
      <c r="DA86">
        <v>1728492439.6</v>
      </c>
      <c r="DB86">
        <v>0</v>
      </c>
      <c r="DC86">
        <v>1728490956.5</v>
      </c>
      <c r="DD86" t="s">
        <v>362</v>
      </c>
      <c r="DE86">
        <v>1728490952.5</v>
      </c>
      <c r="DF86">
        <v>1728490956.5</v>
      </c>
      <c r="DG86">
        <v>1</v>
      </c>
      <c r="DH86">
        <v>-0.065</v>
      </c>
      <c r="DI86">
        <v>-0.008</v>
      </c>
      <c r="DJ86">
        <v>-3.246</v>
      </c>
      <c r="DK86">
        <v>-0.091</v>
      </c>
      <c r="DL86">
        <v>52</v>
      </c>
      <c r="DM86">
        <v>15</v>
      </c>
      <c r="DN86">
        <v>0.25</v>
      </c>
      <c r="DO86">
        <v>0.13</v>
      </c>
      <c r="DP86">
        <v>-31.1833275</v>
      </c>
      <c r="DQ86">
        <v>-19.18813621013127</v>
      </c>
      <c r="DR86">
        <v>1.880839765502035</v>
      </c>
      <c r="DS86">
        <v>0</v>
      </c>
      <c r="DT86">
        <v>1.8901</v>
      </c>
      <c r="DU86">
        <v>-0.2403717073170756</v>
      </c>
      <c r="DV86">
        <v>0.02320715762431926</v>
      </c>
      <c r="DW86">
        <v>0</v>
      </c>
      <c r="DX86">
        <v>0</v>
      </c>
      <c r="DY86">
        <v>2</v>
      </c>
      <c r="DZ86" t="s">
        <v>386</v>
      </c>
      <c r="EA86">
        <v>3.23097</v>
      </c>
      <c r="EB86">
        <v>2.70431</v>
      </c>
      <c r="EC86">
        <v>0.0457887</v>
      </c>
      <c r="ED86">
        <v>0.0536496</v>
      </c>
      <c r="EE86">
        <v>0.08596090000000001</v>
      </c>
      <c r="EF86">
        <v>0.0789065</v>
      </c>
      <c r="EG86">
        <v>31509.6</v>
      </c>
      <c r="EH86">
        <v>30514.6</v>
      </c>
      <c r="EI86">
        <v>31608.6</v>
      </c>
      <c r="EJ86">
        <v>30550.4</v>
      </c>
      <c r="EK86">
        <v>38719.8</v>
      </c>
      <c r="EL86">
        <v>37194.3</v>
      </c>
      <c r="EM86">
        <v>44321.7</v>
      </c>
      <c r="EN86">
        <v>42644.9</v>
      </c>
      <c r="EO86">
        <v>2.13555</v>
      </c>
      <c r="EP86">
        <v>1.91863</v>
      </c>
      <c r="EQ86">
        <v>0.137843</v>
      </c>
      <c r="ER86">
        <v>0</v>
      </c>
      <c r="ES86">
        <v>22.8035</v>
      </c>
      <c r="ET86">
        <v>999.9</v>
      </c>
      <c r="EU86">
        <v>70.40000000000001</v>
      </c>
      <c r="EV86">
        <v>23.3</v>
      </c>
      <c r="EW86">
        <v>20.7307</v>
      </c>
      <c r="EX86">
        <v>60.7419</v>
      </c>
      <c r="EY86">
        <v>25.6811</v>
      </c>
      <c r="EZ86">
        <v>1</v>
      </c>
      <c r="FA86">
        <v>-0.276763</v>
      </c>
      <c r="FB86">
        <v>0.183636</v>
      </c>
      <c r="FC86">
        <v>20.1981</v>
      </c>
      <c r="FD86">
        <v>5.21804</v>
      </c>
      <c r="FE86">
        <v>11.9974</v>
      </c>
      <c r="FF86">
        <v>4.9645</v>
      </c>
      <c r="FG86">
        <v>3.29563</v>
      </c>
      <c r="FH86">
        <v>9999</v>
      </c>
      <c r="FI86">
        <v>9999</v>
      </c>
      <c r="FJ86">
        <v>9999</v>
      </c>
      <c r="FK86">
        <v>148.4</v>
      </c>
      <c r="FL86">
        <v>4.971</v>
      </c>
      <c r="FM86">
        <v>1.86766</v>
      </c>
      <c r="FN86">
        <v>1.85884</v>
      </c>
      <c r="FO86">
        <v>1.86508</v>
      </c>
      <c r="FP86">
        <v>1.86303</v>
      </c>
      <c r="FQ86">
        <v>1.86433</v>
      </c>
      <c r="FR86">
        <v>1.85979</v>
      </c>
      <c r="FS86">
        <v>1.86386</v>
      </c>
      <c r="FT86">
        <v>0</v>
      </c>
      <c r="FU86">
        <v>0</v>
      </c>
      <c r="FV86">
        <v>0</v>
      </c>
      <c r="FW86">
        <v>0</v>
      </c>
      <c r="FX86" t="s">
        <v>364</v>
      </c>
      <c r="FY86" t="s">
        <v>365</v>
      </c>
      <c r="FZ86" t="s">
        <v>366</v>
      </c>
      <c r="GA86" t="s">
        <v>366</v>
      </c>
      <c r="GB86" t="s">
        <v>366</v>
      </c>
      <c r="GC86" t="s">
        <v>366</v>
      </c>
      <c r="GD86">
        <v>0</v>
      </c>
      <c r="GE86">
        <v>100</v>
      </c>
      <c r="GF86">
        <v>100</v>
      </c>
      <c r="GG86">
        <v>-3.963</v>
      </c>
      <c r="GH86">
        <v>-0.09039999999999999</v>
      </c>
      <c r="GI86">
        <v>-2.868309889394353</v>
      </c>
      <c r="GJ86">
        <v>-0.006773961979547998</v>
      </c>
      <c r="GK86">
        <v>-8.296070481250098E-08</v>
      </c>
      <c r="GL86">
        <v>3.322967193956903E-10</v>
      </c>
      <c r="GM86">
        <v>-0.07871069313407227</v>
      </c>
      <c r="GN86">
        <v>-0.00208336341840114</v>
      </c>
      <c r="GO86">
        <v>8.801746095907445E-05</v>
      </c>
      <c r="GP86">
        <v>-2.677693255255651E-07</v>
      </c>
      <c r="GQ86">
        <v>3</v>
      </c>
      <c r="GR86">
        <v>2052</v>
      </c>
      <c r="GS86">
        <v>2</v>
      </c>
      <c r="GT86">
        <v>18</v>
      </c>
      <c r="GU86">
        <v>23.8</v>
      </c>
      <c r="GV86">
        <v>23.8</v>
      </c>
      <c r="GW86">
        <v>0.667725</v>
      </c>
      <c r="GX86">
        <v>2.41455</v>
      </c>
      <c r="GY86">
        <v>1.44775</v>
      </c>
      <c r="GZ86">
        <v>2.32422</v>
      </c>
      <c r="HA86">
        <v>1.55151</v>
      </c>
      <c r="HB86">
        <v>2.40601</v>
      </c>
      <c r="HC86">
        <v>28.669</v>
      </c>
      <c r="HD86">
        <v>14.78</v>
      </c>
      <c r="HE86">
        <v>18</v>
      </c>
      <c r="HF86">
        <v>570.047</v>
      </c>
      <c r="HG86">
        <v>438.538</v>
      </c>
      <c r="HH86">
        <v>23.2858</v>
      </c>
      <c r="HI86">
        <v>23.4279</v>
      </c>
      <c r="HJ86">
        <v>30.0007</v>
      </c>
      <c r="HK86">
        <v>23.363</v>
      </c>
      <c r="HL86">
        <v>23.281</v>
      </c>
      <c r="HM86">
        <v>13.3578</v>
      </c>
      <c r="HN86">
        <v>38.2946</v>
      </c>
      <c r="HO86">
        <v>63.9022</v>
      </c>
      <c r="HP86">
        <v>23.2516</v>
      </c>
      <c r="HQ86">
        <v>235.425</v>
      </c>
      <c r="HR86">
        <v>14.5412</v>
      </c>
      <c r="HS86">
        <v>100.339</v>
      </c>
      <c r="HT86">
        <v>101.916</v>
      </c>
    </row>
    <row r="87" spans="1:228">
      <c r="A87">
        <v>71</v>
      </c>
      <c r="B87">
        <v>1728492387.6</v>
      </c>
      <c r="C87">
        <v>1450.099999904633</v>
      </c>
      <c r="D87" t="s">
        <v>508</v>
      </c>
      <c r="E87" t="s">
        <v>509</v>
      </c>
      <c r="F87">
        <v>5</v>
      </c>
      <c r="G87" t="s">
        <v>357</v>
      </c>
      <c r="H87" t="s">
        <v>358</v>
      </c>
      <c r="I87" t="s">
        <v>359</v>
      </c>
      <c r="J87" t="s">
        <v>491</v>
      </c>
      <c r="K87">
        <v>1728492380.1</v>
      </c>
      <c r="L87">
        <f>(M87)/1000</f>
        <v>0</v>
      </c>
      <c r="M87">
        <f>IF(BH87, AP87, AJ87)</f>
        <v>0</v>
      </c>
      <c r="N87">
        <f>IF(BH87, AK87, AI87)</f>
        <v>0</v>
      </c>
      <c r="O87">
        <f>BJ87 - IF(AW87&gt;1, N87*BD87*100.0/(AY87), 0)</f>
        <v>0</v>
      </c>
      <c r="P87">
        <f>((V87-L87/2)*O87-N87)/(V87+L87/2)</f>
        <v>0</v>
      </c>
      <c r="Q87">
        <f>P87*(BQ87+BR87)/1000.0</f>
        <v>0</v>
      </c>
      <c r="R87">
        <f>(BJ87 - IF(AW87&gt;1, N87*BD87*100.0/(AY87), 0))*(BQ87+BR87)/1000.0</f>
        <v>0</v>
      </c>
      <c r="S87">
        <f>2.0/((1/U87-1/T87)+SIGN(U87)*SQRT((1/U87-1/T87)*(1/U87-1/T87) + 4*BE87/((BE87+1)*(BE87+1))*(2*1/U87*1/T87-1/T87*1/T87)))</f>
        <v>0</v>
      </c>
      <c r="T87">
        <f>IF(LEFT(BF87,1)&lt;&gt;"0",IF(LEFT(BF87,1)="1",3.0,BG87),$D$5+$E$5*(BX87*BQ87/($K$5*1000))+$F$5*(BX87*BQ87/($K$5*1000))*MAX(MIN(BD87,$J$5),$I$5)*MAX(MIN(BD87,$J$5),$I$5)+$G$5*MAX(MIN(BD87,$J$5),$I$5)*(BX87*BQ87/($K$5*1000))+$H$5*(BX87*BQ87/($K$5*1000))*(BX87*BQ87/($K$5*1000)))</f>
        <v>0</v>
      </c>
      <c r="U87">
        <f>L87*(1000-(1000*0.61365*exp(17.502*Y87/(240.97+Y87))/(BQ87+BR87)+BL87)/2)/(1000*0.61365*exp(17.502*Y87/(240.97+Y87))/(BQ87+BR87)-BL87)</f>
        <v>0</v>
      </c>
      <c r="V87">
        <f>1/((BE87+1)/(S87/1.6)+1/(T87/1.37)) + BE87/((BE87+1)/(S87/1.6) + BE87/(T87/1.37))</f>
        <v>0</v>
      </c>
      <c r="W87">
        <f>(AZ87*BC87)</f>
        <v>0</v>
      </c>
      <c r="X87">
        <f>(BS87+(W87+2*0.95*5.67E-8*(((BS87+$B$7)+273)^4-(BS87+273)^4)-44100*L87)/(1.84*29.3*T87+8*0.95*5.67E-8*(BS87+273)^3))</f>
        <v>0</v>
      </c>
      <c r="Y87">
        <f>($C$7*BT87+$D$7*BU87+$E$7*X87)</f>
        <v>0</v>
      </c>
      <c r="Z87">
        <f>0.61365*exp(17.502*Y87/(240.97+Y87))</f>
        <v>0</v>
      </c>
      <c r="AA87">
        <f>(AB87/AC87*100)</f>
        <v>0</v>
      </c>
      <c r="AB87">
        <f>BL87*(BQ87+BR87)/1000</f>
        <v>0</v>
      </c>
      <c r="AC87">
        <f>0.61365*exp(17.502*BS87/(240.97+BS87))</f>
        <v>0</v>
      </c>
      <c r="AD87">
        <f>(Z87-BL87*(BQ87+BR87)/1000)</f>
        <v>0</v>
      </c>
      <c r="AE87">
        <f>(-L87*44100)</f>
        <v>0</v>
      </c>
      <c r="AF87">
        <f>2*29.3*T87*0.92*(BS87-Y87)</f>
        <v>0</v>
      </c>
      <c r="AG87">
        <f>2*0.95*5.67E-8*(((BS87+$B$7)+273)^4-(Y87+273)^4)</f>
        <v>0</v>
      </c>
      <c r="AH87">
        <f>W87+AG87+AE87+AF87</f>
        <v>0</v>
      </c>
      <c r="AI87">
        <f>BP87*AW87*(BK87-BJ87*(1000-AW87*BM87)/(1000-AW87*BL87))/(100*BD87)</f>
        <v>0</v>
      </c>
      <c r="AJ87">
        <f>1000*BP87*AW87*(BL87-BM87)/(100*BD87*(1000-AW87*BL87))</f>
        <v>0</v>
      </c>
      <c r="AK87">
        <f>(AL87 - AM87 - BQ87*1E3/(8.314*(BS87+273.15)) * AO87/BP87 * AN87) * BP87/(100*BD87) * (1000 - BM87)/1000</f>
        <v>0</v>
      </c>
      <c r="AL87">
        <v>207.446014240258</v>
      </c>
      <c r="AM87">
        <v>182.6718545454545</v>
      </c>
      <c r="AN87">
        <v>5.006533506475928</v>
      </c>
      <c r="AO87">
        <v>66.7948060823847</v>
      </c>
      <c r="AP87">
        <f>(AR87 - AQ87 + BQ87*1E3/(8.314*(BS87+273.15)) * AT87/BP87 * AS87) * BP87/(100*BD87) * 1000/(1000 - AR87)</f>
        <v>0</v>
      </c>
      <c r="AQ87">
        <v>14.52835850152764</v>
      </c>
      <c r="AR87">
        <v>16.37334</v>
      </c>
      <c r="AS87">
        <v>-0.0001897547273670954</v>
      </c>
      <c r="AT87">
        <v>79.11630161868476</v>
      </c>
      <c r="AU87">
        <v>16</v>
      </c>
      <c r="AV87">
        <v>3</v>
      </c>
      <c r="AW87">
        <f>IF(AU87*$H$13&gt;=AY87,1.0,(AY87/(AY87-AU87*$H$13)))</f>
        <v>0</v>
      </c>
      <c r="AX87">
        <f>(AW87-1)*100</f>
        <v>0</v>
      </c>
      <c r="AY87">
        <f>MAX(0,($B$13+$C$13*BX87)/(1+$D$13*BX87)*BQ87/(BS87+273)*$E$13)</f>
        <v>0</v>
      </c>
      <c r="AZ87">
        <f>$B$11*BY87+$C$11*BZ87+$F$11*CK87*(1-CN87)</f>
        <v>0</v>
      </c>
      <c r="BA87">
        <f>AZ87*BB87</f>
        <v>0</v>
      </c>
      <c r="BB87">
        <f>($B$11*$D$9+$C$11*$D$9+$F$11*((CX87+CP87)/MAX(CX87+CP87+CY87, 0.1)*$I$9+CY87/MAX(CX87+CP87+CY87, 0.1)*$J$9))/($B$11+$C$11+$F$11)</f>
        <v>0</v>
      </c>
      <c r="BC87">
        <f>($B$11*$K$9+$C$11*$K$9+$F$11*((CX87+CP87)/MAX(CX87+CP87+CY87, 0.1)*$P$9+CY87/MAX(CX87+CP87+CY87, 0.1)*$Q$9))/($B$11+$C$11+$F$11)</f>
        <v>0</v>
      </c>
      <c r="BD87">
        <v>6</v>
      </c>
      <c r="BE87">
        <v>0.5</v>
      </c>
      <c r="BF87" t="s">
        <v>361</v>
      </c>
      <c r="BG87">
        <v>2</v>
      </c>
      <c r="BH87" t="b">
        <v>1</v>
      </c>
      <c r="BI87">
        <v>1728492380.1</v>
      </c>
      <c r="BJ87">
        <v>145.4647407407408</v>
      </c>
      <c r="BK87">
        <v>178.7521111111111</v>
      </c>
      <c r="BL87">
        <v>16.3877962962963</v>
      </c>
      <c r="BM87">
        <v>14.52571481481482</v>
      </c>
      <c r="BN87">
        <v>149.3452962962963</v>
      </c>
      <c r="BO87">
        <v>16.47814444444444</v>
      </c>
      <c r="BP87">
        <v>600.0321111111111</v>
      </c>
      <c r="BQ87">
        <v>97.51004074074073</v>
      </c>
      <c r="BR87">
        <v>0.09991341481481485</v>
      </c>
      <c r="BS87">
        <v>25.17558888888889</v>
      </c>
      <c r="BT87">
        <v>25.06412222222222</v>
      </c>
      <c r="BU87">
        <v>999.9000000000001</v>
      </c>
      <c r="BV87">
        <v>0</v>
      </c>
      <c r="BW87">
        <v>0</v>
      </c>
      <c r="BX87">
        <v>10011.62185185185</v>
      </c>
      <c r="BY87">
        <v>0</v>
      </c>
      <c r="BZ87">
        <v>138.4753333333334</v>
      </c>
      <c r="CA87">
        <v>-33.28758518518519</v>
      </c>
      <c r="CB87">
        <v>147.887962962963</v>
      </c>
      <c r="CC87">
        <v>181.3870740740741</v>
      </c>
      <c r="CD87">
        <v>1.862073333333333</v>
      </c>
      <c r="CE87">
        <v>178.7521111111111</v>
      </c>
      <c r="CF87">
        <v>14.52571481481482</v>
      </c>
      <c r="CG87">
        <v>1.597975185185185</v>
      </c>
      <c r="CH87">
        <v>1.416404814814815</v>
      </c>
      <c r="CI87">
        <v>13.9393</v>
      </c>
      <c r="CJ87">
        <v>12.0944</v>
      </c>
      <c r="CK87">
        <v>1600.124444444445</v>
      </c>
      <c r="CL87">
        <v>0.6920054814814818</v>
      </c>
      <c r="CM87">
        <v>0.3079945555555557</v>
      </c>
      <c r="CN87">
        <v>0</v>
      </c>
      <c r="CO87">
        <v>1.971481481481481</v>
      </c>
      <c r="CP87">
        <v>0</v>
      </c>
      <c r="CQ87">
        <v>13806.57407407407</v>
      </c>
      <c r="CR87">
        <v>13791.27777777778</v>
      </c>
      <c r="CS87">
        <v>41.979</v>
      </c>
      <c r="CT87">
        <v>41.79374074074073</v>
      </c>
      <c r="CU87">
        <v>41.90014814814813</v>
      </c>
      <c r="CV87">
        <v>41.55988888888888</v>
      </c>
      <c r="CW87">
        <v>40.99985185185184</v>
      </c>
      <c r="CX87">
        <v>1107.294074074074</v>
      </c>
      <c r="CY87">
        <v>492.8303703703704</v>
      </c>
      <c r="CZ87">
        <v>0</v>
      </c>
      <c r="DA87">
        <v>1728492444.4</v>
      </c>
      <c r="DB87">
        <v>0</v>
      </c>
      <c r="DC87">
        <v>1728490956.5</v>
      </c>
      <c r="DD87" t="s">
        <v>362</v>
      </c>
      <c r="DE87">
        <v>1728490952.5</v>
      </c>
      <c r="DF87">
        <v>1728490956.5</v>
      </c>
      <c r="DG87">
        <v>1</v>
      </c>
      <c r="DH87">
        <v>-0.065</v>
      </c>
      <c r="DI87">
        <v>-0.008</v>
      </c>
      <c r="DJ87">
        <v>-3.246</v>
      </c>
      <c r="DK87">
        <v>-0.091</v>
      </c>
      <c r="DL87">
        <v>52</v>
      </c>
      <c r="DM87">
        <v>15</v>
      </c>
      <c r="DN87">
        <v>0.25</v>
      </c>
      <c r="DO87">
        <v>0.13</v>
      </c>
      <c r="DP87">
        <v>-32.6089875</v>
      </c>
      <c r="DQ87">
        <v>-13.77122363977476</v>
      </c>
      <c r="DR87">
        <v>1.340012891577447</v>
      </c>
      <c r="DS87">
        <v>0</v>
      </c>
      <c r="DT87">
        <v>1.871942</v>
      </c>
      <c r="DU87">
        <v>-0.2037244277673576</v>
      </c>
      <c r="DV87">
        <v>0.01974526971200951</v>
      </c>
      <c r="DW87">
        <v>0</v>
      </c>
      <c r="DX87">
        <v>0</v>
      </c>
      <c r="DY87">
        <v>2</v>
      </c>
      <c r="DZ87" t="s">
        <v>386</v>
      </c>
      <c r="EA87">
        <v>3.23083</v>
      </c>
      <c r="EB87">
        <v>2.70423</v>
      </c>
      <c r="EC87">
        <v>0.0521524</v>
      </c>
      <c r="ED87">
        <v>0.059917</v>
      </c>
      <c r="EE87">
        <v>0.0859272</v>
      </c>
      <c r="EF87">
        <v>0.0789159</v>
      </c>
      <c r="EG87">
        <v>31299.6</v>
      </c>
      <c r="EH87">
        <v>30311.8</v>
      </c>
      <c r="EI87">
        <v>31608.8</v>
      </c>
      <c r="EJ87">
        <v>30549.7</v>
      </c>
      <c r="EK87">
        <v>38721.6</v>
      </c>
      <c r="EL87">
        <v>37193.2</v>
      </c>
      <c r="EM87">
        <v>44321.9</v>
      </c>
      <c r="EN87">
        <v>42644</v>
      </c>
      <c r="EO87">
        <v>2.13578</v>
      </c>
      <c r="EP87">
        <v>1.9187</v>
      </c>
      <c r="EQ87">
        <v>0.136793</v>
      </c>
      <c r="ER87">
        <v>0</v>
      </c>
      <c r="ES87">
        <v>22.8069</v>
      </c>
      <c r="ET87">
        <v>999.9</v>
      </c>
      <c r="EU87">
        <v>70.40000000000001</v>
      </c>
      <c r="EV87">
        <v>23.3</v>
      </c>
      <c r="EW87">
        <v>20.7292</v>
      </c>
      <c r="EX87">
        <v>60.6619</v>
      </c>
      <c r="EY87">
        <v>25.7492</v>
      </c>
      <c r="EZ87">
        <v>1</v>
      </c>
      <c r="FA87">
        <v>-0.276176</v>
      </c>
      <c r="FB87">
        <v>0.204259</v>
      </c>
      <c r="FC87">
        <v>20.1982</v>
      </c>
      <c r="FD87">
        <v>5.21774</v>
      </c>
      <c r="FE87">
        <v>11.9972</v>
      </c>
      <c r="FF87">
        <v>4.96465</v>
      </c>
      <c r="FG87">
        <v>3.2956</v>
      </c>
      <c r="FH87">
        <v>9999</v>
      </c>
      <c r="FI87">
        <v>9999</v>
      </c>
      <c r="FJ87">
        <v>9999</v>
      </c>
      <c r="FK87">
        <v>148.4</v>
      </c>
      <c r="FL87">
        <v>4.971</v>
      </c>
      <c r="FM87">
        <v>1.86766</v>
      </c>
      <c r="FN87">
        <v>1.85884</v>
      </c>
      <c r="FO87">
        <v>1.86508</v>
      </c>
      <c r="FP87">
        <v>1.86303</v>
      </c>
      <c r="FQ87">
        <v>1.8644</v>
      </c>
      <c r="FR87">
        <v>1.85979</v>
      </c>
      <c r="FS87">
        <v>1.86387</v>
      </c>
      <c r="FT87">
        <v>0</v>
      </c>
      <c r="FU87">
        <v>0</v>
      </c>
      <c r="FV87">
        <v>0</v>
      </c>
      <c r="FW87">
        <v>0</v>
      </c>
      <c r="FX87" t="s">
        <v>364</v>
      </c>
      <c r="FY87" t="s">
        <v>365</v>
      </c>
      <c r="FZ87" t="s">
        <v>366</v>
      </c>
      <c r="GA87" t="s">
        <v>366</v>
      </c>
      <c r="GB87" t="s">
        <v>366</v>
      </c>
      <c r="GC87" t="s">
        <v>366</v>
      </c>
      <c r="GD87">
        <v>0</v>
      </c>
      <c r="GE87">
        <v>100</v>
      </c>
      <c r="GF87">
        <v>100</v>
      </c>
      <c r="GG87">
        <v>-4.131</v>
      </c>
      <c r="GH87">
        <v>-0.09030000000000001</v>
      </c>
      <c r="GI87">
        <v>-2.868309889394353</v>
      </c>
      <c r="GJ87">
        <v>-0.006773961979547998</v>
      </c>
      <c r="GK87">
        <v>-8.296070481250098E-08</v>
      </c>
      <c r="GL87">
        <v>3.322967193956903E-10</v>
      </c>
      <c r="GM87">
        <v>-0.07871069313407227</v>
      </c>
      <c r="GN87">
        <v>-0.00208336341840114</v>
      </c>
      <c r="GO87">
        <v>8.801746095907445E-05</v>
      </c>
      <c r="GP87">
        <v>-2.677693255255651E-07</v>
      </c>
      <c r="GQ87">
        <v>3</v>
      </c>
      <c r="GR87">
        <v>2052</v>
      </c>
      <c r="GS87">
        <v>2</v>
      </c>
      <c r="GT87">
        <v>18</v>
      </c>
      <c r="GU87">
        <v>23.9</v>
      </c>
      <c r="GV87">
        <v>23.9</v>
      </c>
      <c r="GW87">
        <v>0.725098</v>
      </c>
      <c r="GX87">
        <v>2.39624</v>
      </c>
      <c r="GY87">
        <v>1.44775</v>
      </c>
      <c r="GZ87">
        <v>2.32422</v>
      </c>
      <c r="HA87">
        <v>1.55151</v>
      </c>
      <c r="HB87">
        <v>2.42432</v>
      </c>
      <c r="HC87">
        <v>28.669</v>
      </c>
      <c r="HD87">
        <v>14.7712</v>
      </c>
      <c r="HE87">
        <v>18</v>
      </c>
      <c r="HF87">
        <v>570.261</v>
      </c>
      <c r="HG87">
        <v>438.632</v>
      </c>
      <c r="HH87">
        <v>23.2096</v>
      </c>
      <c r="HI87">
        <v>23.4339</v>
      </c>
      <c r="HJ87">
        <v>30.0008</v>
      </c>
      <c r="HK87">
        <v>23.3694</v>
      </c>
      <c r="HL87">
        <v>23.2869</v>
      </c>
      <c r="HM87">
        <v>14.604</v>
      </c>
      <c r="HN87">
        <v>38.2946</v>
      </c>
      <c r="HO87">
        <v>63.9022</v>
      </c>
      <c r="HP87">
        <v>23.1863</v>
      </c>
      <c r="HQ87">
        <v>255.486</v>
      </c>
      <c r="HR87">
        <v>14.565</v>
      </c>
      <c r="HS87">
        <v>100.34</v>
      </c>
      <c r="HT87">
        <v>101.913</v>
      </c>
    </row>
    <row r="88" spans="1:228">
      <c r="A88">
        <v>72</v>
      </c>
      <c r="B88">
        <v>1728492392.6</v>
      </c>
      <c r="C88">
        <v>1455.099999904633</v>
      </c>
      <c r="D88" t="s">
        <v>510</v>
      </c>
      <c r="E88" t="s">
        <v>511</v>
      </c>
      <c r="F88">
        <v>5</v>
      </c>
      <c r="G88" t="s">
        <v>357</v>
      </c>
      <c r="H88" t="s">
        <v>358</v>
      </c>
      <c r="I88" t="s">
        <v>359</v>
      </c>
      <c r="J88" t="s">
        <v>491</v>
      </c>
      <c r="K88">
        <v>1728492384.814285</v>
      </c>
      <c r="L88">
        <f>(M88)/1000</f>
        <v>0</v>
      </c>
      <c r="M88">
        <f>IF(BH88, AP88, AJ88)</f>
        <v>0</v>
      </c>
      <c r="N88">
        <f>IF(BH88, AK88, AI88)</f>
        <v>0</v>
      </c>
      <c r="O88">
        <f>BJ88 - IF(AW88&gt;1, N88*BD88*100.0/(AY88), 0)</f>
        <v>0</v>
      </c>
      <c r="P88">
        <f>((V88-L88/2)*O88-N88)/(V88+L88/2)</f>
        <v>0</v>
      </c>
      <c r="Q88">
        <f>P88*(BQ88+BR88)/1000.0</f>
        <v>0</v>
      </c>
      <c r="R88">
        <f>(BJ88 - IF(AW88&gt;1, N88*BD88*100.0/(AY88), 0))*(BQ88+BR88)/1000.0</f>
        <v>0</v>
      </c>
      <c r="S88">
        <f>2.0/((1/U88-1/T88)+SIGN(U88)*SQRT((1/U88-1/T88)*(1/U88-1/T88) + 4*BE88/((BE88+1)*(BE88+1))*(2*1/U88*1/T88-1/T88*1/T88)))</f>
        <v>0</v>
      </c>
      <c r="T88">
        <f>IF(LEFT(BF88,1)&lt;&gt;"0",IF(LEFT(BF88,1)="1",3.0,BG88),$D$5+$E$5*(BX88*BQ88/($K$5*1000))+$F$5*(BX88*BQ88/($K$5*1000))*MAX(MIN(BD88,$J$5),$I$5)*MAX(MIN(BD88,$J$5),$I$5)+$G$5*MAX(MIN(BD88,$J$5),$I$5)*(BX88*BQ88/($K$5*1000))+$H$5*(BX88*BQ88/($K$5*1000))*(BX88*BQ88/($K$5*1000)))</f>
        <v>0</v>
      </c>
      <c r="U88">
        <f>L88*(1000-(1000*0.61365*exp(17.502*Y88/(240.97+Y88))/(BQ88+BR88)+BL88)/2)/(1000*0.61365*exp(17.502*Y88/(240.97+Y88))/(BQ88+BR88)-BL88)</f>
        <v>0</v>
      </c>
      <c r="V88">
        <f>1/((BE88+1)/(S88/1.6)+1/(T88/1.37)) + BE88/((BE88+1)/(S88/1.6) + BE88/(T88/1.37))</f>
        <v>0</v>
      </c>
      <c r="W88">
        <f>(AZ88*BC88)</f>
        <v>0</v>
      </c>
      <c r="X88">
        <f>(BS88+(W88+2*0.95*5.67E-8*(((BS88+$B$7)+273)^4-(BS88+273)^4)-44100*L88)/(1.84*29.3*T88+8*0.95*5.67E-8*(BS88+273)^3))</f>
        <v>0</v>
      </c>
      <c r="Y88">
        <f>($C$7*BT88+$D$7*BU88+$E$7*X88)</f>
        <v>0</v>
      </c>
      <c r="Z88">
        <f>0.61365*exp(17.502*Y88/(240.97+Y88))</f>
        <v>0</v>
      </c>
      <c r="AA88">
        <f>(AB88/AC88*100)</f>
        <v>0</v>
      </c>
      <c r="AB88">
        <f>BL88*(BQ88+BR88)/1000</f>
        <v>0</v>
      </c>
      <c r="AC88">
        <f>0.61365*exp(17.502*BS88/(240.97+BS88))</f>
        <v>0</v>
      </c>
      <c r="AD88">
        <f>(Z88-BL88*(BQ88+BR88)/1000)</f>
        <v>0</v>
      </c>
      <c r="AE88">
        <f>(-L88*44100)</f>
        <v>0</v>
      </c>
      <c r="AF88">
        <f>2*29.3*T88*0.92*(BS88-Y88)</f>
        <v>0</v>
      </c>
      <c r="AG88">
        <f>2*0.95*5.67E-8*(((BS88+$B$7)+273)^4-(Y88+273)^4)</f>
        <v>0</v>
      </c>
      <c r="AH88">
        <f>W88+AG88+AE88+AF88</f>
        <v>0</v>
      </c>
      <c r="AI88">
        <f>BP88*AW88*(BK88-BJ88*(1000-AW88*BM88)/(1000-AW88*BL88))/(100*BD88)</f>
        <v>0</v>
      </c>
      <c r="AJ88">
        <f>1000*BP88*AW88*(BL88-BM88)/(100*BD88*(1000-AW88*BL88))</f>
        <v>0</v>
      </c>
      <c r="AK88">
        <f>(AL88 - AM88 - BQ88*1E3/(8.314*(BS88+273.15)) * AO88/BP88 * AN88) * BP88/(100*BD88) * (1000 - BM88)/1000</f>
        <v>0</v>
      </c>
      <c r="AL88">
        <v>233.1895505832543</v>
      </c>
      <c r="AM88">
        <v>207.7489090909091</v>
      </c>
      <c r="AN88">
        <v>5.01585877527731</v>
      </c>
      <c r="AO88">
        <v>66.7948060823847</v>
      </c>
      <c r="AP88">
        <f>(AR88 - AQ88 + BQ88*1E3/(8.314*(BS88+273.15)) * AT88/BP88 * AS88) * BP88/(100*BD88) * 1000/(1000 - AR88)</f>
        <v>0</v>
      </c>
      <c r="AQ88">
        <v>14.53270028483989</v>
      </c>
      <c r="AR88">
        <v>16.37062424242425</v>
      </c>
      <c r="AS88">
        <v>-5.594103077333235E-05</v>
      </c>
      <c r="AT88">
        <v>79.11630161868476</v>
      </c>
      <c r="AU88">
        <v>16</v>
      </c>
      <c r="AV88">
        <v>3</v>
      </c>
      <c r="AW88">
        <f>IF(AU88*$H$13&gt;=AY88,1.0,(AY88/(AY88-AU88*$H$13)))</f>
        <v>0</v>
      </c>
      <c r="AX88">
        <f>(AW88-1)*100</f>
        <v>0</v>
      </c>
      <c r="AY88">
        <f>MAX(0,($B$13+$C$13*BX88)/(1+$D$13*BX88)*BQ88/(BS88+273)*$E$13)</f>
        <v>0</v>
      </c>
      <c r="AZ88">
        <f>$B$11*BY88+$C$11*BZ88+$F$11*CK88*(1-CN88)</f>
        <v>0</v>
      </c>
      <c r="BA88">
        <f>AZ88*BB88</f>
        <v>0</v>
      </c>
      <c r="BB88">
        <f>($B$11*$D$9+$C$11*$D$9+$F$11*((CX88+CP88)/MAX(CX88+CP88+CY88, 0.1)*$I$9+CY88/MAX(CX88+CP88+CY88, 0.1)*$J$9))/($B$11+$C$11+$F$11)</f>
        <v>0</v>
      </c>
      <c r="BC88">
        <f>($B$11*$K$9+$C$11*$K$9+$F$11*((CX88+CP88)/MAX(CX88+CP88+CY88, 0.1)*$P$9+CY88/MAX(CX88+CP88+CY88, 0.1)*$Q$9))/($B$11+$C$11+$F$11)</f>
        <v>0</v>
      </c>
      <c r="BD88">
        <v>6</v>
      </c>
      <c r="BE88">
        <v>0.5</v>
      </c>
      <c r="BF88" t="s">
        <v>361</v>
      </c>
      <c r="BG88">
        <v>2</v>
      </c>
      <c r="BH88" t="b">
        <v>1</v>
      </c>
      <c r="BI88">
        <v>1728492384.814285</v>
      </c>
      <c r="BJ88">
        <v>168.4963928571428</v>
      </c>
      <c r="BK88">
        <v>202.6155714285715</v>
      </c>
      <c r="BL88">
        <v>16.37885357142858</v>
      </c>
      <c r="BM88">
        <v>14.52922857142857</v>
      </c>
      <c r="BN88">
        <v>172.534</v>
      </c>
      <c r="BO88">
        <v>16.46920357142857</v>
      </c>
      <c r="BP88">
        <v>600.0410714285715</v>
      </c>
      <c r="BQ88">
        <v>97.5101107142857</v>
      </c>
      <c r="BR88">
        <v>0.1000186964285714</v>
      </c>
      <c r="BS88">
        <v>25.17193928571428</v>
      </c>
      <c r="BT88">
        <v>25.05871071428572</v>
      </c>
      <c r="BU88">
        <v>999.9000000000002</v>
      </c>
      <c r="BV88">
        <v>0</v>
      </c>
      <c r="BW88">
        <v>0</v>
      </c>
      <c r="BX88">
        <v>9993.685357142855</v>
      </c>
      <c r="BY88">
        <v>0</v>
      </c>
      <c r="BZ88">
        <v>129.6817857142857</v>
      </c>
      <c r="CA88">
        <v>-34.11937142857143</v>
      </c>
      <c r="CB88">
        <v>171.3018214285715</v>
      </c>
      <c r="CC88">
        <v>205.6030357142857</v>
      </c>
      <c r="CD88">
        <v>1.849618214285714</v>
      </c>
      <c r="CE88">
        <v>202.6155714285715</v>
      </c>
      <c r="CF88">
        <v>14.52922857142857</v>
      </c>
      <c r="CG88">
        <v>1.597103928571429</v>
      </c>
      <c r="CH88">
        <v>1.416747857142857</v>
      </c>
      <c r="CI88">
        <v>13.9309</v>
      </c>
      <c r="CJ88">
        <v>12.098075</v>
      </c>
      <c r="CK88">
        <v>1600.1675</v>
      </c>
      <c r="CL88">
        <v>0.6920010714285711</v>
      </c>
      <c r="CM88">
        <v>0.3079989642857143</v>
      </c>
      <c r="CN88">
        <v>0</v>
      </c>
      <c r="CO88">
        <v>1.915321428571429</v>
      </c>
      <c r="CP88">
        <v>0</v>
      </c>
      <c r="CQ88">
        <v>13768.61785714286</v>
      </c>
      <c r="CR88">
        <v>13791.625</v>
      </c>
      <c r="CS88">
        <v>41.89714285714285</v>
      </c>
      <c r="CT88">
        <v>41.64489285714285</v>
      </c>
      <c r="CU88">
        <v>41.85242857142857</v>
      </c>
      <c r="CV88">
        <v>41.33014285714285</v>
      </c>
      <c r="CW88">
        <v>40.87253571428571</v>
      </c>
      <c r="CX88">
        <v>1107.317857142857</v>
      </c>
      <c r="CY88">
        <v>492.8496428571428</v>
      </c>
      <c r="CZ88">
        <v>0</v>
      </c>
      <c r="DA88">
        <v>1728492449.8</v>
      </c>
      <c r="DB88">
        <v>0</v>
      </c>
      <c r="DC88">
        <v>1728490956.5</v>
      </c>
      <c r="DD88" t="s">
        <v>362</v>
      </c>
      <c r="DE88">
        <v>1728490952.5</v>
      </c>
      <c r="DF88">
        <v>1728490956.5</v>
      </c>
      <c r="DG88">
        <v>1</v>
      </c>
      <c r="DH88">
        <v>-0.065</v>
      </c>
      <c r="DI88">
        <v>-0.008</v>
      </c>
      <c r="DJ88">
        <v>-3.246</v>
      </c>
      <c r="DK88">
        <v>-0.091</v>
      </c>
      <c r="DL88">
        <v>52</v>
      </c>
      <c r="DM88">
        <v>15</v>
      </c>
      <c r="DN88">
        <v>0.25</v>
      </c>
      <c r="DO88">
        <v>0.13</v>
      </c>
      <c r="DP88">
        <v>-33.4686025</v>
      </c>
      <c r="DQ88">
        <v>-11.18392457786119</v>
      </c>
      <c r="DR88">
        <v>1.081391516169676</v>
      </c>
      <c r="DS88">
        <v>0</v>
      </c>
      <c r="DT88">
        <v>1.85943475</v>
      </c>
      <c r="DU88">
        <v>-0.1678618761726089</v>
      </c>
      <c r="DV88">
        <v>0.016273664766656</v>
      </c>
      <c r="DW88">
        <v>0</v>
      </c>
      <c r="DX88">
        <v>0</v>
      </c>
      <c r="DY88">
        <v>2</v>
      </c>
      <c r="DZ88" t="s">
        <v>386</v>
      </c>
      <c r="EA88">
        <v>3.23101</v>
      </c>
      <c r="EB88">
        <v>2.70422</v>
      </c>
      <c r="EC88">
        <v>0.0583129</v>
      </c>
      <c r="ED88">
        <v>0.0659395</v>
      </c>
      <c r="EE88">
        <v>0.0859166</v>
      </c>
      <c r="EF88">
        <v>0.0789372</v>
      </c>
      <c r="EG88">
        <v>31096.1</v>
      </c>
      <c r="EH88">
        <v>30117</v>
      </c>
      <c r="EI88">
        <v>31608.8</v>
      </c>
      <c r="EJ88">
        <v>30549.1</v>
      </c>
      <c r="EK88">
        <v>38721.9</v>
      </c>
      <c r="EL88">
        <v>37192.2</v>
      </c>
      <c r="EM88">
        <v>44321.5</v>
      </c>
      <c r="EN88">
        <v>42643.6</v>
      </c>
      <c r="EO88">
        <v>2.13635</v>
      </c>
      <c r="EP88">
        <v>1.91845</v>
      </c>
      <c r="EQ88">
        <v>0.136308</v>
      </c>
      <c r="ER88">
        <v>0</v>
      </c>
      <c r="ES88">
        <v>22.8087</v>
      </c>
      <c r="ET88">
        <v>999.9</v>
      </c>
      <c r="EU88">
        <v>70.40000000000001</v>
      </c>
      <c r="EV88">
        <v>23.3</v>
      </c>
      <c r="EW88">
        <v>20.73</v>
      </c>
      <c r="EX88">
        <v>60.9419</v>
      </c>
      <c r="EY88">
        <v>25.2724</v>
      </c>
      <c r="EZ88">
        <v>1</v>
      </c>
      <c r="FA88">
        <v>-0.275846</v>
      </c>
      <c r="FB88">
        <v>0.201345</v>
      </c>
      <c r="FC88">
        <v>20.1982</v>
      </c>
      <c r="FD88">
        <v>5.21849</v>
      </c>
      <c r="FE88">
        <v>11.9969</v>
      </c>
      <c r="FF88">
        <v>4.9647</v>
      </c>
      <c r="FG88">
        <v>3.29563</v>
      </c>
      <c r="FH88">
        <v>9999</v>
      </c>
      <c r="FI88">
        <v>9999</v>
      </c>
      <c r="FJ88">
        <v>9999</v>
      </c>
      <c r="FK88">
        <v>148.4</v>
      </c>
      <c r="FL88">
        <v>4.97101</v>
      </c>
      <c r="FM88">
        <v>1.86765</v>
      </c>
      <c r="FN88">
        <v>1.85883</v>
      </c>
      <c r="FO88">
        <v>1.86506</v>
      </c>
      <c r="FP88">
        <v>1.863</v>
      </c>
      <c r="FQ88">
        <v>1.86434</v>
      </c>
      <c r="FR88">
        <v>1.85978</v>
      </c>
      <c r="FS88">
        <v>1.86386</v>
      </c>
      <c r="FT88">
        <v>0</v>
      </c>
      <c r="FU88">
        <v>0</v>
      </c>
      <c r="FV88">
        <v>0</v>
      </c>
      <c r="FW88">
        <v>0</v>
      </c>
      <c r="FX88" t="s">
        <v>364</v>
      </c>
      <c r="FY88" t="s">
        <v>365</v>
      </c>
      <c r="FZ88" t="s">
        <v>366</v>
      </c>
      <c r="GA88" t="s">
        <v>366</v>
      </c>
      <c r="GB88" t="s">
        <v>366</v>
      </c>
      <c r="GC88" t="s">
        <v>366</v>
      </c>
      <c r="GD88">
        <v>0</v>
      </c>
      <c r="GE88">
        <v>100</v>
      </c>
      <c r="GF88">
        <v>100</v>
      </c>
      <c r="GG88">
        <v>-4.299</v>
      </c>
      <c r="GH88">
        <v>-0.09039999999999999</v>
      </c>
      <c r="GI88">
        <v>-2.868309889394353</v>
      </c>
      <c r="GJ88">
        <v>-0.006773961979547998</v>
      </c>
      <c r="GK88">
        <v>-8.296070481250098E-08</v>
      </c>
      <c r="GL88">
        <v>3.322967193956903E-10</v>
      </c>
      <c r="GM88">
        <v>-0.07871069313407227</v>
      </c>
      <c r="GN88">
        <v>-0.00208336341840114</v>
      </c>
      <c r="GO88">
        <v>8.801746095907445E-05</v>
      </c>
      <c r="GP88">
        <v>-2.677693255255651E-07</v>
      </c>
      <c r="GQ88">
        <v>3</v>
      </c>
      <c r="GR88">
        <v>2052</v>
      </c>
      <c r="GS88">
        <v>2</v>
      </c>
      <c r="GT88">
        <v>18</v>
      </c>
      <c r="GU88">
        <v>24</v>
      </c>
      <c r="GV88">
        <v>23.9</v>
      </c>
      <c r="GW88">
        <v>0.78125</v>
      </c>
      <c r="GX88">
        <v>2.3999</v>
      </c>
      <c r="GY88">
        <v>1.44775</v>
      </c>
      <c r="GZ88">
        <v>2.32422</v>
      </c>
      <c r="HA88">
        <v>1.55151</v>
      </c>
      <c r="HB88">
        <v>2.4231</v>
      </c>
      <c r="HC88">
        <v>28.669</v>
      </c>
      <c r="HD88">
        <v>14.78</v>
      </c>
      <c r="HE88">
        <v>18</v>
      </c>
      <c r="HF88">
        <v>570.701</v>
      </c>
      <c r="HG88">
        <v>438.533</v>
      </c>
      <c r="HH88">
        <v>23.1464</v>
      </c>
      <c r="HI88">
        <v>23.4397</v>
      </c>
      <c r="HJ88">
        <v>30.0006</v>
      </c>
      <c r="HK88">
        <v>23.3747</v>
      </c>
      <c r="HL88">
        <v>23.2926</v>
      </c>
      <c r="HM88">
        <v>15.722</v>
      </c>
      <c r="HN88">
        <v>38.2946</v>
      </c>
      <c r="HO88">
        <v>63.9022</v>
      </c>
      <c r="HP88">
        <v>23.1298</v>
      </c>
      <c r="HQ88">
        <v>285.538</v>
      </c>
      <c r="HR88">
        <v>14.583</v>
      </c>
      <c r="HS88">
        <v>100.339</v>
      </c>
      <c r="HT88">
        <v>101.912</v>
      </c>
    </row>
    <row r="89" spans="1:228">
      <c r="A89">
        <v>73</v>
      </c>
      <c r="B89">
        <v>1728492397.6</v>
      </c>
      <c r="C89">
        <v>1460.099999904633</v>
      </c>
      <c r="D89" t="s">
        <v>512</v>
      </c>
      <c r="E89" t="s">
        <v>513</v>
      </c>
      <c r="F89">
        <v>5</v>
      </c>
      <c r="G89" t="s">
        <v>357</v>
      </c>
      <c r="H89" t="s">
        <v>358</v>
      </c>
      <c r="I89" t="s">
        <v>359</v>
      </c>
      <c r="J89" t="s">
        <v>491</v>
      </c>
      <c r="K89">
        <v>1728492390.1</v>
      </c>
      <c r="L89">
        <f>(M89)/1000</f>
        <v>0</v>
      </c>
      <c r="M89">
        <f>IF(BH89, AP89, AJ89)</f>
        <v>0</v>
      </c>
      <c r="N89">
        <f>IF(BH89, AK89, AI89)</f>
        <v>0</v>
      </c>
      <c r="O89">
        <f>BJ89 - IF(AW89&gt;1, N89*BD89*100.0/(AY89), 0)</f>
        <v>0</v>
      </c>
      <c r="P89">
        <f>((V89-L89/2)*O89-N89)/(V89+L89/2)</f>
        <v>0</v>
      </c>
      <c r="Q89">
        <f>P89*(BQ89+BR89)/1000.0</f>
        <v>0</v>
      </c>
      <c r="R89">
        <f>(BJ89 - IF(AW89&gt;1, N89*BD89*100.0/(AY89), 0))*(BQ89+BR89)/1000.0</f>
        <v>0</v>
      </c>
      <c r="S89">
        <f>2.0/((1/U89-1/T89)+SIGN(U89)*SQRT((1/U89-1/T89)*(1/U89-1/T89) + 4*BE89/((BE89+1)*(BE89+1))*(2*1/U89*1/T89-1/T89*1/T89)))</f>
        <v>0</v>
      </c>
      <c r="T89">
        <f>IF(LEFT(BF89,1)&lt;&gt;"0",IF(LEFT(BF89,1)="1",3.0,BG89),$D$5+$E$5*(BX89*BQ89/($K$5*1000))+$F$5*(BX89*BQ89/($K$5*1000))*MAX(MIN(BD89,$J$5),$I$5)*MAX(MIN(BD89,$J$5),$I$5)+$G$5*MAX(MIN(BD89,$J$5),$I$5)*(BX89*BQ89/($K$5*1000))+$H$5*(BX89*BQ89/($K$5*1000))*(BX89*BQ89/($K$5*1000)))</f>
        <v>0</v>
      </c>
      <c r="U89">
        <f>L89*(1000-(1000*0.61365*exp(17.502*Y89/(240.97+Y89))/(BQ89+BR89)+BL89)/2)/(1000*0.61365*exp(17.502*Y89/(240.97+Y89))/(BQ89+BR89)-BL89)</f>
        <v>0</v>
      </c>
      <c r="V89">
        <f>1/((BE89+1)/(S89/1.6)+1/(T89/1.37)) + BE89/((BE89+1)/(S89/1.6) + BE89/(T89/1.37))</f>
        <v>0</v>
      </c>
      <c r="W89">
        <f>(AZ89*BC89)</f>
        <v>0</v>
      </c>
      <c r="X89">
        <f>(BS89+(W89+2*0.95*5.67E-8*(((BS89+$B$7)+273)^4-(BS89+273)^4)-44100*L89)/(1.84*29.3*T89+8*0.95*5.67E-8*(BS89+273)^3))</f>
        <v>0</v>
      </c>
      <c r="Y89">
        <f>($C$7*BT89+$D$7*BU89+$E$7*X89)</f>
        <v>0</v>
      </c>
      <c r="Z89">
        <f>0.61365*exp(17.502*Y89/(240.97+Y89))</f>
        <v>0</v>
      </c>
      <c r="AA89">
        <f>(AB89/AC89*100)</f>
        <v>0</v>
      </c>
      <c r="AB89">
        <f>BL89*(BQ89+BR89)/1000</f>
        <v>0</v>
      </c>
      <c r="AC89">
        <f>0.61365*exp(17.502*BS89/(240.97+BS89))</f>
        <v>0</v>
      </c>
      <c r="AD89">
        <f>(Z89-BL89*(BQ89+BR89)/1000)</f>
        <v>0</v>
      </c>
      <c r="AE89">
        <f>(-L89*44100)</f>
        <v>0</v>
      </c>
      <c r="AF89">
        <f>2*29.3*T89*0.92*(BS89-Y89)</f>
        <v>0</v>
      </c>
      <c r="AG89">
        <f>2*0.95*5.67E-8*(((BS89+$B$7)+273)^4-(Y89+273)^4)</f>
        <v>0</v>
      </c>
      <c r="AH89">
        <f>W89+AG89+AE89+AF89</f>
        <v>0</v>
      </c>
      <c r="AI89">
        <f>BP89*AW89*(BK89-BJ89*(1000-AW89*BM89)/(1000-AW89*BL89))/(100*BD89)</f>
        <v>0</v>
      </c>
      <c r="AJ89">
        <f>1000*BP89*AW89*(BL89-BM89)/(100*BD89*(1000-AW89*BL89))</f>
        <v>0</v>
      </c>
      <c r="AK89">
        <f>(AL89 - AM89 - BQ89*1E3/(8.314*(BS89+273.15)) * AO89/BP89 * AN89) * BP89/(100*BD89) * (1000 - BM89)/1000</f>
        <v>0</v>
      </c>
      <c r="AL89">
        <v>258.9419063715964</v>
      </c>
      <c r="AM89">
        <v>232.8850787878788</v>
      </c>
      <c r="AN89">
        <v>5.028418040706174</v>
      </c>
      <c r="AO89">
        <v>66.7948060823847</v>
      </c>
      <c r="AP89">
        <f>(AR89 - AQ89 + BQ89*1E3/(8.314*(BS89+273.15)) * AT89/BP89 * AS89) * BP89/(100*BD89) * 1000/(1000 - AR89)</f>
        <v>0</v>
      </c>
      <c r="AQ89">
        <v>14.53700189822952</v>
      </c>
      <c r="AR89">
        <v>16.36797515151514</v>
      </c>
      <c r="AS89">
        <v>-3.202569988383529E-05</v>
      </c>
      <c r="AT89">
        <v>79.11630161868476</v>
      </c>
      <c r="AU89">
        <v>16</v>
      </c>
      <c r="AV89">
        <v>3</v>
      </c>
      <c r="AW89">
        <f>IF(AU89*$H$13&gt;=AY89,1.0,(AY89/(AY89-AU89*$H$13)))</f>
        <v>0</v>
      </c>
      <c r="AX89">
        <f>(AW89-1)*100</f>
        <v>0</v>
      </c>
      <c r="AY89">
        <f>MAX(0,($B$13+$C$13*BX89)/(1+$D$13*BX89)*BQ89/(BS89+273)*$E$13)</f>
        <v>0</v>
      </c>
      <c r="AZ89">
        <f>$B$11*BY89+$C$11*BZ89+$F$11*CK89*(1-CN89)</f>
        <v>0</v>
      </c>
      <c r="BA89">
        <f>AZ89*BB89</f>
        <v>0</v>
      </c>
      <c r="BB89">
        <f>($B$11*$D$9+$C$11*$D$9+$F$11*((CX89+CP89)/MAX(CX89+CP89+CY89, 0.1)*$I$9+CY89/MAX(CX89+CP89+CY89, 0.1)*$J$9))/($B$11+$C$11+$F$11)</f>
        <v>0</v>
      </c>
      <c r="BC89">
        <f>($B$11*$K$9+$C$11*$K$9+$F$11*((CX89+CP89)/MAX(CX89+CP89+CY89, 0.1)*$P$9+CY89/MAX(CX89+CP89+CY89, 0.1)*$Q$9))/($B$11+$C$11+$F$11)</f>
        <v>0</v>
      </c>
      <c r="BD89">
        <v>6</v>
      </c>
      <c r="BE89">
        <v>0.5</v>
      </c>
      <c r="BF89" t="s">
        <v>361</v>
      </c>
      <c r="BG89">
        <v>2</v>
      </c>
      <c r="BH89" t="b">
        <v>1</v>
      </c>
      <c r="BI89">
        <v>1728492390.1</v>
      </c>
      <c r="BJ89">
        <v>194.497925925926</v>
      </c>
      <c r="BK89">
        <v>229.4348888888889</v>
      </c>
      <c r="BL89">
        <v>16.37251111111111</v>
      </c>
      <c r="BM89">
        <v>14.53306296296296</v>
      </c>
      <c r="BN89">
        <v>198.7127777777778</v>
      </c>
      <c r="BO89">
        <v>16.46285185185185</v>
      </c>
      <c r="BP89">
        <v>600.0270740740741</v>
      </c>
      <c r="BQ89">
        <v>97.50985555555556</v>
      </c>
      <c r="BR89">
        <v>0.1000823222222222</v>
      </c>
      <c r="BS89">
        <v>25.16905555555555</v>
      </c>
      <c r="BT89">
        <v>25.05408518518518</v>
      </c>
      <c r="BU89">
        <v>999.9000000000001</v>
      </c>
      <c r="BV89">
        <v>0</v>
      </c>
      <c r="BW89">
        <v>0</v>
      </c>
      <c r="BX89">
        <v>9975.995555555555</v>
      </c>
      <c r="BY89">
        <v>0</v>
      </c>
      <c r="BZ89">
        <v>119.9001111111111</v>
      </c>
      <c r="CA89">
        <v>-34.93711111111111</v>
      </c>
      <c r="CB89">
        <v>197.7351851851852</v>
      </c>
      <c r="CC89">
        <v>232.8185925925926</v>
      </c>
      <c r="CD89">
        <v>1.839434444444444</v>
      </c>
      <c r="CE89">
        <v>229.4348888888889</v>
      </c>
      <c r="CF89">
        <v>14.53306296296296</v>
      </c>
      <c r="CG89">
        <v>1.596480740740741</v>
      </c>
      <c r="CH89">
        <v>1.417118518518519</v>
      </c>
      <c r="CI89">
        <v>13.92488148148148</v>
      </c>
      <c r="CJ89">
        <v>12.10204814814815</v>
      </c>
      <c r="CK89">
        <v>1600.120740740741</v>
      </c>
      <c r="CL89">
        <v>0.6919963703703702</v>
      </c>
      <c r="CM89">
        <v>0.3080036666666666</v>
      </c>
      <c r="CN89">
        <v>0</v>
      </c>
      <c r="CO89">
        <v>1.9449</v>
      </c>
      <c r="CP89">
        <v>0</v>
      </c>
      <c r="CQ89">
        <v>13724.55185185185</v>
      </c>
      <c r="CR89">
        <v>13791.20740740741</v>
      </c>
      <c r="CS89">
        <v>41.76366666666666</v>
      </c>
      <c r="CT89">
        <v>41.49059259259258</v>
      </c>
      <c r="CU89">
        <v>41.77522222222222</v>
      </c>
      <c r="CV89">
        <v>41.06218518518517</v>
      </c>
      <c r="CW89">
        <v>40.71733333333333</v>
      </c>
      <c r="CX89">
        <v>1107.278148148148</v>
      </c>
      <c r="CY89">
        <v>492.8425925925927</v>
      </c>
      <c r="CZ89">
        <v>0</v>
      </c>
      <c r="DA89">
        <v>1728492454.6</v>
      </c>
      <c r="DB89">
        <v>0</v>
      </c>
      <c r="DC89">
        <v>1728490956.5</v>
      </c>
      <c r="DD89" t="s">
        <v>362</v>
      </c>
      <c r="DE89">
        <v>1728490952.5</v>
      </c>
      <c r="DF89">
        <v>1728490956.5</v>
      </c>
      <c r="DG89">
        <v>1</v>
      </c>
      <c r="DH89">
        <v>-0.065</v>
      </c>
      <c r="DI89">
        <v>-0.008</v>
      </c>
      <c r="DJ89">
        <v>-3.246</v>
      </c>
      <c r="DK89">
        <v>-0.091</v>
      </c>
      <c r="DL89">
        <v>52</v>
      </c>
      <c r="DM89">
        <v>15</v>
      </c>
      <c r="DN89">
        <v>0.25</v>
      </c>
      <c r="DO89">
        <v>0.13</v>
      </c>
      <c r="DP89">
        <v>-34.37368536585366</v>
      </c>
      <c r="DQ89">
        <v>-9.380805574912902</v>
      </c>
      <c r="DR89">
        <v>0.9275975653269449</v>
      </c>
      <c r="DS89">
        <v>0</v>
      </c>
      <c r="DT89">
        <v>1.846937317073171</v>
      </c>
      <c r="DU89">
        <v>-0.1219783275261307</v>
      </c>
      <c r="DV89">
        <v>0.0122457190178984</v>
      </c>
      <c r="DW89">
        <v>0</v>
      </c>
      <c r="DX89">
        <v>0</v>
      </c>
      <c r="DY89">
        <v>2</v>
      </c>
      <c r="DZ89" t="s">
        <v>386</v>
      </c>
      <c r="EA89">
        <v>3.23089</v>
      </c>
      <c r="EB89">
        <v>2.70412</v>
      </c>
      <c r="EC89">
        <v>0.0642693</v>
      </c>
      <c r="ED89">
        <v>0.0717785</v>
      </c>
      <c r="EE89">
        <v>0.0859047</v>
      </c>
      <c r="EF89">
        <v>0.0789504</v>
      </c>
      <c r="EG89">
        <v>30898.6</v>
      </c>
      <c r="EH89">
        <v>29928</v>
      </c>
      <c r="EI89">
        <v>31607.9</v>
      </c>
      <c r="EJ89">
        <v>30548.3</v>
      </c>
      <c r="EK89">
        <v>38721.6</v>
      </c>
      <c r="EL89">
        <v>37190.9</v>
      </c>
      <c r="EM89">
        <v>44320.4</v>
      </c>
      <c r="EN89">
        <v>42642.6</v>
      </c>
      <c r="EO89">
        <v>2.13622</v>
      </c>
      <c r="EP89">
        <v>1.91852</v>
      </c>
      <c r="EQ89">
        <v>0.136234</v>
      </c>
      <c r="ER89">
        <v>0</v>
      </c>
      <c r="ES89">
        <v>22.8107</v>
      </c>
      <c r="ET89">
        <v>999.9</v>
      </c>
      <c r="EU89">
        <v>70.40000000000001</v>
      </c>
      <c r="EV89">
        <v>23.3</v>
      </c>
      <c r="EW89">
        <v>20.7318</v>
      </c>
      <c r="EX89">
        <v>60.7419</v>
      </c>
      <c r="EY89">
        <v>25.5889</v>
      </c>
      <c r="EZ89">
        <v>1</v>
      </c>
      <c r="FA89">
        <v>-0.275333</v>
      </c>
      <c r="FB89">
        <v>0.19408</v>
      </c>
      <c r="FC89">
        <v>20.1982</v>
      </c>
      <c r="FD89">
        <v>5.21894</v>
      </c>
      <c r="FE89">
        <v>11.9977</v>
      </c>
      <c r="FF89">
        <v>4.96485</v>
      </c>
      <c r="FG89">
        <v>3.29568</v>
      </c>
      <c r="FH89">
        <v>9999</v>
      </c>
      <c r="FI89">
        <v>9999</v>
      </c>
      <c r="FJ89">
        <v>9999</v>
      </c>
      <c r="FK89">
        <v>148.4</v>
      </c>
      <c r="FL89">
        <v>4.971</v>
      </c>
      <c r="FM89">
        <v>1.86765</v>
      </c>
      <c r="FN89">
        <v>1.85884</v>
      </c>
      <c r="FO89">
        <v>1.86507</v>
      </c>
      <c r="FP89">
        <v>1.863</v>
      </c>
      <c r="FQ89">
        <v>1.86438</v>
      </c>
      <c r="FR89">
        <v>1.85979</v>
      </c>
      <c r="FS89">
        <v>1.86387</v>
      </c>
      <c r="FT89">
        <v>0</v>
      </c>
      <c r="FU89">
        <v>0</v>
      </c>
      <c r="FV89">
        <v>0</v>
      </c>
      <c r="FW89">
        <v>0</v>
      </c>
      <c r="FX89" t="s">
        <v>364</v>
      </c>
      <c r="FY89" t="s">
        <v>365</v>
      </c>
      <c r="FZ89" t="s">
        <v>366</v>
      </c>
      <c r="GA89" t="s">
        <v>366</v>
      </c>
      <c r="GB89" t="s">
        <v>366</v>
      </c>
      <c r="GC89" t="s">
        <v>366</v>
      </c>
      <c r="GD89">
        <v>0</v>
      </c>
      <c r="GE89">
        <v>100</v>
      </c>
      <c r="GF89">
        <v>100</v>
      </c>
      <c r="GG89">
        <v>-4.467</v>
      </c>
      <c r="GH89">
        <v>-0.09039999999999999</v>
      </c>
      <c r="GI89">
        <v>-2.868309889394353</v>
      </c>
      <c r="GJ89">
        <v>-0.006773961979547998</v>
      </c>
      <c r="GK89">
        <v>-8.296070481250098E-08</v>
      </c>
      <c r="GL89">
        <v>3.322967193956903E-10</v>
      </c>
      <c r="GM89">
        <v>-0.07871069313407227</v>
      </c>
      <c r="GN89">
        <v>-0.00208336341840114</v>
      </c>
      <c r="GO89">
        <v>8.801746095907445E-05</v>
      </c>
      <c r="GP89">
        <v>-2.677693255255651E-07</v>
      </c>
      <c r="GQ89">
        <v>3</v>
      </c>
      <c r="GR89">
        <v>2052</v>
      </c>
      <c r="GS89">
        <v>2</v>
      </c>
      <c r="GT89">
        <v>18</v>
      </c>
      <c r="GU89">
        <v>24.1</v>
      </c>
      <c r="GV89">
        <v>24</v>
      </c>
      <c r="GW89">
        <v>0.841064</v>
      </c>
      <c r="GX89">
        <v>2.40356</v>
      </c>
      <c r="GY89">
        <v>1.44775</v>
      </c>
      <c r="GZ89">
        <v>2.32422</v>
      </c>
      <c r="HA89">
        <v>1.55151</v>
      </c>
      <c r="HB89">
        <v>2.4231</v>
      </c>
      <c r="HC89">
        <v>28.669</v>
      </c>
      <c r="HD89">
        <v>14.78</v>
      </c>
      <c r="HE89">
        <v>18</v>
      </c>
      <c r="HF89">
        <v>570.679</v>
      </c>
      <c r="HG89">
        <v>438.622</v>
      </c>
      <c r="HH89">
        <v>23.0915</v>
      </c>
      <c r="HI89">
        <v>23.4452</v>
      </c>
      <c r="HJ89">
        <v>30.0005</v>
      </c>
      <c r="HK89">
        <v>23.3807</v>
      </c>
      <c r="HL89">
        <v>23.298</v>
      </c>
      <c r="HM89">
        <v>16.9384</v>
      </c>
      <c r="HN89">
        <v>38.2946</v>
      </c>
      <c r="HO89">
        <v>63.9022</v>
      </c>
      <c r="HP89">
        <v>23.0801</v>
      </c>
      <c r="HQ89">
        <v>305.583</v>
      </c>
      <c r="HR89">
        <v>14.6076</v>
      </c>
      <c r="HS89">
        <v>100.337</v>
      </c>
      <c r="HT89">
        <v>101.91</v>
      </c>
    </row>
    <row r="90" spans="1:228">
      <c r="A90">
        <v>74</v>
      </c>
      <c r="B90">
        <v>1728492402.6</v>
      </c>
      <c r="C90">
        <v>1465.099999904633</v>
      </c>
      <c r="D90" t="s">
        <v>514</v>
      </c>
      <c r="E90" t="s">
        <v>515</v>
      </c>
      <c r="F90">
        <v>5</v>
      </c>
      <c r="G90" t="s">
        <v>357</v>
      </c>
      <c r="H90" t="s">
        <v>358</v>
      </c>
      <c r="I90" t="s">
        <v>359</v>
      </c>
      <c r="J90" t="s">
        <v>491</v>
      </c>
      <c r="K90">
        <v>1728492394.814285</v>
      </c>
      <c r="L90">
        <f>(M90)/1000</f>
        <v>0</v>
      </c>
      <c r="M90">
        <f>IF(BH90, AP90, AJ90)</f>
        <v>0</v>
      </c>
      <c r="N90">
        <f>IF(BH90, AK90, AI90)</f>
        <v>0</v>
      </c>
      <c r="O90">
        <f>BJ90 - IF(AW90&gt;1, N90*BD90*100.0/(AY90), 0)</f>
        <v>0</v>
      </c>
      <c r="P90">
        <f>((V90-L90/2)*O90-N90)/(V90+L90/2)</f>
        <v>0</v>
      </c>
      <c r="Q90">
        <f>P90*(BQ90+BR90)/1000.0</f>
        <v>0</v>
      </c>
      <c r="R90">
        <f>(BJ90 - IF(AW90&gt;1, N90*BD90*100.0/(AY90), 0))*(BQ90+BR90)/1000.0</f>
        <v>0</v>
      </c>
      <c r="S90">
        <f>2.0/((1/U90-1/T90)+SIGN(U90)*SQRT((1/U90-1/T90)*(1/U90-1/T90) + 4*BE90/((BE90+1)*(BE90+1))*(2*1/U90*1/T90-1/T90*1/T90)))</f>
        <v>0</v>
      </c>
      <c r="T90">
        <f>IF(LEFT(BF90,1)&lt;&gt;"0",IF(LEFT(BF90,1)="1",3.0,BG90),$D$5+$E$5*(BX90*BQ90/($K$5*1000))+$F$5*(BX90*BQ90/($K$5*1000))*MAX(MIN(BD90,$J$5),$I$5)*MAX(MIN(BD90,$J$5),$I$5)+$G$5*MAX(MIN(BD90,$J$5),$I$5)*(BX90*BQ90/($K$5*1000))+$H$5*(BX90*BQ90/($K$5*1000))*(BX90*BQ90/($K$5*1000)))</f>
        <v>0</v>
      </c>
      <c r="U90">
        <f>L90*(1000-(1000*0.61365*exp(17.502*Y90/(240.97+Y90))/(BQ90+BR90)+BL90)/2)/(1000*0.61365*exp(17.502*Y90/(240.97+Y90))/(BQ90+BR90)-BL90)</f>
        <v>0</v>
      </c>
      <c r="V90">
        <f>1/((BE90+1)/(S90/1.6)+1/(T90/1.37)) + BE90/((BE90+1)/(S90/1.6) + BE90/(T90/1.37))</f>
        <v>0</v>
      </c>
      <c r="W90">
        <f>(AZ90*BC90)</f>
        <v>0</v>
      </c>
      <c r="X90">
        <f>(BS90+(W90+2*0.95*5.67E-8*(((BS90+$B$7)+273)^4-(BS90+273)^4)-44100*L90)/(1.84*29.3*T90+8*0.95*5.67E-8*(BS90+273)^3))</f>
        <v>0</v>
      </c>
      <c r="Y90">
        <f>($C$7*BT90+$D$7*BU90+$E$7*X90)</f>
        <v>0</v>
      </c>
      <c r="Z90">
        <f>0.61365*exp(17.502*Y90/(240.97+Y90))</f>
        <v>0</v>
      </c>
      <c r="AA90">
        <f>(AB90/AC90*100)</f>
        <v>0</v>
      </c>
      <c r="AB90">
        <f>BL90*(BQ90+BR90)/1000</f>
        <v>0</v>
      </c>
      <c r="AC90">
        <f>0.61365*exp(17.502*BS90/(240.97+BS90))</f>
        <v>0</v>
      </c>
      <c r="AD90">
        <f>(Z90-BL90*(BQ90+BR90)/1000)</f>
        <v>0</v>
      </c>
      <c r="AE90">
        <f>(-L90*44100)</f>
        <v>0</v>
      </c>
      <c r="AF90">
        <f>2*29.3*T90*0.92*(BS90-Y90)</f>
        <v>0</v>
      </c>
      <c r="AG90">
        <f>2*0.95*5.67E-8*(((BS90+$B$7)+273)^4-(Y90+273)^4)</f>
        <v>0</v>
      </c>
      <c r="AH90">
        <f>W90+AG90+AE90+AF90</f>
        <v>0</v>
      </c>
      <c r="AI90">
        <f>BP90*AW90*(BK90-BJ90*(1000-AW90*BM90)/(1000-AW90*BL90))/(100*BD90)</f>
        <v>0</v>
      </c>
      <c r="AJ90">
        <f>1000*BP90*AW90*(BL90-BM90)/(100*BD90*(1000-AW90*BL90))</f>
        <v>0</v>
      </c>
      <c r="AK90">
        <f>(AL90 - AM90 - BQ90*1E3/(8.314*(BS90+273.15)) * AO90/BP90 * AN90) * BP90/(100*BD90) * (1000 - BM90)/1000</f>
        <v>0</v>
      </c>
      <c r="AL90">
        <v>284.7966319025703</v>
      </c>
      <c r="AM90">
        <v>258.0913212121212</v>
      </c>
      <c r="AN90">
        <v>5.044914795912925</v>
      </c>
      <c r="AO90">
        <v>66.7948060823847</v>
      </c>
      <c r="AP90">
        <f>(AR90 - AQ90 + BQ90*1E3/(8.314*(BS90+273.15)) * AT90/BP90 * AS90) * BP90/(100*BD90) * 1000/(1000 - AR90)</f>
        <v>0</v>
      </c>
      <c r="AQ90">
        <v>14.5402571279496</v>
      </c>
      <c r="AR90">
        <v>16.36462363636364</v>
      </c>
      <c r="AS90">
        <v>-4.560933535433228E-05</v>
      </c>
      <c r="AT90">
        <v>79.11630161868476</v>
      </c>
      <c r="AU90">
        <v>16</v>
      </c>
      <c r="AV90">
        <v>3</v>
      </c>
      <c r="AW90">
        <f>IF(AU90*$H$13&gt;=AY90,1.0,(AY90/(AY90-AU90*$H$13)))</f>
        <v>0</v>
      </c>
      <c r="AX90">
        <f>(AW90-1)*100</f>
        <v>0</v>
      </c>
      <c r="AY90">
        <f>MAX(0,($B$13+$C$13*BX90)/(1+$D$13*BX90)*BQ90/(BS90+273)*$E$13)</f>
        <v>0</v>
      </c>
      <c r="AZ90">
        <f>$B$11*BY90+$C$11*BZ90+$F$11*CK90*(1-CN90)</f>
        <v>0</v>
      </c>
      <c r="BA90">
        <f>AZ90*BB90</f>
        <v>0</v>
      </c>
      <c r="BB90">
        <f>($B$11*$D$9+$C$11*$D$9+$F$11*((CX90+CP90)/MAX(CX90+CP90+CY90, 0.1)*$I$9+CY90/MAX(CX90+CP90+CY90, 0.1)*$J$9))/($B$11+$C$11+$F$11)</f>
        <v>0</v>
      </c>
      <c r="BC90">
        <f>($B$11*$K$9+$C$11*$K$9+$F$11*((CX90+CP90)/MAX(CX90+CP90+CY90, 0.1)*$P$9+CY90/MAX(CX90+CP90+CY90, 0.1)*$Q$9))/($B$11+$C$11+$F$11)</f>
        <v>0</v>
      </c>
      <c r="BD90">
        <v>6</v>
      </c>
      <c r="BE90">
        <v>0.5</v>
      </c>
      <c r="BF90" t="s">
        <v>361</v>
      </c>
      <c r="BG90">
        <v>2</v>
      </c>
      <c r="BH90" t="b">
        <v>1</v>
      </c>
      <c r="BI90">
        <v>1728492394.814285</v>
      </c>
      <c r="BJ90">
        <v>217.7898928571429</v>
      </c>
      <c r="BK90">
        <v>253.3913928571428</v>
      </c>
      <c r="BL90">
        <v>16.36901071428571</v>
      </c>
      <c r="BM90">
        <v>14.53679285714286</v>
      </c>
      <c r="BN90">
        <v>222.1635357142857</v>
      </c>
      <c r="BO90">
        <v>16.45935</v>
      </c>
      <c r="BP90">
        <v>599.9978214285715</v>
      </c>
      <c r="BQ90">
        <v>97.50987142857143</v>
      </c>
      <c r="BR90">
        <v>0.1000031535714286</v>
      </c>
      <c r="BS90">
        <v>25.16737857142857</v>
      </c>
      <c r="BT90">
        <v>25.05082142857143</v>
      </c>
      <c r="BU90">
        <v>999.9000000000002</v>
      </c>
      <c r="BV90">
        <v>0</v>
      </c>
      <c r="BW90">
        <v>0</v>
      </c>
      <c r="BX90">
        <v>9983.306428571426</v>
      </c>
      <c r="BY90">
        <v>0</v>
      </c>
      <c r="BZ90">
        <v>113.1923571428572</v>
      </c>
      <c r="CA90">
        <v>-35.60145714285714</v>
      </c>
      <c r="CB90">
        <v>221.4142142857143</v>
      </c>
      <c r="CC90">
        <v>257.1292857142857</v>
      </c>
      <c r="CD90">
        <v>1.8322125</v>
      </c>
      <c r="CE90">
        <v>253.3913928571428</v>
      </c>
      <c r="CF90">
        <v>14.53679285714286</v>
      </c>
      <c r="CG90">
        <v>1.596139642857143</v>
      </c>
      <c r="CH90">
        <v>1.417481428571428</v>
      </c>
      <c r="CI90">
        <v>13.92157857142857</v>
      </c>
      <c r="CJ90">
        <v>12.10593571428572</v>
      </c>
      <c r="CK90">
        <v>1600.075714285714</v>
      </c>
      <c r="CL90">
        <v>0.6919975714285717</v>
      </c>
      <c r="CM90">
        <v>0.3080024285714286</v>
      </c>
      <c r="CN90">
        <v>0</v>
      </c>
      <c r="CO90">
        <v>2.032578571428572</v>
      </c>
      <c r="CP90">
        <v>0</v>
      </c>
      <c r="CQ90">
        <v>13685.42142857143</v>
      </c>
      <c r="CR90">
        <v>13790.825</v>
      </c>
      <c r="CS90">
        <v>41.63367857142856</v>
      </c>
      <c r="CT90">
        <v>41.36142857142856</v>
      </c>
      <c r="CU90">
        <v>41.69392857142856</v>
      </c>
      <c r="CV90">
        <v>40.82789285714286</v>
      </c>
      <c r="CW90">
        <v>40.59792857142856</v>
      </c>
      <c r="CX90">
        <v>1107.248928571428</v>
      </c>
      <c r="CY90">
        <v>492.8267857142859</v>
      </c>
      <c r="CZ90">
        <v>0</v>
      </c>
      <c r="DA90">
        <v>1728492459.4</v>
      </c>
      <c r="DB90">
        <v>0</v>
      </c>
      <c r="DC90">
        <v>1728490956.5</v>
      </c>
      <c r="DD90" t="s">
        <v>362</v>
      </c>
      <c r="DE90">
        <v>1728490952.5</v>
      </c>
      <c r="DF90">
        <v>1728490956.5</v>
      </c>
      <c r="DG90">
        <v>1</v>
      </c>
      <c r="DH90">
        <v>-0.065</v>
      </c>
      <c r="DI90">
        <v>-0.008</v>
      </c>
      <c r="DJ90">
        <v>-3.246</v>
      </c>
      <c r="DK90">
        <v>-0.091</v>
      </c>
      <c r="DL90">
        <v>52</v>
      </c>
      <c r="DM90">
        <v>15</v>
      </c>
      <c r="DN90">
        <v>0.25</v>
      </c>
      <c r="DO90">
        <v>0.13</v>
      </c>
      <c r="DP90">
        <v>-35.251465</v>
      </c>
      <c r="DQ90">
        <v>-8.482795497185736</v>
      </c>
      <c r="DR90">
        <v>0.8166607960316208</v>
      </c>
      <c r="DS90">
        <v>0</v>
      </c>
      <c r="DT90">
        <v>1.836232</v>
      </c>
      <c r="DU90">
        <v>-0.0909606754221374</v>
      </c>
      <c r="DV90">
        <v>0.008833372855257491</v>
      </c>
      <c r="DW90">
        <v>1</v>
      </c>
      <c r="DX90">
        <v>1</v>
      </c>
      <c r="DY90">
        <v>2</v>
      </c>
      <c r="DZ90" t="s">
        <v>363</v>
      </c>
      <c r="EA90">
        <v>3.23093</v>
      </c>
      <c r="EB90">
        <v>2.70433</v>
      </c>
      <c r="EC90">
        <v>0.0700253</v>
      </c>
      <c r="ED90">
        <v>0.077385</v>
      </c>
      <c r="EE90">
        <v>0.0858917</v>
      </c>
      <c r="EF90">
        <v>0.07896259999999999</v>
      </c>
      <c r="EG90">
        <v>30708.5</v>
      </c>
      <c r="EH90">
        <v>29746.9</v>
      </c>
      <c r="EI90">
        <v>31607.9</v>
      </c>
      <c r="EJ90">
        <v>30548</v>
      </c>
      <c r="EK90">
        <v>38722.3</v>
      </c>
      <c r="EL90">
        <v>37190</v>
      </c>
      <c r="EM90">
        <v>44320.5</v>
      </c>
      <c r="EN90">
        <v>42642</v>
      </c>
      <c r="EO90">
        <v>2.13585</v>
      </c>
      <c r="EP90">
        <v>1.9184</v>
      </c>
      <c r="EQ90">
        <v>0.136126</v>
      </c>
      <c r="ER90">
        <v>0</v>
      </c>
      <c r="ES90">
        <v>22.8107</v>
      </c>
      <c r="ET90">
        <v>999.9</v>
      </c>
      <c r="EU90">
        <v>70.40000000000001</v>
      </c>
      <c r="EV90">
        <v>23.3</v>
      </c>
      <c r="EW90">
        <v>20.7302</v>
      </c>
      <c r="EX90">
        <v>60.8419</v>
      </c>
      <c r="EY90">
        <v>25.2804</v>
      </c>
      <c r="EZ90">
        <v>1</v>
      </c>
      <c r="FA90">
        <v>-0.274812</v>
      </c>
      <c r="FB90">
        <v>0.212909</v>
      </c>
      <c r="FC90">
        <v>20.1984</v>
      </c>
      <c r="FD90">
        <v>5.21894</v>
      </c>
      <c r="FE90">
        <v>11.9971</v>
      </c>
      <c r="FF90">
        <v>4.96435</v>
      </c>
      <c r="FG90">
        <v>3.29565</v>
      </c>
      <c r="FH90">
        <v>9999</v>
      </c>
      <c r="FI90">
        <v>9999</v>
      </c>
      <c r="FJ90">
        <v>9999</v>
      </c>
      <c r="FK90">
        <v>148.4</v>
      </c>
      <c r="FL90">
        <v>4.97103</v>
      </c>
      <c r="FM90">
        <v>1.86766</v>
      </c>
      <c r="FN90">
        <v>1.85883</v>
      </c>
      <c r="FO90">
        <v>1.86507</v>
      </c>
      <c r="FP90">
        <v>1.86302</v>
      </c>
      <c r="FQ90">
        <v>1.86435</v>
      </c>
      <c r="FR90">
        <v>1.85977</v>
      </c>
      <c r="FS90">
        <v>1.86388</v>
      </c>
      <c r="FT90">
        <v>0</v>
      </c>
      <c r="FU90">
        <v>0</v>
      </c>
      <c r="FV90">
        <v>0</v>
      </c>
      <c r="FW90">
        <v>0</v>
      </c>
      <c r="FX90" t="s">
        <v>364</v>
      </c>
      <c r="FY90" t="s">
        <v>365</v>
      </c>
      <c r="FZ90" t="s">
        <v>366</v>
      </c>
      <c r="GA90" t="s">
        <v>366</v>
      </c>
      <c r="GB90" t="s">
        <v>366</v>
      </c>
      <c r="GC90" t="s">
        <v>366</v>
      </c>
      <c r="GD90">
        <v>0</v>
      </c>
      <c r="GE90">
        <v>100</v>
      </c>
      <c r="GF90">
        <v>100</v>
      </c>
      <c r="GG90">
        <v>-4.636</v>
      </c>
      <c r="GH90">
        <v>-0.09039999999999999</v>
      </c>
      <c r="GI90">
        <v>-2.868309889394353</v>
      </c>
      <c r="GJ90">
        <v>-0.006773961979547998</v>
      </c>
      <c r="GK90">
        <v>-8.296070481250098E-08</v>
      </c>
      <c r="GL90">
        <v>3.322967193956903E-10</v>
      </c>
      <c r="GM90">
        <v>-0.07871069313407227</v>
      </c>
      <c r="GN90">
        <v>-0.00208336341840114</v>
      </c>
      <c r="GO90">
        <v>8.801746095907445E-05</v>
      </c>
      <c r="GP90">
        <v>-2.677693255255651E-07</v>
      </c>
      <c r="GQ90">
        <v>3</v>
      </c>
      <c r="GR90">
        <v>2052</v>
      </c>
      <c r="GS90">
        <v>2</v>
      </c>
      <c r="GT90">
        <v>18</v>
      </c>
      <c r="GU90">
        <v>24.2</v>
      </c>
      <c r="GV90">
        <v>24.1</v>
      </c>
      <c r="GW90">
        <v>0.900879</v>
      </c>
      <c r="GX90">
        <v>2.40112</v>
      </c>
      <c r="GY90">
        <v>1.44775</v>
      </c>
      <c r="GZ90">
        <v>2.32422</v>
      </c>
      <c r="HA90">
        <v>1.55151</v>
      </c>
      <c r="HB90">
        <v>2.36816</v>
      </c>
      <c r="HC90">
        <v>28.669</v>
      </c>
      <c r="HD90">
        <v>14.78</v>
      </c>
      <c r="HE90">
        <v>18</v>
      </c>
      <c r="HF90">
        <v>570.49</v>
      </c>
      <c r="HG90">
        <v>438.597</v>
      </c>
      <c r="HH90">
        <v>23.0438</v>
      </c>
      <c r="HI90">
        <v>23.451</v>
      </c>
      <c r="HJ90">
        <v>30.0006</v>
      </c>
      <c r="HK90">
        <v>23.3864</v>
      </c>
      <c r="HL90">
        <v>23.3037</v>
      </c>
      <c r="HM90">
        <v>18.0248</v>
      </c>
      <c r="HN90">
        <v>38.2946</v>
      </c>
      <c r="HO90">
        <v>63.5272</v>
      </c>
      <c r="HP90">
        <v>23.0295</v>
      </c>
      <c r="HQ90">
        <v>335.637</v>
      </c>
      <c r="HR90">
        <v>14.6294</v>
      </c>
      <c r="HS90">
        <v>100.337</v>
      </c>
      <c r="HT90">
        <v>101.908</v>
      </c>
    </row>
    <row r="91" spans="1:228">
      <c r="A91">
        <v>75</v>
      </c>
      <c r="B91">
        <v>1728492407.6</v>
      </c>
      <c r="C91">
        <v>1470.099999904633</v>
      </c>
      <c r="D91" t="s">
        <v>516</v>
      </c>
      <c r="E91" t="s">
        <v>517</v>
      </c>
      <c r="F91">
        <v>5</v>
      </c>
      <c r="G91" t="s">
        <v>357</v>
      </c>
      <c r="H91" t="s">
        <v>358</v>
      </c>
      <c r="I91" t="s">
        <v>359</v>
      </c>
      <c r="J91" t="s">
        <v>491</v>
      </c>
      <c r="K91">
        <v>1728492400.1</v>
      </c>
      <c r="L91">
        <f>(M91)/1000</f>
        <v>0</v>
      </c>
      <c r="M91">
        <f>IF(BH91, AP91, AJ91)</f>
        <v>0</v>
      </c>
      <c r="N91">
        <f>IF(BH91, AK91, AI91)</f>
        <v>0</v>
      </c>
      <c r="O91">
        <f>BJ91 - IF(AW91&gt;1, N91*BD91*100.0/(AY91), 0)</f>
        <v>0</v>
      </c>
      <c r="P91">
        <f>((V91-L91/2)*O91-N91)/(V91+L91/2)</f>
        <v>0</v>
      </c>
      <c r="Q91">
        <f>P91*(BQ91+BR91)/1000.0</f>
        <v>0</v>
      </c>
      <c r="R91">
        <f>(BJ91 - IF(AW91&gt;1, N91*BD91*100.0/(AY91), 0))*(BQ91+BR91)/1000.0</f>
        <v>0</v>
      </c>
      <c r="S91">
        <f>2.0/((1/U91-1/T91)+SIGN(U91)*SQRT((1/U91-1/T91)*(1/U91-1/T91) + 4*BE91/((BE91+1)*(BE91+1))*(2*1/U91*1/T91-1/T91*1/T91)))</f>
        <v>0</v>
      </c>
      <c r="T91">
        <f>IF(LEFT(BF91,1)&lt;&gt;"0",IF(LEFT(BF91,1)="1",3.0,BG91),$D$5+$E$5*(BX91*BQ91/($K$5*1000))+$F$5*(BX91*BQ91/($K$5*1000))*MAX(MIN(BD91,$J$5),$I$5)*MAX(MIN(BD91,$J$5),$I$5)+$G$5*MAX(MIN(BD91,$J$5),$I$5)*(BX91*BQ91/($K$5*1000))+$H$5*(BX91*BQ91/($K$5*1000))*(BX91*BQ91/($K$5*1000)))</f>
        <v>0</v>
      </c>
      <c r="U91">
        <f>L91*(1000-(1000*0.61365*exp(17.502*Y91/(240.97+Y91))/(BQ91+BR91)+BL91)/2)/(1000*0.61365*exp(17.502*Y91/(240.97+Y91))/(BQ91+BR91)-BL91)</f>
        <v>0</v>
      </c>
      <c r="V91">
        <f>1/((BE91+1)/(S91/1.6)+1/(T91/1.37)) + BE91/((BE91+1)/(S91/1.6) + BE91/(T91/1.37))</f>
        <v>0</v>
      </c>
      <c r="W91">
        <f>(AZ91*BC91)</f>
        <v>0</v>
      </c>
      <c r="X91">
        <f>(BS91+(W91+2*0.95*5.67E-8*(((BS91+$B$7)+273)^4-(BS91+273)^4)-44100*L91)/(1.84*29.3*T91+8*0.95*5.67E-8*(BS91+273)^3))</f>
        <v>0</v>
      </c>
      <c r="Y91">
        <f>($C$7*BT91+$D$7*BU91+$E$7*X91)</f>
        <v>0</v>
      </c>
      <c r="Z91">
        <f>0.61365*exp(17.502*Y91/(240.97+Y91))</f>
        <v>0</v>
      </c>
      <c r="AA91">
        <f>(AB91/AC91*100)</f>
        <v>0</v>
      </c>
      <c r="AB91">
        <f>BL91*(BQ91+BR91)/1000</f>
        <v>0</v>
      </c>
      <c r="AC91">
        <f>0.61365*exp(17.502*BS91/(240.97+BS91))</f>
        <v>0</v>
      </c>
      <c r="AD91">
        <f>(Z91-BL91*(BQ91+BR91)/1000)</f>
        <v>0</v>
      </c>
      <c r="AE91">
        <f>(-L91*44100)</f>
        <v>0</v>
      </c>
      <c r="AF91">
        <f>2*29.3*T91*0.92*(BS91-Y91)</f>
        <v>0</v>
      </c>
      <c r="AG91">
        <f>2*0.95*5.67E-8*(((BS91+$B$7)+273)^4-(Y91+273)^4)</f>
        <v>0</v>
      </c>
      <c r="AH91">
        <f>W91+AG91+AE91+AF91</f>
        <v>0</v>
      </c>
      <c r="AI91">
        <f>BP91*AW91*(BK91-BJ91*(1000-AW91*BM91)/(1000-AW91*BL91))/(100*BD91)</f>
        <v>0</v>
      </c>
      <c r="AJ91">
        <f>1000*BP91*AW91*(BL91-BM91)/(100*BD91*(1000-AW91*BL91))</f>
        <v>0</v>
      </c>
      <c r="AK91">
        <f>(AL91 - AM91 - BQ91*1E3/(8.314*(BS91+273.15)) * AO91/BP91 * AN91) * BP91/(100*BD91) * (1000 - BM91)/1000</f>
        <v>0</v>
      </c>
      <c r="AL91">
        <v>310.5618494724185</v>
      </c>
      <c r="AM91">
        <v>283.2604303030303</v>
      </c>
      <c r="AN91">
        <v>5.042297176706457</v>
      </c>
      <c r="AO91">
        <v>66.7948060823847</v>
      </c>
      <c r="AP91">
        <f>(AR91 - AQ91 + BQ91*1E3/(8.314*(BS91+273.15)) * AT91/BP91 * AS91) * BP91/(100*BD91) * 1000/(1000 - AR91)</f>
        <v>0</v>
      </c>
      <c r="AQ91">
        <v>14.54369225660965</v>
      </c>
      <c r="AR91">
        <v>16.36212787878788</v>
      </c>
      <c r="AS91">
        <v>-2.237851826454321E-05</v>
      </c>
      <c r="AT91">
        <v>79.11630161868476</v>
      </c>
      <c r="AU91">
        <v>16</v>
      </c>
      <c r="AV91">
        <v>3</v>
      </c>
      <c r="AW91">
        <f>IF(AU91*$H$13&gt;=AY91,1.0,(AY91/(AY91-AU91*$H$13)))</f>
        <v>0</v>
      </c>
      <c r="AX91">
        <f>(AW91-1)*100</f>
        <v>0</v>
      </c>
      <c r="AY91">
        <f>MAX(0,($B$13+$C$13*BX91)/(1+$D$13*BX91)*BQ91/(BS91+273)*$E$13)</f>
        <v>0</v>
      </c>
      <c r="AZ91">
        <f>$B$11*BY91+$C$11*BZ91+$F$11*CK91*(1-CN91)</f>
        <v>0</v>
      </c>
      <c r="BA91">
        <f>AZ91*BB91</f>
        <v>0</v>
      </c>
      <c r="BB91">
        <f>($B$11*$D$9+$C$11*$D$9+$F$11*((CX91+CP91)/MAX(CX91+CP91+CY91, 0.1)*$I$9+CY91/MAX(CX91+CP91+CY91, 0.1)*$J$9))/($B$11+$C$11+$F$11)</f>
        <v>0</v>
      </c>
      <c r="BC91">
        <f>($B$11*$K$9+$C$11*$K$9+$F$11*((CX91+CP91)/MAX(CX91+CP91+CY91, 0.1)*$P$9+CY91/MAX(CX91+CP91+CY91, 0.1)*$Q$9))/($B$11+$C$11+$F$11)</f>
        <v>0</v>
      </c>
      <c r="BD91">
        <v>6</v>
      </c>
      <c r="BE91">
        <v>0.5</v>
      </c>
      <c r="BF91" t="s">
        <v>361</v>
      </c>
      <c r="BG91">
        <v>2</v>
      </c>
      <c r="BH91" t="b">
        <v>1</v>
      </c>
      <c r="BI91">
        <v>1728492400.1</v>
      </c>
      <c r="BJ91">
        <v>243.9434074074074</v>
      </c>
      <c r="BK91">
        <v>280.2583703703704</v>
      </c>
      <c r="BL91">
        <v>16.36638148148148</v>
      </c>
      <c r="BM91">
        <v>14.54064074074074</v>
      </c>
      <c r="BN91">
        <v>248.4950740740741</v>
      </c>
      <c r="BO91">
        <v>16.45673703703704</v>
      </c>
      <c r="BP91">
        <v>599.9929999999999</v>
      </c>
      <c r="BQ91">
        <v>97.50947777777778</v>
      </c>
      <c r="BR91">
        <v>0.09991226296296297</v>
      </c>
      <c r="BS91">
        <v>25.16705555555555</v>
      </c>
      <c r="BT91">
        <v>25.04703333333334</v>
      </c>
      <c r="BU91">
        <v>999.9000000000001</v>
      </c>
      <c r="BV91">
        <v>0</v>
      </c>
      <c r="BW91">
        <v>0</v>
      </c>
      <c r="BX91">
        <v>10001.21037037037</v>
      </c>
      <c r="BY91">
        <v>0</v>
      </c>
      <c r="BZ91">
        <v>105.8017592592593</v>
      </c>
      <c r="CA91">
        <v>-36.31488148148148</v>
      </c>
      <c r="CB91">
        <v>248.0024074074074</v>
      </c>
      <c r="CC91">
        <v>284.3937037037037</v>
      </c>
      <c r="CD91">
        <v>1.82575</v>
      </c>
      <c r="CE91">
        <v>280.2583703703704</v>
      </c>
      <c r="CF91">
        <v>14.54064074074074</v>
      </c>
      <c r="CG91">
        <v>1.595876666666667</v>
      </c>
      <c r="CH91">
        <v>1.41785</v>
      </c>
      <c r="CI91">
        <v>13.91904074074074</v>
      </c>
      <c r="CJ91">
        <v>12.10988148148148</v>
      </c>
      <c r="CK91">
        <v>1600.049259259259</v>
      </c>
      <c r="CL91">
        <v>0.6919988148148148</v>
      </c>
      <c r="CM91">
        <v>0.3080011851851852</v>
      </c>
      <c r="CN91">
        <v>0</v>
      </c>
      <c r="CO91">
        <v>2.09472962962963</v>
      </c>
      <c r="CP91">
        <v>0</v>
      </c>
      <c r="CQ91">
        <v>13641.94444444445</v>
      </c>
      <c r="CR91">
        <v>13790.61851851852</v>
      </c>
      <c r="CS91">
        <v>41.49048148148147</v>
      </c>
      <c r="CT91">
        <v>41.21274074074073</v>
      </c>
      <c r="CU91">
        <v>41.59696296296296</v>
      </c>
      <c r="CV91">
        <v>40.57148148148148</v>
      </c>
      <c r="CW91">
        <v>40.46266666666666</v>
      </c>
      <c r="CX91">
        <v>1107.232962962963</v>
      </c>
      <c r="CY91">
        <v>492.8162962962963</v>
      </c>
      <c r="CZ91">
        <v>0</v>
      </c>
      <c r="DA91">
        <v>1728492464.2</v>
      </c>
      <c r="DB91">
        <v>0</v>
      </c>
      <c r="DC91">
        <v>1728490956.5</v>
      </c>
      <c r="DD91" t="s">
        <v>362</v>
      </c>
      <c r="DE91">
        <v>1728490952.5</v>
      </c>
      <c r="DF91">
        <v>1728490956.5</v>
      </c>
      <c r="DG91">
        <v>1</v>
      </c>
      <c r="DH91">
        <v>-0.065</v>
      </c>
      <c r="DI91">
        <v>-0.008</v>
      </c>
      <c r="DJ91">
        <v>-3.246</v>
      </c>
      <c r="DK91">
        <v>-0.091</v>
      </c>
      <c r="DL91">
        <v>52</v>
      </c>
      <c r="DM91">
        <v>15</v>
      </c>
      <c r="DN91">
        <v>0.25</v>
      </c>
      <c r="DO91">
        <v>0.13</v>
      </c>
      <c r="DP91">
        <v>-35.8041525</v>
      </c>
      <c r="DQ91">
        <v>-8.166818386491551</v>
      </c>
      <c r="DR91">
        <v>0.7862402406349793</v>
      </c>
      <c r="DS91">
        <v>0</v>
      </c>
      <c r="DT91">
        <v>1.83040925</v>
      </c>
      <c r="DU91">
        <v>-0.07738142589118124</v>
      </c>
      <c r="DV91">
        <v>0.007478908806604061</v>
      </c>
      <c r="DW91">
        <v>1</v>
      </c>
      <c r="DX91">
        <v>1</v>
      </c>
      <c r="DY91">
        <v>2</v>
      </c>
      <c r="DZ91" t="s">
        <v>363</v>
      </c>
      <c r="EA91">
        <v>3.23085</v>
      </c>
      <c r="EB91">
        <v>2.70433</v>
      </c>
      <c r="EC91">
        <v>0.0755783</v>
      </c>
      <c r="ED91">
        <v>0.08281959999999999</v>
      </c>
      <c r="EE91">
        <v>0.0858809</v>
      </c>
      <c r="EF91">
        <v>0.0789724</v>
      </c>
      <c r="EG91">
        <v>30524.9</v>
      </c>
      <c r="EH91">
        <v>29571.6</v>
      </c>
      <c r="EI91">
        <v>31607.6</v>
      </c>
      <c r="EJ91">
        <v>30547.9</v>
      </c>
      <c r="EK91">
        <v>38722.3</v>
      </c>
      <c r="EL91">
        <v>37189.5</v>
      </c>
      <c r="EM91">
        <v>44319.8</v>
      </c>
      <c r="EN91">
        <v>42641.6</v>
      </c>
      <c r="EO91">
        <v>2.13543</v>
      </c>
      <c r="EP91">
        <v>1.91875</v>
      </c>
      <c r="EQ91">
        <v>0.135258</v>
      </c>
      <c r="ER91">
        <v>0</v>
      </c>
      <c r="ES91">
        <v>22.8107</v>
      </c>
      <c r="ET91">
        <v>999.9</v>
      </c>
      <c r="EU91">
        <v>70.40000000000001</v>
      </c>
      <c r="EV91">
        <v>23.3</v>
      </c>
      <c r="EW91">
        <v>20.7299</v>
      </c>
      <c r="EX91">
        <v>60.5819</v>
      </c>
      <c r="EY91">
        <v>25.5288</v>
      </c>
      <c r="EZ91">
        <v>1</v>
      </c>
      <c r="FA91">
        <v>-0.274314</v>
      </c>
      <c r="FB91">
        <v>0.237492</v>
      </c>
      <c r="FC91">
        <v>20.1982</v>
      </c>
      <c r="FD91">
        <v>5.21849</v>
      </c>
      <c r="FE91">
        <v>11.9969</v>
      </c>
      <c r="FF91">
        <v>4.96425</v>
      </c>
      <c r="FG91">
        <v>3.2956</v>
      </c>
      <c r="FH91">
        <v>9999</v>
      </c>
      <c r="FI91">
        <v>9999</v>
      </c>
      <c r="FJ91">
        <v>9999</v>
      </c>
      <c r="FK91">
        <v>148.4</v>
      </c>
      <c r="FL91">
        <v>4.97099</v>
      </c>
      <c r="FM91">
        <v>1.86765</v>
      </c>
      <c r="FN91">
        <v>1.85883</v>
      </c>
      <c r="FO91">
        <v>1.86508</v>
      </c>
      <c r="FP91">
        <v>1.86303</v>
      </c>
      <c r="FQ91">
        <v>1.86437</v>
      </c>
      <c r="FR91">
        <v>1.85977</v>
      </c>
      <c r="FS91">
        <v>1.86386</v>
      </c>
      <c r="FT91">
        <v>0</v>
      </c>
      <c r="FU91">
        <v>0</v>
      </c>
      <c r="FV91">
        <v>0</v>
      </c>
      <c r="FW91">
        <v>0</v>
      </c>
      <c r="FX91" t="s">
        <v>364</v>
      </c>
      <c r="FY91" t="s">
        <v>365</v>
      </c>
      <c r="FZ91" t="s">
        <v>366</v>
      </c>
      <c r="GA91" t="s">
        <v>366</v>
      </c>
      <c r="GB91" t="s">
        <v>366</v>
      </c>
      <c r="GC91" t="s">
        <v>366</v>
      </c>
      <c r="GD91">
        <v>0</v>
      </c>
      <c r="GE91">
        <v>100</v>
      </c>
      <c r="GF91">
        <v>100</v>
      </c>
      <c r="GG91">
        <v>-4.804</v>
      </c>
      <c r="GH91">
        <v>-0.09039999999999999</v>
      </c>
      <c r="GI91">
        <v>-2.868309889394353</v>
      </c>
      <c r="GJ91">
        <v>-0.006773961979547998</v>
      </c>
      <c r="GK91">
        <v>-8.296070481250098E-08</v>
      </c>
      <c r="GL91">
        <v>3.322967193956903E-10</v>
      </c>
      <c r="GM91">
        <v>-0.07871069313407227</v>
      </c>
      <c r="GN91">
        <v>-0.00208336341840114</v>
      </c>
      <c r="GO91">
        <v>8.801746095907445E-05</v>
      </c>
      <c r="GP91">
        <v>-2.677693255255651E-07</v>
      </c>
      <c r="GQ91">
        <v>3</v>
      </c>
      <c r="GR91">
        <v>2052</v>
      </c>
      <c r="GS91">
        <v>2</v>
      </c>
      <c r="GT91">
        <v>18</v>
      </c>
      <c r="GU91">
        <v>24.3</v>
      </c>
      <c r="GV91">
        <v>24.2</v>
      </c>
      <c r="GW91">
        <v>0.95459</v>
      </c>
      <c r="GX91">
        <v>2.40479</v>
      </c>
      <c r="GY91">
        <v>1.44775</v>
      </c>
      <c r="GZ91">
        <v>2.32422</v>
      </c>
      <c r="HA91">
        <v>1.55151</v>
      </c>
      <c r="HB91">
        <v>2.40234</v>
      </c>
      <c r="HC91">
        <v>28.669</v>
      </c>
      <c r="HD91">
        <v>14.78</v>
      </c>
      <c r="HE91">
        <v>18</v>
      </c>
      <c r="HF91">
        <v>570.269</v>
      </c>
      <c r="HG91">
        <v>438.851</v>
      </c>
      <c r="HH91">
        <v>22.9958</v>
      </c>
      <c r="HI91">
        <v>23.457</v>
      </c>
      <c r="HJ91">
        <v>30.0006</v>
      </c>
      <c r="HK91">
        <v>23.3924</v>
      </c>
      <c r="HL91">
        <v>23.3097</v>
      </c>
      <c r="HM91">
        <v>19.2121</v>
      </c>
      <c r="HN91">
        <v>38.0218</v>
      </c>
      <c r="HO91">
        <v>63.5272</v>
      </c>
      <c r="HP91">
        <v>22.9808</v>
      </c>
      <c r="HQ91">
        <v>355.697</v>
      </c>
      <c r="HR91">
        <v>14.654</v>
      </c>
      <c r="HS91">
        <v>100.335</v>
      </c>
      <c r="HT91">
        <v>101.908</v>
      </c>
    </row>
    <row r="92" spans="1:228">
      <c r="A92">
        <v>76</v>
      </c>
      <c r="B92">
        <v>1728492412.6</v>
      </c>
      <c r="C92">
        <v>1475.099999904633</v>
      </c>
      <c r="D92" t="s">
        <v>518</v>
      </c>
      <c r="E92" t="s">
        <v>519</v>
      </c>
      <c r="F92">
        <v>5</v>
      </c>
      <c r="G92" t="s">
        <v>357</v>
      </c>
      <c r="H92" t="s">
        <v>358</v>
      </c>
      <c r="I92" t="s">
        <v>359</v>
      </c>
      <c r="J92" t="s">
        <v>491</v>
      </c>
      <c r="K92">
        <v>1728492404.814285</v>
      </c>
      <c r="L92">
        <f>(M92)/1000</f>
        <v>0</v>
      </c>
      <c r="M92">
        <f>IF(BH92, AP92, AJ92)</f>
        <v>0</v>
      </c>
      <c r="N92">
        <f>IF(BH92, AK92, AI92)</f>
        <v>0</v>
      </c>
      <c r="O92">
        <f>BJ92 - IF(AW92&gt;1, N92*BD92*100.0/(AY92), 0)</f>
        <v>0</v>
      </c>
      <c r="P92">
        <f>((V92-L92/2)*O92-N92)/(V92+L92/2)</f>
        <v>0</v>
      </c>
      <c r="Q92">
        <f>P92*(BQ92+BR92)/1000.0</f>
        <v>0</v>
      </c>
      <c r="R92">
        <f>(BJ92 - IF(AW92&gt;1, N92*BD92*100.0/(AY92), 0))*(BQ92+BR92)/1000.0</f>
        <v>0</v>
      </c>
      <c r="S92">
        <f>2.0/((1/U92-1/T92)+SIGN(U92)*SQRT((1/U92-1/T92)*(1/U92-1/T92) + 4*BE92/((BE92+1)*(BE92+1))*(2*1/U92*1/T92-1/T92*1/T92)))</f>
        <v>0</v>
      </c>
      <c r="T92">
        <f>IF(LEFT(BF92,1)&lt;&gt;"0",IF(LEFT(BF92,1)="1",3.0,BG92),$D$5+$E$5*(BX92*BQ92/($K$5*1000))+$F$5*(BX92*BQ92/($K$5*1000))*MAX(MIN(BD92,$J$5),$I$5)*MAX(MIN(BD92,$J$5),$I$5)+$G$5*MAX(MIN(BD92,$J$5),$I$5)*(BX92*BQ92/($K$5*1000))+$H$5*(BX92*BQ92/($K$5*1000))*(BX92*BQ92/($K$5*1000)))</f>
        <v>0</v>
      </c>
      <c r="U92">
        <f>L92*(1000-(1000*0.61365*exp(17.502*Y92/(240.97+Y92))/(BQ92+BR92)+BL92)/2)/(1000*0.61365*exp(17.502*Y92/(240.97+Y92))/(BQ92+BR92)-BL92)</f>
        <v>0</v>
      </c>
      <c r="V92">
        <f>1/((BE92+1)/(S92/1.6)+1/(T92/1.37)) + BE92/((BE92+1)/(S92/1.6) + BE92/(T92/1.37))</f>
        <v>0</v>
      </c>
      <c r="W92">
        <f>(AZ92*BC92)</f>
        <v>0</v>
      </c>
      <c r="X92">
        <f>(BS92+(W92+2*0.95*5.67E-8*(((BS92+$B$7)+273)^4-(BS92+273)^4)-44100*L92)/(1.84*29.3*T92+8*0.95*5.67E-8*(BS92+273)^3))</f>
        <v>0</v>
      </c>
      <c r="Y92">
        <f>($C$7*BT92+$D$7*BU92+$E$7*X92)</f>
        <v>0</v>
      </c>
      <c r="Z92">
        <f>0.61365*exp(17.502*Y92/(240.97+Y92))</f>
        <v>0</v>
      </c>
      <c r="AA92">
        <f>(AB92/AC92*100)</f>
        <v>0</v>
      </c>
      <c r="AB92">
        <f>BL92*(BQ92+BR92)/1000</f>
        <v>0</v>
      </c>
      <c r="AC92">
        <f>0.61365*exp(17.502*BS92/(240.97+BS92))</f>
        <v>0</v>
      </c>
      <c r="AD92">
        <f>(Z92-BL92*(BQ92+BR92)/1000)</f>
        <v>0</v>
      </c>
      <c r="AE92">
        <f>(-L92*44100)</f>
        <v>0</v>
      </c>
      <c r="AF92">
        <f>2*29.3*T92*0.92*(BS92-Y92)</f>
        <v>0</v>
      </c>
      <c r="AG92">
        <f>2*0.95*5.67E-8*(((BS92+$B$7)+273)^4-(Y92+273)^4)</f>
        <v>0</v>
      </c>
      <c r="AH92">
        <f>W92+AG92+AE92+AF92</f>
        <v>0</v>
      </c>
      <c r="AI92">
        <f>BP92*AW92*(BK92-BJ92*(1000-AW92*BM92)/(1000-AW92*BL92))/(100*BD92)</f>
        <v>0</v>
      </c>
      <c r="AJ92">
        <f>1000*BP92*AW92*(BL92-BM92)/(100*BD92*(1000-AW92*BL92))</f>
        <v>0</v>
      </c>
      <c r="AK92">
        <f>(AL92 - AM92 - BQ92*1E3/(8.314*(BS92+273.15)) * AO92/BP92 * AN92) * BP92/(100*BD92) * (1000 - BM92)/1000</f>
        <v>0</v>
      </c>
      <c r="AL92">
        <v>336.3416712426537</v>
      </c>
      <c r="AM92">
        <v>308.4212969696968</v>
      </c>
      <c r="AN92">
        <v>5.03185008985254</v>
      </c>
      <c r="AO92">
        <v>66.7948060823847</v>
      </c>
      <c r="AP92">
        <f>(AR92 - AQ92 + BQ92*1E3/(8.314*(BS92+273.15)) * AT92/BP92 * AS92) * BP92/(100*BD92) * 1000/(1000 - AR92)</f>
        <v>0</v>
      </c>
      <c r="AQ92">
        <v>14.56000073119712</v>
      </c>
      <c r="AR92">
        <v>16.36717878787878</v>
      </c>
      <c r="AS92">
        <v>1.266275753931517E-05</v>
      </c>
      <c r="AT92">
        <v>79.11630161868476</v>
      </c>
      <c r="AU92">
        <v>16</v>
      </c>
      <c r="AV92">
        <v>3</v>
      </c>
      <c r="AW92">
        <f>IF(AU92*$H$13&gt;=AY92,1.0,(AY92/(AY92-AU92*$H$13)))</f>
        <v>0</v>
      </c>
      <c r="AX92">
        <f>(AW92-1)*100</f>
        <v>0</v>
      </c>
      <c r="AY92">
        <f>MAX(0,($B$13+$C$13*BX92)/(1+$D$13*BX92)*BQ92/(BS92+273)*$E$13)</f>
        <v>0</v>
      </c>
      <c r="AZ92">
        <f>$B$11*BY92+$C$11*BZ92+$F$11*CK92*(1-CN92)</f>
        <v>0</v>
      </c>
      <c r="BA92">
        <f>AZ92*BB92</f>
        <v>0</v>
      </c>
      <c r="BB92">
        <f>($B$11*$D$9+$C$11*$D$9+$F$11*((CX92+CP92)/MAX(CX92+CP92+CY92, 0.1)*$I$9+CY92/MAX(CX92+CP92+CY92, 0.1)*$J$9))/($B$11+$C$11+$F$11)</f>
        <v>0</v>
      </c>
      <c r="BC92">
        <f>($B$11*$K$9+$C$11*$K$9+$F$11*((CX92+CP92)/MAX(CX92+CP92+CY92, 0.1)*$P$9+CY92/MAX(CX92+CP92+CY92, 0.1)*$Q$9))/($B$11+$C$11+$F$11)</f>
        <v>0</v>
      </c>
      <c r="BD92">
        <v>6</v>
      </c>
      <c r="BE92">
        <v>0.5</v>
      </c>
      <c r="BF92" t="s">
        <v>361</v>
      </c>
      <c r="BG92">
        <v>2</v>
      </c>
      <c r="BH92" t="b">
        <v>1</v>
      </c>
      <c r="BI92">
        <v>1728492404.814285</v>
      </c>
      <c r="BJ92">
        <v>267.2926071428572</v>
      </c>
      <c r="BK92">
        <v>304.2276428571428</v>
      </c>
      <c r="BL92">
        <v>16.36441785714286</v>
      </c>
      <c r="BM92">
        <v>14.550525</v>
      </c>
      <c r="BN92">
        <v>272.0029285714286</v>
      </c>
      <c r="BO92">
        <v>16.45478214285714</v>
      </c>
      <c r="BP92">
        <v>599.979</v>
      </c>
      <c r="BQ92">
        <v>97.50997500000001</v>
      </c>
      <c r="BR92">
        <v>0.09996338928571429</v>
      </c>
      <c r="BS92">
        <v>25.16543928571429</v>
      </c>
      <c r="BT92">
        <v>25.04292142857143</v>
      </c>
      <c r="BU92">
        <v>999.9000000000002</v>
      </c>
      <c r="BV92">
        <v>0</v>
      </c>
      <c r="BW92">
        <v>0</v>
      </c>
      <c r="BX92">
        <v>10004.44785714286</v>
      </c>
      <c r="BY92">
        <v>0</v>
      </c>
      <c r="BZ92">
        <v>96.57747500000002</v>
      </c>
      <c r="CA92">
        <v>-36.93488571428571</v>
      </c>
      <c r="CB92">
        <v>271.7396428571429</v>
      </c>
      <c r="CC92">
        <v>308.7199642857143</v>
      </c>
      <c r="CD92">
        <v>1.813901071428571</v>
      </c>
      <c r="CE92">
        <v>304.2276428571428</v>
      </c>
      <c r="CF92">
        <v>14.550525</v>
      </c>
      <c r="CG92">
        <v>1.595694285714286</v>
      </c>
      <c r="CH92">
        <v>1.418821428571428</v>
      </c>
      <c r="CI92">
        <v>13.91728571428571</v>
      </c>
      <c r="CJ92">
        <v>12.12027142857143</v>
      </c>
      <c r="CK92">
        <v>1600.028571428571</v>
      </c>
      <c r="CL92">
        <v>0.6919968571428571</v>
      </c>
      <c r="CM92">
        <v>0.3080031428571429</v>
      </c>
      <c r="CN92">
        <v>0</v>
      </c>
      <c r="CO92">
        <v>2.095628571428571</v>
      </c>
      <c r="CP92">
        <v>0</v>
      </c>
      <c r="CQ92">
        <v>13603.97857142857</v>
      </c>
      <c r="CR92">
        <v>13790.43571428572</v>
      </c>
      <c r="CS92">
        <v>41.37696428571428</v>
      </c>
      <c r="CT92">
        <v>41.08903571428569</v>
      </c>
      <c r="CU92">
        <v>41.50867857142857</v>
      </c>
      <c r="CV92">
        <v>40.35460714285713</v>
      </c>
      <c r="CW92">
        <v>40.35239285714285</v>
      </c>
      <c r="CX92">
        <v>1107.215357142857</v>
      </c>
      <c r="CY92">
        <v>492.8132142857144</v>
      </c>
      <c r="CZ92">
        <v>0</v>
      </c>
      <c r="DA92">
        <v>1728492469.6</v>
      </c>
      <c r="DB92">
        <v>0</v>
      </c>
      <c r="DC92">
        <v>1728490956.5</v>
      </c>
      <c r="DD92" t="s">
        <v>362</v>
      </c>
      <c r="DE92">
        <v>1728490952.5</v>
      </c>
      <c r="DF92">
        <v>1728490956.5</v>
      </c>
      <c r="DG92">
        <v>1</v>
      </c>
      <c r="DH92">
        <v>-0.065</v>
      </c>
      <c r="DI92">
        <v>-0.008</v>
      </c>
      <c r="DJ92">
        <v>-3.246</v>
      </c>
      <c r="DK92">
        <v>-0.091</v>
      </c>
      <c r="DL92">
        <v>52</v>
      </c>
      <c r="DM92">
        <v>15</v>
      </c>
      <c r="DN92">
        <v>0.25</v>
      </c>
      <c r="DO92">
        <v>0.13</v>
      </c>
      <c r="DP92">
        <v>-36.50537560975609</v>
      </c>
      <c r="DQ92">
        <v>-7.933314982578398</v>
      </c>
      <c r="DR92">
        <v>0.7830465512064629</v>
      </c>
      <c r="DS92">
        <v>0</v>
      </c>
      <c r="DT92">
        <v>1.820941463414634</v>
      </c>
      <c r="DU92">
        <v>-0.1199466898954675</v>
      </c>
      <c r="DV92">
        <v>0.0137138435595383</v>
      </c>
      <c r="DW92">
        <v>0</v>
      </c>
      <c r="DX92">
        <v>0</v>
      </c>
      <c r="DY92">
        <v>2</v>
      </c>
      <c r="DZ92" t="s">
        <v>386</v>
      </c>
      <c r="EA92">
        <v>3.23114</v>
      </c>
      <c r="EB92">
        <v>2.70442</v>
      </c>
      <c r="EC92">
        <v>0.08093980000000001</v>
      </c>
      <c r="ED92">
        <v>0.0880514</v>
      </c>
      <c r="EE92">
        <v>0.08591</v>
      </c>
      <c r="EF92">
        <v>0.07923239999999999</v>
      </c>
      <c r="EG92">
        <v>30347.2</v>
      </c>
      <c r="EH92">
        <v>29402.5</v>
      </c>
      <c r="EI92">
        <v>31606.9</v>
      </c>
      <c r="EJ92">
        <v>30547.4</v>
      </c>
      <c r="EK92">
        <v>38720.2</v>
      </c>
      <c r="EL92">
        <v>37178.5</v>
      </c>
      <c r="EM92">
        <v>44318.6</v>
      </c>
      <c r="EN92">
        <v>42641.1</v>
      </c>
      <c r="EO92">
        <v>2.13592</v>
      </c>
      <c r="EP92">
        <v>1.91842</v>
      </c>
      <c r="EQ92">
        <v>0.135742</v>
      </c>
      <c r="ER92">
        <v>0</v>
      </c>
      <c r="ES92">
        <v>22.8107</v>
      </c>
      <c r="ET92">
        <v>999.9</v>
      </c>
      <c r="EU92">
        <v>70.40000000000001</v>
      </c>
      <c r="EV92">
        <v>23.3</v>
      </c>
      <c r="EW92">
        <v>20.7292</v>
      </c>
      <c r="EX92">
        <v>60.9519</v>
      </c>
      <c r="EY92">
        <v>25.2163</v>
      </c>
      <c r="EZ92">
        <v>1</v>
      </c>
      <c r="FA92">
        <v>-0.273725</v>
      </c>
      <c r="FB92">
        <v>0.221882</v>
      </c>
      <c r="FC92">
        <v>20.1982</v>
      </c>
      <c r="FD92">
        <v>5.21894</v>
      </c>
      <c r="FE92">
        <v>11.9968</v>
      </c>
      <c r="FF92">
        <v>4.9645</v>
      </c>
      <c r="FG92">
        <v>3.29558</v>
      </c>
      <c r="FH92">
        <v>9999</v>
      </c>
      <c r="FI92">
        <v>9999</v>
      </c>
      <c r="FJ92">
        <v>9999</v>
      </c>
      <c r="FK92">
        <v>148.4</v>
      </c>
      <c r="FL92">
        <v>4.97099</v>
      </c>
      <c r="FM92">
        <v>1.86764</v>
      </c>
      <c r="FN92">
        <v>1.85884</v>
      </c>
      <c r="FO92">
        <v>1.86507</v>
      </c>
      <c r="FP92">
        <v>1.863</v>
      </c>
      <c r="FQ92">
        <v>1.86435</v>
      </c>
      <c r="FR92">
        <v>1.85975</v>
      </c>
      <c r="FS92">
        <v>1.86387</v>
      </c>
      <c r="FT92">
        <v>0</v>
      </c>
      <c r="FU92">
        <v>0</v>
      </c>
      <c r="FV92">
        <v>0</v>
      </c>
      <c r="FW92">
        <v>0</v>
      </c>
      <c r="FX92" t="s">
        <v>364</v>
      </c>
      <c r="FY92" t="s">
        <v>365</v>
      </c>
      <c r="FZ92" t="s">
        <v>366</v>
      </c>
      <c r="GA92" t="s">
        <v>366</v>
      </c>
      <c r="GB92" t="s">
        <v>366</v>
      </c>
      <c r="GC92" t="s">
        <v>366</v>
      </c>
      <c r="GD92">
        <v>0</v>
      </c>
      <c r="GE92">
        <v>100</v>
      </c>
      <c r="GF92">
        <v>100</v>
      </c>
      <c r="GG92">
        <v>-4.972</v>
      </c>
      <c r="GH92">
        <v>-0.09030000000000001</v>
      </c>
      <c r="GI92">
        <v>-2.868309889394353</v>
      </c>
      <c r="GJ92">
        <v>-0.006773961979547998</v>
      </c>
      <c r="GK92">
        <v>-8.296070481250098E-08</v>
      </c>
      <c r="GL92">
        <v>3.322967193956903E-10</v>
      </c>
      <c r="GM92">
        <v>-0.07871069313407227</v>
      </c>
      <c r="GN92">
        <v>-0.00208336341840114</v>
      </c>
      <c r="GO92">
        <v>8.801746095907445E-05</v>
      </c>
      <c r="GP92">
        <v>-2.677693255255651E-07</v>
      </c>
      <c r="GQ92">
        <v>3</v>
      </c>
      <c r="GR92">
        <v>2052</v>
      </c>
      <c r="GS92">
        <v>2</v>
      </c>
      <c r="GT92">
        <v>18</v>
      </c>
      <c r="GU92">
        <v>24.3</v>
      </c>
      <c r="GV92">
        <v>24.3</v>
      </c>
      <c r="GW92">
        <v>1.01318</v>
      </c>
      <c r="GX92">
        <v>2.39868</v>
      </c>
      <c r="GY92">
        <v>1.44897</v>
      </c>
      <c r="GZ92">
        <v>2.32422</v>
      </c>
      <c r="HA92">
        <v>1.55151</v>
      </c>
      <c r="HB92">
        <v>2.34619</v>
      </c>
      <c r="HC92">
        <v>28.6901</v>
      </c>
      <c r="HD92">
        <v>14.7712</v>
      </c>
      <c r="HE92">
        <v>18</v>
      </c>
      <c r="HF92">
        <v>570.665</v>
      </c>
      <c r="HG92">
        <v>438.713</v>
      </c>
      <c r="HH92">
        <v>22.9527</v>
      </c>
      <c r="HI92">
        <v>23.4633</v>
      </c>
      <c r="HJ92">
        <v>30.0006</v>
      </c>
      <c r="HK92">
        <v>23.3985</v>
      </c>
      <c r="HL92">
        <v>23.3159</v>
      </c>
      <c r="HM92">
        <v>20.2713</v>
      </c>
      <c r="HN92">
        <v>38.0218</v>
      </c>
      <c r="HO92">
        <v>63.5272</v>
      </c>
      <c r="HP92">
        <v>22.9444</v>
      </c>
      <c r="HQ92">
        <v>385.739</v>
      </c>
      <c r="HR92">
        <v>14.6642</v>
      </c>
      <c r="HS92">
        <v>100.333</v>
      </c>
      <c r="HT92">
        <v>101.906</v>
      </c>
    </row>
    <row r="93" spans="1:228">
      <c r="A93">
        <v>77</v>
      </c>
      <c r="B93">
        <v>1728492417.6</v>
      </c>
      <c r="C93">
        <v>1480.099999904633</v>
      </c>
      <c r="D93" t="s">
        <v>520</v>
      </c>
      <c r="E93" t="s">
        <v>521</v>
      </c>
      <c r="F93">
        <v>5</v>
      </c>
      <c r="G93" t="s">
        <v>357</v>
      </c>
      <c r="H93" t="s">
        <v>358</v>
      </c>
      <c r="I93" t="s">
        <v>359</v>
      </c>
      <c r="J93" t="s">
        <v>491</v>
      </c>
      <c r="K93">
        <v>1728492410.1</v>
      </c>
      <c r="L93">
        <f>(M93)/1000</f>
        <v>0</v>
      </c>
      <c r="M93">
        <f>IF(BH93, AP93, AJ93)</f>
        <v>0</v>
      </c>
      <c r="N93">
        <f>IF(BH93, AK93, AI93)</f>
        <v>0</v>
      </c>
      <c r="O93">
        <f>BJ93 - IF(AW93&gt;1, N93*BD93*100.0/(AY93), 0)</f>
        <v>0</v>
      </c>
      <c r="P93">
        <f>((V93-L93/2)*O93-N93)/(V93+L93/2)</f>
        <v>0</v>
      </c>
      <c r="Q93">
        <f>P93*(BQ93+BR93)/1000.0</f>
        <v>0</v>
      </c>
      <c r="R93">
        <f>(BJ93 - IF(AW93&gt;1, N93*BD93*100.0/(AY93), 0))*(BQ93+BR93)/1000.0</f>
        <v>0</v>
      </c>
      <c r="S93">
        <f>2.0/((1/U93-1/T93)+SIGN(U93)*SQRT((1/U93-1/T93)*(1/U93-1/T93) + 4*BE93/((BE93+1)*(BE93+1))*(2*1/U93*1/T93-1/T93*1/T93)))</f>
        <v>0</v>
      </c>
      <c r="T93">
        <f>IF(LEFT(BF93,1)&lt;&gt;"0",IF(LEFT(BF93,1)="1",3.0,BG93),$D$5+$E$5*(BX93*BQ93/($K$5*1000))+$F$5*(BX93*BQ93/($K$5*1000))*MAX(MIN(BD93,$J$5),$I$5)*MAX(MIN(BD93,$J$5),$I$5)+$G$5*MAX(MIN(BD93,$J$5),$I$5)*(BX93*BQ93/($K$5*1000))+$H$5*(BX93*BQ93/($K$5*1000))*(BX93*BQ93/($K$5*1000)))</f>
        <v>0</v>
      </c>
      <c r="U93">
        <f>L93*(1000-(1000*0.61365*exp(17.502*Y93/(240.97+Y93))/(BQ93+BR93)+BL93)/2)/(1000*0.61365*exp(17.502*Y93/(240.97+Y93))/(BQ93+BR93)-BL93)</f>
        <v>0</v>
      </c>
      <c r="V93">
        <f>1/((BE93+1)/(S93/1.6)+1/(T93/1.37)) + BE93/((BE93+1)/(S93/1.6) + BE93/(T93/1.37))</f>
        <v>0</v>
      </c>
      <c r="W93">
        <f>(AZ93*BC93)</f>
        <v>0</v>
      </c>
      <c r="X93">
        <f>(BS93+(W93+2*0.95*5.67E-8*(((BS93+$B$7)+273)^4-(BS93+273)^4)-44100*L93)/(1.84*29.3*T93+8*0.95*5.67E-8*(BS93+273)^3))</f>
        <v>0</v>
      </c>
      <c r="Y93">
        <f>($C$7*BT93+$D$7*BU93+$E$7*X93)</f>
        <v>0</v>
      </c>
      <c r="Z93">
        <f>0.61365*exp(17.502*Y93/(240.97+Y93))</f>
        <v>0</v>
      </c>
      <c r="AA93">
        <f>(AB93/AC93*100)</f>
        <v>0</v>
      </c>
      <c r="AB93">
        <f>BL93*(BQ93+BR93)/1000</f>
        <v>0</v>
      </c>
      <c r="AC93">
        <f>0.61365*exp(17.502*BS93/(240.97+BS93))</f>
        <v>0</v>
      </c>
      <c r="AD93">
        <f>(Z93-BL93*(BQ93+BR93)/1000)</f>
        <v>0</v>
      </c>
      <c r="AE93">
        <f>(-L93*44100)</f>
        <v>0</v>
      </c>
      <c r="AF93">
        <f>2*29.3*T93*0.92*(BS93-Y93)</f>
        <v>0</v>
      </c>
      <c r="AG93">
        <f>2*0.95*5.67E-8*(((BS93+$B$7)+273)^4-(Y93+273)^4)</f>
        <v>0</v>
      </c>
      <c r="AH93">
        <f>W93+AG93+AE93+AF93</f>
        <v>0</v>
      </c>
      <c r="AI93">
        <f>BP93*AW93*(BK93-BJ93*(1000-AW93*BM93)/(1000-AW93*BL93))/(100*BD93)</f>
        <v>0</v>
      </c>
      <c r="AJ93">
        <f>1000*BP93*AW93*(BL93-BM93)/(100*BD93*(1000-AW93*BL93))</f>
        <v>0</v>
      </c>
      <c r="AK93">
        <f>(AL93 - AM93 - BQ93*1E3/(8.314*(BS93+273.15)) * AO93/BP93 * AN93) * BP93/(100*BD93) * (1000 - BM93)/1000</f>
        <v>0</v>
      </c>
      <c r="AL93">
        <v>362.135277762241</v>
      </c>
      <c r="AM93">
        <v>333.6229696969696</v>
      </c>
      <c r="AN93">
        <v>5.036226490898942</v>
      </c>
      <c r="AO93">
        <v>66.7948060823847</v>
      </c>
      <c r="AP93">
        <f>(AR93 - AQ93 + BQ93*1E3/(8.314*(BS93+273.15)) * AT93/BP93 * AS93) * BP93/(100*BD93) * 1000/(1000 - AR93)</f>
        <v>0</v>
      </c>
      <c r="AQ93">
        <v>14.62832867416272</v>
      </c>
      <c r="AR93">
        <v>16.39419515151515</v>
      </c>
      <c r="AS93">
        <v>0.00570878289162316</v>
      </c>
      <c r="AT93">
        <v>79.11630161868476</v>
      </c>
      <c r="AU93">
        <v>16</v>
      </c>
      <c r="AV93">
        <v>3</v>
      </c>
      <c r="AW93">
        <f>IF(AU93*$H$13&gt;=AY93,1.0,(AY93/(AY93-AU93*$H$13)))</f>
        <v>0</v>
      </c>
      <c r="AX93">
        <f>(AW93-1)*100</f>
        <v>0</v>
      </c>
      <c r="AY93">
        <f>MAX(0,($B$13+$C$13*BX93)/(1+$D$13*BX93)*BQ93/(BS93+273)*$E$13)</f>
        <v>0</v>
      </c>
      <c r="AZ93">
        <f>$B$11*BY93+$C$11*BZ93+$F$11*CK93*(1-CN93)</f>
        <v>0</v>
      </c>
      <c r="BA93">
        <f>AZ93*BB93</f>
        <v>0</v>
      </c>
      <c r="BB93">
        <f>($B$11*$D$9+$C$11*$D$9+$F$11*((CX93+CP93)/MAX(CX93+CP93+CY93, 0.1)*$I$9+CY93/MAX(CX93+CP93+CY93, 0.1)*$J$9))/($B$11+$C$11+$F$11)</f>
        <v>0</v>
      </c>
      <c r="BC93">
        <f>($B$11*$K$9+$C$11*$K$9+$F$11*((CX93+CP93)/MAX(CX93+CP93+CY93, 0.1)*$P$9+CY93/MAX(CX93+CP93+CY93, 0.1)*$Q$9))/($B$11+$C$11+$F$11)</f>
        <v>0</v>
      </c>
      <c r="BD93">
        <v>6</v>
      </c>
      <c r="BE93">
        <v>0.5</v>
      </c>
      <c r="BF93" t="s">
        <v>361</v>
      </c>
      <c r="BG93">
        <v>2</v>
      </c>
      <c r="BH93" t="b">
        <v>1</v>
      </c>
      <c r="BI93">
        <v>1728492410.1</v>
      </c>
      <c r="BJ93">
        <v>293.4768888888889</v>
      </c>
      <c r="BK93">
        <v>331.077</v>
      </c>
      <c r="BL93">
        <v>16.37006666666667</v>
      </c>
      <c r="BM93">
        <v>14.58015925925926</v>
      </c>
      <c r="BN93">
        <v>298.3647777777778</v>
      </c>
      <c r="BO93">
        <v>16.46042962962963</v>
      </c>
      <c r="BP93">
        <v>600.0124814814816</v>
      </c>
      <c r="BQ93">
        <v>97.51030740740741</v>
      </c>
      <c r="BR93">
        <v>0.1000107407407407</v>
      </c>
      <c r="BS93">
        <v>25.16475925925926</v>
      </c>
      <c r="BT93">
        <v>25.04123703703704</v>
      </c>
      <c r="BU93">
        <v>999.9000000000001</v>
      </c>
      <c r="BV93">
        <v>0</v>
      </c>
      <c r="BW93">
        <v>0</v>
      </c>
      <c r="BX93">
        <v>10006.30185185185</v>
      </c>
      <c r="BY93">
        <v>0</v>
      </c>
      <c r="BZ93">
        <v>87.06861851851853</v>
      </c>
      <c r="CA93">
        <v>-37.60007777777778</v>
      </c>
      <c r="CB93">
        <v>298.3614444444444</v>
      </c>
      <c r="CC93">
        <v>335.9764074074075</v>
      </c>
      <c r="CD93">
        <v>1.789917037037037</v>
      </c>
      <c r="CE93">
        <v>331.077</v>
      </c>
      <c r="CF93">
        <v>14.58015925925926</v>
      </c>
      <c r="CG93">
        <v>1.59625037037037</v>
      </c>
      <c r="CH93">
        <v>1.421715555555555</v>
      </c>
      <c r="CI93">
        <v>13.92266296296296</v>
      </c>
      <c r="CJ93">
        <v>12.15118888888889</v>
      </c>
      <c r="CK93">
        <v>1600.015555555556</v>
      </c>
      <c r="CL93">
        <v>0.6919914814814815</v>
      </c>
      <c r="CM93">
        <v>0.3080085185185185</v>
      </c>
      <c r="CN93">
        <v>0</v>
      </c>
      <c r="CO93">
        <v>2.05092962962963</v>
      </c>
      <c r="CP93">
        <v>0</v>
      </c>
      <c r="CQ93">
        <v>13563.62962962963</v>
      </c>
      <c r="CR93">
        <v>13790.29629629629</v>
      </c>
      <c r="CS93">
        <v>41.25207407407407</v>
      </c>
      <c r="CT93">
        <v>40.96507407407407</v>
      </c>
      <c r="CU93">
        <v>41.41403703703703</v>
      </c>
      <c r="CV93">
        <v>40.11774074074074</v>
      </c>
      <c r="CW93">
        <v>40.22196296296296</v>
      </c>
      <c r="CX93">
        <v>1107.197407407408</v>
      </c>
      <c r="CY93">
        <v>492.8181481481482</v>
      </c>
      <c r="CZ93">
        <v>0</v>
      </c>
      <c r="DA93">
        <v>1728492474.4</v>
      </c>
      <c r="DB93">
        <v>0</v>
      </c>
      <c r="DC93">
        <v>1728490956.5</v>
      </c>
      <c r="DD93" t="s">
        <v>362</v>
      </c>
      <c r="DE93">
        <v>1728490952.5</v>
      </c>
      <c r="DF93">
        <v>1728490956.5</v>
      </c>
      <c r="DG93">
        <v>1</v>
      </c>
      <c r="DH93">
        <v>-0.065</v>
      </c>
      <c r="DI93">
        <v>-0.008</v>
      </c>
      <c r="DJ93">
        <v>-3.246</v>
      </c>
      <c r="DK93">
        <v>-0.091</v>
      </c>
      <c r="DL93">
        <v>52</v>
      </c>
      <c r="DM93">
        <v>15</v>
      </c>
      <c r="DN93">
        <v>0.25</v>
      </c>
      <c r="DO93">
        <v>0.13</v>
      </c>
      <c r="DP93">
        <v>-37.15956829268293</v>
      </c>
      <c r="DQ93">
        <v>-7.559230662020912</v>
      </c>
      <c r="DR93">
        <v>0.7456285312108316</v>
      </c>
      <c r="DS93">
        <v>0</v>
      </c>
      <c r="DT93">
        <v>1.801930487804878</v>
      </c>
      <c r="DU93">
        <v>-0.2623645296167235</v>
      </c>
      <c r="DV93">
        <v>0.02868057062663439</v>
      </c>
      <c r="DW93">
        <v>0</v>
      </c>
      <c r="DX93">
        <v>0</v>
      </c>
      <c r="DY93">
        <v>2</v>
      </c>
      <c r="DZ93" t="s">
        <v>386</v>
      </c>
      <c r="EA93">
        <v>3.23097</v>
      </c>
      <c r="EB93">
        <v>2.70447</v>
      </c>
      <c r="EC93">
        <v>0.0861262</v>
      </c>
      <c r="ED93">
        <v>0.09312049999999999</v>
      </c>
      <c r="EE93">
        <v>0.0860104</v>
      </c>
      <c r="EF93">
        <v>0.0793297</v>
      </c>
      <c r="EG93">
        <v>30175.6</v>
      </c>
      <c r="EH93">
        <v>29239</v>
      </c>
      <c r="EI93">
        <v>31606.4</v>
      </c>
      <c r="EJ93">
        <v>30547.3</v>
      </c>
      <c r="EK93">
        <v>38715.5</v>
      </c>
      <c r="EL93">
        <v>37174.7</v>
      </c>
      <c r="EM93">
        <v>44318</v>
      </c>
      <c r="EN93">
        <v>42641</v>
      </c>
      <c r="EO93">
        <v>2.13567</v>
      </c>
      <c r="EP93">
        <v>1.91852</v>
      </c>
      <c r="EQ93">
        <v>0.136271</v>
      </c>
      <c r="ER93">
        <v>0</v>
      </c>
      <c r="ES93">
        <v>22.8087</v>
      </c>
      <c r="ET93">
        <v>999.9</v>
      </c>
      <c r="EU93">
        <v>70.40000000000001</v>
      </c>
      <c r="EV93">
        <v>23.3</v>
      </c>
      <c r="EW93">
        <v>20.7299</v>
      </c>
      <c r="EX93">
        <v>60.9919</v>
      </c>
      <c r="EY93">
        <v>25.3205</v>
      </c>
      <c r="EZ93">
        <v>1</v>
      </c>
      <c r="FA93">
        <v>-0.273316</v>
      </c>
      <c r="FB93">
        <v>0.246269</v>
      </c>
      <c r="FC93">
        <v>20.1981</v>
      </c>
      <c r="FD93">
        <v>5.21924</v>
      </c>
      <c r="FE93">
        <v>11.996</v>
      </c>
      <c r="FF93">
        <v>4.9644</v>
      </c>
      <c r="FG93">
        <v>3.29553</v>
      </c>
      <c r="FH93">
        <v>9999</v>
      </c>
      <c r="FI93">
        <v>9999</v>
      </c>
      <c r="FJ93">
        <v>9999</v>
      </c>
      <c r="FK93">
        <v>148.4</v>
      </c>
      <c r="FL93">
        <v>4.97098</v>
      </c>
      <c r="FM93">
        <v>1.86765</v>
      </c>
      <c r="FN93">
        <v>1.85884</v>
      </c>
      <c r="FO93">
        <v>1.86505</v>
      </c>
      <c r="FP93">
        <v>1.86301</v>
      </c>
      <c r="FQ93">
        <v>1.86441</v>
      </c>
      <c r="FR93">
        <v>1.85976</v>
      </c>
      <c r="FS93">
        <v>1.86389</v>
      </c>
      <c r="FT93">
        <v>0</v>
      </c>
      <c r="FU93">
        <v>0</v>
      </c>
      <c r="FV93">
        <v>0</v>
      </c>
      <c r="FW93">
        <v>0</v>
      </c>
      <c r="FX93" t="s">
        <v>364</v>
      </c>
      <c r="FY93" t="s">
        <v>365</v>
      </c>
      <c r="FZ93" t="s">
        <v>366</v>
      </c>
      <c r="GA93" t="s">
        <v>366</v>
      </c>
      <c r="GB93" t="s">
        <v>366</v>
      </c>
      <c r="GC93" t="s">
        <v>366</v>
      </c>
      <c r="GD93">
        <v>0</v>
      </c>
      <c r="GE93">
        <v>100</v>
      </c>
      <c r="GF93">
        <v>100</v>
      </c>
      <c r="GG93">
        <v>-5.14</v>
      </c>
      <c r="GH93">
        <v>-0.09030000000000001</v>
      </c>
      <c r="GI93">
        <v>-2.868309889394353</v>
      </c>
      <c r="GJ93">
        <v>-0.006773961979547998</v>
      </c>
      <c r="GK93">
        <v>-8.296070481250098E-08</v>
      </c>
      <c r="GL93">
        <v>3.322967193956903E-10</v>
      </c>
      <c r="GM93">
        <v>-0.07871069313407227</v>
      </c>
      <c r="GN93">
        <v>-0.00208336341840114</v>
      </c>
      <c r="GO93">
        <v>8.801746095907445E-05</v>
      </c>
      <c r="GP93">
        <v>-2.677693255255651E-07</v>
      </c>
      <c r="GQ93">
        <v>3</v>
      </c>
      <c r="GR93">
        <v>2052</v>
      </c>
      <c r="GS93">
        <v>2</v>
      </c>
      <c r="GT93">
        <v>18</v>
      </c>
      <c r="GU93">
        <v>24.4</v>
      </c>
      <c r="GV93">
        <v>24.4</v>
      </c>
      <c r="GW93">
        <v>1.06567</v>
      </c>
      <c r="GX93">
        <v>2.3938</v>
      </c>
      <c r="GY93">
        <v>1.44897</v>
      </c>
      <c r="GZ93">
        <v>2.32422</v>
      </c>
      <c r="HA93">
        <v>1.55151</v>
      </c>
      <c r="HB93">
        <v>2.39258</v>
      </c>
      <c r="HC93">
        <v>28.669</v>
      </c>
      <c r="HD93">
        <v>14.78</v>
      </c>
      <c r="HE93">
        <v>18</v>
      </c>
      <c r="HF93">
        <v>570.561</v>
      </c>
      <c r="HG93">
        <v>438.82</v>
      </c>
      <c r="HH93">
        <v>22.9153</v>
      </c>
      <c r="HI93">
        <v>23.4699</v>
      </c>
      <c r="HJ93">
        <v>30.0007</v>
      </c>
      <c r="HK93">
        <v>23.4045</v>
      </c>
      <c r="HL93">
        <v>23.3218</v>
      </c>
      <c r="HM93">
        <v>21.4328</v>
      </c>
      <c r="HN93">
        <v>38.0218</v>
      </c>
      <c r="HO93">
        <v>63.1569</v>
      </c>
      <c r="HP93">
        <v>22.9032</v>
      </c>
      <c r="HQ93">
        <v>405.801</v>
      </c>
      <c r="HR93">
        <v>14.656</v>
      </c>
      <c r="HS93">
        <v>100.331</v>
      </c>
      <c r="HT93">
        <v>101.906</v>
      </c>
    </row>
    <row r="94" spans="1:228">
      <c r="A94">
        <v>78</v>
      </c>
      <c r="B94">
        <v>1728492422.6</v>
      </c>
      <c r="C94">
        <v>1485.099999904633</v>
      </c>
      <c r="D94" t="s">
        <v>522</v>
      </c>
      <c r="E94" t="s">
        <v>523</v>
      </c>
      <c r="F94">
        <v>5</v>
      </c>
      <c r="G94" t="s">
        <v>357</v>
      </c>
      <c r="H94" t="s">
        <v>358</v>
      </c>
      <c r="I94" t="s">
        <v>359</v>
      </c>
      <c r="J94" t="s">
        <v>491</v>
      </c>
      <c r="K94">
        <v>1728492414.814285</v>
      </c>
      <c r="L94">
        <f>(M94)/1000</f>
        <v>0</v>
      </c>
      <c r="M94">
        <f>IF(BH94, AP94, AJ94)</f>
        <v>0</v>
      </c>
      <c r="N94">
        <f>IF(BH94, AK94, AI94)</f>
        <v>0</v>
      </c>
      <c r="O94">
        <f>BJ94 - IF(AW94&gt;1, N94*BD94*100.0/(AY94), 0)</f>
        <v>0</v>
      </c>
      <c r="P94">
        <f>((V94-L94/2)*O94-N94)/(V94+L94/2)</f>
        <v>0</v>
      </c>
      <c r="Q94">
        <f>P94*(BQ94+BR94)/1000.0</f>
        <v>0</v>
      </c>
      <c r="R94">
        <f>(BJ94 - IF(AW94&gt;1, N94*BD94*100.0/(AY94), 0))*(BQ94+BR94)/1000.0</f>
        <v>0</v>
      </c>
      <c r="S94">
        <f>2.0/((1/U94-1/T94)+SIGN(U94)*SQRT((1/U94-1/T94)*(1/U94-1/T94) + 4*BE94/((BE94+1)*(BE94+1))*(2*1/U94*1/T94-1/T94*1/T94)))</f>
        <v>0</v>
      </c>
      <c r="T94">
        <f>IF(LEFT(BF94,1)&lt;&gt;"0",IF(LEFT(BF94,1)="1",3.0,BG94),$D$5+$E$5*(BX94*BQ94/($K$5*1000))+$F$5*(BX94*BQ94/($K$5*1000))*MAX(MIN(BD94,$J$5),$I$5)*MAX(MIN(BD94,$J$5),$I$5)+$G$5*MAX(MIN(BD94,$J$5),$I$5)*(BX94*BQ94/($K$5*1000))+$H$5*(BX94*BQ94/($K$5*1000))*(BX94*BQ94/($K$5*1000)))</f>
        <v>0</v>
      </c>
      <c r="U94">
        <f>L94*(1000-(1000*0.61365*exp(17.502*Y94/(240.97+Y94))/(BQ94+BR94)+BL94)/2)/(1000*0.61365*exp(17.502*Y94/(240.97+Y94))/(BQ94+BR94)-BL94)</f>
        <v>0</v>
      </c>
      <c r="V94">
        <f>1/((BE94+1)/(S94/1.6)+1/(T94/1.37)) + BE94/((BE94+1)/(S94/1.6) + BE94/(T94/1.37))</f>
        <v>0</v>
      </c>
      <c r="W94">
        <f>(AZ94*BC94)</f>
        <v>0</v>
      </c>
      <c r="X94">
        <f>(BS94+(W94+2*0.95*5.67E-8*(((BS94+$B$7)+273)^4-(BS94+273)^4)-44100*L94)/(1.84*29.3*T94+8*0.95*5.67E-8*(BS94+273)^3))</f>
        <v>0</v>
      </c>
      <c r="Y94">
        <f>($C$7*BT94+$D$7*BU94+$E$7*X94)</f>
        <v>0</v>
      </c>
      <c r="Z94">
        <f>0.61365*exp(17.502*Y94/(240.97+Y94))</f>
        <v>0</v>
      </c>
      <c r="AA94">
        <f>(AB94/AC94*100)</f>
        <v>0</v>
      </c>
      <c r="AB94">
        <f>BL94*(BQ94+BR94)/1000</f>
        <v>0</v>
      </c>
      <c r="AC94">
        <f>0.61365*exp(17.502*BS94/(240.97+BS94))</f>
        <v>0</v>
      </c>
      <c r="AD94">
        <f>(Z94-BL94*(BQ94+BR94)/1000)</f>
        <v>0</v>
      </c>
      <c r="AE94">
        <f>(-L94*44100)</f>
        <v>0</v>
      </c>
      <c r="AF94">
        <f>2*29.3*T94*0.92*(BS94-Y94)</f>
        <v>0</v>
      </c>
      <c r="AG94">
        <f>2*0.95*5.67E-8*(((BS94+$B$7)+273)^4-(Y94+273)^4)</f>
        <v>0</v>
      </c>
      <c r="AH94">
        <f>W94+AG94+AE94+AF94</f>
        <v>0</v>
      </c>
      <c r="AI94">
        <f>BP94*AW94*(BK94-BJ94*(1000-AW94*BM94)/(1000-AW94*BL94))/(100*BD94)</f>
        <v>0</v>
      </c>
      <c r="AJ94">
        <f>1000*BP94*AW94*(BL94-BM94)/(100*BD94*(1000-AW94*BL94))</f>
        <v>0</v>
      </c>
      <c r="AK94">
        <f>(AL94 - AM94 - BQ94*1E3/(8.314*(BS94+273.15)) * AO94/BP94 * AN94) * BP94/(100*BD94) * (1000 - BM94)/1000</f>
        <v>0</v>
      </c>
      <c r="AL94">
        <v>387.8976373166423</v>
      </c>
      <c r="AM94">
        <v>358.7106787878786</v>
      </c>
      <c r="AN94">
        <v>5.016998833428983</v>
      </c>
      <c r="AO94">
        <v>66.7948060823847</v>
      </c>
      <c r="AP94">
        <f>(AR94 - AQ94 + BQ94*1E3/(8.314*(BS94+273.15)) * AT94/BP94 * AS94) * BP94/(100*BD94) * 1000/(1000 - AR94)</f>
        <v>0</v>
      </c>
      <c r="AQ94">
        <v>14.63814800971453</v>
      </c>
      <c r="AR94">
        <v>16.41418363636363</v>
      </c>
      <c r="AS94">
        <v>0.002180276460355894</v>
      </c>
      <c r="AT94">
        <v>79.11630161868476</v>
      </c>
      <c r="AU94">
        <v>16</v>
      </c>
      <c r="AV94">
        <v>3</v>
      </c>
      <c r="AW94">
        <f>IF(AU94*$H$13&gt;=AY94,1.0,(AY94/(AY94-AU94*$H$13)))</f>
        <v>0</v>
      </c>
      <c r="AX94">
        <f>(AW94-1)*100</f>
        <v>0</v>
      </c>
      <c r="AY94">
        <f>MAX(0,($B$13+$C$13*BX94)/(1+$D$13*BX94)*BQ94/(BS94+273)*$E$13)</f>
        <v>0</v>
      </c>
      <c r="AZ94">
        <f>$B$11*BY94+$C$11*BZ94+$F$11*CK94*(1-CN94)</f>
        <v>0</v>
      </c>
      <c r="BA94">
        <f>AZ94*BB94</f>
        <v>0</v>
      </c>
      <c r="BB94">
        <f>($B$11*$D$9+$C$11*$D$9+$F$11*((CX94+CP94)/MAX(CX94+CP94+CY94, 0.1)*$I$9+CY94/MAX(CX94+CP94+CY94, 0.1)*$J$9))/($B$11+$C$11+$F$11)</f>
        <v>0</v>
      </c>
      <c r="BC94">
        <f>($B$11*$K$9+$C$11*$K$9+$F$11*((CX94+CP94)/MAX(CX94+CP94+CY94, 0.1)*$P$9+CY94/MAX(CX94+CP94+CY94, 0.1)*$Q$9))/($B$11+$C$11+$F$11)</f>
        <v>0</v>
      </c>
      <c r="BD94">
        <v>6</v>
      </c>
      <c r="BE94">
        <v>0.5</v>
      </c>
      <c r="BF94" t="s">
        <v>361</v>
      </c>
      <c r="BG94">
        <v>2</v>
      </c>
      <c r="BH94" t="b">
        <v>1</v>
      </c>
      <c r="BI94">
        <v>1728492414.814285</v>
      </c>
      <c r="BJ94">
        <v>316.8125714285715</v>
      </c>
      <c r="BK94">
        <v>355.0191428571429</v>
      </c>
      <c r="BL94">
        <v>16.38376428571429</v>
      </c>
      <c r="BM94">
        <v>14.6094</v>
      </c>
      <c r="BN94">
        <v>321.8584642857144</v>
      </c>
      <c r="BO94">
        <v>16.47411071428571</v>
      </c>
      <c r="BP94">
        <v>600.0103928571428</v>
      </c>
      <c r="BQ94">
        <v>97.5107</v>
      </c>
      <c r="BR94">
        <v>0.100130075</v>
      </c>
      <c r="BS94">
        <v>25.16403571428572</v>
      </c>
      <c r="BT94">
        <v>25.04100357142857</v>
      </c>
      <c r="BU94">
        <v>999.9000000000002</v>
      </c>
      <c r="BV94">
        <v>0</v>
      </c>
      <c r="BW94">
        <v>0</v>
      </c>
      <c r="BX94">
        <v>9992.704642857143</v>
      </c>
      <c r="BY94">
        <v>0</v>
      </c>
      <c r="BZ94">
        <v>79.94523571428572</v>
      </c>
      <c r="CA94">
        <v>-38.20658214285714</v>
      </c>
      <c r="CB94">
        <v>322.0900714285714</v>
      </c>
      <c r="CC94">
        <v>360.2833571428572</v>
      </c>
      <c r="CD94">
        <v>1.774369285714286</v>
      </c>
      <c r="CE94">
        <v>355.0191428571429</v>
      </c>
      <c r="CF94">
        <v>14.6094</v>
      </c>
      <c r="CG94">
        <v>1.597592857142857</v>
      </c>
      <c r="CH94">
        <v>1.4245725</v>
      </c>
      <c r="CI94">
        <v>13.9356</v>
      </c>
      <c r="CJ94">
        <v>12.18170357142857</v>
      </c>
      <c r="CK94">
        <v>1600.015357142858</v>
      </c>
      <c r="CL94">
        <v>0.691993</v>
      </c>
      <c r="CM94">
        <v>0.3080070714285714</v>
      </c>
      <c r="CN94">
        <v>0</v>
      </c>
      <c r="CO94">
        <v>2.006175</v>
      </c>
      <c r="CP94">
        <v>0</v>
      </c>
      <c r="CQ94">
        <v>13531.14285714286</v>
      </c>
      <c r="CR94">
        <v>13790.30357142857</v>
      </c>
      <c r="CS94">
        <v>41.13817857142857</v>
      </c>
      <c r="CT94">
        <v>40.86589285714285</v>
      </c>
      <c r="CU94">
        <v>41.32335714285713</v>
      </c>
      <c r="CV94">
        <v>39.92828571428571</v>
      </c>
      <c r="CW94">
        <v>40.12032142857142</v>
      </c>
      <c r="CX94">
        <v>1107.198928571428</v>
      </c>
      <c r="CY94">
        <v>492.8164285714287</v>
      </c>
      <c r="CZ94">
        <v>0</v>
      </c>
      <c r="DA94">
        <v>1728492479.8</v>
      </c>
      <c r="DB94">
        <v>0</v>
      </c>
      <c r="DC94">
        <v>1728490956.5</v>
      </c>
      <c r="DD94" t="s">
        <v>362</v>
      </c>
      <c r="DE94">
        <v>1728490952.5</v>
      </c>
      <c r="DF94">
        <v>1728490956.5</v>
      </c>
      <c r="DG94">
        <v>1</v>
      </c>
      <c r="DH94">
        <v>-0.065</v>
      </c>
      <c r="DI94">
        <v>-0.008</v>
      </c>
      <c r="DJ94">
        <v>-3.246</v>
      </c>
      <c r="DK94">
        <v>-0.091</v>
      </c>
      <c r="DL94">
        <v>52</v>
      </c>
      <c r="DM94">
        <v>15</v>
      </c>
      <c r="DN94">
        <v>0.25</v>
      </c>
      <c r="DO94">
        <v>0.13</v>
      </c>
      <c r="DP94">
        <v>-37.89193</v>
      </c>
      <c r="DQ94">
        <v>-7.676521575984944</v>
      </c>
      <c r="DR94">
        <v>0.7388028661963894</v>
      </c>
      <c r="DS94">
        <v>0</v>
      </c>
      <c r="DT94">
        <v>1.7850525</v>
      </c>
      <c r="DU94">
        <v>-0.233296435272045</v>
      </c>
      <c r="DV94">
        <v>0.02692675767243431</v>
      </c>
      <c r="DW94">
        <v>0</v>
      </c>
      <c r="DX94">
        <v>0</v>
      </c>
      <c r="DY94">
        <v>2</v>
      </c>
      <c r="DZ94" t="s">
        <v>386</v>
      </c>
      <c r="EA94">
        <v>3.23116</v>
      </c>
      <c r="EB94">
        <v>2.70433</v>
      </c>
      <c r="EC94">
        <v>0.0911274</v>
      </c>
      <c r="ED94">
        <v>0.0980376</v>
      </c>
      <c r="EE94">
        <v>0.08607960000000001</v>
      </c>
      <c r="EF94">
        <v>0.07935680000000001</v>
      </c>
      <c r="EG94">
        <v>30010.8</v>
      </c>
      <c r="EH94">
        <v>29080.1</v>
      </c>
      <c r="EI94">
        <v>31606.7</v>
      </c>
      <c r="EJ94">
        <v>30546.9</v>
      </c>
      <c r="EK94">
        <v>38713.1</v>
      </c>
      <c r="EL94">
        <v>37173.2</v>
      </c>
      <c r="EM94">
        <v>44318.5</v>
      </c>
      <c r="EN94">
        <v>42640.5</v>
      </c>
      <c r="EO94">
        <v>2.13622</v>
      </c>
      <c r="EP94">
        <v>1.91815</v>
      </c>
      <c r="EQ94">
        <v>0.135645</v>
      </c>
      <c r="ER94">
        <v>0</v>
      </c>
      <c r="ES94">
        <v>22.8087</v>
      </c>
      <c r="ET94">
        <v>999.9</v>
      </c>
      <c r="EU94">
        <v>70.40000000000001</v>
      </c>
      <c r="EV94">
        <v>23.3</v>
      </c>
      <c r="EW94">
        <v>20.7313</v>
      </c>
      <c r="EX94">
        <v>60.6719</v>
      </c>
      <c r="EY94">
        <v>25.2244</v>
      </c>
      <c r="EZ94">
        <v>1</v>
      </c>
      <c r="FA94">
        <v>-0.27263</v>
      </c>
      <c r="FB94">
        <v>0.289387</v>
      </c>
      <c r="FC94">
        <v>20.1982</v>
      </c>
      <c r="FD94">
        <v>5.21954</v>
      </c>
      <c r="FE94">
        <v>11.9969</v>
      </c>
      <c r="FF94">
        <v>4.96435</v>
      </c>
      <c r="FG94">
        <v>3.29558</v>
      </c>
      <c r="FH94">
        <v>9999</v>
      </c>
      <c r="FI94">
        <v>9999</v>
      </c>
      <c r="FJ94">
        <v>9999</v>
      </c>
      <c r="FK94">
        <v>148.4</v>
      </c>
      <c r="FL94">
        <v>4.97098</v>
      </c>
      <c r="FM94">
        <v>1.86766</v>
      </c>
      <c r="FN94">
        <v>1.85883</v>
      </c>
      <c r="FO94">
        <v>1.86503</v>
      </c>
      <c r="FP94">
        <v>1.86301</v>
      </c>
      <c r="FQ94">
        <v>1.86439</v>
      </c>
      <c r="FR94">
        <v>1.85976</v>
      </c>
      <c r="FS94">
        <v>1.86386</v>
      </c>
      <c r="FT94">
        <v>0</v>
      </c>
      <c r="FU94">
        <v>0</v>
      </c>
      <c r="FV94">
        <v>0</v>
      </c>
      <c r="FW94">
        <v>0</v>
      </c>
      <c r="FX94" t="s">
        <v>364</v>
      </c>
      <c r="FY94" t="s">
        <v>365</v>
      </c>
      <c r="FZ94" t="s">
        <v>366</v>
      </c>
      <c r="GA94" t="s">
        <v>366</v>
      </c>
      <c r="GB94" t="s">
        <v>366</v>
      </c>
      <c r="GC94" t="s">
        <v>366</v>
      </c>
      <c r="GD94">
        <v>0</v>
      </c>
      <c r="GE94">
        <v>100</v>
      </c>
      <c r="GF94">
        <v>100</v>
      </c>
      <c r="GG94">
        <v>-5.306</v>
      </c>
      <c r="GH94">
        <v>-0.09039999999999999</v>
      </c>
      <c r="GI94">
        <v>-2.868309889394353</v>
      </c>
      <c r="GJ94">
        <v>-0.006773961979547998</v>
      </c>
      <c r="GK94">
        <v>-8.296070481250098E-08</v>
      </c>
      <c r="GL94">
        <v>3.322967193956903E-10</v>
      </c>
      <c r="GM94">
        <v>-0.07871069313407227</v>
      </c>
      <c r="GN94">
        <v>-0.00208336341840114</v>
      </c>
      <c r="GO94">
        <v>8.801746095907445E-05</v>
      </c>
      <c r="GP94">
        <v>-2.677693255255651E-07</v>
      </c>
      <c r="GQ94">
        <v>3</v>
      </c>
      <c r="GR94">
        <v>2052</v>
      </c>
      <c r="GS94">
        <v>2</v>
      </c>
      <c r="GT94">
        <v>18</v>
      </c>
      <c r="GU94">
        <v>24.5</v>
      </c>
      <c r="GV94">
        <v>24.4</v>
      </c>
      <c r="GW94">
        <v>1.12183</v>
      </c>
      <c r="GX94">
        <v>2.39258</v>
      </c>
      <c r="GY94">
        <v>1.44897</v>
      </c>
      <c r="GZ94">
        <v>2.32422</v>
      </c>
      <c r="HA94">
        <v>1.55151</v>
      </c>
      <c r="HB94">
        <v>2.31079</v>
      </c>
      <c r="HC94">
        <v>28.669</v>
      </c>
      <c r="HD94">
        <v>14.7712</v>
      </c>
      <c r="HE94">
        <v>18</v>
      </c>
      <c r="HF94">
        <v>570.987</v>
      </c>
      <c r="HG94">
        <v>438.65</v>
      </c>
      <c r="HH94">
        <v>22.8735</v>
      </c>
      <c r="HI94">
        <v>23.4761</v>
      </c>
      <c r="HJ94">
        <v>30.0007</v>
      </c>
      <c r="HK94">
        <v>23.4104</v>
      </c>
      <c r="HL94">
        <v>23.3276</v>
      </c>
      <c r="HM94">
        <v>22.4643</v>
      </c>
      <c r="HN94">
        <v>38.0218</v>
      </c>
      <c r="HO94">
        <v>63.1569</v>
      </c>
      <c r="HP94">
        <v>22.8568</v>
      </c>
      <c r="HQ94">
        <v>435.867</v>
      </c>
      <c r="HR94">
        <v>14.65</v>
      </c>
      <c r="HS94">
        <v>100.332</v>
      </c>
      <c r="HT94">
        <v>101.905</v>
      </c>
    </row>
    <row r="95" spans="1:228">
      <c r="A95">
        <v>79</v>
      </c>
      <c r="B95">
        <v>1728492427.6</v>
      </c>
      <c r="C95">
        <v>1490.099999904633</v>
      </c>
      <c r="D95" t="s">
        <v>524</v>
      </c>
      <c r="E95" t="s">
        <v>525</v>
      </c>
      <c r="F95">
        <v>5</v>
      </c>
      <c r="G95" t="s">
        <v>357</v>
      </c>
      <c r="H95" t="s">
        <v>358</v>
      </c>
      <c r="I95" t="s">
        <v>359</v>
      </c>
      <c r="J95" t="s">
        <v>491</v>
      </c>
      <c r="K95">
        <v>1728492420.1</v>
      </c>
      <c r="L95">
        <f>(M95)/1000</f>
        <v>0</v>
      </c>
      <c r="M95">
        <f>IF(BH95, AP95, AJ95)</f>
        <v>0</v>
      </c>
      <c r="N95">
        <f>IF(BH95, AK95, AI95)</f>
        <v>0</v>
      </c>
      <c r="O95">
        <f>BJ95 - IF(AW95&gt;1, N95*BD95*100.0/(AY95), 0)</f>
        <v>0</v>
      </c>
      <c r="P95">
        <f>((V95-L95/2)*O95-N95)/(V95+L95/2)</f>
        <v>0</v>
      </c>
      <c r="Q95">
        <f>P95*(BQ95+BR95)/1000.0</f>
        <v>0</v>
      </c>
      <c r="R95">
        <f>(BJ95 - IF(AW95&gt;1, N95*BD95*100.0/(AY95), 0))*(BQ95+BR95)/1000.0</f>
        <v>0</v>
      </c>
      <c r="S95">
        <f>2.0/((1/U95-1/T95)+SIGN(U95)*SQRT((1/U95-1/T95)*(1/U95-1/T95) + 4*BE95/((BE95+1)*(BE95+1))*(2*1/U95*1/T95-1/T95*1/T95)))</f>
        <v>0</v>
      </c>
      <c r="T95">
        <f>IF(LEFT(BF95,1)&lt;&gt;"0",IF(LEFT(BF95,1)="1",3.0,BG95),$D$5+$E$5*(BX95*BQ95/($K$5*1000))+$F$5*(BX95*BQ95/($K$5*1000))*MAX(MIN(BD95,$J$5),$I$5)*MAX(MIN(BD95,$J$5),$I$5)+$G$5*MAX(MIN(BD95,$J$5),$I$5)*(BX95*BQ95/($K$5*1000))+$H$5*(BX95*BQ95/($K$5*1000))*(BX95*BQ95/($K$5*1000)))</f>
        <v>0</v>
      </c>
      <c r="U95">
        <f>L95*(1000-(1000*0.61365*exp(17.502*Y95/(240.97+Y95))/(BQ95+BR95)+BL95)/2)/(1000*0.61365*exp(17.502*Y95/(240.97+Y95))/(BQ95+BR95)-BL95)</f>
        <v>0</v>
      </c>
      <c r="V95">
        <f>1/((BE95+1)/(S95/1.6)+1/(T95/1.37)) + BE95/((BE95+1)/(S95/1.6) + BE95/(T95/1.37))</f>
        <v>0</v>
      </c>
      <c r="W95">
        <f>(AZ95*BC95)</f>
        <v>0</v>
      </c>
      <c r="X95">
        <f>(BS95+(W95+2*0.95*5.67E-8*(((BS95+$B$7)+273)^4-(BS95+273)^4)-44100*L95)/(1.84*29.3*T95+8*0.95*5.67E-8*(BS95+273)^3))</f>
        <v>0</v>
      </c>
      <c r="Y95">
        <f>($C$7*BT95+$D$7*BU95+$E$7*X95)</f>
        <v>0</v>
      </c>
      <c r="Z95">
        <f>0.61365*exp(17.502*Y95/(240.97+Y95))</f>
        <v>0</v>
      </c>
      <c r="AA95">
        <f>(AB95/AC95*100)</f>
        <v>0</v>
      </c>
      <c r="AB95">
        <f>BL95*(BQ95+BR95)/1000</f>
        <v>0</v>
      </c>
      <c r="AC95">
        <f>0.61365*exp(17.502*BS95/(240.97+BS95))</f>
        <v>0</v>
      </c>
      <c r="AD95">
        <f>(Z95-BL95*(BQ95+BR95)/1000)</f>
        <v>0</v>
      </c>
      <c r="AE95">
        <f>(-L95*44100)</f>
        <v>0</v>
      </c>
      <c r="AF95">
        <f>2*29.3*T95*0.92*(BS95-Y95)</f>
        <v>0</v>
      </c>
      <c r="AG95">
        <f>2*0.95*5.67E-8*(((BS95+$B$7)+273)^4-(Y95+273)^4)</f>
        <v>0</v>
      </c>
      <c r="AH95">
        <f>W95+AG95+AE95+AF95</f>
        <v>0</v>
      </c>
      <c r="AI95">
        <f>BP95*AW95*(BK95-BJ95*(1000-AW95*BM95)/(1000-AW95*BL95))/(100*BD95)</f>
        <v>0</v>
      </c>
      <c r="AJ95">
        <f>1000*BP95*AW95*(BL95-BM95)/(100*BD95*(1000-AW95*BL95))</f>
        <v>0</v>
      </c>
      <c r="AK95">
        <f>(AL95 - AM95 - BQ95*1E3/(8.314*(BS95+273.15)) * AO95/BP95 * AN95) * BP95/(100*BD95) * (1000 - BM95)/1000</f>
        <v>0</v>
      </c>
      <c r="AL95">
        <v>413.6748805050416</v>
      </c>
      <c r="AM95">
        <v>383.7675636363636</v>
      </c>
      <c r="AN95">
        <v>5.006526608514909</v>
      </c>
      <c r="AO95">
        <v>66.7948060823847</v>
      </c>
      <c r="AP95">
        <f>(AR95 - AQ95 + BQ95*1E3/(8.314*(BS95+273.15)) * AT95/BP95 * AS95) * BP95/(100*BD95) * 1000/(1000 - AR95)</f>
        <v>0</v>
      </c>
      <c r="AQ95">
        <v>14.64400084982693</v>
      </c>
      <c r="AR95">
        <v>16.42239575757575</v>
      </c>
      <c r="AS95">
        <v>0.0003762513903609133</v>
      </c>
      <c r="AT95">
        <v>79.11630161868476</v>
      </c>
      <c r="AU95">
        <v>16</v>
      </c>
      <c r="AV95">
        <v>3</v>
      </c>
      <c r="AW95">
        <f>IF(AU95*$H$13&gt;=AY95,1.0,(AY95/(AY95-AU95*$H$13)))</f>
        <v>0</v>
      </c>
      <c r="AX95">
        <f>(AW95-1)*100</f>
        <v>0</v>
      </c>
      <c r="AY95">
        <f>MAX(0,($B$13+$C$13*BX95)/(1+$D$13*BX95)*BQ95/(BS95+273)*$E$13)</f>
        <v>0</v>
      </c>
      <c r="AZ95">
        <f>$B$11*BY95+$C$11*BZ95+$F$11*CK95*(1-CN95)</f>
        <v>0</v>
      </c>
      <c r="BA95">
        <f>AZ95*BB95</f>
        <v>0</v>
      </c>
      <c r="BB95">
        <f>($B$11*$D$9+$C$11*$D$9+$F$11*((CX95+CP95)/MAX(CX95+CP95+CY95, 0.1)*$I$9+CY95/MAX(CX95+CP95+CY95, 0.1)*$J$9))/($B$11+$C$11+$F$11)</f>
        <v>0</v>
      </c>
      <c r="BC95">
        <f>($B$11*$K$9+$C$11*$K$9+$F$11*((CX95+CP95)/MAX(CX95+CP95+CY95, 0.1)*$P$9+CY95/MAX(CX95+CP95+CY95, 0.1)*$Q$9))/($B$11+$C$11+$F$11)</f>
        <v>0</v>
      </c>
      <c r="BD95">
        <v>6</v>
      </c>
      <c r="BE95">
        <v>0.5</v>
      </c>
      <c r="BF95" t="s">
        <v>361</v>
      </c>
      <c r="BG95">
        <v>2</v>
      </c>
      <c r="BH95" t="b">
        <v>1</v>
      </c>
      <c r="BI95">
        <v>1728492420.1</v>
      </c>
      <c r="BJ95">
        <v>342.9408888888889</v>
      </c>
      <c r="BK95">
        <v>381.8526666666666</v>
      </c>
      <c r="BL95">
        <v>16.40328148148148</v>
      </c>
      <c r="BM95">
        <v>14.63710740740741</v>
      </c>
      <c r="BN95">
        <v>348.1635185185185</v>
      </c>
      <c r="BO95">
        <v>16.49361851851852</v>
      </c>
      <c r="BP95">
        <v>600.0245185185186</v>
      </c>
      <c r="BQ95">
        <v>97.51057407407407</v>
      </c>
      <c r="BR95">
        <v>0.09997055185185186</v>
      </c>
      <c r="BS95">
        <v>25.16486296296296</v>
      </c>
      <c r="BT95">
        <v>25.04706296296296</v>
      </c>
      <c r="BU95">
        <v>999.9000000000001</v>
      </c>
      <c r="BV95">
        <v>0</v>
      </c>
      <c r="BW95">
        <v>0</v>
      </c>
      <c r="BX95">
        <v>10010.67925925926</v>
      </c>
      <c r="BY95">
        <v>0</v>
      </c>
      <c r="BZ95">
        <v>75.27387407407407</v>
      </c>
      <c r="CA95">
        <v>-38.91184444444445</v>
      </c>
      <c r="CB95">
        <v>348.6603703703705</v>
      </c>
      <c r="CC95">
        <v>387.525037037037</v>
      </c>
      <c r="CD95">
        <v>1.76619</v>
      </c>
      <c r="CE95">
        <v>381.8526666666666</v>
      </c>
      <c r="CF95">
        <v>14.63710740740741</v>
      </c>
      <c r="CG95">
        <v>1.599493703703704</v>
      </c>
      <c r="CH95">
        <v>1.427271111111111</v>
      </c>
      <c r="CI95">
        <v>13.95391851851852</v>
      </c>
      <c r="CJ95">
        <v>12.21050370370371</v>
      </c>
      <c r="CK95">
        <v>1600.038148148148</v>
      </c>
      <c r="CL95">
        <v>0.6920022592592593</v>
      </c>
      <c r="CM95">
        <v>0.307997962962963</v>
      </c>
      <c r="CN95">
        <v>0</v>
      </c>
      <c r="CO95">
        <v>2.047214814814815</v>
      </c>
      <c r="CP95">
        <v>0</v>
      </c>
      <c r="CQ95">
        <v>13499.66666666667</v>
      </c>
      <c r="CR95">
        <v>13790.52592592592</v>
      </c>
      <c r="CS95">
        <v>41.00444444444444</v>
      </c>
      <c r="CT95">
        <v>40.75677777777778</v>
      </c>
      <c r="CU95">
        <v>41.22892592592593</v>
      </c>
      <c r="CV95">
        <v>39.72429629629629</v>
      </c>
      <c r="CW95">
        <v>39.99985185185186</v>
      </c>
      <c r="CX95">
        <v>1107.229259259259</v>
      </c>
      <c r="CY95">
        <v>492.8088888888888</v>
      </c>
      <c r="CZ95">
        <v>0</v>
      </c>
      <c r="DA95">
        <v>1728492484.6</v>
      </c>
      <c r="DB95">
        <v>0</v>
      </c>
      <c r="DC95">
        <v>1728490956.5</v>
      </c>
      <c r="DD95" t="s">
        <v>362</v>
      </c>
      <c r="DE95">
        <v>1728490952.5</v>
      </c>
      <c r="DF95">
        <v>1728490956.5</v>
      </c>
      <c r="DG95">
        <v>1</v>
      </c>
      <c r="DH95">
        <v>-0.065</v>
      </c>
      <c r="DI95">
        <v>-0.008</v>
      </c>
      <c r="DJ95">
        <v>-3.246</v>
      </c>
      <c r="DK95">
        <v>-0.091</v>
      </c>
      <c r="DL95">
        <v>52</v>
      </c>
      <c r="DM95">
        <v>15</v>
      </c>
      <c r="DN95">
        <v>0.25</v>
      </c>
      <c r="DO95">
        <v>0.13</v>
      </c>
      <c r="DP95">
        <v>-38.423815</v>
      </c>
      <c r="DQ95">
        <v>-7.951254033770994</v>
      </c>
      <c r="DR95">
        <v>0.7657729449876118</v>
      </c>
      <c r="DS95">
        <v>0</v>
      </c>
      <c r="DT95">
        <v>1.7758935</v>
      </c>
      <c r="DU95">
        <v>-0.108634446529088</v>
      </c>
      <c r="DV95">
        <v>0.02026685219144798</v>
      </c>
      <c r="DW95">
        <v>0</v>
      </c>
      <c r="DX95">
        <v>0</v>
      </c>
      <c r="DY95">
        <v>2</v>
      </c>
      <c r="DZ95" t="s">
        <v>386</v>
      </c>
      <c r="EA95">
        <v>3.23104</v>
      </c>
      <c r="EB95">
        <v>2.70446</v>
      </c>
      <c r="EC95">
        <v>0.09597029999999999</v>
      </c>
      <c r="ED95">
        <v>0.102783</v>
      </c>
      <c r="EE95">
        <v>0.0861089</v>
      </c>
      <c r="EF95">
        <v>0.07936849999999999</v>
      </c>
      <c r="EG95">
        <v>29850.7</v>
      </c>
      <c r="EH95">
        <v>28926.8</v>
      </c>
      <c r="EI95">
        <v>31606.5</v>
      </c>
      <c r="EJ95">
        <v>30546.4</v>
      </c>
      <c r="EK95">
        <v>38711.6</v>
      </c>
      <c r="EL95">
        <v>37172.1</v>
      </c>
      <c r="EM95">
        <v>44318.1</v>
      </c>
      <c r="EN95">
        <v>42639.6</v>
      </c>
      <c r="EO95">
        <v>2.1357</v>
      </c>
      <c r="EP95">
        <v>1.91845</v>
      </c>
      <c r="EQ95">
        <v>0.137083</v>
      </c>
      <c r="ER95">
        <v>0</v>
      </c>
      <c r="ES95">
        <v>22.8087</v>
      </c>
      <c r="ET95">
        <v>999.9</v>
      </c>
      <c r="EU95">
        <v>70.40000000000001</v>
      </c>
      <c r="EV95">
        <v>23.3</v>
      </c>
      <c r="EW95">
        <v>20.7309</v>
      </c>
      <c r="EX95">
        <v>60.7419</v>
      </c>
      <c r="EY95">
        <v>25.2444</v>
      </c>
      <c r="EZ95">
        <v>1</v>
      </c>
      <c r="FA95">
        <v>-0.272053</v>
      </c>
      <c r="FB95">
        <v>0.304755</v>
      </c>
      <c r="FC95">
        <v>20.1984</v>
      </c>
      <c r="FD95">
        <v>5.22028</v>
      </c>
      <c r="FE95">
        <v>11.9969</v>
      </c>
      <c r="FF95">
        <v>4.96435</v>
      </c>
      <c r="FG95">
        <v>3.29565</v>
      </c>
      <c r="FH95">
        <v>9999</v>
      </c>
      <c r="FI95">
        <v>9999</v>
      </c>
      <c r="FJ95">
        <v>9999</v>
      </c>
      <c r="FK95">
        <v>148.4</v>
      </c>
      <c r="FL95">
        <v>4.97098</v>
      </c>
      <c r="FM95">
        <v>1.86765</v>
      </c>
      <c r="FN95">
        <v>1.85884</v>
      </c>
      <c r="FO95">
        <v>1.86507</v>
      </c>
      <c r="FP95">
        <v>1.86304</v>
      </c>
      <c r="FQ95">
        <v>1.8644</v>
      </c>
      <c r="FR95">
        <v>1.85977</v>
      </c>
      <c r="FS95">
        <v>1.86387</v>
      </c>
      <c r="FT95">
        <v>0</v>
      </c>
      <c r="FU95">
        <v>0</v>
      </c>
      <c r="FV95">
        <v>0</v>
      </c>
      <c r="FW95">
        <v>0</v>
      </c>
      <c r="FX95" t="s">
        <v>364</v>
      </c>
      <c r="FY95" t="s">
        <v>365</v>
      </c>
      <c r="FZ95" t="s">
        <v>366</v>
      </c>
      <c r="GA95" t="s">
        <v>366</v>
      </c>
      <c r="GB95" t="s">
        <v>366</v>
      </c>
      <c r="GC95" t="s">
        <v>366</v>
      </c>
      <c r="GD95">
        <v>0</v>
      </c>
      <c r="GE95">
        <v>100</v>
      </c>
      <c r="GF95">
        <v>100</v>
      </c>
      <c r="GG95">
        <v>-5.472</v>
      </c>
      <c r="GH95">
        <v>-0.09030000000000001</v>
      </c>
      <c r="GI95">
        <v>-2.868309889394353</v>
      </c>
      <c r="GJ95">
        <v>-0.006773961979547998</v>
      </c>
      <c r="GK95">
        <v>-8.296070481250098E-08</v>
      </c>
      <c r="GL95">
        <v>3.322967193956903E-10</v>
      </c>
      <c r="GM95">
        <v>-0.07871069313407227</v>
      </c>
      <c r="GN95">
        <v>-0.00208336341840114</v>
      </c>
      <c r="GO95">
        <v>8.801746095907445E-05</v>
      </c>
      <c r="GP95">
        <v>-2.677693255255651E-07</v>
      </c>
      <c r="GQ95">
        <v>3</v>
      </c>
      <c r="GR95">
        <v>2052</v>
      </c>
      <c r="GS95">
        <v>2</v>
      </c>
      <c r="GT95">
        <v>18</v>
      </c>
      <c r="GU95">
        <v>24.6</v>
      </c>
      <c r="GV95">
        <v>24.5</v>
      </c>
      <c r="GW95">
        <v>1.17432</v>
      </c>
      <c r="GX95">
        <v>2.3938</v>
      </c>
      <c r="GY95">
        <v>1.44897</v>
      </c>
      <c r="GZ95">
        <v>2.32422</v>
      </c>
      <c r="HA95">
        <v>1.55151</v>
      </c>
      <c r="HB95">
        <v>2.37183</v>
      </c>
      <c r="HC95">
        <v>28.669</v>
      </c>
      <c r="HD95">
        <v>14.78</v>
      </c>
      <c r="HE95">
        <v>18</v>
      </c>
      <c r="HF95">
        <v>570.705</v>
      </c>
      <c r="HG95">
        <v>438.88</v>
      </c>
      <c r="HH95">
        <v>22.8303</v>
      </c>
      <c r="HI95">
        <v>23.4826</v>
      </c>
      <c r="HJ95">
        <v>30.0007</v>
      </c>
      <c r="HK95">
        <v>23.4167</v>
      </c>
      <c r="HL95">
        <v>23.3342</v>
      </c>
      <c r="HM95">
        <v>23.6071</v>
      </c>
      <c r="HN95">
        <v>38.0218</v>
      </c>
      <c r="HO95">
        <v>63.1569</v>
      </c>
      <c r="HP95">
        <v>22.8168</v>
      </c>
      <c r="HQ95">
        <v>455.911</v>
      </c>
      <c r="HR95">
        <v>14.6478</v>
      </c>
      <c r="HS95">
        <v>100.332</v>
      </c>
      <c r="HT95">
        <v>101.903</v>
      </c>
    </row>
    <row r="96" spans="1:228">
      <c r="A96">
        <v>80</v>
      </c>
      <c r="B96">
        <v>1728492432.6</v>
      </c>
      <c r="C96">
        <v>1495.099999904633</v>
      </c>
      <c r="D96" t="s">
        <v>526</v>
      </c>
      <c r="E96" t="s">
        <v>527</v>
      </c>
      <c r="F96">
        <v>5</v>
      </c>
      <c r="G96" t="s">
        <v>357</v>
      </c>
      <c r="H96" t="s">
        <v>358</v>
      </c>
      <c r="I96" t="s">
        <v>359</v>
      </c>
      <c r="J96" t="s">
        <v>491</v>
      </c>
      <c r="K96">
        <v>1728492424.814285</v>
      </c>
      <c r="L96">
        <f>(M96)/1000</f>
        <v>0</v>
      </c>
      <c r="M96">
        <f>IF(BH96, AP96, AJ96)</f>
        <v>0</v>
      </c>
      <c r="N96">
        <f>IF(BH96, AK96, AI96)</f>
        <v>0</v>
      </c>
      <c r="O96">
        <f>BJ96 - IF(AW96&gt;1, N96*BD96*100.0/(AY96), 0)</f>
        <v>0</v>
      </c>
      <c r="P96">
        <f>((V96-L96/2)*O96-N96)/(V96+L96/2)</f>
        <v>0</v>
      </c>
      <c r="Q96">
        <f>P96*(BQ96+BR96)/1000.0</f>
        <v>0</v>
      </c>
      <c r="R96">
        <f>(BJ96 - IF(AW96&gt;1, N96*BD96*100.0/(AY96), 0))*(BQ96+BR96)/1000.0</f>
        <v>0</v>
      </c>
      <c r="S96">
        <f>2.0/((1/U96-1/T96)+SIGN(U96)*SQRT((1/U96-1/T96)*(1/U96-1/T96) + 4*BE96/((BE96+1)*(BE96+1))*(2*1/U96*1/T96-1/T96*1/T96)))</f>
        <v>0</v>
      </c>
      <c r="T96">
        <f>IF(LEFT(BF96,1)&lt;&gt;"0",IF(LEFT(BF96,1)="1",3.0,BG96),$D$5+$E$5*(BX96*BQ96/($K$5*1000))+$F$5*(BX96*BQ96/($K$5*1000))*MAX(MIN(BD96,$J$5),$I$5)*MAX(MIN(BD96,$J$5),$I$5)+$G$5*MAX(MIN(BD96,$J$5),$I$5)*(BX96*BQ96/($K$5*1000))+$H$5*(BX96*BQ96/($K$5*1000))*(BX96*BQ96/($K$5*1000)))</f>
        <v>0</v>
      </c>
      <c r="U96">
        <f>L96*(1000-(1000*0.61365*exp(17.502*Y96/(240.97+Y96))/(BQ96+BR96)+BL96)/2)/(1000*0.61365*exp(17.502*Y96/(240.97+Y96))/(BQ96+BR96)-BL96)</f>
        <v>0</v>
      </c>
      <c r="V96">
        <f>1/((BE96+1)/(S96/1.6)+1/(T96/1.37)) + BE96/((BE96+1)/(S96/1.6) + BE96/(T96/1.37))</f>
        <v>0</v>
      </c>
      <c r="W96">
        <f>(AZ96*BC96)</f>
        <v>0</v>
      </c>
      <c r="X96">
        <f>(BS96+(W96+2*0.95*5.67E-8*(((BS96+$B$7)+273)^4-(BS96+273)^4)-44100*L96)/(1.84*29.3*T96+8*0.95*5.67E-8*(BS96+273)^3))</f>
        <v>0</v>
      </c>
      <c r="Y96">
        <f>($C$7*BT96+$D$7*BU96+$E$7*X96)</f>
        <v>0</v>
      </c>
      <c r="Z96">
        <f>0.61365*exp(17.502*Y96/(240.97+Y96))</f>
        <v>0</v>
      </c>
      <c r="AA96">
        <f>(AB96/AC96*100)</f>
        <v>0</v>
      </c>
      <c r="AB96">
        <f>BL96*(BQ96+BR96)/1000</f>
        <v>0</v>
      </c>
      <c r="AC96">
        <f>0.61365*exp(17.502*BS96/(240.97+BS96))</f>
        <v>0</v>
      </c>
      <c r="AD96">
        <f>(Z96-BL96*(BQ96+BR96)/1000)</f>
        <v>0</v>
      </c>
      <c r="AE96">
        <f>(-L96*44100)</f>
        <v>0</v>
      </c>
      <c r="AF96">
        <f>2*29.3*T96*0.92*(BS96-Y96)</f>
        <v>0</v>
      </c>
      <c r="AG96">
        <f>2*0.95*5.67E-8*(((BS96+$B$7)+273)^4-(Y96+273)^4)</f>
        <v>0</v>
      </c>
      <c r="AH96">
        <f>W96+AG96+AE96+AF96</f>
        <v>0</v>
      </c>
      <c r="AI96">
        <f>BP96*AW96*(BK96-BJ96*(1000-AW96*BM96)/(1000-AW96*BL96))/(100*BD96)</f>
        <v>0</v>
      </c>
      <c r="AJ96">
        <f>1000*BP96*AW96*(BL96-BM96)/(100*BD96*(1000-AW96*BL96))</f>
        <v>0</v>
      </c>
      <c r="AK96">
        <f>(AL96 - AM96 - BQ96*1E3/(8.314*(BS96+273.15)) * AO96/BP96 * AN96) * BP96/(100*BD96) * (1000 - BM96)/1000</f>
        <v>0</v>
      </c>
      <c r="AL96">
        <v>439.2492944362622</v>
      </c>
      <c r="AM96">
        <v>408.7549878787876</v>
      </c>
      <c r="AN96">
        <v>5.003609838870366</v>
      </c>
      <c r="AO96">
        <v>66.7948060823847</v>
      </c>
      <c r="AP96">
        <f>(AR96 - AQ96 + BQ96*1E3/(8.314*(BS96+273.15)) * AT96/BP96 * AS96) * BP96/(100*BD96) * 1000/(1000 - AR96)</f>
        <v>0</v>
      </c>
      <c r="AQ96">
        <v>14.64682479346557</v>
      </c>
      <c r="AR96">
        <v>16.42996242424242</v>
      </c>
      <c r="AS96">
        <v>0.0002855032653391421</v>
      </c>
      <c r="AT96">
        <v>79.11630161868476</v>
      </c>
      <c r="AU96">
        <v>16</v>
      </c>
      <c r="AV96">
        <v>3</v>
      </c>
      <c r="AW96">
        <f>IF(AU96*$H$13&gt;=AY96,1.0,(AY96/(AY96-AU96*$H$13)))</f>
        <v>0</v>
      </c>
      <c r="AX96">
        <f>(AW96-1)*100</f>
        <v>0</v>
      </c>
      <c r="AY96">
        <f>MAX(0,($B$13+$C$13*BX96)/(1+$D$13*BX96)*BQ96/(BS96+273)*$E$13)</f>
        <v>0</v>
      </c>
      <c r="AZ96">
        <f>$B$11*BY96+$C$11*BZ96+$F$11*CK96*(1-CN96)</f>
        <v>0</v>
      </c>
      <c r="BA96">
        <f>AZ96*BB96</f>
        <v>0</v>
      </c>
      <c r="BB96">
        <f>($B$11*$D$9+$C$11*$D$9+$F$11*((CX96+CP96)/MAX(CX96+CP96+CY96, 0.1)*$I$9+CY96/MAX(CX96+CP96+CY96, 0.1)*$J$9))/($B$11+$C$11+$F$11)</f>
        <v>0</v>
      </c>
      <c r="BC96">
        <f>($B$11*$K$9+$C$11*$K$9+$F$11*((CX96+CP96)/MAX(CX96+CP96+CY96, 0.1)*$P$9+CY96/MAX(CX96+CP96+CY96, 0.1)*$Q$9))/($B$11+$C$11+$F$11)</f>
        <v>0</v>
      </c>
      <c r="BD96">
        <v>6</v>
      </c>
      <c r="BE96">
        <v>0.5</v>
      </c>
      <c r="BF96" t="s">
        <v>361</v>
      </c>
      <c r="BG96">
        <v>2</v>
      </c>
      <c r="BH96" t="b">
        <v>1</v>
      </c>
      <c r="BI96">
        <v>1728492424.814285</v>
      </c>
      <c r="BJ96">
        <v>366.1823571428571</v>
      </c>
      <c r="BK96">
        <v>405.7309285714285</v>
      </c>
      <c r="BL96">
        <v>16.41703928571429</v>
      </c>
      <c r="BM96">
        <v>14.64313571428571</v>
      </c>
      <c r="BN96">
        <v>371.5617857142856</v>
      </c>
      <c r="BO96">
        <v>16.50737142857143</v>
      </c>
      <c r="BP96">
        <v>599.9960357142857</v>
      </c>
      <c r="BQ96">
        <v>97.51054999999999</v>
      </c>
      <c r="BR96">
        <v>0.09996852142857145</v>
      </c>
      <c r="BS96">
        <v>25.165175</v>
      </c>
      <c r="BT96">
        <v>25.05028928571429</v>
      </c>
      <c r="BU96">
        <v>999.9000000000002</v>
      </c>
      <c r="BV96">
        <v>0</v>
      </c>
      <c r="BW96">
        <v>0</v>
      </c>
      <c r="BX96">
        <v>10012.63357142857</v>
      </c>
      <c r="BY96">
        <v>0</v>
      </c>
      <c r="BZ96">
        <v>73.56523571428571</v>
      </c>
      <c r="CA96">
        <v>-39.54869285714285</v>
      </c>
      <c r="CB96">
        <v>372.2943571428571</v>
      </c>
      <c r="CC96">
        <v>411.7604642857142</v>
      </c>
      <c r="CD96">
        <v>1.773923571428571</v>
      </c>
      <c r="CE96">
        <v>405.7309285714285</v>
      </c>
      <c r="CF96">
        <v>14.64313571428571</v>
      </c>
      <c r="CG96">
        <v>1.600835357142857</v>
      </c>
      <c r="CH96">
        <v>1.427858571428571</v>
      </c>
      <c r="CI96">
        <v>13.96683214285714</v>
      </c>
      <c r="CJ96">
        <v>12.21676071428571</v>
      </c>
      <c r="CK96">
        <v>1600.042142857143</v>
      </c>
      <c r="CL96">
        <v>0.6920065714285715</v>
      </c>
      <c r="CM96">
        <v>0.3079937142857143</v>
      </c>
      <c r="CN96">
        <v>0</v>
      </c>
      <c r="CO96">
        <v>2.10515</v>
      </c>
      <c r="CP96">
        <v>0</v>
      </c>
      <c r="CQ96">
        <v>13478.23928571428</v>
      </c>
      <c r="CR96">
        <v>13790.58571428571</v>
      </c>
      <c r="CS96">
        <v>40.88821428571428</v>
      </c>
      <c r="CT96">
        <v>40.66492857142856</v>
      </c>
      <c r="CU96">
        <v>41.14039285714285</v>
      </c>
      <c r="CV96">
        <v>39.55774999999999</v>
      </c>
      <c r="CW96">
        <v>39.89714285714285</v>
      </c>
      <c r="CX96">
        <v>1107.239642857143</v>
      </c>
      <c r="CY96">
        <v>492.8028571428571</v>
      </c>
      <c r="CZ96">
        <v>0</v>
      </c>
      <c r="DA96">
        <v>1728492489.4</v>
      </c>
      <c r="DB96">
        <v>0</v>
      </c>
      <c r="DC96">
        <v>1728490956.5</v>
      </c>
      <c r="DD96" t="s">
        <v>362</v>
      </c>
      <c r="DE96">
        <v>1728490952.5</v>
      </c>
      <c r="DF96">
        <v>1728490956.5</v>
      </c>
      <c r="DG96">
        <v>1</v>
      </c>
      <c r="DH96">
        <v>-0.065</v>
      </c>
      <c r="DI96">
        <v>-0.008</v>
      </c>
      <c r="DJ96">
        <v>-3.246</v>
      </c>
      <c r="DK96">
        <v>-0.091</v>
      </c>
      <c r="DL96">
        <v>52</v>
      </c>
      <c r="DM96">
        <v>15</v>
      </c>
      <c r="DN96">
        <v>0.25</v>
      </c>
      <c r="DO96">
        <v>0.13</v>
      </c>
      <c r="DP96">
        <v>-39.21429000000001</v>
      </c>
      <c r="DQ96">
        <v>-8.133865666041146</v>
      </c>
      <c r="DR96">
        <v>0.7830121786409199</v>
      </c>
      <c r="DS96">
        <v>0</v>
      </c>
      <c r="DT96">
        <v>1.7693535</v>
      </c>
      <c r="DU96">
        <v>0.09496660412757761</v>
      </c>
      <c r="DV96">
        <v>0.00954459102057287</v>
      </c>
      <c r="DW96">
        <v>1</v>
      </c>
      <c r="DX96">
        <v>1</v>
      </c>
      <c r="DY96">
        <v>2</v>
      </c>
      <c r="DZ96" t="s">
        <v>363</v>
      </c>
      <c r="EA96">
        <v>3.23112</v>
      </c>
      <c r="EB96">
        <v>2.70447</v>
      </c>
      <c r="EC96">
        <v>0.100657</v>
      </c>
      <c r="ED96">
        <v>0.107403</v>
      </c>
      <c r="EE96">
        <v>0.0861329</v>
      </c>
      <c r="EF96">
        <v>0.07938389999999999</v>
      </c>
      <c r="EG96">
        <v>29695.8</v>
      </c>
      <c r="EH96">
        <v>28777.2</v>
      </c>
      <c r="EI96">
        <v>31606.2</v>
      </c>
      <c r="EJ96">
        <v>30545.7</v>
      </c>
      <c r="EK96">
        <v>38710.2</v>
      </c>
      <c r="EL96">
        <v>37170.8</v>
      </c>
      <c r="EM96">
        <v>44317.5</v>
      </c>
      <c r="EN96">
        <v>42638.7</v>
      </c>
      <c r="EO96">
        <v>2.1354</v>
      </c>
      <c r="EP96">
        <v>1.91842</v>
      </c>
      <c r="EQ96">
        <v>0.136517</v>
      </c>
      <c r="ER96">
        <v>0</v>
      </c>
      <c r="ES96">
        <v>22.8115</v>
      </c>
      <c r="ET96">
        <v>999.9</v>
      </c>
      <c r="EU96">
        <v>70.40000000000001</v>
      </c>
      <c r="EV96">
        <v>23.3</v>
      </c>
      <c r="EW96">
        <v>20.73</v>
      </c>
      <c r="EX96">
        <v>60.9019</v>
      </c>
      <c r="EY96">
        <v>25.2003</v>
      </c>
      <c r="EZ96">
        <v>1</v>
      </c>
      <c r="FA96">
        <v>-0.271357</v>
      </c>
      <c r="FB96">
        <v>0.40207</v>
      </c>
      <c r="FC96">
        <v>20.1982</v>
      </c>
      <c r="FD96">
        <v>5.22014</v>
      </c>
      <c r="FE96">
        <v>11.9963</v>
      </c>
      <c r="FF96">
        <v>4.96465</v>
      </c>
      <c r="FG96">
        <v>3.29573</v>
      </c>
      <c r="FH96">
        <v>9999</v>
      </c>
      <c r="FI96">
        <v>9999</v>
      </c>
      <c r="FJ96">
        <v>9999</v>
      </c>
      <c r="FK96">
        <v>148.4</v>
      </c>
      <c r="FL96">
        <v>4.97101</v>
      </c>
      <c r="FM96">
        <v>1.86765</v>
      </c>
      <c r="FN96">
        <v>1.85884</v>
      </c>
      <c r="FO96">
        <v>1.86508</v>
      </c>
      <c r="FP96">
        <v>1.86306</v>
      </c>
      <c r="FQ96">
        <v>1.86436</v>
      </c>
      <c r="FR96">
        <v>1.8598</v>
      </c>
      <c r="FS96">
        <v>1.86389</v>
      </c>
      <c r="FT96">
        <v>0</v>
      </c>
      <c r="FU96">
        <v>0</v>
      </c>
      <c r="FV96">
        <v>0</v>
      </c>
      <c r="FW96">
        <v>0</v>
      </c>
      <c r="FX96" t="s">
        <v>364</v>
      </c>
      <c r="FY96" t="s">
        <v>365</v>
      </c>
      <c r="FZ96" t="s">
        <v>366</v>
      </c>
      <c r="GA96" t="s">
        <v>366</v>
      </c>
      <c r="GB96" t="s">
        <v>366</v>
      </c>
      <c r="GC96" t="s">
        <v>366</v>
      </c>
      <c r="GD96">
        <v>0</v>
      </c>
      <c r="GE96">
        <v>100</v>
      </c>
      <c r="GF96">
        <v>100</v>
      </c>
      <c r="GG96">
        <v>-5.638</v>
      </c>
      <c r="GH96">
        <v>-0.09030000000000001</v>
      </c>
      <c r="GI96">
        <v>-2.868309889394353</v>
      </c>
      <c r="GJ96">
        <v>-0.006773961979547998</v>
      </c>
      <c r="GK96">
        <v>-8.296070481250098E-08</v>
      </c>
      <c r="GL96">
        <v>3.322967193956903E-10</v>
      </c>
      <c r="GM96">
        <v>-0.07871069313407227</v>
      </c>
      <c r="GN96">
        <v>-0.00208336341840114</v>
      </c>
      <c r="GO96">
        <v>8.801746095907445E-05</v>
      </c>
      <c r="GP96">
        <v>-2.677693255255651E-07</v>
      </c>
      <c r="GQ96">
        <v>3</v>
      </c>
      <c r="GR96">
        <v>2052</v>
      </c>
      <c r="GS96">
        <v>2</v>
      </c>
      <c r="GT96">
        <v>18</v>
      </c>
      <c r="GU96">
        <v>24.7</v>
      </c>
      <c r="GV96">
        <v>24.6</v>
      </c>
      <c r="GW96">
        <v>1.22559</v>
      </c>
      <c r="GX96">
        <v>2.39502</v>
      </c>
      <c r="GY96">
        <v>1.44775</v>
      </c>
      <c r="GZ96">
        <v>2.32422</v>
      </c>
      <c r="HA96">
        <v>1.55151</v>
      </c>
      <c r="HB96">
        <v>2.35107</v>
      </c>
      <c r="HC96">
        <v>28.6901</v>
      </c>
      <c r="HD96">
        <v>14.78</v>
      </c>
      <c r="HE96">
        <v>18</v>
      </c>
      <c r="HF96">
        <v>570.571</v>
      </c>
      <c r="HG96">
        <v>438.918</v>
      </c>
      <c r="HH96">
        <v>22.7839</v>
      </c>
      <c r="HI96">
        <v>23.4891</v>
      </c>
      <c r="HJ96">
        <v>30.0008</v>
      </c>
      <c r="HK96">
        <v>23.4231</v>
      </c>
      <c r="HL96">
        <v>23.3405</v>
      </c>
      <c r="HM96">
        <v>24.62</v>
      </c>
      <c r="HN96">
        <v>38.0218</v>
      </c>
      <c r="HO96">
        <v>62.7853</v>
      </c>
      <c r="HP96">
        <v>22.7571</v>
      </c>
      <c r="HQ96">
        <v>475.947</v>
      </c>
      <c r="HR96">
        <v>14.6478</v>
      </c>
      <c r="HS96">
        <v>100.331</v>
      </c>
      <c r="HT96">
        <v>101.901</v>
      </c>
    </row>
    <row r="97" spans="1:228">
      <c r="A97">
        <v>81</v>
      </c>
      <c r="B97">
        <v>1728492437.6</v>
      </c>
      <c r="C97">
        <v>1500.099999904633</v>
      </c>
      <c r="D97" t="s">
        <v>528</v>
      </c>
      <c r="E97" t="s">
        <v>529</v>
      </c>
      <c r="F97">
        <v>5</v>
      </c>
      <c r="G97" t="s">
        <v>357</v>
      </c>
      <c r="H97" t="s">
        <v>358</v>
      </c>
      <c r="I97" t="s">
        <v>359</v>
      </c>
      <c r="J97" t="s">
        <v>491</v>
      </c>
      <c r="K97">
        <v>1728492430.1</v>
      </c>
      <c r="L97">
        <f>(M97)/1000</f>
        <v>0</v>
      </c>
      <c r="M97">
        <f>IF(BH97, AP97, AJ97)</f>
        <v>0</v>
      </c>
      <c r="N97">
        <f>IF(BH97, AK97, AI97)</f>
        <v>0</v>
      </c>
      <c r="O97">
        <f>BJ97 - IF(AW97&gt;1, N97*BD97*100.0/(AY97), 0)</f>
        <v>0</v>
      </c>
      <c r="P97">
        <f>((V97-L97/2)*O97-N97)/(V97+L97/2)</f>
        <v>0</v>
      </c>
      <c r="Q97">
        <f>P97*(BQ97+BR97)/1000.0</f>
        <v>0</v>
      </c>
      <c r="R97">
        <f>(BJ97 - IF(AW97&gt;1, N97*BD97*100.0/(AY97), 0))*(BQ97+BR97)/1000.0</f>
        <v>0</v>
      </c>
      <c r="S97">
        <f>2.0/((1/U97-1/T97)+SIGN(U97)*SQRT((1/U97-1/T97)*(1/U97-1/T97) + 4*BE97/((BE97+1)*(BE97+1))*(2*1/U97*1/T97-1/T97*1/T97)))</f>
        <v>0</v>
      </c>
      <c r="T97">
        <f>IF(LEFT(BF97,1)&lt;&gt;"0",IF(LEFT(BF97,1)="1",3.0,BG97),$D$5+$E$5*(BX97*BQ97/($K$5*1000))+$F$5*(BX97*BQ97/($K$5*1000))*MAX(MIN(BD97,$J$5),$I$5)*MAX(MIN(BD97,$J$5),$I$5)+$G$5*MAX(MIN(BD97,$J$5),$I$5)*(BX97*BQ97/($K$5*1000))+$H$5*(BX97*BQ97/($K$5*1000))*(BX97*BQ97/($K$5*1000)))</f>
        <v>0</v>
      </c>
      <c r="U97">
        <f>L97*(1000-(1000*0.61365*exp(17.502*Y97/(240.97+Y97))/(BQ97+BR97)+BL97)/2)/(1000*0.61365*exp(17.502*Y97/(240.97+Y97))/(BQ97+BR97)-BL97)</f>
        <v>0</v>
      </c>
      <c r="V97">
        <f>1/((BE97+1)/(S97/1.6)+1/(T97/1.37)) + BE97/((BE97+1)/(S97/1.6) + BE97/(T97/1.37))</f>
        <v>0</v>
      </c>
      <c r="W97">
        <f>(AZ97*BC97)</f>
        <v>0</v>
      </c>
      <c r="X97">
        <f>(BS97+(W97+2*0.95*5.67E-8*(((BS97+$B$7)+273)^4-(BS97+273)^4)-44100*L97)/(1.84*29.3*T97+8*0.95*5.67E-8*(BS97+273)^3))</f>
        <v>0</v>
      </c>
      <c r="Y97">
        <f>($C$7*BT97+$D$7*BU97+$E$7*X97)</f>
        <v>0</v>
      </c>
      <c r="Z97">
        <f>0.61365*exp(17.502*Y97/(240.97+Y97))</f>
        <v>0</v>
      </c>
      <c r="AA97">
        <f>(AB97/AC97*100)</f>
        <v>0</v>
      </c>
      <c r="AB97">
        <f>BL97*(BQ97+BR97)/1000</f>
        <v>0</v>
      </c>
      <c r="AC97">
        <f>0.61365*exp(17.502*BS97/(240.97+BS97))</f>
        <v>0</v>
      </c>
      <c r="AD97">
        <f>(Z97-BL97*(BQ97+BR97)/1000)</f>
        <v>0</v>
      </c>
      <c r="AE97">
        <f>(-L97*44100)</f>
        <v>0</v>
      </c>
      <c r="AF97">
        <f>2*29.3*T97*0.92*(BS97-Y97)</f>
        <v>0</v>
      </c>
      <c r="AG97">
        <f>2*0.95*5.67E-8*(((BS97+$B$7)+273)^4-(Y97+273)^4)</f>
        <v>0</v>
      </c>
      <c r="AH97">
        <f>W97+AG97+AE97+AF97</f>
        <v>0</v>
      </c>
      <c r="AI97">
        <f>BP97*AW97*(BK97-BJ97*(1000-AW97*BM97)/(1000-AW97*BL97))/(100*BD97)</f>
        <v>0</v>
      </c>
      <c r="AJ97">
        <f>1000*BP97*AW97*(BL97-BM97)/(100*BD97*(1000-AW97*BL97))</f>
        <v>0</v>
      </c>
      <c r="AK97">
        <f>(AL97 - AM97 - BQ97*1E3/(8.314*(BS97+273.15)) * AO97/BP97 * AN97) * BP97/(100*BD97) * (1000 - BM97)/1000</f>
        <v>0</v>
      </c>
      <c r="AL97">
        <v>465.0780472220599</v>
      </c>
      <c r="AM97">
        <v>433.7472969696969</v>
      </c>
      <c r="AN97">
        <v>5.014248910156339</v>
      </c>
      <c r="AO97">
        <v>66.7948060823847</v>
      </c>
      <c r="AP97">
        <f>(AR97 - AQ97 + BQ97*1E3/(8.314*(BS97+273.15)) * AT97/BP97 * AS97) * BP97/(100*BD97) * 1000/(1000 - AR97)</f>
        <v>0</v>
      </c>
      <c r="AQ97">
        <v>14.6523136798783</v>
      </c>
      <c r="AR97">
        <v>16.43159939393939</v>
      </c>
      <c r="AS97">
        <v>2.952405653311692E-05</v>
      </c>
      <c r="AT97">
        <v>79.11630161868476</v>
      </c>
      <c r="AU97">
        <v>16</v>
      </c>
      <c r="AV97">
        <v>3</v>
      </c>
      <c r="AW97">
        <f>IF(AU97*$H$13&gt;=AY97,1.0,(AY97/(AY97-AU97*$H$13)))</f>
        <v>0</v>
      </c>
      <c r="AX97">
        <f>(AW97-1)*100</f>
        <v>0</v>
      </c>
      <c r="AY97">
        <f>MAX(0,($B$13+$C$13*BX97)/(1+$D$13*BX97)*BQ97/(BS97+273)*$E$13)</f>
        <v>0</v>
      </c>
      <c r="AZ97">
        <f>$B$11*BY97+$C$11*BZ97+$F$11*CK97*(1-CN97)</f>
        <v>0</v>
      </c>
      <c r="BA97">
        <f>AZ97*BB97</f>
        <v>0</v>
      </c>
      <c r="BB97">
        <f>($B$11*$D$9+$C$11*$D$9+$F$11*((CX97+CP97)/MAX(CX97+CP97+CY97, 0.1)*$I$9+CY97/MAX(CX97+CP97+CY97, 0.1)*$J$9))/($B$11+$C$11+$F$11)</f>
        <v>0</v>
      </c>
      <c r="BC97">
        <f>($B$11*$K$9+$C$11*$K$9+$F$11*((CX97+CP97)/MAX(CX97+CP97+CY97, 0.1)*$P$9+CY97/MAX(CX97+CP97+CY97, 0.1)*$Q$9))/($B$11+$C$11+$F$11)</f>
        <v>0</v>
      </c>
      <c r="BD97">
        <v>6</v>
      </c>
      <c r="BE97">
        <v>0.5</v>
      </c>
      <c r="BF97" t="s">
        <v>361</v>
      </c>
      <c r="BG97">
        <v>2</v>
      </c>
      <c r="BH97" t="b">
        <v>1</v>
      </c>
      <c r="BI97">
        <v>1728492430.1</v>
      </c>
      <c r="BJ97">
        <v>392.1915555555555</v>
      </c>
      <c r="BK97">
        <v>432.5203333333334</v>
      </c>
      <c r="BL97">
        <v>16.42591851851851</v>
      </c>
      <c r="BM97">
        <v>14.64798518518518</v>
      </c>
      <c r="BN97">
        <v>397.7460740740741</v>
      </c>
      <c r="BO97">
        <v>16.51624814814815</v>
      </c>
      <c r="BP97">
        <v>600.0042962962963</v>
      </c>
      <c r="BQ97">
        <v>97.51013703703704</v>
      </c>
      <c r="BR97">
        <v>0.09989676296296296</v>
      </c>
      <c r="BS97">
        <v>25.16594814814815</v>
      </c>
      <c r="BT97">
        <v>25.0569962962963</v>
      </c>
      <c r="BU97">
        <v>999.9000000000001</v>
      </c>
      <c r="BV97">
        <v>0</v>
      </c>
      <c r="BW97">
        <v>0</v>
      </c>
      <c r="BX97">
        <v>10017.47555555555</v>
      </c>
      <c r="BY97">
        <v>0</v>
      </c>
      <c r="BZ97">
        <v>72.50072592592593</v>
      </c>
      <c r="CA97">
        <v>-40.32898148148148</v>
      </c>
      <c r="CB97">
        <v>398.7411481481481</v>
      </c>
      <c r="CC97">
        <v>438.9502592592592</v>
      </c>
      <c r="CD97">
        <v>1.777950370370371</v>
      </c>
      <c r="CE97">
        <v>432.5203333333334</v>
      </c>
      <c r="CF97">
        <v>14.64798518518518</v>
      </c>
      <c r="CG97">
        <v>1.601693333333333</v>
      </c>
      <c r="CH97">
        <v>1.428325925925926</v>
      </c>
      <c r="CI97">
        <v>13.9751</v>
      </c>
      <c r="CJ97">
        <v>12.22172962962963</v>
      </c>
      <c r="CK97">
        <v>1600.018888888889</v>
      </c>
      <c r="CL97">
        <v>0.6920037777777778</v>
      </c>
      <c r="CM97">
        <v>0.3079964814814815</v>
      </c>
      <c r="CN97">
        <v>0</v>
      </c>
      <c r="CO97">
        <v>2.1455</v>
      </c>
      <c r="CP97">
        <v>0</v>
      </c>
      <c r="CQ97">
        <v>13463.22962962963</v>
      </c>
      <c r="CR97">
        <v>13790.36666666667</v>
      </c>
      <c r="CS97">
        <v>40.75911111111112</v>
      </c>
      <c r="CT97">
        <v>40.56688888888888</v>
      </c>
      <c r="CU97">
        <v>41.04837037037036</v>
      </c>
      <c r="CV97">
        <v>39.37474074074074</v>
      </c>
      <c r="CW97">
        <v>39.77755555555555</v>
      </c>
      <c r="CX97">
        <v>1107.218888888889</v>
      </c>
      <c r="CY97">
        <v>492.8003703703704</v>
      </c>
      <c r="CZ97">
        <v>0</v>
      </c>
      <c r="DA97">
        <v>1728492494.2</v>
      </c>
      <c r="DB97">
        <v>0</v>
      </c>
      <c r="DC97">
        <v>1728490956.5</v>
      </c>
      <c r="DD97" t="s">
        <v>362</v>
      </c>
      <c r="DE97">
        <v>1728490952.5</v>
      </c>
      <c r="DF97">
        <v>1728490956.5</v>
      </c>
      <c r="DG97">
        <v>1</v>
      </c>
      <c r="DH97">
        <v>-0.065</v>
      </c>
      <c r="DI97">
        <v>-0.008</v>
      </c>
      <c r="DJ97">
        <v>-3.246</v>
      </c>
      <c r="DK97">
        <v>-0.091</v>
      </c>
      <c r="DL97">
        <v>52</v>
      </c>
      <c r="DM97">
        <v>15</v>
      </c>
      <c r="DN97">
        <v>0.25</v>
      </c>
      <c r="DO97">
        <v>0.13</v>
      </c>
      <c r="DP97">
        <v>-39.787315</v>
      </c>
      <c r="DQ97">
        <v>-8.650694183864781</v>
      </c>
      <c r="DR97">
        <v>0.8340297130648283</v>
      </c>
      <c r="DS97">
        <v>0</v>
      </c>
      <c r="DT97">
        <v>1.774324</v>
      </c>
      <c r="DU97">
        <v>0.05851857410881064</v>
      </c>
      <c r="DV97">
        <v>0.006317711136163169</v>
      </c>
      <c r="DW97">
        <v>1</v>
      </c>
      <c r="DX97">
        <v>1</v>
      </c>
      <c r="DY97">
        <v>2</v>
      </c>
      <c r="DZ97" t="s">
        <v>363</v>
      </c>
      <c r="EA97">
        <v>3.23107</v>
      </c>
      <c r="EB97">
        <v>2.70431</v>
      </c>
      <c r="EC97">
        <v>0.105224</v>
      </c>
      <c r="ED97">
        <v>0.111914</v>
      </c>
      <c r="EE97">
        <v>0.0861387</v>
      </c>
      <c r="EF97">
        <v>0.0794007</v>
      </c>
      <c r="EG97">
        <v>29544.8</v>
      </c>
      <c r="EH97">
        <v>28631.4</v>
      </c>
      <c r="EI97">
        <v>31605.9</v>
      </c>
      <c r="EJ97">
        <v>30545.3</v>
      </c>
      <c r="EK97">
        <v>38709.9</v>
      </c>
      <c r="EL97">
        <v>37169.7</v>
      </c>
      <c r="EM97">
        <v>44317.4</v>
      </c>
      <c r="EN97">
        <v>42638.1</v>
      </c>
      <c r="EO97">
        <v>2.13582</v>
      </c>
      <c r="EP97">
        <v>1.91812</v>
      </c>
      <c r="EQ97">
        <v>0.136368</v>
      </c>
      <c r="ER97">
        <v>0</v>
      </c>
      <c r="ES97">
        <v>22.8153</v>
      </c>
      <c r="ET97">
        <v>999.9</v>
      </c>
      <c r="EU97">
        <v>70.40000000000001</v>
      </c>
      <c r="EV97">
        <v>23.3</v>
      </c>
      <c r="EW97">
        <v>20.7303</v>
      </c>
      <c r="EX97">
        <v>60.7319</v>
      </c>
      <c r="EY97">
        <v>25.2524</v>
      </c>
      <c r="EZ97">
        <v>1</v>
      </c>
      <c r="FA97">
        <v>-0.270772</v>
      </c>
      <c r="FB97">
        <v>0.451827</v>
      </c>
      <c r="FC97">
        <v>20.1979</v>
      </c>
      <c r="FD97">
        <v>5.22028</v>
      </c>
      <c r="FE97">
        <v>11.9974</v>
      </c>
      <c r="FF97">
        <v>4.9644</v>
      </c>
      <c r="FG97">
        <v>3.29565</v>
      </c>
      <c r="FH97">
        <v>9999</v>
      </c>
      <c r="FI97">
        <v>9999</v>
      </c>
      <c r="FJ97">
        <v>9999</v>
      </c>
      <c r="FK97">
        <v>148.4</v>
      </c>
      <c r="FL97">
        <v>4.97099</v>
      </c>
      <c r="FM97">
        <v>1.86762</v>
      </c>
      <c r="FN97">
        <v>1.85885</v>
      </c>
      <c r="FO97">
        <v>1.86506</v>
      </c>
      <c r="FP97">
        <v>1.86299</v>
      </c>
      <c r="FQ97">
        <v>1.86437</v>
      </c>
      <c r="FR97">
        <v>1.85979</v>
      </c>
      <c r="FS97">
        <v>1.86386</v>
      </c>
      <c r="FT97">
        <v>0</v>
      </c>
      <c r="FU97">
        <v>0</v>
      </c>
      <c r="FV97">
        <v>0</v>
      </c>
      <c r="FW97">
        <v>0</v>
      </c>
      <c r="FX97" t="s">
        <v>364</v>
      </c>
      <c r="FY97" t="s">
        <v>365</v>
      </c>
      <c r="FZ97" t="s">
        <v>366</v>
      </c>
      <c r="GA97" t="s">
        <v>366</v>
      </c>
      <c r="GB97" t="s">
        <v>366</v>
      </c>
      <c r="GC97" t="s">
        <v>366</v>
      </c>
      <c r="GD97">
        <v>0</v>
      </c>
      <c r="GE97">
        <v>100</v>
      </c>
      <c r="GF97">
        <v>100</v>
      </c>
      <c r="GG97">
        <v>-5.803</v>
      </c>
      <c r="GH97">
        <v>-0.09039999999999999</v>
      </c>
      <c r="GI97">
        <v>-2.868309889394353</v>
      </c>
      <c r="GJ97">
        <v>-0.006773961979547998</v>
      </c>
      <c r="GK97">
        <v>-8.296070481250098E-08</v>
      </c>
      <c r="GL97">
        <v>3.322967193956903E-10</v>
      </c>
      <c r="GM97">
        <v>-0.07871069313407227</v>
      </c>
      <c r="GN97">
        <v>-0.00208336341840114</v>
      </c>
      <c r="GO97">
        <v>8.801746095907445E-05</v>
      </c>
      <c r="GP97">
        <v>-2.677693255255651E-07</v>
      </c>
      <c r="GQ97">
        <v>3</v>
      </c>
      <c r="GR97">
        <v>2052</v>
      </c>
      <c r="GS97">
        <v>2</v>
      </c>
      <c r="GT97">
        <v>18</v>
      </c>
      <c r="GU97">
        <v>24.8</v>
      </c>
      <c r="GV97">
        <v>24.7</v>
      </c>
      <c r="GW97">
        <v>1.28174</v>
      </c>
      <c r="GX97">
        <v>2.39136</v>
      </c>
      <c r="GY97">
        <v>1.44897</v>
      </c>
      <c r="GZ97">
        <v>2.32422</v>
      </c>
      <c r="HA97">
        <v>1.55151</v>
      </c>
      <c r="HB97">
        <v>2.34375</v>
      </c>
      <c r="HC97">
        <v>28.6901</v>
      </c>
      <c r="HD97">
        <v>14.7712</v>
      </c>
      <c r="HE97">
        <v>18</v>
      </c>
      <c r="HF97">
        <v>570.917</v>
      </c>
      <c r="HG97">
        <v>438.791</v>
      </c>
      <c r="HH97">
        <v>22.7249</v>
      </c>
      <c r="HI97">
        <v>23.4959</v>
      </c>
      <c r="HJ97">
        <v>30.0006</v>
      </c>
      <c r="HK97">
        <v>23.429</v>
      </c>
      <c r="HL97">
        <v>23.3463</v>
      </c>
      <c r="HM97">
        <v>25.7341</v>
      </c>
      <c r="HN97">
        <v>38.0218</v>
      </c>
      <c r="HO97">
        <v>62.7853</v>
      </c>
      <c r="HP97">
        <v>22.7012</v>
      </c>
      <c r="HQ97">
        <v>506</v>
      </c>
      <c r="HR97">
        <v>14.6478</v>
      </c>
      <c r="HS97">
        <v>100.33</v>
      </c>
      <c r="HT97">
        <v>101.899</v>
      </c>
    </row>
    <row r="98" spans="1:228">
      <c r="A98">
        <v>82</v>
      </c>
      <c r="B98">
        <v>1728492442.6</v>
      </c>
      <c r="C98">
        <v>1505.099999904633</v>
      </c>
      <c r="D98" t="s">
        <v>530</v>
      </c>
      <c r="E98" t="s">
        <v>531</v>
      </c>
      <c r="F98">
        <v>5</v>
      </c>
      <c r="G98" t="s">
        <v>357</v>
      </c>
      <c r="H98" t="s">
        <v>358</v>
      </c>
      <c r="I98" t="s">
        <v>359</v>
      </c>
      <c r="J98" t="s">
        <v>491</v>
      </c>
      <c r="K98">
        <v>1728492434.814285</v>
      </c>
      <c r="L98">
        <f>(M98)/1000</f>
        <v>0</v>
      </c>
      <c r="M98">
        <f>IF(BH98, AP98, AJ98)</f>
        <v>0</v>
      </c>
      <c r="N98">
        <f>IF(BH98, AK98, AI98)</f>
        <v>0</v>
      </c>
      <c r="O98">
        <f>BJ98 - IF(AW98&gt;1, N98*BD98*100.0/(AY98), 0)</f>
        <v>0</v>
      </c>
      <c r="P98">
        <f>((V98-L98/2)*O98-N98)/(V98+L98/2)</f>
        <v>0</v>
      </c>
      <c r="Q98">
        <f>P98*(BQ98+BR98)/1000.0</f>
        <v>0</v>
      </c>
      <c r="R98">
        <f>(BJ98 - IF(AW98&gt;1, N98*BD98*100.0/(AY98), 0))*(BQ98+BR98)/1000.0</f>
        <v>0</v>
      </c>
      <c r="S98">
        <f>2.0/((1/U98-1/T98)+SIGN(U98)*SQRT((1/U98-1/T98)*(1/U98-1/T98) + 4*BE98/((BE98+1)*(BE98+1))*(2*1/U98*1/T98-1/T98*1/T98)))</f>
        <v>0</v>
      </c>
      <c r="T98">
        <f>IF(LEFT(BF98,1)&lt;&gt;"0",IF(LEFT(BF98,1)="1",3.0,BG98),$D$5+$E$5*(BX98*BQ98/($K$5*1000))+$F$5*(BX98*BQ98/($K$5*1000))*MAX(MIN(BD98,$J$5),$I$5)*MAX(MIN(BD98,$J$5),$I$5)+$G$5*MAX(MIN(BD98,$J$5),$I$5)*(BX98*BQ98/($K$5*1000))+$H$5*(BX98*BQ98/($K$5*1000))*(BX98*BQ98/($K$5*1000)))</f>
        <v>0</v>
      </c>
      <c r="U98">
        <f>L98*(1000-(1000*0.61365*exp(17.502*Y98/(240.97+Y98))/(BQ98+BR98)+BL98)/2)/(1000*0.61365*exp(17.502*Y98/(240.97+Y98))/(BQ98+BR98)-BL98)</f>
        <v>0</v>
      </c>
      <c r="V98">
        <f>1/((BE98+1)/(S98/1.6)+1/(T98/1.37)) + BE98/((BE98+1)/(S98/1.6) + BE98/(T98/1.37))</f>
        <v>0</v>
      </c>
      <c r="W98">
        <f>(AZ98*BC98)</f>
        <v>0</v>
      </c>
      <c r="X98">
        <f>(BS98+(W98+2*0.95*5.67E-8*(((BS98+$B$7)+273)^4-(BS98+273)^4)-44100*L98)/(1.84*29.3*T98+8*0.95*5.67E-8*(BS98+273)^3))</f>
        <v>0</v>
      </c>
      <c r="Y98">
        <f>($C$7*BT98+$D$7*BU98+$E$7*X98)</f>
        <v>0</v>
      </c>
      <c r="Z98">
        <f>0.61365*exp(17.502*Y98/(240.97+Y98))</f>
        <v>0</v>
      </c>
      <c r="AA98">
        <f>(AB98/AC98*100)</f>
        <v>0</v>
      </c>
      <c r="AB98">
        <f>BL98*(BQ98+BR98)/1000</f>
        <v>0</v>
      </c>
      <c r="AC98">
        <f>0.61365*exp(17.502*BS98/(240.97+BS98))</f>
        <v>0</v>
      </c>
      <c r="AD98">
        <f>(Z98-BL98*(BQ98+BR98)/1000)</f>
        <v>0</v>
      </c>
      <c r="AE98">
        <f>(-L98*44100)</f>
        <v>0</v>
      </c>
      <c r="AF98">
        <f>2*29.3*T98*0.92*(BS98-Y98)</f>
        <v>0</v>
      </c>
      <c r="AG98">
        <f>2*0.95*5.67E-8*(((BS98+$B$7)+273)^4-(Y98+273)^4)</f>
        <v>0</v>
      </c>
      <c r="AH98">
        <f>W98+AG98+AE98+AF98</f>
        <v>0</v>
      </c>
      <c r="AI98">
        <f>BP98*AW98*(BK98-BJ98*(1000-AW98*BM98)/(1000-AW98*BL98))/(100*BD98)</f>
        <v>0</v>
      </c>
      <c r="AJ98">
        <f>1000*BP98*AW98*(BL98-BM98)/(100*BD98*(1000-AW98*BL98))</f>
        <v>0</v>
      </c>
      <c r="AK98">
        <f>(AL98 - AM98 - BQ98*1E3/(8.314*(BS98+273.15)) * AO98/BP98 * AN98) * BP98/(100*BD98) * (1000 - BM98)/1000</f>
        <v>0</v>
      </c>
      <c r="AL98">
        <v>490.7604978867579</v>
      </c>
      <c r="AM98">
        <v>458.7461878787879</v>
      </c>
      <c r="AN98">
        <v>5.003238525607663</v>
      </c>
      <c r="AO98">
        <v>66.7948060823847</v>
      </c>
      <c r="AP98">
        <f>(AR98 - AQ98 + BQ98*1E3/(8.314*(BS98+273.15)) * AT98/BP98 * AS98) * BP98/(100*BD98) * 1000/(1000 - AR98)</f>
        <v>0</v>
      </c>
      <c r="AQ98">
        <v>14.65581656900222</v>
      </c>
      <c r="AR98">
        <v>16.4308903030303</v>
      </c>
      <c r="AS98">
        <v>-2.552236685322159E-05</v>
      </c>
      <c r="AT98">
        <v>79.11630161868476</v>
      </c>
      <c r="AU98">
        <v>15</v>
      </c>
      <c r="AV98">
        <v>2</v>
      </c>
      <c r="AW98">
        <f>IF(AU98*$H$13&gt;=AY98,1.0,(AY98/(AY98-AU98*$H$13)))</f>
        <v>0</v>
      </c>
      <c r="AX98">
        <f>(AW98-1)*100</f>
        <v>0</v>
      </c>
      <c r="AY98">
        <f>MAX(0,($B$13+$C$13*BX98)/(1+$D$13*BX98)*BQ98/(BS98+273)*$E$13)</f>
        <v>0</v>
      </c>
      <c r="AZ98">
        <f>$B$11*BY98+$C$11*BZ98+$F$11*CK98*(1-CN98)</f>
        <v>0</v>
      </c>
      <c r="BA98">
        <f>AZ98*BB98</f>
        <v>0</v>
      </c>
      <c r="BB98">
        <f>($B$11*$D$9+$C$11*$D$9+$F$11*((CX98+CP98)/MAX(CX98+CP98+CY98, 0.1)*$I$9+CY98/MAX(CX98+CP98+CY98, 0.1)*$J$9))/($B$11+$C$11+$F$11)</f>
        <v>0</v>
      </c>
      <c r="BC98">
        <f>($B$11*$K$9+$C$11*$K$9+$F$11*((CX98+CP98)/MAX(CX98+CP98+CY98, 0.1)*$P$9+CY98/MAX(CX98+CP98+CY98, 0.1)*$Q$9))/($B$11+$C$11+$F$11)</f>
        <v>0</v>
      </c>
      <c r="BD98">
        <v>6</v>
      </c>
      <c r="BE98">
        <v>0.5</v>
      </c>
      <c r="BF98" t="s">
        <v>361</v>
      </c>
      <c r="BG98">
        <v>2</v>
      </c>
      <c r="BH98" t="b">
        <v>1</v>
      </c>
      <c r="BI98">
        <v>1728492434.814285</v>
      </c>
      <c r="BJ98">
        <v>415.3706428571428</v>
      </c>
      <c r="BK98">
        <v>456.3979285714286</v>
      </c>
      <c r="BL98">
        <v>16.42953571428571</v>
      </c>
      <c r="BM98">
        <v>14.65165357142857</v>
      </c>
      <c r="BN98">
        <v>421.0808571428571</v>
      </c>
      <c r="BO98">
        <v>16.51986785714285</v>
      </c>
      <c r="BP98">
        <v>599.9871428571429</v>
      </c>
      <c r="BQ98">
        <v>97.51005714285715</v>
      </c>
      <c r="BR98">
        <v>0.100045725</v>
      </c>
      <c r="BS98">
        <v>25.16490714285714</v>
      </c>
      <c r="BT98">
        <v>25.05874285714286</v>
      </c>
      <c r="BU98">
        <v>999.9000000000002</v>
      </c>
      <c r="BV98">
        <v>0</v>
      </c>
      <c r="BW98">
        <v>0</v>
      </c>
      <c r="BX98">
        <v>10005.01821428571</v>
      </c>
      <c r="BY98">
        <v>0</v>
      </c>
      <c r="BZ98">
        <v>71.87643571428572</v>
      </c>
      <c r="CA98">
        <v>-41.02746071428572</v>
      </c>
      <c r="CB98">
        <v>422.3088928571428</v>
      </c>
      <c r="CC98">
        <v>463.1845714285715</v>
      </c>
      <c r="CD98">
        <v>1.777893928571429</v>
      </c>
      <c r="CE98">
        <v>456.3979285714286</v>
      </c>
      <c r="CF98">
        <v>14.65165357142857</v>
      </c>
      <c r="CG98">
        <v>1.602045714285714</v>
      </c>
      <c r="CH98">
        <v>1.4286825</v>
      </c>
      <c r="CI98">
        <v>13.97848214285714</v>
      </c>
      <c r="CJ98">
        <v>12.22553571428571</v>
      </c>
      <c r="CK98">
        <v>1600.022142857143</v>
      </c>
      <c r="CL98">
        <v>0.69199825</v>
      </c>
      <c r="CM98">
        <v>0.3080018928571428</v>
      </c>
      <c r="CN98">
        <v>0</v>
      </c>
      <c r="CO98">
        <v>2.071925</v>
      </c>
      <c r="CP98">
        <v>0</v>
      </c>
      <c r="CQ98">
        <v>13462.175</v>
      </c>
      <c r="CR98">
        <v>13790.375</v>
      </c>
      <c r="CS98">
        <v>40.64714285714285</v>
      </c>
      <c r="CT98">
        <v>40.48417857142856</v>
      </c>
      <c r="CU98">
        <v>40.96407142857142</v>
      </c>
      <c r="CV98">
        <v>39.2185</v>
      </c>
      <c r="CW98">
        <v>39.67828571428571</v>
      </c>
      <c r="CX98">
        <v>1107.2125</v>
      </c>
      <c r="CY98">
        <v>492.8099999999999</v>
      </c>
      <c r="CZ98">
        <v>0</v>
      </c>
      <c r="DA98">
        <v>1728492499.6</v>
      </c>
      <c r="DB98">
        <v>0</v>
      </c>
      <c r="DC98">
        <v>1728490956.5</v>
      </c>
      <c r="DD98" t="s">
        <v>362</v>
      </c>
      <c r="DE98">
        <v>1728490952.5</v>
      </c>
      <c r="DF98">
        <v>1728490956.5</v>
      </c>
      <c r="DG98">
        <v>1</v>
      </c>
      <c r="DH98">
        <v>-0.065</v>
      </c>
      <c r="DI98">
        <v>-0.008</v>
      </c>
      <c r="DJ98">
        <v>-3.246</v>
      </c>
      <c r="DK98">
        <v>-0.091</v>
      </c>
      <c r="DL98">
        <v>52</v>
      </c>
      <c r="DM98">
        <v>15</v>
      </c>
      <c r="DN98">
        <v>0.25</v>
      </c>
      <c r="DO98">
        <v>0.13</v>
      </c>
      <c r="DP98">
        <v>-40.5548</v>
      </c>
      <c r="DQ98">
        <v>-8.947365156794438</v>
      </c>
      <c r="DR98">
        <v>0.884293281004254</v>
      </c>
      <c r="DS98">
        <v>0</v>
      </c>
      <c r="DT98">
        <v>1.777097560975609</v>
      </c>
      <c r="DU98">
        <v>0.006827038327527672</v>
      </c>
      <c r="DV98">
        <v>0.002467947483814714</v>
      </c>
      <c r="DW98">
        <v>1</v>
      </c>
      <c r="DX98">
        <v>1</v>
      </c>
      <c r="DY98">
        <v>2</v>
      </c>
      <c r="DZ98" t="s">
        <v>363</v>
      </c>
      <c r="EA98">
        <v>3.23121</v>
      </c>
      <c r="EB98">
        <v>2.70469</v>
      </c>
      <c r="EC98">
        <v>0.109663</v>
      </c>
      <c r="ED98">
        <v>0.116327</v>
      </c>
      <c r="EE98">
        <v>0.0861316</v>
      </c>
      <c r="EF98">
        <v>0.0794091</v>
      </c>
      <c r="EG98">
        <v>29398.5</v>
      </c>
      <c r="EH98">
        <v>28488.8</v>
      </c>
      <c r="EI98">
        <v>31606.1</v>
      </c>
      <c r="EJ98">
        <v>30544.8</v>
      </c>
      <c r="EK98">
        <v>38710.7</v>
      </c>
      <c r="EL98">
        <v>37168.8</v>
      </c>
      <c r="EM98">
        <v>44317.7</v>
      </c>
      <c r="EN98">
        <v>42637.3</v>
      </c>
      <c r="EO98">
        <v>2.13608</v>
      </c>
      <c r="EP98">
        <v>1.91782</v>
      </c>
      <c r="EQ98">
        <v>0.13651</v>
      </c>
      <c r="ER98">
        <v>0</v>
      </c>
      <c r="ES98">
        <v>22.8185</v>
      </c>
      <c r="ET98">
        <v>999.9</v>
      </c>
      <c r="EU98">
        <v>70.40000000000001</v>
      </c>
      <c r="EV98">
        <v>23.3</v>
      </c>
      <c r="EW98">
        <v>20.7305</v>
      </c>
      <c r="EX98">
        <v>61.0719</v>
      </c>
      <c r="EY98">
        <v>25.2123</v>
      </c>
      <c r="EZ98">
        <v>1</v>
      </c>
      <c r="FA98">
        <v>-0.270127</v>
      </c>
      <c r="FB98">
        <v>0.504055</v>
      </c>
      <c r="FC98">
        <v>20.1977</v>
      </c>
      <c r="FD98">
        <v>5.22014</v>
      </c>
      <c r="FE98">
        <v>11.9965</v>
      </c>
      <c r="FF98">
        <v>4.96475</v>
      </c>
      <c r="FG98">
        <v>3.29565</v>
      </c>
      <c r="FH98">
        <v>9999</v>
      </c>
      <c r="FI98">
        <v>9999</v>
      </c>
      <c r="FJ98">
        <v>9999</v>
      </c>
      <c r="FK98">
        <v>148.4</v>
      </c>
      <c r="FL98">
        <v>4.97101</v>
      </c>
      <c r="FM98">
        <v>1.86762</v>
      </c>
      <c r="FN98">
        <v>1.85884</v>
      </c>
      <c r="FO98">
        <v>1.86505</v>
      </c>
      <c r="FP98">
        <v>1.86301</v>
      </c>
      <c r="FQ98">
        <v>1.86435</v>
      </c>
      <c r="FR98">
        <v>1.85977</v>
      </c>
      <c r="FS98">
        <v>1.86386</v>
      </c>
      <c r="FT98">
        <v>0</v>
      </c>
      <c r="FU98">
        <v>0</v>
      </c>
      <c r="FV98">
        <v>0</v>
      </c>
      <c r="FW98">
        <v>0</v>
      </c>
      <c r="FX98" t="s">
        <v>364</v>
      </c>
      <c r="FY98" t="s">
        <v>365</v>
      </c>
      <c r="FZ98" t="s">
        <v>366</v>
      </c>
      <c r="GA98" t="s">
        <v>366</v>
      </c>
      <c r="GB98" t="s">
        <v>366</v>
      </c>
      <c r="GC98" t="s">
        <v>366</v>
      </c>
      <c r="GD98">
        <v>0</v>
      </c>
      <c r="GE98">
        <v>100</v>
      </c>
      <c r="GF98">
        <v>100</v>
      </c>
      <c r="GG98">
        <v>-5.967</v>
      </c>
      <c r="GH98">
        <v>-0.09030000000000001</v>
      </c>
      <c r="GI98">
        <v>-2.868309889394353</v>
      </c>
      <c r="GJ98">
        <v>-0.006773961979547998</v>
      </c>
      <c r="GK98">
        <v>-8.296070481250098E-08</v>
      </c>
      <c r="GL98">
        <v>3.322967193956903E-10</v>
      </c>
      <c r="GM98">
        <v>-0.07871069313407227</v>
      </c>
      <c r="GN98">
        <v>-0.00208336341840114</v>
      </c>
      <c r="GO98">
        <v>8.801746095907445E-05</v>
      </c>
      <c r="GP98">
        <v>-2.677693255255651E-07</v>
      </c>
      <c r="GQ98">
        <v>3</v>
      </c>
      <c r="GR98">
        <v>2052</v>
      </c>
      <c r="GS98">
        <v>2</v>
      </c>
      <c r="GT98">
        <v>18</v>
      </c>
      <c r="GU98">
        <v>24.8</v>
      </c>
      <c r="GV98">
        <v>24.8</v>
      </c>
      <c r="GW98">
        <v>1.33179</v>
      </c>
      <c r="GX98">
        <v>2.39502</v>
      </c>
      <c r="GY98">
        <v>1.44897</v>
      </c>
      <c r="GZ98">
        <v>2.32422</v>
      </c>
      <c r="HA98">
        <v>1.55151</v>
      </c>
      <c r="HB98">
        <v>2.34253</v>
      </c>
      <c r="HC98">
        <v>28.6901</v>
      </c>
      <c r="HD98">
        <v>14.7625</v>
      </c>
      <c r="HE98">
        <v>18</v>
      </c>
      <c r="HF98">
        <v>571.153</v>
      </c>
      <c r="HG98">
        <v>438.67</v>
      </c>
      <c r="HH98">
        <v>22.6662</v>
      </c>
      <c r="HI98">
        <v>23.5023</v>
      </c>
      <c r="HJ98">
        <v>30.0007</v>
      </c>
      <c r="HK98">
        <v>23.4358</v>
      </c>
      <c r="HL98">
        <v>23.3528</v>
      </c>
      <c r="HM98">
        <v>26.7168</v>
      </c>
      <c r="HN98">
        <v>38.0218</v>
      </c>
      <c r="HO98">
        <v>62.7853</v>
      </c>
      <c r="HP98">
        <v>22.6425</v>
      </c>
      <c r="HQ98">
        <v>526.047</v>
      </c>
      <c r="HR98">
        <v>14.6478</v>
      </c>
      <c r="HS98">
        <v>100.331</v>
      </c>
      <c r="HT98">
        <v>101.897</v>
      </c>
    </row>
    <row r="99" spans="1:228">
      <c r="A99">
        <v>83</v>
      </c>
      <c r="B99">
        <v>1728492447.6</v>
      </c>
      <c r="C99">
        <v>1510.099999904633</v>
      </c>
      <c r="D99" t="s">
        <v>532</v>
      </c>
      <c r="E99" t="s">
        <v>533</v>
      </c>
      <c r="F99">
        <v>5</v>
      </c>
      <c r="G99" t="s">
        <v>357</v>
      </c>
      <c r="H99" t="s">
        <v>358</v>
      </c>
      <c r="I99" t="s">
        <v>359</v>
      </c>
      <c r="J99" t="s">
        <v>491</v>
      </c>
      <c r="K99">
        <v>1728492440.1</v>
      </c>
      <c r="L99">
        <f>(M99)/1000</f>
        <v>0</v>
      </c>
      <c r="M99">
        <f>IF(BH99, AP99, AJ99)</f>
        <v>0</v>
      </c>
      <c r="N99">
        <f>IF(BH99, AK99, AI99)</f>
        <v>0</v>
      </c>
      <c r="O99">
        <f>BJ99 - IF(AW99&gt;1, N99*BD99*100.0/(AY99), 0)</f>
        <v>0</v>
      </c>
      <c r="P99">
        <f>((V99-L99/2)*O99-N99)/(V99+L99/2)</f>
        <v>0</v>
      </c>
      <c r="Q99">
        <f>P99*(BQ99+BR99)/1000.0</f>
        <v>0</v>
      </c>
      <c r="R99">
        <f>(BJ99 - IF(AW99&gt;1, N99*BD99*100.0/(AY99), 0))*(BQ99+BR99)/1000.0</f>
        <v>0</v>
      </c>
      <c r="S99">
        <f>2.0/((1/U99-1/T99)+SIGN(U99)*SQRT((1/U99-1/T99)*(1/U99-1/T99) + 4*BE99/((BE99+1)*(BE99+1))*(2*1/U99*1/T99-1/T99*1/T99)))</f>
        <v>0</v>
      </c>
      <c r="T99">
        <f>IF(LEFT(BF99,1)&lt;&gt;"0",IF(LEFT(BF99,1)="1",3.0,BG99),$D$5+$E$5*(BX99*BQ99/($K$5*1000))+$F$5*(BX99*BQ99/($K$5*1000))*MAX(MIN(BD99,$J$5),$I$5)*MAX(MIN(BD99,$J$5),$I$5)+$G$5*MAX(MIN(BD99,$J$5),$I$5)*(BX99*BQ99/($K$5*1000))+$H$5*(BX99*BQ99/($K$5*1000))*(BX99*BQ99/($K$5*1000)))</f>
        <v>0</v>
      </c>
      <c r="U99">
        <f>L99*(1000-(1000*0.61365*exp(17.502*Y99/(240.97+Y99))/(BQ99+BR99)+BL99)/2)/(1000*0.61365*exp(17.502*Y99/(240.97+Y99))/(BQ99+BR99)-BL99)</f>
        <v>0</v>
      </c>
      <c r="V99">
        <f>1/((BE99+1)/(S99/1.6)+1/(T99/1.37)) + BE99/((BE99+1)/(S99/1.6) + BE99/(T99/1.37))</f>
        <v>0</v>
      </c>
      <c r="W99">
        <f>(AZ99*BC99)</f>
        <v>0</v>
      </c>
      <c r="X99">
        <f>(BS99+(W99+2*0.95*5.67E-8*(((BS99+$B$7)+273)^4-(BS99+273)^4)-44100*L99)/(1.84*29.3*T99+8*0.95*5.67E-8*(BS99+273)^3))</f>
        <v>0</v>
      </c>
      <c r="Y99">
        <f>($C$7*BT99+$D$7*BU99+$E$7*X99)</f>
        <v>0</v>
      </c>
      <c r="Z99">
        <f>0.61365*exp(17.502*Y99/(240.97+Y99))</f>
        <v>0</v>
      </c>
      <c r="AA99">
        <f>(AB99/AC99*100)</f>
        <v>0</v>
      </c>
      <c r="AB99">
        <f>BL99*(BQ99+BR99)/1000</f>
        <v>0</v>
      </c>
      <c r="AC99">
        <f>0.61365*exp(17.502*BS99/(240.97+BS99))</f>
        <v>0</v>
      </c>
      <c r="AD99">
        <f>(Z99-BL99*(BQ99+BR99)/1000)</f>
        <v>0</v>
      </c>
      <c r="AE99">
        <f>(-L99*44100)</f>
        <v>0</v>
      </c>
      <c r="AF99">
        <f>2*29.3*T99*0.92*(BS99-Y99)</f>
        <v>0</v>
      </c>
      <c r="AG99">
        <f>2*0.95*5.67E-8*(((BS99+$B$7)+273)^4-(Y99+273)^4)</f>
        <v>0</v>
      </c>
      <c r="AH99">
        <f>W99+AG99+AE99+AF99</f>
        <v>0</v>
      </c>
      <c r="AI99">
        <f>BP99*AW99*(BK99-BJ99*(1000-AW99*BM99)/(1000-AW99*BL99))/(100*BD99)</f>
        <v>0</v>
      </c>
      <c r="AJ99">
        <f>1000*BP99*AW99*(BL99-BM99)/(100*BD99*(1000-AW99*BL99))</f>
        <v>0</v>
      </c>
      <c r="AK99">
        <f>(AL99 - AM99 - BQ99*1E3/(8.314*(BS99+273.15)) * AO99/BP99 * AN99) * BP99/(100*BD99) * (1000 - BM99)/1000</f>
        <v>0</v>
      </c>
      <c r="AL99">
        <v>516.553327841999</v>
      </c>
      <c r="AM99">
        <v>483.7672484848485</v>
      </c>
      <c r="AN99">
        <v>4.992816403671338</v>
      </c>
      <c r="AO99">
        <v>66.7948060823847</v>
      </c>
      <c r="AP99">
        <f>(AR99 - AQ99 + BQ99*1E3/(8.314*(BS99+273.15)) * AT99/BP99 * AS99) * BP99/(100*BD99) * 1000/(1000 - AR99)</f>
        <v>0</v>
      </c>
      <c r="AQ99">
        <v>14.65857073241443</v>
      </c>
      <c r="AR99">
        <v>16.42964303030303</v>
      </c>
      <c r="AS99">
        <v>-1.954320097579342E-05</v>
      </c>
      <c r="AT99">
        <v>79.11630161868476</v>
      </c>
      <c r="AU99">
        <v>16</v>
      </c>
      <c r="AV99">
        <v>3</v>
      </c>
      <c r="AW99">
        <f>IF(AU99*$H$13&gt;=AY99,1.0,(AY99/(AY99-AU99*$H$13)))</f>
        <v>0</v>
      </c>
      <c r="AX99">
        <f>(AW99-1)*100</f>
        <v>0</v>
      </c>
      <c r="AY99">
        <f>MAX(0,($B$13+$C$13*BX99)/(1+$D$13*BX99)*BQ99/(BS99+273)*$E$13)</f>
        <v>0</v>
      </c>
      <c r="AZ99">
        <f>$B$11*BY99+$C$11*BZ99+$F$11*CK99*(1-CN99)</f>
        <v>0</v>
      </c>
      <c r="BA99">
        <f>AZ99*BB99</f>
        <v>0</v>
      </c>
      <c r="BB99">
        <f>($B$11*$D$9+$C$11*$D$9+$F$11*((CX99+CP99)/MAX(CX99+CP99+CY99, 0.1)*$I$9+CY99/MAX(CX99+CP99+CY99, 0.1)*$J$9))/($B$11+$C$11+$F$11)</f>
        <v>0</v>
      </c>
      <c r="BC99">
        <f>($B$11*$K$9+$C$11*$K$9+$F$11*((CX99+CP99)/MAX(CX99+CP99+CY99, 0.1)*$P$9+CY99/MAX(CX99+CP99+CY99, 0.1)*$Q$9))/($B$11+$C$11+$F$11)</f>
        <v>0</v>
      </c>
      <c r="BD99">
        <v>6</v>
      </c>
      <c r="BE99">
        <v>0.5</v>
      </c>
      <c r="BF99" t="s">
        <v>361</v>
      </c>
      <c r="BG99">
        <v>2</v>
      </c>
      <c r="BH99" t="b">
        <v>1</v>
      </c>
      <c r="BI99">
        <v>1728492440.1</v>
      </c>
      <c r="BJ99">
        <v>441.3737407407407</v>
      </c>
      <c r="BK99">
        <v>483.2286666666667</v>
      </c>
      <c r="BL99">
        <v>16.43101851851852</v>
      </c>
      <c r="BM99">
        <v>14.65571111111111</v>
      </c>
      <c r="BN99">
        <v>447.2583703703704</v>
      </c>
      <c r="BO99">
        <v>16.52134444444445</v>
      </c>
      <c r="BP99">
        <v>600.0117037037037</v>
      </c>
      <c r="BQ99">
        <v>97.50944444444443</v>
      </c>
      <c r="BR99">
        <v>0.1000452111111111</v>
      </c>
      <c r="BS99">
        <v>25.16224074074075</v>
      </c>
      <c r="BT99">
        <v>25.05906666666667</v>
      </c>
      <c r="BU99">
        <v>999.9000000000001</v>
      </c>
      <c r="BV99">
        <v>0</v>
      </c>
      <c r="BW99">
        <v>0</v>
      </c>
      <c r="BX99">
        <v>10000.71592592593</v>
      </c>
      <c r="BY99">
        <v>0</v>
      </c>
      <c r="BZ99">
        <v>71.15194074074074</v>
      </c>
      <c r="CA99">
        <v>-41.85504074074074</v>
      </c>
      <c r="CB99">
        <v>448.7471481481482</v>
      </c>
      <c r="CC99">
        <v>490.4162962962963</v>
      </c>
      <c r="CD99">
        <v>1.775315925925926</v>
      </c>
      <c r="CE99">
        <v>483.2286666666667</v>
      </c>
      <c r="CF99">
        <v>14.65571111111111</v>
      </c>
      <c r="CG99">
        <v>1.60217962962963</v>
      </c>
      <c r="CH99">
        <v>1.429069629629629</v>
      </c>
      <c r="CI99">
        <v>13.97978148148148</v>
      </c>
      <c r="CJ99">
        <v>12.22964814814815</v>
      </c>
      <c r="CK99">
        <v>1599.999629629629</v>
      </c>
      <c r="CL99">
        <v>0.6919926666666666</v>
      </c>
      <c r="CM99">
        <v>0.3080073703703703</v>
      </c>
      <c r="CN99">
        <v>0</v>
      </c>
      <c r="CO99">
        <v>2.019333333333333</v>
      </c>
      <c r="CP99">
        <v>0</v>
      </c>
      <c r="CQ99">
        <v>13475.52592592592</v>
      </c>
      <c r="CR99">
        <v>13790.15185185185</v>
      </c>
      <c r="CS99">
        <v>40.52755555555555</v>
      </c>
      <c r="CT99">
        <v>40.38637037037036</v>
      </c>
      <c r="CU99">
        <v>40.87018518518518</v>
      </c>
      <c r="CV99">
        <v>39.05759259259258</v>
      </c>
      <c r="CW99">
        <v>39.56681481481481</v>
      </c>
      <c r="CX99">
        <v>1107.187407407407</v>
      </c>
      <c r="CY99">
        <v>492.8122222222223</v>
      </c>
      <c r="CZ99">
        <v>0</v>
      </c>
      <c r="DA99">
        <v>1728492504.4</v>
      </c>
      <c r="DB99">
        <v>0</v>
      </c>
      <c r="DC99">
        <v>1728490956.5</v>
      </c>
      <c r="DD99" t="s">
        <v>362</v>
      </c>
      <c r="DE99">
        <v>1728490952.5</v>
      </c>
      <c r="DF99">
        <v>1728490956.5</v>
      </c>
      <c r="DG99">
        <v>1</v>
      </c>
      <c r="DH99">
        <v>-0.065</v>
      </c>
      <c r="DI99">
        <v>-0.008</v>
      </c>
      <c r="DJ99">
        <v>-3.246</v>
      </c>
      <c r="DK99">
        <v>-0.091</v>
      </c>
      <c r="DL99">
        <v>52</v>
      </c>
      <c r="DM99">
        <v>15</v>
      </c>
      <c r="DN99">
        <v>0.25</v>
      </c>
      <c r="DO99">
        <v>0.13</v>
      </c>
      <c r="DP99">
        <v>-41.30518048780488</v>
      </c>
      <c r="DQ99">
        <v>-9.395813937282201</v>
      </c>
      <c r="DR99">
        <v>0.9281108465704482</v>
      </c>
      <c r="DS99">
        <v>0</v>
      </c>
      <c r="DT99">
        <v>1.776650487804878</v>
      </c>
      <c r="DU99">
        <v>-0.02573289198605797</v>
      </c>
      <c r="DV99">
        <v>0.003008747370195145</v>
      </c>
      <c r="DW99">
        <v>1</v>
      </c>
      <c r="DX99">
        <v>1</v>
      </c>
      <c r="DY99">
        <v>2</v>
      </c>
      <c r="DZ99" t="s">
        <v>363</v>
      </c>
      <c r="EA99">
        <v>3.23108</v>
      </c>
      <c r="EB99">
        <v>2.70418</v>
      </c>
      <c r="EC99">
        <v>0.113984</v>
      </c>
      <c r="ED99">
        <v>0.120565</v>
      </c>
      <c r="EE99">
        <v>0.0861252</v>
      </c>
      <c r="EF99">
        <v>0.0794204</v>
      </c>
      <c r="EG99">
        <v>29255.4</v>
      </c>
      <c r="EH99">
        <v>28351.9</v>
      </c>
      <c r="EI99">
        <v>31605.6</v>
      </c>
      <c r="EJ99">
        <v>30544.4</v>
      </c>
      <c r="EK99">
        <v>38710.3</v>
      </c>
      <c r="EL99">
        <v>37167.9</v>
      </c>
      <c r="EM99">
        <v>44316.9</v>
      </c>
      <c r="EN99">
        <v>42636.8</v>
      </c>
      <c r="EO99">
        <v>2.13563</v>
      </c>
      <c r="EP99">
        <v>1.91812</v>
      </c>
      <c r="EQ99">
        <v>0.135943</v>
      </c>
      <c r="ER99">
        <v>0</v>
      </c>
      <c r="ES99">
        <v>22.8203</v>
      </c>
      <c r="ET99">
        <v>999.9</v>
      </c>
      <c r="EU99">
        <v>70.40000000000001</v>
      </c>
      <c r="EV99">
        <v>23.3</v>
      </c>
      <c r="EW99">
        <v>20.7296</v>
      </c>
      <c r="EX99">
        <v>61.1119</v>
      </c>
      <c r="EY99">
        <v>25.2444</v>
      </c>
      <c r="EZ99">
        <v>1</v>
      </c>
      <c r="FA99">
        <v>-0.269746</v>
      </c>
      <c r="FB99">
        <v>0.549798</v>
      </c>
      <c r="FC99">
        <v>20.1975</v>
      </c>
      <c r="FD99">
        <v>5.22014</v>
      </c>
      <c r="FE99">
        <v>11.9951</v>
      </c>
      <c r="FF99">
        <v>4.9648</v>
      </c>
      <c r="FG99">
        <v>3.29565</v>
      </c>
      <c r="FH99">
        <v>9999</v>
      </c>
      <c r="FI99">
        <v>9999</v>
      </c>
      <c r="FJ99">
        <v>9999</v>
      </c>
      <c r="FK99">
        <v>148.4</v>
      </c>
      <c r="FL99">
        <v>4.97098</v>
      </c>
      <c r="FM99">
        <v>1.86764</v>
      </c>
      <c r="FN99">
        <v>1.85884</v>
      </c>
      <c r="FO99">
        <v>1.86506</v>
      </c>
      <c r="FP99">
        <v>1.86304</v>
      </c>
      <c r="FQ99">
        <v>1.86435</v>
      </c>
      <c r="FR99">
        <v>1.85978</v>
      </c>
      <c r="FS99">
        <v>1.86386</v>
      </c>
      <c r="FT99">
        <v>0</v>
      </c>
      <c r="FU99">
        <v>0</v>
      </c>
      <c r="FV99">
        <v>0</v>
      </c>
      <c r="FW99">
        <v>0</v>
      </c>
      <c r="FX99" t="s">
        <v>364</v>
      </c>
      <c r="FY99" t="s">
        <v>365</v>
      </c>
      <c r="FZ99" t="s">
        <v>366</v>
      </c>
      <c r="GA99" t="s">
        <v>366</v>
      </c>
      <c r="GB99" t="s">
        <v>366</v>
      </c>
      <c r="GC99" t="s">
        <v>366</v>
      </c>
      <c r="GD99">
        <v>0</v>
      </c>
      <c r="GE99">
        <v>100</v>
      </c>
      <c r="GF99">
        <v>100</v>
      </c>
      <c r="GG99">
        <v>-6.131</v>
      </c>
      <c r="GH99">
        <v>-0.09030000000000001</v>
      </c>
      <c r="GI99">
        <v>-2.868309889394353</v>
      </c>
      <c r="GJ99">
        <v>-0.006773961979547998</v>
      </c>
      <c r="GK99">
        <v>-8.296070481250098E-08</v>
      </c>
      <c r="GL99">
        <v>3.322967193956903E-10</v>
      </c>
      <c r="GM99">
        <v>-0.07871069313407227</v>
      </c>
      <c r="GN99">
        <v>-0.00208336341840114</v>
      </c>
      <c r="GO99">
        <v>8.801746095907445E-05</v>
      </c>
      <c r="GP99">
        <v>-2.677693255255651E-07</v>
      </c>
      <c r="GQ99">
        <v>3</v>
      </c>
      <c r="GR99">
        <v>2052</v>
      </c>
      <c r="GS99">
        <v>2</v>
      </c>
      <c r="GT99">
        <v>18</v>
      </c>
      <c r="GU99">
        <v>24.9</v>
      </c>
      <c r="GV99">
        <v>24.9</v>
      </c>
      <c r="GW99">
        <v>1.3855</v>
      </c>
      <c r="GX99">
        <v>2.38892</v>
      </c>
      <c r="GY99">
        <v>1.44897</v>
      </c>
      <c r="GZ99">
        <v>2.32422</v>
      </c>
      <c r="HA99">
        <v>1.55151</v>
      </c>
      <c r="HB99">
        <v>2.32544</v>
      </c>
      <c r="HC99">
        <v>28.6901</v>
      </c>
      <c r="HD99">
        <v>14.7625</v>
      </c>
      <c r="HE99">
        <v>18</v>
      </c>
      <c r="HF99">
        <v>570.919</v>
      </c>
      <c r="HG99">
        <v>438.9</v>
      </c>
      <c r="HH99">
        <v>22.6046</v>
      </c>
      <c r="HI99">
        <v>23.5092</v>
      </c>
      <c r="HJ99">
        <v>30.0004</v>
      </c>
      <c r="HK99">
        <v>23.4422</v>
      </c>
      <c r="HL99">
        <v>23.3594</v>
      </c>
      <c r="HM99">
        <v>27.8195</v>
      </c>
      <c r="HN99">
        <v>38.0218</v>
      </c>
      <c r="HO99">
        <v>62.4048</v>
      </c>
      <c r="HP99">
        <v>22.5814</v>
      </c>
      <c r="HQ99">
        <v>556.167</v>
      </c>
      <c r="HR99">
        <v>14.6478</v>
      </c>
      <c r="HS99">
        <v>100.329</v>
      </c>
      <c r="HT99">
        <v>101.896</v>
      </c>
    </row>
    <row r="100" spans="1:228">
      <c r="A100">
        <v>84</v>
      </c>
      <c r="B100">
        <v>1728492452.6</v>
      </c>
      <c r="C100">
        <v>1515.099999904633</v>
      </c>
      <c r="D100" t="s">
        <v>534</v>
      </c>
      <c r="E100" t="s">
        <v>535</v>
      </c>
      <c r="F100">
        <v>5</v>
      </c>
      <c r="G100" t="s">
        <v>357</v>
      </c>
      <c r="H100" t="s">
        <v>358</v>
      </c>
      <c r="I100" t="s">
        <v>359</v>
      </c>
      <c r="J100" t="s">
        <v>491</v>
      </c>
      <c r="K100">
        <v>1728492444.814285</v>
      </c>
      <c r="L100">
        <f>(M100)/1000</f>
        <v>0</v>
      </c>
      <c r="M100">
        <f>IF(BH100, AP100, AJ100)</f>
        <v>0</v>
      </c>
      <c r="N100">
        <f>IF(BH100, AK100, AI100)</f>
        <v>0</v>
      </c>
      <c r="O100">
        <f>BJ100 - IF(AW100&gt;1, N100*BD100*100.0/(AY100), 0)</f>
        <v>0</v>
      </c>
      <c r="P100">
        <f>((V100-L100/2)*O100-N100)/(V100+L100/2)</f>
        <v>0</v>
      </c>
      <c r="Q100">
        <f>P100*(BQ100+BR100)/1000.0</f>
        <v>0</v>
      </c>
      <c r="R100">
        <f>(BJ100 - IF(AW100&gt;1, N100*BD100*100.0/(AY100), 0))*(BQ100+BR100)/1000.0</f>
        <v>0</v>
      </c>
      <c r="S100">
        <f>2.0/((1/U100-1/T100)+SIGN(U100)*SQRT((1/U100-1/T100)*(1/U100-1/T100) + 4*BE100/((BE100+1)*(BE100+1))*(2*1/U100*1/T100-1/T100*1/T100)))</f>
        <v>0</v>
      </c>
      <c r="T100">
        <f>IF(LEFT(BF100,1)&lt;&gt;"0",IF(LEFT(BF100,1)="1",3.0,BG100),$D$5+$E$5*(BX100*BQ100/($K$5*1000))+$F$5*(BX100*BQ100/($K$5*1000))*MAX(MIN(BD100,$J$5),$I$5)*MAX(MIN(BD100,$J$5),$I$5)+$G$5*MAX(MIN(BD100,$J$5),$I$5)*(BX100*BQ100/($K$5*1000))+$H$5*(BX100*BQ100/($K$5*1000))*(BX100*BQ100/($K$5*1000)))</f>
        <v>0</v>
      </c>
      <c r="U100">
        <f>L100*(1000-(1000*0.61365*exp(17.502*Y100/(240.97+Y100))/(BQ100+BR100)+BL100)/2)/(1000*0.61365*exp(17.502*Y100/(240.97+Y100))/(BQ100+BR100)-BL100)</f>
        <v>0</v>
      </c>
      <c r="V100">
        <f>1/((BE100+1)/(S100/1.6)+1/(T100/1.37)) + BE100/((BE100+1)/(S100/1.6) + BE100/(T100/1.37))</f>
        <v>0</v>
      </c>
      <c r="W100">
        <f>(AZ100*BC100)</f>
        <v>0</v>
      </c>
      <c r="X100">
        <f>(BS100+(W100+2*0.95*5.67E-8*(((BS100+$B$7)+273)^4-(BS100+273)^4)-44100*L100)/(1.84*29.3*T100+8*0.95*5.67E-8*(BS100+273)^3))</f>
        <v>0</v>
      </c>
      <c r="Y100">
        <f>($C$7*BT100+$D$7*BU100+$E$7*X100)</f>
        <v>0</v>
      </c>
      <c r="Z100">
        <f>0.61365*exp(17.502*Y100/(240.97+Y100))</f>
        <v>0</v>
      </c>
      <c r="AA100">
        <f>(AB100/AC100*100)</f>
        <v>0</v>
      </c>
      <c r="AB100">
        <f>BL100*(BQ100+BR100)/1000</f>
        <v>0</v>
      </c>
      <c r="AC100">
        <f>0.61365*exp(17.502*BS100/(240.97+BS100))</f>
        <v>0</v>
      </c>
      <c r="AD100">
        <f>(Z100-BL100*(BQ100+BR100)/1000)</f>
        <v>0</v>
      </c>
      <c r="AE100">
        <f>(-L100*44100)</f>
        <v>0</v>
      </c>
      <c r="AF100">
        <f>2*29.3*T100*0.92*(BS100-Y100)</f>
        <v>0</v>
      </c>
      <c r="AG100">
        <f>2*0.95*5.67E-8*(((BS100+$B$7)+273)^4-(Y100+273)^4)</f>
        <v>0</v>
      </c>
      <c r="AH100">
        <f>W100+AG100+AE100+AF100</f>
        <v>0</v>
      </c>
      <c r="AI100">
        <f>BP100*AW100*(BK100-BJ100*(1000-AW100*BM100)/(1000-AW100*BL100))/(100*BD100)</f>
        <v>0</v>
      </c>
      <c r="AJ100">
        <f>1000*BP100*AW100*(BL100-BM100)/(100*BD100*(1000-AW100*BL100))</f>
        <v>0</v>
      </c>
      <c r="AK100">
        <f>(AL100 - AM100 - BQ100*1E3/(8.314*(BS100+273.15)) * AO100/BP100 * AN100) * BP100/(100*BD100) * (1000 - BM100)/1000</f>
        <v>0</v>
      </c>
      <c r="AL100">
        <v>541.9960089270867</v>
      </c>
      <c r="AM100">
        <v>508.5254606060604</v>
      </c>
      <c r="AN100">
        <v>4.962509410808135</v>
      </c>
      <c r="AO100">
        <v>66.7948060823847</v>
      </c>
      <c r="AP100">
        <f>(AR100 - AQ100 + BQ100*1E3/(8.314*(BS100+273.15)) * AT100/BP100 * AS100) * BP100/(100*BD100) * 1000/(1000 - AR100)</f>
        <v>0</v>
      </c>
      <c r="AQ100">
        <v>14.66156860269068</v>
      </c>
      <c r="AR100">
        <v>16.42799272727272</v>
      </c>
      <c r="AS100">
        <v>-3.136153725618525E-05</v>
      </c>
      <c r="AT100">
        <v>79.11630161868476</v>
      </c>
      <c r="AU100">
        <v>16</v>
      </c>
      <c r="AV100">
        <v>3</v>
      </c>
      <c r="AW100">
        <f>IF(AU100*$H$13&gt;=AY100,1.0,(AY100/(AY100-AU100*$H$13)))</f>
        <v>0</v>
      </c>
      <c r="AX100">
        <f>(AW100-1)*100</f>
        <v>0</v>
      </c>
      <c r="AY100">
        <f>MAX(0,($B$13+$C$13*BX100)/(1+$D$13*BX100)*BQ100/(BS100+273)*$E$13)</f>
        <v>0</v>
      </c>
      <c r="AZ100">
        <f>$B$11*BY100+$C$11*BZ100+$F$11*CK100*(1-CN100)</f>
        <v>0</v>
      </c>
      <c r="BA100">
        <f>AZ100*BB100</f>
        <v>0</v>
      </c>
      <c r="BB100">
        <f>($B$11*$D$9+$C$11*$D$9+$F$11*((CX100+CP100)/MAX(CX100+CP100+CY100, 0.1)*$I$9+CY100/MAX(CX100+CP100+CY100, 0.1)*$J$9))/($B$11+$C$11+$F$11)</f>
        <v>0</v>
      </c>
      <c r="BC100">
        <f>($B$11*$K$9+$C$11*$K$9+$F$11*((CX100+CP100)/MAX(CX100+CP100+CY100, 0.1)*$P$9+CY100/MAX(CX100+CP100+CY100, 0.1)*$Q$9))/($B$11+$C$11+$F$11)</f>
        <v>0</v>
      </c>
      <c r="BD100">
        <v>6</v>
      </c>
      <c r="BE100">
        <v>0.5</v>
      </c>
      <c r="BF100" t="s">
        <v>361</v>
      </c>
      <c r="BG100">
        <v>2</v>
      </c>
      <c r="BH100" t="b">
        <v>1</v>
      </c>
      <c r="BI100">
        <v>1728492444.814285</v>
      </c>
      <c r="BJ100">
        <v>464.5205714285714</v>
      </c>
      <c r="BK100">
        <v>507.0576785714285</v>
      </c>
      <c r="BL100">
        <v>16.430025</v>
      </c>
      <c r="BM100">
        <v>14.65859642857143</v>
      </c>
      <c r="BN100">
        <v>470.5599642857143</v>
      </c>
      <c r="BO100">
        <v>16.52035</v>
      </c>
      <c r="BP100">
        <v>599.9962142857141</v>
      </c>
      <c r="BQ100">
        <v>97.50958928571427</v>
      </c>
      <c r="BR100">
        <v>0.1000165714285714</v>
      </c>
      <c r="BS100">
        <v>25.15678928571428</v>
      </c>
      <c r="BT100">
        <v>25.05686785714285</v>
      </c>
      <c r="BU100">
        <v>999.9000000000002</v>
      </c>
      <c r="BV100">
        <v>0</v>
      </c>
      <c r="BW100">
        <v>0</v>
      </c>
      <c r="BX100">
        <v>10004.30892857143</v>
      </c>
      <c r="BY100">
        <v>0</v>
      </c>
      <c r="BZ100">
        <v>70.54306785714286</v>
      </c>
      <c r="CA100">
        <v>-42.53719285714287</v>
      </c>
      <c r="CB100">
        <v>472.2802142857144</v>
      </c>
      <c r="CC100">
        <v>514.6012142857143</v>
      </c>
      <c r="CD100">
        <v>1.771438571428572</v>
      </c>
      <c r="CE100">
        <v>507.0576785714285</v>
      </c>
      <c r="CF100">
        <v>14.65859642857143</v>
      </c>
      <c r="CG100">
        <v>1.602086071428571</v>
      </c>
      <c r="CH100">
        <v>1.429353571428571</v>
      </c>
      <c r="CI100">
        <v>13.97887857142857</v>
      </c>
      <c r="CJ100">
        <v>12.23266428571428</v>
      </c>
      <c r="CK100">
        <v>1600.015357142858</v>
      </c>
      <c r="CL100">
        <v>0.691989107142857</v>
      </c>
      <c r="CM100">
        <v>0.3080108928571428</v>
      </c>
      <c r="CN100">
        <v>0</v>
      </c>
      <c r="CO100">
        <v>2.017185714285715</v>
      </c>
      <c r="CP100">
        <v>0</v>
      </c>
      <c r="CQ100">
        <v>13504.98928571429</v>
      </c>
      <c r="CR100">
        <v>13790.26785714286</v>
      </c>
      <c r="CS100">
        <v>40.42378571428571</v>
      </c>
      <c r="CT100">
        <v>40.30332142857142</v>
      </c>
      <c r="CU100">
        <v>40.78099999999999</v>
      </c>
      <c r="CV100">
        <v>38.91935714285714</v>
      </c>
      <c r="CW100">
        <v>39.47742857142857</v>
      </c>
      <c r="CX100">
        <v>1107.193214285714</v>
      </c>
      <c r="CY100">
        <v>492.8221428571429</v>
      </c>
      <c r="CZ100">
        <v>0</v>
      </c>
      <c r="DA100">
        <v>1728492509.2</v>
      </c>
      <c r="DB100">
        <v>0</v>
      </c>
      <c r="DC100">
        <v>1728490956.5</v>
      </c>
      <c r="DD100" t="s">
        <v>362</v>
      </c>
      <c r="DE100">
        <v>1728490952.5</v>
      </c>
      <c r="DF100">
        <v>1728490956.5</v>
      </c>
      <c r="DG100">
        <v>1</v>
      </c>
      <c r="DH100">
        <v>-0.065</v>
      </c>
      <c r="DI100">
        <v>-0.008</v>
      </c>
      <c r="DJ100">
        <v>-3.246</v>
      </c>
      <c r="DK100">
        <v>-0.091</v>
      </c>
      <c r="DL100">
        <v>52</v>
      </c>
      <c r="DM100">
        <v>15</v>
      </c>
      <c r="DN100">
        <v>0.25</v>
      </c>
      <c r="DO100">
        <v>0.13</v>
      </c>
      <c r="DP100">
        <v>-42.17431000000001</v>
      </c>
      <c r="DQ100">
        <v>-8.818966604127572</v>
      </c>
      <c r="DR100">
        <v>0.8510605768098998</v>
      </c>
      <c r="DS100">
        <v>0</v>
      </c>
      <c r="DT100">
        <v>1.77330725</v>
      </c>
      <c r="DU100">
        <v>-0.04815320825515845</v>
      </c>
      <c r="DV100">
        <v>0.004673766675551955</v>
      </c>
      <c r="DW100">
        <v>1</v>
      </c>
      <c r="DX100">
        <v>1</v>
      </c>
      <c r="DY100">
        <v>2</v>
      </c>
      <c r="DZ100" t="s">
        <v>363</v>
      </c>
      <c r="EA100">
        <v>3.23116</v>
      </c>
      <c r="EB100">
        <v>2.70437</v>
      </c>
      <c r="EC100">
        <v>0.118162</v>
      </c>
      <c r="ED100">
        <v>0.124735</v>
      </c>
      <c r="EE100">
        <v>0.08611729999999999</v>
      </c>
      <c r="EF100">
        <v>0.07943119999999999</v>
      </c>
      <c r="EG100">
        <v>29116.5</v>
      </c>
      <c r="EH100">
        <v>28216.9</v>
      </c>
      <c r="EI100">
        <v>31604.4</v>
      </c>
      <c r="EJ100">
        <v>30543.7</v>
      </c>
      <c r="EK100">
        <v>38709.2</v>
      </c>
      <c r="EL100">
        <v>37166.7</v>
      </c>
      <c r="EM100">
        <v>44315.2</v>
      </c>
      <c r="EN100">
        <v>42635.8</v>
      </c>
      <c r="EO100">
        <v>2.13575</v>
      </c>
      <c r="EP100">
        <v>1.91777</v>
      </c>
      <c r="EQ100">
        <v>0.135846</v>
      </c>
      <c r="ER100">
        <v>0</v>
      </c>
      <c r="ES100">
        <v>22.8222</v>
      </c>
      <c r="ET100">
        <v>999.9</v>
      </c>
      <c r="EU100">
        <v>70.40000000000001</v>
      </c>
      <c r="EV100">
        <v>23.3</v>
      </c>
      <c r="EW100">
        <v>20.7324</v>
      </c>
      <c r="EX100">
        <v>60.9719</v>
      </c>
      <c r="EY100">
        <v>25.2484</v>
      </c>
      <c r="EZ100">
        <v>1</v>
      </c>
      <c r="FA100">
        <v>-0.269141</v>
      </c>
      <c r="FB100">
        <v>0.565343</v>
      </c>
      <c r="FC100">
        <v>20.1975</v>
      </c>
      <c r="FD100">
        <v>5.21894</v>
      </c>
      <c r="FE100">
        <v>11.9963</v>
      </c>
      <c r="FF100">
        <v>4.9642</v>
      </c>
      <c r="FG100">
        <v>3.2956</v>
      </c>
      <c r="FH100">
        <v>9999</v>
      </c>
      <c r="FI100">
        <v>9999</v>
      </c>
      <c r="FJ100">
        <v>9999</v>
      </c>
      <c r="FK100">
        <v>148.4</v>
      </c>
      <c r="FL100">
        <v>4.97101</v>
      </c>
      <c r="FM100">
        <v>1.86761</v>
      </c>
      <c r="FN100">
        <v>1.85883</v>
      </c>
      <c r="FO100">
        <v>1.86506</v>
      </c>
      <c r="FP100">
        <v>1.86304</v>
      </c>
      <c r="FQ100">
        <v>1.86433</v>
      </c>
      <c r="FR100">
        <v>1.85978</v>
      </c>
      <c r="FS100">
        <v>1.86387</v>
      </c>
      <c r="FT100">
        <v>0</v>
      </c>
      <c r="FU100">
        <v>0</v>
      </c>
      <c r="FV100">
        <v>0</v>
      </c>
      <c r="FW100">
        <v>0</v>
      </c>
      <c r="FX100" t="s">
        <v>364</v>
      </c>
      <c r="FY100" t="s">
        <v>365</v>
      </c>
      <c r="FZ100" t="s">
        <v>366</v>
      </c>
      <c r="GA100" t="s">
        <v>366</v>
      </c>
      <c r="GB100" t="s">
        <v>366</v>
      </c>
      <c r="GC100" t="s">
        <v>366</v>
      </c>
      <c r="GD100">
        <v>0</v>
      </c>
      <c r="GE100">
        <v>100</v>
      </c>
      <c r="GF100">
        <v>100</v>
      </c>
      <c r="GG100">
        <v>-6.294</v>
      </c>
      <c r="GH100">
        <v>-0.09039999999999999</v>
      </c>
      <c r="GI100">
        <v>-2.868309889394353</v>
      </c>
      <c r="GJ100">
        <v>-0.006773961979547998</v>
      </c>
      <c r="GK100">
        <v>-8.296070481250098E-08</v>
      </c>
      <c r="GL100">
        <v>3.322967193956903E-10</v>
      </c>
      <c r="GM100">
        <v>-0.07871069313407227</v>
      </c>
      <c r="GN100">
        <v>-0.00208336341840114</v>
      </c>
      <c r="GO100">
        <v>8.801746095907445E-05</v>
      </c>
      <c r="GP100">
        <v>-2.677693255255651E-07</v>
      </c>
      <c r="GQ100">
        <v>3</v>
      </c>
      <c r="GR100">
        <v>2052</v>
      </c>
      <c r="GS100">
        <v>2</v>
      </c>
      <c r="GT100">
        <v>18</v>
      </c>
      <c r="GU100">
        <v>25</v>
      </c>
      <c r="GV100">
        <v>24.9</v>
      </c>
      <c r="GW100">
        <v>1.43555</v>
      </c>
      <c r="GX100">
        <v>2.39258</v>
      </c>
      <c r="GY100">
        <v>1.44897</v>
      </c>
      <c r="GZ100">
        <v>2.32422</v>
      </c>
      <c r="HA100">
        <v>1.55151</v>
      </c>
      <c r="HB100">
        <v>2.31323</v>
      </c>
      <c r="HC100">
        <v>28.6901</v>
      </c>
      <c r="HD100">
        <v>14.7537</v>
      </c>
      <c r="HE100">
        <v>18</v>
      </c>
      <c r="HF100">
        <v>571.0700000000001</v>
      </c>
      <c r="HG100">
        <v>438.744</v>
      </c>
      <c r="HH100">
        <v>22.5443</v>
      </c>
      <c r="HI100">
        <v>23.5161</v>
      </c>
      <c r="HJ100">
        <v>30.0005</v>
      </c>
      <c r="HK100">
        <v>23.4486</v>
      </c>
      <c r="HL100">
        <v>23.3652</v>
      </c>
      <c r="HM100">
        <v>28.7928</v>
      </c>
      <c r="HN100">
        <v>38.0218</v>
      </c>
      <c r="HO100">
        <v>62.4048</v>
      </c>
      <c r="HP100">
        <v>22.5265</v>
      </c>
      <c r="HQ100">
        <v>576.288</v>
      </c>
      <c r="HR100">
        <v>14.6478</v>
      </c>
      <c r="HS100">
        <v>100.325</v>
      </c>
      <c r="HT100">
        <v>101.894</v>
      </c>
    </row>
    <row r="101" spans="1:228">
      <c r="A101">
        <v>85</v>
      </c>
      <c r="B101">
        <v>1728492457.6</v>
      </c>
      <c r="C101">
        <v>1520.099999904633</v>
      </c>
      <c r="D101" t="s">
        <v>536</v>
      </c>
      <c r="E101" t="s">
        <v>537</v>
      </c>
      <c r="F101">
        <v>5</v>
      </c>
      <c r="G101" t="s">
        <v>357</v>
      </c>
      <c r="H101" t="s">
        <v>358</v>
      </c>
      <c r="I101" t="s">
        <v>359</v>
      </c>
      <c r="J101" t="s">
        <v>491</v>
      </c>
      <c r="K101">
        <v>1728492450.1</v>
      </c>
      <c r="L101">
        <f>(M101)/1000</f>
        <v>0</v>
      </c>
      <c r="M101">
        <f>IF(BH101, AP101, AJ101)</f>
        <v>0</v>
      </c>
      <c r="N101">
        <f>IF(BH101, AK101, AI101)</f>
        <v>0</v>
      </c>
      <c r="O101">
        <f>BJ101 - IF(AW101&gt;1, N101*BD101*100.0/(AY101), 0)</f>
        <v>0</v>
      </c>
      <c r="P101">
        <f>((V101-L101/2)*O101-N101)/(V101+L101/2)</f>
        <v>0</v>
      </c>
      <c r="Q101">
        <f>P101*(BQ101+BR101)/1000.0</f>
        <v>0</v>
      </c>
      <c r="R101">
        <f>(BJ101 - IF(AW101&gt;1, N101*BD101*100.0/(AY101), 0))*(BQ101+BR101)/1000.0</f>
        <v>0</v>
      </c>
      <c r="S101">
        <f>2.0/((1/U101-1/T101)+SIGN(U101)*SQRT((1/U101-1/T101)*(1/U101-1/T101) + 4*BE101/((BE101+1)*(BE101+1))*(2*1/U101*1/T101-1/T101*1/T101)))</f>
        <v>0</v>
      </c>
      <c r="T101">
        <f>IF(LEFT(BF101,1)&lt;&gt;"0",IF(LEFT(BF101,1)="1",3.0,BG101),$D$5+$E$5*(BX101*BQ101/($K$5*1000))+$F$5*(BX101*BQ101/($K$5*1000))*MAX(MIN(BD101,$J$5),$I$5)*MAX(MIN(BD101,$J$5),$I$5)+$G$5*MAX(MIN(BD101,$J$5),$I$5)*(BX101*BQ101/($K$5*1000))+$H$5*(BX101*BQ101/($K$5*1000))*(BX101*BQ101/($K$5*1000)))</f>
        <v>0</v>
      </c>
      <c r="U101">
        <f>L101*(1000-(1000*0.61365*exp(17.502*Y101/(240.97+Y101))/(BQ101+BR101)+BL101)/2)/(1000*0.61365*exp(17.502*Y101/(240.97+Y101))/(BQ101+BR101)-BL101)</f>
        <v>0</v>
      </c>
      <c r="V101">
        <f>1/((BE101+1)/(S101/1.6)+1/(T101/1.37)) + BE101/((BE101+1)/(S101/1.6) + BE101/(T101/1.37))</f>
        <v>0</v>
      </c>
      <c r="W101">
        <f>(AZ101*BC101)</f>
        <v>0</v>
      </c>
      <c r="X101">
        <f>(BS101+(W101+2*0.95*5.67E-8*(((BS101+$B$7)+273)^4-(BS101+273)^4)-44100*L101)/(1.84*29.3*T101+8*0.95*5.67E-8*(BS101+273)^3))</f>
        <v>0</v>
      </c>
      <c r="Y101">
        <f>($C$7*BT101+$D$7*BU101+$E$7*X101)</f>
        <v>0</v>
      </c>
      <c r="Z101">
        <f>0.61365*exp(17.502*Y101/(240.97+Y101))</f>
        <v>0</v>
      </c>
      <c r="AA101">
        <f>(AB101/AC101*100)</f>
        <v>0</v>
      </c>
      <c r="AB101">
        <f>BL101*(BQ101+BR101)/1000</f>
        <v>0</v>
      </c>
      <c r="AC101">
        <f>0.61365*exp(17.502*BS101/(240.97+BS101))</f>
        <v>0</v>
      </c>
      <c r="AD101">
        <f>(Z101-BL101*(BQ101+BR101)/1000)</f>
        <v>0</v>
      </c>
      <c r="AE101">
        <f>(-L101*44100)</f>
        <v>0</v>
      </c>
      <c r="AF101">
        <f>2*29.3*T101*0.92*(BS101-Y101)</f>
        <v>0</v>
      </c>
      <c r="AG101">
        <f>2*0.95*5.67E-8*(((BS101+$B$7)+273)^4-(Y101+273)^4)</f>
        <v>0</v>
      </c>
      <c r="AH101">
        <f>W101+AG101+AE101+AF101</f>
        <v>0</v>
      </c>
      <c r="AI101">
        <f>BP101*AW101*(BK101-BJ101*(1000-AW101*BM101)/(1000-AW101*BL101))/(100*BD101)</f>
        <v>0</v>
      </c>
      <c r="AJ101">
        <f>1000*BP101*AW101*(BL101-BM101)/(100*BD101*(1000-AW101*BL101))</f>
        <v>0</v>
      </c>
      <c r="AK101">
        <f>(AL101 - AM101 - BQ101*1E3/(8.314*(BS101+273.15)) * AO101/BP101 * AN101) * BP101/(100*BD101) * (1000 - BM101)/1000</f>
        <v>0</v>
      </c>
      <c r="AL101">
        <v>567.6435254083856</v>
      </c>
      <c r="AM101">
        <v>533.324321212121</v>
      </c>
      <c r="AN101">
        <v>4.968257484527629</v>
      </c>
      <c r="AO101">
        <v>66.7948060823847</v>
      </c>
      <c r="AP101">
        <f>(AR101 - AQ101 + BQ101*1E3/(8.314*(BS101+273.15)) * AT101/BP101 * AS101) * BP101/(100*BD101) * 1000/(1000 - AR101)</f>
        <v>0</v>
      </c>
      <c r="AQ101">
        <v>14.66430183077095</v>
      </c>
      <c r="AR101">
        <v>16.42520303030303</v>
      </c>
      <c r="AS101">
        <v>-3.463767597753767E-05</v>
      </c>
      <c r="AT101">
        <v>79.11630161868476</v>
      </c>
      <c r="AU101">
        <v>15</v>
      </c>
      <c r="AV101">
        <v>2</v>
      </c>
      <c r="AW101">
        <f>IF(AU101*$H$13&gt;=AY101,1.0,(AY101/(AY101-AU101*$H$13)))</f>
        <v>0</v>
      </c>
      <c r="AX101">
        <f>(AW101-1)*100</f>
        <v>0</v>
      </c>
      <c r="AY101">
        <f>MAX(0,($B$13+$C$13*BX101)/(1+$D$13*BX101)*BQ101/(BS101+273)*$E$13)</f>
        <v>0</v>
      </c>
      <c r="AZ101">
        <f>$B$11*BY101+$C$11*BZ101+$F$11*CK101*(1-CN101)</f>
        <v>0</v>
      </c>
      <c r="BA101">
        <f>AZ101*BB101</f>
        <v>0</v>
      </c>
      <c r="BB101">
        <f>($B$11*$D$9+$C$11*$D$9+$F$11*((CX101+CP101)/MAX(CX101+CP101+CY101, 0.1)*$I$9+CY101/MAX(CX101+CP101+CY101, 0.1)*$J$9))/($B$11+$C$11+$F$11)</f>
        <v>0</v>
      </c>
      <c r="BC101">
        <f>($B$11*$K$9+$C$11*$K$9+$F$11*((CX101+CP101)/MAX(CX101+CP101+CY101, 0.1)*$P$9+CY101/MAX(CX101+CP101+CY101, 0.1)*$Q$9))/($B$11+$C$11+$F$11)</f>
        <v>0</v>
      </c>
      <c r="BD101">
        <v>6</v>
      </c>
      <c r="BE101">
        <v>0.5</v>
      </c>
      <c r="BF101" t="s">
        <v>361</v>
      </c>
      <c r="BG101">
        <v>2</v>
      </c>
      <c r="BH101" t="b">
        <v>1</v>
      </c>
      <c r="BI101">
        <v>1728492450.1</v>
      </c>
      <c r="BJ101">
        <v>490.3989259259259</v>
      </c>
      <c r="BK101">
        <v>533.7333333333333</v>
      </c>
      <c r="BL101">
        <v>16.42842222222222</v>
      </c>
      <c r="BM101">
        <v>14.66165185185185</v>
      </c>
      <c r="BN101">
        <v>496.6108148148148</v>
      </c>
      <c r="BO101">
        <v>16.51873333333333</v>
      </c>
      <c r="BP101">
        <v>600.0004444444444</v>
      </c>
      <c r="BQ101">
        <v>97.5095074074074</v>
      </c>
      <c r="BR101">
        <v>0.09996334814814814</v>
      </c>
      <c r="BS101">
        <v>25.14689629629629</v>
      </c>
      <c r="BT101">
        <v>25.05354814814815</v>
      </c>
      <c r="BU101">
        <v>999.9000000000001</v>
      </c>
      <c r="BV101">
        <v>0</v>
      </c>
      <c r="BW101">
        <v>0</v>
      </c>
      <c r="BX101">
        <v>9996.739259259261</v>
      </c>
      <c r="BY101">
        <v>0</v>
      </c>
      <c r="BZ101">
        <v>69.87785185185186</v>
      </c>
      <c r="CA101">
        <v>-43.33451481481481</v>
      </c>
      <c r="CB101">
        <v>498.5900740740741</v>
      </c>
      <c r="CC101">
        <v>541.6754074074074</v>
      </c>
      <c r="CD101">
        <v>1.766772962962963</v>
      </c>
      <c r="CE101">
        <v>533.7333333333333</v>
      </c>
      <c r="CF101">
        <v>14.66165185185185</v>
      </c>
      <c r="CG101">
        <v>1.601927037037037</v>
      </c>
      <c r="CH101">
        <v>1.429651481481482</v>
      </c>
      <c r="CI101">
        <v>13.97735555555555</v>
      </c>
      <c r="CJ101">
        <v>12.23581851851852</v>
      </c>
      <c r="CK101">
        <v>1600.01962962963</v>
      </c>
      <c r="CL101">
        <v>0.6919939259259258</v>
      </c>
      <c r="CM101">
        <v>0.3080060740740741</v>
      </c>
      <c r="CN101">
        <v>0</v>
      </c>
      <c r="CO101">
        <v>2.048544444444445</v>
      </c>
      <c r="CP101">
        <v>0</v>
      </c>
      <c r="CQ101">
        <v>13556.23703703704</v>
      </c>
      <c r="CR101">
        <v>13790.32962962963</v>
      </c>
      <c r="CS101">
        <v>40.31214814814815</v>
      </c>
      <c r="CT101">
        <v>40.21962962962962</v>
      </c>
      <c r="CU101">
        <v>40.68722222222222</v>
      </c>
      <c r="CV101">
        <v>38.77748148148148</v>
      </c>
      <c r="CW101">
        <v>39.37477777777777</v>
      </c>
      <c r="CX101">
        <v>1107.204074074074</v>
      </c>
      <c r="CY101">
        <v>492.8155555555555</v>
      </c>
      <c r="CZ101">
        <v>0</v>
      </c>
      <c r="DA101">
        <v>1728492514.6</v>
      </c>
      <c r="DB101">
        <v>0</v>
      </c>
      <c r="DC101">
        <v>1728490956.5</v>
      </c>
      <c r="DD101" t="s">
        <v>362</v>
      </c>
      <c r="DE101">
        <v>1728490952.5</v>
      </c>
      <c r="DF101">
        <v>1728490956.5</v>
      </c>
      <c r="DG101">
        <v>1</v>
      </c>
      <c r="DH101">
        <v>-0.065</v>
      </c>
      <c r="DI101">
        <v>-0.008</v>
      </c>
      <c r="DJ101">
        <v>-3.246</v>
      </c>
      <c r="DK101">
        <v>-0.091</v>
      </c>
      <c r="DL101">
        <v>52</v>
      </c>
      <c r="DM101">
        <v>15</v>
      </c>
      <c r="DN101">
        <v>0.25</v>
      </c>
      <c r="DO101">
        <v>0.13</v>
      </c>
      <c r="DP101">
        <v>-42.7874225</v>
      </c>
      <c r="DQ101">
        <v>-9.165083302063639</v>
      </c>
      <c r="DR101">
        <v>0.8857997627814927</v>
      </c>
      <c r="DS101">
        <v>0</v>
      </c>
      <c r="DT101">
        <v>1.77004725</v>
      </c>
      <c r="DU101">
        <v>-0.05293159474671919</v>
      </c>
      <c r="DV101">
        <v>0.005124940481361703</v>
      </c>
      <c r="DW101">
        <v>1</v>
      </c>
      <c r="DX101">
        <v>1</v>
      </c>
      <c r="DY101">
        <v>2</v>
      </c>
      <c r="DZ101" t="s">
        <v>363</v>
      </c>
      <c r="EA101">
        <v>3.23105</v>
      </c>
      <c r="EB101">
        <v>2.7041</v>
      </c>
      <c r="EC101">
        <v>0.122252</v>
      </c>
      <c r="ED101">
        <v>0.128719</v>
      </c>
      <c r="EE101">
        <v>0.086108</v>
      </c>
      <c r="EF101">
        <v>0.0794427</v>
      </c>
      <c r="EG101">
        <v>28981.3</v>
      </c>
      <c r="EH101">
        <v>28088.2</v>
      </c>
      <c r="EI101">
        <v>31604.1</v>
      </c>
      <c r="EJ101">
        <v>30543.4</v>
      </c>
      <c r="EK101">
        <v>38709.2</v>
      </c>
      <c r="EL101">
        <v>37165.9</v>
      </c>
      <c r="EM101">
        <v>44314.5</v>
      </c>
      <c r="EN101">
        <v>42635.3</v>
      </c>
      <c r="EO101">
        <v>2.13573</v>
      </c>
      <c r="EP101">
        <v>1.918</v>
      </c>
      <c r="EQ101">
        <v>0.134781</v>
      </c>
      <c r="ER101">
        <v>0</v>
      </c>
      <c r="ES101">
        <v>22.8241</v>
      </c>
      <c r="ET101">
        <v>999.9</v>
      </c>
      <c r="EU101">
        <v>70.40000000000001</v>
      </c>
      <c r="EV101">
        <v>23.4</v>
      </c>
      <c r="EW101">
        <v>20.8565</v>
      </c>
      <c r="EX101">
        <v>61.0719</v>
      </c>
      <c r="EY101">
        <v>25.2885</v>
      </c>
      <c r="EZ101">
        <v>1</v>
      </c>
      <c r="FA101">
        <v>-0.268595</v>
      </c>
      <c r="FB101">
        <v>0.5798720000000001</v>
      </c>
      <c r="FC101">
        <v>20.1974</v>
      </c>
      <c r="FD101">
        <v>5.21954</v>
      </c>
      <c r="FE101">
        <v>11.9965</v>
      </c>
      <c r="FF101">
        <v>4.96485</v>
      </c>
      <c r="FG101">
        <v>3.29548</v>
      </c>
      <c r="FH101">
        <v>9999</v>
      </c>
      <c r="FI101">
        <v>9999</v>
      </c>
      <c r="FJ101">
        <v>9999</v>
      </c>
      <c r="FK101">
        <v>148.4</v>
      </c>
      <c r="FL101">
        <v>4.97102</v>
      </c>
      <c r="FM101">
        <v>1.86764</v>
      </c>
      <c r="FN101">
        <v>1.85884</v>
      </c>
      <c r="FO101">
        <v>1.86507</v>
      </c>
      <c r="FP101">
        <v>1.86304</v>
      </c>
      <c r="FQ101">
        <v>1.86435</v>
      </c>
      <c r="FR101">
        <v>1.85982</v>
      </c>
      <c r="FS101">
        <v>1.86387</v>
      </c>
      <c r="FT101">
        <v>0</v>
      </c>
      <c r="FU101">
        <v>0</v>
      </c>
      <c r="FV101">
        <v>0</v>
      </c>
      <c r="FW101">
        <v>0</v>
      </c>
      <c r="FX101" t="s">
        <v>364</v>
      </c>
      <c r="FY101" t="s">
        <v>365</v>
      </c>
      <c r="FZ101" t="s">
        <v>366</v>
      </c>
      <c r="GA101" t="s">
        <v>366</v>
      </c>
      <c r="GB101" t="s">
        <v>366</v>
      </c>
      <c r="GC101" t="s">
        <v>366</v>
      </c>
      <c r="GD101">
        <v>0</v>
      </c>
      <c r="GE101">
        <v>100</v>
      </c>
      <c r="GF101">
        <v>100</v>
      </c>
      <c r="GG101">
        <v>-6.455</v>
      </c>
      <c r="GH101">
        <v>-0.09030000000000001</v>
      </c>
      <c r="GI101">
        <v>-2.868309889394353</v>
      </c>
      <c r="GJ101">
        <v>-0.006773961979547998</v>
      </c>
      <c r="GK101">
        <v>-8.296070481250098E-08</v>
      </c>
      <c r="GL101">
        <v>3.322967193956903E-10</v>
      </c>
      <c r="GM101">
        <v>-0.07871069313407227</v>
      </c>
      <c r="GN101">
        <v>-0.00208336341840114</v>
      </c>
      <c r="GO101">
        <v>8.801746095907445E-05</v>
      </c>
      <c r="GP101">
        <v>-2.677693255255651E-07</v>
      </c>
      <c r="GQ101">
        <v>3</v>
      </c>
      <c r="GR101">
        <v>2052</v>
      </c>
      <c r="GS101">
        <v>2</v>
      </c>
      <c r="GT101">
        <v>18</v>
      </c>
      <c r="GU101">
        <v>25.1</v>
      </c>
      <c r="GV101">
        <v>25</v>
      </c>
      <c r="GW101">
        <v>1.48804</v>
      </c>
      <c r="GX101">
        <v>2.39014</v>
      </c>
      <c r="GY101">
        <v>1.44897</v>
      </c>
      <c r="GZ101">
        <v>2.323</v>
      </c>
      <c r="HA101">
        <v>1.55151</v>
      </c>
      <c r="HB101">
        <v>2.29614</v>
      </c>
      <c r="HC101">
        <v>28.6901</v>
      </c>
      <c r="HD101">
        <v>14.7537</v>
      </c>
      <c r="HE101">
        <v>18</v>
      </c>
      <c r="HF101">
        <v>571.115</v>
      </c>
      <c r="HG101">
        <v>438.928</v>
      </c>
      <c r="HH101">
        <v>22.4886</v>
      </c>
      <c r="HI101">
        <v>23.523</v>
      </c>
      <c r="HJ101">
        <v>30.0007</v>
      </c>
      <c r="HK101">
        <v>23.4545</v>
      </c>
      <c r="HL101">
        <v>23.3715</v>
      </c>
      <c r="HM101">
        <v>29.8625</v>
      </c>
      <c r="HN101">
        <v>38.0218</v>
      </c>
      <c r="HO101">
        <v>62.4048</v>
      </c>
      <c r="HP101">
        <v>22.4727</v>
      </c>
      <c r="HQ101">
        <v>606.434</v>
      </c>
      <c r="HR101">
        <v>14.6478</v>
      </c>
      <c r="HS101">
        <v>100.324</v>
      </c>
      <c r="HT101">
        <v>101.893</v>
      </c>
    </row>
    <row r="102" spans="1:228">
      <c r="A102">
        <v>86</v>
      </c>
      <c r="B102">
        <v>1728492462.6</v>
      </c>
      <c r="C102">
        <v>1525.099999904633</v>
      </c>
      <c r="D102" t="s">
        <v>538</v>
      </c>
      <c r="E102" t="s">
        <v>539</v>
      </c>
      <c r="F102">
        <v>5</v>
      </c>
      <c r="G102" t="s">
        <v>357</v>
      </c>
      <c r="H102" t="s">
        <v>358</v>
      </c>
      <c r="I102" t="s">
        <v>359</v>
      </c>
      <c r="J102" t="s">
        <v>491</v>
      </c>
      <c r="K102">
        <v>1728492454.814285</v>
      </c>
      <c r="L102">
        <f>(M102)/1000</f>
        <v>0</v>
      </c>
      <c r="M102">
        <f>IF(BH102, AP102, AJ102)</f>
        <v>0</v>
      </c>
      <c r="N102">
        <f>IF(BH102, AK102, AI102)</f>
        <v>0</v>
      </c>
      <c r="O102">
        <f>BJ102 - IF(AW102&gt;1, N102*BD102*100.0/(AY102), 0)</f>
        <v>0</v>
      </c>
      <c r="P102">
        <f>((V102-L102/2)*O102-N102)/(V102+L102/2)</f>
        <v>0</v>
      </c>
      <c r="Q102">
        <f>P102*(BQ102+BR102)/1000.0</f>
        <v>0</v>
      </c>
      <c r="R102">
        <f>(BJ102 - IF(AW102&gt;1, N102*BD102*100.0/(AY102), 0))*(BQ102+BR102)/1000.0</f>
        <v>0</v>
      </c>
      <c r="S102">
        <f>2.0/((1/U102-1/T102)+SIGN(U102)*SQRT((1/U102-1/T102)*(1/U102-1/T102) + 4*BE102/((BE102+1)*(BE102+1))*(2*1/U102*1/T102-1/T102*1/T102)))</f>
        <v>0</v>
      </c>
      <c r="T102">
        <f>IF(LEFT(BF102,1)&lt;&gt;"0",IF(LEFT(BF102,1)="1",3.0,BG102),$D$5+$E$5*(BX102*BQ102/($K$5*1000))+$F$5*(BX102*BQ102/($K$5*1000))*MAX(MIN(BD102,$J$5),$I$5)*MAX(MIN(BD102,$J$5),$I$5)+$G$5*MAX(MIN(BD102,$J$5),$I$5)*(BX102*BQ102/($K$5*1000))+$H$5*(BX102*BQ102/($K$5*1000))*(BX102*BQ102/($K$5*1000)))</f>
        <v>0</v>
      </c>
      <c r="U102">
        <f>L102*(1000-(1000*0.61365*exp(17.502*Y102/(240.97+Y102))/(BQ102+BR102)+BL102)/2)/(1000*0.61365*exp(17.502*Y102/(240.97+Y102))/(BQ102+BR102)-BL102)</f>
        <v>0</v>
      </c>
      <c r="V102">
        <f>1/((BE102+1)/(S102/1.6)+1/(T102/1.37)) + BE102/((BE102+1)/(S102/1.6) + BE102/(T102/1.37))</f>
        <v>0</v>
      </c>
      <c r="W102">
        <f>(AZ102*BC102)</f>
        <v>0</v>
      </c>
      <c r="X102">
        <f>(BS102+(W102+2*0.95*5.67E-8*(((BS102+$B$7)+273)^4-(BS102+273)^4)-44100*L102)/(1.84*29.3*T102+8*0.95*5.67E-8*(BS102+273)^3))</f>
        <v>0</v>
      </c>
      <c r="Y102">
        <f>($C$7*BT102+$D$7*BU102+$E$7*X102)</f>
        <v>0</v>
      </c>
      <c r="Z102">
        <f>0.61365*exp(17.502*Y102/(240.97+Y102))</f>
        <v>0</v>
      </c>
      <c r="AA102">
        <f>(AB102/AC102*100)</f>
        <v>0</v>
      </c>
      <c r="AB102">
        <f>BL102*(BQ102+BR102)/1000</f>
        <v>0</v>
      </c>
      <c r="AC102">
        <f>0.61365*exp(17.502*BS102/(240.97+BS102))</f>
        <v>0</v>
      </c>
      <c r="AD102">
        <f>(Z102-BL102*(BQ102+BR102)/1000)</f>
        <v>0</v>
      </c>
      <c r="AE102">
        <f>(-L102*44100)</f>
        <v>0</v>
      </c>
      <c r="AF102">
        <f>2*29.3*T102*0.92*(BS102-Y102)</f>
        <v>0</v>
      </c>
      <c r="AG102">
        <f>2*0.95*5.67E-8*(((BS102+$B$7)+273)^4-(Y102+273)^4)</f>
        <v>0</v>
      </c>
      <c r="AH102">
        <f>W102+AG102+AE102+AF102</f>
        <v>0</v>
      </c>
      <c r="AI102">
        <f>BP102*AW102*(BK102-BJ102*(1000-AW102*BM102)/(1000-AW102*BL102))/(100*BD102)</f>
        <v>0</v>
      </c>
      <c r="AJ102">
        <f>1000*BP102*AW102*(BL102-BM102)/(100*BD102*(1000-AW102*BL102))</f>
        <v>0</v>
      </c>
      <c r="AK102">
        <f>(AL102 - AM102 - BQ102*1E3/(8.314*(BS102+273.15)) * AO102/BP102 * AN102) * BP102/(100*BD102) * (1000 - BM102)/1000</f>
        <v>0</v>
      </c>
      <c r="AL102">
        <v>592.8511435040494</v>
      </c>
      <c r="AM102">
        <v>557.9176545454545</v>
      </c>
      <c r="AN102">
        <v>4.932046390746581</v>
      </c>
      <c r="AO102">
        <v>66.7948060823847</v>
      </c>
      <c r="AP102">
        <f>(AR102 - AQ102 + BQ102*1E3/(8.314*(BS102+273.15)) * AT102/BP102 * AS102) * BP102/(100*BD102) * 1000/(1000 - AR102)</f>
        <v>0</v>
      </c>
      <c r="AQ102">
        <v>14.66850673874936</v>
      </c>
      <c r="AR102">
        <v>16.42240666666666</v>
      </c>
      <c r="AS102">
        <v>-1.723381655599437E-05</v>
      </c>
      <c r="AT102">
        <v>79.11630161868476</v>
      </c>
      <c r="AU102">
        <v>16</v>
      </c>
      <c r="AV102">
        <v>3</v>
      </c>
      <c r="AW102">
        <f>IF(AU102*$H$13&gt;=AY102,1.0,(AY102/(AY102-AU102*$H$13)))</f>
        <v>0</v>
      </c>
      <c r="AX102">
        <f>(AW102-1)*100</f>
        <v>0</v>
      </c>
      <c r="AY102">
        <f>MAX(0,($B$13+$C$13*BX102)/(1+$D$13*BX102)*BQ102/(BS102+273)*$E$13)</f>
        <v>0</v>
      </c>
      <c r="AZ102">
        <f>$B$11*BY102+$C$11*BZ102+$F$11*CK102*(1-CN102)</f>
        <v>0</v>
      </c>
      <c r="BA102">
        <f>AZ102*BB102</f>
        <v>0</v>
      </c>
      <c r="BB102">
        <f>($B$11*$D$9+$C$11*$D$9+$F$11*((CX102+CP102)/MAX(CX102+CP102+CY102, 0.1)*$I$9+CY102/MAX(CX102+CP102+CY102, 0.1)*$J$9))/($B$11+$C$11+$F$11)</f>
        <v>0</v>
      </c>
      <c r="BC102">
        <f>($B$11*$K$9+$C$11*$K$9+$F$11*((CX102+CP102)/MAX(CX102+CP102+CY102, 0.1)*$P$9+CY102/MAX(CX102+CP102+CY102, 0.1)*$Q$9))/($B$11+$C$11+$F$11)</f>
        <v>0</v>
      </c>
      <c r="BD102">
        <v>6</v>
      </c>
      <c r="BE102">
        <v>0.5</v>
      </c>
      <c r="BF102" t="s">
        <v>361</v>
      </c>
      <c r="BG102">
        <v>2</v>
      </c>
      <c r="BH102" t="b">
        <v>1</v>
      </c>
      <c r="BI102">
        <v>1728492454.814285</v>
      </c>
      <c r="BJ102">
        <v>513.3614285714286</v>
      </c>
      <c r="BK102">
        <v>557.3686071428572</v>
      </c>
      <c r="BL102">
        <v>16.42635357142857</v>
      </c>
      <c r="BM102">
        <v>14.66478214285714</v>
      </c>
      <c r="BN102">
        <v>519.7258214285714</v>
      </c>
      <c r="BO102">
        <v>16.51666785714286</v>
      </c>
      <c r="BP102">
        <v>599.9886071428572</v>
      </c>
      <c r="BQ102">
        <v>97.5089857142857</v>
      </c>
      <c r="BR102">
        <v>0.09993135714285716</v>
      </c>
      <c r="BS102">
        <v>25.13593928571428</v>
      </c>
      <c r="BT102">
        <v>25.04531071428572</v>
      </c>
      <c r="BU102">
        <v>999.9000000000002</v>
      </c>
      <c r="BV102">
        <v>0</v>
      </c>
      <c r="BW102">
        <v>0</v>
      </c>
      <c r="BX102">
        <v>9999.668214285713</v>
      </c>
      <c r="BY102">
        <v>0</v>
      </c>
      <c r="BZ102">
        <v>69.46230714285714</v>
      </c>
      <c r="CA102">
        <v>-44.00717142857143</v>
      </c>
      <c r="CB102">
        <v>521.9349642857143</v>
      </c>
      <c r="CC102">
        <v>565.6640714285714</v>
      </c>
      <c r="CD102">
        <v>1.7615775</v>
      </c>
      <c r="CE102">
        <v>557.3686071428572</v>
      </c>
      <c r="CF102">
        <v>14.66478214285714</v>
      </c>
      <c r="CG102">
        <v>1.601717142857143</v>
      </c>
      <c r="CH102">
        <v>1.429948214285714</v>
      </c>
      <c r="CI102">
        <v>13.97532857142857</v>
      </c>
      <c r="CJ102">
        <v>12.23898214285714</v>
      </c>
      <c r="CK102">
        <v>1600.026428571428</v>
      </c>
      <c r="CL102">
        <v>0.6920008571428571</v>
      </c>
      <c r="CM102">
        <v>0.3079991428571428</v>
      </c>
      <c r="CN102">
        <v>0</v>
      </c>
      <c r="CO102">
        <v>2.088678571428571</v>
      </c>
      <c r="CP102">
        <v>0</v>
      </c>
      <c r="CQ102">
        <v>13619.34285714286</v>
      </c>
      <c r="CR102">
        <v>13790.42142857143</v>
      </c>
      <c r="CS102">
        <v>40.21399999999999</v>
      </c>
      <c r="CT102">
        <v>40.15149999999999</v>
      </c>
      <c r="CU102">
        <v>40.60685714285713</v>
      </c>
      <c r="CV102">
        <v>38.656</v>
      </c>
      <c r="CW102">
        <v>39.281</v>
      </c>
      <c r="CX102">
        <v>1107.220357142857</v>
      </c>
      <c r="CY102">
        <v>492.8060714285715</v>
      </c>
      <c r="CZ102">
        <v>0</v>
      </c>
      <c r="DA102">
        <v>1728492519.4</v>
      </c>
      <c r="DB102">
        <v>0</v>
      </c>
      <c r="DC102">
        <v>1728490956.5</v>
      </c>
      <c r="DD102" t="s">
        <v>362</v>
      </c>
      <c r="DE102">
        <v>1728490952.5</v>
      </c>
      <c r="DF102">
        <v>1728490956.5</v>
      </c>
      <c r="DG102">
        <v>1</v>
      </c>
      <c r="DH102">
        <v>-0.065</v>
      </c>
      <c r="DI102">
        <v>-0.008</v>
      </c>
      <c r="DJ102">
        <v>-3.246</v>
      </c>
      <c r="DK102">
        <v>-0.091</v>
      </c>
      <c r="DL102">
        <v>52</v>
      </c>
      <c r="DM102">
        <v>15</v>
      </c>
      <c r="DN102">
        <v>0.25</v>
      </c>
      <c r="DO102">
        <v>0.13</v>
      </c>
      <c r="DP102">
        <v>-43.6502525</v>
      </c>
      <c r="DQ102">
        <v>-8.709736210131265</v>
      </c>
      <c r="DR102">
        <v>0.8541166723543979</v>
      </c>
      <c r="DS102">
        <v>0</v>
      </c>
      <c r="DT102">
        <v>1.764158</v>
      </c>
      <c r="DU102">
        <v>-0.06445125703564249</v>
      </c>
      <c r="DV102">
        <v>0.006243450248059971</v>
      </c>
      <c r="DW102">
        <v>1</v>
      </c>
      <c r="DX102">
        <v>1</v>
      </c>
      <c r="DY102">
        <v>2</v>
      </c>
      <c r="DZ102" t="s">
        <v>363</v>
      </c>
      <c r="EA102">
        <v>3.23107</v>
      </c>
      <c r="EB102">
        <v>2.70424</v>
      </c>
      <c r="EC102">
        <v>0.126222</v>
      </c>
      <c r="ED102">
        <v>0.132772</v>
      </c>
      <c r="EE102">
        <v>0.08609700000000001</v>
      </c>
      <c r="EF102">
        <v>0.0794575</v>
      </c>
      <c r="EG102">
        <v>28850.2</v>
      </c>
      <c r="EH102">
        <v>27957.3</v>
      </c>
      <c r="EI102">
        <v>31604</v>
      </c>
      <c r="EJ102">
        <v>30542.9</v>
      </c>
      <c r="EK102">
        <v>38709.6</v>
      </c>
      <c r="EL102">
        <v>37165.2</v>
      </c>
      <c r="EM102">
        <v>44314.3</v>
      </c>
      <c r="EN102">
        <v>42635</v>
      </c>
      <c r="EO102">
        <v>2.13528</v>
      </c>
      <c r="EP102">
        <v>1.91825</v>
      </c>
      <c r="EQ102">
        <v>0.134096</v>
      </c>
      <c r="ER102">
        <v>0</v>
      </c>
      <c r="ES102">
        <v>22.8254</v>
      </c>
      <c r="ET102">
        <v>999.9</v>
      </c>
      <c r="EU102">
        <v>70.40000000000001</v>
      </c>
      <c r="EV102">
        <v>23.4</v>
      </c>
      <c r="EW102">
        <v>20.8584</v>
      </c>
      <c r="EX102">
        <v>61.0819</v>
      </c>
      <c r="EY102">
        <v>25.3085</v>
      </c>
      <c r="EZ102">
        <v>1</v>
      </c>
      <c r="FA102">
        <v>-0.26815</v>
      </c>
      <c r="FB102">
        <v>0.566909</v>
      </c>
      <c r="FC102">
        <v>20.1976</v>
      </c>
      <c r="FD102">
        <v>5.21969</v>
      </c>
      <c r="FE102">
        <v>11.9969</v>
      </c>
      <c r="FF102">
        <v>4.96475</v>
      </c>
      <c r="FG102">
        <v>3.29558</v>
      </c>
      <c r="FH102">
        <v>9999</v>
      </c>
      <c r="FI102">
        <v>9999</v>
      </c>
      <c r="FJ102">
        <v>9999</v>
      </c>
      <c r="FK102">
        <v>148.4</v>
      </c>
      <c r="FL102">
        <v>4.97101</v>
      </c>
      <c r="FM102">
        <v>1.86764</v>
      </c>
      <c r="FN102">
        <v>1.85883</v>
      </c>
      <c r="FO102">
        <v>1.86506</v>
      </c>
      <c r="FP102">
        <v>1.86303</v>
      </c>
      <c r="FQ102">
        <v>1.86433</v>
      </c>
      <c r="FR102">
        <v>1.85977</v>
      </c>
      <c r="FS102">
        <v>1.86386</v>
      </c>
      <c r="FT102">
        <v>0</v>
      </c>
      <c r="FU102">
        <v>0</v>
      </c>
      <c r="FV102">
        <v>0</v>
      </c>
      <c r="FW102">
        <v>0</v>
      </c>
      <c r="FX102" t="s">
        <v>364</v>
      </c>
      <c r="FY102" t="s">
        <v>365</v>
      </c>
      <c r="FZ102" t="s">
        <v>366</v>
      </c>
      <c r="GA102" t="s">
        <v>366</v>
      </c>
      <c r="GB102" t="s">
        <v>366</v>
      </c>
      <c r="GC102" t="s">
        <v>366</v>
      </c>
      <c r="GD102">
        <v>0</v>
      </c>
      <c r="GE102">
        <v>100</v>
      </c>
      <c r="GF102">
        <v>100</v>
      </c>
      <c r="GG102">
        <v>-6.616</v>
      </c>
      <c r="GH102">
        <v>-0.09030000000000001</v>
      </c>
      <c r="GI102">
        <v>-2.868309889394353</v>
      </c>
      <c r="GJ102">
        <v>-0.006773961979547998</v>
      </c>
      <c r="GK102">
        <v>-8.296070481250098E-08</v>
      </c>
      <c r="GL102">
        <v>3.322967193956903E-10</v>
      </c>
      <c r="GM102">
        <v>-0.07871069313407227</v>
      </c>
      <c r="GN102">
        <v>-0.00208336341840114</v>
      </c>
      <c r="GO102">
        <v>8.801746095907445E-05</v>
      </c>
      <c r="GP102">
        <v>-2.677693255255651E-07</v>
      </c>
      <c r="GQ102">
        <v>3</v>
      </c>
      <c r="GR102">
        <v>2052</v>
      </c>
      <c r="GS102">
        <v>2</v>
      </c>
      <c r="GT102">
        <v>18</v>
      </c>
      <c r="GU102">
        <v>25.2</v>
      </c>
      <c r="GV102">
        <v>25.1</v>
      </c>
      <c r="GW102">
        <v>1.53687</v>
      </c>
      <c r="GX102">
        <v>2.39258</v>
      </c>
      <c r="GY102">
        <v>1.44897</v>
      </c>
      <c r="GZ102">
        <v>2.32422</v>
      </c>
      <c r="HA102">
        <v>1.55151</v>
      </c>
      <c r="HB102">
        <v>2.29248</v>
      </c>
      <c r="HC102">
        <v>28.7112</v>
      </c>
      <c r="HD102">
        <v>14.7537</v>
      </c>
      <c r="HE102">
        <v>18</v>
      </c>
      <c r="HF102">
        <v>570.885</v>
      </c>
      <c r="HG102">
        <v>439.13</v>
      </c>
      <c r="HH102">
        <v>22.4391</v>
      </c>
      <c r="HI102">
        <v>23.53</v>
      </c>
      <c r="HJ102">
        <v>30.0006</v>
      </c>
      <c r="HK102">
        <v>23.4612</v>
      </c>
      <c r="HL102">
        <v>23.378</v>
      </c>
      <c r="HM102">
        <v>30.838</v>
      </c>
      <c r="HN102">
        <v>38.0218</v>
      </c>
      <c r="HO102">
        <v>62.0125</v>
      </c>
      <c r="HP102">
        <v>22.4296</v>
      </c>
      <c r="HQ102">
        <v>626.742</v>
      </c>
      <c r="HR102">
        <v>14.6478</v>
      </c>
      <c r="HS102">
        <v>100.323</v>
      </c>
      <c r="HT102">
        <v>101.892</v>
      </c>
    </row>
    <row r="103" spans="1:228">
      <c r="A103">
        <v>87</v>
      </c>
      <c r="B103">
        <v>1728492467.6</v>
      </c>
      <c r="C103">
        <v>1530.099999904633</v>
      </c>
      <c r="D103" t="s">
        <v>540</v>
      </c>
      <c r="E103" t="s">
        <v>541</v>
      </c>
      <c r="F103">
        <v>5</v>
      </c>
      <c r="G103" t="s">
        <v>357</v>
      </c>
      <c r="H103" t="s">
        <v>358</v>
      </c>
      <c r="I103" t="s">
        <v>359</v>
      </c>
      <c r="J103" t="s">
        <v>491</v>
      </c>
      <c r="K103">
        <v>1728492460.1</v>
      </c>
      <c r="L103">
        <f>(M103)/1000</f>
        <v>0</v>
      </c>
      <c r="M103">
        <f>IF(BH103, AP103, AJ103)</f>
        <v>0</v>
      </c>
      <c r="N103">
        <f>IF(BH103, AK103, AI103)</f>
        <v>0</v>
      </c>
      <c r="O103">
        <f>BJ103 - IF(AW103&gt;1, N103*BD103*100.0/(AY103), 0)</f>
        <v>0</v>
      </c>
      <c r="P103">
        <f>((V103-L103/2)*O103-N103)/(V103+L103/2)</f>
        <v>0</v>
      </c>
      <c r="Q103">
        <f>P103*(BQ103+BR103)/1000.0</f>
        <v>0</v>
      </c>
      <c r="R103">
        <f>(BJ103 - IF(AW103&gt;1, N103*BD103*100.0/(AY103), 0))*(BQ103+BR103)/1000.0</f>
        <v>0</v>
      </c>
      <c r="S103">
        <f>2.0/((1/U103-1/T103)+SIGN(U103)*SQRT((1/U103-1/T103)*(1/U103-1/T103) + 4*BE103/((BE103+1)*(BE103+1))*(2*1/U103*1/T103-1/T103*1/T103)))</f>
        <v>0</v>
      </c>
      <c r="T103">
        <f>IF(LEFT(BF103,1)&lt;&gt;"0",IF(LEFT(BF103,1)="1",3.0,BG103),$D$5+$E$5*(BX103*BQ103/($K$5*1000))+$F$5*(BX103*BQ103/($K$5*1000))*MAX(MIN(BD103,$J$5),$I$5)*MAX(MIN(BD103,$J$5),$I$5)+$G$5*MAX(MIN(BD103,$J$5),$I$5)*(BX103*BQ103/($K$5*1000))+$H$5*(BX103*BQ103/($K$5*1000))*(BX103*BQ103/($K$5*1000)))</f>
        <v>0</v>
      </c>
      <c r="U103">
        <f>L103*(1000-(1000*0.61365*exp(17.502*Y103/(240.97+Y103))/(BQ103+BR103)+BL103)/2)/(1000*0.61365*exp(17.502*Y103/(240.97+Y103))/(BQ103+BR103)-BL103)</f>
        <v>0</v>
      </c>
      <c r="V103">
        <f>1/((BE103+1)/(S103/1.6)+1/(T103/1.37)) + BE103/((BE103+1)/(S103/1.6) + BE103/(T103/1.37))</f>
        <v>0</v>
      </c>
      <c r="W103">
        <f>(AZ103*BC103)</f>
        <v>0</v>
      </c>
      <c r="X103">
        <f>(BS103+(W103+2*0.95*5.67E-8*(((BS103+$B$7)+273)^4-(BS103+273)^4)-44100*L103)/(1.84*29.3*T103+8*0.95*5.67E-8*(BS103+273)^3))</f>
        <v>0</v>
      </c>
      <c r="Y103">
        <f>($C$7*BT103+$D$7*BU103+$E$7*X103)</f>
        <v>0</v>
      </c>
      <c r="Z103">
        <f>0.61365*exp(17.502*Y103/(240.97+Y103))</f>
        <v>0</v>
      </c>
      <c r="AA103">
        <f>(AB103/AC103*100)</f>
        <v>0</v>
      </c>
      <c r="AB103">
        <f>BL103*(BQ103+BR103)/1000</f>
        <v>0</v>
      </c>
      <c r="AC103">
        <f>0.61365*exp(17.502*BS103/(240.97+BS103))</f>
        <v>0</v>
      </c>
      <c r="AD103">
        <f>(Z103-BL103*(BQ103+BR103)/1000)</f>
        <v>0</v>
      </c>
      <c r="AE103">
        <f>(-L103*44100)</f>
        <v>0</v>
      </c>
      <c r="AF103">
        <f>2*29.3*T103*0.92*(BS103-Y103)</f>
        <v>0</v>
      </c>
      <c r="AG103">
        <f>2*0.95*5.67E-8*(((BS103+$B$7)+273)^4-(Y103+273)^4)</f>
        <v>0</v>
      </c>
      <c r="AH103">
        <f>W103+AG103+AE103+AF103</f>
        <v>0</v>
      </c>
      <c r="AI103">
        <f>BP103*AW103*(BK103-BJ103*(1000-AW103*BM103)/(1000-AW103*BL103))/(100*BD103)</f>
        <v>0</v>
      </c>
      <c r="AJ103">
        <f>1000*BP103*AW103*(BL103-BM103)/(100*BD103*(1000-AW103*BL103))</f>
        <v>0</v>
      </c>
      <c r="AK103">
        <f>(AL103 - AM103 - BQ103*1E3/(8.314*(BS103+273.15)) * AO103/BP103 * AN103) * BP103/(100*BD103) * (1000 - BM103)/1000</f>
        <v>0</v>
      </c>
      <c r="AL103">
        <v>618.9633306878059</v>
      </c>
      <c r="AM103">
        <v>583.0540242424242</v>
      </c>
      <c r="AN103">
        <v>5.038597604768721</v>
      </c>
      <c r="AO103">
        <v>66.7948060823847</v>
      </c>
      <c r="AP103">
        <f>(AR103 - AQ103 + BQ103*1E3/(8.314*(BS103+273.15)) * AT103/BP103 * AS103) * BP103/(100*BD103) * 1000/(1000 - AR103)</f>
        <v>0</v>
      </c>
      <c r="AQ103">
        <v>14.67214081321897</v>
      </c>
      <c r="AR103">
        <v>16.42193393939394</v>
      </c>
      <c r="AS103">
        <v>1.567023084334963E-06</v>
      </c>
      <c r="AT103">
        <v>79.11630161868476</v>
      </c>
      <c r="AU103">
        <v>15</v>
      </c>
      <c r="AV103">
        <v>2</v>
      </c>
      <c r="AW103">
        <f>IF(AU103*$H$13&gt;=AY103,1.0,(AY103/(AY103-AU103*$H$13)))</f>
        <v>0</v>
      </c>
      <c r="AX103">
        <f>(AW103-1)*100</f>
        <v>0</v>
      </c>
      <c r="AY103">
        <f>MAX(0,($B$13+$C$13*BX103)/(1+$D$13*BX103)*BQ103/(BS103+273)*$E$13)</f>
        <v>0</v>
      </c>
      <c r="AZ103">
        <f>$B$11*BY103+$C$11*BZ103+$F$11*CK103*(1-CN103)</f>
        <v>0</v>
      </c>
      <c r="BA103">
        <f>AZ103*BB103</f>
        <v>0</v>
      </c>
      <c r="BB103">
        <f>($B$11*$D$9+$C$11*$D$9+$F$11*((CX103+CP103)/MAX(CX103+CP103+CY103, 0.1)*$I$9+CY103/MAX(CX103+CP103+CY103, 0.1)*$J$9))/($B$11+$C$11+$F$11)</f>
        <v>0</v>
      </c>
      <c r="BC103">
        <f>($B$11*$K$9+$C$11*$K$9+$F$11*((CX103+CP103)/MAX(CX103+CP103+CY103, 0.1)*$P$9+CY103/MAX(CX103+CP103+CY103, 0.1)*$Q$9))/($B$11+$C$11+$F$11)</f>
        <v>0</v>
      </c>
      <c r="BD103">
        <v>6</v>
      </c>
      <c r="BE103">
        <v>0.5</v>
      </c>
      <c r="BF103" t="s">
        <v>361</v>
      </c>
      <c r="BG103">
        <v>2</v>
      </c>
      <c r="BH103" t="b">
        <v>1</v>
      </c>
      <c r="BI103">
        <v>1728492460.1</v>
      </c>
      <c r="BJ103">
        <v>539.1381481481482</v>
      </c>
      <c r="BK103">
        <v>584.0517407407407</v>
      </c>
      <c r="BL103">
        <v>16.42433703703704</v>
      </c>
      <c r="BM103">
        <v>14.66851851851852</v>
      </c>
      <c r="BN103">
        <v>545.6732222222223</v>
      </c>
      <c r="BO103">
        <v>16.51464814814815</v>
      </c>
      <c r="BP103">
        <v>599.9936666666667</v>
      </c>
      <c r="BQ103">
        <v>97.50862592592593</v>
      </c>
      <c r="BR103">
        <v>0.09996672962962964</v>
      </c>
      <c r="BS103">
        <v>25.12503333333333</v>
      </c>
      <c r="BT103">
        <v>25.03828518518519</v>
      </c>
      <c r="BU103">
        <v>999.9000000000001</v>
      </c>
      <c r="BV103">
        <v>0</v>
      </c>
      <c r="BW103">
        <v>0</v>
      </c>
      <c r="BX103">
        <v>9984.120740740742</v>
      </c>
      <c r="BY103">
        <v>0</v>
      </c>
      <c r="BZ103">
        <v>69.13365925925926</v>
      </c>
      <c r="CA103">
        <v>-44.91362592592592</v>
      </c>
      <c r="CB103">
        <v>548.1409629629629</v>
      </c>
      <c r="CC103">
        <v>592.7465925925926</v>
      </c>
      <c r="CD103">
        <v>1.755827777777778</v>
      </c>
      <c r="CE103">
        <v>584.0517407407407</v>
      </c>
      <c r="CF103">
        <v>14.66851851851852</v>
      </c>
      <c r="CG103">
        <v>1.601514074074074</v>
      </c>
      <c r="CH103">
        <v>1.430306296296296</v>
      </c>
      <c r="CI103">
        <v>13.97337777777778</v>
      </c>
      <c r="CJ103">
        <v>12.24278888888889</v>
      </c>
      <c r="CK103">
        <v>1600.01</v>
      </c>
      <c r="CL103">
        <v>0.6920049999999999</v>
      </c>
      <c r="CM103">
        <v>0.307995</v>
      </c>
      <c r="CN103">
        <v>0</v>
      </c>
      <c r="CO103">
        <v>2.047703703703704</v>
      </c>
      <c r="CP103">
        <v>0</v>
      </c>
      <c r="CQ103">
        <v>13704.97777777778</v>
      </c>
      <c r="CR103">
        <v>13790.29259259259</v>
      </c>
      <c r="CS103">
        <v>40.10399999999999</v>
      </c>
      <c r="CT103">
        <v>40.07385185185185</v>
      </c>
      <c r="CU103">
        <v>40.51822222222222</v>
      </c>
      <c r="CV103">
        <v>38.53214814814815</v>
      </c>
      <c r="CW103">
        <v>39.17329629629629</v>
      </c>
      <c r="CX103">
        <v>1107.215185185185</v>
      </c>
      <c r="CY103">
        <v>492.7948148148149</v>
      </c>
      <c r="CZ103">
        <v>0</v>
      </c>
      <c r="DA103">
        <v>1728492524.2</v>
      </c>
      <c r="DB103">
        <v>0</v>
      </c>
      <c r="DC103">
        <v>1728490956.5</v>
      </c>
      <c r="DD103" t="s">
        <v>362</v>
      </c>
      <c r="DE103">
        <v>1728490952.5</v>
      </c>
      <c r="DF103">
        <v>1728490956.5</v>
      </c>
      <c r="DG103">
        <v>1</v>
      </c>
      <c r="DH103">
        <v>-0.065</v>
      </c>
      <c r="DI103">
        <v>-0.008</v>
      </c>
      <c r="DJ103">
        <v>-3.246</v>
      </c>
      <c r="DK103">
        <v>-0.091</v>
      </c>
      <c r="DL103">
        <v>52</v>
      </c>
      <c r="DM103">
        <v>15</v>
      </c>
      <c r="DN103">
        <v>0.25</v>
      </c>
      <c r="DO103">
        <v>0.13</v>
      </c>
      <c r="DP103">
        <v>-44.4675125</v>
      </c>
      <c r="DQ103">
        <v>-10.03829606003736</v>
      </c>
      <c r="DR103">
        <v>0.9884505764547618</v>
      </c>
      <c r="DS103">
        <v>0</v>
      </c>
      <c r="DT103">
        <v>1.75877</v>
      </c>
      <c r="DU103">
        <v>-0.06676277673546079</v>
      </c>
      <c r="DV103">
        <v>0.006462978415560434</v>
      </c>
      <c r="DW103">
        <v>1</v>
      </c>
      <c r="DX103">
        <v>1</v>
      </c>
      <c r="DY103">
        <v>2</v>
      </c>
      <c r="DZ103" t="s">
        <v>363</v>
      </c>
      <c r="EA103">
        <v>3.23102</v>
      </c>
      <c r="EB103">
        <v>2.7042</v>
      </c>
      <c r="EC103">
        <v>0.130184</v>
      </c>
      <c r="ED103">
        <v>0.136621</v>
      </c>
      <c r="EE103">
        <v>0.08608830000000001</v>
      </c>
      <c r="EF103">
        <v>0.079469</v>
      </c>
      <c r="EG103">
        <v>28719</v>
      </c>
      <c r="EH103">
        <v>27833.1</v>
      </c>
      <c r="EI103">
        <v>31603.4</v>
      </c>
      <c r="EJ103">
        <v>30542.7</v>
      </c>
      <c r="EK103">
        <v>38709.5</v>
      </c>
      <c r="EL103">
        <v>37164.2</v>
      </c>
      <c r="EM103">
        <v>44313.7</v>
      </c>
      <c r="EN103">
        <v>42634.2</v>
      </c>
      <c r="EO103">
        <v>2.13565</v>
      </c>
      <c r="EP103">
        <v>1.91798</v>
      </c>
      <c r="EQ103">
        <v>0.133783</v>
      </c>
      <c r="ER103">
        <v>0</v>
      </c>
      <c r="ES103">
        <v>22.8273</v>
      </c>
      <c r="ET103">
        <v>999.9</v>
      </c>
      <c r="EU103">
        <v>70.40000000000001</v>
      </c>
      <c r="EV103">
        <v>23.4</v>
      </c>
      <c r="EW103">
        <v>20.8568</v>
      </c>
      <c r="EX103">
        <v>60.7019</v>
      </c>
      <c r="EY103">
        <v>25.4087</v>
      </c>
      <c r="EZ103">
        <v>1</v>
      </c>
      <c r="FA103">
        <v>-0.267503</v>
      </c>
      <c r="FB103">
        <v>0.528069</v>
      </c>
      <c r="FC103">
        <v>20.1977</v>
      </c>
      <c r="FD103">
        <v>5.21924</v>
      </c>
      <c r="FE103">
        <v>11.9963</v>
      </c>
      <c r="FF103">
        <v>4.96495</v>
      </c>
      <c r="FG103">
        <v>3.29548</v>
      </c>
      <c r="FH103">
        <v>9999</v>
      </c>
      <c r="FI103">
        <v>9999</v>
      </c>
      <c r="FJ103">
        <v>9999</v>
      </c>
      <c r="FK103">
        <v>148.4</v>
      </c>
      <c r="FL103">
        <v>4.97101</v>
      </c>
      <c r="FM103">
        <v>1.86761</v>
      </c>
      <c r="FN103">
        <v>1.85884</v>
      </c>
      <c r="FO103">
        <v>1.86507</v>
      </c>
      <c r="FP103">
        <v>1.86305</v>
      </c>
      <c r="FQ103">
        <v>1.86434</v>
      </c>
      <c r="FR103">
        <v>1.8598</v>
      </c>
      <c r="FS103">
        <v>1.86386</v>
      </c>
      <c r="FT103">
        <v>0</v>
      </c>
      <c r="FU103">
        <v>0</v>
      </c>
      <c r="FV103">
        <v>0</v>
      </c>
      <c r="FW103">
        <v>0</v>
      </c>
      <c r="FX103" t="s">
        <v>364</v>
      </c>
      <c r="FY103" t="s">
        <v>365</v>
      </c>
      <c r="FZ103" t="s">
        <v>366</v>
      </c>
      <c r="GA103" t="s">
        <v>366</v>
      </c>
      <c r="GB103" t="s">
        <v>366</v>
      </c>
      <c r="GC103" t="s">
        <v>366</v>
      </c>
      <c r="GD103">
        <v>0</v>
      </c>
      <c r="GE103">
        <v>100</v>
      </c>
      <c r="GF103">
        <v>100</v>
      </c>
      <c r="GG103">
        <v>-6.778</v>
      </c>
      <c r="GH103">
        <v>-0.09030000000000001</v>
      </c>
      <c r="GI103">
        <v>-2.868309889394353</v>
      </c>
      <c r="GJ103">
        <v>-0.006773961979547998</v>
      </c>
      <c r="GK103">
        <v>-8.296070481250098E-08</v>
      </c>
      <c r="GL103">
        <v>3.322967193956903E-10</v>
      </c>
      <c r="GM103">
        <v>-0.07871069313407227</v>
      </c>
      <c r="GN103">
        <v>-0.00208336341840114</v>
      </c>
      <c r="GO103">
        <v>8.801746095907445E-05</v>
      </c>
      <c r="GP103">
        <v>-2.677693255255651E-07</v>
      </c>
      <c r="GQ103">
        <v>3</v>
      </c>
      <c r="GR103">
        <v>2052</v>
      </c>
      <c r="GS103">
        <v>2</v>
      </c>
      <c r="GT103">
        <v>18</v>
      </c>
      <c r="GU103">
        <v>25.3</v>
      </c>
      <c r="GV103">
        <v>25.2</v>
      </c>
      <c r="GW103">
        <v>1.58936</v>
      </c>
      <c r="GX103">
        <v>2.3938</v>
      </c>
      <c r="GY103">
        <v>1.44897</v>
      </c>
      <c r="GZ103">
        <v>2.32422</v>
      </c>
      <c r="HA103">
        <v>1.55151</v>
      </c>
      <c r="HB103">
        <v>2.2644</v>
      </c>
      <c r="HC103">
        <v>28.7112</v>
      </c>
      <c r="HD103">
        <v>14.7449</v>
      </c>
      <c r="HE103">
        <v>18</v>
      </c>
      <c r="HF103">
        <v>571.201</v>
      </c>
      <c r="HG103">
        <v>439.021</v>
      </c>
      <c r="HH103">
        <v>22.4005</v>
      </c>
      <c r="HI103">
        <v>23.5374</v>
      </c>
      <c r="HJ103">
        <v>30.0006</v>
      </c>
      <c r="HK103">
        <v>23.4676</v>
      </c>
      <c r="HL103">
        <v>23.3844</v>
      </c>
      <c r="HM103">
        <v>31.8992</v>
      </c>
      <c r="HN103">
        <v>38.0218</v>
      </c>
      <c r="HO103">
        <v>62.0125</v>
      </c>
      <c r="HP103">
        <v>22.3985</v>
      </c>
      <c r="HQ103">
        <v>656.817</v>
      </c>
      <c r="HR103">
        <v>14.6515</v>
      </c>
      <c r="HS103">
        <v>100.322</v>
      </c>
      <c r="HT103">
        <v>101.89</v>
      </c>
    </row>
    <row r="104" spans="1:228">
      <c r="A104">
        <v>88</v>
      </c>
      <c r="B104">
        <v>1728492472.6</v>
      </c>
      <c r="C104">
        <v>1535.099999904633</v>
      </c>
      <c r="D104" t="s">
        <v>542</v>
      </c>
      <c r="E104" t="s">
        <v>543</v>
      </c>
      <c r="F104">
        <v>5</v>
      </c>
      <c r="G104" t="s">
        <v>357</v>
      </c>
      <c r="H104" t="s">
        <v>358</v>
      </c>
      <c r="I104" t="s">
        <v>359</v>
      </c>
      <c r="J104" t="s">
        <v>491</v>
      </c>
      <c r="K104">
        <v>1728492464.814285</v>
      </c>
      <c r="L104">
        <f>(M104)/1000</f>
        <v>0</v>
      </c>
      <c r="M104">
        <f>IF(BH104, AP104, AJ104)</f>
        <v>0</v>
      </c>
      <c r="N104">
        <f>IF(BH104, AK104, AI104)</f>
        <v>0</v>
      </c>
      <c r="O104">
        <f>BJ104 - IF(AW104&gt;1, N104*BD104*100.0/(AY104), 0)</f>
        <v>0</v>
      </c>
      <c r="P104">
        <f>((V104-L104/2)*O104-N104)/(V104+L104/2)</f>
        <v>0</v>
      </c>
      <c r="Q104">
        <f>P104*(BQ104+BR104)/1000.0</f>
        <v>0</v>
      </c>
      <c r="R104">
        <f>(BJ104 - IF(AW104&gt;1, N104*BD104*100.0/(AY104), 0))*(BQ104+BR104)/1000.0</f>
        <v>0</v>
      </c>
      <c r="S104">
        <f>2.0/((1/U104-1/T104)+SIGN(U104)*SQRT((1/U104-1/T104)*(1/U104-1/T104) + 4*BE104/((BE104+1)*(BE104+1))*(2*1/U104*1/T104-1/T104*1/T104)))</f>
        <v>0</v>
      </c>
      <c r="T104">
        <f>IF(LEFT(BF104,1)&lt;&gt;"0",IF(LEFT(BF104,1)="1",3.0,BG104),$D$5+$E$5*(BX104*BQ104/($K$5*1000))+$F$5*(BX104*BQ104/($K$5*1000))*MAX(MIN(BD104,$J$5),$I$5)*MAX(MIN(BD104,$J$5),$I$5)+$G$5*MAX(MIN(BD104,$J$5),$I$5)*(BX104*BQ104/($K$5*1000))+$H$5*(BX104*BQ104/($K$5*1000))*(BX104*BQ104/($K$5*1000)))</f>
        <v>0</v>
      </c>
      <c r="U104">
        <f>L104*(1000-(1000*0.61365*exp(17.502*Y104/(240.97+Y104))/(BQ104+BR104)+BL104)/2)/(1000*0.61365*exp(17.502*Y104/(240.97+Y104))/(BQ104+BR104)-BL104)</f>
        <v>0</v>
      </c>
      <c r="V104">
        <f>1/((BE104+1)/(S104/1.6)+1/(T104/1.37)) + BE104/((BE104+1)/(S104/1.6) + BE104/(T104/1.37))</f>
        <v>0</v>
      </c>
      <c r="W104">
        <f>(AZ104*BC104)</f>
        <v>0</v>
      </c>
      <c r="X104">
        <f>(BS104+(W104+2*0.95*5.67E-8*(((BS104+$B$7)+273)^4-(BS104+273)^4)-44100*L104)/(1.84*29.3*T104+8*0.95*5.67E-8*(BS104+273)^3))</f>
        <v>0</v>
      </c>
      <c r="Y104">
        <f>($C$7*BT104+$D$7*BU104+$E$7*X104)</f>
        <v>0</v>
      </c>
      <c r="Z104">
        <f>0.61365*exp(17.502*Y104/(240.97+Y104))</f>
        <v>0</v>
      </c>
      <c r="AA104">
        <f>(AB104/AC104*100)</f>
        <v>0</v>
      </c>
      <c r="AB104">
        <f>BL104*(BQ104+BR104)/1000</f>
        <v>0</v>
      </c>
      <c r="AC104">
        <f>0.61365*exp(17.502*BS104/(240.97+BS104))</f>
        <v>0</v>
      </c>
      <c r="AD104">
        <f>(Z104-BL104*(BQ104+BR104)/1000)</f>
        <v>0</v>
      </c>
      <c r="AE104">
        <f>(-L104*44100)</f>
        <v>0</v>
      </c>
      <c r="AF104">
        <f>2*29.3*T104*0.92*(BS104-Y104)</f>
        <v>0</v>
      </c>
      <c r="AG104">
        <f>2*0.95*5.67E-8*(((BS104+$B$7)+273)^4-(Y104+273)^4)</f>
        <v>0</v>
      </c>
      <c r="AH104">
        <f>W104+AG104+AE104+AF104</f>
        <v>0</v>
      </c>
      <c r="AI104">
        <f>BP104*AW104*(BK104-BJ104*(1000-AW104*BM104)/(1000-AW104*BL104))/(100*BD104)</f>
        <v>0</v>
      </c>
      <c r="AJ104">
        <f>1000*BP104*AW104*(BL104-BM104)/(100*BD104*(1000-AW104*BL104))</f>
        <v>0</v>
      </c>
      <c r="AK104">
        <f>(AL104 - AM104 - BQ104*1E3/(8.314*(BS104+273.15)) * AO104/BP104 * AN104) * BP104/(100*BD104) * (1000 - BM104)/1000</f>
        <v>0</v>
      </c>
      <c r="AL104">
        <v>644.3533497101147</v>
      </c>
      <c r="AM104">
        <v>607.8913515151513</v>
      </c>
      <c r="AN104">
        <v>4.970592268627956</v>
      </c>
      <c r="AO104">
        <v>66.7948060823847</v>
      </c>
      <c r="AP104">
        <f>(AR104 - AQ104 + BQ104*1E3/(8.314*(BS104+273.15)) * AT104/BP104 * AS104) * BP104/(100*BD104) * 1000/(1000 - AR104)</f>
        <v>0</v>
      </c>
      <c r="AQ104">
        <v>14.67609815131608</v>
      </c>
      <c r="AR104">
        <v>16.42192666666666</v>
      </c>
      <c r="AS104">
        <v>1.06118888202701E-06</v>
      </c>
      <c r="AT104">
        <v>79.11630161868476</v>
      </c>
      <c r="AU104">
        <v>15</v>
      </c>
      <c r="AV104">
        <v>2</v>
      </c>
      <c r="AW104">
        <f>IF(AU104*$H$13&gt;=AY104,1.0,(AY104/(AY104-AU104*$H$13)))</f>
        <v>0</v>
      </c>
      <c r="AX104">
        <f>(AW104-1)*100</f>
        <v>0</v>
      </c>
      <c r="AY104">
        <f>MAX(0,($B$13+$C$13*BX104)/(1+$D$13*BX104)*BQ104/(BS104+273)*$E$13)</f>
        <v>0</v>
      </c>
      <c r="AZ104">
        <f>$B$11*BY104+$C$11*BZ104+$F$11*CK104*(1-CN104)</f>
        <v>0</v>
      </c>
      <c r="BA104">
        <f>AZ104*BB104</f>
        <v>0</v>
      </c>
      <c r="BB104">
        <f>($B$11*$D$9+$C$11*$D$9+$F$11*((CX104+CP104)/MAX(CX104+CP104+CY104, 0.1)*$I$9+CY104/MAX(CX104+CP104+CY104, 0.1)*$J$9))/($B$11+$C$11+$F$11)</f>
        <v>0</v>
      </c>
      <c r="BC104">
        <f>($B$11*$K$9+$C$11*$K$9+$F$11*((CX104+CP104)/MAX(CX104+CP104+CY104, 0.1)*$P$9+CY104/MAX(CX104+CP104+CY104, 0.1)*$Q$9))/($B$11+$C$11+$F$11)</f>
        <v>0</v>
      </c>
      <c r="BD104">
        <v>6</v>
      </c>
      <c r="BE104">
        <v>0.5</v>
      </c>
      <c r="BF104" t="s">
        <v>361</v>
      </c>
      <c r="BG104">
        <v>2</v>
      </c>
      <c r="BH104" t="b">
        <v>1</v>
      </c>
      <c r="BI104">
        <v>1728492464.814285</v>
      </c>
      <c r="BJ104">
        <v>562.1915</v>
      </c>
      <c r="BK104">
        <v>607.8232857142857</v>
      </c>
      <c r="BL104">
        <v>16.42283214285714</v>
      </c>
      <c r="BM104">
        <v>14.67219285714286</v>
      </c>
      <c r="BN104">
        <v>568.8787142857143</v>
      </c>
      <c r="BO104">
        <v>16.51314285714286</v>
      </c>
      <c r="BP104">
        <v>599.9946428571428</v>
      </c>
      <c r="BQ104">
        <v>97.50818928571429</v>
      </c>
      <c r="BR104">
        <v>0.09996475357142857</v>
      </c>
      <c r="BS104">
        <v>25.11896785714286</v>
      </c>
      <c r="BT104">
        <v>25.02971428571428</v>
      </c>
      <c r="BU104">
        <v>999.9000000000002</v>
      </c>
      <c r="BV104">
        <v>0</v>
      </c>
      <c r="BW104">
        <v>0</v>
      </c>
      <c r="BX104">
        <v>9992.436785714284</v>
      </c>
      <c r="BY104">
        <v>0</v>
      </c>
      <c r="BZ104">
        <v>69.03279642857142</v>
      </c>
      <c r="CA104">
        <v>-45.63182499999999</v>
      </c>
      <c r="CB104">
        <v>571.5783571428572</v>
      </c>
      <c r="CC104">
        <v>616.8742857142857</v>
      </c>
      <c r="CD104">
        <v>1.750646785714286</v>
      </c>
      <c r="CE104">
        <v>607.8232857142857</v>
      </c>
      <c r="CF104">
        <v>14.67219285714286</v>
      </c>
      <c r="CG104">
        <v>1.60136</v>
      </c>
      <c r="CH104">
        <v>1.4306575</v>
      </c>
      <c r="CI104">
        <v>13.97189642857143</v>
      </c>
      <c r="CJ104">
        <v>12.246525</v>
      </c>
      <c r="CK104">
        <v>1600.006785714286</v>
      </c>
      <c r="CL104">
        <v>0.6920025357142857</v>
      </c>
      <c r="CM104">
        <v>0.3079974285714285</v>
      </c>
      <c r="CN104">
        <v>0</v>
      </c>
      <c r="CO104">
        <v>2.065767857142857</v>
      </c>
      <c r="CP104">
        <v>0</v>
      </c>
      <c r="CQ104">
        <v>13791.275</v>
      </c>
      <c r="CR104">
        <v>13790.25357142857</v>
      </c>
      <c r="CS104">
        <v>40.01096428571428</v>
      </c>
      <c r="CT104">
        <v>40.00639285714284</v>
      </c>
      <c r="CU104">
        <v>40.43492857142856</v>
      </c>
      <c r="CV104">
        <v>38.41935714285715</v>
      </c>
      <c r="CW104">
        <v>39.08457142857143</v>
      </c>
      <c r="CX104">
        <v>1107.208571428571</v>
      </c>
      <c r="CY104">
        <v>492.7982142857144</v>
      </c>
      <c r="CZ104">
        <v>0</v>
      </c>
      <c r="DA104">
        <v>1728492529.6</v>
      </c>
      <c r="DB104">
        <v>0</v>
      </c>
      <c r="DC104">
        <v>1728490956.5</v>
      </c>
      <c r="DD104" t="s">
        <v>362</v>
      </c>
      <c r="DE104">
        <v>1728490952.5</v>
      </c>
      <c r="DF104">
        <v>1728490956.5</v>
      </c>
      <c r="DG104">
        <v>1</v>
      </c>
      <c r="DH104">
        <v>-0.065</v>
      </c>
      <c r="DI104">
        <v>-0.008</v>
      </c>
      <c r="DJ104">
        <v>-3.246</v>
      </c>
      <c r="DK104">
        <v>-0.091</v>
      </c>
      <c r="DL104">
        <v>52</v>
      </c>
      <c r="DM104">
        <v>15</v>
      </c>
      <c r="DN104">
        <v>0.25</v>
      </c>
      <c r="DO104">
        <v>0.13</v>
      </c>
      <c r="DP104">
        <v>-45.12328292682927</v>
      </c>
      <c r="DQ104">
        <v>-9.528152613240467</v>
      </c>
      <c r="DR104">
        <v>0.9694142822777664</v>
      </c>
      <c r="DS104">
        <v>0</v>
      </c>
      <c r="DT104">
        <v>1.754329756097561</v>
      </c>
      <c r="DU104">
        <v>-0.06696459930313679</v>
      </c>
      <c r="DV104">
        <v>0.006640365655449451</v>
      </c>
      <c r="DW104">
        <v>1</v>
      </c>
      <c r="DX104">
        <v>1</v>
      </c>
      <c r="DY104">
        <v>2</v>
      </c>
      <c r="DZ104" t="s">
        <v>363</v>
      </c>
      <c r="EA104">
        <v>3.23103</v>
      </c>
      <c r="EB104">
        <v>2.70463</v>
      </c>
      <c r="EC104">
        <v>0.134019</v>
      </c>
      <c r="ED104">
        <v>0.140524</v>
      </c>
      <c r="EE104">
        <v>0.0860848</v>
      </c>
      <c r="EF104">
        <v>0.07948379999999999</v>
      </c>
      <c r="EG104">
        <v>28592.3</v>
      </c>
      <c r="EH104">
        <v>27707.3</v>
      </c>
      <c r="EI104">
        <v>31603.2</v>
      </c>
      <c r="EJ104">
        <v>30542.5</v>
      </c>
      <c r="EK104">
        <v>38709.7</v>
      </c>
      <c r="EL104">
        <v>37163.6</v>
      </c>
      <c r="EM104">
        <v>44313.7</v>
      </c>
      <c r="EN104">
        <v>42634.1</v>
      </c>
      <c r="EO104">
        <v>2.13578</v>
      </c>
      <c r="EP104">
        <v>1.91785</v>
      </c>
      <c r="EQ104">
        <v>0.133239</v>
      </c>
      <c r="ER104">
        <v>0</v>
      </c>
      <c r="ES104">
        <v>22.83</v>
      </c>
      <c r="ET104">
        <v>999.9</v>
      </c>
      <c r="EU104">
        <v>70.40000000000001</v>
      </c>
      <c r="EV104">
        <v>23.4</v>
      </c>
      <c r="EW104">
        <v>20.8554</v>
      </c>
      <c r="EX104">
        <v>61.0119</v>
      </c>
      <c r="EY104">
        <v>25.5048</v>
      </c>
      <c r="EZ104">
        <v>1</v>
      </c>
      <c r="FA104">
        <v>-0.266923</v>
      </c>
      <c r="FB104">
        <v>0.519779</v>
      </c>
      <c r="FC104">
        <v>20.1979</v>
      </c>
      <c r="FD104">
        <v>5.21954</v>
      </c>
      <c r="FE104">
        <v>11.9965</v>
      </c>
      <c r="FF104">
        <v>4.96505</v>
      </c>
      <c r="FG104">
        <v>3.29558</v>
      </c>
      <c r="FH104">
        <v>9999</v>
      </c>
      <c r="FI104">
        <v>9999</v>
      </c>
      <c r="FJ104">
        <v>9999</v>
      </c>
      <c r="FK104">
        <v>148.4</v>
      </c>
      <c r="FL104">
        <v>4.97102</v>
      </c>
      <c r="FM104">
        <v>1.86763</v>
      </c>
      <c r="FN104">
        <v>1.85884</v>
      </c>
      <c r="FO104">
        <v>1.86506</v>
      </c>
      <c r="FP104">
        <v>1.86305</v>
      </c>
      <c r="FQ104">
        <v>1.86433</v>
      </c>
      <c r="FR104">
        <v>1.85977</v>
      </c>
      <c r="FS104">
        <v>1.86386</v>
      </c>
      <c r="FT104">
        <v>0</v>
      </c>
      <c r="FU104">
        <v>0</v>
      </c>
      <c r="FV104">
        <v>0</v>
      </c>
      <c r="FW104">
        <v>0</v>
      </c>
      <c r="FX104" t="s">
        <v>364</v>
      </c>
      <c r="FY104" t="s">
        <v>365</v>
      </c>
      <c r="FZ104" t="s">
        <v>366</v>
      </c>
      <c r="GA104" t="s">
        <v>366</v>
      </c>
      <c r="GB104" t="s">
        <v>366</v>
      </c>
      <c r="GC104" t="s">
        <v>366</v>
      </c>
      <c r="GD104">
        <v>0</v>
      </c>
      <c r="GE104">
        <v>100</v>
      </c>
      <c r="GF104">
        <v>100</v>
      </c>
      <c r="GG104">
        <v>-6.938</v>
      </c>
      <c r="GH104">
        <v>-0.09030000000000001</v>
      </c>
      <c r="GI104">
        <v>-2.868309889394353</v>
      </c>
      <c r="GJ104">
        <v>-0.006773961979547998</v>
      </c>
      <c r="GK104">
        <v>-8.296070481250098E-08</v>
      </c>
      <c r="GL104">
        <v>3.322967193956903E-10</v>
      </c>
      <c r="GM104">
        <v>-0.07871069313407227</v>
      </c>
      <c r="GN104">
        <v>-0.00208336341840114</v>
      </c>
      <c r="GO104">
        <v>8.801746095907445E-05</v>
      </c>
      <c r="GP104">
        <v>-2.677693255255651E-07</v>
      </c>
      <c r="GQ104">
        <v>3</v>
      </c>
      <c r="GR104">
        <v>2052</v>
      </c>
      <c r="GS104">
        <v>2</v>
      </c>
      <c r="GT104">
        <v>18</v>
      </c>
      <c r="GU104">
        <v>25.3</v>
      </c>
      <c r="GV104">
        <v>25.3</v>
      </c>
      <c r="GW104">
        <v>1.63696</v>
      </c>
      <c r="GX104">
        <v>2.39258</v>
      </c>
      <c r="GY104">
        <v>1.44897</v>
      </c>
      <c r="GZ104">
        <v>2.32422</v>
      </c>
      <c r="HA104">
        <v>1.55151</v>
      </c>
      <c r="HB104">
        <v>2.23389</v>
      </c>
      <c r="HC104">
        <v>28.7112</v>
      </c>
      <c r="HD104">
        <v>14.7449</v>
      </c>
      <c r="HE104">
        <v>18</v>
      </c>
      <c r="HF104">
        <v>571.352</v>
      </c>
      <c r="HG104">
        <v>438.999</v>
      </c>
      <c r="HH104">
        <v>22.3731</v>
      </c>
      <c r="HI104">
        <v>23.5438</v>
      </c>
      <c r="HJ104">
        <v>30.0006</v>
      </c>
      <c r="HK104">
        <v>23.4741</v>
      </c>
      <c r="HL104">
        <v>23.3905</v>
      </c>
      <c r="HM104">
        <v>32.848</v>
      </c>
      <c r="HN104">
        <v>38.0218</v>
      </c>
      <c r="HO104">
        <v>62.0125</v>
      </c>
      <c r="HP104">
        <v>22.3692</v>
      </c>
      <c r="HQ104">
        <v>676.8579999999999</v>
      </c>
      <c r="HR104">
        <v>14.6483</v>
      </c>
      <c r="HS104">
        <v>100.322</v>
      </c>
      <c r="HT104">
        <v>101.89</v>
      </c>
    </row>
    <row r="105" spans="1:228">
      <c r="A105">
        <v>89</v>
      </c>
      <c r="B105">
        <v>1728492477.6</v>
      </c>
      <c r="C105">
        <v>1540.099999904633</v>
      </c>
      <c r="D105" t="s">
        <v>544</v>
      </c>
      <c r="E105" t="s">
        <v>545</v>
      </c>
      <c r="F105">
        <v>5</v>
      </c>
      <c r="G105" t="s">
        <v>357</v>
      </c>
      <c r="H105" t="s">
        <v>358</v>
      </c>
      <c r="I105" t="s">
        <v>359</v>
      </c>
      <c r="J105" t="s">
        <v>491</v>
      </c>
      <c r="K105">
        <v>1728492470.1</v>
      </c>
      <c r="L105">
        <f>(M105)/1000</f>
        <v>0</v>
      </c>
      <c r="M105">
        <f>IF(BH105, AP105, AJ105)</f>
        <v>0</v>
      </c>
      <c r="N105">
        <f>IF(BH105, AK105, AI105)</f>
        <v>0</v>
      </c>
      <c r="O105">
        <f>BJ105 - IF(AW105&gt;1, N105*BD105*100.0/(AY105), 0)</f>
        <v>0</v>
      </c>
      <c r="P105">
        <f>((V105-L105/2)*O105-N105)/(V105+L105/2)</f>
        <v>0</v>
      </c>
      <c r="Q105">
        <f>P105*(BQ105+BR105)/1000.0</f>
        <v>0</v>
      </c>
      <c r="R105">
        <f>(BJ105 - IF(AW105&gt;1, N105*BD105*100.0/(AY105), 0))*(BQ105+BR105)/1000.0</f>
        <v>0</v>
      </c>
      <c r="S105">
        <f>2.0/((1/U105-1/T105)+SIGN(U105)*SQRT((1/U105-1/T105)*(1/U105-1/T105) + 4*BE105/((BE105+1)*(BE105+1))*(2*1/U105*1/T105-1/T105*1/T105)))</f>
        <v>0</v>
      </c>
      <c r="T105">
        <f>IF(LEFT(BF105,1)&lt;&gt;"0",IF(LEFT(BF105,1)="1",3.0,BG105),$D$5+$E$5*(BX105*BQ105/($K$5*1000))+$F$5*(BX105*BQ105/($K$5*1000))*MAX(MIN(BD105,$J$5),$I$5)*MAX(MIN(BD105,$J$5),$I$5)+$G$5*MAX(MIN(BD105,$J$5),$I$5)*(BX105*BQ105/($K$5*1000))+$H$5*(BX105*BQ105/($K$5*1000))*(BX105*BQ105/($K$5*1000)))</f>
        <v>0</v>
      </c>
      <c r="U105">
        <f>L105*(1000-(1000*0.61365*exp(17.502*Y105/(240.97+Y105))/(BQ105+BR105)+BL105)/2)/(1000*0.61365*exp(17.502*Y105/(240.97+Y105))/(BQ105+BR105)-BL105)</f>
        <v>0</v>
      </c>
      <c r="V105">
        <f>1/((BE105+1)/(S105/1.6)+1/(T105/1.37)) + BE105/((BE105+1)/(S105/1.6) + BE105/(T105/1.37))</f>
        <v>0</v>
      </c>
      <c r="W105">
        <f>(AZ105*BC105)</f>
        <v>0</v>
      </c>
      <c r="X105">
        <f>(BS105+(W105+2*0.95*5.67E-8*(((BS105+$B$7)+273)^4-(BS105+273)^4)-44100*L105)/(1.84*29.3*T105+8*0.95*5.67E-8*(BS105+273)^3))</f>
        <v>0</v>
      </c>
      <c r="Y105">
        <f>($C$7*BT105+$D$7*BU105+$E$7*X105)</f>
        <v>0</v>
      </c>
      <c r="Z105">
        <f>0.61365*exp(17.502*Y105/(240.97+Y105))</f>
        <v>0</v>
      </c>
      <c r="AA105">
        <f>(AB105/AC105*100)</f>
        <v>0</v>
      </c>
      <c r="AB105">
        <f>BL105*(BQ105+BR105)/1000</f>
        <v>0</v>
      </c>
      <c r="AC105">
        <f>0.61365*exp(17.502*BS105/(240.97+BS105))</f>
        <v>0</v>
      </c>
      <c r="AD105">
        <f>(Z105-BL105*(BQ105+BR105)/1000)</f>
        <v>0</v>
      </c>
      <c r="AE105">
        <f>(-L105*44100)</f>
        <v>0</v>
      </c>
      <c r="AF105">
        <f>2*29.3*T105*0.92*(BS105-Y105)</f>
        <v>0</v>
      </c>
      <c r="AG105">
        <f>2*0.95*5.67E-8*(((BS105+$B$7)+273)^4-(Y105+273)^4)</f>
        <v>0</v>
      </c>
      <c r="AH105">
        <f>W105+AG105+AE105+AF105</f>
        <v>0</v>
      </c>
      <c r="AI105">
        <f>BP105*AW105*(BK105-BJ105*(1000-AW105*BM105)/(1000-AW105*BL105))/(100*BD105)</f>
        <v>0</v>
      </c>
      <c r="AJ105">
        <f>1000*BP105*AW105*(BL105-BM105)/(100*BD105*(1000-AW105*BL105))</f>
        <v>0</v>
      </c>
      <c r="AK105">
        <f>(AL105 - AM105 - BQ105*1E3/(8.314*(BS105+273.15)) * AO105/BP105 * AN105) * BP105/(100*BD105) * (1000 - BM105)/1000</f>
        <v>0</v>
      </c>
      <c r="AL105">
        <v>670.4228727828704</v>
      </c>
      <c r="AM105">
        <v>633.1085818181817</v>
      </c>
      <c r="AN105">
        <v>5.036912750503562</v>
      </c>
      <c r="AO105">
        <v>66.7948060823847</v>
      </c>
      <c r="AP105">
        <f>(AR105 - AQ105 + BQ105*1E3/(8.314*(BS105+273.15)) * AT105/BP105 * AS105) * BP105/(100*BD105) * 1000/(1000 - AR105)</f>
        <v>0</v>
      </c>
      <c r="AQ105">
        <v>14.67865232522426</v>
      </c>
      <c r="AR105">
        <v>16.41748666666666</v>
      </c>
      <c r="AS105">
        <v>-2.917662261783989E-05</v>
      </c>
      <c r="AT105">
        <v>79.11630161868476</v>
      </c>
      <c r="AU105">
        <v>15</v>
      </c>
      <c r="AV105">
        <v>3</v>
      </c>
      <c r="AW105">
        <f>IF(AU105*$H$13&gt;=AY105,1.0,(AY105/(AY105-AU105*$H$13)))</f>
        <v>0</v>
      </c>
      <c r="AX105">
        <f>(AW105-1)*100</f>
        <v>0</v>
      </c>
      <c r="AY105">
        <f>MAX(0,($B$13+$C$13*BX105)/(1+$D$13*BX105)*BQ105/(BS105+273)*$E$13)</f>
        <v>0</v>
      </c>
      <c r="AZ105">
        <f>$B$11*BY105+$C$11*BZ105+$F$11*CK105*(1-CN105)</f>
        <v>0</v>
      </c>
      <c r="BA105">
        <f>AZ105*BB105</f>
        <v>0</v>
      </c>
      <c r="BB105">
        <f>($B$11*$D$9+$C$11*$D$9+$F$11*((CX105+CP105)/MAX(CX105+CP105+CY105, 0.1)*$I$9+CY105/MAX(CX105+CP105+CY105, 0.1)*$J$9))/($B$11+$C$11+$F$11)</f>
        <v>0</v>
      </c>
      <c r="BC105">
        <f>($B$11*$K$9+$C$11*$K$9+$F$11*((CX105+CP105)/MAX(CX105+CP105+CY105, 0.1)*$P$9+CY105/MAX(CX105+CP105+CY105, 0.1)*$Q$9))/($B$11+$C$11+$F$11)</f>
        <v>0</v>
      </c>
      <c r="BD105">
        <v>6</v>
      </c>
      <c r="BE105">
        <v>0.5</v>
      </c>
      <c r="BF105" t="s">
        <v>361</v>
      </c>
      <c r="BG105">
        <v>2</v>
      </c>
      <c r="BH105" t="b">
        <v>1</v>
      </c>
      <c r="BI105">
        <v>1728492470.1</v>
      </c>
      <c r="BJ105">
        <v>588.167962962963</v>
      </c>
      <c r="BK105">
        <v>634.7118888888889</v>
      </c>
      <c r="BL105">
        <v>16.4211</v>
      </c>
      <c r="BM105">
        <v>14.67584814814815</v>
      </c>
      <c r="BN105">
        <v>595.026074074074</v>
      </c>
      <c r="BO105">
        <v>16.51141481481481</v>
      </c>
      <c r="BP105">
        <v>600.0087037037038</v>
      </c>
      <c r="BQ105">
        <v>97.50797037037036</v>
      </c>
      <c r="BR105">
        <v>0.1000308407407407</v>
      </c>
      <c r="BS105">
        <v>25.11342962962964</v>
      </c>
      <c r="BT105">
        <v>25.02341111111111</v>
      </c>
      <c r="BU105">
        <v>999.9000000000001</v>
      </c>
      <c r="BV105">
        <v>0</v>
      </c>
      <c r="BW105">
        <v>0</v>
      </c>
      <c r="BX105">
        <v>9990.047407407408</v>
      </c>
      <c r="BY105">
        <v>0</v>
      </c>
      <c r="BZ105">
        <v>68.97575185185184</v>
      </c>
      <c r="CA105">
        <v>-46.54409259259259</v>
      </c>
      <c r="CB105">
        <v>597.9874444444445</v>
      </c>
      <c r="CC105">
        <v>644.1657037037038</v>
      </c>
      <c r="CD105">
        <v>1.745256666666666</v>
      </c>
      <c r="CE105">
        <v>634.7118888888889</v>
      </c>
      <c r="CF105">
        <v>14.67584814814815</v>
      </c>
      <c r="CG105">
        <v>1.601187777777778</v>
      </c>
      <c r="CH105">
        <v>1.431011111111111</v>
      </c>
      <c r="CI105">
        <v>13.97024074074074</v>
      </c>
      <c r="CJ105">
        <v>12.25028518518518</v>
      </c>
      <c r="CK105">
        <v>1600.015555555555</v>
      </c>
      <c r="CL105">
        <v>0.6919976296296297</v>
      </c>
      <c r="CM105">
        <v>0.3080023333333333</v>
      </c>
      <c r="CN105">
        <v>0</v>
      </c>
      <c r="CO105">
        <v>2.003677777777777</v>
      </c>
      <c r="CP105">
        <v>0</v>
      </c>
      <c r="CQ105">
        <v>13890.55185185185</v>
      </c>
      <c r="CR105">
        <v>13790.30740740741</v>
      </c>
      <c r="CS105">
        <v>39.90022222222223</v>
      </c>
      <c r="CT105">
        <v>39.93725925925925</v>
      </c>
      <c r="CU105">
        <v>40.34229629629629</v>
      </c>
      <c r="CV105">
        <v>38.30059259259259</v>
      </c>
      <c r="CW105">
        <v>38.98592592592592</v>
      </c>
      <c r="CX105">
        <v>1107.206666666667</v>
      </c>
      <c r="CY105">
        <v>492.8088888888888</v>
      </c>
      <c r="CZ105">
        <v>0</v>
      </c>
      <c r="DA105">
        <v>1728492534.4</v>
      </c>
      <c r="DB105">
        <v>0</v>
      </c>
      <c r="DC105">
        <v>1728490956.5</v>
      </c>
      <c r="DD105" t="s">
        <v>362</v>
      </c>
      <c r="DE105">
        <v>1728490952.5</v>
      </c>
      <c r="DF105">
        <v>1728490956.5</v>
      </c>
      <c r="DG105">
        <v>1</v>
      </c>
      <c r="DH105">
        <v>-0.065</v>
      </c>
      <c r="DI105">
        <v>-0.008</v>
      </c>
      <c r="DJ105">
        <v>-3.246</v>
      </c>
      <c r="DK105">
        <v>-0.091</v>
      </c>
      <c r="DL105">
        <v>52</v>
      </c>
      <c r="DM105">
        <v>15</v>
      </c>
      <c r="DN105">
        <v>0.25</v>
      </c>
      <c r="DO105">
        <v>0.13</v>
      </c>
      <c r="DP105">
        <v>-45.93276097560977</v>
      </c>
      <c r="DQ105">
        <v>-10.41572195121951</v>
      </c>
      <c r="DR105">
        <v>1.055064567409941</v>
      </c>
      <c r="DS105">
        <v>0</v>
      </c>
      <c r="DT105">
        <v>1.748854634146342</v>
      </c>
      <c r="DU105">
        <v>-0.06166202090592525</v>
      </c>
      <c r="DV105">
        <v>0.006104846574273535</v>
      </c>
      <c r="DW105">
        <v>1</v>
      </c>
      <c r="DX105">
        <v>1</v>
      </c>
      <c r="DY105">
        <v>2</v>
      </c>
      <c r="DZ105" t="s">
        <v>363</v>
      </c>
      <c r="EA105">
        <v>3.23089</v>
      </c>
      <c r="EB105">
        <v>2.70429</v>
      </c>
      <c r="EC105">
        <v>0.137828</v>
      </c>
      <c r="ED105">
        <v>0.144209</v>
      </c>
      <c r="EE105">
        <v>0.08606850000000001</v>
      </c>
      <c r="EF105">
        <v>0.0794914</v>
      </c>
      <c r="EG105">
        <v>28466.3</v>
      </c>
      <c r="EH105">
        <v>27587.8</v>
      </c>
      <c r="EI105">
        <v>31602.7</v>
      </c>
      <c r="EJ105">
        <v>30541.6</v>
      </c>
      <c r="EK105">
        <v>38709.4</v>
      </c>
      <c r="EL105">
        <v>37162.5</v>
      </c>
      <c r="EM105">
        <v>44312.4</v>
      </c>
      <c r="EN105">
        <v>42633.2</v>
      </c>
      <c r="EO105">
        <v>2.13545</v>
      </c>
      <c r="EP105">
        <v>1.91798</v>
      </c>
      <c r="EQ105">
        <v>0.132374</v>
      </c>
      <c r="ER105">
        <v>0</v>
      </c>
      <c r="ES105">
        <v>22.8331</v>
      </c>
      <c r="ET105">
        <v>999.9</v>
      </c>
      <c r="EU105">
        <v>70.40000000000001</v>
      </c>
      <c r="EV105">
        <v>23.4</v>
      </c>
      <c r="EW105">
        <v>20.8582</v>
      </c>
      <c r="EX105">
        <v>60.7819</v>
      </c>
      <c r="EY105">
        <v>25.621</v>
      </c>
      <c r="EZ105">
        <v>1</v>
      </c>
      <c r="FA105">
        <v>-0.266281</v>
      </c>
      <c r="FB105">
        <v>0.492753</v>
      </c>
      <c r="FC105">
        <v>20.1978</v>
      </c>
      <c r="FD105">
        <v>5.21939</v>
      </c>
      <c r="FE105">
        <v>11.9975</v>
      </c>
      <c r="FF105">
        <v>4.96505</v>
      </c>
      <c r="FG105">
        <v>3.2954</v>
      </c>
      <c r="FH105">
        <v>9999</v>
      </c>
      <c r="FI105">
        <v>9999</v>
      </c>
      <c r="FJ105">
        <v>9999</v>
      </c>
      <c r="FK105">
        <v>148.4</v>
      </c>
      <c r="FL105">
        <v>4.971</v>
      </c>
      <c r="FM105">
        <v>1.86762</v>
      </c>
      <c r="FN105">
        <v>1.85884</v>
      </c>
      <c r="FO105">
        <v>1.86506</v>
      </c>
      <c r="FP105">
        <v>1.86302</v>
      </c>
      <c r="FQ105">
        <v>1.86434</v>
      </c>
      <c r="FR105">
        <v>1.85977</v>
      </c>
      <c r="FS105">
        <v>1.86388</v>
      </c>
      <c r="FT105">
        <v>0</v>
      </c>
      <c r="FU105">
        <v>0</v>
      </c>
      <c r="FV105">
        <v>0</v>
      </c>
      <c r="FW105">
        <v>0</v>
      </c>
      <c r="FX105" t="s">
        <v>364</v>
      </c>
      <c r="FY105" t="s">
        <v>365</v>
      </c>
      <c r="FZ105" t="s">
        <v>366</v>
      </c>
      <c r="GA105" t="s">
        <v>366</v>
      </c>
      <c r="GB105" t="s">
        <v>366</v>
      </c>
      <c r="GC105" t="s">
        <v>366</v>
      </c>
      <c r="GD105">
        <v>0</v>
      </c>
      <c r="GE105">
        <v>100</v>
      </c>
      <c r="GF105">
        <v>100</v>
      </c>
      <c r="GG105">
        <v>-7.1</v>
      </c>
      <c r="GH105">
        <v>-0.09030000000000001</v>
      </c>
      <c r="GI105">
        <v>-2.868309889394353</v>
      </c>
      <c r="GJ105">
        <v>-0.006773961979547998</v>
      </c>
      <c r="GK105">
        <v>-8.296070481250098E-08</v>
      </c>
      <c r="GL105">
        <v>3.322967193956903E-10</v>
      </c>
      <c r="GM105">
        <v>-0.07871069313407227</v>
      </c>
      <c r="GN105">
        <v>-0.00208336341840114</v>
      </c>
      <c r="GO105">
        <v>8.801746095907445E-05</v>
      </c>
      <c r="GP105">
        <v>-2.677693255255651E-07</v>
      </c>
      <c r="GQ105">
        <v>3</v>
      </c>
      <c r="GR105">
        <v>2052</v>
      </c>
      <c r="GS105">
        <v>2</v>
      </c>
      <c r="GT105">
        <v>18</v>
      </c>
      <c r="GU105">
        <v>25.4</v>
      </c>
      <c r="GV105">
        <v>25.4</v>
      </c>
      <c r="GW105">
        <v>1.68823</v>
      </c>
      <c r="GX105">
        <v>2.3877</v>
      </c>
      <c r="GY105">
        <v>1.44775</v>
      </c>
      <c r="GZ105">
        <v>2.32422</v>
      </c>
      <c r="HA105">
        <v>1.55151</v>
      </c>
      <c r="HB105">
        <v>2.22656</v>
      </c>
      <c r="HC105">
        <v>28.7112</v>
      </c>
      <c r="HD105">
        <v>14.7449</v>
      </c>
      <c r="HE105">
        <v>18</v>
      </c>
      <c r="HF105">
        <v>571.206</v>
      </c>
      <c r="HG105">
        <v>439.125</v>
      </c>
      <c r="HH105">
        <v>22.3489</v>
      </c>
      <c r="HI105">
        <v>23.5512</v>
      </c>
      <c r="HJ105">
        <v>30.0006</v>
      </c>
      <c r="HK105">
        <v>23.4808</v>
      </c>
      <c r="HL105">
        <v>23.3968</v>
      </c>
      <c r="HM105">
        <v>33.8923</v>
      </c>
      <c r="HN105">
        <v>38.0218</v>
      </c>
      <c r="HO105">
        <v>62.0125</v>
      </c>
      <c r="HP105">
        <v>22.3483</v>
      </c>
      <c r="HQ105">
        <v>707.022</v>
      </c>
      <c r="HR105">
        <v>14.6542</v>
      </c>
      <c r="HS105">
        <v>100.319</v>
      </c>
      <c r="HT105">
        <v>101.887</v>
      </c>
    </row>
    <row r="106" spans="1:228">
      <c r="A106">
        <v>90</v>
      </c>
      <c r="B106">
        <v>1728492482.6</v>
      </c>
      <c r="C106">
        <v>1545.099999904633</v>
      </c>
      <c r="D106" t="s">
        <v>546</v>
      </c>
      <c r="E106" t="s">
        <v>547</v>
      </c>
      <c r="F106">
        <v>5</v>
      </c>
      <c r="G106" t="s">
        <v>357</v>
      </c>
      <c r="H106" t="s">
        <v>358</v>
      </c>
      <c r="I106" t="s">
        <v>359</v>
      </c>
      <c r="J106" t="s">
        <v>491</v>
      </c>
      <c r="K106">
        <v>1728492474.814285</v>
      </c>
      <c r="L106">
        <f>(M106)/1000</f>
        <v>0</v>
      </c>
      <c r="M106">
        <f>IF(BH106, AP106, AJ106)</f>
        <v>0</v>
      </c>
      <c r="N106">
        <f>IF(BH106, AK106, AI106)</f>
        <v>0</v>
      </c>
      <c r="O106">
        <f>BJ106 - IF(AW106&gt;1, N106*BD106*100.0/(AY106), 0)</f>
        <v>0</v>
      </c>
      <c r="P106">
        <f>((V106-L106/2)*O106-N106)/(V106+L106/2)</f>
        <v>0</v>
      </c>
      <c r="Q106">
        <f>P106*(BQ106+BR106)/1000.0</f>
        <v>0</v>
      </c>
      <c r="R106">
        <f>(BJ106 - IF(AW106&gt;1, N106*BD106*100.0/(AY106), 0))*(BQ106+BR106)/1000.0</f>
        <v>0</v>
      </c>
      <c r="S106">
        <f>2.0/((1/U106-1/T106)+SIGN(U106)*SQRT((1/U106-1/T106)*(1/U106-1/T106) + 4*BE106/((BE106+1)*(BE106+1))*(2*1/U106*1/T106-1/T106*1/T106)))</f>
        <v>0</v>
      </c>
      <c r="T106">
        <f>IF(LEFT(BF106,1)&lt;&gt;"0",IF(LEFT(BF106,1)="1",3.0,BG106),$D$5+$E$5*(BX106*BQ106/($K$5*1000))+$F$5*(BX106*BQ106/($K$5*1000))*MAX(MIN(BD106,$J$5),$I$5)*MAX(MIN(BD106,$J$5),$I$5)+$G$5*MAX(MIN(BD106,$J$5),$I$5)*(BX106*BQ106/($K$5*1000))+$H$5*(BX106*BQ106/($K$5*1000))*(BX106*BQ106/($K$5*1000)))</f>
        <v>0</v>
      </c>
      <c r="U106">
        <f>L106*(1000-(1000*0.61365*exp(17.502*Y106/(240.97+Y106))/(BQ106+BR106)+BL106)/2)/(1000*0.61365*exp(17.502*Y106/(240.97+Y106))/(BQ106+BR106)-BL106)</f>
        <v>0</v>
      </c>
      <c r="V106">
        <f>1/((BE106+1)/(S106/1.6)+1/(T106/1.37)) + BE106/((BE106+1)/(S106/1.6) + BE106/(T106/1.37))</f>
        <v>0</v>
      </c>
      <c r="W106">
        <f>(AZ106*BC106)</f>
        <v>0</v>
      </c>
      <c r="X106">
        <f>(BS106+(W106+2*0.95*5.67E-8*(((BS106+$B$7)+273)^4-(BS106+273)^4)-44100*L106)/(1.84*29.3*T106+8*0.95*5.67E-8*(BS106+273)^3))</f>
        <v>0</v>
      </c>
      <c r="Y106">
        <f>($C$7*BT106+$D$7*BU106+$E$7*X106)</f>
        <v>0</v>
      </c>
      <c r="Z106">
        <f>0.61365*exp(17.502*Y106/(240.97+Y106))</f>
        <v>0</v>
      </c>
      <c r="AA106">
        <f>(AB106/AC106*100)</f>
        <v>0</v>
      </c>
      <c r="AB106">
        <f>BL106*(BQ106+BR106)/1000</f>
        <v>0</v>
      </c>
      <c r="AC106">
        <f>0.61365*exp(17.502*BS106/(240.97+BS106))</f>
        <v>0</v>
      </c>
      <c r="AD106">
        <f>(Z106-BL106*(BQ106+BR106)/1000)</f>
        <v>0</v>
      </c>
      <c r="AE106">
        <f>(-L106*44100)</f>
        <v>0</v>
      </c>
      <c r="AF106">
        <f>2*29.3*T106*0.92*(BS106-Y106)</f>
        <v>0</v>
      </c>
      <c r="AG106">
        <f>2*0.95*5.67E-8*(((BS106+$B$7)+273)^4-(Y106+273)^4)</f>
        <v>0</v>
      </c>
      <c r="AH106">
        <f>W106+AG106+AE106+AF106</f>
        <v>0</v>
      </c>
      <c r="AI106">
        <f>BP106*AW106*(BK106-BJ106*(1000-AW106*BM106)/(1000-AW106*BL106))/(100*BD106)</f>
        <v>0</v>
      </c>
      <c r="AJ106">
        <f>1000*BP106*AW106*(BL106-BM106)/(100*BD106*(1000-AW106*BL106))</f>
        <v>0</v>
      </c>
      <c r="AK106">
        <f>(AL106 - AM106 - BQ106*1E3/(8.314*(BS106+273.15)) * AO106/BP106 * AN106) * BP106/(100*BD106) * (1000 - BM106)/1000</f>
        <v>0</v>
      </c>
      <c r="AL106">
        <v>695.5659851454235</v>
      </c>
      <c r="AM106">
        <v>657.9259636363637</v>
      </c>
      <c r="AN106">
        <v>4.972514893841008</v>
      </c>
      <c r="AO106">
        <v>66.7948060823847</v>
      </c>
      <c r="AP106">
        <f>(AR106 - AQ106 + BQ106*1E3/(8.314*(BS106+273.15)) * AT106/BP106 * AS106) * BP106/(100*BD106) * 1000/(1000 - AR106)</f>
        <v>0</v>
      </c>
      <c r="AQ106">
        <v>14.6822594982022</v>
      </c>
      <c r="AR106">
        <v>16.41390181818182</v>
      </c>
      <c r="AS106">
        <v>-2.411391019558776E-05</v>
      </c>
      <c r="AT106">
        <v>79.11630161868476</v>
      </c>
      <c r="AU106">
        <v>15</v>
      </c>
      <c r="AV106">
        <v>3</v>
      </c>
      <c r="AW106">
        <f>IF(AU106*$H$13&gt;=AY106,1.0,(AY106/(AY106-AU106*$H$13)))</f>
        <v>0</v>
      </c>
      <c r="AX106">
        <f>(AW106-1)*100</f>
        <v>0</v>
      </c>
      <c r="AY106">
        <f>MAX(0,($B$13+$C$13*BX106)/(1+$D$13*BX106)*BQ106/(BS106+273)*$E$13)</f>
        <v>0</v>
      </c>
      <c r="AZ106">
        <f>$B$11*BY106+$C$11*BZ106+$F$11*CK106*(1-CN106)</f>
        <v>0</v>
      </c>
      <c r="BA106">
        <f>AZ106*BB106</f>
        <v>0</v>
      </c>
      <c r="BB106">
        <f>($B$11*$D$9+$C$11*$D$9+$F$11*((CX106+CP106)/MAX(CX106+CP106+CY106, 0.1)*$I$9+CY106/MAX(CX106+CP106+CY106, 0.1)*$J$9))/($B$11+$C$11+$F$11)</f>
        <v>0</v>
      </c>
      <c r="BC106">
        <f>($B$11*$K$9+$C$11*$K$9+$F$11*((CX106+CP106)/MAX(CX106+CP106+CY106, 0.1)*$P$9+CY106/MAX(CX106+CP106+CY106, 0.1)*$Q$9))/($B$11+$C$11+$F$11)</f>
        <v>0</v>
      </c>
      <c r="BD106">
        <v>6</v>
      </c>
      <c r="BE106">
        <v>0.5</v>
      </c>
      <c r="BF106" t="s">
        <v>361</v>
      </c>
      <c r="BG106">
        <v>2</v>
      </c>
      <c r="BH106" t="b">
        <v>1</v>
      </c>
      <c r="BI106">
        <v>1728492474.814285</v>
      </c>
      <c r="BJ106">
        <v>611.3575714285715</v>
      </c>
      <c r="BK106">
        <v>658.4563571428571</v>
      </c>
      <c r="BL106">
        <v>16.41881428571429</v>
      </c>
      <c r="BM106">
        <v>14.67904285714286</v>
      </c>
      <c r="BN106">
        <v>618.3676428571429</v>
      </c>
      <c r="BO106">
        <v>16.50912857142857</v>
      </c>
      <c r="BP106">
        <v>600.0123214285715</v>
      </c>
      <c r="BQ106">
        <v>97.50771785714285</v>
      </c>
      <c r="BR106">
        <v>0.09993603571428571</v>
      </c>
      <c r="BS106">
        <v>25.10633571428571</v>
      </c>
      <c r="BT106">
        <v>25.01526071428571</v>
      </c>
      <c r="BU106">
        <v>999.9000000000002</v>
      </c>
      <c r="BV106">
        <v>0</v>
      </c>
      <c r="BW106">
        <v>0</v>
      </c>
      <c r="BX106">
        <v>10014.04321428572</v>
      </c>
      <c r="BY106">
        <v>0</v>
      </c>
      <c r="BZ106">
        <v>68.67722857142857</v>
      </c>
      <c r="CA106">
        <v>-47.09885357142856</v>
      </c>
      <c r="CB106">
        <v>621.5628571428572</v>
      </c>
      <c r="CC106">
        <v>668.2658928571427</v>
      </c>
      <c r="CD106">
        <v>1.7397675</v>
      </c>
      <c r="CE106">
        <v>658.4563571428571</v>
      </c>
      <c r="CF106">
        <v>14.67904285714286</v>
      </c>
      <c r="CG106">
        <v>1.600960357142857</v>
      </c>
      <c r="CH106">
        <v>1.431319642857143</v>
      </c>
      <c r="CI106">
        <v>13.96805</v>
      </c>
      <c r="CJ106">
        <v>12.25356428571429</v>
      </c>
      <c r="CK106">
        <v>1600.023571428571</v>
      </c>
      <c r="CL106">
        <v>0.6919956785714286</v>
      </c>
      <c r="CM106">
        <v>0.3080042857142857</v>
      </c>
      <c r="CN106">
        <v>0</v>
      </c>
      <c r="CO106">
        <v>2.056642857142857</v>
      </c>
      <c r="CP106">
        <v>0</v>
      </c>
      <c r="CQ106">
        <v>13973.21428571429</v>
      </c>
      <c r="CR106">
        <v>13790.375</v>
      </c>
      <c r="CS106">
        <v>39.81217857142856</v>
      </c>
      <c r="CT106">
        <v>39.87242857142856</v>
      </c>
      <c r="CU106">
        <v>40.26760714285713</v>
      </c>
      <c r="CV106">
        <v>38.20285714285713</v>
      </c>
      <c r="CW106">
        <v>38.9127857142857</v>
      </c>
      <c r="CX106">
        <v>1107.209285714286</v>
      </c>
      <c r="CY106">
        <v>492.8142857142857</v>
      </c>
      <c r="CZ106">
        <v>0</v>
      </c>
      <c r="DA106">
        <v>1728492539.2</v>
      </c>
      <c r="DB106">
        <v>0</v>
      </c>
      <c r="DC106">
        <v>1728490956.5</v>
      </c>
      <c r="DD106" t="s">
        <v>362</v>
      </c>
      <c r="DE106">
        <v>1728490952.5</v>
      </c>
      <c r="DF106">
        <v>1728490956.5</v>
      </c>
      <c r="DG106">
        <v>1</v>
      </c>
      <c r="DH106">
        <v>-0.065</v>
      </c>
      <c r="DI106">
        <v>-0.008</v>
      </c>
      <c r="DJ106">
        <v>-3.246</v>
      </c>
      <c r="DK106">
        <v>-0.091</v>
      </c>
      <c r="DL106">
        <v>52</v>
      </c>
      <c r="DM106">
        <v>15</v>
      </c>
      <c r="DN106">
        <v>0.25</v>
      </c>
      <c r="DO106">
        <v>0.13</v>
      </c>
      <c r="DP106">
        <v>-46.79074250000001</v>
      </c>
      <c r="DQ106">
        <v>-7.680431144465341</v>
      </c>
      <c r="DR106">
        <v>0.7757509716034841</v>
      </c>
      <c r="DS106">
        <v>0</v>
      </c>
      <c r="DT106">
        <v>1.74241175</v>
      </c>
      <c r="DU106">
        <v>-0.06850142589118163</v>
      </c>
      <c r="DV106">
        <v>0.006637336396288803</v>
      </c>
      <c r="DW106">
        <v>1</v>
      </c>
      <c r="DX106">
        <v>1</v>
      </c>
      <c r="DY106">
        <v>2</v>
      </c>
      <c r="DZ106" t="s">
        <v>363</v>
      </c>
      <c r="EA106">
        <v>3.23094</v>
      </c>
      <c r="EB106">
        <v>2.7044</v>
      </c>
      <c r="EC106">
        <v>0.141515</v>
      </c>
      <c r="ED106">
        <v>0.14793</v>
      </c>
      <c r="EE106">
        <v>0.08605599999999999</v>
      </c>
      <c r="EF106">
        <v>0.07950500000000001</v>
      </c>
      <c r="EG106">
        <v>28344.2</v>
      </c>
      <c r="EH106">
        <v>27467.4</v>
      </c>
      <c r="EI106">
        <v>31602.2</v>
      </c>
      <c r="EJ106">
        <v>30540.9</v>
      </c>
      <c r="EK106">
        <v>38709.3</v>
      </c>
      <c r="EL106">
        <v>37161.2</v>
      </c>
      <c r="EM106">
        <v>44311.6</v>
      </c>
      <c r="EN106">
        <v>42632.2</v>
      </c>
      <c r="EO106">
        <v>2.1354</v>
      </c>
      <c r="EP106">
        <v>1.91777</v>
      </c>
      <c r="EQ106">
        <v>0.131734</v>
      </c>
      <c r="ER106">
        <v>0</v>
      </c>
      <c r="ES106">
        <v>22.836</v>
      </c>
      <c r="ET106">
        <v>999.9</v>
      </c>
      <c r="EU106">
        <v>70.40000000000001</v>
      </c>
      <c r="EV106">
        <v>23.4</v>
      </c>
      <c r="EW106">
        <v>20.8554</v>
      </c>
      <c r="EX106">
        <v>60.5819</v>
      </c>
      <c r="EY106">
        <v>25.641</v>
      </c>
      <c r="EZ106">
        <v>1</v>
      </c>
      <c r="FA106">
        <v>-0.265795</v>
      </c>
      <c r="FB106">
        <v>0.463437</v>
      </c>
      <c r="FC106">
        <v>20.1982</v>
      </c>
      <c r="FD106">
        <v>5.21954</v>
      </c>
      <c r="FE106">
        <v>11.9969</v>
      </c>
      <c r="FF106">
        <v>4.96505</v>
      </c>
      <c r="FG106">
        <v>3.2955</v>
      </c>
      <c r="FH106">
        <v>9999</v>
      </c>
      <c r="FI106">
        <v>9999</v>
      </c>
      <c r="FJ106">
        <v>9999</v>
      </c>
      <c r="FK106">
        <v>148.4</v>
      </c>
      <c r="FL106">
        <v>4.97102</v>
      </c>
      <c r="FM106">
        <v>1.86764</v>
      </c>
      <c r="FN106">
        <v>1.85886</v>
      </c>
      <c r="FO106">
        <v>1.86507</v>
      </c>
      <c r="FP106">
        <v>1.86303</v>
      </c>
      <c r="FQ106">
        <v>1.86434</v>
      </c>
      <c r="FR106">
        <v>1.85978</v>
      </c>
      <c r="FS106">
        <v>1.86387</v>
      </c>
      <c r="FT106">
        <v>0</v>
      </c>
      <c r="FU106">
        <v>0</v>
      </c>
      <c r="FV106">
        <v>0</v>
      </c>
      <c r="FW106">
        <v>0</v>
      </c>
      <c r="FX106" t="s">
        <v>364</v>
      </c>
      <c r="FY106" t="s">
        <v>365</v>
      </c>
      <c r="FZ106" t="s">
        <v>366</v>
      </c>
      <c r="GA106" t="s">
        <v>366</v>
      </c>
      <c r="GB106" t="s">
        <v>366</v>
      </c>
      <c r="GC106" t="s">
        <v>366</v>
      </c>
      <c r="GD106">
        <v>0</v>
      </c>
      <c r="GE106">
        <v>100</v>
      </c>
      <c r="GF106">
        <v>100</v>
      </c>
      <c r="GG106">
        <v>-7.259</v>
      </c>
      <c r="GH106">
        <v>-0.09030000000000001</v>
      </c>
      <c r="GI106">
        <v>-2.868309889394353</v>
      </c>
      <c r="GJ106">
        <v>-0.006773961979547998</v>
      </c>
      <c r="GK106">
        <v>-8.296070481250098E-08</v>
      </c>
      <c r="GL106">
        <v>3.322967193956903E-10</v>
      </c>
      <c r="GM106">
        <v>-0.07871069313407227</v>
      </c>
      <c r="GN106">
        <v>-0.00208336341840114</v>
      </c>
      <c r="GO106">
        <v>8.801746095907445E-05</v>
      </c>
      <c r="GP106">
        <v>-2.677693255255651E-07</v>
      </c>
      <c r="GQ106">
        <v>3</v>
      </c>
      <c r="GR106">
        <v>2052</v>
      </c>
      <c r="GS106">
        <v>2</v>
      </c>
      <c r="GT106">
        <v>18</v>
      </c>
      <c r="GU106">
        <v>25.5</v>
      </c>
      <c r="GV106">
        <v>25.4</v>
      </c>
      <c r="GW106">
        <v>1.73584</v>
      </c>
      <c r="GX106">
        <v>2.37915</v>
      </c>
      <c r="GY106">
        <v>1.44897</v>
      </c>
      <c r="GZ106">
        <v>2.32422</v>
      </c>
      <c r="HA106">
        <v>1.55151</v>
      </c>
      <c r="HB106">
        <v>2.24976</v>
      </c>
      <c r="HC106">
        <v>28.7112</v>
      </c>
      <c r="HD106">
        <v>14.7537</v>
      </c>
      <c r="HE106">
        <v>18</v>
      </c>
      <c r="HF106">
        <v>571.2380000000001</v>
      </c>
      <c r="HG106">
        <v>439.063</v>
      </c>
      <c r="HH106">
        <v>22.334</v>
      </c>
      <c r="HI106">
        <v>23.5582</v>
      </c>
      <c r="HJ106">
        <v>30.0006</v>
      </c>
      <c r="HK106">
        <v>23.4872</v>
      </c>
      <c r="HL106">
        <v>23.4033</v>
      </c>
      <c r="HM106">
        <v>34.8317</v>
      </c>
      <c r="HN106">
        <v>38.0218</v>
      </c>
      <c r="HO106">
        <v>61.642</v>
      </c>
      <c r="HP106">
        <v>22.3362</v>
      </c>
      <c r="HQ106">
        <v>727.058</v>
      </c>
      <c r="HR106">
        <v>14.658</v>
      </c>
      <c r="HS106">
        <v>100.317</v>
      </c>
      <c r="HT106">
        <v>101.885</v>
      </c>
    </row>
    <row r="107" spans="1:228">
      <c r="A107">
        <v>91</v>
      </c>
      <c r="B107">
        <v>1728492487.6</v>
      </c>
      <c r="C107">
        <v>1550.099999904633</v>
      </c>
      <c r="D107" t="s">
        <v>548</v>
      </c>
      <c r="E107" t="s">
        <v>549</v>
      </c>
      <c r="F107">
        <v>5</v>
      </c>
      <c r="G107" t="s">
        <v>357</v>
      </c>
      <c r="H107" t="s">
        <v>358</v>
      </c>
      <c r="I107" t="s">
        <v>359</v>
      </c>
      <c r="J107" t="s">
        <v>491</v>
      </c>
      <c r="K107">
        <v>1728492480.1</v>
      </c>
      <c r="L107">
        <f>(M107)/1000</f>
        <v>0</v>
      </c>
      <c r="M107">
        <f>IF(BH107, AP107, AJ107)</f>
        <v>0</v>
      </c>
      <c r="N107">
        <f>IF(BH107, AK107, AI107)</f>
        <v>0</v>
      </c>
      <c r="O107">
        <f>BJ107 - IF(AW107&gt;1, N107*BD107*100.0/(AY107), 0)</f>
        <v>0</v>
      </c>
      <c r="P107">
        <f>((V107-L107/2)*O107-N107)/(V107+L107/2)</f>
        <v>0</v>
      </c>
      <c r="Q107">
        <f>P107*(BQ107+BR107)/1000.0</f>
        <v>0</v>
      </c>
      <c r="R107">
        <f>(BJ107 - IF(AW107&gt;1, N107*BD107*100.0/(AY107), 0))*(BQ107+BR107)/1000.0</f>
        <v>0</v>
      </c>
      <c r="S107">
        <f>2.0/((1/U107-1/T107)+SIGN(U107)*SQRT((1/U107-1/T107)*(1/U107-1/T107) + 4*BE107/((BE107+1)*(BE107+1))*(2*1/U107*1/T107-1/T107*1/T107)))</f>
        <v>0</v>
      </c>
      <c r="T107">
        <f>IF(LEFT(BF107,1)&lt;&gt;"0",IF(LEFT(BF107,1)="1",3.0,BG107),$D$5+$E$5*(BX107*BQ107/($K$5*1000))+$F$5*(BX107*BQ107/($K$5*1000))*MAX(MIN(BD107,$J$5),$I$5)*MAX(MIN(BD107,$J$5),$I$5)+$G$5*MAX(MIN(BD107,$J$5),$I$5)*(BX107*BQ107/($K$5*1000))+$H$5*(BX107*BQ107/($K$5*1000))*(BX107*BQ107/($K$5*1000)))</f>
        <v>0</v>
      </c>
      <c r="U107">
        <f>L107*(1000-(1000*0.61365*exp(17.502*Y107/(240.97+Y107))/(BQ107+BR107)+BL107)/2)/(1000*0.61365*exp(17.502*Y107/(240.97+Y107))/(BQ107+BR107)-BL107)</f>
        <v>0</v>
      </c>
      <c r="V107">
        <f>1/((BE107+1)/(S107/1.6)+1/(T107/1.37)) + BE107/((BE107+1)/(S107/1.6) + BE107/(T107/1.37))</f>
        <v>0</v>
      </c>
      <c r="W107">
        <f>(AZ107*BC107)</f>
        <v>0</v>
      </c>
      <c r="X107">
        <f>(BS107+(W107+2*0.95*5.67E-8*(((BS107+$B$7)+273)^4-(BS107+273)^4)-44100*L107)/(1.84*29.3*T107+8*0.95*5.67E-8*(BS107+273)^3))</f>
        <v>0</v>
      </c>
      <c r="Y107">
        <f>($C$7*BT107+$D$7*BU107+$E$7*X107)</f>
        <v>0</v>
      </c>
      <c r="Z107">
        <f>0.61365*exp(17.502*Y107/(240.97+Y107))</f>
        <v>0</v>
      </c>
      <c r="AA107">
        <f>(AB107/AC107*100)</f>
        <v>0</v>
      </c>
      <c r="AB107">
        <f>BL107*(BQ107+BR107)/1000</f>
        <v>0</v>
      </c>
      <c r="AC107">
        <f>0.61365*exp(17.502*BS107/(240.97+BS107))</f>
        <v>0</v>
      </c>
      <c r="AD107">
        <f>(Z107-BL107*(BQ107+BR107)/1000)</f>
        <v>0</v>
      </c>
      <c r="AE107">
        <f>(-L107*44100)</f>
        <v>0</v>
      </c>
      <c r="AF107">
        <f>2*29.3*T107*0.92*(BS107-Y107)</f>
        <v>0</v>
      </c>
      <c r="AG107">
        <f>2*0.95*5.67E-8*(((BS107+$B$7)+273)^4-(Y107+273)^4)</f>
        <v>0</v>
      </c>
      <c r="AH107">
        <f>W107+AG107+AE107+AF107</f>
        <v>0</v>
      </c>
      <c r="AI107">
        <f>BP107*AW107*(BK107-BJ107*(1000-AW107*BM107)/(1000-AW107*BL107))/(100*BD107)</f>
        <v>0</v>
      </c>
      <c r="AJ107">
        <f>1000*BP107*AW107*(BL107-BM107)/(100*BD107*(1000-AW107*BL107))</f>
        <v>0</v>
      </c>
      <c r="AK107">
        <f>(AL107 - AM107 - BQ107*1E3/(8.314*(BS107+273.15)) * AO107/BP107 * AN107) * BP107/(100*BD107) * (1000 - BM107)/1000</f>
        <v>0</v>
      </c>
      <c r="AL107">
        <v>721.7118073710964</v>
      </c>
      <c r="AM107">
        <v>683.2343515151518</v>
      </c>
      <c r="AN107">
        <v>5.074317240108238</v>
      </c>
      <c r="AO107">
        <v>66.7948060823847</v>
      </c>
      <c r="AP107">
        <f>(AR107 - AQ107 + BQ107*1E3/(8.314*(BS107+273.15)) * AT107/BP107 * AS107) * BP107/(100*BD107) * 1000/(1000 - AR107)</f>
        <v>0</v>
      </c>
      <c r="AQ107">
        <v>14.68404648386735</v>
      </c>
      <c r="AR107">
        <v>16.41021696969697</v>
      </c>
      <c r="AS107">
        <v>-1.611738838925809E-05</v>
      </c>
      <c r="AT107">
        <v>79.11630161868476</v>
      </c>
      <c r="AU107">
        <v>15</v>
      </c>
      <c r="AV107">
        <v>3</v>
      </c>
      <c r="AW107">
        <f>IF(AU107*$H$13&gt;=AY107,1.0,(AY107/(AY107-AU107*$H$13)))</f>
        <v>0</v>
      </c>
      <c r="AX107">
        <f>(AW107-1)*100</f>
        <v>0</v>
      </c>
      <c r="AY107">
        <f>MAX(0,($B$13+$C$13*BX107)/(1+$D$13*BX107)*BQ107/(BS107+273)*$E$13)</f>
        <v>0</v>
      </c>
      <c r="AZ107">
        <f>$B$11*BY107+$C$11*BZ107+$F$11*CK107*(1-CN107)</f>
        <v>0</v>
      </c>
      <c r="BA107">
        <f>AZ107*BB107</f>
        <v>0</v>
      </c>
      <c r="BB107">
        <f>($B$11*$D$9+$C$11*$D$9+$F$11*((CX107+CP107)/MAX(CX107+CP107+CY107, 0.1)*$I$9+CY107/MAX(CX107+CP107+CY107, 0.1)*$J$9))/($B$11+$C$11+$F$11)</f>
        <v>0</v>
      </c>
      <c r="BC107">
        <f>($B$11*$K$9+$C$11*$K$9+$F$11*((CX107+CP107)/MAX(CX107+CP107+CY107, 0.1)*$P$9+CY107/MAX(CX107+CP107+CY107, 0.1)*$Q$9))/($B$11+$C$11+$F$11)</f>
        <v>0</v>
      </c>
      <c r="BD107">
        <v>6</v>
      </c>
      <c r="BE107">
        <v>0.5</v>
      </c>
      <c r="BF107" t="s">
        <v>361</v>
      </c>
      <c r="BG107">
        <v>2</v>
      </c>
      <c r="BH107" t="b">
        <v>1</v>
      </c>
      <c r="BI107">
        <v>1728492480.1</v>
      </c>
      <c r="BJ107">
        <v>637.3962962962963</v>
      </c>
      <c r="BK107">
        <v>685.2682962962963</v>
      </c>
      <c r="BL107">
        <v>16.41543333333333</v>
      </c>
      <c r="BM107">
        <v>14.68208518518519</v>
      </c>
      <c r="BN107">
        <v>644.5762592592591</v>
      </c>
      <c r="BO107">
        <v>16.50575555555556</v>
      </c>
      <c r="BP107">
        <v>600.0106296296296</v>
      </c>
      <c r="BQ107">
        <v>97.50766296296295</v>
      </c>
      <c r="BR107">
        <v>0.09987470740740739</v>
      </c>
      <c r="BS107">
        <v>25.09665925925925</v>
      </c>
      <c r="BT107">
        <v>25.00631111111111</v>
      </c>
      <c r="BU107">
        <v>999.9000000000001</v>
      </c>
      <c r="BV107">
        <v>0</v>
      </c>
      <c r="BW107">
        <v>0</v>
      </c>
      <c r="BX107">
        <v>10011.69037037037</v>
      </c>
      <c r="BY107">
        <v>0</v>
      </c>
      <c r="BZ107">
        <v>68.06946296296297</v>
      </c>
      <c r="CA107">
        <v>-47.87200740740741</v>
      </c>
      <c r="CB107">
        <v>648.0340740740742</v>
      </c>
      <c r="CC107">
        <v>695.4794814814813</v>
      </c>
      <c r="CD107">
        <v>1.733345925925926</v>
      </c>
      <c r="CE107">
        <v>685.2682962962963</v>
      </c>
      <c r="CF107">
        <v>14.68208518518519</v>
      </c>
      <c r="CG107">
        <v>1.600630740740741</v>
      </c>
      <c r="CH107">
        <v>1.431615925925926</v>
      </c>
      <c r="CI107">
        <v>13.96487407407407</v>
      </c>
      <c r="CJ107">
        <v>12.25671851851852</v>
      </c>
      <c r="CK107">
        <v>1600.011481481481</v>
      </c>
      <c r="CL107">
        <v>0.6919907777777777</v>
      </c>
      <c r="CM107">
        <v>0.3080092222222223</v>
      </c>
      <c r="CN107">
        <v>0</v>
      </c>
      <c r="CO107">
        <v>2.024122222222223</v>
      </c>
      <c r="CP107">
        <v>0</v>
      </c>
      <c r="CQ107">
        <v>14053.8037037037</v>
      </c>
      <c r="CR107">
        <v>13790.23703703704</v>
      </c>
      <c r="CS107">
        <v>39.70344444444444</v>
      </c>
      <c r="CT107">
        <v>39.80537037037037</v>
      </c>
      <c r="CU107">
        <v>40.18496296296296</v>
      </c>
      <c r="CV107">
        <v>38.10396296296295</v>
      </c>
      <c r="CW107">
        <v>38.82392592592592</v>
      </c>
      <c r="CX107">
        <v>1107.193703703704</v>
      </c>
      <c r="CY107">
        <v>492.8177777777778</v>
      </c>
      <c r="CZ107">
        <v>0</v>
      </c>
      <c r="DA107">
        <v>1728492544.6</v>
      </c>
      <c r="DB107">
        <v>0</v>
      </c>
      <c r="DC107">
        <v>1728490956.5</v>
      </c>
      <c r="DD107" t="s">
        <v>362</v>
      </c>
      <c r="DE107">
        <v>1728490952.5</v>
      </c>
      <c r="DF107">
        <v>1728490956.5</v>
      </c>
      <c r="DG107">
        <v>1</v>
      </c>
      <c r="DH107">
        <v>-0.065</v>
      </c>
      <c r="DI107">
        <v>-0.008</v>
      </c>
      <c r="DJ107">
        <v>-3.246</v>
      </c>
      <c r="DK107">
        <v>-0.091</v>
      </c>
      <c r="DL107">
        <v>52</v>
      </c>
      <c r="DM107">
        <v>15</v>
      </c>
      <c r="DN107">
        <v>0.25</v>
      </c>
      <c r="DO107">
        <v>0.13</v>
      </c>
      <c r="DP107">
        <v>-47.4745675</v>
      </c>
      <c r="DQ107">
        <v>-8.391842026266312</v>
      </c>
      <c r="DR107">
        <v>0.8440293529811329</v>
      </c>
      <c r="DS107">
        <v>0</v>
      </c>
      <c r="DT107">
        <v>1.7366685</v>
      </c>
      <c r="DU107">
        <v>-0.07451099437148857</v>
      </c>
      <c r="DV107">
        <v>0.007197536575106799</v>
      </c>
      <c r="DW107">
        <v>1</v>
      </c>
      <c r="DX107">
        <v>1</v>
      </c>
      <c r="DY107">
        <v>2</v>
      </c>
      <c r="DZ107" t="s">
        <v>363</v>
      </c>
      <c r="EA107">
        <v>3.2308</v>
      </c>
      <c r="EB107">
        <v>2.70432</v>
      </c>
      <c r="EC107">
        <v>0.145197</v>
      </c>
      <c r="ED107">
        <v>0.151501</v>
      </c>
      <c r="EE107">
        <v>0.0860395</v>
      </c>
      <c r="EF107">
        <v>0.0795146</v>
      </c>
      <c r="EG107">
        <v>28222.7</v>
      </c>
      <c r="EH107">
        <v>27352</v>
      </c>
      <c r="EI107">
        <v>31602.1</v>
      </c>
      <c r="EJ107">
        <v>30540.5</v>
      </c>
      <c r="EK107">
        <v>38710.1</v>
      </c>
      <c r="EL107">
        <v>37160.4</v>
      </c>
      <c r="EM107">
        <v>44311.6</v>
      </c>
      <c r="EN107">
        <v>42631.6</v>
      </c>
      <c r="EO107">
        <v>2.13493</v>
      </c>
      <c r="EP107">
        <v>1.91798</v>
      </c>
      <c r="EQ107">
        <v>0.131421</v>
      </c>
      <c r="ER107">
        <v>0</v>
      </c>
      <c r="ES107">
        <v>22.8376</v>
      </c>
      <c r="ET107">
        <v>999.9</v>
      </c>
      <c r="EU107">
        <v>70.40000000000001</v>
      </c>
      <c r="EV107">
        <v>23.4</v>
      </c>
      <c r="EW107">
        <v>20.8568</v>
      </c>
      <c r="EX107">
        <v>60.8919</v>
      </c>
      <c r="EY107">
        <v>25.7011</v>
      </c>
      <c r="EZ107">
        <v>1</v>
      </c>
      <c r="FA107">
        <v>-0.265183</v>
      </c>
      <c r="FB107">
        <v>0.416059</v>
      </c>
      <c r="FC107">
        <v>20.1982</v>
      </c>
      <c r="FD107">
        <v>5.21954</v>
      </c>
      <c r="FE107">
        <v>11.9953</v>
      </c>
      <c r="FF107">
        <v>4.9647</v>
      </c>
      <c r="FG107">
        <v>3.29558</v>
      </c>
      <c r="FH107">
        <v>9999</v>
      </c>
      <c r="FI107">
        <v>9999</v>
      </c>
      <c r="FJ107">
        <v>9999</v>
      </c>
      <c r="FK107">
        <v>148.4</v>
      </c>
      <c r="FL107">
        <v>4.971</v>
      </c>
      <c r="FM107">
        <v>1.86759</v>
      </c>
      <c r="FN107">
        <v>1.85885</v>
      </c>
      <c r="FO107">
        <v>1.86506</v>
      </c>
      <c r="FP107">
        <v>1.86301</v>
      </c>
      <c r="FQ107">
        <v>1.86434</v>
      </c>
      <c r="FR107">
        <v>1.85975</v>
      </c>
      <c r="FS107">
        <v>1.86388</v>
      </c>
      <c r="FT107">
        <v>0</v>
      </c>
      <c r="FU107">
        <v>0</v>
      </c>
      <c r="FV107">
        <v>0</v>
      </c>
      <c r="FW107">
        <v>0</v>
      </c>
      <c r="FX107" t="s">
        <v>364</v>
      </c>
      <c r="FY107" t="s">
        <v>365</v>
      </c>
      <c r="FZ107" t="s">
        <v>366</v>
      </c>
      <c r="GA107" t="s">
        <v>366</v>
      </c>
      <c r="GB107" t="s">
        <v>366</v>
      </c>
      <c r="GC107" t="s">
        <v>366</v>
      </c>
      <c r="GD107">
        <v>0</v>
      </c>
      <c r="GE107">
        <v>100</v>
      </c>
      <c r="GF107">
        <v>100</v>
      </c>
      <c r="GG107">
        <v>-7.42</v>
      </c>
      <c r="GH107">
        <v>-0.09030000000000001</v>
      </c>
      <c r="GI107">
        <v>-2.868309889394353</v>
      </c>
      <c r="GJ107">
        <v>-0.006773961979547998</v>
      </c>
      <c r="GK107">
        <v>-8.296070481250098E-08</v>
      </c>
      <c r="GL107">
        <v>3.322967193956903E-10</v>
      </c>
      <c r="GM107">
        <v>-0.07871069313407227</v>
      </c>
      <c r="GN107">
        <v>-0.00208336341840114</v>
      </c>
      <c r="GO107">
        <v>8.801746095907445E-05</v>
      </c>
      <c r="GP107">
        <v>-2.677693255255651E-07</v>
      </c>
      <c r="GQ107">
        <v>3</v>
      </c>
      <c r="GR107">
        <v>2052</v>
      </c>
      <c r="GS107">
        <v>2</v>
      </c>
      <c r="GT107">
        <v>18</v>
      </c>
      <c r="GU107">
        <v>25.6</v>
      </c>
      <c r="GV107">
        <v>25.5</v>
      </c>
      <c r="GW107">
        <v>1.78711</v>
      </c>
      <c r="GX107">
        <v>2.37549</v>
      </c>
      <c r="GY107">
        <v>1.44897</v>
      </c>
      <c r="GZ107">
        <v>2.32422</v>
      </c>
      <c r="HA107">
        <v>1.55151</v>
      </c>
      <c r="HB107">
        <v>2.34253</v>
      </c>
      <c r="HC107">
        <v>28.7112</v>
      </c>
      <c r="HD107">
        <v>14.7537</v>
      </c>
      <c r="HE107">
        <v>18</v>
      </c>
      <c r="HF107">
        <v>570.99</v>
      </c>
      <c r="HG107">
        <v>439.235</v>
      </c>
      <c r="HH107">
        <v>22.3264</v>
      </c>
      <c r="HI107">
        <v>23.5651</v>
      </c>
      <c r="HJ107">
        <v>30.0006</v>
      </c>
      <c r="HK107">
        <v>23.4937</v>
      </c>
      <c r="HL107">
        <v>23.41</v>
      </c>
      <c r="HM107">
        <v>35.8611</v>
      </c>
      <c r="HN107">
        <v>38.0218</v>
      </c>
      <c r="HO107">
        <v>61.642</v>
      </c>
      <c r="HP107">
        <v>22.3334</v>
      </c>
      <c r="HQ107">
        <v>757.153</v>
      </c>
      <c r="HR107">
        <v>14.666</v>
      </c>
      <c r="HS107">
        <v>100.317</v>
      </c>
      <c r="HT107">
        <v>101.883</v>
      </c>
    </row>
    <row r="108" spans="1:228">
      <c r="A108">
        <v>92</v>
      </c>
      <c r="B108">
        <v>1728492492.6</v>
      </c>
      <c r="C108">
        <v>1555.099999904633</v>
      </c>
      <c r="D108" t="s">
        <v>550</v>
      </c>
      <c r="E108" t="s">
        <v>551</v>
      </c>
      <c r="F108">
        <v>5</v>
      </c>
      <c r="G108" t="s">
        <v>357</v>
      </c>
      <c r="H108" t="s">
        <v>358</v>
      </c>
      <c r="I108" t="s">
        <v>359</v>
      </c>
      <c r="J108" t="s">
        <v>491</v>
      </c>
      <c r="K108">
        <v>1728492484.814285</v>
      </c>
      <c r="L108">
        <f>(M108)/1000</f>
        <v>0</v>
      </c>
      <c r="M108">
        <f>IF(BH108, AP108, AJ108)</f>
        <v>0</v>
      </c>
      <c r="N108">
        <f>IF(BH108, AK108, AI108)</f>
        <v>0</v>
      </c>
      <c r="O108">
        <f>BJ108 - IF(AW108&gt;1, N108*BD108*100.0/(AY108), 0)</f>
        <v>0</v>
      </c>
      <c r="P108">
        <f>((V108-L108/2)*O108-N108)/(V108+L108/2)</f>
        <v>0</v>
      </c>
      <c r="Q108">
        <f>P108*(BQ108+BR108)/1000.0</f>
        <v>0</v>
      </c>
      <c r="R108">
        <f>(BJ108 - IF(AW108&gt;1, N108*BD108*100.0/(AY108), 0))*(BQ108+BR108)/1000.0</f>
        <v>0</v>
      </c>
      <c r="S108">
        <f>2.0/((1/U108-1/T108)+SIGN(U108)*SQRT((1/U108-1/T108)*(1/U108-1/T108) + 4*BE108/((BE108+1)*(BE108+1))*(2*1/U108*1/T108-1/T108*1/T108)))</f>
        <v>0</v>
      </c>
      <c r="T108">
        <f>IF(LEFT(BF108,1)&lt;&gt;"0",IF(LEFT(BF108,1)="1",3.0,BG108),$D$5+$E$5*(BX108*BQ108/($K$5*1000))+$F$5*(BX108*BQ108/($K$5*1000))*MAX(MIN(BD108,$J$5),$I$5)*MAX(MIN(BD108,$J$5),$I$5)+$G$5*MAX(MIN(BD108,$J$5),$I$5)*(BX108*BQ108/($K$5*1000))+$H$5*(BX108*BQ108/($K$5*1000))*(BX108*BQ108/($K$5*1000)))</f>
        <v>0</v>
      </c>
      <c r="U108">
        <f>L108*(1000-(1000*0.61365*exp(17.502*Y108/(240.97+Y108))/(BQ108+BR108)+BL108)/2)/(1000*0.61365*exp(17.502*Y108/(240.97+Y108))/(BQ108+BR108)-BL108)</f>
        <v>0</v>
      </c>
      <c r="V108">
        <f>1/((BE108+1)/(S108/1.6)+1/(T108/1.37)) + BE108/((BE108+1)/(S108/1.6) + BE108/(T108/1.37))</f>
        <v>0</v>
      </c>
      <c r="W108">
        <f>(AZ108*BC108)</f>
        <v>0</v>
      </c>
      <c r="X108">
        <f>(BS108+(W108+2*0.95*5.67E-8*(((BS108+$B$7)+273)^4-(BS108+273)^4)-44100*L108)/(1.84*29.3*T108+8*0.95*5.67E-8*(BS108+273)^3))</f>
        <v>0</v>
      </c>
      <c r="Y108">
        <f>($C$7*BT108+$D$7*BU108+$E$7*X108)</f>
        <v>0</v>
      </c>
      <c r="Z108">
        <f>0.61365*exp(17.502*Y108/(240.97+Y108))</f>
        <v>0</v>
      </c>
      <c r="AA108">
        <f>(AB108/AC108*100)</f>
        <v>0</v>
      </c>
      <c r="AB108">
        <f>BL108*(BQ108+BR108)/1000</f>
        <v>0</v>
      </c>
      <c r="AC108">
        <f>0.61365*exp(17.502*BS108/(240.97+BS108))</f>
        <v>0</v>
      </c>
      <c r="AD108">
        <f>(Z108-BL108*(BQ108+BR108)/1000)</f>
        <v>0</v>
      </c>
      <c r="AE108">
        <f>(-L108*44100)</f>
        <v>0</v>
      </c>
      <c r="AF108">
        <f>2*29.3*T108*0.92*(BS108-Y108)</f>
        <v>0</v>
      </c>
      <c r="AG108">
        <f>2*0.95*5.67E-8*(((BS108+$B$7)+273)^4-(Y108+273)^4)</f>
        <v>0</v>
      </c>
      <c r="AH108">
        <f>W108+AG108+AE108+AF108</f>
        <v>0</v>
      </c>
      <c r="AI108">
        <f>BP108*AW108*(BK108-BJ108*(1000-AW108*BM108)/(1000-AW108*BL108))/(100*BD108)</f>
        <v>0</v>
      </c>
      <c r="AJ108">
        <f>1000*BP108*AW108*(BL108-BM108)/(100*BD108*(1000-AW108*BL108))</f>
        <v>0</v>
      </c>
      <c r="AK108">
        <f>(AL108 - AM108 - BQ108*1E3/(8.314*(BS108+273.15)) * AO108/BP108 * AN108) * BP108/(100*BD108) * (1000 - BM108)/1000</f>
        <v>0</v>
      </c>
      <c r="AL108">
        <v>746.8732876497102</v>
      </c>
      <c r="AM108">
        <v>708.2362787878789</v>
      </c>
      <c r="AN108">
        <v>5.002721507606066</v>
      </c>
      <c r="AO108">
        <v>66.7948060823847</v>
      </c>
      <c r="AP108">
        <f>(AR108 - AQ108 + BQ108*1E3/(8.314*(BS108+273.15)) * AT108/BP108 * AS108) * BP108/(100*BD108) * 1000/(1000 - AR108)</f>
        <v>0</v>
      </c>
      <c r="AQ108">
        <v>14.68816382456267</v>
      </c>
      <c r="AR108">
        <v>16.40632848484849</v>
      </c>
      <c r="AS108">
        <v>-2.570487642093627E-05</v>
      </c>
      <c r="AT108">
        <v>79.11630161868476</v>
      </c>
      <c r="AU108">
        <v>15</v>
      </c>
      <c r="AV108">
        <v>3</v>
      </c>
      <c r="AW108">
        <f>IF(AU108*$H$13&gt;=AY108,1.0,(AY108/(AY108-AU108*$H$13)))</f>
        <v>0</v>
      </c>
      <c r="AX108">
        <f>(AW108-1)*100</f>
        <v>0</v>
      </c>
      <c r="AY108">
        <f>MAX(0,($B$13+$C$13*BX108)/(1+$D$13*BX108)*BQ108/(BS108+273)*$E$13)</f>
        <v>0</v>
      </c>
      <c r="AZ108">
        <f>$B$11*BY108+$C$11*BZ108+$F$11*CK108*(1-CN108)</f>
        <v>0</v>
      </c>
      <c r="BA108">
        <f>AZ108*BB108</f>
        <v>0</v>
      </c>
      <c r="BB108">
        <f>($B$11*$D$9+$C$11*$D$9+$F$11*((CX108+CP108)/MAX(CX108+CP108+CY108, 0.1)*$I$9+CY108/MAX(CX108+CP108+CY108, 0.1)*$J$9))/($B$11+$C$11+$F$11)</f>
        <v>0</v>
      </c>
      <c r="BC108">
        <f>($B$11*$K$9+$C$11*$K$9+$F$11*((CX108+CP108)/MAX(CX108+CP108+CY108, 0.1)*$P$9+CY108/MAX(CX108+CP108+CY108, 0.1)*$Q$9))/($B$11+$C$11+$F$11)</f>
        <v>0</v>
      </c>
      <c r="BD108">
        <v>6</v>
      </c>
      <c r="BE108">
        <v>0.5</v>
      </c>
      <c r="BF108" t="s">
        <v>361</v>
      </c>
      <c r="BG108">
        <v>2</v>
      </c>
      <c r="BH108" t="b">
        <v>1</v>
      </c>
      <c r="BI108">
        <v>1728492484.814285</v>
      </c>
      <c r="BJ108">
        <v>660.6493928571429</v>
      </c>
      <c r="BK108">
        <v>708.9771071428571</v>
      </c>
      <c r="BL108">
        <v>16.41186071428572</v>
      </c>
      <c r="BM108">
        <v>14.68498571428572</v>
      </c>
      <c r="BN108">
        <v>667.9802857142857</v>
      </c>
      <c r="BO108">
        <v>16.50217857142857</v>
      </c>
      <c r="BP108">
        <v>599.9881071428571</v>
      </c>
      <c r="BQ108">
        <v>97.50741071428573</v>
      </c>
      <c r="BR108">
        <v>0.09989040357142857</v>
      </c>
      <c r="BS108">
        <v>25.08512857142857</v>
      </c>
      <c r="BT108">
        <v>24.99909285714286</v>
      </c>
      <c r="BU108">
        <v>999.9000000000002</v>
      </c>
      <c r="BV108">
        <v>0</v>
      </c>
      <c r="BW108">
        <v>0</v>
      </c>
      <c r="BX108">
        <v>10007.74571428571</v>
      </c>
      <c r="BY108">
        <v>0</v>
      </c>
      <c r="BZ108">
        <v>67.27430357142856</v>
      </c>
      <c r="CA108">
        <v>-48.32767142857143</v>
      </c>
      <c r="CB108">
        <v>671.672857142857</v>
      </c>
      <c r="CC108">
        <v>719.5436428571429</v>
      </c>
      <c r="CD108">
        <v>1.726864285714286</v>
      </c>
      <c r="CE108">
        <v>708.9771071428571</v>
      </c>
      <c r="CF108">
        <v>14.68498571428572</v>
      </c>
      <c r="CG108">
        <v>1.6002775</v>
      </c>
      <c r="CH108">
        <v>1.431895</v>
      </c>
      <c r="CI108">
        <v>13.961475</v>
      </c>
      <c r="CJ108">
        <v>12.25968571428571</v>
      </c>
      <c r="CK108">
        <v>1600.013928571429</v>
      </c>
      <c r="CL108">
        <v>0.6919858571428572</v>
      </c>
      <c r="CM108">
        <v>0.3080141428571429</v>
      </c>
      <c r="CN108">
        <v>0</v>
      </c>
      <c r="CO108">
        <v>2.045939285714286</v>
      </c>
      <c r="CP108">
        <v>0</v>
      </c>
      <c r="CQ108">
        <v>14110.85714285714</v>
      </c>
      <c r="CR108">
        <v>13790.22857142857</v>
      </c>
      <c r="CS108">
        <v>39.62032142857142</v>
      </c>
      <c r="CT108">
        <v>39.74078571428571</v>
      </c>
      <c r="CU108">
        <v>40.10467857142856</v>
      </c>
      <c r="CV108">
        <v>38.01985714285713</v>
      </c>
      <c r="CW108">
        <v>38.75425000000001</v>
      </c>
      <c r="CX108">
        <v>1107.1875</v>
      </c>
      <c r="CY108">
        <v>492.8264285714286</v>
      </c>
      <c r="CZ108">
        <v>0</v>
      </c>
      <c r="DA108">
        <v>1728492549.4</v>
      </c>
      <c r="DB108">
        <v>0</v>
      </c>
      <c r="DC108">
        <v>1728490956.5</v>
      </c>
      <c r="DD108" t="s">
        <v>362</v>
      </c>
      <c r="DE108">
        <v>1728490952.5</v>
      </c>
      <c r="DF108">
        <v>1728490956.5</v>
      </c>
      <c r="DG108">
        <v>1</v>
      </c>
      <c r="DH108">
        <v>-0.065</v>
      </c>
      <c r="DI108">
        <v>-0.008</v>
      </c>
      <c r="DJ108">
        <v>-3.246</v>
      </c>
      <c r="DK108">
        <v>-0.091</v>
      </c>
      <c r="DL108">
        <v>52</v>
      </c>
      <c r="DM108">
        <v>15</v>
      </c>
      <c r="DN108">
        <v>0.25</v>
      </c>
      <c r="DO108">
        <v>0.13</v>
      </c>
      <c r="DP108">
        <v>-47.9637925</v>
      </c>
      <c r="DQ108">
        <v>-6.25077861163225</v>
      </c>
      <c r="DR108">
        <v>0.6463355693397591</v>
      </c>
      <c r="DS108">
        <v>0</v>
      </c>
      <c r="DT108">
        <v>1.73153025</v>
      </c>
      <c r="DU108">
        <v>-0.08045369606004023</v>
      </c>
      <c r="DV108">
        <v>0.007768274096445126</v>
      </c>
      <c r="DW108">
        <v>1</v>
      </c>
      <c r="DX108">
        <v>1</v>
      </c>
      <c r="DY108">
        <v>2</v>
      </c>
      <c r="DZ108" t="s">
        <v>363</v>
      </c>
      <c r="EA108">
        <v>3.23079</v>
      </c>
      <c r="EB108">
        <v>2.70443</v>
      </c>
      <c r="EC108">
        <v>0.14877</v>
      </c>
      <c r="ED108">
        <v>0.155098</v>
      </c>
      <c r="EE108">
        <v>0.08602070000000001</v>
      </c>
      <c r="EF108">
        <v>0.0795213</v>
      </c>
      <c r="EG108">
        <v>28104.7</v>
      </c>
      <c r="EH108">
        <v>27235.8</v>
      </c>
      <c r="EI108">
        <v>31601.9</v>
      </c>
      <c r="EJ108">
        <v>30540</v>
      </c>
      <c r="EK108">
        <v>38710.7</v>
      </c>
      <c r="EL108">
        <v>37159.4</v>
      </c>
      <c r="EM108">
        <v>44311.3</v>
      </c>
      <c r="EN108">
        <v>42630.6</v>
      </c>
      <c r="EO108">
        <v>2.13487</v>
      </c>
      <c r="EP108">
        <v>1.9178</v>
      </c>
      <c r="EQ108">
        <v>0.130773</v>
      </c>
      <c r="ER108">
        <v>0</v>
      </c>
      <c r="ES108">
        <v>22.8356</v>
      </c>
      <c r="ET108">
        <v>999.9</v>
      </c>
      <c r="EU108">
        <v>70.40000000000001</v>
      </c>
      <c r="EV108">
        <v>23.4</v>
      </c>
      <c r="EW108">
        <v>20.8561</v>
      </c>
      <c r="EX108">
        <v>60.7219</v>
      </c>
      <c r="EY108">
        <v>25.6971</v>
      </c>
      <c r="EZ108">
        <v>1</v>
      </c>
      <c r="FA108">
        <v>-0.264632</v>
      </c>
      <c r="FB108">
        <v>-1.66912</v>
      </c>
      <c r="FC108">
        <v>20.1856</v>
      </c>
      <c r="FD108">
        <v>5.21684</v>
      </c>
      <c r="FE108">
        <v>11.9969</v>
      </c>
      <c r="FF108">
        <v>4.96425</v>
      </c>
      <c r="FG108">
        <v>3.29505</v>
      </c>
      <c r="FH108">
        <v>9999</v>
      </c>
      <c r="FI108">
        <v>9999</v>
      </c>
      <c r="FJ108">
        <v>9999</v>
      </c>
      <c r="FK108">
        <v>148.4</v>
      </c>
      <c r="FL108">
        <v>4.97101</v>
      </c>
      <c r="FM108">
        <v>1.86762</v>
      </c>
      <c r="FN108">
        <v>1.85885</v>
      </c>
      <c r="FO108">
        <v>1.86507</v>
      </c>
      <c r="FP108">
        <v>1.86301</v>
      </c>
      <c r="FQ108">
        <v>1.86432</v>
      </c>
      <c r="FR108">
        <v>1.85976</v>
      </c>
      <c r="FS108">
        <v>1.86386</v>
      </c>
      <c r="FT108">
        <v>0</v>
      </c>
      <c r="FU108">
        <v>0</v>
      </c>
      <c r="FV108">
        <v>0</v>
      </c>
      <c r="FW108">
        <v>0</v>
      </c>
      <c r="FX108" t="s">
        <v>364</v>
      </c>
      <c r="FY108" t="s">
        <v>365</v>
      </c>
      <c r="FZ108" t="s">
        <v>366</v>
      </c>
      <c r="GA108" t="s">
        <v>366</v>
      </c>
      <c r="GB108" t="s">
        <v>366</v>
      </c>
      <c r="GC108" t="s">
        <v>366</v>
      </c>
      <c r="GD108">
        <v>0</v>
      </c>
      <c r="GE108">
        <v>100</v>
      </c>
      <c r="GF108">
        <v>100</v>
      </c>
      <c r="GG108">
        <v>-7.58</v>
      </c>
      <c r="GH108">
        <v>-0.09030000000000001</v>
      </c>
      <c r="GI108">
        <v>-2.868309889394353</v>
      </c>
      <c r="GJ108">
        <v>-0.006773961979547998</v>
      </c>
      <c r="GK108">
        <v>-8.296070481250098E-08</v>
      </c>
      <c r="GL108">
        <v>3.322967193956903E-10</v>
      </c>
      <c r="GM108">
        <v>-0.07871069313407227</v>
      </c>
      <c r="GN108">
        <v>-0.00208336341840114</v>
      </c>
      <c r="GO108">
        <v>8.801746095907445E-05</v>
      </c>
      <c r="GP108">
        <v>-2.677693255255651E-07</v>
      </c>
      <c r="GQ108">
        <v>3</v>
      </c>
      <c r="GR108">
        <v>2052</v>
      </c>
      <c r="GS108">
        <v>2</v>
      </c>
      <c r="GT108">
        <v>18</v>
      </c>
      <c r="GU108">
        <v>25.7</v>
      </c>
      <c r="GV108">
        <v>25.6</v>
      </c>
      <c r="GW108">
        <v>1.8335</v>
      </c>
      <c r="GX108">
        <v>2.37061</v>
      </c>
      <c r="GY108">
        <v>1.44897</v>
      </c>
      <c r="GZ108">
        <v>2.32422</v>
      </c>
      <c r="HA108">
        <v>1.55151</v>
      </c>
      <c r="HB108">
        <v>2.38281</v>
      </c>
      <c r="HC108">
        <v>28.7112</v>
      </c>
      <c r="HD108">
        <v>14.7537</v>
      </c>
      <c r="HE108">
        <v>18</v>
      </c>
      <c r="HF108">
        <v>571.026</v>
      </c>
      <c r="HG108">
        <v>439.185</v>
      </c>
      <c r="HH108">
        <v>22.5188</v>
      </c>
      <c r="HI108">
        <v>23.5721</v>
      </c>
      <c r="HJ108">
        <v>30.0006</v>
      </c>
      <c r="HK108">
        <v>23.5004</v>
      </c>
      <c r="HL108">
        <v>23.4163</v>
      </c>
      <c r="HM108">
        <v>36.7807</v>
      </c>
      <c r="HN108">
        <v>38.0218</v>
      </c>
      <c r="HO108">
        <v>61.642</v>
      </c>
      <c r="HP108">
        <v>22.9006</v>
      </c>
      <c r="HQ108">
        <v>777.198</v>
      </c>
      <c r="HR108">
        <v>14.6411</v>
      </c>
      <c r="HS108">
        <v>100.317</v>
      </c>
      <c r="HT108">
        <v>101.882</v>
      </c>
    </row>
    <row r="109" spans="1:228">
      <c r="A109">
        <v>93</v>
      </c>
      <c r="B109">
        <v>1728492497.1</v>
      </c>
      <c r="C109">
        <v>1559.599999904633</v>
      </c>
      <c r="D109" t="s">
        <v>552</v>
      </c>
      <c r="E109" t="s">
        <v>553</v>
      </c>
      <c r="F109">
        <v>5</v>
      </c>
      <c r="G109" t="s">
        <v>357</v>
      </c>
      <c r="H109" t="s">
        <v>358</v>
      </c>
      <c r="I109" t="s">
        <v>359</v>
      </c>
      <c r="J109" t="s">
        <v>491</v>
      </c>
      <c r="K109">
        <v>1728492489.260714</v>
      </c>
      <c r="L109">
        <f>(M109)/1000</f>
        <v>0</v>
      </c>
      <c r="M109">
        <f>IF(BH109, AP109, AJ109)</f>
        <v>0</v>
      </c>
      <c r="N109">
        <f>IF(BH109, AK109, AI109)</f>
        <v>0</v>
      </c>
      <c r="O109">
        <f>BJ109 - IF(AW109&gt;1, N109*BD109*100.0/(AY109), 0)</f>
        <v>0</v>
      </c>
      <c r="P109">
        <f>((V109-L109/2)*O109-N109)/(V109+L109/2)</f>
        <v>0</v>
      </c>
      <c r="Q109">
        <f>P109*(BQ109+BR109)/1000.0</f>
        <v>0</v>
      </c>
      <c r="R109">
        <f>(BJ109 - IF(AW109&gt;1, N109*BD109*100.0/(AY109), 0))*(BQ109+BR109)/1000.0</f>
        <v>0</v>
      </c>
      <c r="S109">
        <f>2.0/((1/U109-1/T109)+SIGN(U109)*SQRT((1/U109-1/T109)*(1/U109-1/T109) + 4*BE109/((BE109+1)*(BE109+1))*(2*1/U109*1/T109-1/T109*1/T109)))</f>
        <v>0</v>
      </c>
      <c r="T109">
        <f>IF(LEFT(BF109,1)&lt;&gt;"0",IF(LEFT(BF109,1)="1",3.0,BG109),$D$5+$E$5*(BX109*BQ109/($K$5*1000))+$F$5*(BX109*BQ109/($K$5*1000))*MAX(MIN(BD109,$J$5),$I$5)*MAX(MIN(BD109,$J$5),$I$5)+$G$5*MAX(MIN(BD109,$J$5),$I$5)*(BX109*BQ109/($K$5*1000))+$H$5*(BX109*BQ109/($K$5*1000))*(BX109*BQ109/($K$5*1000)))</f>
        <v>0</v>
      </c>
      <c r="U109">
        <f>L109*(1000-(1000*0.61365*exp(17.502*Y109/(240.97+Y109))/(BQ109+BR109)+BL109)/2)/(1000*0.61365*exp(17.502*Y109/(240.97+Y109))/(BQ109+BR109)-BL109)</f>
        <v>0</v>
      </c>
      <c r="V109">
        <f>1/((BE109+1)/(S109/1.6)+1/(T109/1.37)) + BE109/((BE109+1)/(S109/1.6) + BE109/(T109/1.37))</f>
        <v>0</v>
      </c>
      <c r="W109">
        <f>(AZ109*BC109)</f>
        <v>0</v>
      </c>
      <c r="X109">
        <f>(BS109+(W109+2*0.95*5.67E-8*(((BS109+$B$7)+273)^4-(BS109+273)^4)-44100*L109)/(1.84*29.3*T109+8*0.95*5.67E-8*(BS109+273)^3))</f>
        <v>0</v>
      </c>
      <c r="Y109">
        <f>($C$7*BT109+$D$7*BU109+$E$7*X109)</f>
        <v>0</v>
      </c>
      <c r="Z109">
        <f>0.61365*exp(17.502*Y109/(240.97+Y109))</f>
        <v>0</v>
      </c>
      <c r="AA109">
        <f>(AB109/AC109*100)</f>
        <v>0</v>
      </c>
      <c r="AB109">
        <f>BL109*(BQ109+BR109)/1000</f>
        <v>0</v>
      </c>
      <c r="AC109">
        <f>0.61365*exp(17.502*BS109/(240.97+BS109))</f>
        <v>0</v>
      </c>
      <c r="AD109">
        <f>(Z109-BL109*(BQ109+BR109)/1000)</f>
        <v>0</v>
      </c>
      <c r="AE109">
        <f>(-L109*44100)</f>
        <v>0</v>
      </c>
      <c r="AF109">
        <f>2*29.3*T109*0.92*(BS109-Y109)</f>
        <v>0</v>
      </c>
      <c r="AG109">
        <f>2*0.95*5.67E-8*(((BS109+$B$7)+273)^4-(Y109+273)^4)</f>
        <v>0</v>
      </c>
      <c r="AH109">
        <f>W109+AG109+AE109+AF109</f>
        <v>0</v>
      </c>
      <c r="AI109">
        <f>BP109*AW109*(BK109-BJ109*(1000-AW109*BM109)/(1000-AW109*BL109))/(100*BD109)</f>
        <v>0</v>
      </c>
      <c r="AJ109">
        <f>1000*BP109*AW109*(BL109-BM109)/(100*BD109*(1000-AW109*BL109))</f>
        <v>0</v>
      </c>
      <c r="AK109">
        <f>(AL109 - AM109 - BQ109*1E3/(8.314*(BS109+273.15)) * AO109/BP109 * AN109) * BP109/(100*BD109) * (1000 - BM109)/1000</f>
        <v>0</v>
      </c>
      <c r="AL109">
        <v>770.4096549032262</v>
      </c>
      <c r="AM109">
        <v>731.2071393939394</v>
      </c>
      <c r="AN109">
        <v>5.114946348345143</v>
      </c>
      <c r="AO109">
        <v>66.7948060823847</v>
      </c>
      <c r="AP109">
        <f>(AR109 - AQ109 + BQ109*1E3/(8.314*(BS109+273.15)) * AT109/BP109 * AS109) * BP109/(100*BD109) * 1000/(1000 - AR109)</f>
        <v>0</v>
      </c>
      <c r="AQ109">
        <v>14.69027841503826</v>
      </c>
      <c r="AR109">
        <v>16.41509757575757</v>
      </c>
      <c r="AS109">
        <v>4.190043243703661E-05</v>
      </c>
      <c r="AT109">
        <v>79.11630161868476</v>
      </c>
      <c r="AU109">
        <v>15</v>
      </c>
      <c r="AV109">
        <v>2</v>
      </c>
      <c r="AW109">
        <f>IF(AU109*$H$13&gt;=AY109,1.0,(AY109/(AY109-AU109*$H$13)))</f>
        <v>0</v>
      </c>
      <c r="AX109">
        <f>(AW109-1)*100</f>
        <v>0</v>
      </c>
      <c r="AY109">
        <f>MAX(0,($B$13+$C$13*BX109)/(1+$D$13*BX109)*BQ109/(BS109+273)*$E$13)</f>
        <v>0</v>
      </c>
      <c r="AZ109">
        <f>$B$11*BY109+$C$11*BZ109+$F$11*CK109*(1-CN109)</f>
        <v>0</v>
      </c>
      <c r="BA109">
        <f>AZ109*BB109</f>
        <v>0</v>
      </c>
      <c r="BB109">
        <f>($B$11*$D$9+$C$11*$D$9+$F$11*((CX109+CP109)/MAX(CX109+CP109+CY109, 0.1)*$I$9+CY109/MAX(CX109+CP109+CY109, 0.1)*$J$9))/($B$11+$C$11+$F$11)</f>
        <v>0</v>
      </c>
      <c r="BC109">
        <f>($B$11*$K$9+$C$11*$K$9+$F$11*((CX109+CP109)/MAX(CX109+CP109+CY109, 0.1)*$P$9+CY109/MAX(CX109+CP109+CY109, 0.1)*$Q$9))/($B$11+$C$11+$F$11)</f>
        <v>0</v>
      </c>
      <c r="BD109">
        <v>6</v>
      </c>
      <c r="BE109">
        <v>0.5</v>
      </c>
      <c r="BF109" t="s">
        <v>361</v>
      </c>
      <c r="BG109">
        <v>2</v>
      </c>
      <c r="BH109" t="b">
        <v>1</v>
      </c>
      <c r="BI109">
        <v>1728492489.260714</v>
      </c>
      <c r="BJ109">
        <v>682.6552857142858</v>
      </c>
      <c r="BK109">
        <v>731.5567499999999</v>
      </c>
      <c r="BL109">
        <v>16.41033214285714</v>
      </c>
      <c r="BM109">
        <v>14.68742857142857</v>
      </c>
      <c r="BN109">
        <v>690.1285357142855</v>
      </c>
      <c r="BO109">
        <v>16.50065357142857</v>
      </c>
      <c r="BP109">
        <v>600.0214642857144</v>
      </c>
      <c r="BQ109">
        <v>97.50700714285713</v>
      </c>
      <c r="BR109">
        <v>0.1000981142857143</v>
      </c>
      <c r="BS109">
        <v>25.07513928571428</v>
      </c>
      <c r="BT109">
        <v>24.99079285714285</v>
      </c>
      <c r="BU109">
        <v>999.9000000000002</v>
      </c>
      <c r="BV109">
        <v>0</v>
      </c>
      <c r="BW109">
        <v>0</v>
      </c>
      <c r="BX109">
        <v>9988.747499999999</v>
      </c>
      <c r="BY109">
        <v>0</v>
      </c>
      <c r="BZ109">
        <v>66.61282142857144</v>
      </c>
      <c r="CA109">
        <v>-48.90148214285715</v>
      </c>
      <c r="CB109">
        <v>694.0448571428573</v>
      </c>
      <c r="CC109">
        <v>742.4616785714286</v>
      </c>
      <c r="CD109">
        <v>1.722891785714286</v>
      </c>
      <c r="CE109">
        <v>731.5567499999999</v>
      </c>
      <c r="CF109">
        <v>14.68742857142857</v>
      </c>
      <c r="CG109">
        <v>1.6001225</v>
      </c>
      <c r="CH109">
        <v>1.432127142857142</v>
      </c>
      <c r="CI109">
        <v>13.95997857142858</v>
      </c>
      <c r="CJ109">
        <v>12.26215357142857</v>
      </c>
      <c r="CK109">
        <v>1600.003571428572</v>
      </c>
      <c r="CL109">
        <v>0.6919828571428575</v>
      </c>
      <c r="CM109">
        <v>0.3080171428571429</v>
      </c>
      <c r="CN109">
        <v>0</v>
      </c>
      <c r="CO109">
        <v>2.071217857142857</v>
      </c>
      <c r="CP109">
        <v>0</v>
      </c>
      <c r="CQ109">
        <v>14156.475</v>
      </c>
      <c r="CR109">
        <v>13790.11785714286</v>
      </c>
      <c r="CS109">
        <v>39.53764285714284</v>
      </c>
      <c r="CT109">
        <v>39.68957142857143</v>
      </c>
      <c r="CU109">
        <v>40.02874999999999</v>
      </c>
      <c r="CV109">
        <v>37.94617857142856</v>
      </c>
      <c r="CW109">
        <v>38.68057142857142</v>
      </c>
      <c r="CX109">
        <v>1107.176071428572</v>
      </c>
      <c r="CY109">
        <v>492.8275</v>
      </c>
      <c r="CZ109">
        <v>0</v>
      </c>
      <c r="DA109">
        <v>1728492553.6</v>
      </c>
      <c r="DB109">
        <v>0</v>
      </c>
      <c r="DC109">
        <v>1728490956.5</v>
      </c>
      <c r="DD109" t="s">
        <v>362</v>
      </c>
      <c r="DE109">
        <v>1728490952.5</v>
      </c>
      <c r="DF109">
        <v>1728490956.5</v>
      </c>
      <c r="DG109">
        <v>1</v>
      </c>
      <c r="DH109">
        <v>-0.065</v>
      </c>
      <c r="DI109">
        <v>-0.008</v>
      </c>
      <c r="DJ109">
        <v>-3.246</v>
      </c>
      <c r="DK109">
        <v>-0.091</v>
      </c>
      <c r="DL109">
        <v>52</v>
      </c>
      <c r="DM109">
        <v>15</v>
      </c>
      <c r="DN109">
        <v>0.25</v>
      </c>
      <c r="DO109">
        <v>0.13</v>
      </c>
      <c r="DP109">
        <v>-48.53915853658536</v>
      </c>
      <c r="DQ109">
        <v>-7.229636236933735</v>
      </c>
      <c r="DR109">
        <v>0.7533063766232653</v>
      </c>
      <c r="DS109">
        <v>0</v>
      </c>
      <c r="DT109">
        <v>1.725798292682927</v>
      </c>
      <c r="DU109">
        <v>-0.06067860627178037</v>
      </c>
      <c r="DV109">
        <v>0.006479954043212166</v>
      </c>
      <c r="DW109">
        <v>1</v>
      </c>
      <c r="DX109">
        <v>1</v>
      </c>
      <c r="DY109">
        <v>2</v>
      </c>
      <c r="DZ109" t="s">
        <v>363</v>
      </c>
      <c r="EA109">
        <v>3.23101</v>
      </c>
      <c r="EB109">
        <v>2.70435</v>
      </c>
      <c r="EC109">
        <v>0.152</v>
      </c>
      <c r="ED109">
        <v>0.158199</v>
      </c>
      <c r="EE109">
        <v>0.08605649999999999</v>
      </c>
      <c r="EF109">
        <v>0.0795305</v>
      </c>
      <c r="EG109">
        <v>27998.1</v>
      </c>
      <c r="EH109">
        <v>27135.4</v>
      </c>
      <c r="EI109">
        <v>31601.8</v>
      </c>
      <c r="EJ109">
        <v>30539.5</v>
      </c>
      <c r="EK109">
        <v>38709</v>
      </c>
      <c r="EL109">
        <v>37158.6</v>
      </c>
      <c r="EM109">
        <v>44311</v>
      </c>
      <c r="EN109">
        <v>42630.1</v>
      </c>
      <c r="EO109">
        <v>2.1354</v>
      </c>
      <c r="EP109">
        <v>1.91768</v>
      </c>
      <c r="EQ109">
        <v>0.130273</v>
      </c>
      <c r="ER109">
        <v>0</v>
      </c>
      <c r="ES109">
        <v>22.8324</v>
      </c>
      <c r="ET109">
        <v>999.9</v>
      </c>
      <c r="EU109">
        <v>70.40000000000001</v>
      </c>
      <c r="EV109">
        <v>23.4</v>
      </c>
      <c r="EW109">
        <v>20.8555</v>
      </c>
      <c r="EX109">
        <v>61.3319</v>
      </c>
      <c r="EY109">
        <v>25.2484</v>
      </c>
      <c r="EZ109">
        <v>1</v>
      </c>
      <c r="FA109">
        <v>-0.264931</v>
      </c>
      <c r="FB109">
        <v>-0.800635</v>
      </c>
      <c r="FC109">
        <v>20.1961</v>
      </c>
      <c r="FD109">
        <v>5.22058</v>
      </c>
      <c r="FE109">
        <v>11.996</v>
      </c>
      <c r="FF109">
        <v>4.9651</v>
      </c>
      <c r="FG109">
        <v>3.29565</v>
      </c>
      <c r="FH109">
        <v>9999</v>
      </c>
      <c r="FI109">
        <v>9999</v>
      </c>
      <c r="FJ109">
        <v>9999</v>
      </c>
      <c r="FK109">
        <v>148.4</v>
      </c>
      <c r="FL109">
        <v>4.97101</v>
      </c>
      <c r="FM109">
        <v>1.86764</v>
      </c>
      <c r="FN109">
        <v>1.85884</v>
      </c>
      <c r="FO109">
        <v>1.86503</v>
      </c>
      <c r="FP109">
        <v>1.863</v>
      </c>
      <c r="FQ109">
        <v>1.86433</v>
      </c>
      <c r="FR109">
        <v>1.85978</v>
      </c>
      <c r="FS109">
        <v>1.86386</v>
      </c>
      <c r="FT109">
        <v>0</v>
      </c>
      <c r="FU109">
        <v>0</v>
      </c>
      <c r="FV109">
        <v>0</v>
      </c>
      <c r="FW109">
        <v>0</v>
      </c>
      <c r="FX109" t="s">
        <v>364</v>
      </c>
      <c r="FY109" t="s">
        <v>365</v>
      </c>
      <c r="FZ109" t="s">
        <v>366</v>
      </c>
      <c r="GA109" t="s">
        <v>366</v>
      </c>
      <c r="GB109" t="s">
        <v>366</v>
      </c>
      <c r="GC109" t="s">
        <v>366</v>
      </c>
      <c r="GD109">
        <v>0</v>
      </c>
      <c r="GE109">
        <v>100</v>
      </c>
      <c r="GF109">
        <v>100</v>
      </c>
      <c r="GG109">
        <v>-7.725</v>
      </c>
      <c r="GH109">
        <v>-0.09039999999999999</v>
      </c>
      <c r="GI109">
        <v>-2.868309889394353</v>
      </c>
      <c r="GJ109">
        <v>-0.006773961979547998</v>
      </c>
      <c r="GK109">
        <v>-8.296070481250098E-08</v>
      </c>
      <c r="GL109">
        <v>3.322967193956903E-10</v>
      </c>
      <c r="GM109">
        <v>-0.07871069313407227</v>
      </c>
      <c r="GN109">
        <v>-0.00208336341840114</v>
      </c>
      <c r="GO109">
        <v>8.801746095907445E-05</v>
      </c>
      <c r="GP109">
        <v>-2.677693255255651E-07</v>
      </c>
      <c r="GQ109">
        <v>3</v>
      </c>
      <c r="GR109">
        <v>2052</v>
      </c>
      <c r="GS109">
        <v>2</v>
      </c>
      <c r="GT109">
        <v>18</v>
      </c>
      <c r="GU109">
        <v>25.7</v>
      </c>
      <c r="GV109">
        <v>25.7</v>
      </c>
      <c r="GW109">
        <v>1.875</v>
      </c>
      <c r="GX109">
        <v>2.38037</v>
      </c>
      <c r="GY109">
        <v>1.44897</v>
      </c>
      <c r="GZ109">
        <v>2.32422</v>
      </c>
      <c r="HA109">
        <v>1.55151</v>
      </c>
      <c r="HB109">
        <v>2.24121</v>
      </c>
      <c r="HC109">
        <v>28.7112</v>
      </c>
      <c r="HD109">
        <v>14.7449</v>
      </c>
      <c r="HE109">
        <v>18</v>
      </c>
      <c r="HF109">
        <v>571.431</v>
      </c>
      <c r="HG109">
        <v>439.156</v>
      </c>
      <c r="HH109">
        <v>22.9074</v>
      </c>
      <c r="HI109">
        <v>23.5782</v>
      </c>
      <c r="HJ109">
        <v>30.0002</v>
      </c>
      <c r="HK109">
        <v>23.5056</v>
      </c>
      <c r="HL109">
        <v>23.4216</v>
      </c>
      <c r="HM109">
        <v>37.7154</v>
      </c>
      <c r="HN109">
        <v>38.0218</v>
      </c>
      <c r="HO109">
        <v>61.2678</v>
      </c>
      <c r="HP109">
        <v>22.9098</v>
      </c>
      <c r="HQ109">
        <v>807.252</v>
      </c>
      <c r="HR109">
        <v>14.6256</v>
      </c>
      <c r="HS109">
        <v>100.316</v>
      </c>
      <c r="HT109">
        <v>101.88</v>
      </c>
    </row>
    <row r="110" spans="1:228">
      <c r="A110">
        <v>94</v>
      </c>
      <c r="B110">
        <v>1728492502.6</v>
      </c>
      <c r="C110">
        <v>1565.099999904633</v>
      </c>
      <c r="D110" t="s">
        <v>554</v>
      </c>
      <c r="E110" t="s">
        <v>555</v>
      </c>
      <c r="F110">
        <v>5</v>
      </c>
      <c r="G110" t="s">
        <v>357</v>
      </c>
      <c r="H110" t="s">
        <v>358</v>
      </c>
      <c r="I110" t="s">
        <v>359</v>
      </c>
      <c r="J110" t="s">
        <v>491</v>
      </c>
      <c r="K110">
        <v>1728492494.832142</v>
      </c>
      <c r="L110">
        <f>(M110)/1000</f>
        <v>0</v>
      </c>
      <c r="M110">
        <f>IF(BH110, AP110, AJ110)</f>
        <v>0</v>
      </c>
      <c r="N110">
        <f>IF(BH110, AK110, AI110)</f>
        <v>0</v>
      </c>
      <c r="O110">
        <f>BJ110 - IF(AW110&gt;1, N110*BD110*100.0/(AY110), 0)</f>
        <v>0</v>
      </c>
      <c r="P110">
        <f>((V110-L110/2)*O110-N110)/(V110+L110/2)</f>
        <v>0</v>
      </c>
      <c r="Q110">
        <f>P110*(BQ110+BR110)/1000.0</f>
        <v>0</v>
      </c>
      <c r="R110">
        <f>(BJ110 - IF(AW110&gt;1, N110*BD110*100.0/(AY110), 0))*(BQ110+BR110)/1000.0</f>
        <v>0</v>
      </c>
      <c r="S110">
        <f>2.0/((1/U110-1/T110)+SIGN(U110)*SQRT((1/U110-1/T110)*(1/U110-1/T110) + 4*BE110/((BE110+1)*(BE110+1))*(2*1/U110*1/T110-1/T110*1/T110)))</f>
        <v>0</v>
      </c>
      <c r="T110">
        <f>IF(LEFT(BF110,1)&lt;&gt;"0",IF(LEFT(BF110,1)="1",3.0,BG110),$D$5+$E$5*(BX110*BQ110/($K$5*1000))+$F$5*(BX110*BQ110/($K$5*1000))*MAX(MIN(BD110,$J$5),$I$5)*MAX(MIN(BD110,$J$5),$I$5)+$G$5*MAX(MIN(BD110,$J$5),$I$5)*(BX110*BQ110/($K$5*1000))+$H$5*(BX110*BQ110/($K$5*1000))*(BX110*BQ110/($K$5*1000)))</f>
        <v>0</v>
      </c>
      <c r="U110">
        <f>L110*(1000-(1000*0.61365*exp(17.502*Y110/(240.97+Y110))/(BQ110+BR110)+BL110)/2)/(1000*0.61365*exp(17.502*Y110/(240.97+Y110))/(BQ110+BR110)-BL110)</f>
        <v>0</v>
      </c>
      <c r="V110">
        <f>1/((BE110+1)/(S110/1.6)+1/(T110/1.37)) + BE110/((BE110+1)/(S110/1.6) + BE110/(T110/1.37))</f>
        <v>0</v>
      </c>
      <c r="W110">
        <f>(AZ110*BC110)</f>
        <v>0</v>
      </c>
      <c r="X110">
        <f>(BS110+(W110+2*0.95*5.67E-8*(((BS110+$B$7)+273)^4-(BS110+273)^4)-44100*L110)/(1.84*29.3*T110+8*0.95*5.67E-8*(BS110+273)^3))</f>
        <v>0</v>
      </c>
      <c r="Y110">
        <f>($C$7*BT110+$D$7*BU110+$E$7*X110)</f>
        <v>0</v>
      </c>
      <c r="Z110">
        <f>0.61365*exp(17.502*Y110/(240.97+Y110))</f>
        <v>0</v>
      </c>
      <c r="AA110">
        <f>(AB110/AC110*100)</f>
        <v>0</v>
      </c>
      <c r="AB110">
        <f>BL110*(BQ110+BR110)/1000</f>
        <v>0</v>
      </c>
      <c r="AC110">
        <f>0.61365*exp(17.502*BS110/(240.97+BS110))</f>
        <v>0</v>
      </c>
      <c r="AD110">
        <f>(Z110-BL110*(BQ110+BR110)/1000)</f>
        <v>0</v>
      </c>
      <c r="AE110">
        <f>(-L110*44100)</f>
        <v>0</v>
      </c>
      <c r="AF110">
        <f>2*29.3*T110*0.92*(BS110-Y110)</f>
        <v>0</v>
      </c>
      <c r="AG110">
        <f>2*0.95*5.67E-8*(((BS110+$B$7)+273)^4-(Y110+273)^4)</f>
        <v>0</v>
      </c>
      <c r="AH110">
        <f>W110+AG110+AE110+AF110</f>
        <v>0</v>
      </c>
      <c r="AI110">
        <f>BP110*AW110*(BK110-BJ110*(1000-AW110*BM110)/(1000-AW110*BL110))/(100*BD110)</f>
        <v>0</v>
      </c>
      <c r="AJ110">
        <f>1000*BP110*AW110*(BL110-BM110)/(100*BD110*(1000-AW110*BL110))</f>
        <v>0</v>
      </c>
      <c r="AK110">
        <f>(AL110 - AM110 - BQ110*1E3/(8.314*(BS110+273.15)) * AO110/BP110 * AN110) * BP110/(100*BD110) * (1000 - BM110)/1000</f>
        <v>0</v>
      </c>
      <c r="AL110">
        <v>797.9731815539318</v>
      </c>
      <c r="AM110">
        <v>758.9885030303029</v>
      </c>
      <c r="AN110">
        <v>5.059852694065147</v>
      </c>
      <c r="AO110">
        <v>66.7948060823847</v>
      </c>
      <c r="AP110">
        <f>(AR110 - AQ110 + BQ110*1E3/(8.314*(BS110+273.15)) * AT110/BP110 * AS110) * BP110/(100*BD110) * 1000/(1000 - AR110)</f>
        <v>0</v>
      </c>
      <c r="AQ110">
        <v>14.69291293585003</v>
      </c>
      <c r="AR110">
        <v>16.41830787878787</v>
      </c>
      <c r="AS110">
        <v>7.539011013892775E-06</v>
      </c>
      <c r="AT110">
        <v>79.11630161868476</v>
      </c>
      <c r="AU110">
        <v>15</v>
      </c>
      <c r="AV110">
        <v>3</v>
      </c>
      <c r="AW110">
        <f>IF(AU110*$H$13&gt;=AY110,1.0,(AY110/(AY110-AU110*$H$13)))</f>
        <v>0</v>
      </c>
      <c r="AX110">
        <f>(AW110-1)*100</f>
        <v>0</v>
      </c>
      <c r="AY110">
        <f>MAX(0,($B$13+$C$13*BX110)/(1+$D$13*BX110)*BQ110/(BS110+273)*$E$13)</f>
        <v>0</v>
      </c>
      <c r="AZ110">
        <f>$B$11*BY110+$C$11*BZ110+$F$11*CK110*(1-CN110)</f>
        <v>0</v>
      </c>
      <c r="BA110">
        <f>AZ110*BB110</f>
        <v>0</v>
      </c>
      <c r="BB110">
        <f>($B$11*$D$9+$C$11*$D$9+$F$11*((CX110+CP110)/MAX(CX110+CP110+CY110, 0.1)*$I$9+CY110/MAX(CX110+CP110+CY110, 0.1)*$J$9))/($B$11+$C$11+$F$11)</f>
        <v>0</v>
      </c>
      <c r="BC110">
        <f>($B$11*$K$9+$C$11*$K$9+$F$11*((CX110+CP110)/MAX(CX110+CP110+CY110, 0.1)*$P$9+CY110/MAX(CX110+CP110+CY110, 0.1)*$Q$9))/($B$11+$C$11+$F$11)</f>
        <v>0</v>
      </c>
      <c r="BD110">
        <v>6</v>
      </c>
      <c r="BE110">
        <v>0.5</v>
      </c>
      <c r="BF110" t="s">
        <v>361</v>
      </c>
      <c r="BG110">
        <v>2</v>
      </c>
      <c r="BH110" t="b">
        <v>1</v>
      </c>
      <c r="BI110">
        <v>1728492494.832142</v>
      </c>
      <c r="BJ110">
        <v>710.3421428571428</v>
      </c>
      <c r="BK110">
        <v>759.5452142857142</v>
      </c>
      <c r="BL110">
        <v>16.41230357142857</v>
      </c>
      <c r="BM110">
        <v>14.69048214285714</v>
      </c>
      <c r="BN110">
        <v>717.9935357142857</v>
      </c>
      <c r="BO110">
        <v>16.50261785714286</v>
      </c>
      <c r="BP110">
        <v>599.9837142857144</v>
      </c>
      <c r="BQ110">
        <v>97.50635000000001</v>
      </c>
      <c r="BR110">
        <v>0.1000596892857143</v>
      </c>
      <c r="BS110">
        <v>25.06638571428571</v>
      </c>
      <c r="BT110">
        <v>24.982275</v>
      </c>
      <c r="BU110">
        <v>999.9000000000002</v>
      </c>
      <c r="BV110">
        <v>0</v>
      </c>
      <c r="BW110">
        <v>0</v>
      </c>
      <c r="BX110">
        <v>9997.901428571427</v>
      </c>
      <c r="BY110">
        <v>0</v>
      </c>
      <c r="BZ110">
        <v>66.04092142857142</v>
      </c>
      <c r="CA110">
        <v>-49.20322500000001</v>
      </c>
      <c r="CB110">
        <v>722.1950357142858</v>
      </c>
      <c r="CC110">
        <v>770.8697142857144</v>
      </c>
      <c r="CD110">
        <v>1.721804642857143</v>
      </c>
      <c r="CE110">
        <v>759.5452142857142</v>
      </c>
      <c r="CF110">
        <v>14.69048214285714</v>
      </c>
      <c r="CG110">
        <v>1.600303214285714</v>
      </c>
      <c r="CH110">
        <v>1.432415357142857</v>
      </c>
      <c r="CI110">
        <v>13.96171785714286</v>
      </c>
      <c r="CJ110">
        <v>12.26521071428571</v>
      </c>
      <c r="CK110">
        <v>1600.031071428572</v>
      </c>
      <c r="CL110">
        <v>0.6919927142857146</v>
      </c>
      <c r="CM110">
        <v>0.3080072857142858</v>
      </c>
      <c r="CN110">
        <v>0</v>
      </c>
      <c r="CO110">
        <v>2.086396428571429</v>
      </c>
      <c r="CP110">
        <v>0</v>
      </c>
      <c r="CQ110">
        <v>14215.39285714286</v>
      </c>
      <c r="CR110">
        <v>13790.40714285714</v>
      </c>
      <c r="CS110">
        <v>39.43717857142856</v>
      </c>
      <c r="CT110">
        <v>39.62253571428572</v>
      </c>
      <c r="CU110">
        <v>39.93499999999999</v>
      </c>
      <c r="CV110">
        <v>37.85910714285713</v>
      </c>
      <c r="CW110">
        <v>38.59792857142857</v>
      </c>
      <c r="CX110">
        <v>1107.21</v>
      </c>
      <c r="CY110">
        <v>492.8210714285715</v>
      </c>
      <c r="CZ110">
        <v>0</v>
      </c>
      <c r="DA110">
        <v>1728492559.6</v>
      </c>
      <c r="DB110">
        <v>0</v>
      </c>
      <c r="DC110">
        <v>1728490956.5</v>
      </c>
      <c r="DD110" t="s">
        <v>362</v>
      </c>
      <c r="DE110">
        <v>1728490952.5</v>
      </c>
      <c r="DF110">
        <v>1728490956.5</v>
      </c>
      <c r="DG110">
        <v>1</v>
      </c>
      <c r="DH110">
        <v>-0.065</v>
      </c>
      <c r="DI110">
        <v>-0.008</v>
      </c>
      <c r="DJ110">
        <v>-3.246</v>
      </c>
      <c r="DK110">
        <v>-0.091</v>
      </c>
      <c r="DL110">
        <v>52</v>
      </c>
      <c r="DM110">
        <v>15</v>
      </c>
      <c r="DN110">
        <v>0.25</v>
      </c>
      <c r="DO110">
        <v>0.13</v>
      </c>
      <c r="DP110">
        <v>-49.05541</v>
      </c>
      <c r="DQ110">
        <v>-3.802347467166895</v>
      </c>
      <c r="DR110">
        <v>0.4466998370270572</v>
      </c>
      <c r="DS110">
        <v>0</v>
      </c>
      <c r="DT110">
        <v>1.72314425</v>
      </c>
      <c r="DU110">
        <v>-0.008797260787994636</v>
      </c>
      <c r="DV110">
        <v>0.003807385512067311</v>
      </c>
      <c r="DW110">
        <v>1</v>
      </c>
      <c r="DX110">
        <v>1</v>
      </c>
      <c r="DY110">
        <v>2</v>
      </c>
      <c r="DZ110" t="s">
        <v>363</v>
      </c>
      <c r="EA110">
        <v>3.23079</v>
      </c>
      <c r="EB110">
        <v>2.7045</v>
      </c>
      <c r="EC110">
        <v>0.155836</v>
      </c>
      <c r="ED110">
        <v>0.16199</v>
      </c>
      <c r="EE110">
        <v>0.08606220000000001</v>
      </c>
      <c r="EF110">
        <v>0.07954120000000001</v>
      </c>
      <c r="EG110">
        <v>27871.5</v>
      </c>
      <c r="EH110">
        <v>27013.1</v>
      </c>
      <c r="EI110">
        <v>31601.7</v>
      </c>
      <c r="EJ110">
        <v>30539.2</v>
      </c>
      <c r="EK110">
        <v>38709</v>
      </c>
      <c r="EL110">
        <v>37158.2</v>
      </c>
      <c r="EM110">
        <v>44311.1</v>
      </c>
      <c r="EN110">
        <v>42630.1</v>
      </c>
      <c r="EO110">
        <v>2.13495</v>
      </c>
      <c r="EP110">
        <v>1.91798</v>
      </c>
      <c r="EQ110">
        <v>0.13037</v>
      </c>
      <c r="ER110">
        <v>0</v>
      </c>
      <c r="ES110">
        <v>22.8279</v>
      </c>
      <c r="ET110">
        <v>999.9</v>
      </c>
      <c r="EU110">
        <v>70.40000000000001</v>
      </c>
      <c r="EV110">
        <v>23.4</v>
      </c>
      <c r="EW110">
        <v>20.8557</v>
      </c>
      <c r="EX110">
        <v>61.1019</v>
      </c>
      <c r="EY110">
        <v>25.5889</v>
      </c>
      <c r="EZ110">
        <v>1</v>
      </c>
      <c r="FA110">
        <v>-0.264731</v>
      </c>
      <c r="FB110">
        <v>-0.330389</v>
      </c>
      <c r="FC110">
        <v>20.1983</v>
      </c>
      <c r="FD110">
        <v>5.21984</v>
      </c>
      <c r="FE110">
        <v>11.9965</v>
      </c>
      <c r="FF110">
        <v>4.965</v>
      </c>
      <c r="FG110">
        <v>3.29553</v>
      </c>
      <c r="FH110">
        <v>9999</v>
      </c>
      <c r="FI110">
        <v>9999</v>
      </c>
      <c r="FJ110">
        <v>9999</v>
      </c>
      <c r="FK110">
        <v>148.4</v>
      </c>
      <c r="FL110">
        <v>4.97103</v>
      </c>
      <c r="FM110">
        <v>1.86764</v>
      </c>
      <c r="FN110">
        <v>1.85884</v>
      </c>
      <c r="FO110">
        <v>1.86504</v>
      </c>
      <c r="FP110">
        <v>1.86299</v>
      </c>
      <c r="FQ110">
        <v>1.86434</v>
      </c>
      <c r="FR110">
        <v>1.85977</v>
      </c>
      <c r="FS110">
        <v>1.86388</v>
      </c>
      <c r="FT110">
        <v>0</v>
      </c>
      <c r="FU110">
        <v>0</v>
      </c>
      <c r="FV110">
        <v>0</v>
      </c>
      <c r="FW110">
        <v>0</v>
      </c>
      <c r="FX110" t="s">
        <v>364</v>
      </c>
      <c r="FY110" t="s">
        <v>365</v>
      </c>
      <c r="FZ110" t="s">
        <v>366</v>
      </c>
      <c r="GA110" t="s">
        <v>366</v>
      </c>
      <c r="GB110" t="s">
        <v>366</v>
      </c>
      <c r="GC110" t="s">
        <v>366</v>
      </c>
      <c r="GD110">
        <v>0</v>
      </c>
      <c r="GE110">
        <v>100</v>
      </c>
      <c r="GF110">
        <v>100</v>
      </c>
      <c r="GG110">
        <v>-7.899</v>
      </c>
      <c r="GH110">
        <v>-0.09030000000000001</v>
      </c>
      <c r="GI110">
        <v>-2.868309889394353</v>
      </c>
      <c r="GJ110">
        <v>-0.006773961979547998</v>
      </c>
      <c r="GK110">
        <v>-8.296070481250098E-08</v>
      </c>
      <c r="GL110">
        <v>3.322967193956903E-10</v>
      </c>
      <c r="GM110">
        <v>-0.07871069313407227</v>
      </c>
      <c r="GN110">
        <v>-0.00208336341840114</v>
      </c>
      <c r="GO110">
        <v>8.801746095907445E-05</v>
      </c>
      <c r="GP110">
        <v>-2.677693255255651E-07</v>
      </c>
      <c r="GQ110">
        <v>3</v>
      </c>
      <c r="GR110">
        <v>2052</v>
      </c>
      <c r="GS110">
        <v>2</v>
      </c>
      <c r="GT110">
        <v>18</v>
      </c>
      <c r="GU110">
        <v>25.8</v>
      </c>
      <c r="GV110">
        <v>25.8</v>
      </c>
      <c r="GW110">
        <v>1.93115</v>
      </c>
      <c r="GX110">
        <v>2.37793</v>
      </c>
      <c r="GY110">
        <v>1.44775</v>
      </c>
      <c r="GZ110">
        <v>2.32422</v>
      </c>
      <c r="HA110">
        <v>1.55151</v>
      </c>
      <c r="HB110">
        <v>2.42432</v>
      </c>
      <c r="HC110">
        <v>28.7112</v>
      </c>
      <c r="HD110">
        <v>14.7537</v>
      </c>
      <c r="HE110">
        <v>18</v>
      </c>
      <c r="HF110">
        <v>571.204</v>
      </c>
      <c r="HG110">
        <v>439.392</v>
      </c>
      <c r="HH110">
        <v>22.9802</v>
      </c>
      <c r="HI110">
        <v>23.586</v>
      </c>
      <c r="HJ110">
        <v>30.0003</v>
      </c>
      <c r="HK110">
        <v>23.5127</v>
      </c>
      <c r="HL110">
        <v>23.4287</v>
      </c>
      <c r="HM110">
        <v>38.711</v>
      </c>
      <c r="HN110">
        <v>38.0218</v>
      </c>
      <c r="HO110">
        <v>61.2678</v>
      </c>
      <c r="HP110">
        <v>22.9264</v>
      </c>
      <c r="HQ110">
        <v>827.293</v>
      </c>
      <c r="HR110">
        <v>14.6117</v>
      </c>
      <c r="HS110">
        <v>100.316</v>
      </c>
      <c r="HT110">
        <v>101.88</v>
      </c>
    </row>
    <row r="111" spans="1:228">
      <c r="A111">
        <v>95</v>
      </c>
      <c r="B111">
        <v>1728492507.1</v>
      </c>
      <c r="C111">
        <v>1569.599999904633</v>
      </c>
      <c r="D111" t="s">
        <v>556</v>
      </c>
      <c r="E111" t="s">
        <v>557</v>
      </c>
      <c r="F111">
        <v>5</v>
      </c>
      <c r="G111" t="s">
        <v>357</v>
      </c>
      <c r="H111" t="s">
        <v>358</v>
      </c>
      <c r="I111" t="s">
        <v>359</v>
      </c>
      <c r="J111" t="s">
        <v>491</v>
      </c>
      <c r="K111">
        <v>1728492499.278571</v>
      </c>
      <c r="L111">
        <f>(M111)/1000</f>
        <v>0</v>
      </c>
      <c r="M111">
        <f>IF(BH111, AP111, AJ111)</f>
        <v>0</v>
      </c>
      <c r="N111">
        <f>IF(BH111, AK111, AI111)</f>
        <v>0</v>
      </c>
      <c r="O111">
        <f>BJ111 - IF(AW111&gt;1, N111*BD111*100.0/(AY111), 0)</f>
        <v>0</v>
      </c>
      <c r="P111">
        <f>((V111-L111/2)*O111-N111)/(V111+L111/2)</f>
        <v>0</v>
      </c>
      <c r="Q111">
        <f>P111*(BQ111+BR111)/1000.0</f>
        <v>0</v>
      </c>
      <c r="R111">
        <f>(BJ111 - IF(AW111&gt;1, N111*BD111*100.0/(AY111), 0))*(BQ111+BR111)/1000.0</f>
        <v>0</v>
      </c>
      <c r="S111">
        <f>2.0/((1/U111-1/T111)+SIGN(U111)*SQRT((1/U111-1/T111)*(1/U111-1/T111) + 4*BE111/((BE111+1)*(BE111+1))*(2*1/U111*1/T111-1/T111*1/T111)))</f>
        <v>0</v>
      </c>
      <c r="T111">
        <f>IF(LEFT(BF111,1)&lt;&gt;"0",IF(LEFT(BF111,1)="1",3.0,BG111),$D$5+$E$5*(BX111*BQ111/($K$5*1000))+$F$5*(BX111*BQ111/($K$5*1000))*MAX(MIN(BD111,$J$5),$I$5)*MAX(MIN(BD111,$J$5),$I$5)+$G$5*MAX(MIN(BD111,$J$5),$I$5)*(BX111*BQ111/($K$5*1000))+$H$5*(BX111*BQ111/($K$5*1000))*(BX111*BQ111/($K$5*1000)))</f>
        <v>0</v>
      </c>
      <c r="U111">
        <f>L111*(1000-(1000*0.61365*exp(17.502*Y111/(240.97+Y111))/(BQ111+BR111)+BL111)/2)/(1000*0.61365*exp(17.502*Y111/(240.97+Y111))/(BQ111+BR111)-BL111)</f>
        <v>0</v>
      </c>
      <c r="V111">
        <f>1/((BE111+1)/(S111/1.6)+1/(T111/1.37)) + BE111/((BE111+1)/(S111/1.6) + BE111/(T111/1.37))</f>
        <v>0</v>
      </c>
      <c r="W111">
        <f>(AZ111*BC111)</f>
        <v>0</v>
      </c>
      <c r="X111">
        <f>(BS111+(W111+2*0.95*5.67E-8*(((BS111+$B$7)+273)^4-(BS111+273)^4)-44100*L111)/(1.84*29.3*T111+8*0.95*5.67E-8*(BS111+273)^3))</f>
        <v>0</v>
      </c>
      <c r="Y111">
        <f>($C$7*BT111+$D$7*BU111+$E$7*X111)</f>
        <v>0</v>
      </c>
      <c r="Z111">
        <f>0.61365*exp(17.502*Y111/(240.97+Y111))</f>
        <v>0</v>
      </c>
      <c r="AA111">
        <f>(AB111/AC111*100)</f>
        <v>0</v>
      </c>
      <c r="AB111">
        <f>BL111*(BQ111+BR111)/1000</f>
        <v>0</v>
      </c>
      <c r="AC111">
        <f>0.61365*exp(17.502*BS111/(240.97+BS111))</f>
        <v>0</v>
      </c>
      <c r="AD111">
        <f>(Z111-BL111*(BQ111+BR111)/1000)</f>
        <v>0</v>
      </c>
      <c r="AE111">
        <f>(-L111*44100)</f>
        <v>0</v>
      </c>
      <c r="AF111">
        <f>2*29.3*T111*0.92*(BS111-Y111)</f>
        <v>0</v>
      </c>
      <c r="AG111">
        <f>2*0.95*5.67E-8*(((BS111+$B$7)+273)^4-(Y111+273)^4)</f>
        <v>0</v>
      </c>
      <c r="AH111">
        <f>W111+AG111+AE111+AF111</f>
        <v>0</v>
      </c>
      <c r="AI111">
        <f>BP111*AW111*(BK111-BJ111*(1000-AW111*BM111)/(1000-AW111*BL111))/(100*BD111)</f>
        <v>0</v>
      </c>
      <c r="AJ111">
        <f>1000*BP111*AW111*(BL111-BM111)/(100*BD111*(1000-AW111*BL111))</f>
        <v>0</v>
      </c>
      <c r="AK111">
        <f>(AL111 - AM111 - BQ111*1E3/(8.314*(BS111+273.15)) * AO111/BP111 * AN111) * BP111/(100*BD111) * (1000 - BM111)/1000</f>
        <v>0</v>
      </c>
      <c r="AL111">
        <v>821.6180078504896</v>
      </c>
      <c r="AM111">
        <v>782.1754848484846</v>
      </c>
      <c r="AN111">
        <v>5.157793324145606</v>
      </c>
      <c r="AO111">
        <v>66.7948060823847</v>
      </c>
      <c r="AP111">
        <f>(AR111 - AQ111 + BQ111*1E3/(8.314*(BS111+273.15)) * AT111/BP111 * AS111) * BP111/(100*BD111) * 1000/(1000 - AR111)</f>
        <v>0</v>
      </c>
      <c r="AQ111">
        <v>14.69560373966809</v>
      </c>
      <c r="AR111">
        <v>16.41197393939394</v>
      </c>
      <c r="AS111">
        <v>-2.986046519979685E-05</v>
      </c>
      <c r="AT111">
        <v>79.11630161868476</v>
      </c>
      <c r="AU111">
        <v>15</v>
      </c>
      <c r="AV111">
        <v>2</v>
      </c>
      <c r="AW111">
        <f>IF(AU111*$H$13&gt;=AY111,1.0,(AY111/(AY111-AU111*$H$13)))</f>
        <v>0</v>
      </c>
      <c r="AX111">
        <f>(AW111-1)*100</f>
        <v>0</v>
      </c>
      <c r="AY111">
        <f>MAX(0,($B$13+$C$13*BX111)/(1+$D$13*BX111)*BQ111/(BS111+273)*$E$13)</f>
        <v>0</v>
      </c>
      <c r="AZ111">
        <f>$B$11*BY111+$C$11*BZ111+$F$11*CK111*(1-CN111)</f>
        <v>0</v>
      </c>
      <c r="BA111">
        <f>AZ111*BB111</f>
        <v>0</v>
      </c>
      <c r="BB111">
        <f>($B$11*$D$9+$C$11*$D$9+$F$11*((CX111+CP111)/MAX(CX111+CP111+CY111, 0.1)*$I$9+CY111/MAX(CX111+CP111+CY111, 0.1)*$J$9))/($B$11+$C$11+$F$11)</f>
        <v>0</v>
      </c>
      <c r="BC111">
        <f>($B$11*$K$9+$C$11*$K$9+$F$11*((CX111+CP111)/MAX(CX111+CP111+CY111, 0.1)*$P$9+CY111/MAX(CX111+CP111+CY111, 0.1)*$Q$9))/($B$11+$C$11+$F$11)</f>
        <v>0</v>
      </c>
      <c r="BD111">
        <v>6</v>
      </c>
      <c r="BE111">
        <v>0.5</v>
      </c>
      <c r="BF111" t="s">
        <v>361</v>
      </c>
      <c r="BG111">
        <v>2</v>
      </c>
      <c r="BH111" t="b">
        <v>1</v>
      </c>
      <c r="BI111">
        <v>1728492499.278571</v>
      </c>
      <c r="BJ111">
        <v>732.5362142857144</v>
      </c>
      <c r="BK111">
        <v>782.0992142857141</v>
      </c>
      <c r="BL111">
        <v>16.41412142857143</v>
      </c>
      <c r="BM111">
        <v>14.6927</v>
      </c>
      <c r="BN111">
        <v>740.32975</v>
      </c>
      <c r="BO111">
        <v>16.50443928571429</v>
      </c>
      <c r="BP111">
        <v>600.0022142857142</v>
      </c>
      <c r="BQ111">
        <v>97.5059142857143</v>
      </c>
      <c r="BR111">
        <v>0.1000161285714286</v>
      </c>
      <c r="BS111">
        <v>25.06177142857143</v>
      </c>
      <c r="BT111">
        <v>24.97570714285715</v>
      </c>
      <c r="BU111">
        <v>999.9000000000002</v>
      </c>
      <c r="BV111">
        <v>0</v>
      </c>
      <c r="BW111">
        <v>0</v>
      </c>
      <c r="BX111">
        <v>10009.24214285714</v>
      </c>
      <c r="BY111">
        <v>0</v>
      </c>
      <c r="BZ111">
        <v>65.77427857142857</v>
      </c>
      <c r="CA111">
        <v>-49.56325</v>
      </c>
      <c r="CB111">
        <v>744.7607142857144</v>
      </c>
      <c r="CC111">
        <v>793.7618571428573</v>
      </c>
      <c r="CD111">
        <v>1.721408214285714</v>
      </c>
      <c r="CE111">
        <v>782.0992142857141</v>
      </c>
      <c r="CF111">
        <v>14.6927</v>
      </c>
      <c r="CG111">
        <v>1.600473928571429</v>
      </c>
      <c r="CH111">
        <v>1.432625714285714</v>
      </c>
      <c r="CI111">
        <v>13.96336071428571</v>
      </c>
      <c r="CJ111">
        <v>12.26744285714286</v>
      </c>
      <c r="CK111">
        <v>1600.0175</v>
      </c>
      <c r="CL111">
        <v>0.691999392857143</v>
      </c>
      <c r="CM111">
        <v>0.3080006071428571</v>
      </c>
      <c r="CN111">
        <v>0</v>
      </c>
      <c r="CO111">
        <v>2.09875</v>
      </c>
      <c r="CP111">
        <v>0</v>
      </c>
      <c r="CQ111">
        <v>14275.81785714286</v>
      </c>
      <c r="CR111">
        <v>13790.31785714286</v>
      </c>
      <c r="CS111">
        <v>39.35910714285713</v>
      </c>
      <c r="CT111">
        <v>39.56910714285714</v>
      </c>
      <c r="CU111">
        <v>39.86578571428571</v>
      </c>
      <c r="CV111">
        <v>37.79442857142857</v>
      </c>
      <c r="CW111">
        <v>38.53771428571428</v>
      </c>
      <c r="CX111">
        <v>1107.210714285714</v>
      </c>
      <c r="CY111">
        <v>492.8067857142858</v>
      </c>
      <c r="CZ111">
        <v>0</v>
      </c>
      <c r="DA111">
        <v>1728492563.8</v>
      </c>
      <c r="DB111">
        <v>0</v>
      </c>
      <c r="DC111">
        <v>1728490956.5</v>
      </c>
      <c r="DD111" t="s">
        <v>362</v>
      </c>
      <c r="DE111">
        <v>1728490952.5</v>
      </c>
      <c r="DF111">
        <v>1728490956.5</v>
      </c>
      <c r="DG111">
        <v>1</v>
      </c>
      <c r="DH111">
        <v>-0.065</v>
      </c>
      <c r="DI111">
        <v>-0.008</v>
      </c>
      <c r="DJ111">
        <v>-3.246</v>
      </c>
      <c r="DK111">
        <v>-0.091</v>
      </c>
      <c r="DL111">
        <v>52</v>
      </c>
      <c r="DM111">
        <v>15</v>
      </c>
      <c r="DN111">
        <v>0.25</v>
      </c>
      <c r="DO111">
        <v>0.13</v>
      </c>
      <c r="DP111">
        <v>-49.32158500000001</v>
      </c>
      <c r="DQ111">
        <v>-4.291339587242052</v>
      </c>
      <c r="DR111">
        <v>0.4862408207616872</v>
      </c>
      <c r="DS111">
        <v>0</v>
      </c>
      <c r="DT111">
        <v>1.72143825</v>
      </c>
      <c r="DU111">
        <v>0.003928142589113624</v>
      </c>
      <c r="DV111">
        <v>0.003007334274320055</v>
      </c>
      <c r="DW111">
        <v>1</v>
      </c>
      <c r="DX111">
        <v>1</v>
      </c>
      <c r="DY111">
        <v>2</v>
      </c>
      <c r="DZ111" t="s">
        <v>363</v>
      </c>
      <c r="EA111">
        <v>3.23104</v>
      </c>
      <c r="EB111">
        <v>2.70458</v>
      </c>
      <c r="EC111">
        <v>0.158982</v>
      </c>
      <c r="ED111">
        <v>0.165018</v>
      </c>
      <c r="EE111">
        <v>0.08603769999999999</v>
      </c>
      <c r="EF111">
        <v>0.0795457</v>
      </c>
      <c r="EG111">
        <v>27767.3</v>
      </c>
      <c r="EH111">
        <v>26915.6</v>
      </c>
      <c r="EI111">
        <v>31601.1</v>
      </c>
      <c r="EJ111">
        <v>30539.1</v>
      </c>
      <c r="EK111">
        <v>38709.1</v>
      </c>
      <c r="EL111">
        <v>37157.7</v>
      </c>
      <c r="EM111">
        <v>44310</v>
      </c>
      <c r="EN111">
        <v>42629.6</v>
      </c>
      <c r="EO111">
        <v>2.135</v>
      </c>
      <c r="EP111">
        <v>1.91735</v>
      </c>
      <c r="EQ111">
        <v>0.130571</v>
      </c>
      <c r="ER111">
        <v>0</v>
      </c>
      <c r="ES111">
        <v>22.8252</v>
      </c>
      <c r="ET111">
        <v>999.9</v>
      </c>
      <c r="EU111">
        <v>70.40000000000001</v>
      </c>
      <c r="EV111">
        <v>23.4</v>
      </c>
      <c r="EW111">
        <v>20.8554</v>
      </c>
      <c r="EX111">
        <v>60.7519</v>
      </c>
      <c r="EY111">
        <v>25.3446</v>
      </c>
      <c r="EZ111">
        <v>1</v>
      </c>
      <c r="FA111">
        <v>-0.264299</v>
      </c>
      <c r="FB111">
        <v>-0.145084</v>
      </c>
      <c r="FC111">
        <v>20.1987</v>
      </c>
      <c r="FD111">
        <v>5.21849</v>
      </c>
      <c r="FE111">
        <v>11.9968</v>
      </c>
      <c r="FF111">
        <v>4.965</v>
      </c>
      <c r="FG111">
        <v>3.29558</v>
      </c>
      <c r="FH111">
        <v>9999</v>
      </c>
      <c r="FI111">
        <v>9999</v>
      </c>
      <c r="FJ111">
        <v>9999</v>
      </c>
      <c r="FK111">
        <v>148.4</v>
      </c>
      <c r="FL111">
        <v>4.97102</v>
      </c>
      <c r="FM111">
        <v>1.86763</v>
      </c>
      <c r="FN111">
        <v>1.85885</v>
      </c>
      <c r="FO111">
        <v>1.86506</v>
      </c>
      <c r="FP111">
        <v>1.86301</v>
      </c>
      <c r="FQ111">
        <v>1.86436</v>
      </c>
      <c r="FR111">
        <v>1.85977</v>
      </c>
      <c r="FS111">
        <v>1.86387</v>
      </c>
      <c r="FT111">
        <v>0</v>
      </c>
      <c r="FU111">
        <v>0</v>
      </c>
      <c r="FV111">
        <v>0</v>
      </c>
      <c r="FW111">
        <v>0</v>
      </c>
      <c r="FX111" t="s">
        <v>364</v>
      </c>
      <c r="FY111" t="s">
        <v>365</v>
      </c>
      <c r="FZ111" t="s">
        <v>366</v>
      </c>
      <c r="GA111" t="s">
        <v>366</v>
      </c>
      <c r="GB111" t="s">
        <v>366</v>
      </c>
      <c r="GC111" t="s">
        <v>366</v>
      </c>
      <c r="GD111">
        <v>0</v>
      </c>
      <c r="GE111">
        <v>100</v>
      </c>
      <c r="GF111">
        <v>100</v>
      </c>
      <c r="GG111">
        <v>-8.044</v>
      </c>
      <c r="GH111">
        <v>-0.09039999999999999</v>
      </c>
      <c r="GI111">
        <v>-2.868309889394353</v>
      </c>
      <c r="GJ111">
        <v>-0.006773961979547998</v>
      </c>
      <c r="GK111">
        <v>-8.296070481250098E-08</v>
      </c>
      <c r="GL111">
        <v>3.322967193956903E-10</v>
      </c>
      <c r="GM111">
        <v>-0.07871069313407227</v>
      </c>
      <c r="GN111">
        <v>-0.00208336341840114</v>
      </c>
      <c r="GO111">
        <v>8.801746095907445E-05</v>
      </c>
      <c r="GP111">
        <v>-2.677693255255651E-07</v>
      </c>
      <c r="GQ111">
        <v>3</v>
      </c>
      <c r="GR111">
        <v>2052</v>
      </c>
      <c r="GS111">
        <v>2</v>
      </c>
      <c r="GT111">
        <v>18</v>
      </c>
      <c r="GU111">
        <v>25.9</v>
      </c>
      <c r="GV111">
        <v>25.8</v>
      </c>
      <c r="GW111">
        <v>1.97021</v>
      </c>
      <c r="GX111">
        <v>2.37061</v>
      </c>
      <c r="GY111">
        <v>1.44775</v>
      </c>
      <c r="GZ111">
        <v>2.32422</v>
      </c>
      <c r="HA111">
        <v>1.55151</v>
      </c>
      <c r="HB111">
        <v>2.30469</v>
      </c>
      <c r="HC111">
        <v>28.7323</v>
      </c>
      <c r="HD111">
        <v>14.7537</v>
      </c>
      <c r="HE111">
        <v>18</v>
      </c>
      <c r="HF111">
        <v>571.296</v>
      </c>
      <c r="HG111">
        <v>439.07</v>
      </c>
      <c r="HH111">
        <v>22.9868</v>
      </c>
      <c r="HI111">
        <v>23.5916</v>
      </c>
      <c r="HJ111">
        <v>30.0003</v>
      </c>
      <c r="HK111">
        <v>23.5184</v>
      </c>
      <c r="HL111">
        <v>23.4341</v>
      </c>
      <c r="HM111">
        <v>39.6305</v>
      </c>
      <c r="HN111">
        <v>38.3079</v>
      </c>
      <c r="HO111">
        <v>61.2678</v>
      </c>
      <c r="HP111">
        <v>22.945</v>
      </c>
      <c r="HQ111">
        <v>857.343</v>
      </c>
      <c r="HR111">
        <v>14.6089</v>
      </c>
      <c r="HS111">
        <v>100.314</v>
      </c>
      <c r="HT111">
        <v>101.879</v>
      </c>
    </row>
    <row r="112" spans="1:228">
      <c r="A112">
        <v>96</v>
      </c>
      <c r="B112">
        <v>1728492512.6</v>
      </c>
      <c r="C112">
        <v>1575.099999904633</v>
      </c>
      <c r="D112" t="s">
        <v>558</v>
      </c>
      <c r="E112" t="s">
        <v>559</v>
      </c>
      <c r="F112">
        <v>5</v>
      </c>
      <c r="G112" t="s">
        <v>357</v>
      </c>
      <c r="H112" t="s">
        <v>358</v>
      </c>
      <c r="I112" t="s">
        <v>359</v>
      </c>
      <c r="J112" t="s">
        <v>491</v>
      </c>
      <c r="K112">
        <v>1728492504.85</v>
      </c>
      <c r="L112">
        <f>(M112)/1000</f>
        <v>0</v>
      </c>
      <c r="M112">
        <f>IF(BH112, AP112, AJ112)</f>
        <v>0</v>
      </c>
      <c r="N112">
        <f>IF(BH112, AK112, AI112)</f>
        <v>0</v>
      </c>
      <c r="O112">
        <f>BJ112 - IF(AW112&gt;1, N112*BD112*100.0/(AY112), 0)</f>
        <v>0</v>
      </c>
      <c r="P112">
        <f>((V112-L112/2)*O112-N112)/(V112+L112/2)</f>
        <v>0</v>
      </c>
      <c r="Q112">
        <f>P112*(BQ112+BR112)/1000.0</f>
        <v>0</v>
      </c>
      <c r="R112">
        <f>(BJ112 - IF(AW112&gt;1, N112*BD112*100.0/(AY112), 0))*(BQ112+BR112)/1000.0</f>
        <v>0</v>
      </c>
      <c r="S112">
        <f>2.0/((1/U112-1/T112)+SIGN(U112)*SQRT((1/U112-1/T112)*(1/U112-1/T112) + 4*BE112/((BE112+1)*(BE112+1))*(2*1/U112*1/T112-1/T112*1/T112)))</f>
        <v>0</v>
      </c>
      <c r="T112">
        <f>IF(LEFT(BF112,1)&lt;&gt;"0",IF(LEFT(BF112,1)="1",3.0,BG112),$D$5+$E$5*(BX112*BQ112/($K$5*1000))+$F$5*(BX112*BQ112/($K$5*1000))*MAX(MIN(BD112,$J$5),$I$5)*MAX(MIN(BD112,$J$5),$I$5)+$G$5*MAX(MIN(BD112,$J$5),$I$5)*(BX112*BQ112/($K$5*1000))+$H$5*(BX112*BQ112/($K$5*1000))*(BX112*BQ112/($K$5*1000)))</f>
        <v>0</v>
      </c>
      <c r="U112">
        <f>L112*(1000-(1000*0.61365*exp(17.502*Y112/(240.97+Y112))/(BQ112+BR112)+BL112)/2)/(1000*0.61365*exp(17.502*Y112/(240.97+Y112))/(BQ112+BR112)-BL112)</f>
        <v>0</v>
      </c>
      <c r="V112">
        <f>1/((BE112+1)/(S112/1.6)+1/(T112/1.37)) + BE112/((BE112+1)/(S112/1.6) + BE112/(T112/1.37))</f>
        <v>0</v>
      </c>
      <c r="W112">
        <f>(AZ112*BC112)</f>
        <v>0</v>
      </c>
      <c r="X112">
        <f>(BS112+(W112+2*0.95*5.67E-8*(((BS112+$B$7)+273)^4-(BS112+273)^4)-44100*L112)/(1.84*29.3*T112+8*0.95*5.67E-8*(BS112+273)^3))</f>
        <v>0</v>
      </c>
      <c r="Y112">
        <f>($C$7*BT112+$D$7*BU112+$E$7*X112)</f>
        <v>0</v>
      </c>
      <c r="Z112">
        <f>0.61365*exp(17.502*Y112/(240.97+Y112))</f>
        <v>0</v>
      </c>
      <c r="AA112">
        <f>(AB112/AC112*100)</f>
        <v>0</v>
      </c>
      <c r="AB112">
        <f>BL112*(BQ112+BR112)/1000</f>
        <v>0</v>
      </c>
      <c r="AC112">
        <f>0.61365*exp(17.502*BS112/(240.97+BS112))</f>
        <v>0</v>
      </c>
      <c r="AD112">
        <f>(Z112-BL112*(BQ112+BR112)/1000)</f>
        <v>0</v>
      </c>
      <c r="AE112">
        <f>(-L112*44100)</f>
        <v>0</v>
      </c>
      <c r="AF112">
        <f>2*29.3*T112*0.92*(BS112-Y112)</f>
        <v>0</v>
      </c>
      <c r="AG112">
        <f>2*0.95*5.67E-8*(((BS112+$B$7)+273)^4-(Y112+273)^4)</f>
        <v>0</v>
      </c>
      <c r="AH112">
        <f>W112+AG112+AE112+AF112</f>
        <v>0</v>
      </c>
      <c r="AI112">
        <f>BP112*AW112*(BK112-BJ112*(1000-AW112*BM112)/(1000-AW112*BL112))/(100*BD112)</f>
        <v>0</v>
      </c>
      <c r="AJ112">
        <f>1000*BP112*AW112*(BL112-BM112)/(100*BD112*(1000-AW112*BL112))</f>
        <v>0</v>
      </c>
      <c r="AK112">
        <f>(AL112 - AM112 - BQ112*1E3/(8.314*(BS112+273.15)) * AO112/BP112 * AN112) * BP112/(100*BD112) * (1000 - BM112)/1000</f>
        <v>0</v>
      </c>
      <c r="AL112">
        <v>849.0664565558085</v>
      </c>
      <c r="AM112">
        <v>810.2051454545453</v>
      </c>
      <c r="AN112">
        <v>5.099654220046697</v>
      </c>
      <c r="AO112">
        <v>66.7948060823847</v>
      </c>
      <c r="AP112">
        <f>(AR112 - AQ112 + BQ112*1E3/(8.314*(BS112+273.15)) * AT112/BP112 * AS112) * BP112/(100*BD112) * 1000/(1000 - AR112)</f>
        <v>0</v>
      </c>
      <c r="AQ112">
        <v>14.66523763316653</v>
      </c>
      <c r="AR112">
        <v>16.39176242424243</v>
      </c>
      <c r="AS112">
        <v>-6.62810963965447E-05</v>
      </c>
      <c r="AT112">
        <v>79.11630161868476</v>
      </c>
      <c r="AU112">
        <v>15</v>
      </c>
      <c r="AV112">
        <v>3</v>
      </c>
      <c r="AW112">
        <f>IF(AU112*$H$13&gt;=AY112,1.0,(AY112/(AY112-AU112*$H$13)))</f>
        <v>0</v>
      </c>
      <c r="AX112">
        <f>(AW112-1)*100</f>
        <v>0</v>
      </c>
      <c r="AY112">
        <f>MAX(0,($B$13+$C$13*BX112)/(1+$D$13*BX112)*BQ112/(BS112+273)*$E$13)</f>
        <v>0</v>
      </c>
      <c r="AZ112">
        <f>$B$11*BY112+$C$11*BZ112+$F$11*CK112*(1-CN112)</f>
        <v>0</v>
      </c>
      <c r="BA112">
        <f>AZ112*BB112</f>
        <v>0</v>
      </c>
      <c r="BB112">
        <f>($B$11*$D$9+$C$11*$D$9+$F$11*((CX112+CP112)/MAX(CX112+CP112+CY112, 0.1)*$I$9+CY112/MAX(CX112+CP112+CY112, 0.1)*$J$9))/($B$11+$C$11+$F$11)</f>
        <v>0</v>
      </c>
      <c r="BC112">
        <f>($B$11*$K$9+$C$11*$K$9+$F$11*((CX112+CP112)/MAX(CX112+CP112+CY112, 0.1)*$P$9+CY112/MAX(CX112+CP112+CY112, 0.1)*$Q$9))/($B$11+$C$11+$F$11)</f>
        <v>0</v>
      </c>
      <c r="BD112">
        <v>6</v>
      </c>
      <c r="BE112">
        <v>0.5</v>
      </c>
      <c r="BF112" t="s">
        <v>361</v>
      </c>
      <c r="BG112">
        <v>2</v>
      </c>
      <c r="BH112" t="b">
        <v>1</v>
      </c>
      <c r="BI112">
        <v>1728492504.85</v>
      </c>
      <c r="BJ112">
        <v>760.4774642857144</v>
      </c>
      <c r="BK112">
        <v>810.0346428571428</v>
      </c>
      <c r="BL112">
        <v>16.41186785714286</v>
      </c>
      <c r="BM112">
        <v>14.68312857142857</v>
      </c>
      <c r="BN112">
        <v>768.4490714285715</v>
      </c>
      <c r="BO112">
        <v>16.50219642857143</v>
      </c>
      <c r="BP112">
        <v>599.996642857143</v>
      </c>
      <c r="BQ112">
        <v>97.50604642857145</v>
      </c>
      <c r="BR112">
        <v>0.09985811428571426</v>
      </c>
      <c r="BS112">
        <v>25.05559285714286</v>
      </c>
      <c r="BT112">
        <v>24.97156428571429</v>
      </c>
      <c r="BU112">
        <v>999.9000000000002</v>
      </c>
      <c r="BV112">
        <v>0</v>
      </c>
      <c r="BW112">
        <v>0</v>
      </c>
      <c r="BX112">
        <v>10022.8125</v>
      </c>
      <c r="BY112">
        <v>0</v>
      </c>
      <c r="BZ112">
        <v>65.62255714285715</v>
      </c>
      <c r="CA112">
        <v>-49.55727857142858</v>
      </c>
      <c r="CB112">
        <v>773.16625</v>
      </c>
      <c r="CC112">
        <v>822.1054642857142</v>
      </c>
      <c r="CD112">
        <v>1.728733571428572</v>
      </c>
      <c r="CE112">
        <v>810.0346428571428</v>
      </c>
      <c r="CF112">
        <v>14.68312857142857</v>
      </c>
      <c r="CG112">
        <v>1.600256428571429</v>
      </c>
      <c r="CH112">
        <v>1.431694285714286</v>
      </c>
      <c r="CI112">
        <v>13.96126785714286</v>
      </c>
      <c r="CJ112">
        <v>12.25753214285714</v>
      </c>
      <c r="CK112">
        <v>1599.985714285714</v>
      </c>
      <c r="CL112">
        <v>0.6920006785714288</v>
      </c>
      <c r="CM112">
        <v>0.3079993214285714</v>
      </c>
      <c r="CN112">
        <v>0</v>
      </c>
      <c r="CO112">
        <v>2.116332142857143</v>
      </c>
      <c r="CP112">
        <v>0</v>
      </c>
      <c r="CQ112">
        <v>14379.76071428571</v>
      </c>
      <c r="CR112">
        <v>13790.06785714286</v>
      </c>
      <c r="CS112">
        <v>39.26092857142857</v>
      </c>
      <c r="CT112">
        <v>39.49978571428571</v>
      </c>
      <c r="CU112">
        <v>39.77649999999999</v>
      </c>
      <c r="CV112">
        <v>37.7185</v>
      </c>
      <c r="CW112">
        <v>38.45739285714285</v>
      </c>
      <c r="CX112">
        <v>1107.190357142857</v>
      </c>
      <c r="CY112">
        <v>492.7953571428571</v>
      </c>
      <c r="CZ112">
        <v>0</v>
      </c>
      <c r="DA112">
        <v>1728492569.2</v>
      </c>
      <c r="DB112">
        <v>0</v>
      </c>
      <c r="DC112">
        <v>1728490956.5</v>
      </c>
      <c r="DD112" t="s">
        <v>362</v>
      </c>
      <c r="DE112">
        <v>1728490952.5</v>
      </c>
      <c r="DF112">
        <v>1728490956.5</v>
      </c>
      <c r="DG112">
        <v>1</v>
      </c>
      <c r="DH112">
        <v>-0.065</v>
      </c>
      <c r="DI112">
        <v>-0.008</v>
      </c>
      <c r="DJ112">
        <v>-3.246</v>
      </c>
      <c r="DK112">
        <v>-0.091</v>
      </c>
      <c r="DL112">
        <v>52</v>
      </c>
      <c r="DM112">
        <v>15</v>
      </c>
      <c r="DN112">
        <v>0.25</v>
      </c>
      <c r="DO112">
        <v>0.13</v>
      </c>
      <c r="DP112">
        <v>-49.5336025</v>
      </c>
      <c r="DQ112">
        <v>-0.6973046904315462</v>
      </c>
      <c r="DR112">
        <v>0.2575415495483203</v>
      </c>
      <c r="DS112">
        <v>0</v>
      </c>
      <c r="DT112">
        <v>1.72388725</v>
      </c>
      <c r="DU112">
        <v>0.04405362101313227</v>
      </c>
      <c r="DV112">
        <v>0.008701299611983277</v>
      </c>
      <c r="DW112">
        <v>1</v>
      </c>
      <c r="DX112">
        <v>1</v>
      </c>
      <c r="DY112">
        <v>2</v>
      </c>
      <c r="DZ112" t="s">
        <v>363</v>
      </c>
      <c r="EA112">
        <v>3.23082</v>
      </c>
      <c r="EB112">
        <v>2.70434</v>
      </c>
      <c r="EC112">
        <v>0.162736</v>
      </c>
      <c r="ED112">
        <v>0.168667</v>
      </c>
      <c r="EE112">
        <v>0.0859453</v>
      </c>
      <c r="EF112">
        <v>0.0792654</v>
      </c>
      <c r="EG112">
        <v>27642.9</v>
      </c>
      <c r="EH112">
        <v>26797.7</v>
      </c>
      <c r="EI112">
        <v>31600.4</v>
      </c>
      <c r="EJ112">
        <v>30538.6</v>
      </c>
      <c r="EK112">
        <v>38712.6</v>
      </c>
      <c r="EL112">
        <v>37168.7</v>
      </c>
      <c r="EM112">
        <v>44309.4</v>
      </c>
      <c r="EN112">
        <v>42629.1</v>
      </c>
      <c r="EO112">
        <v>2.13495</v>
      </c>
      <c r="EP112">
        <v>1.91718</v>
      </c>
      <c r="EQ112">
        <v>0.130318</v>
      </c>
      <c r="ER112">
        <v>0</v>
      </c>
      <c r="ES112">
        <v>22.8234</v>
      </c>
      <c r="ET112">
        <v>999.9</v>
      </c>
      <c r="EU112">
        <v>70.40000000000001</v>
      </c>
      <c r="EV112">
        <v>23.4</v>
      </c>
      <c r="EW112">
        <v>20.857</v>
      </c>
      <c r="EX112">
        <v>61.1219</v>
      </c>
      <c r="EY112">
        <v>25.4808</v>
      </c>
      <c r="EZ112">
        <v>1</v>
      </c>
      <c r="FA112">
        <v>-0.263735</v>
      </c>
      <c r="FB112">
        <v>-0.0839951</v>
      </c>
      <c r="FC112">
        <v>20.1991</v>
      </c>
      <c r="FD112">
        <v>5.21969</v>
      </c>
      <c r="FE112">
        <v>11.9959</v>
      </c>
      <c r="FF112">
        <v>4.9648</v>
      </c>
      <c r="FG112">
        <v>3.2955</v>
      </c>
      <c r="FH112">
        <v>9999</v>
      </c>
      <c r="FI112">
        <v>9999</v>
      </c>
      <c r="FJ112">
        <v>9999</v>
      </c>
      <c r="FK112">
        <v>148.4</v>
      </c>
      <c r="FL112">
        <v>4.97099</v>
      </c>
      <c r="FM112">
        <v>1.86766</v>
      </c>
      <c r="FN112">
        <v>1.85884</v>
      </c>
      <c r="FO112">
        <v>1.86506</v>
      </c>
      <c r="FP112">
        <v>1.86302</v>
      </c>
      <c r="FQ112">
        <v>1.86435</v>
      </c>
      <c r="FR112">
        <v>1.85975</v>
      </c>
      <c r="FS112">
        <v>1.86387</v>
      </c>
      <c r="FT112">
        <v>0</v>
      </c>
      <c r="FU112">
        <v>0</v>
      </c>
      <c r="FV112">
        <v>0</v>
      </c>
      <c r="FW112">
        <v>0</v>
      </c>
      <c r="FX112" t="s">
        <v>364</v>
      </c>
      <c r="FY112" t="s">
        <v>365</v>
      </c>
      <c r="FZ112" t="s">
        <v>366</v>
      </c>
      <c r="GA112" t="s">
        <v>366</v>
      </c>
      <c r="GB112" t="s">
        <v>366</v>
      </c>
      <c r="GC112" t="s">
        <v>366</v>
      </c>
      <c r="GD112">
        <v>0</v>
      </c>
      <c r="GE112">
        <v>100</v>
      </c>
      <c r="GF112">
        <v>100</v>
      </c>
      <c r="GG112">
        <v>-8.218</v>
      </c>
      <c r="GH112">
        <v>-0.09039999999999999</v>
      </c>
      <c r="GI112">
        <v>-2.868309889394353</v>
      </c>
      <c r="GJ112">
        <v>-0.006773961979547998</v>
      </c>
      <c r="GK112">
        <v>-8.296070481250098E-08</v>
      </c>
      <c r="GL112">
        <v>3.322967193956903E-10</v>
      </c>
      <c r="GM112">
        <v>-0.07871069313407227</v>
      </c>
      <c r="GN112">
        <v>-0.00208336341840114</v>
      </c>
      <c r="GO112">
        <v>8.801746095907445E-05</v>
      </c>
      <c r="GP112">
        <v>-2.677693255255651E-07</v>
      </c>
      <c r="GQ112">
        <v>3</v>
      </c>
      <c r="GR112">
        <v>2052</v>
      </c>
      <c r="GS112">
        <v>2</v>
      </c>
      <c r="GT112">
        <v>18</v>
      </c>
      <c r="GU112">
        <v>26</v>
      </c>
      <c r="GV112">
        <v>25.9</v>
      </c>
      <c r="GW112">
        <v>2.02637</v>
      </c>
      <c r="GX112">
        <v>2.37915</v>
      </c>
      <c r="GY112">
        <v>1.44775</v>
      </c>
      <c r="GZ112">
        <v>2.32422</v>
      </c>
      <c r="HA112">
        <v>1.55151</v>
      </c>
      <c r="HB112">
        <v>2.42432</v>
      </c>
      <c r="HC112">
        <v>28.7323</v>
      </c>
      <c r="HD112">
        <v>14.7537</v>
      </c>
      <c r="HE112">
        <v>18</v>
      </c>
      <c r="HF112">
        <v>571.341</v>
      </c>
      <c r="HG112">
        <v>439.023</v>
      </c>
      <c r="HH112">
        <v>22.9832</v>
      </c>
      <c r="HI112">
        <v>23.5993</v>
      </c>
      <c r="HJ112">
        <v>30.0004</v>
      </c>
      <c r="HK112">
        <v>23.526</v>
      </c>
      <c r="HL112">
        <v>23.4408</v>
      </c>
      <c r="HM112">
        <v>40.6135</v>
      </c>
      <c r="HN112">
        <v>38.3079</v>
      </c>
      <c r="HO112">
        <v>60.8976</v>
      </c>
      <c r="HP112">
        <v>22.966</v>
      </c>
      <c r="HQ112">
        <v>877.383</v>
      </c>
      <c r="HR112">
        <v>14.6204</v>
      </c>
      <c r="HS112">
        <v>100.312</v>
      </c>
      <c r="HT112">
        <v>101.877</v>
      </c>
    </row>
    <row r="113" spans="1:228">
      <c r="A113">
        <v>97</v>
      </c>
      <c r="B113">
        <v>1728492517.1</v>
      </c>
      <c r="C113">
        <v>1579.599999904633</v>
      </c>
      <c r="D113" t="s">
        <v>560</v>
      </c>
      <c r="E113" t="s">
        <v>561</v>
      </c>
      <c r="F113">
        <v>5</v>
      </c>
      <c r="G113" t="s">
        <v>357</v>
      </c>
      <c r="H113" t="s">
        <v>358</v>
      </c>
      <c r="I113" t="s">
        <v>359</v>
      </c>
      <c r="J113" t="s">
        <v>491</v>
      </c>
      <c r="K113">
        <v>1728492509.278571</v>
      </c>
      <c r="L113">
        <f>(M113)/1000</f>
        <v>0</v>
      </c>
      <c r="M113">
        <f>IF(BH113, AP113, AJ113)</f>
        <v>0</v>
      </c>
      <c r="N113">
        <f>IF(BH113, AK113, AI113)</f>
        <v>0</v>
      </c>
      <c r="O113">
        <f>BJ113 - IF(AW113&gt;1, N113*BD113*100.0/(AY113), 0)</f>
        <v>0</v>
      </c>
      <c r="P113">
        <f>((V113-L113/2)*O113-N113)/(V113+L113/2)</f>
        <v>0</v>
      </c>
      <c r="Q113">
        <f>P113*(BQ113+BR113)/1000.0</f>
        <v>0</v>
      </c>
      <c r="R113">
        <f>(BJ113 - IF(AW113&gt;1, N113*BD113*100.0/(AY113), 0))*(BQ113+BR113)/1000.0</f>
        <v>0</v>
      </c>
      <c r="S113">
        <f>2.0/((1/U113-1/T113)+SIGN(U113)*SQRT((1/U113-1/T113)*(1/U113-1/T113) + 4*BE113/((BE113+1)*(BE113+1))*(2*1/U113*1/T113-1/T113*1/T113)))</f>
        <v>0</v>
      </c>
      <c r="T113">
        <f>IF(LEFT(BF113,1)&lt;&gt;"0",IF(LEFT(BF113,1)="1",3.0,BG113),$D$5+$E$5*(BX113*BQ113/($K$5*1000))+$F$5*(BX113*BQ113/($K$5*1000))*MAX(MIN(BD113,$J$5),$I$5)*MAX(MIN(BD113,$J$5),$I$5)+$G$5*MAX(MIN(BD113,$J$5),$I$5)*(BX113*BQ113/($K$5*1000))+$H$5*(BX113*BQ113/($K$5*1000))*(BX113*BQ113/($K$5*1000)))</f>
        <v>0</v>
      </c>
      <c r="U113">
        <f>L113*(1000-(1000*0.61365*exp(17.502*Y113/(240.97+Y113))/(BQ113+BR113)+BL113)/2)/(1000*0.61365*exp(17.502*Y113/(240.97+Y113))/(BQ113+BR113)-BL113)</f>
        <v>0</v>
      </c>
      <c r="V113">
        <f>1/((BE113+1)/(S113/1.6)+1/(T113/1.37)) + BE113/((BE113+1)/(S113/1.6) + BE113/(T113/1.37))</f>
        <v>0</v>
      </c>
      <c r="W113">
        <f>(AZ113*BC113)</f>
        <v>0</v>
      </c>
      <c r="X113">
        <f>(BS113+(W113+2*0.95*5.67E-8*(((BS113+$B$7)+273)^4-(BS113+273)^4)-44100*L113)/(1.84*29.3*T113+8*0.95*5.67E-8*(BS113+273)^3))</f>
        <v>0</v>
      </c>
      <c r="Y113">
        <f>($C$7*BT113+$D$7*BU113+$E$7*X113)</f>
        <v>0</v>
      </c>
      <c r="Z113">
        <f>0.61365*exp(17.502*Y113/(240.97+Y113))</f>
        <v>0</v>
      </c>
      <c r="AA113">
        <f>(AB113/AC113*100)</f>
        <v>0</v>
      </c>
      <c r="AB113">
        <f>BL113*(BQ113+BR113)/1000</f>
        <v>0</v>
      </c>
      <c r="AC113">
        <f>0.61365*exp(17.502*BS113/(240.97+BS113))</f>
        <v>0</v>
      </c>
      <c r="AD113">
        <f>(Z113-BL113*(BQ113+BR113)/1000)</f>
        <v>0</v>
      </c>
      <c r="AE113">
        <f>(-L113*44100)</f>
        <v>0</v>
      </c>
      <c r="AF113">
        <f>2*29.3*T113*0.92*(BS113-Y113)</f>
        <v>0</v>
      </c>
      <c r="AG113">
        <f>2*0.95*5.67E-8*(((BS113+$B$7)+273)^4-(Y113+273)^4)</f>
        <v>0</v>
      </c>
      <c r="AH113">
        <f>W113+AG113+AE113+AF113</f>
        <v>0</v>
      </c>
      <c r="AI113">
        <f>BP113*AW113*(BK113-BJ113*(1000-AW113*BM113)/(1000-AW113*BL113))/(100*BD113)</f>
        <v>0</v>
      </c>
      <c r="AJ113">
        <f>1000*BP113*AW113*(BL113-BM113)/(100*BD113*(1000-AW113*BL113))</f>
        <v>0</v>
      </c>
      <c r="AK113">
        <f>(AL113 - AM113 - BQ113*1E3/(8.314*(BS113+273.15)) * AO113/BP113 * AN113) * BP113/(100*BD113) * (1000 - BM113)/1000</f>
        <v>0</v>
      </c>
      <c r="AL113">
        <v>872.6585260192909</v>
      </c>
      <c r="AM113">
        <v>833.5801696969698</v>
      </c>
      <c r="AN113">
        <v>5.196530578691672</v>
      </c>
      <c r="AO113">
        <v>66.7948060823847</v>
      </c>
      <c r="AP113">
        <f>(AR113 - AQ113 + BQ113*1E3/(8.314*(BS113+273.15)) * AT113/BP113 * AS113) * BP113/(100*BD113) * 1000/(1000 - AR113)</f>
        <v>0</v>
      </c>
      <c r="AQ113">
        <v>14.62146552188552</v>
      </c>
      <c r="AR113">
        <v>16.35602606060606</v>
      </c>
      <c r="AS113">
        <v>-0.008385350069307716</v>
      </c>
      <c r="AT113">
        <v>79.11630161868476</v>
      </c>
      <c r="AU113">
        <v>15</v>
      </c>
      <c r="AV113">
        <v>3</v>
      </c>
      <c r="AW113">
        <f>IF(AU113*$H$13&gt;=AY113,1.0,(AY113/(AY113-AU113*$H$13)))</f>
        <v>0</v>
      </c>
      <c r="AX113">
        <f>(AW113-1)*100</f>
        <v>0</v>
      </c>
      <c r="AY113">
        <f>MAX(0,($B$13+$C$13*BX113)/(1+$D$13*BX113)*BQ113/(BS113+273)*$E$13)</f>
        <v>0</v>
      </c>
      <c r="AZ113">
        <f>$B$11*BY113+$C$11*BZ113+$F$11*CK113*(1-CN113)</f>
        <v>0</v>
      </c>
      <c r="BA113">
        <f>AZ113*BB113</f>
        <v>0</v>
      </c>
      <c r="BB113">
        <f>($B$11*$D$9+$C$11*$D$9+$F$11*((CX113+CP113)/MAX(CX113+CP113+CY113, 0.1)*$I$9+CY113/MAX(CX113+CP113+CY113, 0.1)*$J$9))/($B$11+$C$11+$F$11)</f>
        <v>0</v>
      </c>
      <c r="BC113">
        <f>($B$11*$K$9+$C$11*$K$9+$F$11*((CX113+CP113)/MAX(CX113+CP113+CY113, 0.1)*$P$9+CY113/MAX(CX113+CP113+CY113, 0.1)*$Q$9))/($B$11+$C$11+$F$11)</f>
        <v>0</v>
      </c>
      <c r="BD113">
        <v>6</v>
      </c>
      <c r="BE113">
        <v>0.5</v>
      </c>
      <c r="BF113" t="s">
        <v>361</v>
      </c>
      <c r="BG113">
        <v>2</v>
      </c>
      <c r="BH113" t="b">
        <v>1</v>
      </c>
      <c r="BI113">
        <v>1728492509.278571</v>
      </c>
      <c r="BJ113">
        <v>782.8031071428574</v>
      </c>
      <c r="BK113">
        <v>832.4888214285713</v>
      </c>
      <c r="BL113">
        <v>16.39786428571428</v>
      </c>
      <c r="BM113">
        <v>14.662675</v>
      </c>
      <c r="BN113">
        <v>790.9161785714285</v>
      </c>
      <c r="BO113">
        <v>16.48820357142857</v>
      </c>
      <c r="BP113">
        <v>600.0289642857143</v>
      </c>
      <c r="BQ113">
        <v>97.50583571428571</v>
      </c>
      <c r="BR113">
        <v>0.09997951071428572</v>
      </c>
      <c r="BS113">
        <v>25.0458</v>
      </c>
      <c r="BT113">
        <v>24.96375714285714</v>
      </c>
      <c r="BU113">
        <v>999.9000000000002</v>
      </c>
      <c r="BV113">
        <v>0</v>
      </c>
      <c r="BW113">
        <v>0</v>
      </c>
      <c r="BX113">
        <v>10012.23107142857</v>
      </c>
      <c r="BY113">
        <v>0</v>
      </c>
      <c r="BZ113">
        <v>65.58404642857143</v>
      </c>
      <c r="CA113">
        <v>-49.68577857142857</v>
      </c>
      <c r="CB113">
        <v>795.852892857143</v>
      </c>
      <c r="CC113">
        <v>844.8763214285715</v>
      </c>
      <c r="CD113">
        <v>1.735191428571429</v>
      </c>
      <c r="CE113">
        <v>832.4888214285713</v>
      </c>
      <c r="CF113">
        <v>14.662675</v>
      </c>
      <c r="CG113">
        <v>1.5988875</v>
      </c>
      <c r="CH113">
        <v>1.429696071428571</v>
      </c>
      <c r="CI113">
        <v>13.94806785714286</v>
      </c>
      <c r="CJ113">
        <v>12.23627857142857</v>
      </c>
      <c r="CK113">
        <v>1599.971428571429</v>
      </c>
      <c r="CL113">
        <v>0.6919974642857143</v>
      </c>
      <c r="CM113">
        <v>0.3080025357142857</v>
      </c>
      <c r="CN113">
        <v>0</v>
      </c>
      <c r="CO113">
        <v>2.111382142857143</v>
      </c>
      <c r="CP113">
        <v>0</v>
      </c>
      <c r="CQ113">
        <v>14484.65714285714</v>
      </c>
      <c r="CR113">
        <v>13789.925</v>
      </c>
      <c r="CS113">
        <v>39.18274999999999</v>
      </c>
      <c r="CT113">
        <v>39.44182142857143</v>
      </c>
      <c r="CU113">
        <v>39.70282142857142</v>
      </c>
      <c r="CV113">
        <v>37.65821428571429</v>
      </c>
      <c r="CW113">
        <v>38.39260714285713</v>
      </c>
      <c r="CX113">
        <v>1107.176071428572</v>
      </c>
      <c r="CY113">
        <v>492.7953571428571</v>
      </c>
      <c r="CZ113">
        <v>0</v>
      </c>
      <c r="DA113">
        <v>1728492574</v>
      </c>
      <c r="DB113">
        <v>0</v>
      </c>
      <c r="DC113">
        <v>1728490956.5</v>
      </c>
      <c r="DD113" t="s">
        <v>362</v>
      </c>
      <c r="DE113">
        <v>1728490952.5</v>
      </c>
      <c r="DF113">
        <v>1728490956.5</v>
      </c>
      <c r="DG113">
        <v>1</v>
      </c>
      <c r="DH113">
        <v>-0.065</v>
      </c>
      <c r="DI113">
        <v>-0.008</v>
      </c>
      <c r="DJ113">
        <v>-3.246</v>
      </c>
      <c r="DK113">
        <v>-0.091</v>
      </c>
      <c r="DL113">
        <v>52</v>
      </c>
      <c r="DM113">
        <v>15</v>
      </c>
      <c r="DN113">
        <v>0.25</v>
      </c>
      <c r="DO113">
        <v>0.13</v>
      </c>
      <c r="DP113">
        <v>-49.59265853658537</v>
      </c>
      <c r="DQ113">
        <v>-0.9668174216027388</v>
      </c>
      <c r="DR113">
        <v>0.26429678160846</v>
      </c>
      <c r="DS113">
        <v>0</v>
      </c>
      <c r="DT113">
        <v>1.73259</v>
      </c>
      <c r="DU113">
        <v>0.1032696167247401</v>
      </c>
      <c r="DV113">
        <v>0.01481106277374467</v>
      </c>
      <c r="DW113">
        <v>0</v>
      </c>
      <c r="DX113">
        <v>0</v>
      </c>
      <c r="DY113">
        <v>2</v>
      </c>
      <c r="DZ113" t="s">
        <v>386</v>
      </c>
      <c r="EA113">
        <v>3.23086</v>
      </c>
      <c r="EB113">
        <v>2.70443</v>
      </c>
      <c r="EC113">
        <v>0.165811</v>
      </c>
      <c r="ED113">
        <v>0.171589</v>
      </c>
      <c r="EE113">
        <v>0.0858136</v>
      </c>
      <c r="EF113">
        <v>0.0792334</v>
      </c>
      <c r="EG113">
        <v>27541.1</v>
      </c>
      <c r="EH113">
        <v>26703.4</v>
      </c>
      <c r="EI113">
        <v>31599.8</v>
      </c>
      <c r="EJ113">
        <v>30538.3</v>
      </c>
      <c r="EK113">
        <v>38717.7</v>
      </c>
      <c r="EL113">
        <v>37169.7</v>
      </c>
      <c r="EM113">
        <v>44308.7</v>
      </c>
      <c r="EN113">
        <v>42628.6</v>
      </c>
      <c r="EO113">
        <v>2.13497</v>
      </c>
      <c r="EP113">
        <v>1.9173</v>
      </c>
      <c r="EQ113">
        <v>0.128746</v>
      </c>
      <c r="ER113">
        <v>0</v>
      </c>
      <c r="ES113">
        <v>22.8204</v>
      </c>
      <c r="ET113">
        <v>999.9</v>
      </c>
      <c r="EU113">
        <v>70.40000000000001</v>
      </c>
      <c r="EV113">
        <v>23.4</v>
      </c>
      <c r="EW113">
        <v>20.8568</v>
      </c>
      <c r="EX113">
        <v>60.5619</v>
      </c>
      <c r="EY113">
        <v>25.4808</v>
      </c>
      <c r="EZ113">
        <v>1</v>
      </c>
      <c r="FA113">
        <v>-0.263331</v>
      </c>
      <c r="FB113">
        <v>-0.102996</v>
      </c>
      <c r="FC113">
        <v>20.1992</v>
      </c>
      <c r="FD113">
        <v>5.21999</v>
      </c>
      <c r="FE113">
        <v>11.9962</v>
      </c>
      <c r="FF113">
        <v>4.965</v>
      </c>
      <c r="FG113">
        <v>3.2956</v>
      </c>
      <c r="FH113">
        <v>9999</v>
      </c>
      <c r="FI113">
        <v>9999</v>
      </c>
      <c r="FJ113">
        <v>9999</v>
      </c>
      <c r="FK113">
        <v>148.4</v>
      </c>
      <c r="FL113">
        <v>4.97101</v>
      </c>
      <c r="FM113">
        <v>1.86764</v>
      </c>
      <c r="FN113">
        <v>1.85887</v>
      </c>
      <c r="FO113">
        <v>1.86506</v>
      </c>
      <c r="FP113">
        <v>1.86299</v>
      </c>
      <c r="FQ113">
        <v>1.86434</v>
      </c>
      <c r="FR113">
        <v>1.8598</v>
      </c>
      <c r="FS113">
        <v>1.86388</v>
      </c>
      <c r="FT113">
        <v>0</v>
      </c>
      <c r="FU113">
        <v>0</v>
      </c>
      <c r="FV113">
        <v>0</v>
      </c>
      <c r="FW113">
        <v>0</v>
      </c>
      <c r="FX113" t="s">
        <v>364</v>
      </c>
      <c r="FY113" t="s">
        <v>365</v>
      </c>
      <c r="FZ113" t="s">
        <v>366</v>
      </c>
      <c r="GA113" t="s">
        <v>366</v>
      </c>
      <c r="GB113" t="s">
        <v>366</v>
      </c>
      <c r="GC113" t="s">
        <v>366</v>
      </c>
      <c r="GD113">
        <v>0</v>
      </c>
      <c r="GE113">
        <v>100</v>
      </c>
      <c r="GF113">
        <v>100</v>
      </c>
      <c r="GG113">
        <v>-8.363</v>
      </c>
      <c r="GH113">
        <v>-0.09039999999999999</v>
      </c>
      <c r="GI113">
        <v>-2.868309889394353</v>
      </c>
      <c r="GJ113">
        <v>-0.006773961979547998</v>
      </c>
      <c r="GK113">
        <v>-8.296070481250098E-08</v>
      </c>
      <c r="GL113">
        <v>3.322967193956903E-10</v>
      </c>
      <c r="GM113">
        <v>-0.07871069313407227</v>
      </c>
      <c r="GN113">
        <v>-0.00208336341840114</v>
      </c>
      <c r="GO113">
        <v>8.801746095907445E-05</v>
      </c>
      <c r="GP113">
        <v>-2.677693255255651E-07</v>
      </c>
      <c r="GQ113">
        <v>3</v>
      </c>
      <c r="GR113">
        <v>2052</v>
      </c>
      <c r="GS113">
        <v>2</v>
      </c>
      <c r="GT113">
        <v>18</v>
      </c>
      <c r="GU113">
        <v>26.1</v>
      </c>
      <c r="GV113">
        <v>26</v>
      </c>
      <c r="GW113">
        <v>2.06299</v>
      </c>
      <c r="GX113">
        <v>2.37061</v>
      </c>
      <c r="GY113">
        <v>1.44897</v>
      </c>
      <c r="GZ113">
        <v>2.32422</v>
      </c>
      <c r="HA113">
        <v>1.55151</v>
      </c>
      <c r="HB113">
        <v>2.37793</v>
      </c>
      <c r="HC113">
        <v>28.7323</v>
      </c>
      <c r="HD113">
        <v>14.7537</v>
      </c>
      <c r="HE113">
        <v>18</v>
      </c>
      <c r="HF113">
        <v>571.409</v>
      </c>
      <c r="HG113">
        <v>439.139</v>
      </c>
      <c r="HH113">
        <v>22.9879</v>
      </c>
      <c r="HI113">
        <v>23.6051</v>
      </c>
      <c r="HJ113">
        <v>30.0005</v>
      </c>
      <c r="HK113">
        <v>23.5308</v>
      </c>
      <c r="HL113">
        <v>23.4459</v>
      </c>
      <c r="HM113">
        <v>41.3673</v>
      </c>
      <c r="HN113">
        <v>38.3079</v>
      </c>
      <c r="HO113">
        <v>60.8976</v>
      </c>
      <c r="HP113">
        <v>22.991</v>
      </c>
      <c r="HQ113">
        <v>907.4349999999999</v>
      </c>
      <c r="HR113">
        <v>14.6204</v>
      </c>
      <c r="HS113">
        <v>100.311</v>
      </c>
      <c r="HT113">
        <v>101.876</v>
      </c>
    </row>
    <row r="114" spans="1:228">
      <c r="A114">
        <v>98</v>
      </c>
      <c r="B114">
        <v>1728492522.1</v>
      </c>
      <c r="C114">
        <v>1584.599999904633</v>
      </c>
      <c r="D114" t="s">
        <v>562</v>
      </c>
      <c r="E114" t="s">
        <v>563</v>
      </c>
      <c r="F114">
        <v>5</v>
      </c>
      <c r="G114" t="s">
        <v>357</v>
      </c>
      <c r="H114" t="s">
        <v>358</v>
      </c>
      <c r="I114" t="s">
        <v>359</v>
      </c>
      <c r="J114" t="s">
        <v>491</v>
      </c>
      <c r="K114">
        <v>1728492514.581481</v>
      </c>
      <c r="L114">
        <f>(M114)/1000</f>
        <v>0</v>
      </c>
      <c r="M114">
        <f>IF(BH114, AP114, AJ114)</f>
        <v>0</v>
      </c>
      <c r="N114">
        <f>IF(BH114, AK114, AI114)</f>
        <v>0</v>
      </c>
      <c r="O114">
        <f>BJ114 - IF(AW114&gt;1, N114*BD114*100.0/(AY114), 0)</f>
        <v>0</v>
      </c>
      <c r="P114">
        <f>((V114-L114/2)*O114-N114)/(V114+L114/2)</f>
        <v>0</v>
      </c>
      <c r="Q114">
        <f>P114*(BQ114+BR114)/1000.0</f>
        <v>0</v>
      </c>
      <c r="R114">
        <f>(BJ114 - IF(AW114&gt;1, N114*BD114*100.0/(AY114), 0))*(BQ114+BR114)/1000.0</f>
        <v>0</v>
      </c>
      <c r="S114">
        <f>2.0/((1/U114-1/T114)+SIGN(U114)*SQRT((1/U114-1/T114)*(1/U114-1/T114) + 4*BE114/((BE114+1)*(BE114+1))*(2*1/U114*1/T114-1/T114*1/T114)))</f>
        <v>0</v>
      </c>
      <c r="T114">
        <f>IF(LEFT(BF114,1)&lt;&gt;"0",IF(LEFT(BF114,1)="1",3.0,BG114),$D$5+$E$5*(BX114*BQ114/($K$5*1000))+$F$5*(BX114*BQ114/($K$5*1000))*MAX(MIN(BD114,$J$5),$I$5)*MAX(MIN(BD114,$J$5),$I$5)+$G$5*MAX(MIN(BD114,$J$5),$I$5)*(BX114*BQ114/($K$5*1000))+$H$5*(BX114*BQ114/($K$5*1000))*(BX114*BQ114/($K$5*1000)))</f>
        <v>0</v>
      </c>
      <c r="U114">
        <f>L114*(1000-(1000*0.61365*exp(17.502*Y114/(240.97+Y114))/(BQ114+BR114)+BL114)/2)/(1000*0.61365*exp(17.502*Y114/(240.97+Y114))/(BQ114+BR114)-BL114)</f>
        <v>0</v>
      </c>
      <c r="V114">
        <f>1/((BE114+1)/(S114/1.6)+1/(T114/1.37)) + BE114/((BE114+1)/(S114/1.6) + BE114/(T114/1.37))</f>
        <v>0</v>
      </c>
      <c r="W114">
        <f>(AZ114*BC114)</f>
        <v>0</v>
      </c>
      <c r="X114">
        <f>(BS114+(W114+2*0.95*5.67E-8*(((BS114+$B$7)+273)^4-(BS114+273)^4)-44100*L114)/(1.84*29.3*T114+8*0.95*5.67E-8*(BS114+273)^3))</f>
        <v>0</v>
      </c>
      <c r="Y114">
        <f>($C$7*BT114+$D$7*BU114+$E$7*X114)</f>
        <v>0</v>
      </c>
      <c r="Z114">
        <f>0.61365*exp(17.502*Y114/(240.97+Y114))</f>
        <v>0</v>
      </c>
      <c r="AA114">
        <f>(AB114/AC114*100)</f>
        <v>0</v>
      </c>
      <c r="AB114">
        <f>BL114*(BQ114+BR114)/1000</f>
        <v>0</v>
      </c>
      <c r="AC114">
        <f>0.61365*exp(17.502*BS114/(240.97+BS114))</f>
        <v>0</v>
      </c>
      <c r="AD114">
        <f>(Z114-BL114*(BQ114+BR114)/1000)</f>
        <v>0</v>
      </c>
      <c r="AE114">
        <f>(-L114*44100)</f>
        <v>0</v>
      </c>
      <c r="AF114">
        <f>2*29.3*T114*0.92*(BS114-Y114)</f>
        <v>0</v>
      </c>
      <c r="AG114">
        <f>2*0.95*5.67E-8*(((BS114+$B$7)+273)^4-(Y114+273)^4)</f>
        <v>0</v>
      </c>
      <c r="AH114">
        <f>W114+AG114+AE114+AF114</f>
        <v>0</v>
      </c>
      <c r="AI114">
        <f>BP114*AW114*(BK114-BJ114*(1000-AW114*BM114)/(1000-AW114*BL114))/(100*BD114)</f>
        <v>0</v>
      </c>
      <c r="AJ114">
        <f>1000*BP114*AW114*(BL114-BM114)/(100*BD114*(1000-AW114*BL114))</f>
        <v>0</v>
      </c>
      <c r="AK114">
        <f>(AL114 - AM114 - BQ114*1E3/(8.314*(BS114+273.15)) * AO114/BP114 * AN114) * BP114/(100*BD114) * (1000 - BM114)/1000</f>
        <v>0</v>
      </c>
      <c r="AL114">
        <v>896.7705156068998</v>
      </c>
      <c r="AM114">
        <v>859.0720484848489</v>
      </c>
      <c r="AN114">
        <v>5.04955284146851</v>
      </c>
      <c r="AO114">
        <v>66.7948060823847</v>
      </c>
      <c r="AP114">
        <f>(AR114 - AQ114 + BQ114*1E3/(8.314*(BS114+273.15)) * AT114/BP114 * AS114) * BP114/(100*BD114) * 1000/(1000 - AR114)</f>
        <v>0</v>
      </c>
      <c r="AQ114">
        <v>14.61863204927783</v>
      </c>
      <c r="AR114">
        <v>16.33062303030303</v>
      </c>
      <c r="AS114">
        <v>-0.005476582054414258</v>
      </c>
      <c r="AT114">
        <v>79.11630161868476</v>
      </c>
      <c r="AU114">
        <v>15</v>
      </c>
      <c r="AV114">
        <v>3</v>
      </c>
      <c r="AW114">
        <f>IF(AU114*$H$13&gt;=AY114,1.0,(AY114/(AY114-AU114*$H$13)))</f>
        <v>0</v>
      </c>
      <c r="AX114">
        <f>(AW114-1)*100</f>
        <v>0</v>
      </c>
      <c r="AY114">
        <f>MAX(0,($B$13+$C$13*BX114)/(1+$D$13*BX114)*BQ114/(BS114+273)*$E$13)</f>
        <v>0</v>
      </c>
      <c r="AZ114">
        <f>$B$11*BY114+$C$11*BZ114+$F$11*CK114*(1-CN114)</f>
        <v>0</v>
      </c>
      <c r="BA114">
        <f>AZ114*BB114</f>
        <v>0</v>
      </c>
      <c r="BB114">
        <f>($B$11*$D$9+$C$11*$D$9+$F$11*((CX114+CP114)/MAX(CX114+CP114+CY114, 0.1)*$I$9+CY114/MAX(CX114+CP114+CY114, 0.1)*$J$9))/($B$11+$C$11+$F$11)</f>
        <v>0</v>
      </c>
      <c r="BC114">
        <f>($B$11*$K$9+$C$11*$K$9+$F$11*((CX114+CP114)/MAX(CX114+CP114+CY114, 0.1)*$P$9+CY114/MAX(CX114+CP114+CY114, 0.1)*$Q$9))/($B$11+$C$11+$F$11)</f>
        <v>0</v>
      </c>
      <c r="BD114">
        <v>6</v>
      </c>
      <c r="BE114">
        <v>0.5</v>
      </c>
      <c r="BF114" t="s">
        <v>361</v>
      </c>
      <c r="BG114">
        <v>2</v>
      </c>
      <c r="BH114" t="b">
        <v>1</v>
      </c>
      <c r="BI114">
        <v>1728492514.581481</v>
      </c>
      <c r="BJ114">
        <v>809.6338888888888</v>
      </c>
      <c r="BK114">
        <v>858.7843703703703</v>
      </c>
      <c r="BL114">
        <v>16.37198888888889</v>
      </c>
      <c r="BM114">
        <v>14.63587037037037</v>
      </c>
      <c r="BN114">
        <v>817.9160370370372</v>
      </c>
      <c r="BO114">
        <v>16.46234444444444</v>
      </c>
      <c r="BP114">
        <v>600.0306296296296</v>
      </c>
      <c r="BQ114">
        <v>97.50627407407408</v>
      </c>
      <c r="BR114">
        <v>0.1000181518518519</v>
      </c>
      <c r="BS114">
        <v>25.03111851851852</v>
      </c>
      <c r="BT114">
        <v>24.9511</v>
      </c>
      <c r="BU114">
        <v>999.9000000000001</v>
      </c>
      <c r="BV114">
        <v>0</v>
      </c>
      <c r="BW114">
        <v>0</v>
      </c>
      <c r="BX114">
        <v>10008.91</v>
      </c>
      <c r="BY114">
        <v>0</v>
      </c>
      <c r="BZ114">
        <v>65.56524074074075</v>
      </c>
      <c r="CA114">
        <v>-49.15044074074074</v>
      </c>
      <c r="CB114">
        <v>823.1091481481482</v>
      </c>
      <c r="CC114">
        <v>871.5396296296296</v>
      </c>
      <c r="CD114">
        <v>1.736114074074074</v>
      </c>
      <c r="CE114">
        <v>858.7843703703703</v>
      </c>
      <c r="CF114">
        <v>14.63587037037037</v>
      </c>
      <c r="CG114">
        <v>1.596371111111111</v>
      </c>
      <c r="CH114">
        <v>1.427088888888889</v>
      </c>
      <c r="CI114">
        <v>13.9237962962963</v>
      </c>
      <c r="CJ114">
        <v>12.20854444444444</v>
      </c>
      <c r="CK114">
        <v>1599.974074074074</v>
      </c>
      <c r="CL114">
        <v>0.6919918888888887</v>
      </c>
      <c r="CM114">
        <v>0.308008111111111</v>
      </c>
      <c r="CN114">
        <v>0</v>
      </c>
      <c r="CO114">
        <v>2.074018518518518</v>
      </c>
      <c r="CP114">
        <v>0</v>
      </c>
      <c r="CQ114">
        <v>14624.91481481482</v>
      </c>
      <c r="CR114">
        <v>13789.92222222223</v>
      </c>
      <c r="CS114">
        <v>39.09003703703704</v>
      </c>
      <c r="CT114">
        <v>39.3724074074074</v>
      </c>
      <c r="CU114">
        <v>39.61544444444444</v>
      </c>
      <c r="CV114">
        <v>37.58311111111111</v>
      </c>
      <c r="CW114">
        <v>38.30062962962963</v>
      </c>
      <c r="CX114">
        <v>1107.169259259259</v>
      </c>
      <c r="CY114">
        <v>492.8048148148148</v>
      </c>
      <c r="CZ114">
        <v>0</v>
      </c>
      <c r="DA114">
        <v>1728492578.8</v>
      </c>
      <c r="DB114">
        <v>0</v>
      </c>
      <c r="DC114">
        <v>1728490956.5</v>
      </c>
      <c r="DD114" t="s">
        <v>362</v>
      </c>
      <c r="DE114">
        <v>1728490952.5</v>
      </c>
      <c r="DF114">
        <v>1728490956.5</v>
      </c>
      <c r="DG114">
        <v>1</v>
      </c>
      <c r="DH114">
        <v>-0.065</v>
      </c>
      <c r="DI114">
        <v>-0.008</v>
      </c>
      <c r="DJ114">
        <v>-3.246</v>
      </c>
      <c r="DK114">
        <v>-0.091</v>
      </c>
      <c r="DL114">
        <v>52</v>
      </c>
      <c r="DM114">
        <v>15</v>
      </c>
      <c r="DN114">
        <v>0.25</v>
      </c>
      <c r="DO114">
        <v>0.13</v>
      </c>
      <c r="DP114">
        <v>-49.45516585365854</v>
      </c>
      <c r="DQ114">
        <v>3.688287804877948</v>
      </c>
      <c r="DR114">
        <v>0.5341996003184285</v>
      </c>
      <c r="DS114">
        <v>0</v>
      </c>
      <c r="DT114">
        <v>1.732524390243902</v>
      </c>
      <c r="DU114">
        <v>0.04883707317073201</v>
      </c>
      <c r="DV114">
        <v>0.01509689695927377</v>
      </c>
      <c r="DW114">
        <v>1</v>
      </c>
      <c r="DX114">
        <v>1</v>
      </c>
      <c r="DY114">
        <v>2</v>
      </c>
      <c r="DZ114" t="s">
        <v>363</v>
      </c>
      <c r="EA114">
        <v>3.23083</v>
      </c>
      <c r="EB114">
        <v>2.70436</v>
      </c>
      <c r="EC114">
        <v>0.16911</v>
      </c>
      <c r="ED114">
        <v>0.174617</v>
      </c>
      <c r="EE114">
        <v>0.0857241</v>
      </c>
      <c r="EF114">
        <v>0.0792358</v>
      </c>
      <c r="EG114">
        <v>27432.7</v>
      </c>
      <c r="EH114">
        <v>26605.7</v>
      </c>
      <c r="EI114">
        <v>31600.3</v>
      </c>
      <c r="EJ114">
        <v>30538</v>
      </c>
      <c r="EK114">
        <v>38722.1</v>
      </c>
      <c r="EL114">
        <v>37169.3</v>
      </c>
      <c r="EM114">
        <v>44309.2</v>
      </c>
      <c r="EN114">
        <v>42628.2</v>
      </c>
      <c r="EO114">
        <v>2.13485</v>
      </c>
      <c r="EP114">
        <v>1.91733</v>
      </c>
      <c r="EQ114">
        <v>0.128508</v>
      </c>
      <c r="ER114">
        <v>0</v>
      </c>
      <c r="ES114">
        <v>22.8139</v>
      </c>
      <c r="ET114">
        <v>999.9</v>
      </c>
      <c r="EU114">
        <v>70.40000000000001</v>
      </c>
      <c r="EV114">
        <v>23.4</v>
      </c>
      <c r="EW114">
        <v>20.857</v>
      </c>
      <c r="EX114">
        <v>60.9319</v>
      </c>
      <c r="EY114">
        <v>25.6771</v>
      </c>
      <c r="EZ114">
        <v>1</v>
      </c>
      <c r="FA114">
        <v>-0.262779</v>
      </c>
      <c r="FB114">
        <v>-0.197789</v>
      </c>
      <c r="FC114">
        <v>20.1993</v>
      </c>
      <c r="FD114">
        <v>5.21999</v>
      </c>
      <c r="FE114">
        <v>11.9971</v>
      </c>
      <c r="FF114">
        <v>4.9652</v>
      </c>
      <c r="FG114">
        <v>3.29558</v>
      </c>
      <c r="FH114">
        <v>9999</v>
      </c>
      <c r="FI114">
        <v>9999</v>
      </c>
      <c r="FJ114">
        <v>9999</v>
      </c>
      <c r="FK114">
        <v>148.4</v>
      </c>
      <c r="FL114">
        <v>4.97099</v>
      </c>
      <c r="FM114">
        <v>1.86767</v>
      </c>
      <c r="FN114">
        <v>1.85885</v>
      </c>
      <c r="FO114">
        <v>1.86507</v>
      </c>
      <c r="FP114">
        <v>1.86301</v>
      </c>
      <c r="FQ114">
        <v>1.86434</v>
      </c>
      <c r="FR114">
        <v>1.85979</v>
      </c>
      <c r="FS114">
        <v>1.86388</v>
      </c>
      <c r="FT114">
        <v>0</v>
      </c>
      <c r="FU114">
        <v>0</v>
      </c>
      <c r="FV114">
        <v>0</v>
      </c>
      <c r="FW114">
        <v>0</v>
      </c>
      <c r="FX114" t="s">
        <v>364</v>
      </c>
      <c r="FY114" t="s">
        <v>365</v>
      </c>
      <c r="FZ114" t="s">
        <v>366</v>
      </c>
      <c r="GA114" t="s">
        <v>366</v>
      </c>
      <c r="GB114" t="s">
        <v>366</v>
      </c>
      <c r="GC114" t="s">
        <v>366</v>
      </c>
      <c r="GD114">
        <v>0</v>
      </c>
      <c r="GE114">
        <v>100</v>
      </c>
      <c r="GF114">
        <v>100</v>
      </c>
      <c r="GG114">
        <v>-8.52</v>
      </c>
      <c r="GH114">
        <v>-0.09039999999999999</v>
      </c>
      <c r="GI114">
        <v>-2.868309889394353</v>
      </c>
      <c r="GJ114">
        <v>-0.006773961979547998</v>
      </c>
      <c r="GK114">
        <v>-8.296070481250098E-08</v>
      </c>
      <c r="GL114">
        <v>3.322967193956903E-10</v>
      </c>
      <c r="GM114">
        <v>-0.07871069313407227</v>
      </c>
      <c r="GN114">
        <v>-0.00208336341840114</v>
      </c>
      <c r="GO114">
        <v>8.801746095907445E-05</v>
      </c>
      <c r="GP114">
        <v>-2.677693255255651E-07</v>
      </c>
      <c r="GQ114">
        <v>3</v>
      </c>
      <c r="GR114">
        <v>2052</v>
      </c>
      <c r="GS114">
        <v>2</v>
      </c>
      <c r="GT114">
        <v>18</v>
      </c>
      <c r="GU114">
        <v>26.2</v>
      </c>
      <c r="GV114">
        <v>26.1</v>
      </c>
      <c r="GW114">
        <v>2.11182</v>
      </c>
      <c r="GX114">
        <v>2.36694</v>
      </c>
      <c r="GY114">
        <v>1.44775</v>
      </c>
      <c r="GZ114">
        <v>2.323</v>
      </c>
      <c r="HA114">
        <v>1.55151</v>
      </c>
      <c r="HB114">
        <v>2.40356</v>
      </c>
      <c r="HC114">
        <v>28.7323</v>
      </c>
      <c r="HD114">
        <v>14.7537</v>
      </c>
      <c r="HE114">
        <v>18</v>
      </c>
      <c r="HF114">
        <v>571.39</v>
      </c>
      <c r="HG114">
        <v>439.205</v>
      </c>
      <c r="HH114">
        <v>23.0081</v>
      </c>
      <c r="HI114">
        <v>23.6117</v>
      </c>
      <c r="HJ114">
        <v>30.0006</v>
      </c>
      <c r="HK114">
        <v>23.537</v>
      </c>
      <c r="HL114">
        <v>23.4521</v>
      </c>
      <c r="HM114">
        <v>42.3498</v>
      </c>
      <c r="HN114">
        <v>38.3079</v>
      </c>
      <c r="HO114">
        <v>60.8976</v>
      </c>
      <c r="HP114">
        <v>23.0331</v>
      </c>
      <c r="HQ114">
        <v>927.472</v>
      </c>
      <c r="HR114">
        <v>14.6211</v>
      </c>
      <c r="HS114">
        <v>100.312</v>
      </c>
      <c r="HT114">
        <v>101.875</v>
      </c>
    </row>
    <row r="115" spans="1:228">
      <c r="A115">
        <v>99</v>
      </c>
      <c r="B115">
        <v>1728492527.1</v>
      </c>
      <c r="C115">
        <v>1589.599999904633</v>
      </c>
      <c r="D115" t="s">
        <v>564</v>
      </c>
      <c r="E115" t="s">
        <v>565</v>
      </c>
      <c r="F115">
        <v>5</v>
      </c>
      <c r="G115" t="s">
        <v>357</v>
      </c>
      <c r="H115" t="s">
        <v>358</v>
      </c>
      <c r="I115" t="s">
        <v>359</v>
      </c>
      <c r="J115" t="s">
        <v>491</v>
      </c>
      <c r="K115">
        <v>1728492519.296428</v>
      </c>
      <c r="L115">
        <f>(M115)/1000</f>
        <v>0</v>
      </c>
      <c r="M115">
        <f>IF(BH115, AP115, AJ115)</f>
        <v>0</v>
      </c>
      <c r="N115">
        <f>IF(BH115, AK115, AI115)</f>
        <v>0</v>
      </c>
      <c r="O115">
        <f>BJ115 - IF(AW115&gt;1, N115*BD115*100.0/(AY115), 0)</f>
        <v>0</v>
      </c>
      <c r="P115">
        <f>((V115-L115/2)*O115-N115)/(V115+L115/2)</f>
        <v>0</v>
      </c>
      <c r="Q115">
        <f>P115*(BQ115+BR115)/1000.0</f>
        <v>0</v>
      </c>
      <c r="R115">
        <f>(BJ115 - IF(AW115&gt;1, N115*BD115*100.0/(AY115), 0))*(BQ115+BR115)/1000.0</f>
        <v>0</v>
      </c>
      <c r="S115">
        <f>2.0/((1/U115-1/T115)+SIGN(U115)*SQRT((1/U115-1/T115)*(1/U115-1/T115) + 4*BE115/((BE115+1)*(BE115+1))*(2*1/U115*1/T115-1/T115*1/T115)))</f>
        <v>0</v>
      </c>
      <c r="T115">
        <f>IF(LEFT(BF115,1)&lt;&gt;"0",IF(LEFT(BF115,1)="1",3.0,BG115),$D$5+$E$5*(BX115*BQ115/($K$5*1000))+$F$5*(BX115*BQ115/($K$5*1000))*MAX(MIN(BD115,$J$5),$I$5)*MAX(MIN(BD115,$J$5),$I$5)+$G$5*MAX(MIN(BD115,$J$5),$I$5)*(BX115*BQ115/($K$5*1000))+$H$5*(BX115*BQ115/($K$5*1000))*(BX115*BQ115/($K$5*1000)))</f>
        <v>0</v>
      </c>
      <c r="U115">
        <f>L115*(1000-(1000*0.61365*exp(17.502*Y115/(240.97+Y115))/(BQ115+BR115)+BL115)/2)/(1000*0.61365*exp(17.502*Y115/(240.97+Y115))/(BQ115+BR115)-BL115)</f>
        <v>0</v>
      </c>
      <c r="V115">
        <f>1/((BE115+1)/(S115/1.6)+1/(T115/1.37)) + BE115/((BE115+1)/(S115/1.6) + BE115/(T115/1.37))</f>
        <v>0</v>
      </c>
      <c r="W115">
        <f>(AZ115*BC115)</f>
        <v>0</v>
      </c>
      <c r="X115">
        <f>(BS115+(W115+2*0.95*5.67E-8*(((BS115+$B$7)+273)^4-(BS115+273)^4)-44100*L115)/(1.84*29.3*T115+8*0.95*5.67E-8*(BS115+273)^3))</f>
        <v>0</v>
      </c>
      <c r="Y115">
        <f>($C$7*BT115+$D$7*BU115+$E$7*X115)</f>
        <v>0</v>
      </c>
      <c r="Z115">
        <f>0.61365*exp(17.502*Y115/(240.97+Y115))</f>
        <v>0</v>
      </c>
      <c r="AA115">
        <f>(AB115/AC115*100)</f>
        <v>0</v>
      </c>
      <c r="AB115">
        <f>BL115*(BQ115+BR115)/1000</f>
        <v>0</v>
      </c>
      <c r="AC115">
        <f>0.61365*exp(17.502*BS115/(240.97+BS115))</f>
        <v>0</v>
      </c>
      <c r="AD115">
        <f>(Z115-BL115*(BQ115+BR115)/1000)</f>
        <v>0</v>
      </c>
      <c r="AE115">
        <f>(-L115*44100)</f>
        <v>0</v>
      </c>
      <c r="AF115">
        <f>2*29.3*T115*0.92*(BS115-Y115)</f>
        <v>0</v>
      </c>
      <c r="AG115">
        <f>2*0.95*5.67E-8*(((BS115+$B$7)+273)^4-(Y115+273)^4)</f>
        <v>0</v>
      </c>
      <c r="AH115">
        <f>W115+AG115+AE115+AF115</f>
        <v>0</v>
      </c>
      <c r="AI115">
        <f>BP115*AW115*(BK115-BJ115*(1000-AW115*BM115)/(1000-AW115*BL115))/(100*BD115)</f>
        <v>0</v>
      </c>
      <c r="AJ115">
        <f>1000*BP115*AW115*(BL115-BM115)/(100*BD115*(1000-AW115*BL115))</f>
        <v>0</v>
      </c>
      <c r="AK115">
        <f>(AL115 - AM115 - BQ115*1E3/(8.314*(BS115+273.15)) * AO115/BP115 * AN115) * BP115/(100*BD115) * (1000 - BM115)/1000</f>
        <v>0</v>
      </c>
      <c r="AL115">
        <v>921.6361101947141</v>
      </c>
      <c r="AM115">
        <v>884.3678181818177</v>
      </c>
      <c r="AN115">
        <v>5.069421327900672</v>
      </c>
      <c r="AO115">
        <v>66.7948060823847</v>
      </c>
      <c r="AP115">
        <f>(AR115 - AQ115 + BQ115*1E3/(8.314*(BS115+273.15)) * AT115/BP115 * AS115) * BP115/(100*BD115) * 1000/(1000 - AR115)</f>
        <v>0</v>
      </c>
      <c r="AQ115">
        <v>14.61940565544813</v>
      </c>
      <c r="AR115">
        <v>16.31459636363635</v>
      </c>
      <c r="AS115">
        <v>-0.001023406835238081</v>
      </c>
      <c r="AT115">
        <v>79.11630161868476</v>
      </c>
      <c r="AU115">
        <v>15</v>
      </c>
      <c r="AV115">
        <v>2</v>
      </c>
      <c r="AW115">
        <f>IF(AU115*$H$13&gt;=AY115,1.0,(AY115/(AY115-AU115*$H$13)))</f>
        <v>0</v>
      </c>
      <c r="AX115">
        <f>(AW115-1)*100</f>
        <v>0</v>
      </c>
      <c r="AY115">
        <f>MAX(0,($B$13+$C$13*BX115)/(1+$D$13*BX115)*BQ115/(BS115+273)*$E$13)</f>
        <v>0</v>
      </c>
      <c r="AZ115">
        <f>$B$11*BY115+$C$11*BZ115+$F$11*CK115*(1-CN115)</f>
        <v>0</v>
      </c>
      <c r="BA115">
        <f>AZ115*BB115</f>
        <v>0</v>
      </c>
      <c r="BB115">
        <f>($B$11*$D$9+$C$11*$D$9+$F$11*((CX115+CP115)/MAX(CX115+CP115+CY115, 0.1)*$I$9+CY115/MAX(CX115+CP115+CY115, 0.1)*$J$9))/($B$11+$C$11+$F$11)</f>
        <v>0</v>
      </c>
      <c r="BC115">
        <f>($B$11*$K$9+$C$11*$K$9+$F$11*((CX115+CP115)/MAX(CX115+CP115+CY115, 0.1)*$P$9+CY115/MAX(CX115+CP115+CY115, 0.1)*$Q$9))/($B$11+$C$11+$F$11)</f>
        <v>0</v>
      </c>
      <c r="BD115">
        <v>6</v>
      </c>
      <c r="BE115">
        <v>0.5</v>
      </c>
      <c r="BF115" t="s">
        <v>361</v>
      </c>
      <c r="BG115">
        <v>2</v>
      </c>
      <c r="BH115" t="b">
        <v>1</v>
      </c>
      <c r="BI115">
        <v>1728492519.296428</v>
      </c>
      <c r="BJ115">
        <v>833.3848571428571</v>
      </c>
      <c r="BK115">
        <v>882.0368571428572</v>
      </c>
      <c r="BL115">
        <v>16.34607142857143</v>
      </c>
      <c r="BM115">
        <v>14.620525</v>
      </c>
      <c r="BN115">
        <v>841.8157142857143</v>
      </c>
      <c r="BO115">
        <v>16.43643214285714</v>
      </c>
      <c r="BP115">
        <v>600.0104285714285</v>
      </c>
      <c r="BQ115">
        <v>97.50623928571429</v>
      </c>
      <c r="BR115">
        <v>0.1000409714285714</v>
      </c>
      <c r="BS115">
        <v>25.01820714285714</v>
      </c>
      <c r="BT115">
        <v>24.93883214285714</v>
      </c>
      <c r="BU115">
        <v>999.9000000000002</v>
      </c>
      <c r="BV115">
        <v>0</v>
      </c>
      <c r="BW115">
        <v>0</v>
      </c>
      <c r="BX115">
        <v>10001.60892857143</v>
      </c>
      <c r="BY115">
        <v>0</v>
      </c>
      <c r="BZ115">
        <v>65.57698571428571</v>
      </c>
      <c r="CA115">
        <v>-48.65209285714286</v>
      </c>
      <c r="CB115">
        <v>847.233142857143</v>
      </c>
      <c r="CC115">
        <v>895.1239642857144</v>
      </c>
      <c r="CD115">
        <v>1.725538214285715</v>
      </c>
      <c r="CE115">
        <v>882.0368571428572</v>
      </c>
      <c r="CF115">
        <v>14.620525</v>
      </c>
      <c r="CG115">
        <v>1.593843214285714</v>
      </c>
      <c r="CH115">
        <v>1.425591428571428</v>
      </c>
      <c r="CI115">
        <v>13.89938571428572</v>
      </c>
      <c r="CJ115">
        <v>12.19261785714285</v>
      </c>
      <c r="CK115">
        <v>1599.991428571429</v>
      </c>
      <c r="CL115">
        <v>0.6919903214285713</v>
      </c>
      <c r="CM115">
        <v>0.3080096785714285</v>
      </c>
      <c r="CN115">
        <v>0</v>
      </c>
      <c r="CO115">
        <v>2.078057142857143</v>
      </c>
      <c r="CP115">
        <v>0</v>
      </c>
      <c r="CQ115">
        <v>14750.34285714286</v>
      </c>
      <c r="CR115">
        <v>13790.05714285714</v>
      </c>
      <c r="CS115">
        <v>39.00425</v>
      </c>
      <c r="CT115">
        <v>39.31235714285715</v>
      </c>
      <c r="CU115">
        <v>39.54214285714285</v>
      </c>
      <c r="CV115">
        <v>37.51535714285715</v>
      </c>
      <c r="CW115">
        <v>38.22735714285714</v>
      </c>
      <c r="CX115">
        <v>1107.178928571429</v>
      </c>
      <c r="CY115">
        <v>492.8125000000001</v>
      </c>
      <c r="CZ115">
        <v>0</v>
      </c>
      <c r="DA115">
        <v>1728492584.2</v>
      </c>
      <c r="DB115">
        <v>0</v>
      </c>
      <c r="DC115">
        <v>1728490956.5</v>
      </c>
      <c r="DD115" t="s">
        <v>362</v>
      </c>
      <c r="DE115">
        <v>1728490952.5</v>
      </c>
      <c r="DF115">
        <v>1728490956.5</v>
      </c>
      <c r="DG115">
        <v>1</v>
      </c>
      <c r="DH115">
        <v>-0.065</v>
      </c>
      <c r="DI115">
        <v>-0.008</v>
      </c>
      <c r="DJ115">
        <v>-3.246</v>
      </c>
      <c r="DK115">
        <v>-0.091</v>
      </c>
      <c r="DL115">
        <v>52</v>
      </c>
      <c r="DM115">
        <v>15</v>
      </c>
      <c r="DN115">
        <v>0.25</v>
      </c>
      <c r="DO115">
        <v>0.13</v>
      </c>
      <c r="DP115">
        <v>-48.87296341463415</v>
      </c>
      <c r="DQ115">
        <v>7.160847386759574</v>
      </c>
      <c r="DR115">
        <v>0.8110607597329466</v>
      </c>
      <c r="DS115">
        <v>0</v>
      </c>
      <c r="DT115">
        <v>1.727568536585366</v>
      </c>
      <c r="DU115">
        <v>-0.1299311498257827</v>
      </c>
      <c r="DV115">
        <v>0.02012698183678859</v>
      </c>
      <c r="DW115">
        <v>0</v>
      </c>
      <c r="DX115">
        <v>0</v>
      </c>
      <c r="DY115">
        <v>2</v>
      </c>
      <c r="DZ115" t="s">
        <v>386</v>
      </c>
      <c r="EA115">
        <v>3.23106</v>
      </c>
      <c r="EB115">
        <v>2.70449</v>
      </c>
      <c r="EC115">
        <v>0.172343</v>
      </c>
      <c r="ED115">
        <v>0.177753</v>
      </c>
      <c r="EE115">
        <v>0.0856623</v>
      </c>
      <c r="EF115">
        <v>0.0792393</v>
      </c>
      <c r="EG115">
        <v>27325.7</v>
      </c>
      <c r="EH115">
        <v>26504.3</v>
      </c>
      <c r="EI115">
        <v>31599.8</v>
      </c>
      <c r="EJ115">
        <v>30537.5</v>
      </c>
      <c r="EK115">
        <v>38724</v>
      </c>
      <c r="EL115">
        <v>37168.6</v>
      </c>
      <c r="EM115">
        <v>44308.4</v>
      </c>
      <c r="EN115">
        <v>42627.4</v>
      </c>
      <c r="EO115">
        <v>2.1349</v>
      </c>
      <c r="EP115">
        <v>1.91723</v>
      </c>
      <c r="EQ115">
        <v>0.129908</v>
      </c>
      <c r="ER115">
        <v>0</v>
      </c>
      <c r="ES115">
        <v>22.8065</v>
      </c>
      <c r="ET115">
        <v>999.9</v>
      </c>
      <c r="EU115">
        <v>70.40000000000001</v>
      </c>
      <c r="EV115">
        <v>23.4</v>
      </c>
      <c r="EW115">
        <v>20.8568</v>
      </c>
      <c r="EX115">
        <v>61.0919</v>
      </c>
      <c r="EY115">
        <v>25.3405</v>
      </c>
      <c r="EZ115">
        <v>1</v>
      </c>
      <c r="FA115">
        <v>-0.26235</v>
      </c>
      <c r="FB115">
        <v>-0.287601</v>
      </c>
      <c r="FC115">
        <v>20.199</v>
      </c>
      <c r="FD115">
        <v>5.21969</v>
      </c>
      <c r="FE115">
        <v>11.9977</v>
      </c>
      <c r="FF115">
        <v>4.96505</v>
      </c>
      <c r="FG115">
        <v>3.29558</v>
      </c>
      <c r="FH115">
        <v>9999</v>
      </c>
      <c r="FI115">
        <v>9999</v>
      </c>
      <c r="FJ115">
        <v>9999</v>
      </c>
      <c r="FK115">
        <v>148.4</v>
      </c>
      <c r="FL115">
        <v>4.97099</v>
      </c>
      <c r="FM115">
        <v>1.86765</v>
      </c>
      <c r="FN115">
        <v>1.85884</v>
      </c>
      <c r="FO115">
        <v>1.86507</v>
      </c>
      <c r="FP115">
        <v>1.86303</v>
      </c>
      <c r="FQ115">
        <v>1.86434</v>
      </c>
      <c r="FR115">
        <v>1.85979</v>
      </c>
      <c r="FS115">
        <v>1.86386</v>
      </c>
      <c r="FT115">
        <v>0</v>
      </c>
      <c r="FU115">
        <v>0</v>
      </c>
      <c r="FV115">
        <v>0</v>
      </c>
      <c r="FW115">
        <v>0</v>
      </c>
      <c r="FX115" t="s">
        <v>364</v>
      </c>
      <c r="FY115" t="s">
        <v>365</v>
      </c>
      <c r="FZ115" t="s">
        <v>366</v>
      </c>
      <c r="GA115" t="s">
        <v>366</v>
      </c>
      <c r="GB115" t="s">
        <v>366</v>
      </c>
      <c r="GC115" t="s">
        <v>366</v>
      </c>
      <c r="GD115">
        <v>0</v>
      </c>
      <c r="GE115">
        <v>100</v>
      </c>
      <c r="GF115">
        <v>100</v>
      </c>
      <c r="GG115">
        <v>-8.673999999999999</v>
      </c>
      <c r="GH115">
        <v>-0.09039999999999999</v>
      </c>
      <c r="GI115">
        <v>-2.868309889394353</v>
      </c>
      <c r="GJ115">
        <v>-0.006773961979547998</v>
      </c>
      <c r="GK115">
        <v>-8.296070481250098E-08</v>
      </c>
      <c r="GL115">
        <v>3.322967193956903E-10</v>
      </c>
      <c r="GM115">
        <v>-0.07871069313407227</v>
      </c>
      <c r="GN115">
        <v>-0.00208336341840114</v>
      </c>
      <c r="GO115">
        <v>8.801746095907445E-05</v>
      </c>
      <c r="GP115">
        <v>-2.677693255255651E-07</v>
      </c>
      <c r="GQ115">
        <v>3</v>
      </c>
      <c r="GR115">
        <v>2052</v>
      </c>
      <c r="GS115">
        <v>2</v>
      </c>
      <c r="GT115">
        <v>18</v>
      </c>
      <c r="GU115">
        <v>26.2</v>
      </c>
      <c r="GV115">
        <v>26.2</v>
      </c>
      <c r="GW115">
        <v>2.15576</v>
      </c>
      <c r="GX115">
        <v>2.37183</v>
      </c>
      <c r="GY115">
        <v>1.44775</v>
      </c>
      <c r="GZ115">
        <v>2.32422</v>
      </c>
      <c r="HA115">
        <v>1.55151</v>
      </c>
      <c r="HB115">
        <v>2.41211</v>
      </c>
      <c r="HC115">
        <v>28.7323</v>
      </c>
      <c r="HD115">
        <v>14.7625</v>
      </c>
      <c r="HE115">
        <v>18</v>
      </c>
      <c r="HF115">
        <v>571.487</v>
      </c>
      <c r="HG115">
        <v>439.194</v>
      </c>
      <c r="HH115">
        <v>23.049</v>
      </c>
      <c r="HI115">
        <v>23.6175</v>
      </c>
      <c r="HJ115">
        <v>30.0005</v>
      </c>
      <c r="HK115">
        <v>23.5431</v>
      </c>
      <c r="HL115">
        <v>23.4577</v>
      </c>
      <c r="HM115">
        <v>43.2253</v>
      </c>
      <c r="HN115">
        <v>38.3079</v>
      </c>
      <c r="HO115">
        <v>60.5256</v>
      </c>
      <c r="HP115">
        <v>23.0833</v>
      </c>
      <c r="HQ115">
        <v>957.5309999999999</v>
      </c>
      <c r="HR115">
        <v>14.6356</v>
      </c>
      <c r="HS115">
        <v>100.31</v>
      </c>
      <c r="HT115">
        <v>101.873</v>
      </c>
    </row>
    <row r="116" spans="1:228">
      <c r="A116">
        <v>100</v>
      </c>
      <c r="B116">
        <v>1728492532.1</v>
      </c>
      <c r="C116">
        <v>1594.599999904633</v>
      </c>
      <c r="D116" t="s">
        <v>566</v>
      </c>
      <c r="E116" t="s">
        <v>567</v>
      </c>
      <c r="F116">
        <v>5</v>
      </c>
      <c r="G116" t="s">
        <v>357</v>
      </c>
      <c r="H116" t="s">
        <v>358</v>
      </c>
      <c r="I116" t="s">
        <v>359</v>
      </c>
      <c r="J116" t="s">
        <v>491</v>
      </c>
      <c r="K116">
        <v>1728492524.6</v>
      </c>
      <c r="L116">
        <f>(M116)/1000</f>
        <v>0</v>
      </c>
      <c r="M116">
        <f>IF(BH116, AP116, AJ116)</f>
        <v>0</v>
      </c>
      <c r="N116">
        <f>IF(BH116, AK116, AI116)</f>
        <v>0</v>
      </c>
      <c r="O116">
        <f>BJ116 - IF(AW116&gt;1, N116*BD116*100.0/(AY116), 0)</f>
        <v>0</v>
      </c>
      <c r="P116">
        <f>((V116-L116/2)*O116-N116)/(V116+L116/2)</f>
        <v>0</v>
      </c>
      <c r="Q116">
        <f>P116*(BQ116+BR116)/1000.0</f>
        <v>0</v>
      </c>
      <c r="R116">
        <f>(BJ116 - IF(AW116&gt;1, N116*BD116*100.0/(AY116), 0))*(BQ116+BR116)/1000.0</f>
        <v>0</v>
      </c>
      <c r="S116">
        <f>2.0/((1/U116-1/T116)+SIGN(U116)*SQRT((1/U116-1/T116)*(1/U116-1/T116) + 4*BE116/((BE116+1)*(BE116+1))*(2*1/U116*1/T116-1/T116*1/T116)))</f>
        <v>0</v>
      </c>
      <c r="T116">
        <f>IF(LEFT(BF116,1)&lt;&gt;"0",IF(LEFT(BF116,1)="1",3.0,BG116),$D$5+$E$5*(BX116*BQ116/($K$5*1000))+$F$5*(BX116*BQ116/($K$5*1000))*MAX(MIN(BD116,$J$5),$I$5)*MAX(MIN(BD116,$J$5),$I$5)+$G$5*MAX(MIN(BD116,$J$5),$I$5)*(BX116*BQ116/($K$5*1000))+$H$5*(BX116*BQ116/($K$5*1000))*(BX116*BQ116/($K$5*1000)))</f>
        <v>0</v>
      </c>
      <c r="U116">
        <f>L116*(1000-(1000*0.61365*exp(17.502*Y116/(240.97+Y116))/(BQ116+BR116)+BL116)/2)/(1000*0.61365*exp(17.502*Y116/(240.97+Y116))/(BQ116+BR116)-BL116)</f>
        <v>0</v>
      </c>
      <c r="V116">
        <f>1/((BE116+1)/(S116/1.6)+1/(T116/1.37)) + BE116/((BE116+1)/(S116/1.6) + BE116/(T116/1.37))</f>
        <v>0</v>
      </c>
      <c r="W116">
        <f>(AZ116*BC116)</f>
        <v>0</v>
      </c>
      <c r="X116">
        <f>(BS116+(W116+2*0.95*5.67E-8*(((BS116+$B$7)+273)^4-(BS116+273)^4)-44100*L116)/(1.84*29.3*T116+8*0.95*5.67E-8*(BS116+273)^3))</f>
        <v>0</v>
      </c>
      <c r="Y116">
        <f>($C$7*BT116+$D$7*BU116+$E$7*X116)</f>
        <v>0</v>
      </c>
      <c r="Z116">
        <f>0.61365*exp(17.502*Y116/(240.97+Y116))</f>
        <v>0</v>
      </c>
      <c r="AA116">
        <f>(AB116/AC116*100)</f>
        <v>0</v>
      </c>
      <c r="AB116">
        <f>BL116*(BQ116+BR116)/1000</f>
        <v>0</v>
      </c>
      <c r="AC116">
        <f>0.61365*exp(17.502*BS116/(240.97+BS116))</f>
        <v>0</v>
      </c>
      <c r="AD116">
        <f>(Z116-BL116*(BQ116+BR116)/1000)</f>
        <v>0</v>
      </c>
      <c r="AE116">
        <f>(-L116*44100)</f>
        <v>0</v>
      </c>
      <c r="AF116">
        <f>2*29.3*T116*0.92*(BS116-Y116)</f>
        <v>0</v>
      </c>
      <c r="AG116">
        <f>2*0.95*5.67E-8*(((BS116+$B$7)+273)^4-(Y116+273)^4)</f>
        <v>0</v>
      </c>
      <c r="AH116">
        <f>W116+AG116+AE116+AF116</f>
        <v>0</v>
      </c>
      <c r="AI116">
        <f>BP116*AW116*(BK116-BJ116*(1000-AW116*BM116)/(1000-AW116*BL116))/(100*BD116)</f>
        <v>0</v>
      </c>
      <c r="AJ116">
        <f>1000*BP116*AW116*(BL116-BM116)/(100*BD116*(1000-AW116*BL116))</f>
        <v>0</v>
      </c>
      <c r="AK116">
        <f>(AL116 - AM116 - BQ116*1E3/(8.314*(BS116+273.15)) * AO116/BP116 * AN116) * BP116/(100*BD116) * (1000 - BM116)/1000</f>
        <v>0</v>
      </c>
      <c r="AL116">
        <v>946.8240998988695</v>
      </c>
      <c r="AM116">
        <v>909.9370181818182</v>
      </c>
      <c r="AN116">
        <v>5.12150745020181</v>
      </c>
      <c r="AO116">
        <v>66.7948060823847</v>
      </c>
      <c r="AP116">
        <f>(AR116 - AQ116 + BQ116*1E3/(8.314*(BS116+273.15)) * AT116/BP116 * AS116) * BP116/(100*BD116) * 1000/(1000 - AR116)</f>
        <v>0</v>
      </c>
      <c r="AQ116">
        <v>14.62206864555193</v>
      </c>
      <c r="AR116">
        <v>16.30473696969696</v>
      </c>
      <c r="AS116">
        <v>-0.0003982787109072025</v>
      </c>
      <c r="AT116">
        <v>79.11630161868476</v>
      </c>
      <c r="AU116">
        <v>15</v>
      </c>
      <c r="AV116">
        <v>3</v>
      </c>
      <c r="AW116">
        <f>IF(AU116*$H$13&gt;=AY116,1.0,(AY116/(AY116-AU116*$H$13)))</f>
        <v>0</v>
      </c>
      <c r="AX116">
        <f>(AW116-1)*100</f>
        <v>0</v>
      </c>
      <c r="AY116">
        <f>MAX(0,($B$13+$C$13*BX116)/(1+$D$13*BX116)*BQ116/(BS116+273)*$E$13)</f>
        <v>0</v>
      </c>
      <c r="AZ116">
        <f>$B$11*BY116+$C$11*BZ116+$F$11*CK116*(1-CN116)</f>
        <v>0</v>
      </c>
      <c r="BA116">
        <f>AZ116*BB116</f>
        <v>0</v>
      </c>
      <c r="BB116">
        <f>($B$11*$D$9+$C$11*$D$9+$F$11*((CX116+CP116)/MAX(CX116+CP116+CY116, 0.1)*$I$9+CY116/MAX(CX116+CP116+CY116, 0.1)*$J$9))/($B$11+$C$11+$F$11)</f>
        <v>0</v>
      </c>
      <c r="BC116">
        <f>($B$11*$K$9+$C$11*$K$9+$F$11*((CX116+CP116)/MAX(CX116+CP116+CY116, 0.1)*$P$9+CY116/MAX(CX116+CP116+CY116, 0.1)*$Q$9))/($B$11+$C$11+$F$11)</f>
        <v>0</v>
      </c>
      <c r="BD116">
        <v>6</v>
      </c>
      <c r="BE116">
        <v>0.5</v>
      </c>
      <c r="BF116" t="s">
        <v>361</v>
      </c>
      <c r="BG116">
        <v>2</v>
      </c>
      <c r="BH116" t="b">
        <v>1</v>
      </c>
      <c r="BI116">
        <v>1728492524.6</v>
      </c>
      <c r="BJ116">
        <v>860.0267407407408</v>
      </c>
      <c r="BK116">
        <v>907.947</v>
      </c>
      <c r="BL116">
        <v>16.3232</v>
      </c>
      <c r="BM116">
        <v>14.62007407407408</v>
      </c>
      <c r="BN116">
        <v>868.6234444444444</v>
      </c>
      <c r="BO116">
        <v>16.41358518518518</v>
      </c>
      <c r="BP116">
        <v>599.9975555555556</v>
      </c>
      <c r="BQ116">
        <v>97.50607777777776</v>
      </c>
      <c r="BR116">
        <v>0.100014</v>
      </c>
      <c r="BS116">
        <v>25.00492592592593</v>
      </c>
      <c r="BT116">
        <v>24.93122222222223</v>
      </c>
      <c r="BU116">
        <v>999.9000000000001</v>
      </c>
      <c r="BV116">
        <v>0</v>
      </c>
      <c r="BW116">
        <v>0</v>
      </c>
      <c r="BX116">
        <v>10007.2437037037</v>
      </c>
      <c r="BY116">
        <v>0</v>
      </c>
      <c r="BZ116">
        <v>65.55796666666664</v>
      </c>
      <c r="CA116">
        <v>-47.92031481481482</v>
      </c>
      <c r="CB116">
        <v>874.2977037037034</v>
      </c>
      <c r="CC116">
        <v>921.4182222222221</v>
      </c>
      <c r="CD116">
        <v>1.703118148148148</v>
      </c>
      <c r="CE116">
        <v>907.947</v>
      </c>
      <c r="CF116">
        <v>14.62007407407408</v>
      </c>
      <c r="CG116">
        <v>1.591611111111111</v>
      </c>
      <c r="CH116">
        <v>1.425545925925926</v>
      </c>
      <c r="CI116">
        <v>13.87781481481482</v>
      </c>
      <c r="CJ116">
        <v>12.19213703703704</v>
      </c>
      <c r="CK116">
        <v>1600.004074074074</v>
      </c>
      <c r="CL116">
        <v>0.6919885185185183</v>
      </c>
      <c r="CM116">
        <v>0.3080114814814814</v>
      </c>
      <c r="CN116">
        <v>0</v>
      </c>
      <c r="CO116">
        <v>2.054951851851852</v>
      </c>
      <c r="CP116">
        <v>0</v>
      </c>
      <c r="CQ116">
        <v>14874.77407407408</v>
      </c>
      <c r="CR116">
        <v>13790.15555555556</v>
      </c>
      <c r="CS116">
        <v>38.91644444444444</v>
      </c>
      <c r="CT116">
        <v>39.24048148148148</v>
      </c>
      <c r="CU116">
        <v>39.45811111111112</v>
      </c>
      <c r="CV116">
        <v>37.43262962962962</v>
      </c>
      <c r="CW116">
        <v>38.13629629629629</v>
      </c>
      <c r="CX116">
        <v>1107.184814814815</v>
      </c>
      <c r="CY116">
        <v>492.8192592592593</v>
      </c>
      <c r="CZ116">
        <v>0</v>
      </c>
      <c r="DA116">
        <v>1728492589</v>
      </c>
      <c r="DB116">
        <v>0</v>
      </c>
      <c r="DC116">
        <v>1728490956.5</v>
      </c>
      <c r="DD116" t="s">
        <v>362</v>
      </c>
      <c r="DE116">
        <v>1728490952.5</v>
      </c>
      <c r="DF116">
        <v>1728490956.5</v>
      </c>
      <c r="DG116">
        <v>1</v>
      </c>
      <c r="DH116">
        <v>-0.065</v>
      </c>
      <c r="DI116">
        <v>-0.008</v>
      </c>
      <c r="DJ116">
        <v>-3.246</v>
      </c>
      <c r="DK116">
        <v>-0.091</v>
      </c>
      <c r="DL116">
        <v>52</v>
      </c>
      <c r="DM116">
        <v>15</v>
      </c>
      <c r="DN116">
        <v>0.25</v>
      </c>
      <c r="DO116">
        <v>0.13</v>
      </c>
      <c r="DP116">
        <v>-48.42677804878049</v>
      </c>
      <c r="DQ116">
        <v>7.928880836236994</v>
      </c>
      <c r="DR116">
        <v>0.8575731215391704</v>
      </c>
      <c r="DS116">
        <v>0</v>
      </c>
      <c r="DT116">
        <v>1.716882682926829</v>
      </c>
      <c r="DU116">
        <v>-0.2540901742160265</v>
      </c>
      <c r="DV116">
        <v>0.02533021025057805</v>
      </c>
      <c r="DW116">
        <v>0</v>
      </c>
      <c r="DX116">
        <v>0</v>
      </c>
      <c r="DY116">
        <v>2</v>
      </c>
      <c r="DZ116" t="s">
        <v>386</v>
      </c>
      <c r="EA116">
        <v>3.23086</v>
      </c>
      <c r="EB116">
        <v>2.70439</v>
      </c>
      <c r="EC116">
        <v>0.175565</v>
      </c>
      <c r="ED116">
        <v>0.180886</v>
      </c>
      <c r="EE116">
        <v>0.08562359999999999</v>
      </c>
      <c r="EF116">
        <v>0.07924730000000001</v>
      </c>
      <c r="EG116">
        <v>27219.8</v>
      </c>
      <c r="EH116">
        <v>26403.1</v>
      </c>
      <c r="EI116">
        <v>31600.1</v>
      </c>
      <c r="EJ116">
        <v>30537</v>
      </c>
      <c r="EK116">
        <v>38726.2</v>
      </c>
      <c r="EL116">
        <v>37168</v>
      </c>
      <c r="EM116">
        <v>44308.8</v>
      </c>
      <c r="EN116">
        <v>42627</v>
      </c>
      <c r="EO116">
        <v>2.13465</v>
      </c>
      <c r="EP116">
        <v>1.9171</v>
      </c>
      <c r="EQ116">
        <v>0.12932</v>
      </c>
      <c r="ER116">
        <v>0</v>
      </c>
      <c r="ES116">
        <v>22.797</v>
      </c>
      <c r="ET116">
        <v>999.9</v>
      </c>
      <c r="EU116">
        <v>70.40000000000001</v>
      </c>
      <c r="EV116">
        <v>23.4</v>
      </c>
      <c r="EW116">
        <v>20.8564</v>
      </c>
      <c r="EX116">
        <v>61.1019</v>
      </c>
      <c r="EY116">
        <v>25.5529</v>
      </c>
      <c r="EZ116">
        <v>1</v>
      </c>
      <c r="FA116">
        <v>-0.261827</v>
      </c>
      <c r="FB116">
        <v>-0.333745</v>
      </c>
      <c r="FC116">
        <v>20.1988</v>
      </c>
      <c r="FD116">
        <v>5.22014</v>
      </c>
      <c r="FE116">
        <v>11.9971</v>
      </c>
      <c r="FF116">
        <v>4.9651</v>
      </c>
      <c r="FG116">
        <v>3.29575</v>
      </c>
      <c r="FH116">
        <v>9999</v>
      </c>
      <c r="FI116">
        <v>9999</v>
      </c>
      <c r="FJ116">
        <v>9999</v>
      </c>
      <c r="FK116">
        <v>148.4</v>
      </c>
      <c r="FL116">
        <v>4.97101</v>
      </c>
      <c r="FM116">
        <v>1.86766</v>
      </c>
      <c r="FN116">
        <v>1.85883</v>
      </c>
      <c r="FO116">
        <v>1.86506</v>
      </c>
      <c r="FP116">
        <v>1.86302</v>
      </c>
      <c r="FQ116">
        <v>1.86432</v>
      </c>
      <c r="FR116">
        <v>1.85979</v>
      </c>
      <c r="FS116">
        <v>1.86388</v>
      </c>
      <c r="FT116">
        <v>0</v>
      </c>
      <c r="FU116">
        <v>0</v>
      </c>
      <c r="FV116">
        <v>0</v>
      </c>
      <c r="FW116">
        <v>0</v>
      </c>
      <c r="FX116" t="s">
        <v>364</v>
      </c>
      <c r="FY116" t="s">
        <v>365</v>
      </c>
      <c r="FZ116" t="s">
        <v>366</v>
      </c>
      <c r="GA116" t="s">
        <v>366</v>
      </c>
      <c r="GB116" t="s">
        <v>366</v>
      </c>
      <c r="GC116" t="s">
        <v>366</v>
      </c>
      <c r="GD116">
        <v>0</v>
      </c>
      <c r="GE116">
        <v>100</v>
      </c>
      <c r="GF116">
        <v>100</v>
      </c>
      <c r="GG116">
        <v>-8.829000000000001</v>
      </c>
      <c r="GH116">
        <v>-0.09039999999999999</v>
      </c>
      <c r="GI116">
        <v>-2.868309889394353</v>
      </c>
      <c r="GJ116">
        <v>-0.006773961979547998</v>
      </c>
      <c r="GK116">
        <v>-8.296070481250098E-08</v>
      </c>
      <c r="GL116">
        <v>3.322967193956903E-10</v>
      </c>
      <c r="GM116">
        <v>-0.07871069313407227</v>
      </c>
      <c r="GN116">
        <v>-0.00208336341840114</v>
      </c>
      <c r="GO116">
        <v>8.801746095907445E-05</v>
      </c>
      <c r="GP116">
        <v>-2.677693255255651E-07</v>
      </c>
      <c r="GQ116">
        <v>3</v>
      </c>
      <c r="GR116">
        <v>2052</v>
      </c>
      <c r="GS116">
        <v>2</v>
      </c>
      <c r="GT116">
        <v>18</v>
      </c>
      <c r="GU116">
        <v>26.3</v>
      </c>
      <c r="GV116">
        <v>26.3</v>
      </c>
      <c r="GW116">
        <v>2.20459</v>
      </c>
      <c r="GX116">
        <v>2.37305</v>
      </c>
      <c r="GY116">
        <v>1.44775</v>
      </c>
      <c r="GZ116">
        <v>2.32422</v>
      </c>
      <c r="HA116">
        <v>1.55151</v>
      </c>
      <c r="HB116">
        <v>2.40601</v>
      </c>
      <c r="HC116">
        <v>28.7323</v>
      </c>
      <c r="HD116">
        <v>14.7449</v>
      </c>
      <c r="HE116">
        <v>18</v>
      </c>
      <c r="HF116">
        <v>571.384</v>
      </c>
      <c r="HG116">
        <v>439.17</v>
      </c>
      <c r="HH116">
        <v>23.101</v>
      </c>
      <c r="HI116">
        <v>23.6236</v>
      </c>
      <c r="HJ116">
        <v>30.0005</v>
      </c>
      <c r="HK116">
        <v>23.5493</v>
      </c>
      <c r="HL116">
        <v>23.4637</v>
      </c>
      <c r="HM116">
        <v>44.2107</v>
      </c>
      <c r="HN116">
        <v>38.3079</v>
      </c>
      <c r="HO116">
        <v>60.5256</v>
      </c>
      <c r="HP116">
        <v>23.1282</v>
      </c>
      <c r="HQ116">
        <v>977.592</v>
      </c>
      <c r="HR116">
        <v>14.6543</v>
      </c>
      <c r="HS116">
        <v>100.311</v>
      </c>
      <c r="HT116">
        <v>101.872</v>
      </c>
    </row>
    <row r="117" spans="1:228">
      <c r="A117">
        <v>101</v>
      </c>
      <c r="B117">
        <v>1728492537.1</v>
      </c>
      <c r="C117">
        <v>1599.599999904633</v>
      </c>
      <c r="D117" t="s">
        <v>568</v>
      </c>
      <c r="E117" t="s">
        <v>569</v>
      </c>
      <c r="F117">
        <v>5</v>
      </c>
      <c r="G117" t="s">
        <v>357</v>
      </c>
      <c r="H117" t="s">
        <v>358</v>
      </c>
      <c r="I117" t="s">
        <v>359</v>
      </c>
      <c r="J117" t="s">
        <v>491</v>
      </c>
      <c r="K117">
        <v>1728492529.314285</v>
      </c>
      <c r="L117">
        <f>(M117)/1000</f>
        <v>0</v>
      </c>
      <c r="M117">
        <f>IF(BH117, AP117, AJ117)</f>
        <v>0</v>
      </c>
      <c r="N117">
        <f>IF(BH117, AK117, AI117)</f>
        <v>0</v>
      </c>
      <c r="O117">
        <f>BJ117 - IF(AW117&gt;1, N117*BD117*100.0/(AY117), 0)</f>
        <v>0</v>
      </c>
      <c r="P117">
        <f>((V117-L117/2)*O117-N117)/(V117+L117/2)</f>
        <v>0</v>
      </c>
      <c r="Q117">
        <f>P117*(BQ117+BR117)/1000.0</f>
        <v>0</v>
      </c>
      <c r="R117">
        <f>(BJ117 - IF(AW117&gt;1, N117*BD117*100.0/(AY117), 0))*(BQ117+BR117)/1000.0</f>
        <v>0</v>
      </c>
      <c r="S117">
        <f>2.0/((1/U117-1/T117)+SIGN(U117)*SQRT((1/U117-1/T117)*(1/U117-1/T117) + 4*BE117/((BE117+1)*(BE117+1))*(2*1/U117*1/T117-1/T117*1/T117)))</f>
        <v>0</v>
      </c>
      <c r="T117">
        <f>IF(LEFT(BF117,1)&lt;&gt;"0",IF(LEFT(BF117,1)="1",3.0,BG117),$D$5+$E$5*(BX117*BQ117/($K$5*1000))+$F$5*(BX117*BQ117/($K$5*1000))*MAX(MIN(BD117,$J$5),$I$5)*MAX(MIN(BD117,$J$5),$I$5)+$G$5*MAX(MIN(BD117,$J$5),$I$5)*(BX117*BQ117/($K$5*1000))+$H$5*(BX117*BQ117/($K$5*1000))*(BX117*BQ117/($K$5*1000)))</f>
        <v>0</v>
      </c>
      <c r="U117">
        <f>L117*(1000-(1000*0.61365*exp(17.502*Y117/(240.97+Y117))/(BQ117+BR117)+BL117)/2)/(1000*0.61365*exp(17.502*Y117/(240.97+Y117))/(BQ117+BR117)-BL117)</f>
        <v>0</v>
      </c>
      <c r="V117">
        <f>1/((BE117+1)/(S117/1.6)+1/(T117/1.37)) + BE117/((BE117+1)/(S117/1.6) + BE117/(T117/1.37))</f>
        <v>0</v>
      </c>
      <c r="W117">
        <f>(AZ117*BC117)</f>
        <v>0</v>
      </c>
      <c r="X117">
        <f>(BS117+(W117+2*0.95*5.67E-8*(((BS117+$B$7)+273)^4-(BS117+273)^4)-44100*L117)/(1.84*29.3*T117+8*0.95*5.67E-8*(BS117+273)^3))</f>
        <v>0</v>
      </c>
      <c r="Y117">
        <f>($C$7*BT117+$D$7*BU117+$E$7*X117)</f>
        <v>0</v>
      </c>
      <c r="Z117">
        <f>0.61365*exp(17.502*Y117/(240.97+Y117))</f>
        <v>0</v>
      </c>
      <c r="AA117">
        <f>(AB117/AC117*100)</f>
        <v>0</v>
      </c>
      <c r="AB117">
        <f>BL117*(BQ117+BR117)/1000</f>
        <v>0</v>
      </c>
      <c r="AC117">
        <f>0.61365*exp(17.502*BS117/(240.97+BS117))</f>
        <v>0</v>
      </c>
      <c r="AD117">
        <f>(Z117-BL117*(BQ117+BR117)/1000)</f>
        <v>0</v>
      </c>
      <c r="AE117">
        <f>(-L117*44100)</f>
        <v>0</v>
      </c>
      <c r="AF117">
        <f>2*29.3*T117*0.92*(BS117-Y117)</f>
        <v>0</v>
      </c>
      <c r="AG117">
        <f>2*0.95*5.67E-8*(((BS117+$B$7)+273)^4-(Y117+273)^4)</f>
        <v>0</v>
      </c>
      <c r="AH117">
        <f>W117+AG117+AE117+AF117</f>
        <v>0</v>
      </c>
      <c r="AI117">
        <f>BP117*AW117*(BK117-BJ117*(1000-AW117*BM117)/(1000-AW117*BL117))/(100*BD117)</f>
        <v>0</v>
      </c>
      <c r="AJ117">
        <f>1000*BP117*AW117*(BL117-BM117)/(100*BD117*(1000-AW117*BL117))</f>
        <v>0</v>
      </c>
      <c r="AK117">
        <f>(AL117 - AM117 - BQ117*1E3/(8.314*(BS117+273.15)) * AO117/BP117 * AN117) * BP117/(100*BD117) * (1000 - BM117)/1000</f>
        <v>0</v>
      </c>
      <c r="AL117">
        <v>972.5589894695529</v>
      </c>
      <c r="AM117">
        <v>935.8487818181815</v>
      </c>
      <c r="AN117">
        <v>5.180159464821739</v>
      </c>
      <c r="AO117">
        <v>66.7948060823847</v>
      </c>
      <c r="AP117">
        <f>(AR117 - AQ117 + BQ117*1E3/(8.314*(BS117+273.15)) * AT117/BP117 * AS117) * BP117/(100*BD117) * 1000/(1000 - AR117)</f>
        <v>0</v>
      </c>
      <c r="AQ117">
        <v>14.62437960703785</v>
      </c>
      <c r="AR117">
        <v>16.29591818181818</v>
      </c>
      <c r="AS117">
        <v>-0.0002127122268923392</v>
      </c>
      <c r="AT117">
        <v>79.11630161868476</v>
      </c>
      <c r="AU117">
        <v>15</v>
      </c>
      <c r="AV117">
        <v>3</v>
      </c>
      <c r="AW117">
        <f>IF(AU117*$H$13&gt;=AY117,1.0,(AY117/(AY117-AU117*$H$13)))</f>
        <v>0</v>
      </c>
      <c r="AX117">
        <f>(AW117-1)*100</f>
        <v>0</v>
      </c>
      <c r="AY117">
        <f>MAX(0,($B$13+$C$13*BX117)/(1+$D$13*BX117)*BQ117/(BS117+273)*$E$13)</f>
        <v>0</v>
      </c>
      <c r="AZ117">
        <f>$B$11*BY117+$C$11*BZ117+$F$11*CK117*(1-CN117)</f>
        <v>0</v>
      </c>
      <c r="BA117">
        <f>AZ117*BB117</f>
        <v>0</v>
      </c>
      <c r="BB117">
        <f>($B$11*$D$9+$C$11*$D$9+$F$11*((CX117+CP117)/MAX(CX117+CP117+CY117, 0.1)*$I$9+CY117/MAX(CX117+CP117+CY117, 0.1)*$J$9))/($B$11+$C$11+$F$11)</f>
        <v>0</v>
      </c>
      <c r="BC117">
        <f>($B$11*$K$9+$C$11*$K$9+$F$11*((CX117+CP117)/MAX(CX117+CP117+CY117, 0.1)*$P$9+CY117/MAX(CX117+CP117+CY117, 0.1)*$Q$9))/($B$11+$C$11+$F$11)</f>
        <v>0</v>
      </c>
      <c r="BD117">
        <v>6</v>
      </c>
      <c r="BE117">
        <v>0.5</v>
      </c>
      <c r="BF117" t="s">
        <v>361</v>
      </c>
      <c r="BG117">
        <v>2</v>
      </c>
      <c r="BH117" t="b">
        <v>1</v>
      </c>
      <c r="BI117">
        <v>1728492529.314285</v>
      </c>
      <c r="BJ117">
        <v>883.6976428571427</v>
      </c>
      <c r="BK117">
        <v>931.37675</v>
      </c>
      <c r="BL117">
        <v>16.31075</v>
      </c>
      <c r="BM117">
        <v>14.62183571428571</v>
      </c>
      <c r="BN117">
        <v>892.44075</v>
      </c>
      <c r="BO117">
        <v>16.40114642857143</v>
      </c>
      <c r="BP117">
        <v>600.0099285714285</v>
      </c>
      <c r="BQ117">
        <v>97.50557500000001</v>
      </c>
      <c r="BR117">
        <v>0.09999248928571429</v>
      </c>
      <c r="BS117">
        <v>24.99615357142857</v>
      </c>
      <c r="BT117">
        <v>24.92592142857143</v>
      </c>
      <c r="BU117">
        <v>999.9000000000002</v>
      </c>
      <c r="BV117">
        <v>0</v>
      </c>
      <c r="BW117">
        <v>0</v>
      </c>
      <c r="BX117">
        <v>10006.00428571429</v>
      </c>
      <c r="BY117">
        <v>0</v>
      </c>
      <c r="BZ117">
        <v>65.54573928571429</v>
      </c>
      <c r="CA117">
        <v>-47.67914642857142</v>
      </c>
      <c r="CB117">
        <v>898.3501071428572</v>
      </c>
      <c r="CC117">
        <v>945.1972499999999</v>
      </c>
      <c r="CD117">
        <v>1.688913571428571</v>
      </c>
      <c r="CE117">
        <v>931.37675</v>
      </c>
      <c r="CF117">
        <v>14.62183571428571</v>
      </c>
      <c r="CG117">
        <v>1.590388928571428</v>
      </c>
      <c r="CH117">
        <v>1.425709642857143</v>
      </c>
      <c r="CI117">
        <v>13.86598928571428</v>
      </c>
      <c r="CJ117">
        <v>12.19388571428572</v>
      </c>
      <c r="CK117">
        <v>1600.016428571428</v>
      </c>
      <c r="CL117">
        <v>0.6919896428571429</v>
      </c>
      <c r="CM117">
        <v>0.3080103571428571</v>
      </c>
      <c r="CN117">
        <v>0</v>
      </c>
      <c r="CO117">
        <v>2.084017857142857</v>
      </c>
      <c r="CP117">
        <v>0</v>
      </c>
      <c r="CQ117">
        <v>14952.04642857143</v>
      </c>
      <c r="CR117">
        <v>13790.27142857143</v>
      </c>
      <c r="CS117">
        <v>38.83007142857142</v>
      </c>
      <c r="CT117">
        <v>39.18064285714285</v>
      </c>
      <c r="CU117">
        <v>39.38367857142857</v>
      </c>
      <c r="CV117">
        <v>37.36796428571428</v>
      </c>
      <c r="CW117">
        <v>38.07346428571429</v>
      </c>
      <c r="CX117">
        <v>1107.195357142857</v>
      </c>
      <c r="CY117">
        <v>492.8210714285714</v>
      </c>
      <c r="CZ117">
        <v>0</v>
      </c>
      <c r="DA117">
        <v>1728492593.8</v>
      </c>
      <c r="DB117">
        <v>0</v>
      </c>
      <c r="DC117">
        <v>1728490956.5</v>
      </c>
      <c r="DD117" t="s">
        <v>362</v>
      </c>
      <c r="DE117">
        <v>1728490952.5</v>
      </c>
      <c r="DF117">
        <v>1728490956.5</v>
      </c>
      <c r="DG117">
        <v>1</v>
      </c>
      <c r="DH117">
        <v>-0.065</v>
      </c>
      <c r="DI117">
        <v>-0.008</v>
      </c>
      <c r="DJ117">
        <v>-3.246</v>
      </c>
      <c r="DK117">
        <v>-0.091</v>
      </c>
      <c r="DL117">
        <v>52</v>
      </c>
      <c r="DM117">
        <v>15</v>
      </c>
      <c r="DN117">
        <v>0.25</v>
      </c>
      <c r="DO117">
        <v>0.13</v>
      </c>
      <c r="DP117">
        <v>-48.00483658536585</v>
      </c>
      <c r="DQ117">
        <v>4.812177700348395</v>
      </c>
      <c r="DR117">
        <v>0.5879563384968176</v>
      </c>
      <c r="DS117">
        <v>0</v>
      </c>
      <c r="DT117">
        <v>1.701562195121952</v>
      </c>
      <c r="DU117">
        <v>-0.2008802090592321</v>
      </c>
      <c r="DV117">
        <v>0.02009527447329469</v>
      </c>
      <c r="DW117">
        <v>0</v>
      </c>
      <c r="DX117">
        <v>0</v>
      </c>
      <c r="DY117">
        <v>2</v>
      </c>
      <c r="DZ117" t="s">
        <v>386</v>
      </c>
      <c r="EA117">
        <v>3.23092</v>
      </c>
      <c r="EB117">
        <v>2.70457</v>
      </c>
      <c r="EC117">
        <v>0.178781</v>
      </c>
      <c r="ED117">
        <v>0.183987</v>
      </c>
      <c r="EE117">
        <v>0.0855894</v>
      </c>
      <c r="EF117">
        <v>0.0792529</v>
      </c>
      <c r="EG117">
        <v>27113.6</v>
      </c>
      <c r="EH117">
        <v>26303</v>
      </c>
      <c r="EI117">
        <v>31599.9</v>
      </c>
      <c r="EJ117">
        <v>30536.7</v>
      </c>
      <c r="EK117">
        <v>38727.2</v>
      </c>
      <c r="EL117">
        <v>37167.4</v>
      </c>
      <c r="EM117">
        <v>44308.3</v>
      </c>
      <c r="EN117">
        <v>42626.4</v>
      </c>
      <c r="EO117">
        <v>2.13473</v>
      </c>
      <c r="EP117">
        <v>1.91698</v>
      </c>
      <c r="EQ117">
        <v>0.129551</v>
      </c>
      <c r="ER117">
        <v>0</v>
      </c>
      <c r="ES117">
        <v>22.7855</v>
      </c>
      <c r="ET117">
        <v>999.9</v>
      </c>
      <c r="EU117">
        <v>70.40000000000001</v>
      </c>
      <c r="EV117">
        <v>23.4</v>
      </c>
      <c r="EW117">
        <v>20.8566</v>
      </c>
      <c r="EX117">
        <v>60.8119</v>
      </c>
      <c r="EY117">
        <v>25.3325</v>
      </c>
      <c r="EZ117">
        <v>1</v>
      </c>
      <c r="FA117">
        <v>-0.261407</v>
      </c>
      <c r="FB117">
        <v>-0.393391</v>
      </c>
      <c r="FC117">
        <v>20.1987</v>
      </c>
      <c r="FD117">
        <v>5.21999</v>
      </c>
      <c r="FE117">
        <v>11.9969</v>
      </c>
      <c r="FF117">
        <v>4.9654</v>
      </c>
      <c r="FG117">
        <v>3.29568</v>
      </c>
      <c r="FH117">
        <v>9999</v>
      </c>
      <c r="FI117">
        <v>9999</v>
      </c>
      <c r="FJ117">
        <v>9999</v>
      </c>
      <c r="FK117">
        <v>148.4</v>
      </c>
      <c r="FL117">
        <v>4.97098</v>
      </c>
      <c r="FM117">
        <v>1.86766</v>
      </c>
      <c r="FN117">
        <v>1.85884</v>
      </c>
      <c r="FO117">
        <v>1.86508</v>
      </c>
      <c r="FP117">
        <v>1.86304</v>
      </c>
      <c r="FQ117">
        <v>1.86434</v>
      </c>
      <c r="FR117">
        <v>1.85979</v>
      </c>
      <c r="FS117">
        <v>1.86386</v>
      </c>
      <c r="FT117">
        <v>0</v>
      </c>
      <c r="FU117">
        <v>0</v>
      </c>
      <c r="FV117">
        <v>0</v>
      </c>
      <c r="FW117">
        <v>0</v>
      </c>
      <c r="FX117" t="s">
        <v>364</v>
      </c>
      <c r="FY117" t="s">
        <v>365</v>
      </c>
      <c r="FZ117" t="s">
        <v>366</v>
      </c>
      <c r="GA117" t="s">
        <v>366</v>
      </c>
      <c r="GB117" t="s">
        <v>366</v>
      </c>
      <c r="GC117" t="s">
        <v>366</v>
      </c>
      <c r="GD117">
        <v>0</v>
      </c>
      <c r="GE117">
        <v>100</v>
      </c>
      <c r="GF117">
        <v>100</v>
      </c>
      <c r="GG117">
        <v>-8.986000000000001</v>
      </c>
      <c r="GH117">
        <v>-0.09039999999999999</v>
      </c>
      <c r="GI117">
        <v>-2.868309889394353</v>
      </c>
      <c r="GJ117">
        <v>-0.006773961979547998</v>
      </c>
      <c r="GK117">
        <v>-8.296070481250098E-08</v>
      </c>
      <c r="GL117">
        <v>3.322967193956903E-10</v>
      </c>
      <c r="GM117">
        <v>-0.07871069313407227</v>
      </c>
      <c r="GN117">
        <v>-0.00208336341840114</v>
      </c>
      <c r="GO117">
        <v>8.801746095907445E-05</v>
      </c>
      <c r="GP117">
        <v>-2.677693255255651E-07</v>
      </c>
      <c r="GQ117">
        <v>3</v>
      </c>
      <c r="GR117">
        <v>2052</v>
      </c>
      <c r="GS117">
        <v>2</v>
      </c>
      <c r="GT117">
        <v>18</v>
      </c>
      <c r="GU117">
        <v>26.4</v>
      </c>
      <c r="GV117">
        <v>26.3</v>
      </c>
      <c r="GW117">
        <v>2.24976</v>
      </c>
      <c r="GX117">
        <v>2.37305</v>
      </c>
      <c r="GY117">
        <v>1.44775</v>
      </c>
      <c r="GZ117">
        <v>2.32422</v>
      </c>
      <c r="HA117">
        <v>1.55151</v>
      </c>
      <c r="HB117">
        <v>2.40723</v>
      </c>
      <c r="HC117">
        <v>28.7323</v>
      </c>
      <c r="HD117">
        <v>14.7625</v>
      </c>
      <c r="HE117">
        <v>18</v>
      </c>
      <c r="HF117">
        <v>571.487</v>
      </c>
      <c r="HG117">
        <v>439.14</v>
      </c>
      <c r="HH117">
        <v>23.1501</v>
      </c>
      <c r="HI117">
        <v>23.6289</v>
      </c>
      <c r="HJ117">
        <v>30.0006</v>
      </c>
      <c r="HK117">
        <v>23.5544</v>
      </c>
      <c r="HL117">
        <v>23.4689</v>
      </c>
      <c r="HM117">
        <v>45.0789</v>
      </c>
      <c r="HN117">
        <v>38.3079</v>
      </c>
      <c r="HO117">
        <v>60.5256</v>
      </c>
      <c r="HP117">
        <v>23.1816</v>
      </c>
      <c r="HQ117">
        <v>1007.64</v>
      </c>
      <c r="HR117">
        <v>14.6722</v>
      </c>
      <c r="HS117">
        <v>100.31</v>
      </c>
      <c r="HT117">
        <v>101.871</v>
      </c>
    </row>
    <row r="118" spans="1:228">
      <c r="A118">
        <v>102</v>
      </c>
      <c r="B118">
        <v>1728492542.1</v>
      </c>
      <c r="C118">
        <v>1604.599999904633</v>
      </c>
      <c r="D118" t="s">
        <v>570</v>
      </c>
      <c r="E118" t="s">
        <v>571</v>
      </c>
      <c r="F118">
        <v>5</v>
      </c>
      <c r="G118" t="s">
        <v>357</v>
      </c>
      <c r="H118" t="s">
        <v>358</v>
      </c>
      <c r="I118" t="s">
        <v>359</v>
      </c>
      <c r="J118" t="s">
        <v>491</v>
      </c>
      <c r="K118">
        <v>1728492534.6</v>
      </c>
      <c r="L118">
        <f>(M118)/1000</f>
        <v>0</v>
      </c>
      <c r="M118">
        <f>IF(BH118, AP118, AJ118)</f>
        <v>0</v>
      </c>
      <c r="N118">
        <f>IF(BH118, AK118, AI118)</f>
        <v>0</v>
      </c>
      <c r="O118">
        <f>BJ118 - IF(AW118&gt;1, N118*BD118*100.0/(AY118), 0)</f>
        <v>0</v>
      </c>
      <c r="P118">
        <f>((V118-L118/2)*O118-N118)/(V118+L118/2)</f>
        <v>0</v>
      </c>
      <c r="Q118">
        <f>P118*(BQ118+BR118)/1000.0</f>
        <v>0</v>
      </c>
      <c r="R118">
        <f>(BJ118 - IF(AW118&gt;1, N118*BD118*100.0/(AY118), 0))*(BQ118+BR118)/1000.0</f>
        <v>0</v>
      </c>
      <c r="S118">
        <f>2.0/((1/U118-1/T118)+SIGN(U118)*SQRT((1/U118-1/T118)*(1/U118-1/T118) + 4*BE118/((BE118+1)*(BE118+1))*(2*1/U118*1/T118-1/T118*1/T118)))</f>
        <v>0</v>
      </c>
      <c r="T118">
        <f>IF(LEFT(BF118,1)&lt;&gt;"0",IF(LEFT(BF118,1)="1",3.0,BG118),$D$5+$E$5*(BX118*BQ118/($K$5*1000))+$F$5*(BX118*BQ118/($K$5*1000))*MAX(MIN(BD118,$J$5),$I$5)*MAX(MIN(BD118,$J$5),$I$5)+$G$5*MAX(MIN(BD118,$J$5),$I$5)*(BX118*BQ118/($K$5*1000))+$H$5*(BX118*BQ118/($K$5*1000))*(BX118*BQ118/($K$5*1000)))</f>
        <v>0</v>
      </c>
      <c r="U118">
        <f>L118*(1000-(1000*0.61365*exp(17.502*Y118/(240.97+Y118))/(BQ118+BR118)+BL118)/2)/(1000*0.61365*exp(17.502*Y118/(240.97+Y118))/(BQ118+BR118)-BL118)</f>
        <v>0</v>
      </c>
      <c r="V118">
        <f>1/((BE118+1)/(S118/1.6)+1/(T118/1.37)) + BE118/((BE118+1)/(S118/1.6) + BE118/(T118/1.37))</f>
        <v>0</v>
      </c>
      <c r="W118">
        <f>(AZ118*BC118)</f>
        <v>0</v>
      </c>
      <c r="X118">
        <f>(BS118+(W118+2*0.95*5.67E-8*(((BS118+$B$7)+273)^4-(BS118+273)^4)-44100*L118)/(1.84*29.3*T118+8*0.95*5.67E-8*(BS118+273)^3))</f>
        <v>0</v>
      </c>
      <c r="Y118">
        <f>($C$7*BT118+$D$7*BU118+$E$7*X118)</f>
        <v>0</v>
      </c>
      <c r="Z118">
        <f>0.61365*exp(17.502*Y118/(240.97+Y118))</f>
        <v>0</v>
      </c>
      <c r="AA118">
        <f>(AB118/AC118*100)</f>
        <v>0</v>
      </c>
      <c r="AB118">
        <f>BL118*(BQ118+BR118)/1000</f>
        <v>0</v>
      </c>
      <c r="AC118">
        <f>0.61365*exp(17.502*BS118/(240.97+BS118))</f>
        <v>0</v>
      </c>
      <c r="AD118">
        <f>(Z118-BL118*(BQ118+BR118)/1000)</f>
        <v>0</v>
      </c>
      <c r="AE118">
        <f>(-L118*44100)</f>
        <v>0</v>
      </c>
      <c r="AF118">
        <f>2*29.3*T118*0.92*(BS118-Y118)</f>
        <v>0</v>
      </c>
      <c r="AG118">
        <f>2*0.95*5.67E-8*(((BS118+$B$7)+273)^4-(Y118+273)^4)</f>
        <v>0</v>
      </c>
      <c r="AH118">
        <f>W118+AG118+AE118+AF118</f>
        <v>0</v>
      </c>
      <c r="AI118">
        <f>BP118*AW118*(BK118-BJ118*(1000-AW118*BM118)/(1000-AW118*BL118))/(100*BD118)</f>
        <v>0</v>
      </c>
      <c r="AJ118">
        <f>1000*BP118*AW118*(BL118-BM118)/(100*BD118*(1000-AW118*BL118))</f>
        <v>0</v>
      </c>
      <c r="AK118">
        <f>(AL118 - AM118 - BQ118*1E3/(8.314*(BS118+273.15)) * AO118/BP118 * AN118) * BP118/(100*BD118) * (1000 - BM118)/1000</f>
        <v>0</v>
      </c>
      <c r="AL118">
        <v>998.1016144734162</v>
      </c>
      <c r="AM118">
        <v>961.6980060606057</v>
      </c>
      <c r="AN118">
        <v>5.162529500460259</v>
      </c>
      <c r="AO118">
        <v>66.7948060823847</v>
      </c>
      <c r="AP118">
        <f>(AR118 - AQ118 + BQ118*1E3/(8.314*(BS118+273.15)) * AT118/BP118 * AS118) * BP118/(100*BD118) * 1000/(1000 - AR118)</f>
        <v>0</v>
      </c>
      <c r="AQ118">
        <v>14.6256826853365</v>
      </c>
      <c r="AR118">
        <v>16.28925878787879</v>
      </c>
      <c r="AS118">
        <v>-8.91336641958801E-05</v>
      </c>
      <c r="AT118">
        <v>79.11630161868476</v>
      </c>
      <c r="AU118">
        <v>15</v>
      </c>
      <c r="AV118">
        <v>3</v>
      </c>
      <c r="AW118">
        <f>IF(AU118*$H$13&gt;=AY118,1.0,(AY118/(AY118-AU118*$H$13)))</f>
        <v>0</v>
      </c>
      <c r="AX118">
        <f>(AW118-1)*100</f>
        <v>0</v>
      </c>
      <c r="AY118">
        <f>MAX(0,($B$13+$C$13*BX118)/(1+$D$13*BX118)*BQ118/(BS118+273)*$E$13)</f>
        <v>0</v>
      </c>
      <c r="AZ118">
        <f>$B$11*BY118+$C$11*BZ118+$F$11*CK118*(1-CN118)</f>
        <v>0</v>
      </c>
      <c r="BA118">
        <f>AZ118*BB118</f>
        <v>0</v>
      </c>
      <c r="BB118">
        <f>($B$11*$D$9+$C$11*$D$9+$F$11*((CX118+CP118)/MAX(CX118+CP118+CY118, 0.1)*$I$9+CY118/MAX(CX118+CP118+CY118, 0.1)*$J$9))/($B$11+$C$11+$F$11)</f>
        <v>0</v>
      </c>
      <c r="BC118">
        <f>($B$11*$K$9+$C$11*$K$9+$F$11*((CX118+CP118)/MAX(CX118+CP118+CY118, 0.1)*$P$9+CY118/MAX(CX118+CP118+CY118, 0.1)*$Q$9))/($B$11+$C$11+$F$11)</f>
        <v>0</v>
      </c>
      <c r="BD118">
        <v>6</v>
      </c>
      <c r="BE118">
        <v>0.5</v>
      </c>
      <c r="BF118" t="s">
        <v>361</v>
      </c>
      <c r="BG118">
        <v>2</v>
      </c>
      <c r="BH118" t="b">
        <v>1</v>
      </c>
      <c r="BI118">
        <v>1728492534.6</v>
      </c>
      <c r="BJ118">
        <v>910.4315925925928</v>
      </c>
      <c r="BK118">
        <v>957.9129999999999</v>
      </c>
      <c r="BL118">
        <v>16.30031851851852</v>
      </c>
      <c r="BM118">
        <v>14.62414814814815</v>
      </c>
      <c r="BN118">
        <v>919.3389629629628</v>
      </c>
      <c r="BO118">
        <v>16.39071851851852</v>
      </c>
      <c r="BP118">
        <v>600.0158148148147</v>
      </c>
      <c r="BQ118">
        <v>97.50551851851851</v>
      </c>
      <c r="BR118">
        <v>0.09998837777777778</v>
      </c>
      <c r="BS118">
        <v>24.98867037037037</v>
      </c>
      <c r="BT118">
        <v>24.92173703703704</v>
      </c>
      <c r="BU118">
        <v>999.9000000000001</v>
      </c>
      <c r="BV118">
        <v>0</v>
      </c>
      <c r="BW118">
        <v>0</v>
      </c>
      <c r="BX118">
        <v>10005.04259259259</v>
      </c>
      <c r="BY118">
        <v>0</v>
      </c>
      <c r="BZ118">
        <v>65.54362222222223</v>
      </c>
      <c r="CA118">
        <v>-47.48141851851852</v>
      </c>
      <c r="CB118">
        <v>925.5177037037037</v>
      </c>
      <c r="CC118">
        <v>972.1294444444445</v>
      </c>
      <c r="CD118">
        <v>1.676177037037037</v>
      </c>
      <c r="CE118">
        <v>957.9129999999999</v>
      </c>
      <c r="CF118">
        <v>14.62414814814815</v>
      </c>
      <c r="CG118">
        <v>1.589370370370371</v>
      </c>
      <c r="CH118">
        <v>1.425934074074074</v>
      </c>
      <c r="CI118">
        <v>13.85613703703704</v>
      </c>
      <c r="CJ118">
        <v>12.19627777777778</v>
      </c>
      <c r="CK118">
        <v>1600.018148148148</v>
      </c>
      <c r="CL118">
        <v>0.6919947037037035</v>
      </c>
      <c r="CM118">
        <v>0.3080052962962963</v>
      </c>
      <c r="CN118">
        <v>0</v>
      </c>
      <c r="CO118">
        <v>2.07522962962963</v>
      </c>
      <c r="CP118">
        <v>0</v>
      </c>
      <c r="CQ118">
        <v>14992.38148148148</v>
      </c>
      <c r="CR118">
        <v>13790.31481481482</v>
      </c>
      <c r="CS118">
        <v>38.74044444444444</v>
      </c>
      <c r="CT118">
        <v>39.11540740740741</v>
      </c>
      <c r="CU118">
        <v>39.29603703703703</v>
      </c>
      <c r="CV118">
        <v>37.29374074074074</v>
      </c>
      <c r="CW118">
        <v>37.98592592592592</v>
      </c>
      <c r="CX118">
        <v>1107.204444444445</v>
      </c>
      <c r="CY118">
        <v>492.8137037037039</v>
      </c>
      <c r="CZ118">
        <v>0</v>
      </c>
      <c r="DA118">
        <v>1728492598.6</v>
      </c>
      <c r="DB118">
        <v>0</v>
      </c>
      <c r="DC118">
        <v>1728490956.5</v>
      </c>
      <c r="DD118" t="s">
        <v>362</v>
      </c>
      <c r="DE118">
        <v>1728490952.5</v>
      </c>
      <c r="DF118">
        <v>1728490956.5</v>
      </c>
      <c r="DG118">
        <v>1</v>
      </c>
      <c r="DH118">
        <v>-0.065</v>
      </c>
      <c r="DI118">
        <v>-0.008</v>
      </c>
      <c r="DJ118">
        <v>-3.246</v>
      </c>
      <c r="DK118">
        <v>-0.091</v>
      </c>
      <c r="DL118">
        <v>52</v>
      </c>
      <c r="DM118">
        <v>15</v>
      </c>
      <c r="DN118">
        <v>0.25</v>
      </c>
      <c r="DO118">
        <v>0.13</v>
      </c>
      <c r="DP118">
        <v>-47.59856499999999</v>
      </c>
      <c r="DQ118">
        <v>1.986038273921276</v>
      </c>
      <c r="DR118">
        <v>0.2007836143090365</v>
      </c>
      <c r="DS118">
        <v>0</v>
      </c>
      <c r="DT118">
        <v>1.68451775</v>
      </c>
      <c r="DU118">
        <v>-0.1459000750469051</v>
      </c>
      <c r="DV118">
        <v>0.01415859058796108</v>
      </c>
      <c r="DW118">
        <v>0</v>
      </c>
      <c r="DX118">
        <v>0</v>
      </c>
      <c r="DY118">
        <v>2</v>
      </c>
      <c r="DZ118" t="s">
        <v>386</v>
      </c>
      <c r="EA118">
        <v>3.23086</v>
      </c>
      <c r="EB118">
        <v>2.70421</v>
      </c>
      <c r="EC118">
        <v>0.181942</v>
      </c>
      <c r="ED118">
        <v>0.187016</v>
      </c>
      <c r="EE118">
        <v>0.0855616</v>
      </c>
      <c r="EF118">
        <v>0.0792654</v>
      </c>
      <c r="EG118">
        <v>27009.4</v>
      </c>
      <c r="EH118">
        <v>26205.5</v>
      </c>
      <c r="EI118">
        <v>31599.8</v>
      </c>
      <c r="EJ118">
        <v>30536.6</v>
      </c>
      <c r="EK118">
        <v>38728.6</v>
      </c>
      <c r="EL118">
        <v>37166.9</v>
      </c>
      <c r="EM118">
        <v>44308.4</v>
      </c>
      <c r="EN118">
        <v>42626.4</v>
      </c>
      <c r="EO118">
        <v>2.13452</v>
      </c>
      <c r="EP118">
        <v>1.9173</v>
      </c>
      <c r="EQ118">
        <v>0.130657</v>
      </c>
      <c r="ER118">
        <v>0</v>
      </c>
      <c r="ES118">
        <v>22.772</v>
      </c>
      <c r="ET118">
        <v>999.9</v>
      </c>
      <c r="EU118">
        <v>70.40000000000001</v>
      </c>
      <c r="EV118">
        <v>23.4</v>
      </c>
      <c r="EW118">
        <v>20.8585</v>
      </c>
      <c r="EX118">
        <v>60.4619</v>
      </c>
      <c r="EY118">
        <v>25.3886</v>
      </c>
      <c r="EZ118">
        <v>1</v>
      </c>
      <c r="FA118">
        <v>-0.261044</v>
      </c>
      <c r="FB118">
        <v>-0.450063</v>
      </c>
      <c r="FC118">
        <v>20.1983</v>
      </c>
      <c r="FD118">
        <v>5.21894</v>
      </c>
      <c r="FE118">
        <v>11.9977</v>
      </c>
      <c r="FF118">
        <v>4.96495</v>
      </c>
      <c r="FG118">
        <v>3.29542</v>
      </c>
      <c r="FH118">
        <v>9999</v>
      </c>
      <c r="FI118">
        <v>9999</v>
      </c>
      <c r="FJ118">
        <v>9999</v>
      </c>
      <c r="FK118">
        <v>148.4</v>
      </c>
      <c r="FL118">
        <v>4.97098</v>
      </c>
      <c r="FM118">
        <v>1.86764</v>
      </c>
      <c r="FN118">
        <v>1.85884</v>
      </c>
      <c r="FO118">
        <v>1.86507</v>
      </c>
      <c r="FP118">
        <v>1.86299</v>
      </c>
      <c r="FQ118">
        <v>1.86432</v>
      </c>
      <c r="FR118">
        <v>1.85977</v>
      </c>
      <c r="FS118">
        <v>1.86386</v>
      </c>
      <c r="FT118">
        <v>0</v>
      </c>
      <c r="FU118">
        <v>0</v>
      </c>
      <c r="FV118">
        <v>0</v>
      </c>
      <c r="FW118">
        <v>0</v>
      </c>
      <c r="FX118" t="s">
        <v>364</v>
      </c>
      <c r="FY118" t="s">
        <v>365</v>
      </c>
      <c r="FZ118" t="s">
        <v>366</v>
      </c>
      <c r="GA118" t="s">
        <v>366</v>
      </c>
      <c r="GB118" t="s">
        <v>366</v>
      </c>
      <c r="GC118" t="s">
        <v>366</v>
      </c>
      <c r="GD118">
        <v>0</v>
      </c>
      <c r="GE118">
        <v>100</v>
      </c>
      <c r="GF118">
        <v>100</v>
      </c>
      <c r="GG118">
        <v>-9.140000000000001</v>
      </c>
      <c r="GH118">
        <v>-0.09039999999999999</v>
      </c>
      <c r="GI118">
        <v>-2.868309889394353</v>
      </c>
      <c r="GJ118">
        <v>-0.006773961979547998</v>
      </c>
      <c r="GK118">
        <v>-8.296070481250098E-08</v>
      </c>
      <c r="GL118">
        <v>3.322967193956903E-10</v>
      </c>
      <c r="GM118">
        <v>-0.07871069313407227</v>
      </c>
      <c r="GN118">
        <v>-0.00208336341840114</v>
      </c>
      <c r="GO118">
        <v>8.801746095907445E-05</v>
      </c>
      <c r="GP118">
        <v>-2.677693255255651E-07</v>
      </c>
      <c r="GQ118">
        <v>3</v>
      </c>
      <c r="GR118">
        <v>2052</v>
      </c>
      <c r="GS118">
        <v>2</v>
      </c>
      <c r="GT118">
        <v>18</v>
      </c>
      <c r="GU118">
        <v>26.5</v>
      </c>
      <c r="GV118">
        <v>26.4</v>
      </c>
      <c r="GW118">
        <v>2.29736</v>
      </c>
      <c r="GX118">
        <v>2.38037</v>
      </c>
      <c r="GY118">
        <v>1.44775</v>
      </c>
      <c r="GZ118">
        <v>2.323</v>
      </c>
      <c r="HA118">
        <v>1.55151</v>
      </c>
      <c r="HB118">
        <v>2.42065</v>
      </c>
      <c r="HC118">
        <v>28.7323</v>
      </c>
      <c r="HD118">
        <v>14.7537</v>
      </c>
      <c r="HE118">
        <v>18</v>
      </c>
      <c r="HF118">
        <v>571.417</v>
      </c>
      <c r="HG118">
        <v>439.378</v>
      </c>
      <c r="HH118">
        <v>23.2081</v>
      </c>
      <c r="HI118">
        <v>23.6346</v>
      </c>
      <c r="HJ118">
        <v>30.0005</v>
      </c>
      <c r="HK118">
        <v>23.5605</v>
      </c>
      <c r="HL118">
        <v>23.4745</v>
      </c>
      <c r="HM118">
        <v>46.0654</v>
      </c>
      <c r="HN118">
        <v>38.3079</v>
      </c>
      <c r="HO118">
        <v>60.1454</v>
      </c>
      <c r="HP118">
        <v>23.2408</v>
      </c>
      <c r="HQ118">
        <v>1027.68</v>
      </c>
      <c r="HR118">
        <v>14.6514</v>
      </c>
      <c r="HS118">
        <v>100.31</v>
      </c>
      <c r="HT118">
        <v>101.871</v>
      </c>
    </row>
    <row r="119" spans="1:228">
      <c r="A119">
        <v>103</v>
      </c>
      <c r="B119">
        <v>1728492547.1</v>
      </c>
      <c r="C119">
        <v>1609.599999904633</v>
      </c>
      <c r="D119" t="s">
        <v>572</v>
      </c>
      <c r="E119" t="s">
        <v>573</v>
      </c>
      <c r="F119">
        <v>5</v>
      </c>
      <c r="G119" t="s">
        <v>357</v>
      </c>
      <c r="H119" t="s">
        <v>358</v>
      </c>
      <c r="I119" t="s">
        <v>359</v>
      </c>
      <c r="J119" t="s">
        <v>491</v>
      </c>
      <c r="K119">
        <v>1728492539.314285</v>
      </c>
      <c r="L119">
        <f>(M119)/1000</f>
        <v>0</v>
      </c>
      <c r="M119">
        <f>IF(BH119, AP119, AJ119)</f>
        <v>0</v>
      </c>
      <c r="N119">
        <f>IF(BH119, AK119, AI119)</f>
        <v>0</v>
      </c>
      <c r="O119">
        <f>BJ119 - IF(AW119&gt;1, N119*BD119*100.0/(AY119), 0)</f>
        <v>0</v>
      </c>
      <c r="P119">
        <f>((V119-L119/2)*O119-N119)/(V119+L119/2)</f>
        <v>0</v>
      </c>
      <c r="Q119">
        <f>P119*(BQ119+BR119)/1000.0</f>
        <v>0</v>
      </c>
      <c r="R119">
        <f>(BJ119 - IF(AW119&gt;1, N119*BD119*100.0/(AY119), 0))*(BQ119+BR119)/1000.0</f>
        <v>0</v>
      </c>
      <c r="S119">
        <f>2.0/((1/U119-1/T119)+SIGN(U119)*SQRT((1/U119-1/T119)*(1/U119-1/T119) + 4*BE119/((BE119+1)*(BE119+1))*(2*1/U119*1/T119-1/T119*1/T119)))</f>
        <v>0</v>
      </c>
      <c r="T119">
        <f>IF(LEFT(BF119,1)&lt;&gt;"0",IF(LEFT(BF119,1)="1",3.0,BG119),$D$5+$E$5*(BX119*BQ119/($K$5*1000))+$F$5*(BX119*BQ119/($K$5*1000))*MAX(MIN(BD119,$J$5),$I$5)*MAX(MIN(BD119,$J$5),$I$5)+$G$5*MAX(MIN(BD119,$J$5),$I$5)*(BX119*BQ119/($K$5*1000))+$H$5*(BX119*BQ119/($K$5*1000))*(BX119*BQ119/($K$5*1000)))</f>
        <v>0</v>
      </c>
      <c r="U119">
        <f>L119*(1000-(1000*0.61365*exp(17.502*Y119/(240.97+Y119))/(BQ119+BR119)+BL119)/2)/(1000*0.61365*exp(17.502*Y119/(240.97+Y119))/(BQ119+BR119)-BL119)</f>
        <v>0</v>
      </c>
      <c r="V119">
        <f>1/((BE119+1)/(S119/1.6)+1/(T119/1.37)) + BE119/((BE119+1)/(S119/1.6) + BE119/(T119/1.37))</f>
        <v>0</v>
      </c>
      <c r="W119">
        <f>(AZ119*BC119)</f>
        <v>0</v>
      </c>
      <c r="X119">
        <f>(BS119+(W119+2*0.95*5.67E-8*(((BS119+$B$7)+273)^4-(BS119+273)^4)-44100*L119)/(1.84*29.3*T119+8*0.95*5.67E-8*(BS119+273)^3))</f>
        <v>0</v>
      </c>
      <c r="Y119">
        <f>($C$7*BT119+$D$7*BU119+$E$7*X119)</f>
        <v>0</v>
      </c>
      <c r="Z119">
        <f>0.61365*exp(17.502*Y119/(240.97+Y119))</f>
        <v>0</v>
      </c>
      <c r="AA119">
        <f>(AB119/AC119*100)</f>
        <v>0</v>
      </c>
      <c r="AB119">
        <f>BL119*(BQ119+BR119)/1000</f>
        <v>0</v>
      </c>
      <c r="AC119">
        <f>0.61365*exp(17.502*BS119/(240.97+BS119))</f>
        <v>0</v>
      </c>
      <c r="AD119">
        <f>(Z119-BL119*(BQ119+BR119)/1000)</f>
        <v>0</v>
      </c>
      <c r="AE119">
        <f>(-L119*44100)</f>
        <v>0</v>
      </c>
      <c r="AF119">
        <f>2*29.3*T119*0.92*(BS119-Y119)</f>
        <v>0</v>
      </c>
      <c r="AG119">
        <f>2*0.95*5.67E-8*(((BS119+$B$7)+273)^4-(Y119+273)^4)</f>
        <v>0</v>
      </c>
      <c r="AH119">
        <f>W119+AG119+AE119+AF119</f>
        <v>0</v>
      </c>
      <c r="AI119">
        <f>BP119*AW119*(BK119-BJ119*(1000-AW119*BM119)/(1000-AW119*BL119))/(100*BD119)</f>
        <v>0</v>
      </c>
      <c r="AJ119">
        <f>1000*BP119*AW119*(BL119-BM119)/(100*BD119*(1000-AW119*BL119))</f>
        <v>0</v>
      </c>
      <c r="AK119">
        <f>(AL119 - AM119 - BQ119*1E3/(8.314*(BS119+273.15)) * AO119/BP119 * AN119) * BP119/(100*BD119) * (1000 - BM119)/1000</f>
        <v>0</v>
      </c>
      <c r="AL119">
        <v>1023.270314269933</v>
      </c>
      <c r="AM119">
        <v>987.0045515151511</v>
      </c>
      <c r="AN119">
        <v>5.041879818982101</v>
      </c>
      <c r="AO119">
        <v>66.7948060823847</v>
      </c>
      <c r="AP119">
        <f>(AR119 - AQ119 + BQ119*1E3/(8.314*(BS119+273.15)) * AT119/BP119 * AS119) * BP119/(100*BD119) * 1000/(1000 - AR119)</f>
        <v>0</v>
      </c>
      <c r="AQ119">
        <v>14.62806937439911</v>
      </c>
      <c r="AR119">
        <v>16.28203212121212</v>
      </c>
      <c r="AS119">
        <v>-0.0001006852334350121</v>
      </c>
      <c r="AT119">
        <v>79.11630161868476</v>
      </c>
      <c r="AU119">
        <v>15</v>
      </c>
      <c r="AV119">
        <v>2</v>
      </c>
      <c r="AW119">
        <f>IF(AU119*$H$13&gt;=AY119,1.0,(AY119/(AY119-AU119*$H$13)))</f>
        <v>0</v>
      </c>
      <c r="AX119">
        <f>(AW119-1)*100</f>
        <v>0</v>
      </c>
      <c r="AY119">
        <f>MAX(0,($B$13+$C$13*BX119)/(1+$D$13*BX119)*BQ119/(BS119+273)*$E$13)</f>
        <v>0</v>
      </c>
      <c r="AZ119">
        <f>$B$11*BY119+$C$11*BZ119+$F$11*CK119*(1-CN119)</f>
        <v>0</v>
      </c>
      <c r="BA119">
        <f>AZ119*BB119</f>
        <v>0</v>
      </c>
      <c r="BB119">
        <f>($B$11*$D$9+$C$11*$D$9+$F$11*((CX119+CP119)/MAX(CX119+CP119+CY119, 0.1)*$I$9+CY119/MAX(CX119+CP119+CY119, 0.1)*$J$9))/($B$11+$C$11+$F$11)</f>
        <v>0</v>
      </c>
      <c r="BC119">
        <f>($B$11*$K$9+$C$11*$K$9+$F$11*((CX119+CP119)/MAX(CX119+CP119+CY119, 0.1)*$P$9+CY119/MAX(CX119+CP119+CY119, 0.1)*$Q$9))/($B$11+$C$11+$F$11)</f>
        <v>0</v>
      </c>
      <c r="BD119">
        <v>6</v>
      </c>
      <c r="BE119">
        <v>0.5</v>
      </c>
      <c r="BF119" t="s">
        <v>361</v>
      </c>
      <c r="BG119">
        <v>2</v>
      </c>
      <c r="BH119" t="b">
        <v>1</v>
      </c>
      <c r="BI119">
        <v>1728492539.314285</v>
      </c>
      <c r="BJ119">
        <v>934.3091785714287</v>
      </c>
      <c r="BK119">
        <v>981.5985357142856</v>
      </c>
      <c r="BL119">
        <v>16.29294642857143</v>
      </c>
      <c r="BM119">
        <v>14.626175</v>
      </c>
      <c r="BN119">
        <v>943.3621785714287</v>
      </c>
      <c r="BO119">
        <v>16.38334642857142</v>
      </c>
      <c r="BP119">
        <v>600.0050357142857</v>
      </c>
      <c r="BQ119">
        <v>97.50571785714286</v>
      </c>
      <c r="BR119">
        <v>0.09994904642857143</v>
      </c>
      <c r="BS119">
        <v>24.98544642857143</v>
      </c>
      <c r="BT119">
        <v>24.91846071428571</v>
      </c>
      <c r="BU119">
        <v>999.9000000000002</v>
      </c>
      <c r="BV119">
        <v>0</v>
      </c>
      <c r="BW119">
        <v>0</v>
      </c>
      <c r="BX119">
        <v>10006.58678571429</v>
      </c>
      <c r="BY119">
        <v>0</v>
      </c>
      <c r="BZ119">
        <v>65.55719642857143</v>
      </c>
      <c r="CA119">
        <v>-47.28966785714287</v>
      </c>
      <c r="CB119">
        <v>949.7838571428571</v>
      </c>
      <c r="CC119">
        <v>996.1682499999999</v>
      </c>
      <c r="CD119">
        <v>1.666783928571429</v>
      </c>
      <c r="CE119">
        <v>981.5985357142856</v>
      </c>
      <c r="CF119">
        <v>14.626175</v>
      </c>
      <c r="CG119">
        <v>1.588655357142857</v>
      </c>
      <c r="CH119">
        <v>1.426134285714286</v>
      </c>
      <c r="CI119">
        <v>13.84920357142857</v>
      </c>
      <c r="CJ119">
        <v>12.19841428571429</v>
      </c>
      <c r="CK119">
        <v>1600.029642857143</v>
      </c>
      <c r="CL119">
        <v>0.6920040357142856</v>
      </c>
      <c r="CM119">
        <v>0.3079957857142857</v>
      </c>
      <c r="CN119">
        <v>0</v>
      </c>
      <c r="CO119">
        <v>2.112128571428571</v>
      </c>
      <c r="CP119">
        <v>0</v>
      </c>
      <c r="CQ119">
        <v>14978.08214285714</v>
      </c>
      <c r="CR119">
        <v>13790.45</v>
      </c>
      <c r="CS119">
        <v>38.66264285714285</v>
      </c>
      <c r="CT119">
        <v>39.06228571428571</v>
      </c>
      <c r="CU119">
        <v>39.22292857142857</v>
      </c>
      <c r="CV119">
        <v>37.23410714285713</v>
      </c>
      <c r="CW119">
        <v>37.91950000000001</v>
      </c>
      <c r="CX119">
        <v>1107.226785714286</v>
      </c>
      <c r="CY119">
        <v>492.8028571428572</v>
      </c>
      <c r="CZ119">
        <v>0</v>
      </c>
      <c r="DA119">
        <v>1728492604</v>
      </c>
      <c r="DB119">
        <v>0</v>
      </c>
      <c r="DC119">
        <v>1728490956.5</v>
      </c>
      <c r="DD119" t="s">
        <v>362</v>
      </c>
      <c r="DE119">
        <v>1728490952.5</v>
      </c>
      <c r="DF119">
        <v>1728490956.5</v>
      </c>
      <c r="DG119">
        <v>1</v>
      </c>
      <c r="DH119">
        <v>-0.065</v>
      </c>
      <c r="DI119">
        <v>-0.008</v>
      </c>
      <c r="DJ119">
        <v>-3.246</v>
      </c>
      <c r="DK119">
        <v>-0.091</v>
      </c>
      <c r="DL119">
        <v>52</v>
      </c>
      <c r="DM119">
        <v>15</v>
      </c>
      <c r="DN119">
        <v>0.25</v>
      </c>
      <c r="DO119">
        <v>0.13</v>
      </c>
      <c r="DP119">
        <v>-47.38284634146342</v>
      </c>
      <c r="DQ119">
        <v>2.507506620208944</v>
      </c>
      <c r="DR119">
        <v>0.2792137742929381</v>
      </c>
      <c r="DS119">
        <v>0</v>
      </c>
      <c r="DT119">
        <v>1.672348536585366</v>
      </c>
      <c r="DU119">
        <v>-0.1219126829268281</v>
      </c>
      <c r="DV119">
        <v>0.01204780226106953</v>
      </c>
      <c r="DW119">
        <v>0</v>
      </c>
      <c r="DX119">
        <v>0</v>
      </c>
      <c r="DY119">
        <v>2</v>
      </c>
      <c r="DZ119" t="s">
        <v>386</v>
      </c>
      <c r="EA119">
        <v>3.23101</v>
      </c>
      <c r="EB119">
        <v>2.70458</v>
      </c>
      <c r="EC119">
        <v>0.184998</v>
      </c>
      <c r="ED119">
        <v>0.190054</v>
      </c>
      <c r="EE119">
        <v>0.0855355</v>
      </c>
      <c r="EF119">
        <v>0.07927090000000001</v>
      </c>
      <c r="EG119">
        <v>26908.4</v>
      </c>
      <c r="EH119">
        <v>26107.5</v>
      </c>
      <c r="EI119">
        <v>31599.5</v>
      </c>
      <c r="EJ119">
        <v>30536.3</v>
      </c>
      <c r="EK119">
        <v>38729.6</v>
      </c>
      <c r="EL119">
        <v>37166.4</v>
      </c>
      <c r="EM119">
        <v>44308.1</v>
      </c>
      <c r="EN119">
        <v>42626.1</v>
      </c>
      <c r="EO119">
        <v>2.13462</v>
      </c>
      <c r="EP119">
        <v>1.9167</v>
      </c>
      <c r="EQ119">
        <v>0.131123</v>
      </c>
      <c r="ER119">
        <v>0</v>
      </c>
      <c r="ES119">
        <v>22.761</v>
      </c>
      <c r="ET119">
        <v>999.9</v>
      </c>
      <c r="EU119">
        <v>70.40000000000001</v>
      </c>
      <c r="EV119">
        <v>23.4</v>
      </c>
      <c r="EW119">
        <v>20.8593</v>
      </c>
      <c r="EX119">
        <v>60.9819</v>
      </c>
      <c r="EY119">
        <v>25.3966</v>
      </c>
      <c r="EZ119">
        <v>1</v>
      </c>
      <c r="FA119">
        <v>-0.260638</v>
      </c>
      <c r="FB119">
        <v>-0.490354</v>
      </c>
      <c r="FC119">
        <v>20.1984</v>
      </c>
      <c r="FD119">
        <v>5.22028</v>
      </c>
      <c r="FE119">
        <v>11.9971</v>
      </c>
      <c r="FF119">
        <v>4.9654</v>
      </c>
      <c r="FG119">
        <v>3.29565</v>
      </c>
      <c r="FH119">
        <v>9999</v>
      </c>
      <c r="FI119">
        <v>9999</v>
      </c>
      <c r="FJ119">
        <v>9999</v>
      </c>
      <c r="FK119">
        <v>148.4</v>
      </c>
      <c r="FL119">
        <v>4.97101</v>
      </c>
      <c r="FM119">
        <v>1.86764</v>
      </c>
      <c r="FN119">
        <v>1.85883</v>
      </c>
      <c r="FO119">
        <v>1.86506</v>
      </c>
      <c r="FP119">
        <v>1.86301</v>
      </c>
      <c r="FQ119">
        <v>1.86434</v>
      </c>
      <c r="FR119">
        <v>1.85975</v>
      </c>
      <c r="FS119">
        <v>1.86389</v>
      </c>
      <c r="FT119">
        <v>0</v>
      </c>
      <c r="FU119">
        <v>0</v>
      </c>
      <c r="FV119">
        <v>0</v>
      </c>
      <c r="FW119">
        <v>0</v>
      </c>
      <c r="FX119" t="s">
        <v>364</v>
      </c>
      <c r="FY119" t="s">
        <v>365</v>
      </c>
      <c r="FZ119" t="s">
        <v>366</v>
      </c>
      <c r="GA119" t="s">
        <v>366</v>
      </c>
      <c r="GB119" t="s">
        <v>366</v>
      </c>
      <c r="GC119" t="s">
        <v>366</v>
      </c>
      <c r="GD119">
        <v>0</v>
      </c>
      <c r="GE119">
        <v>100</v>
      </c>
      <c r="GF119">
        <v>100</v>
      </c>
      <c r="GG119">
        <v>-9.291</v>
      </c>
      <c r="GH119">
        <v>-0.09039999999999999</v>
      </c>
      <c r="GI119">
        <v>-2.868309889394353</v>
      </c>
      <c r="GJ119">
        <v>-0.006773961979547998</v>
      </c>
      <c r="GK119">
        <v>-8.296070481250098E-08</v>
      </c>
      <c r="GL119">
        <v>3.322967193956903E-10</v>
      </c>
      <c r="GM119">
        <v>-0.07871069313407227</v>
      </c>
      <c r="GN119">
        <v>-0.00208336341840114</v>
      </c>
      <c r="GO119">
        <v>8.801746095907445E-05</v>
      </c>
      <c r="GP119">
        <v>-2.677693255255651E-07</v>
      </c>
      <c r="GQ119">
        <v>3</v>
      </c>
      <c r="GR119">
        <v>2052</v>
      </c>
      <c r="GS119">
        <v>2</v>
      </c>
      <c r="GT119">
        <v>18</v>
      </c>
      <c r="GU119">
        <v>26.6</v>
      </c>
      <c r="GV119">
        <v>26.5</v>
      </c>
      <c r="GW119">
        <v>2.34009</v>
      </c>
      <c r="GX119">
        <v>2.37793</v>
      </c>
      <c r="GY119">
        <v>1.44775</v>
      </c>
      <c r="GZ119">
        <v>2.32422</v>
      </c>
      <c r="HA119">
        <v>1.55151</v>
      </c>
      <c r="HB119">
        <v>2.41943</v>
      </c>
      <c r="HC119">
        <v>28.7323</v>
      </c>
      <c r="HD119">
        <v>14.7537</v>
      </c>
      <c r="HE119">
        <v>18</v>
      </c>
      <c r="HF119">
        <v>571.544</v>
      </c>
      <c r="HG119">
        <v>439.072</v>
      </c>
      <c r="HH119">
        <v>23.2676</v>
      </c>
      <c r="HI119">
        <v>23.6393</v>
      </c>
      <c r="HJ119">
        <v>30.0004</v>
      </c>
      <c r="HK119">
        <v>23.5662</v>
      </c>
      <c r="HL119">
        <v>23.4801</v>
      </c>
      <c r="HM119">
        <v>46.9198</v>
      </c>
      <c r="HN119">
        <v>38.3079</v>
      </c>
      <c r="HO119">
        <v>60.1454</v>
      </c>
      <c r="HP119">
        <v>23.2975</v>
      </c>
      <c r="HQ119">
        <v>1057.74</v>
      </c>
      <c r="HR119">
        <v>14.6514</v>
      </c>
      <c r="HS119">
        <v>100.309</v>
      </c>
      <c r="HT119">
        <v>101.87</v>
      </c>
    </row>
    <row r="120" spans="1:228">
      <c r="A120">
        <v>104</v>
      </c>
      <c r="B120">
        <v>1728492552.1</v>
      </c>
      <c r="C120">
        <v>1614.599999904633</v>
      </c>
      <c r="D120" t="s">
        <v>574</v>
      </c>
      <c r="E120" t="s">
        <v>575</v>
      </c>
      <c r="F120">
        <v>5</v>
      </c>
      <c r="G120" t="s">
        <v>357</v>
      </c>
      <c r="H120" t="s">
        <v>358</v>
      </c>
      <c r="I120" t="s">
        <v>359</v>
      </c>
      <c r="J120" t="s">
        <v>491</v>
      </c>
      <c r="K120">
        <v>1728492544.6</v>
      </c>
      <c r="L120">
        <f>(M120)/1000</f>
        <v>0</v>
      </c>
      <c r="M120">
        <f>IF(BH120, AP120, AJ120)</f>
        <v>0</v>
      </c>
      <c r="N120">
        <f>IF(BH120, AK120, AI120)</f>
        <v>0</v>
      </c>
      <c r="O120">
        <f>BJ120 - IF(AW120&gt;1, N120*BD120*100.0/(AY120), 0)</f>
        <v>0</v>
      </c>
      <c r="P120">
        <f>((V120-L120/2)*O120-N120)/(V120+L120/2)</f>
        <v>0</v>
      </c>
      <c r="Q120">
        <f>P120*(BQ120+BR120)/1000.0</f>
        <v>0</v>
      </c>
      <c r="R120">
        <f>(BJ120 - IF(AW120&gt;1, N120*BD120*100.0/(AY120), 0))*(BQ120+BR120)/1000.0</f>
        <v>0</v>
      </c>
      <c r="S120">
        <f>2.0/((1/U120-1/T120)+SIGN(U120)*SQRT((1/U120-1/T120)*(1/U120-1/T120) + 4*BE120/((BE120+1)*(BE120+1))*(2*1/U120*1/T120-1/T120*1/T120)))</f>
        <v>0</v>
      </c>
      <c r="T120">
        <f>IF(LEFT(BF120,1)&lt;&gt;"0",IF(LEFT(BF120,1)="1",3.0,BG120),$D$5+$E$5*(BX120*BQ120/($K$5*1000))+$F$5*(BX120*BQ120/($K$5*1000))*MAX(MIN(BD120,$J$5),$I$5)*MAX(MIN(BD120,$J$5),$I$5)+$G$5*MAX(MIN(BD120,$J$5),$I$5)*(BX120*BQ120/($K$5*1000))+$H$5*(BX120*BQ120/($K$5*1000))*(BX120*BQ120/($K$5*1000)))</f>
        <v>0</v>
      </c>
      <c r="U120">
        <f>L120*(1000-(1000*0.61365*exp(17.502*Y120/(240.97+Y120))/(BQ120+BR120)+BL120)/2)/(1000*0.61365*exp(17.502*Y120/(240.97+Y120))/(BQ120+BR120)-BL120)</f>
        <v>0</v>
      </c>
      <c r="V120">
        <f>1/((BE120+1)/(S120/1.6)+1/(T120/1.37)) + BE120/((BE120+1)/(S120/1.6) + BE120/(T120/1.37))</f>
        <v>0</v>
      </c>
      <c r="W120">
        <f>(AZ120*BC120)</f>
        <v>0</v>
      </c>
      <c r="X120">
        <f>(BS120+(W120+2*0.95*5.67E-8*(((BS120+$B$7)+273)^4-(BS120+273)^4)-44100*L120)/(1.84*29.3*T120+8*0.95*5.67E-8*(BS120+273)^3))</f>
        <v>0</v>
      </c>
      <c r="Y120">
        <f>($C$7*BT120+$D$7*BU120+$E$7*X120)</f>
        <v>0</v>
      </c>
      <c r="Z120">
        <f>0.61365*exp(17.502*Y120/(240.97+Y120))</f>
        <v>0</v>
      </c>
      <c r="AA120">
        <f>(AB120/AC120*100)</f>
        <v>0</v>
      </c>
      <c r="AB120">
        <f>BL120*(BQ120+BR120)/1000</f>
        <v>0</v>
      </c>
      <c r="AC120">
        <f>0.61365*exp(17.502*BS120/(240.97+BS120))</f>
        <v>0</v>
      </c>
      <c r="AD120">
        <f>(Z120-BL120*(BQ120+BR120)/1000)</f>
        <v>0</v>
      </c>
      <c r="AE120">
        <f>(-L120*44100)</f>
        <v>0</v>
      </c>
      <c r="AF120">
        <f>2*29.3*T120*0.92*(BS120-Y120)</f>
        <v>0</v>
      </c>
      <c r="AG120">
        <f>2*0.95*5.67E-8*(((BS120+$B$7)+273)^4-(Y120+273)^4)</f>
        <v>0</v>
      </c>
      <c r="AH120">
        <f>W120+AG120+AE120+AF120</f>
        <v>0</v>
      </c>
      <c r="AI120">
        <f>BP120*AW120*(BK120-BJ120*(1000-AW120*BM120)/(1000-AW120*BL120))/(100*BD120)</f>
        <v>0</v>
      </c>
      <c r="AJ120">
        <f>1000*BP120*AW120*(BL120-BM120)/(100*BD120*(1000-AW120*BL120))</f>
        <v>0</v>
      </c>
      <c r="AK120">
        <f>(AL120 - AM120 - BQ120*1E3/(8.314*(BS120+273.15)) * AO120/BP120 * AN120) * BP120/(100*BD120) * (1000 - BM120)/1000</f>
        <v>0</v>
      </c>
      <c r="AL120">
        <v>1049.112737530192</v>
      </c>
      <c r="AM120">
        <v>1012.504515151515</v>
      </c>
      <c r="AN120">
        <v>5.067599866232902</v>
      </c>
      <c r="AO120">
        <v>66.7948060823847</v>
      </c>
      <c r="AP120">
        <f>(AR120 - AQ120 + BQ120*1E3/(8.314*(BS120+273.15)) * AT120/BP120 * AS120) * BP120/(100*BD120) * 1000/(1000 - AR120)</f>
        <v>0</v>
      </c>
      <c r="AQ120">
        <v>14.63111295502199</v>
      </c>
      <c r="AR120">
        <v>16.27390606060607</v>
      </c>
      <c r="AS120">
        <v>-0.0001046459404919858</v>
      </c>
      <c r="AT120">
        <v>79.11630161868476</v>
      </c>
      <c r="AU120">
        <v>15</v>
      </c>
      <c r="AV120">
        <v>2</v>
      </c>
      <c r="AW120">
        <f>IF(AU120*$H$13&gt;=AY120,1.0,(AY120/(AY120-AU120*$H$13)))</f>
        <v>0</v>
      </c>
      <c r="AX120">
        <f>(AW120-1)*100</f>
        <v>0</v>
      </c>
      <c r="AY120">
        <f>MAX(0,($B$13+$C$13*BX120)/(1+$D$13*BX120)*BQ120/(BS120+273)*$E$13)</f>
        <v>0</v>
      </c>
      <c r="AZ120">
        <f>$B$11*BY120+$C$11*BZ120+$F$11*CK120*(1-CN120)</f>
        <v>0</v>
      </c>
      <c r="BA120">
        <f>AZ120*BB120</f>
        <v>0</v>
      </c>
      <c r="BB120">
        <f>($B$11*$D$9+$C$11*$D$9+$F$11*((CX120+CP120)/MAX(CX120+CP120+CY120, 0.1)*$I$9+CY120/MAX(CX120+CP120+CY120, 0.1)*$J$9))/($B$11+$C$11+$F$11)</f>
        <v>0</v>
      </c>
      <c r="BC120">
        <f>($B$11*$K$9+$C$11*$K$9+$F$11*((CX120+CP120)/MAX(CX120+CP120+CY120, 0.1)*$P$9+CY120/MAX(CX120+CP120+CY120, 0.1)*$Q$9))/($B$11+$C$11+$F$11)</f>
        <v>0</v>
      </c>
      <c r="BD120">
        <v>6</v>
      </c>
      <c r="BE120">
        <v>0.5</v>
      </c>
      <c r="BF120" t="s">
        <v>361</v>
      </c>
      <c r="BG120">
        <v>2</v>
      </c>
      <c r="BH120" t="b">
        <v>1</v>
      </c>
      <c r="BI120">
        <v>1728492544.6</v>
      </c>
      <c r="BJ120">
        <v>960.9769629629628</v>
      </c>
      <c r="BK120">
        <v>1008.184555555556</v>
      </c>
      <c r="BL120">
        <v>16.28494444444445</v>
      </c>
      <c r="BM120">
        <v>14.62863703703704</v>
      </c>
      <c r="BN120">
        <v>970.1914814814814</v>
      </c>
      <c r="BO120">
        <v>16.37534444444444</v>
      </c>
      <c r="BP120">
        <v>600.0093333333332</v>
      </c>
      <c r="BQ120">
        <v>97.50544444444444</v>
      </c>
      <c r="BR120">
        <v>0.1000291814814815</v>
      </c>
      <c r="BS120">
        <v>24.98296296296296</v>
      </c>
      <c r="BT120">
        <v>24.92013333333333</v>
      </c>
      <c r="BU120">
        <v>999.9000000000001</v>
      </c>
      <c r="BV120">
        <v>0</v>
      </c>
      <c r="BW120">
        <v>0</v>
      </c>
      <c r="BX120">
        <v>9994.306296296298</v>
      </c>
      <c r="BY120">
        <v>0</v>
      </c>
      <c r="BZ120">
        <v>65.57927037037037</v>
      </c>
      <c r="CA120">
        <v>-47.20835185185186</v>
      </c>
      <c r="CB120">
        <v>976.8853703703703</v>
      </c>
      <c r="CC120">
        <v>1023.151814814815</v>
      </c>
      <c r="CD120">
        <v>1.65630962962963</v>
      </c>
      <c r="CE120">
        <v>1008.184555555556</v>
      </c>
      <c r="CF120">
        <v>14.62863703703704</v>
      </c>
      <c r="CG120">
        <v>1.587871111111111</v>
      </c>
      <c r="CH120">
        <v>1.426371111111111</v>
      </c>
      <c r="CI120">
        <v>13.8416</v>
      </c>
      <c r="CJ120">
        <v>12.20094074074074</v>
      </c>
      <c r="CK120">
        <v>1600.015185185185</v>
      </c>
      <c r="CL120">
        <v>0.6920102962962963</v>
      </c>
      <c r="CM120">
        <v>0.3079892962962962</v>
      </c>
      <c r="CN120">
        <v>0</v>
      </c>
      <c r="CO120">
        <v>2.107062962962963</v>
      </c>
      <c r="CP120">
        <v>0</v>
      </c>
      <c r="CQ120">
        <v>14918.32222222222</v>
      </c>
      <c r="CR120">
        <v>13790.35925925926</v>
      </c>
      <c r="CS120">
        <v>38.5877037037037</v>
      </c>
      <c r="CT120">
        <v>39.00196296296296</v>
      </c>
      <c r="CU120">
        <v>39.13855555555556</v>
      </c>
      <c r="CV120">
        <v>37.16414814814815</v>
      </c>
      <c r="CW120">
        <v>37.83777777777778</v>
      </c>
      <c r="CX120">
        <v>1107.226296296296</v>
      </c>
      <c r="CY120">
        <v>492.7874074074074</v>
      </c>
      <c r="CZ120">
        <v>0</v>
      </c>
      <c r="DA120">
        <v>1728492608.8</v>
      </c>
      <c r="DB120">
        <v>0</v>
      </c>
      <c r="DC120">
        <v>1728490956.5</v>
      </c>
      <c r="DD120" t="s">
        <v>362</v>
      </c>
      <c r="DE120">
        <v>1728490952.5</v>
      </c>
      <c r="DF120">
        <v>1728490956.5</v>
      </c>
      <c r="DG120">
        <v>1</v>
      </c>
      <c r="DH120">
        <v>-0.065</v>
      </c>
      <c r="DI120">
        <v>-0.008</v>
      </c>
      <c r="DJ120">
        <v>-3.246</v>
      </c>
      <c r="DK120">
        <v>-0.091</v>
      </c>
      <c r="DL120">
        <v>52</v>
      </c>
      <c r="DM120">
        <v>15</v>
      </c>
      <c r="DN120">
        <v>0.25</v>
      </c>
      <c r="DO120">
        <v>0.13</v>
      </c>
      <c r="DP120">
        <v>-47.3097</v>
      </c>
      <c r="DQ120">
        <v>1.116915679442457</v>
      </c>
      <c r="DR120">
        <v>0.2321995861427794</v>
      </c>
      <c r="DS120">
        <v>0</v>
      </c>
      <c r="DT120">
        <v>1.662207804878048</v>
      </c>
      <c r="DU120">
        <v>-0.1191683623693384</v>
      </c>
      <c r="DV120">
        <v>0.01176733480241687</v>
      </c>
      <c r="DW120">
        <v>0</v>
      </c>
      <c r="DX120">
        <v>0</v>
      </c>
      <c r="DY120">
        <v>2</v>
      </c>
      <c r="DZ120" t="s">
        <v>386</v>
      </c>
      <c r="EA120">
        <v>3.23097</v>
      </c>
      <c r="EB120">
        <v>2.70426</v>
      </c>
      <c r="EC120">
        <v>0.18803</v>
      </c>
      <c r="ED120">
        <v>0.193017</v>
      </c>
      <c r="EE120">
        <v>0.0855007</v>
      </c>
      <c r="EF120">
        <v>0.07928259999999999</v>
      </c>
      <c r="EG120">
        <v>26808.3</v>
      </c>
      <c r="EH120">
        <v>26011.9</v>
      </c>
      <c r="EI120">
        <v>31599.2</v>
      </c>
      <c r="EJ120">
        <v>30536</v>
      </c>
      <c r="EK120">
        <v>38730.5</v>
      </c>
      <c r="EL120">
        <v>37165.7</v>
      </c>
      <c r="EM120">
        <v>44307.4</v>
      </c>
      <c r="EN120">
        <v>42625.7</v>
      </c>
      <c r="EO120">
        <v>2.13482</v>
      </c>
      <c r="EP120">
        <v>1.91695</v>
      </c>
      <c r="EQ120">
        <v>0.132341</v>
      </c>
      <c r="ER120">
        <v>0</v>
      </c>
      <c r="ES120">
        <v>22.749</v>
      </c>
      <c r="ET120">
        <v>999.9</v>
      </c>
      <c r="EU120">
        <v>70.5</v>
      </c>
      <c r="EV120">
        <v>23.4</v>
      </c>
      <c r="EW120">
        <v>20.8862</v>
      </c>
      <c r="EX120">
        <v>60.9319</v>
      </c>
      <c r="EY120">
        <v>25.2204</v>
      </c>
      <c r="EZ120">
        <v>1</v>
      </c>
      <c r="FA120">
        <v>-0.260155</v>
      </c>
      <c r="FB120">
        <v>-0.522639</v>
      </c>
      <c r="FC120">
        <v>20.1981</v>
      </c>
      <c r="FD120">
        <v>5.21939</v>
      </c>
      <c r="FE120">
        <v>11.9974</v>
      </c>
      <c r="FF120">
        <v>4.96505</v>
      </c>
      <c r="FG120">
        <v>3.2956</v>
      </c>
      <c r="FH120">
        <v>9999</v>
      </c>
      <c r="FI120">
        <v>9999</v>
      </c>
      <c r="FJ120">
        <v>9999</v>
      </c>
      <c r="FK120">
        <v>148.4</v>
      </c>
      <c r="FL120">
        <v>4.971</v>
      </c>
      <c r="FM120">
        <v>1.86762</v>
      </c>
      <c r="FN120">
        <v>1.85884</v>
      </c>
      <c r="FO120">
        <v>1.86507</v>
      </c>
      <c r="FP120">
        <v>1.86298</v>
      </c>
      <c r="FQ120">
        <v>1.86435</v>
      </c>
      <c r="FR120">
        <v>1.85975</v>
      </c>
      <c r="FS120">
        <v>1.86387</v>
      </c>
      <c r="FT120">
        <v>0</v>
      </c>
      <c r="FU120">
        <v>0</v>
      </c>
      <c r="FV120">
        <v>0</v>
      </c>
      <c r="FW120">
        <v>0</v>
      </c>
      <c r="FX120" t="s">
        <v>364</v>
      </c>
      <c r="FY120" t="s">
        <v>365</v>
      </c>
      <c r="FZ120" t="s">
        <v>366</v>
      </c>
      <c r="GA120" t="s">
        <v>366</v>
      </c>
      <c r="GB120" t="s">
        <v>366</v>
      </c>
      <c r="GC120" t="s">
        <v>366</v>
      </c>
      <c r="GD120">
        <v>0</v>
      </c>
      <c r="GE120">
        <v>100</v>
      </c>
      <c r="GF120">
        <v>100</v>
      </c>
      <c r="GG120">
        <v>-9.436999999999999</v>
      </c>
      <c r="GH120">
        <v>-0.09039999999999999</v>
      </c>
      <c r="GI120">
        <v>-2.868309889394353</v>
      </c>
      <c r="GJ120">
        <v>-0.006773961979547998</v>
      </c>
      <c r="GK120">
        <v>-8.296070481250098E-08</v>
      </c>
      <c r="GL120">
        <v>3.322967193956903E-10</v>
      </c>
      <c r="GM120">
        <v>-0.07871069313407227</v>
      </c>
      <c r="GN120">
        <v>-0.00208336341840114</v>
      </c>
      <c r="GO120">
        <v>8.801746095907445E-05</v>
      </c>
      <c r="GP120">
        <v>-2.677693255255651E-07</v>
      </c>
      <c r="GQ120">
        <v>3</v>
      </c>
      <c r="GR120">
        <v>2052</v>
      </c>
      <c r="GS120">
        <v>2</v>
      </c>
      <c r="GT120">
        <v>18</v>
      </c>
      <c r="GU120">
        <v>26.7</v>
      </c>
      <c r="GV120">
        <v>26.6</v>
      </c>
      <c r="GW120">
        <v>2.38892</v>
      </c>
      <c r="GX120">
        <v>2.37793</v>
      </c>
      <c r="GY120">
        <v>1.44775</v>
      </c>
      <c r="GZ120">
        <v>2.32422</v>
      </c>
      <c r="HA120">
        <v>1.55151</v>
      </c>
      <c r="HB120">
        <v>2.40479</v>
      </c>
      <c r="HC120">
        <v>28.7323</v>
      </c>
      <c r="HD120">
        <v>14.7449</v>
      </c>
      <c r="HE120">
        <v>18</v>
      </c>
      <c r="HF120">
        <v>571.73</v>
      </c>
      <c r="HG120">
        <v>439.262</v>
      </c>
      <c r="HH120">
        <v>23.3257</v>
      </c>
      <c r="HI120">
        <v>23.6445</v>
      </c>
      <c r="HJ120">
        <v>30.0005</v>
      </c>
      <c r="HK120">
        <v>23.5713</v>
      </c>
      <c r="HL120">
        <v>23.4853</v>
      </c>
      <c r="HM120">
        <v>47.8925</v>
      </c>
      <c r="HN120">
        <v>38.3079</v>
      </c>
      <c r="HO120">
        <v>60.1454</v>
      </c>
      <c r="HP120">
        <v>23.3537</v>
      </c>
      <c r="HQ120">
        <v>1077.78</v>
      </c>
      <c r="HR120">
        <v>14.6514</v>
      </c>
      <c r="HS120">
        <v>100.308</v>
      </c>
      <c r="HT120">
        <v>101.869</v>
      </c>
    </row>
    <row r="121" spans="1:228">
      <c r="A121">
        <v>105</v>
      </c>
      <c r="B121">
        <v>1728492557.1</v>
      </c>
      <c r="C121">
        <v>1619.599999904633</v>
      </c>
      <c r="D121" t="s">
        <v>576</v>
      </c>
      <c r="E121" t="s">
        <v>577</v>
      </c>
      <c r="F121">
        <v>5</v>
      </c>
      <c r="G121" t="s">
        <v>357</v>
      </c>
      <c r="H121" t="s">
        <v>358</v>
      </c>
      <c r="I121" t="s">
        <v>359</v>
      </c>
      <c r="J121" t="s">
        <v>491</v>
      </c>
      <c r="K121">
        <v>1728492549.314285</v>
      </c>
      <c r="L121">
        <f>(M121)/1000</f>
        <v>0</v>
      </c>
      <c r="M121">
        <f>IF(BH121, AP121, AJ121)</f>
        <v>0</v>
      </c>
      <c r="N121">
        <f>IF(BH121, AK121, AI121)</f>
        <v>0</v>
      </c>
      <c r="O121">
        <f>BJ121 - IF(AW121&gt;1, N121*BD121*100.0/(AY121), 0)</f>
        <v>0</v>
      </c>
      <c r="P121">
        <f>((V121-L121/2)*O121-N121)/(V121+L121/2)</f>
        <v>0</v>
      </c>
      <c r="Q121">
        <f>P121*(BQ121+BR121)/1000.0</f>
        <v>0</v>
      </c>
      <c r="R121">
        <f>(BJ121 - IF(AW121&gt;1, N121*BD121*100.0/(AY121), 0))*(BQ121+BR121)/1000.0</f>
        <v>0</v>
      </c>
      <c r="S121">
        <f>2.0/((1/U121-1/T121)+SIGN(U121)*SQRT((1/U121-1/T121)*(1/U121-1/T121) + 4*BE121/((BE121+1)*(BE121+1))*(2*1/U121*1/T121-1/T121*1/T121)))</f>
        <v>0</v>
      </c>
      <c r="T121">
        <f>IF(LEFT(BF121,1)&lt;&gt;"0",IF(LEFT(BF121,1)="1",3.0,BG121),$D$5+$E$5*(BX121*BQ121/($K$5*1000))+$F$5*(BX121*BQ121/($K$5*1000))*MAX(MIN(BD121,$J$5),$I$5)*MAX(MIN(BD121,$J$5),$I$5)+$G$5*MAX(MIN(BD121,$J$5),$I$5)*(BX121*BQ121/($K$5*1000))+$H$5*(BX121*BQ121/($K$5*1000))*(BX121*BQ121/($K$5*1000)))</f>
        <v>0</v>
      </c>
      <c r="U121">
        <f>L121*(1000-(1000*0.61365*exp(17.502*Y121/(240.97+Y121))/(BQ121+BR121)+BL121)/2)/(1000*0.61365*exp(17.502*Y121/(240.97+Y121))/(BQ121+BR121)-BL121)</f>
        <v>0</v>
      </c>
      <c r="V121">
        <f>1/((BE121+1)/(S121/1.6)+1/(T121/1.37)) + BE121/((BE121+1)/(S121/1.6) + BE121/(T121/1.37))</f>
        <v>0</v>
      </c>
      <c r="W121">
        <f>(AZ121*BC121)</f>
        <v>0</v>
      </c>
      <c r="X121">
        <f>(BS121+(W121+2*0.95*5.67E-8*(((BS121+$B$7)+273)^4-(BS121+273)^4)-44100*L121)/(1.84*29.3*T121+8*0.95*5.67E-8*(BS121+273)^3))</f>
        <v>0</v>
      </c>
      <c r="Y121">
        <f>($C$7*BT121+$D$7*BU121+$E$7*X121)</f>
        <v>0</v>
      </c>
      <c r="Z121">
        <f>0.61365*exp(17.502*Y121/(240.97+Y121))</f>
        <v>0</v>
      </c>
      <c r="AA121">
        <f>(AB121/AC121*100)</f>
        <v>0</v>
      </c>
      <c r="AB121">
        <f>BL121*(BQ121+BR121)/1000</f>
        <v>0</v>
      </c>
      <c r="AC121">
        <f>0.61365*exp(17.502*BS121/(240.97+BS121))</f>
        <v>0</v>
      </c>
      <c r="AD121">
        <f>(Z121-BL121*(BQ121+BR121)/1000)</f>
        <v>0</v>
      </c>
      <c r="AE121">
        <f>(-L121*44100)</f>
        <v>0</v>
      </c>
      <c r="AF121">
        <f>2*29.3*T121*0.92*(BS121-Y121)</f>
        <v>0</v>
      </c>
      <c r="AG121">
        <f>2*0.95*5.67E-8*(((BS121+$B$7)+273)^4-(Y121+273)^4)</f>
        <v>0</v>
      </c>
      <c r="AH121">
        <f>W121+AG121+AE121+AF121</f>
        <v>0</v>
      </c>
      <c r="AI121">
        <f>BP121*AW121*(BK121-BJ121*(1000-AW121*BM121)/(1000-AW121*BL121))/(100*BD121)</f>
        <v>0</v>
      </c>
      <c r="AJ121">
        <f>1000*BP121*AW121*(BL121-BM121)/(100*BD121*(1000-AW121*BL121))</f>
        <v>0</v>
      </c>
      <c r="AK121">
        <f>(AL121 - AM121 - BQ121*1E3/(8.314*(BS121+273.15)) * AO121/BP121 * AN121) * BP121/(100*BD121) * (1000 - BM121)/1000</f>
        <v>0</v>
      </c>
      <c r="AL121">
        <v>1074.449101988013</v>
      </c>
      <c r="AM121">
        <v>1037.467454545455</v>
      </c>
      <c r="AN121">
        <v>4.980563310819962</v>
      </c>
      <c r="AO121">
        <v>66.7948060823847</v>
      </c>
      <c r="AP121">
        <f>(AR121 - AQ121 + BQ121*1E3/(8.314*(BS121+273.15)) * AT121/BP121 * AS121) * BP121/(100*BD121) * 1000/(1000 - AR121)</f>
        <v>0</v>
      </c>
      <c r="AQ121">
        <v>14.63381918793322</v>
      </c>
      <c r="AR121">
        <v>16.26684909090908</v>
      </c>
      <c r="AS121">
        <v>-6.158304622755852E-05</v>
      </c>
      <c r="AT121">
        <v>79.11630161868476</v>
      </c>
      <c r="AU121">
        <v>15</v>
      </c>
      <c r="AV121">
        <v>2</v>
      </c>
      <c r="AW121">
        <f>IF(AU121*$H$13&gt;=AY121,1.0,(AY121/(AY121-AU121*$H$13)))</f>
        <v>0</v>
      </c>
      <c r="AX121">
        <f>(AW121-1)*100</f>
        <v>0</v>
      </c>
      <c r="AY121">
        <f>MAX(0,($B$13+$C$13*BX121)/(1+$D$13*BX121)*BQ121/(BS121+273)*$E$13)</f>
        <v>0</v>
      </c>
      <c r="AZ121">
        <f>$B$11*BY121+$C$11*BZ121+$F$11*CK121*(1-CN121)</f>
        <v>0</v>
      </c>
      <c r="BA121">
        <f>AZ121*BB121</f>
        <v>0</v>
      </c>
      <c r="BB121">
        <f>($B$11*$D$9+$C$11*$D$9+$F$11*((CX121+CP121)/MAX(CX121+CP121+CY121, 0.1)*$I$9+CY121/MAX(CX121+CP121+CY121, 0.1)*$J$9))/($B$11+$C$11+$F$11)</f>
        <v>0</v>
      </c>
      <c r="BC121">
        <f>($B$11*$K$9+$C$11*$K$9+$F$11*((CX121+CP121)/MAX(CX121+CP121+CY121, 0.1)*$P$9+CY121/MAX(CX121+CP121+CY121, 0.1)*$Q$9))/($B$11+$C$11+$F$11)</f>
        <v>0</v>
      </c>
      <c r="BD121">
        <v>6</v>
      </c>
      <c r="BE121">
        <v>0.5</v>
      </c>
      <c r="BF121" t="s">
        <v>361</v>
      </c>
      <c r="BG121">
        <v>2</v>
      </c>
      <c r="BH121" t="b">
        <v>1</v>
      </c>
      <c r="BI121">
        <v>1728492549.314285</v>
      </c>
      <c r="BJ121">
        <v>984.524107142857</v>
      </c>
      <c r="BK121">
        <v>1031.842678571428</v>
      </c>
      <c r="BL121">
        <v>16.2778</v>
      </c>
      <c r="BM121">
        <v>14.631125</v>
      </c>
      <c r="BN121">
        <v>993.8801785714285</v>
      </c>
      <c r="BO121">
        <v>16.36821071428572</v>
      </c>
      <c r="BP121">
        <v>600.015</v>
      </c>
      <c r="BQ121">
        <v>97.50528571428572</v>
      </c>
      <c r="BR121">
        <v>0.1000229142857143</v>
      </c>
      <c r="BS121">
        <v>24.981175</v>
      </c>
      <c r="BT121">
        <v>24.91997857142857</v>
      </c>
      <c r="BU121">
        <v>999.9000000000002</v>
      </c>
      <c r="BV121">
        <v>0</v>
      </c>
      <c r="BW121">
        <v>0</v>
      </c>
      <c r="BX121">
        <v>9995.272857142858</v>
      </c>
      <c r="BY121">
        <v>0</v>
      </c>
      <c r="BZ121">
        <v>65.60029642857143</v>
      </c>
      <c r="CA121">
        <v>-47.31952142857142</v>
      </c>
      <c r="CB121">
        <v>1000.814428571429</v>
      </c>
      <c r="CC121">
        <v>1047.164285714286</v>
      </c>
      <c r="CD121">
        <v>1.646681071428572</v>
      </c>
      <c r="CE121">
        <v>1031.842678571428</v>
      </c>
      <c r="CF121">
        <v>14.631125</v>
      </c>
      <c r="CG121">
        <v>1.5871725</v>
      </c>
      <c r="CH121">
        <v>1.426611428571429</v>
      </c>
      <c r="CI121">
        <v>13.83482142857143</v>
      </c>
      <c r="CJ121">
        <v>12.20349642857143</v>
      </c>
      <c r="CK121">
        <v>1600.005357142857</v>
      </c>
      <c r="CL121">
        <v>0.6920086071428571</v>
      </c>
      <c r="CM121">
        <v>0.3079909285714285</v>
      </c>
      <c r="CN121">
        <v>0</v>
      </c>
      <c r="CO121">
        <v>2.156092857142857</v>
      </c>
      <c r="CP121">
        <v>0</v>
      </c>
      <c r="CQ121">
        <v>14837.93214285714</v>
      </c>
      <c r="CR121">
        <v>13790.26428571428</v>
      </c>
      <c r="CS121">
        <v>38.51753571428571</v>
      </c>
      <c r="CT121">
        <v>38.944</v>
      </c>
      <c r="CU121">
        <v>39.06892857142856</v>
      </c>
      <c r="CV121">
        <v>37.10017857142856</v>
      </c>
      <c r="CW121">
        <v>37.77878571428572</v>
      </c>
      <c r="CX121">
        <v>1107.216428571428</v>
      </c>
      <c r="CY121">
        <v>492.7871428571429</v>
      </c>
      <c r="CZ121">
        <v>0</v>
      </c>
      <c r="DA121">
        <v>1728492614.2</v>
      </c>
      <c r="DB121">
        <v>0</v>
      </c>
      <c r="DC121">
        <v>1728490956.5</v>
      </c>
      <c r="DD121" t="s">
        <v>362</v>
      </c>
      <c r="DE121">
        <v>1728490952.5</v>
      </c>
      <c r="DF121">
        <v>1728490956.5</v>
      </c>
      <c r="DG121">
        <v>1</v>
      </c>
      <c r="DH121">
        <v>-0.065</v>
      </c>
      <c r="DI121">
        <v>-0.008</v>
      </c>
      <c r="DJ121">
        <v>-3.246</v>
      </c>
      <c r="DK121">
        <v>-0.091</v>
      </c>
      <c r="DL121">
        <v>52</v>
      </c>
      <c r="DM121">
        <v>15</v>
      </c>
      <c r="DN121">
        <v>0.25</v>
      </c>
      <c r="DO121">
        <v>0.13</v>
      </c>
      <c r="DP121">
        <v>-47.29217804878049</v>
      </c>
      <c r="DQ121">
        <v>-0.7931581881532768</v>
      </c>
      <c r="DR121">
        <v>0.215669811440833</v>
      </c>
      <c r="DS121">
        <v>0</v>
      </c>
      <c r="DT121">
        <v>1.654093902439024</v>
      </c>
      <c r="DU121">
        <v>-0.1209984668989546</v>
      </c>
      <c r="DV121">
        <v>0.01195038541638879</v>
      </c>
      <c r="DW121">
        <v>0</v>
      </c>
      <c r="DX121">
        <v>0</v>
      </c>
      <c r="DY121">
        <v>2</v>
      </c>
      <c r="DZ121" t="s">
        <v>386</v>
      </c>
      <c r="EA121">
        <v>3.23095</v>
      </c>
      <c r="EB121">
        <v>2.70434</v>
      </c>
      <c r="EC121">
        <v>0.190973</v>
      </c>
      <c r="ED121">
        <v>0.195968</v>
      </c>
      <c r="EE121">
        <v>0.0854747</v>
      </c>
      <c r="EF121">
        <v>0.0792906</v>
      </c>
      <c r="EG121">
        <v>26710.5</v>
      </c>
      <c r="EH121">
        <v>25916.4</v>
      </c>
      <c r="EI121">
        <v>31598.3</v>
      </c>
      <c r="EJ121">
        <v>30535.3</v>
      </c>
      <c r="EK121">
        <v>38730.9</v>
      </c>
      <c r="EL121">
        <v>37164.9</v>
      </c>
      <c r="EM121">
        <v>44306.5</v>
      </c>
      <c r="EN121">
        <v>42625</v>
      </c>
      <c r="EO121">
        <v>2.1349</v>
      </c>
      <c r="EP121">
        <v>1.91698</v>
      </c>
      <c r="EQ121">
        <v>0.131883</v>
      </c>
      <c r="ER121">
        <v>0</v>
      </c>
      <c r="ES121">
        <v>22.7403</v>
      </c>
      <c r="ET121">
        <v>999.9</v>
      </c>
      <c r="EU121">
        <v>70.40000000000001</v>
      </c>
      <c r="EV121">
        <v>23.4</v>
      </c>
      <c r="EW121">
        <v>20.8556</v>
      </c>
      <c r="EX121">
        <v>61.0019</v>
      </c>
      <c r="EY121">
        <v>25.1843</v>
      </c>
      <c r="EZ121">
        <v>1</v>
      </c>
      <c r="FA121">
        <v>-0.259792</v>
      </c>
      <c r="FB121">
        <v>-0.555577</v>
      </c>
      <c r="FC121">
        <v>20.1982</v>
      </c>
      <c r="FD121">
        <v>5.21954</v>
      </c>
      <c r="FE121">
        <v>11.9974</v>
      </c>
      <c r="FF121">
        <v>4.96515</v>
      </c>
      <c r="FG121">
        <v>3.29555</v>
      </c>
      <c r="FH121">
        <v>9999</v>
      </c>
      <c r="FI121">
        <v>9999</v>
      </c>
      <c r="FJ121">
        <v>9999</v>
      </c>
      <c r="FK121">
        <v>148.4</v>
      </c>
      <c r="FL121">
        <v>4.97102</v>
      </c>
      <c r="FM121">
        <v>1.86767</v>
      </c>
      <c r="FN121">
        <v>1.85884</v>
      </c>
      <c r="FO121">
        <v>1.86508</v>
      </c>
      <c r="FP121">
        <v>1.86304</v>
      </c>
      <c r="FQ121">
        <v>1.86437</v>
      </c>
      <c r="FR121">
        <v>1.85976</v>
      </c>
      <c r="FS121">
        <v>1.86389</v>
      </c>
      <c r="FT121">
        <v>0</v>
      </c>
      <c r="FU121">
        <v>0</v>
      </c>
      <c r="FV121">
        <v>0</v>
      </c>
      <c r="FW121">
        <v>0</v>
      </c>
      <c r="FX121" t="s">
        <v>364</v>
      </c>
      <c r="FY121" t="s">
        <v>365</v>
      </c>
      <c r="FZ121" t="s">
        <v>366</v>
      </c>
      <c r="GA121" t="s">
        <v>366</v>
      </c>
      <c r="GB121" t="s">
        <v>366</v>
      </c>
      <c r="GC121" t="s">
        <v>366</v>
      </c>
      <c r="GD121">
        <v>0</v>
      </c>
      <c r="GE121">
        <v>100</v>
      </c>
      <c r="GF121">
        <v>100</v>
      </c>
      <c r="GG121">
        <v>-9.58</v>
      </c>
      <c r="GH121">
        <v>-0.09039999999999999</v>
      </c>
      <c r="GI121">
        <v>-2.868309889394353</v>
      </c>
      <c r="GJ121">
        <v>-0.006773961979547998</v>
      </c>
      <c r="GK121">
        <v>-8.296070481250098E-08</v>
      </c>
      <c r="GL121">
        <v>3.322967193956903E-10</v>
      </c>
      <c r="GM121">
        <v>-0.07871069313407227</v>
      </c>
      <c r="GN121">
        <v>-0.00208336341840114</v>
      </c>
      <c r="GO121">
        <v>8.801746095907445E-05</v>
      </c>
      <c r="GP121">
        <v>-2.677693255255651E-07</v>
      </c>
      <c r="GQ121">
        <v>3</v>
      </c>
      <c r="GR121">
        <v>2052</v>
      </c>
      <c r="GS121">
        <v>2</v>
      </c>
      <c r="GT121">
        <v>18</v>
      </c>
      <c r="GU121">
        <v>26.7</v>
      </c>
      <c r="GV121">
        <v>26.7</v>
      </c>
      <c r="GW121">
        <v>2.4353</v>
      </c>
      <c r="GX121">
        <v>2.37915</v>
      </c>
      <c r="GY121">
        <v>1.44897</v>
      </c>
      <c r="GZ121">
        <v>2.32422</v>
      </c>
      <c r="HA121">
        <v>1.55151</v>
      </c>
      <c r="HB121">
        <v>2.31445</v>
      </c>
      <c r="HC121">
        <v>28.7534</v>
      </c>
      <c r="HD121">
        <v>14.7449</v>
      </c>
      <c r="HE121">
        <v>18</v>
      </c>
      <c r="HF121">
        <v>571.84</v>
      </c>
      <c r="HG121">
        <v>439.323</v>
      </c>
      <c r="HH121">
        <v>23.3852</v>
      </c>
      <c r="HI121">
        <v>23.6493</v>
      </c>
      <c r="HJ121">
        <v>30.0005</v>
      </c>
      <c r="HK121">
        <v>23.577</v>
      </c>
      <c r="HL121">
        <v>23.4909</v>
      </c>
      <c r="HM121">
        <v>48.7416</v>
      </c>
      <c r="HN121">
        <v>38.3079</v>
      </c>
      <c r="HO121">
        <v>59.772</v>
      </c>
      <c r="HP121">
        <v>23.4075</v>
      </c>
      <c r="HQ121">
        <v>1107.83</v>
      </c>
      <c r="HR121">
        <v>14.6514</v>
      </c>
      <c r="HS121">
        <v>100.305</v>
      </c>
      <c r="HT121">
        <v>101.867</v>
      </c>
    </row>
    <row r="122" spans="1:228">
      <c r="A122">
        <v>106</v>
      </c>
      <c r="B122">
        <v>1728492562.1</v>
      </c>
      <c r="C122">
        <v>1624.599999904633</v>
      </c>
      <c r="D122" t="s">
        <v>578</v>
      </c>
      <c r="E122" t="s">
        <v>579</v>
      </c>
      <c r="F122">
        <v>5</v>
      </c>
      <c r="G122" t="s">
        <v>357</v>
      </c>
      <c r="H122" t="s">
        <v>358</v>
      </c>
      <c r="I122" t="s">
        <v>359</v>
      </c>
      <c r="J122" t="s">
        <v>491</v>
      </c>
      <c r="K122">
        <v>1728492554.6</v>
      </c>
      <c r="L122">
        <f>(M122)/1000</f>
        <v>0</v>
      </c>
      <c r="M122">
        <f>IF(BH122, AP122, AJ122)</f>
        <v>0</v>
      </c>
      <c r="N122">
        <f>IF(BH122, AK122, AI122)</f>
        <v>0</v>
      </c>
      <c r="O122">
        <f>BJ122 - IF(AW122&gt;1, N122*BD122*100.0/(AY122), 0)</f>
        <v>0</v>
      </c>
      <c r="P122">
        <f>((V122-L122/2)*O122-N122)/(V122+L122/2)</f>
        <v>0</v>
      </c>
      <c r="Q122">
        <f>P122*(BQ122+BR122)/1000.0</f>
        <v>0</v>
      </c>
      <c r="R122">
        <f>(BJ122 - IF(AW122&gt;1, N122*BD122*100.0/(AY122), 0))*(BQ122+BR122)/1000.0</f>
        <v>0</v>
      </c>
      <c r="S122">
        <f>2.0/((1/U122-1/T122)+SIGN(U122)*SQRT((1/U122-1/T122)*(1/U122-1/T122) + 4*BE122/((BE122+1)*(BE122+1))*(2*1/U122*1/T122-1/T122*1/T122)))</f>
        <v>0</v>
      </c>
      <c r="T122">
        <f>IF(LEFT(BF122,1)&lt;&gt;"0",IF(LEFT(BF122,1)="1",3.0,BG122),$D$5+$E$5*(BX122*BQ122/($K$5*1000))+$F$5*(BX122*BQ122/($K$5*1000))*MAX(MIN(BD122,$J$5),$I$5)*MAX(MIN(BD122,$J$5),$I$5)+$G$5*MAX(MIN(BD122,$J$5),$I$5)*(BX122*BQ122/($K$5*1000))+$H$5*(BX122*BQ122/($K$5*1000))*(BX122*BQ122/($K$5*1000)))</f>
        <v>0</v>
      </c>
      <c r="U122">
        <f>L122*(1000-(1000*0.61365*exp(17.502*Y122/(240.97+Y122))/(BQ122+BR122)+BL122)/2)/(1000*0.61365*exp(17.502*Y122/(240.97+Y122))/(BQ122+BR122)-BL122)</f>
        <v>0</v>
      </c>
      <c r="V122">
        <f>1/((BE122+1)/(S122/1.6)+1/(T122/1.37)) + BE122/((BE122+1)/(S122/1.6) + BE122/(T122/1.37))</f>
        <v>0</v>
      </c>
      <c r="W122">
        <f>(AZ122*BC122)</f>
        <v>0</v>
      </c>
      <c r="X122">
        <f>(BS122+(W122+2*0.95*5.67E-8*(((BS122+$B$7)+273)^4-(BS122+273)^4)-44100*L122)/(1.84*29.3*T122+8*0.95*5.67E-8*(BS122+273)^3))</f>
        <v>0</v>
      </c>
      <c r="Y122">
        <f>($C$7*BT122+$D$7*BU122+$E$7*X122)</f>
        <v>0</v>
      </c>
      <c r="Z122">
        <f>0.61365*exp(17.502*Y122/(240.97+Y122))</f>
        <v>0</v>
      </c>
      <c r="AA122">
        <f>(AB122/AC122*100)</f>
        <v>0</v>
      </c>
      <c r="AB122">
        <f>BL122*(BQ122+BR122)/1000</f>
        <v>0</v>
      </c>
      <c r="AC122">
        <f>0.61365*exp(17.502*BS122/(240.97+BS122))</f>
        <v>0</v>
      </c>
      <c r="AD122">
        <f>(Z122-BL122*(BQ122+BR122)/1000)</f>
        <v>0</v>
      </c>
      <c r="AE122">
        <f>(-L122*44100)</f>
        <v>0</v>
      </c>
      <c r="AF122">
        <f>2*29.3*T122*0.92*(BS122-Y122)</f>
        <v>0</v>
      </c>
      <c r="AG122">
        <f>2*0.95*5.67E-8*(((BS122+$B$7)+273)^4-(Y122+273)^4)</f>
        <v>0</v>
      </c>
      <c r="AH122">
        <f>W122+AG122+AE122+AF122</f>
        <v>0</v>
      </c>
      <c r="AI122">
        <f>BP122*AW122*(BK122-BJ122*(1000-AW122*BM122)/(1000-AW122*BL122))/(100*BD122)</f>
        <v>0</v>
      </c>
      <c r="AJ122">
        <f>1000*BP122*AW122*(BL122-BM122)/(100*BD122*(1000-AW122*BL122))</f>
        <v>0</v>
      </c>
      <c r="AK122">
        <f>(AL122 - AM122 - BQ122*1E3/(8.314*(BS122+273.15)) * AO122/BP122 * AN122) * BP122/(100*BD122) * (1000 - BM122)/1000</f>
        <v>0</v>
      </c>
      <c r="AL122">
        <v>1100.135603082571</v>
      </c>
      <c r="AM122">
        <v>1062.514484848485</v>
      </c>
      <c r="AN122">
        <v>5.006727216282754</v>
      </c>
      <c r="AO122">
        <v>66.7948060823847</v>
      </c>
      <c r="AP122">
        <f>(AR122 - AQ122 + BQ122*1E3/(8.314*(BS122+273.15)) * AT122/BP122 * AS122) * BP122/(100*BD122) * 1000/(1000 - AR122)</f>
        <v>0</v>
      </c>
      <c r="AQ122">
        <v>14.63563482645279</v>
      </c>
      <c r="AR122">
        <v>16.26102303030303</v>
      </c>
      <c r="AS122">
        <v>-4.424725214135857E-05</v>
      </c>
      <c r="AT122">
        <v>79.11630161868476</v>
      </c>
      <c r="AU122">
        <v>15</v>
      </c>
      <c r="AV122">
        <v>3</v>
      </c>
      <c r="AW122">
        <f>IF(AU122*$H$13&gt;=AY122,1.0,(AY122/(AY122-AU122*$H$13)))</f>
        <v>0</v>
      </c>
      <c r="AX122">
        <f>(AW122-1)*100</f>
        <v>0</v>
      </c>
      <c r="AY122">
        <f>MAX(0,($B$13+$C$13*BX122)/(1+$D$13*BX122)*BQ122/(BS122+273)*$E$13)</f>
        <v>0</v>
      </c>
      <c r="AZ122">
        <f>$B$11*BY122+$C$11*BZ122+$F$11*CK122*(1-CN122)</f>
        <v>0</v>
      </c>
      <c r="BA122">
        <f>AZ122*BB122</f>
        <v>0</v>
      </c>
      <c r="BB122">
        <f>($B$11*$D$9+$C$11*$D$9+$F$11*((CX122+CP122)/MAX(CX122+CP122+CY122, 0.1)*$I$9+CY122/MAX(CX122+CP122+CY122, 0.1)*$J$9))/($B$11+$C$11+$F$11)</f>
        <v>0</v>
      </c>
      <c r="BC122">
        <f>($B$11*$K$9+$C$11*$K$9+$F$11*((CX122+CP122)/MAX(CX122+CP122+CY122, 0.1)*$P$9+CY122/MAX(CX122+CP122+CY122, 0.1)*$Q$9))/($B$11+$C$11+$F$11)</f>
        <v>0</v>
      </c>
      <c r="BD122">
        <v>6</v>
      </c>
      <c r="BE122">
        <v>0.5</v>
      </c>
      <c r="BF122" t="s">
        <v>361</v>
      </c>
      <c r="BG122">
        <v>2</v>
      </c>
      <c r="BH122" t="b">
        <v>1</v>
      </c>
      <c r="BI122">
        <v>1728492554.6</v>
      </c>
      <c r="BJ122">
        <v>1010.740740740741</v>
      </c>
      <c r="BK122">
        <v>1058.498518518519</v>
      </c>
      <c r="BL122">
        <v>16.26998518518518</v>
      </c>
      <c r="BM122">
        <v>14.63373333333333</v>
      </c>
      <c r="BN122">
        <v>1020.253333333333</v>
      </c>
      <c r="BO122">
        <v>16.36040740740741</v>
      </c>
      <c r="BP122">
        <v>600.0227037037037</v>
      </c>
      <c r="BQ122">
        <v>97.50533703703704</v>
      </c>
      <c r="BR122">
        <v>0.1001060037037037</v>
      </c>
      <c r="BS122">
        <v>24.97864074074074</v>
      </c>
      <c r="BT122">
        <v>24.91841111111112</v>
      </c>
      <c r="BU122">
        <v>999.9000000000001</v>
      </c>
      <c r="BV122">
        <v>0</v>
      </c>
      <c r="BW122">
        <v>0</v>
      </c>
      <c r="BX122">
        <v>9980.120740740742</v>
      </c>
      <c r="BY122">
        <v>0</v>
      </c>
      <c r="BZ122">
        <v>65.62966296296295</v>
      </c>
      <c r="CA122">
        <v>-47.7574925925926</v>
      </c>
      <c r="CB122">
        <v>1027.457074074074</v>
      </c>
      <c r="CC122">
        <v>1074.218888888889</v>
      </c>
      <c r="CD122">
        <v>1.636258148148148</v>
      </c>
      <c r="CE122">
        <v>1058.498518518519</v>
      </c>
      <c r="CF122">
        <v>14.63373333333333</v>
      </c>
      <c r="CG122">
        <v>1.586411111111111</v>
      </c>
      <c r="CH122">
        <v>1.426865925925926</v>
      </c>
      <c r="CI122">
        <v>13.82744074074074</v>
      </c>
      <c r="CJ122">
        <v>12.20620740740741</v>
      </c>
      <c r="CK122">
        <v>1599.984074074074</v>
      </c>
      <c r="CL122">
        <v>0.6920032592592592</v>
      </c>
      <c r="CM122">
        <v>0.3079963333333333</v>
      </c>
      <c r="CN122">
        <v>0</v>
      </c>
      <c r="CO122">
        <v>2.128625925925926</v>
      </c>
      <c r="CP122">
        <v>0</v>
      </c>
      <c r="CQ122">
        <v>14741.59629629629</v>
      </c>
      <c r="CR122">
        <v>13790.06666666667</v>
      </c>
      <c r="CS122">
        <v>38.43488888888889</v>
      </c>
      <c r="CT122">
        <v>38.88633333333333</v>
      </c>
      <c r="CU122">
        <v>38.99040740740741</v>
      </c>
      <c r="CV122">
        <v>37.04381481481482</v>
      </c>
      <c r="CW122">
        <v>37.70122222222222</v>
      </c>
      <c r="CX122">
        <v>1107.193333333333</v>
      </c>
      <c r="CY122">
        <v>492.7885185185186</v>
      </c>
      <c r="CZ122">
        <v>0</v>
      </c>
      <c r="DA122">
        <v>1728492619</v>
      </c>
      <c r="DB122">
        <v>0</v>
      </c>
      <c r="DC122">
        <v>1728490956.5</v>
      </c>
      <c r="DD122" t="s">
        <v>362</v>
      </c>
      <c r="DE122">
        <v>1728490952.5</v>
      </c>
      <c r="DF122">
        <v>1728490956.5</v>
      </c>
      <c r="DG122">
        <v>1</v>
      </c>
      <c r="DH122">
        <v>-0.065</v>
      </c>
      <c r="DI122">
        <v>-0.008</v>
      </c>
      <c r="DJ122">
        <v>-3.246</v>
      </c>
      <c r="DK122">
        <v>-0.091</v>
      </c>
      <c r="DL122">
        <v>52</v>
      </c>
      <c r="DM122">
        <v>15</v>
      </c>
      <c r="DN122">
        <v>0.25</v>
      </c>
      <c r="DO122">
        <v>0.13</v>
      </c>
      <c r="DP122">
        <v>-47.5245975</v>
      </c>
      <c r="DQ122">
        <v>-4.643289681050466</v>
      </c>
      <c r="DR122">
        <v>0.4687537447783751</v>
      </c>
      <c r="DS122">
        <v>0</v>
      </c>
      <c r="DT122">
        <v>1.64275725</v>
      </c>
      <c r="DU122">
        <v>-0.1189102063789893</v>
      </c>
      <c r="DV122">
        <v>0.01146131493056096</v>
      </c>
      <c r="DW122">
        <v>0</v>
      </c>
      <c r="DX122">
        <v>0</v>
      </c>
      <c r="DY122">
        <v>2</v>
      </c>
      <c r="DZ122" t="s">
        <v>386</v>
      </c>
      <c r="EA122">
        <v>3.23089</v>
      </c>
      <c r="EB122">
        <v>2.7041</v>
      </c>
      <c r="EC122">
        <v>0.193886</v>
      </c>
      <c r="ED122">
        <v>0.198872</v>
      </c>
      <c r="EE122">
        <v>0.0854502</v>
      </c>
      <c r="EF122">
        <v>0.07930039999999999</v>
      </c>
      <c r="EG122">
        <v>26614.1</v>
      </c>
      <c r="EH122">
        <v>25822.4</v>
      </c>
      <c r="EI122">
        <v>31597.8</v>
      </c>
      <c r="EJ122">
        <v>30534.7</v>
      </c>
      <c r="EK122">
        <v>38731.2</v>
      </c>
      <c r="EL122">
        <v>37163.6</v>
      </c>
      <c r="EM122">
        <v>44305.6</v>
      </c>
      <c r="EN122">
        <v>42624</v>
      </c>
      <c r="EO122">
        <v>2.13487</v>
      </c>
      <c r="EP122">
        <v>1.91705</v>
      </c>
      <c r="EQ122">
        <v>0.132781</v>
      </c>
      <c r="ER122">
        <v>0</v>
      </c>
      <c r="ES122">
        <v>22.7348</v>
      </c>
      <c r="ET122">
        <v>999.9</v>
      </c>
      <c r="EU122">
        <v>70.5</v>
      </c>
      <c r="EV122">
        <v>23.4</v>
      </c>
      <c r="EW122">
        <v>20.8872</v>
      </c>
      <c r="EX122">
        <v>60.7719</v>
      </c>
      <c r="EY122">
        <v>25.1603</v>
      </c>
      <c r="EZ122">
        <v>1</v>
      </c>
      <c r="FA122">
        <v>-0.259444</v>
      </c>
      <c r="FB122">
        <v>-0.595722</v>
      </c>
      <c r="FC122">
        <v>20.1981</v>
      </c>
      <c r="FD122">
        <v>5.21999</v>
      </c>
      <c r="FE122">
        <v>11.9968</v>
      </c>
      <c r="FF122">
        <v>4.96495</v>
      </c>
      <c r="FG122">
        <v>3.2955</v>
      </c>
      <c r="FH122">
        <v>9999</v>
      </c>
      <c r="FI122">
        <v>9999</v>
      </c>
      <c r="FJ122">
        <v>9999</v>
      </c>
      <c r="FK122">
        <v>148.4</v>
      </c>
      <c r="FL122">
        <v>4.97104</v>
      </c>
      <c r="FM122">
        <v>1.86764</v>
      </c>
      <c r="FN122">
        <v>1.85885</v>
      </c>
      <c r="FO122">
        <v>1.86508</v>
      </c>
      <c r="FP122">
        <v>1.86303</v>
      </c>
      <c r="FQ122">
        <v>1.86434</v>
      </c>
      <c r="FR122">
        <v>1.85976</v>
      </c>
      <c r="FS122">
        <v>1.86388</v>
      </c>
      <c r="FT122">
        <v>0</v>
      </c>
      <c r="FU122">
        <v>0</v>
      </c>
      <c r="FV122">
        <v>0</v>
      </c>
      <c r="FW122">
        <v>0</v>
      </c>
      <c r="FX122" t="s">
        <v>364</v>
      </c>
      <c r="FY122" t="s">
        <v>365</v>
      </c>
      <c r="FZ122" t="s">
        <v>366</v>
      </c>
      <c r="GA122" t="s">
        <v>366</v>
      </c>
      <c r="GB122" t="s">
        <v>366</v>
      </c>
      <c r="GC122" t="s">
        <v>366</v>
      </c>
      <c r="GD122">
        <v>0</v>
      </c>
      <c r="GE122">
        <v>100</v>
      </c>
      <c r="GF122">
        <v>100</v>
      </c>
      <c r="GG122">
        <v>-9.73</v>
      </c>
      <c r="GH122">
        <v>-0.09039999999999999</v>
      </c>
      <c r="GI122">
        <v>-2.868309889394353</v>
      </c>
      <c r="GJ122">
        <v>-0.006773961979547998</v>
      </c>
      <c r="GK122">
        <v>-8.296070481250098E-08</v>
      </c>
      <c r="GL122">
        <v>3.322967193956903E-10</v>
      </c>
      <c r="GM122">
        <v>-0.07871069313407227</v>
      </c>
      <c r="GN122">
        <v>-0.00208336341840114</v>
      </c>
      <c r="GO122">
        <v>8.801746095907445E-05</v>
      </c>
      <c r="GP122">
        <v>-2.677693255255651E-07</v>
      </c>
      <c r="GQ122">
        <v>3</v>
      </c>
      <c r="GR122">
        <v>2052</v>
      </c>
      <c r="GS122">
        <v>2</v>
      </c>
      <c r="GT122">
        <v>18</v>
      </c>
      <c r="GU122">
        <v>26.8</v>
      </c>
      <c r="GV122">
        <v>26.8</v>
      </c>
      <c r="GW122">
        <v>2.48047</v>
      </c>
      <c r="GX122">
        <v>2.37549</v>
      </c>
      <c r="GY122">
        <v>1.44775</v>
      </c>
      <c r="GZ122">
        <v>2.32422</v>
      </c>
      <c r="HA122">
        <v>1.55151</v>
      </c>
      <c r="HB122">
        <v>2.37549</v>
      </c>
      <c r="HC122">
        <v>28.7534</v>
      </c>
      <c r="HD122">
        <v>14.7449</v>
      </c>
      <c r="HE122">
        <v>18</v>
      </c>
      <c r="HF122">
        <v>571.877</v>
      </c>
      <c r="HG122">
        <v>439.41</v>
      </c>
      <c r="HH122">
        <v>23.4379</v>
      </c>
      <c r="HI122">
        <v>23.6544</v>
      </c>
      <c r="HJ122">
        <v>30.0005</v>
      </c>
      <c r="HK122">
        <v>23.5823</v>
      </c>
      <c r="HL122">
        <v>23.4959</v>
      </c>
      <c r="HM122">
        <v>49.7076</v>
      </c>
      <c r="HN122">
        <v>38.3079</v>
      </c>
      <c r="HO122">
        <v>59.772</v>
      </c>
      <c r="HP122">
        <v>23.4692</v>
      </c>
      <c r="HQ122">
        <v>1127.96</v>
      </c>
      <c r="HR122">
        <v>14.6514</v>
      </c>
      <c r="HS122">
        <v>100.304</v>
      </c>
      <c r="HT122">
        <v>101.865</v>
      </c>
    </row>
    <row r="123" spans="1:228">
      <c r="A123">
        <v>107</v>
      </c>
      <c r="B123">
        <v>1728492567.1</v>
      </c>
      <c r="C123">
        <v>1629.599999904633</v>
      </c>
      <c r="D123" t="s">
        <v>580</v>
      </c>
      <c r="E123" t="s">
        <v>581</v>
      </c>
      <c r="F123">
        <v>5</v>
      </c>
      <c r="G123" t="s">
        <v>357</v>
      </c>
      <c r="H123" t="s">
        <v>358</v>
      </c>
      <c r="I123" t="s">
        <v>359</v>
      </c>
      <c r="J123" t="s">
        <v>491</v>
      </c>
      <c r="K123">
        <v>1728492559.314285</v>
      </c>
      <c r="L123">
        <f>(M123)/1000</f>
        <v>0</v>
      </c>
      <c r="M123">
        <f>IF(BH123, AP123, AJ123)</f>
        <v>0</v>
      </c>
      <c r="N123">
        <f>IF(BH123, AK123, AI123)</f>
        <v>0</v>
      </c>
      <c r="O123">
        <f>BJ123 - IF(AW123&gt;1, N123*BD123*100.0/(AY123), 0)</f>
        <v>0</v>
      </c>
      <c r="P123">
        <f>((V123-L123/2)*O123-N123)/(V123+L123/2)</f>
        <v>0</v>
      </c>
      <c r="Q123">
        <f>P123*(BQ123+BR123)/1000.0</f>
        <v>0</v>
      </c>
      <c r="R123">
        <f>(BJ123 - IF(AW123&gt;1, N123*BD123*100.0/(AY123), 0))*(BQ123+BR123)/1000.0</f>
        <v>0</v>
      </c>
      <c r="S123">
        <f>2.0/((1/U123-1/T123)+SIGN(U123)*SQRT((1/U123-1/T123)*(1/U123-1/T123) + 4*BE123/((BE123+1)*(BE123+1))*(2*1/U123*1/T123-1/T123*1/T123)))</f>
        <v>0</v>
      </c>
      <c r="T123">
        <f>IF(LEFT(BF123,1)&lt;&gt;"0",IF(LEFT(BF123,1)="1",3.0,BG123),$D$5+$E$5*(BX123*BQ123/($K$5*1000))+$F$5*(BX123*BQ123/($K$5*1000))*MAX(MIN(BD123,$J$5),$I$5)*MAX(MIN(BD123,$J$5),$I$5)+$G$5*MAX(MIN(BD123,$J$5),$I$5)*(BX123*BQ123/($K$5*1000))+$H$5*(BX123*BQ123/($K$5*1000))*(BX123*BQ123/($K$5*1000)))</f>
        <v>0</v>
      </c>
      <c r="U123">
        <f>L123*(1000-(1000*0.61365*exp(17.502*Y123/(240.97+Y123))/(BQ123+BR123)+BL123)/2)/(1000*0.61365*exp(17.502*Y123/(240.97+Y123))/(BQ123+BR123)-BL123)</f>
        <v>0</v>
      </c>
      <c r="V123">
        <f>1/((BE123+1)/(S123/1.6)+1/(T123/1.37)) + BE123/((BE123+1)/(S123/1.6) + BE123/(T123/1.37))</f>
        <v>0</v>
      </c>
      <c r="W123">
        <f>(AZ123*BC123)</f>
        <v>0</v>
      </c>
      <c r="X123">
        <f>(BS123+(W123+2*0.95*5.67E-8*(((BS123+$B$7)+273)^4-(BS123+273)^4)-44100*L123)/(1.84*29.3*T123+8*0.95*5.67E-8*(BS123+273)^3))</f>
        <v>0</v>
      </c>
      <c r="Y123">
        <f>($C$7*BT123+$D$7*BU123+$E$7*X123)</f>
        <v>0</v>
      </c>
      <c r="Z123">
        <f>0.61365*exp(17.502*Y123/(240.97+Y123))</f>
        <v>0</v>
      </c>
      <c r="AA123">
        <f>(AB123/AC123*100)</f>
        <v>0</v>
      </c>
      <c r="AB123">
        <f>BL123*(BQ123+BR123)/1000</f>
        <v>0</v>
      </c>
      <c r="AC123">
        <f>0.61365*exp(17.502*BS123/(240.97+BS123))</f>
        <v>0</v>
      </c>
      <c r="AD123">
        <f>(Z123-BL123*(BQ123+BR123)/1000)</f>
        <v>0</v>
      </c>
      <c r="AE123">
        <f>(-L123*44100)</f>
        <v>0</v>
      </c>
      <c r="AF123">
        <f>2*29.3*T123*0.92*(BS123-Y123)</f>
        <v>0</v>
      </c>
      <c r="AG123">
        <f>2*0.95*5.67E-8*(((BS123+$B$7)+273)^4-(Y123+273)^4)</f>
        <v>0</v>
      </c>
      <c r="AH123">
        <f>W123+AG123+AE123+AF123</f>
        <v>0</v>
      </c>
      <c r="AI123">
        <f>BP123*AW123*(BK123-BJ123*(1000-AW123*BM123)/(1000-AW123*BL123))/(100*BD123)</f>
        <v>0</v>
      </c>
      <c r="AJ123">
        <f>1000*BP123*AW123*(BL123-BM123)/(100*BD123*(1000-AW123*BL123))</f>
        <v>0</v>
      </c>
      <c r="AK123">
        <f>(AL123 - AM123 - BQ123*1E3/(8.314*(BS123+273.15)) * AO123/BP123 * AN123) * BP123/(100*BD123) * (1000 - BM123)/1000</f>
        <v>0</v>
      </c>
      <c r="AL123">
        <v>1125.63133328162</v>
      </c>
      <c r="AM123">
        <v>1087.615515151515</v>
      </c>
      <c r="AN123">
        <v>5.004607358836247</v>
      </c>
      <c r="AO123">
        <v>66.7948060823847</v>
      </c>
      <c r="AP123">
        <f>(AR123 - AQ123 + BQ123*1E3/(8.314*(BS123+273.15)) * AT123/BP123 * AS123) * BP123/(100*BD123) * 1000/(1000 - AR123)</f>
        <v>0</v>
      </c>
      <c r="AQ123">
        <v>14.63736924328201</v>
      </c>
      <c r="AR123">
        <v>16.25072</v>
      </c>
      <c r="AS123">
        <v>-9.605146892609779E-05</v>
      </c>
      <c r="AT123">
        <v>79.11630161868476</v>
      </c>
      <c r="AU123">
        <v>15</v>
      </c>
      <c r="AV123">
        <v>2</v>
      </c>
      <c r="AW123">
        <f>IF(AU123*$H$13&gt;=AY123,1.0,(AY123/(AY123-AU123*$H$13)))</f>
        <v>0</v>
      </c>
      <c r="AX123">
        <f>(AW123-1)*100</f>
        <v>0</v>
      </c>
      <c r="AY123">
        <f>MAX(0,($B$13+$C$13*BX123)/(1+$D$13*BX123)*BQ123/(BS123+273)*$E$13)</f>
        <v>0</v>
      </c>
      <c r="AZ123">
        <f>$B$11*BY123+$C$11*BZ123+$F$11*CK123*(1-CN123)</f>
        <v>0</v>
      </c>
      <c r="BA123">
        <f>AZ123*BB123</f>
        <v>0</v>
      </c>
      <c r="BB123">
        <f>($B$11*$D$9+$C$11*$D$9+$F$11*((CX123+CP123)/MAX(CX123+CP123+CY123, 0.1)*$I$9+CY123/MAX(CX123+CP123+CY123, 0.1)*$J$9))/($B$11+$C$11+$F$11)</f>
        <v>0</v>
      </c>
      <c r="BC123">
        <f>($B$11*$K$9+$C$11*$K$9+$F$11*((CX123+CP123)/MAX(CX123+CP123+CY123, 0.1)*$P$9+CY123/MAX(CX123+CP123+CY123, 0.1)*$Q$9))/($B$11+$C$11+$F$11)</f>
        <v>0</v>
      </c>
      <c r="BD123">
        <v>6</v>
      </c>
      <c r="BE123">
        <v>0.5</v>
      </c>
      <c r="BF123" t="s">
        <v>361</v>
      </c>
      <c r="BG123">
        <v>2</v>
      </c>
      <c r="BH123" t="b">
        <v>1</v>
      </c>
      <c r="BI123">
        <v>1728492559.314285</v>
      </c>
      <c r="BJ123">
        <v>1034.013857142857</v>
      </c>
      <c r="BK123">
        <v>1082.197142857143</v>
      </c>
      <c r="BL123">
        <v>16.26270357142857</v>
      </c>
      <c r="BM123">
        <v>14.63582142857143</v>
      </c>
      <c r="BN123">
        <v>1043.663928571428</v>
      </c>
      <c r="BO123">
        <v>16.35313571428571</v>
      </c>
      <c r="BP123">
        <v>600.0091071428571</v>
      </c>
      <c r="BQ123">
        <v>97.50575714285715</v>
      </c>
      <c r="BR123">
        <v>0.09995400357142857</v>
      </c>
      <c r="BS123">
        <v>24.97776785714285</v>
      </c>
      <c r="BT123">
        <v>24.91490357142857</v>
      </c>
      <c r="BU123">
        <v>999.9000000000002</v>
      </c>
      <c r="BV123">
        <v>0</v>
      </c>
      <c r="BW123">
        <v>0</v>
      </c>
      <c r="BX123">
        <v>9994.804642857143</v>
      </c>
      <c r="BY123">
        <v>0</v>
      </c>
      <c r="BZ123">
        <v>65.523425</v>
      </c>
      <c r="CA123">
        <v>-48.18287857142856</v>
      </c>
      <c r="CB123">
        <v>1051.1075</v>
      </c>
      <c r="CC123">
        <v>1098.271785714286</v>
      </c>
      <c r="CD123">
        <v>1.626897142857143</v>
      </c>
      <c r="CE123">
        <v>1082.197142857143</v>
      </c>
      <c r="CF123">
        <v>14.63582142857143</v>
      </c>
      <c r="CG123">
        <v>1.585708571428571</v>
      </c>
      <c r="CH123">
        <v>1.427076428571428</v>
      </c>
      <c r="CI123">
        <v>13.82062142857143</v>
      </c>
      <c r="CJ123">
        <v>12.20843571428571</v>
      </c>
      <c r="CK123">
        <v>1600.013571428572</v>
      </c>
      <c r="CL123">
        <v>0.6920038928571429</v>
      </c>
      <c r="CM123">
        <v>0.3079958928571429</v>
      </c>
      <c r="CN123">
        <v>0</v>
      </c>
      <c r="CO123">
        <v>2.118396428571429</v>
      </c>
      <c r="CP123">
        <v>0</v>
      </c>
      <c r="CQ123">
        <v>14666.27857142857</v>
      </c>
      <c r="CR123">
        <v>13790.32142857143</v>
      </c>
      <c r="CS123">
        <v>38.35685714285714</v>
      </c>
      <c r="CT123">
        <v>38.83024999999999</v>
      </c>
      <c r="CU123">
        <v>38.92385714285713</v>
      </c>
      <c r="CV123">
        <v>36.99303571428571</v>
      </c>
      <c r="CW123">
        <v>37.63589285714286</v>
      </c>
      <c r="CX123">
        <v>1107.215357142857</v>
      </c>
      <c r="CY123">
        <v>492.7971428571429</v>
      </c>
      <c r="CZ123">
        <v>0</v>
      </c>
      <c r="DA123">
        <v>1728492623.8</v>
      </c>
      <c r="DB123">
        <v>0</v>
      </c>
      <c r="DC123">
        <v>1728490956.5</v>
      </c>
      <c r="DD123" t="s">
        <v>362</v>
      </c>
      <c r="DE123">
        <v>1728490952.5</v>
      </c>
      <c r="DF123">
        <v>1728490956.5</v>
      </c>
      <c r="DG123">
        <v>1</v>
      </c>
      <c r="DH123">
        <v>-0.065</v>
      </c>
      <c r="DI123">
        <v>-0.008</v>
      </c>
      <c r="DJ123">
        <v>-3.246</v>
      </c>
      <c r="DK123">
        <v>-0.091</v>
      </c>
      <c r="DL123">
        <v>52</v>
      </c>
      <c r="DM123">
        <v>15</v>
      </c>
      <c r="DN123">
        <v>0.25</v>
      </c>
      <c r="DO123">
        <v>0.13</v>
      </c>
      <c r="DP123">
        <v>-47.96764634146341</v>
      </c>
      <c r="DQ123">
        <v>-5.418083623693407</v>
      </c>
      <c r="DR123">
        <v>0.5494225696561718</v>
      </c>
      <c r="DS123">
        <v>0</v>
      </c>
      <c r="DT123">
        <v>1.632357317073171</v>
      </c>
      <c r="DU123">
        <v>-0.1180791637630656</v>
      </c>
      <c r="DV123">
        <v>0.01166435136653142</v>
      </c>
      <c r="DW123">
        <v>0</v>
      </c>
      <c r="DX123">
        <v>0</v>
      </c>
      <c r="DY123">
        <v>2</v>
      </c>
      <c r="DZ123" t="s">
        <v>386</v>
      </c>
      <c r="EA123">
        <v>3.23101</v>
      </c>
      <c r="EB123">
        <v>2.70415</v>
      </c>
      <c r="EC123">
        <v>0.196768</v>
      </c>
      <c r="ED123">
        <v>0.201737</v>
      </c>
      <c r="EE123">
        <v>0.0854108</v>
      </c>
      <c r="EF123">
        <v>0.0793111</v>
      </c>
      <c r="EG123">
        <v>26519.1</v>
      </c>
      <c r="EH123">
        <v>25730.1</v>
      </c>
      <c r="EI123">
        <v>31597.8</v>
      </c>
      <c r="EJ123">
        <v>30534.5</v>
      </c>
      <c r="EK123">
        <v>38732.8</v>
      </c>
      <c r="EL123">
        <v>37163.2</v>
      </c>
      <c r="EM123">
        <v>44305.5</v>
      </c>
      <c r="EN123">
        <v>42623.9</v>
      </c>
      <c r="EO123">
        <v>2.13447</v>
      </c>
      <c r="EP123">
        <v>1.9171</v>
      </c>
      <c r="EQ123">
        <v>0.132382</v>
      </c>
      <c r="ER123">
        <v>0</v>
      </c>
      <c r="ES123">
        <v>22.7325</v>
      </c>
      <c r="ET123">
        <v>999.9</v>
      </c>
      <c r="EU123">
        <v>70.5</v>
      </c>
      <c r="EV123">
        <v>23.4</v>
      </c>
      <c r="EW123">
        <v>20.8859</v>
      </c>
      <c r="EX123">
        <v>60.7519</v>
      </c>
      <c r="EY123">
        <v>25.3285</v>
      </c>
      <c r="EZ123">
        <v>1</v>
      </c>
      <c r="FA123">
        <v>-0.258885</v>
      </c>
      <c r="FB123">
        <v>-0.63808</v>
      </c>
      <c r="FC123">
        <v>20.1978</v>
      </c>
      <c r="FD123">
        <v>5.21954</v>
      </c>
      <c r="FE123">
        <v>11.9969</v>
      </c>
      <c r="FF123">
        <v>4.96475</v>
      </c>
      <c r="FG123">
        <v>3.29555</v>
      </c>
      <c r="FH123">
        <v>9999</v>
      </c>
      <c r="FI123">
        <v>9999</v>
      </c>
      <c r="FJ123">
        <v>9999</v>
      </c>
      <c r="FK123">
        <v>148.4</v>
      </c>
      <c r="FL123">
        <v>4.97104</v>
      </c>
      <c r="FM123">
        <v>1.86767</v>
      </c>
      <c r="FN123">
        <v>1.85885</v>
      </c>
      <c r="FO123">
        <v>1.86506</v>
      </c>
      <c r="FP123">
        <v>1.86305</v>
      </c>
      <c r="FQ123">
        <v>1.86433</v>
      </c>
      <c r="FR123">
        <v>1.85982</v>
      </c>
      <c r="FS123">
        <v>1.86388</v>
      </c>
      <c r="FT123">
        <v>0</v>
      </c>
      <c r="FU123">
        <v>0</v>
      </c>
      <c r="FV123">
        <v>0</v>
      </c>
      <c r="FW123">
        <v>0</v>
      </c>
      <c r="FX123" t="s">
        <v>364</v>
      </c>
      <c r="FY123" t="s">
        <v>365</v>
      </c>
      <c r="FZ123" t="s">
        <v>366</v>
      </c>
      <c r="GA123" t="s">
        <v>366</v>
      </c>
      <c r="GB123" t="s">
        <v>366</v>
      </c>
      <c r="GC123" t="s">
        <v>366</v>
      </c>
      <c r="GD123">
        <v>0</v>
      </c>
      <c r="GE123">
        <v>100</v>
      </c>
      <c r="GF123">
        <v>100</v>
      </c>
      <c r="GG123">
        <v>-9.880000000000001</v>
      </c>
      <c r="GH123">
        <v>-0.09039999999999999</v>
      </c>
      <c r="GI123">
        <v>-2.868309889394353</v>
      </c>
      <c r="GJ123">
        <v>-0.006773961979547998</v>
      </c>
      <c r="GK123">
        <v>-8.296070481250098E-08</v>
      </c>
      <c r="GL123">
        <v>3.322967193956903E-10</v>
      </c>
      <c r="GM123">
        <v>-0.07871069313407227</v>
      </c>
      <c r="GN123">
        <v>-0.00208336341840114</v>
      </c>
      <c r="GO123">
        <v>8.801746095907445E-05</v>
      </c>
      <c r="GP123">
        <v>-2.677693255255651E-07</v>
      </c>
      <c r="GQ123">
        <v>3</v>
      </c>
      <c r="GR123">
        <v>2052</v>
      </c>
      <c r="GS123">
        <v>2</v>
      </c>
      <c r="GT123">
        <v>18</v>
      </c>
      <c r="GU123">
        <v>26.9</v>
      </c>
      <c r="GV123">
        <v>26.8</v>
      </c>
      <c r="GW123">
        <v>2.52563</v>
      </c>
      <c r="GX123">
        <v>2.38037</v>
      </c>
      <c r="GY123">
        <v>1.44897</v>
      </c>
      <c r="GZ123">
        <v>2.32422</v>
      </c>
      <c r="HA123">
        <v>1.55151</v>
      </c>
      <c r="HB123">
        <v>2.26807</v>
      </c>
      <c r="HC123">
        <v>28.7534</v>
      </c>
      <c r="HD123">
        <v>14.7362</v>
      </c>
      <c r="HE123">
        <v>18</v>
      </c>
      <c r="HF123">
        <v>571.67</v>
      </c>
      <c r="HG123">
        <v>439.487</v>
      </c>
      <c r="HH123">
        <v>23.499</v>
      </c>
      <c r="HI123">
        <v>23.6593</v>
      </c>
      <c r="HJ123">
        <v>30.0005</v>
      </c>
      <c r="HK123">
        <v>23.5879</v>
      </c>
      <c r="HL123">
        <v>23.5017</v>
      </c>
      <c r="HM123">
        <v>50.5549</v>
      </c>
      <c r="HN123">
        <v>38.3079</v>
      </c>
      <c r="HO123">
        <v>59.772</v>
      </c>
      <c r="HP123">
        <v>23.527</v>
      </c>
      <c r="HQ123">
        <v>1158.02</v>
      </c>
      <c r="HR123">
        <v>14.6514</v>
      </c>
      <c r="HS123">
        <v>100.303</v>
      </c>
      <c r="HT123">
        <v>101.864</v>
      </c>
    </row>
    <row r="124" spans="1:228">
      <c r="A124">
        <v>108</v>
      </c>
      <c r="B124">
        <v>1728492572.1</v>
      </c>
      <c r="C124">
        <v>1634.599999904633</v>
      </c>
      <c r="D124" t="s">
        <v>582</v>
      </c>
      <c r="E124" t="s">
        <v>583</v>
      </c>
      <c r="F124">
        <v>5</v>
      </c>
      <c r="G124" t="s">
        <v>357</v>
      </c>
      <c r="H124" t="s">
        <v>358</v>
      </c>
      <c r="I124" t="s">
        <v>359</v>
      </c>
      <c r="J124" t="s">
        <v>491</v>
      </c>
      <c r="K124">
        <v>1728492564.6</v>
      </c>
      <c r="L124">
        <f>(M124)/1000</f>
        <v>0</v>
      </c>
      <c r="M124">
        <f>IF(BH124, AP124, AJ124)</f>
        <v>0</v>
      </c>
      <c r="N124">
        <f>IF(BH124, AK124, AI124)</f>
        <v>0</v>
      </c>
      <c r="O124">
        <f>BJ124 - IF(AW124&gt;1, N124*BD124*100.0/(AY124), 0)</f>
        <v>0</v>
      </c>
      <c r="P124">
        <f>((V124-L124/2)*O124-N124)/(V124+L124/2)</f>
        <v>0</v>
      </c>
      <c r="Q124">
        <f>P124*(BQ124+BR124)/1000.0</f>
        <v>0</v>
      </c>
      <c r="R124">
        <f>(BJ124 - IF(AW124&gt;1, N124*BD124*100.0/(AY124), 0))*(BQ124+BR124)/1000.0</f>
        <v>0</v>
      </c>
      <c r="S124">
        <f>2.0/((1/U124-1/T124)+SIGN(U124)*SQRT((1/U124-1/T124)*(1/U124-1/T124) + 4*BE124/((BE124+1)*(BE124+1))*(2*1/U124*1/T124-1/T124*1/T124)))</f>
        <v>0</v>
      </c>
      <c r="T124">
        <f>IF(LEFT(BF124,1)&lt;&gt;"0",IF(LEFT(BF124,1)="1",3.0,BG124),$D$5+$E$5*(BX124*BQ124/($K$5*1000))+$F$5*(BX124*BQ124/($K$5*1000))*MAX(MIN(BD124,$J$5),$I$5)*MAX(MIN(BD124,$J$5),$I$5)+$G$5*MAX(MIN(BD124,$J$5),$I$5)*(BX124*BQ124/($K$5*1000))+$H$5*(BX124*BQ124/($K$5*1000))*(BX124*BQ124/($K$5*1000)))</f>
        <v>0</v>
      </c>
      <c r="U124">
        <f>L124*(1000-(1000*0.61365*exp(17.502*Y124/(240.97+Y124))/(BQ124+BR124)+BL124)/2)/(1000*0.61365*exp(17.502*Y124/(240.97+Y124))/(BQ124+BR124)-BL124)</f>
        <v>0</v>
      </c>
      <c r="V124">
        <f>1/((BE124+1)/(S124/1.6)+1/(T124/1.37)) + BE124/((BE124+1)/(S124/1.6) + BE124/(T124/1.37))</f>
        <v>0</v>
      </c>
      <c r="W124">
        <f>(AZ124*BC124)</f>
        <v>0</v>
      </c>
      <c r="X124">
        <f>(BS124+(W124+2*0.95*5.67E-8*(((BS124+$B$7)+273)^4-(BS124+273)^4)-44100*L124)/(1.84*29.3*T124+8*0.95*5.67E-8*(BS124+273)^3))</f>
        <v>0</v>
      </c>
      <c r="Y124">
        <f>($C$7*BT124+$D$7*BU124+$E$7*X124)</f>
        <v>0</v>
      </c>
      <c r="Z124">
        <f>0.61365*exp(17.502*Y124/(240.97+Y124))</f>
        <v>0</v>
      </c>
      <c r="AA124">
        <f>(AB124/AC124*100)</f>
        <v>0</v>
      </c>
      <c r="AB124">
        <f>BL124*(BQ124+BR124)/1000</f>
        <v>0</v>
      </c>
      <c r="AC124">
        <f>0.61365*exp(17.502*BS124/(240.97+BS124))</f>
        <v>0</v>
      </c>
      <c r="AD124">
        <f>(Z124-BL124*(BQ124+BR124)/1000)</f>
        <v>0</v>
      </c>
      <c r="AE124">
        <f>(-L124*44100)</f>
        <v>0</v>
      </c>
      <c r="AF124">
        <f>2*29.3*T124*0.92*(BS124-Y124)</f>
        <v>0</v>
      </c>
      <c r="AG124">
        <f>2*0.95*5.67E-8*(((BS124+$B$7)+273)^4-(Y124+273)^4)</f>
        <v>0</v>
      </c>
      <c r="AH124">
        <f>W124+AG124+AE124+AF124</f>
        <v>0</v>
      </c>
      <c r="AI124">
        <f>BP124*AW124*(BK124-BJ124*(1000-AW124*BM124)/(1000-AW124*BL124))/(100*BD124)</f>
        <v>0</v>
      </c>
      <c r="AJ124">
        <f>1000*BP124*AW124*(BL124-BM124)/(100*BD124*(1000-AW124*BL124))</f>
        <v>0</v>
      </c>
      <c r="AK124">
        <f>(AL124 - AM124 - BQ124*1E3/(8.314*(BS124+273.15)) * AO124/BP124 * AN124) * BP124/(100*BD124) * (1000 - BM124)/1000</f>
        <v>0</v>
      </c>
      <c r="AL124">
        <v>1151.174694803958</v>
      </c>
      <c r="AM124">
        <v>1112.801030303029</v>
      </c>
      <c r="AN124">
        <v>5.040259320955277</v>
      </c>
      <c r="AO124">
        <v>66.7948060823847</v>
      </c>
      <c r="AP124">
        <f>(AR124 - AQ124 + BQ124*1E3/(8.314*(BS124+273.15)) * AT124/BP124 * AS124) * BP124/(100*BD124) * 1000/(1000 - AR124)</f>
        <v>0</v>
      </c>
      <c r="AQ124">
        <v>14.64409231627729</v>
      </c>
      <c r="AR124">
        <v>16.24189939393939</v>
      </c>
      <c r="AS124">
        <v>-7.426369310993679E-05</v>
      </c>
      <c r="AT124">
        <v>79.11630161868476</v>
      </c>
      <c r="AU124">
        <v>15</v>
      </c>
      <c r="AV124">
        <v>2</v>
      </c>
      <c r="AW124">
        <f>IF(AU124*$H$13&gt;=AY124,1.0,(AY124/(AY124-AU124*$H$13)))</f>
        <v>0</v>
      </c>
      <c r="AX124">
        <f>(AW124-1)*100</f>
        <v>0</v>
      </c>
      <c r="AY124">
        <f>MAX(0,($B$13+$C$13*BX124)/(1+$D$13*BX124)*BQ124/(BS124+273)*$E$13)</f>
        <v>0</v>
      </c>
      <c r="AZ124">
        <f>$B$11*BY124+$C$11*BZ124+$F$11*CK124*(1-CN124)</f>
        <v>0</v>
      </c>
      <c r="BA124">
        <f>AZ124*BB124</f>
        <v>0</v>
      </c>
      <c r="BB124">
        <f>($B$11*$D$9+$C$11*$D$9+$F$11*((CX124+CP124)/MAX(CX124+CP124+CY124, 0.1)*$I$9+CY124/MAX(CX124+CP124+CY124, 0.1)*$J$9))/($B$11+$C$11+$F$11)</f>
        <v>0</v>
      </c>
      <c r="BC124">
        <f>($B$11*$K$9+$C$11*$K$9+$F$11*((CX124+CP124)/MAX(CX124+CP124+CY124, 0.1)*$P$9+CY124/MAX(CX124+CP124+CY124, 0.1)*$Q$9))/($B$11+$C$11+$F$11)</f>
        <v>0</v>
      </c>
      <c r="BD124">
        <v>6</v>
      </c>
      <c r="BE124">
        <v>0.5</v>
      </c>
      <c r="BF124" t="s">
        <v>361</v>
      </c>
      <c r="BG124">
        <v>2</v>
      </c>
      <c r="BH124" t="b">
        <v>1</v>
      </c>
      <c r="BI124">
        <v>1728492564.6</v>
      </c>
      <c r="BJ124">
        <v>1060.093703703704</v>
      </c>
      <c r="BK124">
        <v>1108.811111111111</v>
      </c>
      <c r="BL124">
        <v>16.25425185185185</v>
      </c>
      <c r="BM124">
        <v>14.63920740740741</v>
      </c>
      <c r="BN124">
        <v>1069.896296296296</v>
      </c>
      <c r="BO124">
        <v>16.34467777777778</v>
      </c>
      <c r="BP124">
        <v>599.9920370370371</v>
      </c>
      <c r="BQ124">
        <v>97.50563703703705</v>
      </c>
      <c r="BR124">
        <v>0.09993751111111111</v>
      </c>
      <c r="BS124">
        <v>24.97664814814815</v>
      </c>
      <c r="BT124">
        <v>24.91464074074074</v>
      </c>
      <c r="BU124">
        <v>999.9000000000001</v>
      </c>
      <c r="BV124">
        <v>0</v>
      </c>
      <c r="BW124">
        <v>0</v>
      </c>
      <c r="BX124">
        <v>9993.935185185184</v>
      </c>
      <c r="BY124">
        <v>0</v>
      </c>
      <c r="BZ124">
        <v>65.36220740740741</v>
      </c>
      <c r="CA124">
        <v>-48.71733333333334</v>
      </c>
      <c r="CB124">
        <v>1077.608888888889</v>
      </c>
      <c r="CC124">
        <v>1125.284814814815</v>
      </c>
      <c r="CD124">
        <v>1.615043333333334</v>
      </c>
      <c r="CE124">
        <v>1108.811111111111</v>
      </c>
      <c r="CF124">
        <v>14.63920740740741</v>
      </c>
      <c r="CG124">
        <v>1.584881851851852</v>
      </c>
      <c r="CH124">
        <v>1.427405925925926</v>
      </c>
      <c r="CI124">
        <v>13.8125962962963</v>
      </c>
      <c r="CJ124">
        <v>12.21194444444444</v>
      </c>
      <c r="CK124">
        <v>1600.011851851852</v>
      </c>
      <c r="CL124">
        <v>0.6920018518518518</v>
      </c>
      <c r="CM124">
        <v>0.3079979259259258</v>
      </c>
      <c r="CN124">
        <v>0</v>
      </c>
      <c r="CO124">
        <v>2.035085185185185</v>
      </c>
      <c r="CP124">
        <v>0</v>
      </c>
      <c r="CQ124">
        <v>14602.41481481482</v>
      </c>
      <c r="CR124">
        <v>13790.3</v>
      </c>
      <c r="CS124">
        <v>38.27522222222222</v>
      </c>
      <c r="CT124">
        <v>38.77062962962963</v>
      </c>
      <c r="CU124">
        <v>38.84696296296296</v>
      </c>
      <c r="CV124">
        <v>36.93266666666667</v>
      </c>
      <c r="CW124">
        <v>37.56462962962963</v>
      </c>
      <c r="CX124">
        <v>1107.211111111111</v>
      </c>
      <c r="CY124">
        <v>492.8003703703704</v>
      </c>
      <c r="CZ124">
        <v>0</v>
      </c>
      <c r="DA124">
        <v>1728492628.6</v>
      </c>
      <c r="DB124">
        <v>0</v>
      </c>
      <c r="DC124">
        <v>1728490956.5</v>
      </c>
      <c r="DD124" t="s">
        <v>362</v>
      </c>
      <c r="DE124">
        <v>1728490952.5</v>
      </c>
      <c r="DF124">
        <v>1728490956.5</v>
      </c>
      <c r="DG124">
        <v>1</v>
      </c>
      <c r="DH124">
        <v>-0.065</v>
      </c>
      <c r="DI124">
        <v>-0.008</v>
      </c>
      <c r="DJ124">
        <v>-3.246</v>
      </c>
      <c r="DK124">
        <v>-0.091</v>
      </c>
      <c r="DL124">
        <v>52</v>
      </c>
      <c r="DM124">
        <v>15</v>
      </c>
      <c r="DN124">
        <v>0.25</v>
      </c>
      <c r="DO124">
        <v>0.13</v>
      </c>
      <c r="DP124">
        <v>-48.39828048780488</v>
      </c>
      <c r="DQ124">
        <v>-5.938956794425136</v>
      </c>
      <c r="DR124">
        <v>0.5915412598105889</v>
      </c>
      <c r="DS124">
        <v>0</v>
      </c>
      <c r="DT124">
        <v>1.621289756097561</v>
      </c>
      <c r="DU124">
        <v>-0.1320177700348423</v>
      </c>
      <c r="DV124">
        <v>0.01312432957410702</v>
      </c>
      <c r="DW124">
        <v>0</v>
      </c>
      <c r="DX124">
        <v>0</v>
      </c>
      <c r="DY124">
        <v>2</v>
      </c>
      <c r="DZ124" t="s">
        <v>386</v>
      </c>
      <c r="EA124">
        <v>3.23099</v>
      </c>
      <c r="EB124">
        <v>2.7044</v>
      </c>
      <c r="EC124">
        <v>0.199624</v>
      </c>
      <c r="ED124">
        <v>0.204566</v>
      </c>
      <c r="EE124">
        <v>0.0853752</v>
      </c>
      <c r="EF124">
        <v>0.0793268</v>
      </c>
      <c r="EG124">
        <v>26424.7</v>
      </c>
      <c r="EH124">
        <v>25639.1</v>
      </c>
      <c r="EI124">
        <v>31597.3</v>
      </c>
      <c r="EJ124">
        <v>30534.5</v>
      </c>
      <c r="EK124">
        <v>38733.7</v>
      </c>
      <c r="EL124">
        <v>37162.9</v>
      </c>
      <c r="EM124">
        <v>44304.7</v>
      </c>
      <c r="EN124">
        <v>42624.1</v>
      </c>
      <c r="EO124">
        <v>2.13442</v>
      </c>
      <c r="EP124">
        <v>1.91737</v>
      </c>
      <c r="EQ124">
        <v>0.133358</v>
      </c>
      <c r="ER124">
        <v>0</v>
      </c>
      <c r="ES124">
        <v>22.7301</v>
      </c>
      <c r="ET124">
        <v>999.9</v>
      </c>
      <c r="EU124">
        <v>70.5</v>
      </c>
      <c r="EV124">
        <v>23.4</v>
      </c>
      <c r="EW124">
        <v>20.8847</v>
      </c>
      <c r="EX124">
        <v>60.4619</v>
      </c>
      <c r="EY124">
        <v>25.1763</v>
      </c>
      <c r="EZ124">
        <v>1</v>
      </c>
      <c r="FA124">
        <v>-0.25878</v>
      </c>
      <c r="FB124">
        <v>-0.674551</v>
      </c>
      <c r="FC124">
        <v>20.1977</v>
      </c>
      <c r="FD124">
        <v>5.21999</v>
      </c>
      <c r="FE124">
        <v>11.9975</v>
      </c>
      <c r="FF124">
        <v>4.96495</v>
      </c>
      <c r="FG124">
        <v>3.29558</v>
      </c>
      <c r="FH124">
        <v>9999</v>
      </c>
      <c r="FI124">
        <v>9999</v>
      </c>
      <c r="FJ124">
        <v>9999</v>
      </c>
      <c r="FK124">
        <v>148.4</v>
      </c>
      <c r="FL124">
        <v>4.97101</v>
      </c>
      <c r="FM124">
        <v>1.86766</v>
      </c>
      <c r="FN124">
        <v>1.85887</v>
      </c>
      <c r="FO124">
        <v>1.86508</v>
      </c>
      <c r="FP124">
        <v>1.86307</v>
      </c>
      <c r="FQ124">
        <v>1.86437</v>
      </c>
      <c r="FR124">
        <v>1.85983</v>
      </c>
      <c r="FS124">
        <v>1.86388</v>
      </c>
      <c r="FT124">
        <v>0</v>
      </c>
      <c r="FU124">
        <v>0</v>
      </c>
      <c r="FV124">
        <v>0</v>
      </c>
      <c r="FW124">
        <v>0</v>
      </c>
      <c r="FX124" t="s">
        <v>364</v>
      </c>
      <c r="FY124" t="s">
        <v>365</v>
      </c>
      <c r="FZ124" t="s">
        <v>366</v>
      </c>
      <c r="GA124" t="s">
        <v>366</v>
      </c>
      <c r="GB124" t="s">
        <v>366</v>
      </c>
      <c r="GC124" t="s">
        <v>366</v>
      </c>
      <c r="GD124">
        <v>0</v>
      </c>
      <c r="GE124">
        <v>100</v>
      </c>
      <c r="GF124">
        <v>100</v>
      </c>
      <c r="GG124">
        <v>-10.01</v>
      </c>
      <c r="GH124">
        <v>-0.09039999999999999</v>
      </c>
      <c r="GI124">
        <v>-2.868309889394353</v>
      </c>
      <c r="GJ124">
        <v>-0.006773961979547998</v>
      </c>
      <c r="GK124">
        <v>-8.296070481250098E-08</v>
      </c>
      <c r="GL124">
        <v>3.322967193956903E-10</v>
      </c>
      <c r="GM124">
        <v>-0.07871069313407227</v>
      </c>
      <c r="GN124">
        <v>-0.00208336341840114</v>
      </c>
      <c r="GO124">
        <v>8.801746095907445E-05</v>
      </c>
      <c r="GP124">
        <v>-2.677693255255651E-07</v>
      </c>
      <c r="GQ124">
        <v>3</v>
      </c>
      <c r="GR124">
        <v>2052</v>
      </c>
      <c r="GS124">
        <v>2</v>
      </c>
      <c r="GT124">
        <v>18</v>
      </c>
      <c r="GU124">
        <v>27</v>
      </c>
      <c r="GV124">
        <v>26.9</v>
      </c>
      <c r="GW124">
        <v>2.56958</v>
      </c>
      <c r="GX124">
        <v>2.37671</v>
      </c>
      <c r="GY124">
        <v>1.44897</v>
      </c>
      <c r="GZ124">
        <v>2.32422</v>
      </c>
      <c r="HA124">
        <v>1.55151</v>
      </c>
      <c r="HB124">
        <v>2.32544</v>
      </c>
      <c r="HC124">
        <v>28.7534</v>
      </c>
      <c r="HD124">
        <v>14.7362</v>
      </c>
      <c r="HE124">
        <v>18</v>
      </c>
      <c r="HF124">
        <v>571.688</v>
      </c>
      <c r="HG124">
        <v>439.69</v>
      </c>
      <c r="HH124">
        <v>23.5582</v>
      </c>
      <c r="HI124">
        <v>23.6642</v>
      </c>
      <c r="HJ124">
        <v>30.0003</v>
      </c>
      <c r="HK124">
        <v>23.5929</v>
      </c>
      <c r="HL124">
        <v>23.5067</v>
      </c>
      <c r="HM124">
        <v>51.517</v>
      </c>
      <c r="HN124">
        <v>38.3079</v>
      </c>
      <c r="HO124">
        <v>59.3909</v>
      </c>
      <c r="HP124">
        <v>23.5897</v>
      </c>
      <c r="HQ124">
        <v>1178.09</v>
      </c>
      <c r="HR124">
        <v>14.6544</v>
      </c>
      <c r="HS124">
        <v>100.302</v>
      </c>
      <c r="HT124">
        <v>101.865</v>
      </c>
    </row>
    <row r="125" spans="1:228">
      <c r="A125">
        <v>109</v>
      </c>
      <c r="B125">
        <v>1728492577.1</v>
      </c>
      <c r="C125">
        <v>1639.599999904633</v>
      </c>
      <c r="D125" t="s">
        <v>584</v>
      </c>
      <c r="E125" t="s">
        <v>585</v>
      </c>
      <c r="F125">
        <v>5</v>
      </c>
      <c r="G125" t="s">
        <v>357</v>
      </c>
      <c r="H125" t="s">
        <v>358</v>
      </c>
      <c r="I125" t="s">
        <v>359</v>
      </c>
      <c r="J125" t="s">
        <v>491</v>
      </c>
      <c r="K125">
        <v>1728492569.314285</v>
      </c>
      <c r="L125">
        <f>(M125)/1000</f>
        <v>0</v>
      </c>
      <c r="M125">
        <f>IF(BH125, AP125, AJ125)</f>
        <v>0</v>
      </c>
      <c r="N125">
        <f>IF(BH125, AK125, AI125)</f>
        <v>0</v>
      </c>
      <c r="O125">
        <f>BJ125 - IF(AW125&gt;1, N125*BD125*100.0/(AY125), 0)</f>
        <v>0</v>
      </c>
      <c r="P125">
        <f>((V125-L125/2)*O125-N125)/(V125+L125/2)</f>
        <v>0</v>
      </c>
      <c r="Q125">
        <f>P125*(BQ125+BR125)/1000.0</f>
        <v>0</v>
      </c>
      <c r="R125">
        <f>(BJ125 - IF(AW125&gt;1, N125*BD125*100.0/(AY125), 0))*(BQ125+BR125)/1000.0</f>
        <v>0</v>
      </c>
      <c r="S125">
        <f>2.0/((1/U125-1/T125)+SIGN(U125)*SQRT((1/U125-1/T125)*(1/U125-1/T125) + 4*BE125/((BE125+1)*(BE125+1))*(2*1/U125*1/T125-1/T125*1/T125)))</f>
        <v>0</v>
      </c>
      <c r="T125">
        <f>IF(LEFT(BF125,1)&lt;&gt;"0",IF(LEFT(BF125,1)="1",3.0,BG125),$D$5+$E$5*(BX125*BQ125/($K$5*1000))+$F$5*(BX125*BQ125/($K$5*1000))*MAX(MIN(BD125,$J$5),$I$5)*MAX(MIN(BD125,$J$5),$I$5)+$G$5*MAX(MIN(BD125,$J$5),$I$5)*(BX125*BQ125/($K$5*1000))+$H$5*(BX125*BQ125/($K$5*1000))*(BX125*BQ125/($K$5*1000)))</f>
        <v>0</v>
      </c>
      <c r="U125">
        <f>L125*(1000-(1000*0.61365*exp(17.502*Y125/(240.97+Y125))/(BQ125+BR125)+BL125)/2)/(1000*0.61365*exp(17.502*Y125/(240.97+Y125))/(BQ125+BR125)-BL125)</f>
        <v>0</v>
      </c>
      <c r="V125">
        <f>1/((BE125+1)/(S125/1.6)+1/(T125/1.37)) + BE125/((BE125+1)/(S125/1.6) + BE125/(T125/1.37))</f>
        <v>0</v>
      </c>
      <c r="W125">
        <f>(AZ125*BC125)</f>
        <v>0</v>
      </c>
      <c r="X125">
        <f>(BS125+(W125+2*0.95*5.67E-8*(((BS125+$B$7)+273)^4-(BS125+273)^4)-44100*L125)/(1.84*29.3*T125+8*0.95*5.67E-8*(BS125+273)^3))</f>
        <v>0</v>
      </c>
      <c r="Y125">
        <f>($C$7*BT125+$D$7*BU125+$E$7*X125)</f>
        <v>0</v>
      </c>
      <c r="Z125">
        <f>0.61365*exp(17.502*Y125/(240.97+Y125))</f>
        <v>0</v>
      </c>
      <c r="AA125">
        <f>(AB125/AC125*100)</f>
        <v>0</v>
      </c>
      <c r="AB125">
        <f>BL125*(BQ125+BR125)/1000</f>
        <v>0</v>
      </c>
      <c r="AC125">
        <f>0.61365*exp(17.502*BS125/(240.97+BS125))</f>
        <v>0</v>
      </c>
      <c r="AD125">
        <f>(Z125-BL125*(BQ125+BR125)/1000)</f>
        <v>0</v>
      </c>
      <c r="AE125">
        <f>(-L125*44100)</f>
        <v>0</v>
      </c>
      <c r="AF125">
        <f>2*29.3*T125*0.92*(BS125-Y125)</f>
        <v>0</v>
      </c>
      <c r="AG125">
        <f>2*0.95*5.67E-8*(((BS125+$B$7)+273)^4-(Y125+273)^4)</f>
        <v>0</v>
      </c>
      <c r="AH125">
        <f>W125+AG125+AE125+AF125</f>
        <v>0</v>
      </c>
      <c r="AI125">
        <f>BP125*AW125*(BK125-BJ125*(1000-AW125*BM125)/(1000-AW125*BL125))/(100*BD125)</f>
        <v>0</v>
      </c>
      <c r="AJ125">
        <f>1000*BP125*AW125*(BL125-BM125)/(100*BD125*(1000-AW125*BL125))</f>
        <v>0</v>
      </c>
      <c r="AK125">
        <f>(AL125 - AM125 - BQ125*1E3/(8.314*(BS125+273.15)) * AO125/BP125 * AN125) * BP125/(100*BD125) * (1000 - BM125)/1000</f>
        <v>0</v>
      </c>
      <c r="AL125">
        <v>1176.633806952614</v>
      </c>
      <c r="AM125">
        <v>1138.004424242424</v>
      </c>
      <c r="AN125">
        <v>5.049159003946479</v>
      </c>
      <c r="AO125">
        <v>66.7948060823847</v>
      </c>
      <c r="AP125">
        <f>(AR125 - AQ125 + BQ125*1E3/(8.314*(BS125+273.15)) * AT125/BP125 * AS125) * BP125/(100*BD125) * 1000/(1000 - AR125)</f>
        <v>0</v>
      </c>
      <c r="AQ125">
        <v>14.64348779117718</v>
      </c>
      <c r="AR125">
        <v>16.23310242424241</v>
      </c>
      <c r="AS125">
        <v>-6.699781812405233E-05</v>
      </c>
      <c r="AT125">
        <v>79.11630161868476</v>
      </c>
      <c r="AU125">
        <v>15</v>
      </c>
      <c r="AV125">
        <v>3</v>
      </c>
      <c r="AW125">
        <f>IF(AU125*$H$13&gt;=AY125,1.0,(AY125/(AY125-AU125*$H$13)))</f>
        <v>0</v>
      </c>
      <c r="AX125">
        <f>(AW125-1)*100</f>
        <v>0</v>
      </c>
      <c r="AY125">
        <f>MAX(0,($B$13+$C$13*BX125)/(1+$D$13*BX125)*BQ125/(BS125+273)*$E$13)</f>
        <v>0</v>
      </c>
      <c r="AZ125">
        <f>$B$11*BY125+$C$11*BZ125+$F$11*CK125*(1-CN125)</f>
        <v>0</v>
      </c>
      <c r="BA125">
        <f>AZ125*BB125</f>
        <v>0</v>
      </c>
      <c r="BB125">
        <f>($B$11*$D$9+$C$11*$D$9+$F$11*((CX125+CP125)/MAX(CX125+CP125+CY125, 0.1)*$I$9+CY125/MAX(CX125+CP125+CY125, 0.1)*$J$9))/($B$11+$C$11+$F$11)</f>
        <v>0</v>
      </c>
      <c r="BC125">
        <f>($B$11*$K$9+$C$11*$K$9+$F$11*((CX125+CP125)/MAX(CX125+CP125+CY125, 0.1)*$P$9+CY125/MAX(CX125+CP125+CY125, 0.1)*$Q$9))/($B$11+$C$11+$F$11)</f>
        <v>0</v>
      </c>
      <c r="BD125">
        <v>6</v>
      </c>
      <c r="BE125">
        <v>0.5</v>
      </c>
      <c r="BF125" t="s">
        <v>361</v>
      </c>
      <c r="BG125">
        <v>2</v>
      </c>
      <c r="BH125" t="b">
        <v>1</v>
      </c>
      <c r="BI125">
        <v>1728492569.314285</v>
      </c>
      <c r="BJ125">
        <v>1083.417142857143</v>
      </c>
      <c r="BK125">
        <v>1132.500357142857</v>
      </c>
      <c r="BL125">
        <v>16.24616428571428</v>
      </c>
      <c r="BM125">
        <v>14.64162857142857</v>
      </c>
      <c r="BN125">
        <v>1093.355</v>
      </c>
      <c r="BO125">
        <v>16.33659285714285</v>
      </c>
      <c r="BP125">
        <v>599.9943571428572</v>
      </c>
      <c r="BQ125">
        <v>97.50593214285716</v>
      </c>
      <c r="BR125">
        <v>0.09993229642857142</v>
      </c>
      <c r="BS125">
        <v>24.97623214285715</v>
      </c>
      <c r="BT125">
        <v>24.91643214285714</v>
      </c>
      <c r="BU125">
        <v>999.9000000000002</v>
      </c>
      <c r="BV125">
        <v>0</v>
      </c>
      <c r="BW125">
        <v>0</v>
      </c>
      <c r="BX125">
        <v>9999.688571428573</v>
      </c>
      <c r="BY125">
        <v>0</v>
      </c>
      <c r="BZ125">
        <v>65.20541428571428</v>
      </c>
      <c r="CA125">
        <v>-49.08431428571429</v>
      </c>
      <c r="CB125">
        <v>1101.307857142857</v>
      </c>
      <c r="CC125">
        <v>1149.329285714286</v>
      </c>
      <c r="CD125">
        <v>1.604530714285714</v>
      </c>
      <c r="CE125">
        <v>1132.500357142857</v>
      </c>
      <c r="CF125">
        <v>14.64162857142857</v>
      </c>
      <c r="CG125">
        <v>1.584097857142857</v>
      </c>
      <c r="CH125">
        <v>1.427647857142857</v>
      </c>
      <c r="CI125">
        <v>13.80497857142857</v>
      </c>
      <c r="CJ125">
        <v>12.21450357142857</v>
      </c>
      <c r="CK125">
        <v>1600.007857142857</v>
      </c>
      <c r="CL125">
        <v>0.6919988214285713</v>
      </c>
      <c r="CM125">
        <v>0.308001</v>
      </c>
      <c r="CN125">
        <v>0</v>
      </c>
      <c r="CO125">
        <v>2.006107142857143</v>
      </c>
      <c r="CP125">
        <v>0</v>
      </c>
      <c r="CQ125">
        <v>14570.28214285714</v>
      </c>
      <c r="CR125">
        <v>13790.25</v>
      </c>
      <c r="CS125">
        <v>38.20739285714286</v>
      </c>
      <c r="CT125">
        <v>38.70739285714285</v>
      </c>
      <c r="CU125">
        <v>38.77428571428571</v>
      </c>
      <c r="CV125">
        <v>36.87464285714286</v>
      </c>
      <c r="CW125">
        <v>37.50417857142857</v>
      </c>
      <c r="CX125">
        <v>1107.203214285714</v>
      </c>
      <c r="CY125">
        <v>492.8042857142856</v>
      </c>
      <c r="CZ125">
        <v>0</v>
      </c>
      <c r="DA125">
        <v>1728492634</v>
      </c>
      <c r="DB125">
        <v>0</v>
      </c>
      <c r="DC125">
        <v>1728490956.5</v>
      </c>
      <c r="DD125" t="s">
        <v>362</v>
      </c>
      <c r="DE125">
        <v>1728490952.5</v>
      </c>
      <c r="DF125">
        <v>1728490956.5</v>
      </c>
      <c r="DG125">
        <v>1</v>
      </c>
      <c r="DH125">
        <v>-0.065</v>
      </c>
      <c r="DI125">
        <v>-0.008</v>
      </c>
      <c r="DJ125">
        <v>-3.246</v>
      </c>
      <c r="DK125">
        <v>-0.091</v>
      </c>
      <c r="DL125">
        <v>52</v>
      </c>
      <c r="DM125">
        <v>15</v>
      </c>
      <c r="DN125">
        <v>0.25</v>
      </c>
      <c r="DO125">
        <v>0.13</v>
      </c>
      <c r="DP125">
        <v>-48.842645</v>
      </c>
      <c r="DQ125">
        <v>-4.793234521575938</v>
      </c>
      <c r="DR125">
        <v>0.4637849840982349</v>
      </c>
      <c r="DS125">
        <v>0</v>
      </c>
      <c r="DT125">
        <v>1.611211</v>
      </c>
      <c r="DU125">
        <v>-0.1381407129455933</v>
      </c>
      <c r="DV125">
        <v>0.01336767253488805</v>
      </c>
      <c r="DW125">
        <v>0</v>
      </c>
      <c r="DX125">
        <v>0</v>
      </c>
      <c r="DY125">
        <v>2</v>
      </c>
      <c r="DZ125" t="s">
        <v>386</v>
      </c>
      <c r="EA125">
        <v>3.23075</v>
      </c>
      <c r="EB125">
        <v>2.70432</v>
      </c>
      <c r="EC125">
        <v>0.202464</v>
      </c>
      <c r="ED125">
        <v>0.207395</v>
      </c>
      <c r="EE125">
        <v>0.0853421</v>
      </c>
      <c r="EF125">
        <v>0.0793278</v>
      </c>
      <c r="EG125">
        <v>26330.8</v>
      </c>
      <c r="EH125">
        <v>25547.8</v>
      </c>
      <c r="EI125">
        <v>31597</v>
      </c>
      <c r="EJ125">
        <v>30534.1</v>
      </c>
      <c r="EK125">
        <v>38734.7</v>
      </c>
      <c r="EL125">
        <v>37162.1</v>
      </c>
      <c r="EM125">
        <v>44304</v>
      </c>
      <c r="EN125">
        <v>42623.3</v>
      </c>
      <c r="EO125">
        <v>2.13435</v>
      </c>
      <c r="EP125">
        <v>1.9172</v>
      </c>
      <c r="EQ125">
        <v>0.133161</v>
      </c>
      <c r="ER125">
        <v>0</v>
      </c>
      <c r="ES125">
        <v>22.728</v>
      </c>
      <c r="ET125">
        <v>999.9</v>
      </c>
      <c r="EU125">
        <v>70.5</v>
      </c>
      <c r="EV125">
        <v>23.4</v>
      </c>
      <c r="EW125">
        <v>20.8858</v>
      </c>
      <c r="EX125">
        <v>60.8919</v>
      </c>
      <c r="EY125">
        <v>25.4688</v>
      </c>
      <c r="EZ125">
        <v>1</v>
      </c>
      <c r="FA125">
        <v>-0.258183</v>
      </c>
      <c r="FB125">
        <v>-0.700035</v>
      </c>
      <c r="FC125">
        <v>20.1977</v>
      </c>
      <c r="FD125">
        <v>5.22073</v>
      </c>
      <c r="FE125">
        <v>11.9972</v>
      </c>
      <c r="FF125">
        <v>4.9653</v>
      </c>
      <c r="FG125">
        <v>3.29565</v>
      </c>
      <c r="FH125">
        <v>9999</v>
      </c>
      <c r="FI125">
        <v>9999</v>
      </c>
      <c r="FJ125">
        <v>9999</v>
      </c>
      <c r="FK125">
        <v>148.4</v>
      </c>
      <c r="FL125">
        <v>4.971</v>
      </c>
      <c r="FM125">
        <v>1.86766</v>
      </c>
      <c r="FN125">
        <v>1.85884</v>
      </c>
      <c r="FO125">
        <v>1.86508</v>
      </c>
      <c r="FP125">
        <v>1.86304</v>
      </c>
      <c r="FQ125">
        <v>1.86438</v>
      </c>
      <c r="FR125">
        <v>1.85983</v>
      </c>
      <c r="FS125">
        <v>1.86388</v>
      </c>
      <c r="FT125">
        <v>0</v>
      </c>
      <c r="FU125">
        <v>0</v>
      </c>
      <c r="FV125">
        <v>0</v>
      </c>
      <c r="FW125">
        <v>0</v>
      </c>
      <c r="FX125" t="s">
        <v>364</v>
      </c>
      <c r="FY125" t="s">
        <v>365</v>
      </c>
      <c r="FZ125" t="s">
        <v>366</v>
      </c>
      <c r="GA125" t="s">
        <v>366</v>
      </c>
      <c r="GB125" t="s">
        <v>366</v>
      </c>
      <c r="GC125" t="s">
        <v>366</v>
      </c>
      <c r="GD125">
        <v>0</v>
      </c>
      <c r="GE125">
        <v>100</v>
      </c>
      <c r="GF125">
        <v>100</v>
      </c>
      <c r="GG125">
        <v>-10.16</v>
      </c>
      <c r="GH125">
        <v>-0.09039999999999999</v>
      </c>
      <c r="GI125">
        <v>-2.868309889394353</v>
      </c>
      <c r="GJ125">
        <v>-0.006773961979547998</v>
      </c>
      <c r="GK125">
        <v>-8.296070481250098E-08</v>
      </c>
      <c r="GL125">
        <v>3.322967193956903E-10</v>
      </c>
      <c r="GM125">
        <v>-0.07871069313407227</v>
      </c>
      <c r="GN125">
        <v>-0.00208336341840114</v>
      </c>
      <c r="GO125">
        <v>8.801746095907445E-05</v>
      </c>
      <c r="GP125">
        <v>-2.677693255255651E-07</v>
      </c>
      <c r="GQ125">
        <v>3</v>
      </c>
      <c r="GR125">
        <v>2052</v>
      </c>
      <c r="GS125">
        <v>2</v>
      </c>
      <c r="GT125">
        <v>18</v>
      </c>
      <c r="GU125">
        <v>27.1</v>
      </c>
      <c r="GV125">
        <v>27</v>
      </c>
      <c r="GW125">
        <v>2.61475</v>
      </c>
      <c r="GX125">
        <v>2.37549</v>
      </c>
      <c r="GY125">
        <v>1.44897</v>
      </c>
      <c r="GZ125">
        <v>2.32422</v>
      </c>
      <c r="HA125">
        <v>1.55151</v>
      </c>
      <c r="HB125">
        <v>2.22656</v>
      </c>
      <c r="HC125">
        <v>28.7534</v>
      </c>
      <c r="HD125">
        <v>14.7362</v>
      </c>
      <c r="HE125">
        <v>18</v>
      </c>
      <c r="HF125">
        <v>571.692</v>
      </c>
      <c r="HG125">
        <v>439.638</v>
      </c>
      <c r="HH125">
        <v>23.6209</v>
      </c>
      <c r="HI125">
        <v>23.6686</v>
      </c>
      <c r="HJ125">
        <v>30.0006</v>
      </c>
      <c r="HK125">
        <v>23.5981</v>
      </c>
      <c r="HL125">
        <v>23.5127</v>
      </c>
      <c r="HM125">
        <v>52.3543</v>
      </c>
      <c r="HN125">
        <v>38.3079</v>
      </c>
      <c r="HO125">
        <v>59.3909</v>
      </c>
      <c r="HP125">
        <v>23.6449</v>
      </c>
      <c r="HQ125">
        <v>1208.15</v>
      </c>
      <c r="HR125">
        <v>14.6658</v>
      </c>
      <c r="HS125">
        <v>100.301</v>
      </c>
      <c r="HT125">
        <v>101.863</v>
      </c>
    </row>
    <row r="126" spans="1:228">
      <c r="A126">
        <v>110</v>
      </c>
      <c r="B126">
        <v>1728492582.1</v>
      </c>
      <c r="C126">
        <v>1644.599999904633</v>
      </c>
      <c r="D126" t="s">
        <v>586</v>
      </c>
      <c r="E126" t="s">
        <v>587</v>
      </c>
      <c r="F126">
        <v>5</v>
      </c>
      <c r="G126" t="s">
        <v>357</v>
      </c>
      <c r="H126" t="s">
        <v>358</v>
      </c>
      <c r="I126" t="s">
        <v>359</v>
      </c>
      <c r="J126" t="s">
        <v>491</v>
      </c>
      <c r="K126">
        <v>1728492574.6</v>
      </c>
      <c r="L126">
        <f>(M126)/1000</f>
        <v>0</v>
      </c>
      <c r="M126">
        <f>IF(BH126, AP126, AJ126)</f>
        <v>0</v>
      </c>
      <c r="N126">
        <f>IF(BH126, AK126, AI126)</f>
        <v>0</v>
      </c>
      <c r="O126">
        <f>BJ126 - IF(AW126&gt;1, N126*BD126*100.0/(AY126), 0)</f>
        <v>0</v>
      </c>
      <c r="P126">
        <f>((V126-L126/2)*O126-N126)/(V126+L126/2)</f>
        <v>0</v>
      </c>
      <c r="Q126">
        <f>P126*(BQ126+BR126)/1000.0</f>
        <v>0</v>
      </c>
      <c r="R126">
        <f>(BJ126 - IF(AW126&gt;1, N126*BD126*100.0/(AY126), 0))*(BQ126+BR126)/1000.0</f>
        <v>0</v>
      </c>
      <c r="S126">
        <f>2.0/((1/U126-1/T126)+SIGN(U126)*SQRT((1/U126-1/T126)*(1/U126-1/T126) + 4*BE126/((BE126+1)*(BE126+1))*(2*1/U126*1/T126-1/T126*1/T126)))</f>
        <v>0</v>
      </c>
      <c r="T126">
        <f>IF(LEFT(BF126,1)&lt;&gt;"0",IF(LEFT(BF126,1)="1",3.0,BG126),$D$5+$E$5*(BX126*BQ126/($K$5*1000))+$F$5*(BX126*BQ126/($K$5*1000))*MAX(MIN(BD126,$J$5),$I$5)*MAX(MIN(BD126,$J$5),$I$5)+$G$5*MAX(MIN(BD126,$J$5),$I$5)*(BX126*BQ126/($K$5*1000))+$H$5*(BX126*BQ126/($K$5*1000))*(BX126*BQ126/($K$5*1000)))</f>
        <v>0</v>
      </c>
      <c r="U126">
        <f>L126*(1000-(1000*0.61365*exp(17.502*Y126/(240.97+Y126))/(BQ126+BR126)+BL126)/2)/(1000*0.61365*exp(17.502*Y126/(240.97+Y126))/(BQ126+BR126)-BL126)</f>
        <v>0</v>
      </c>
      <c r="V126">
        <f>1/((BE126+1)/(S126/1.6)+1/(T126/1.37)) + BE126/((BE126+1)/(S126/1.6) + BE126/(T126/1.37))</f>
        <v>0</v>
      </c>
      <c r="W126">
        <f>(AZ126*BC126)</f>
        <v>0</v>
      </c>
      <c r="X126">
        <f>(BS126+(W126+2*0.95*5.67E-8*(((BS126+$B$7)+273)^4-(BS126+273)^4)-44100*L126)/(1.84*29.3*T126+8*0.95*5.67E-8*(BS126+273)^3))</f>
        <v>0</v>
      </c>
      <c r="Y126">
        <f>($C$7*BT126+$D$7*BU126+$E$7*X126)</f>
        <v>0</v>
      </c>
      <c r="Z126">
        <f>0.61365*exp(17.502*Y126/(240.97+Y126))</f>
        <v>0</v>
      </c>
      <c r="AA126">
        <f>(AB126/AC126*100)</f>
        <v>0</v>
      </c>
      <c r="AB126">
        <f>BL126*(BQ126+BR126)/1000</f>
        <v>0</v>
      </c>
      <c r="AC126">
        <f>0.61365*exp(17.502*BS126/(240.97+BS126))</f>
        <v>0</v>
      </c>
      <c r="AD126">
        <f>(Z126-BL126*(BQ126+BR126)/1000)</f>
        <v>0</v>
      </c>
      <c r="AE126">
        <f>(-L126*44100)</f>
        <v>0</v>
      </c>
      <c r="AF126">
        <f>2*29.3*T126*0.92*(BS126-Y126)</f>
        <v>0</v>
      </c>
      <c r="AG126">
        <f>2*0.95*5.67E-8*(((BS126+$B$7)+273)^4-(Y126+273)^4)</f>
        <v>0</v>
      </c>
      <c r="AH126">
        <f>W126+AG126+AE126+AF126</f>
        <v>0</v>
      </c>
      <c r="AI126">
        <f>BP126*AW126*(BK126-BJ126*(1000-AW126*BM126)/(1000-AW126*BL126))/(100*BD126)</f>
        <v>0</v>
      </c>
      <c r="AJ126">
        <f>1000*BP126*AW126*(BL126-BM126)/(100*BD126*(1000-AW126*BL126))</f>
        <v>0</v>
      </c>
      <c r="AK126">
        <f>(AL126 - AM126 - BQ126*1E3/(8.314*(BS126+273.15)) * AO126/BP126 * AN126) * BP126/(100*BD126) * (1000 - BM126)/1000</f>
        <v>0</v>
      </c>
      <c r="AL126">
        <v>1202.421214663947</v>
      </c>
      <c r="AM126">
        <v>1163.456</v>
      </c>
      <c r="AN126">
        <v>5.097332712440661</v>
      </c>
      <c r="AO126">
        <v>66.7948060823847</v>
      </c>
      <c r="AP126">
        <f>(AR126 - AQ126 + BQ126*1E3/(8.314*(BS126+273.15)) * AT126/BP126 * AS126) * BP126/(100*BD126) * 1000/(1000 - AR126)</f>
        <v>0</v>
      </c>
      <c r="AQ126">
        <v>14.64704937388017</v>
      </c>
      <c r="AR126">
        <v>16.2233612121212</v>
      </c>
      <c r="AS126">
        <v>-6.566679643291608E-05</v>
      </c>
      <c r="AT126">
        <v>79.11630161868476</v>
      </c>
      <c r="AU126">
        <v>15</v>
      </c>
      <c r="AV126">
        <v>2</v>
      </c>
      <c r="AW126">
        <f>IF(AU126*$H$13&gt;=AY126,1.0,(AY126/(AY126-AU126*$H$13)))</f>
        <v>0</v>
      </c>
      <c r="AX126">
        <f>(AW126-1)*100</f>
        <v>0</v>
      </c>
      <c r="AY126">
        <f>MAX(0,($B$13+$C$13*BX126)/(1+$D$13*BX126)*BQ126/(BS126+273)*$E$13)</f>
        <v>0</v>
      </c>
      <c r="AZ126">
        <f>$B$11*BY126+$C$11*BZ126+$F$11*CK126*(1-CN126)</f>
        <v>0</v>
      </c>
      <c r="BA126">
        <f>AZ126*BB126</f>
        <v>0</v>
      </c>
      <c r="BB126">
        <f>($B$11*$D$9+$C$11*$D$9+$F$11*((CX126+CP126)/MAX(CX126+CP126+CY126, 0.1)*$I$9+CY126/MAX(CX126+CP126+CY126, 0.1)*$J$9))/($B$11+$C$11+$F$11)</f>
        <v>0</v>
      </c>
      <c r="BC126">
        <f>($B$11*$K$9+$C$11*$K$9+$F$11*((CX126+CP126)/MAX(CX126+CP126+CY126, 0.1)*$P$9+CY126/MAX(CX126+CP126+CY126, 0.1)*$Q$9))/($B$11+$C$11+$F$11)</f>
        <v>0</v>
      </c>
      <c r="BD126">
        <v>6</v>
      </c>
      <c r="BE126">
        <v>0.5</v>
      </c>
      <c r="BF126" t="s">
        <v>361</v>
      </c>
      <c r="BG126">
        <v>2</v>
      </c>
      <c r="BH126" t="b">
        <v>1</v>
      </c>
      <c r="BI126">
        <v>1728492574.6</v>
      </c>
      <c r="BJ126">
        <v>1109.651481481481</v>
      </c>
      <c r="BK126">
        <v>1159.15</v>
      </c>
      <c r="BL126">
        <v>16.23652222222222</v>
      </c>
      <c r="BM126">
        <v>14.64477407407407</v>
      </c>
      <c r="BN126">
        <v>1119.74</v>
      </c>
      <c r="BO126">
        <v>16.32694814814815</v>
      </c>
      <c r="BP126">
        <v>600.0098888888889</v>
      </c>
      <c r="BQ126">
        <v>97.5061037037037</v>
      </c>
      <c r="BR126">
        <v>0.09997175185185184</v>
      </c>
      <c r="BS126">
        <v>24.97572962962963</v>
      </c>
      <c r="BT126">
        <v>24.91942592592593</v>
      </c>
      <c r="BU126">
        <v>999.9000000000001</v>
      </c>
      <c r="BV126">
        <v>0</v>
      </c>
      <c r="BW126">
        <v>0</v>
      </c>
      <c r="BX126">
        <v>9995.439259259259</v>
      </c>
      <c r="BY126">
        <v>0</v>
      </c>
      <c r="BZ126">
        <v>65.13028148148148</v>
      </c>
      <c r="CA126">
        <v>-49.50003703703704</v>
      </c>
      <c r="CB126">
        <v>1127.963703703704</v>
      </c>
      <c r="CC126">
        <v>1176.378518518519</v>
      </c>
      <c r="CD126">
        <v>1.591737037037037</v>
      </c>
      <c r="CE126">
        <v>1159.15</v>
      </c>
      <c r="CF126">
        <v>14.64477407407407</v>
      </c>
      <c r="CG126">
        <v>1.58315962962963</v>
      </c>
      <c r="CH126">
        <v>1.427956666666667</v>
      </c>
      <c r="CI126">
        <v>13.79586296296296</v>
      </c>
      <c r="CJ126">
        <v>12.21779259259259</v>
      </c>
      <c r="CK126">
        <v>1599.992222222222</v>
      </c>
      <c r="CL126">
        <v>0.6919949999999999</v>
      </c>
      <c r="CM126">
        <v>0.3080047037037037</v>
      </c>
      <c r="CN126">
        <v>0</v>
      </c>
      <c r="CO126">
        <v>2.013292592592593</v>
      </c>
      <c r="CP126">
        <v>0</v>
      </c>
      <c r="CQ126">
        <v>14557.04814814815</v>
      </c>
      <c r="CR126">
        <v>13790.1</v>
      </c>
      <c r="CS126">
        <v>38.12937037037037</v>
      </c>
      <c r="CT126">
        <v>38.65022222222222</v>
      </c>
      <c r="CU126">
        <v>38.69655555555556</v>
      </c>
      <c r="CV126">
        <v>36.80766666666666</v>
      </c>
      <c r="CW126">
        <v>37.43737037037037</v>
      </c>
      <c r="CX126">
        <v>1107.186296296296</v>
      </c>
      <c r="CY126">
        <v>492.8051851851852</v>
      </c>
      <c r="CZ126">
        <v>0</v>
      </c>
      <c r="DA126">
        <v>1728492638.8</v>
      </c>
      <c r="DB126">
        <v>0</v>
      </c>
      <c r="DC126">
        <v>1728490956.5</v>
      </c>
      <c r="DD126" t="s">
        <v>362</v>
      </c>
      <c r="DE126">
        <v>1728490952.5</v>
      </c>
      <c r="DF126">
        <v>1728490956.5</v>
      </c>
      <c r="DG126">
        <v>1</v>
      </c>
      <c r="DH126">
        <v>-0.065</v>
      </c>
      <c r="DI126">
        <v>-0.008</v>
      </c>
      <c r="DJ126">
        <v>-3.246</v>
      </c>
      <c r="DK126">
        <v>-0.091</v>
      </c>
      <c r="DL126">
        <v>52</v>
      </c>
      <c r="DM126">
        <v>15</v>
      </c>
      <c r="DN126">
        <v>0.25</v>
      </c>
      <c r="DO126">
        <v>0.13</v>
      </c>
      <c r="DP126">
        <v>-49.19433902439024</v>
      </c>
      <c r="DQ126">
        <v>-4.718341463414742</v>
      </c>
      <c r="DR126">
        <v>0.4679686053041032</v>
      </c>
      <c r="DS126">
        <v>0</v>
      </c>
      <c r="DT126">
        <v>1.601514146341464</v>
      </c>
      <c r="DU126">
        <v>-0.1417409059233475</v>
      </c>
      <c r="DV126">
        <v>0.01404374923458653</v>
      </c>
      <c r="DW126">
        <v>0</v>
      </c>
      <c r="DX126">
        <v>0</v>
      </c>
      <c r="DY126">
        <v>2</v>
      </c>
      <c r="DZ126" t="s">
        <v>386</v>
      </c>
      <c r="EA126">
        <v>3.23107</v>
      </c>
      <c r="EB126">
        <v>2.70432</v>
      </c>
      <c r="EC126">
        <v>0.205286</v>
      </c>
      <c r="ED126">
        <v>0.210166</v>
      </c>
      <c r="EE126">
        <v>0.08530600000000001</v>
      </c>
      <c r="EF126">
        <v>0.0793354</v>
      </c>
      <c r="EG126">
        <v>26236.8</v>
      </c>
      <c r="EH126">
        <v>25458.4</v>
      </c>
      <c r="EI126">
        <v>31595.7</v>
      </c>
      <c r="EJ126">
        <v>30533.8</v>
      </c>
      <c r="EK126">
        <v>38734.6</v>
      </c>
      <c r="EL126">
        <v>37161.2</v>
      </c>
      <c r="EM126">
        <v>44302.1</v>
      </c>
      <c r="EN126">
        <v>42622.5</v>
      </c>
      <c r="EO126">
        <v>2.1345</v>
      </c>
      <c r="EP126">
        <v>1.91693</v>
      </c>
      <c r="EQ126">
        <v>0.133928</v>
      </c>
      <c r="ER126">
        <v>0</v>
      </c>
      <c r="ES126">
        <v>22.7248</v>
      </c>
      <c r="ET126">
        <v>999.9</v>
      </c>
      <c r="EU126">
        <v>70.5</v>
      </c>
      <c r="EV126">
        <v>23.4</v>
      </c>
      <c r="EW126">
        <v>20.8867</v>
      </c>
      <c r="EX126">
        <v>60.6319</v>
      </c>
      <c r="EY126">
        <v>25.2123</v>
      </c>
      <c r="EZ126">
        <v>1</v>
      </c>
      <c r="FA126">
        <v>-0.257889</v>
      </c>
      <c r="FB126">
        <v>-0.719815</v>
      </c>
      <c r="FC126">
        <v>20.1975</v>
      </c>
      <c r="FD126">
        <v>5.22058</v>
      </c>
      <c r="FE126">
        <v>11.9977</v>
      </c>
      <c r="FF126">
        <v>4.9653</v>
      </c>
      <c r="FG126">
        <v>3.2957</v>
      </c>
      <c r="FH126">
        <v>9999</v>
      </c>
      <c r="FI126">
        <v>9999</v>
      </c>
      <c r="FJ126">
        <v>9999</v>
      </c>
      <c r="FK126">
        <v>148.4</v>
      </c>
      <c r="FL126">
        <v>4.97101</v>
      </c>
      <c r="FM126">
        <v>1.86764</v>
      </c>
      <c r="FN126">
        <v>1.85884</v>
      </c>
      <c r="FO126">
        <v>1.86507</v>
      </c>
      <c r="FP126">
        <v>1.86302</v>
      </c>
      <c r="FQ126">
        <v>1.86436</v>
      </c>
      <c r="FR126">
        <v>1.8598</v>
      </c>
      <c r="FS126">
        <v>1.86386</v>
      </c>
      <c r="FT126">
        <v>0</v>
      </c>
      <c r="FU126">
        <v>0</v>
      </c>
      <c r="FV126">
        <v>0</v>
      </c>
      <c r="FW126">
        <v>0</v>
      </c>
      <c r="FX126" t="s">
        <v>364</v>
      </c>
      <c r="FY126" t="s">
        <v>365</v>
      </c>
      <c r="FZ126" t="s">
        <v>366</v>
      </c>
      <c r="GA126" t="s">
        <v>366</v>
      </c>
      <c r="GB126" t="s">
        <v>366</v>
      </c>
      <c r="GC126" t="s">
        <v>366</v>
      </c>
      <c r="GD126">
        <v>0</v>
      </c>
      <c r="GE126">
        <v>100</v>
      </c>
      <c r="GF126">
        <v>100</v>
      </c>
      <c r="GG126">
        <v>-10.31</v>
      </c>
      <c r="GH126">
        <v>-0.0905</v>
      </c>
      <c r="GI126">
        <v>-2.868309889394353</v>
      </c>
      <c r="GJ126">
        <v>-0.006773961979547998</v>
      </c>
      <c r="GK126">
        <v>-8.296070481250098E-08</v>
      </c>
      <c r="GL126">
        <v>3.322967193956903E-10</v>
      </c>
      <c r="GM126">
        <v>-0.07871069313407227</v>
      </c>
      <c r="GN126">
        <v>-0.00208336341840114</v>
      </c>
      <c r="GO126">
        <v>8.801746095907445E-05</v>
      </c>
      <c r="GP126">
        <v>-2.677693255255651E-07</v>
      </c>
      <c r="GQ126">
        <v>3</v>
      </c>
      <c r="GR126">
        <v>2052</v>
      </c>
      <c r="GS126">
        <v>2</v>
      </c>
      <c r="GT126">
        <v>18</v>
      </c>
      <c r="GU126">
        <v>27.2</v>
      </c>
      <c r="GV126">
        <v>27.1</v>
      </c>
      <c r="GW126">
        <v>2.65869</v>
      </c>
      <c r="GX126">
        <v>2.37671</v>
      </c>
      <c r="GY126">
        <v>1.44897</v>
      </c>
      <c r="GZ126">
        <v>2.323</v>
      </c>
      <c r="HA126">
        <v>1.55151</v>
      </c>
      <c r="HB126">
        <v>2.31079</v>
      </c>
      <c r="HC126">
        <v>28.7534</v>
      </c>
      <c r="HD126">
        <v>14.7362</v>
      </c>
      <c r="HE126">
        <v>18</v>
      </c>
      <c r="HF126">
        <v>571.841</v>
      </c>
      <c r="HG126">
        <v>439.516</v>
      </c>
      <c r="HH126">
        <v>23.6749</v>
      </c>
      <c r="HI126">
        <v>23.6728</v>
      </c>
      <c r="HJ126">
        <v>30.0004</v>
      </c>
      <c r="HK126">
        <v>23.6028</v>
      </c>
      <c r="HL126">
        <v>23.5174</v>
      </c>
      <c r="HM126">
        <v>53.303</v>
      </c>
      <c r="HN126">
        <v>38.3079</v>
      </c>
      <c r="HO126">
        <v>59.3909</v>
      </c>
      <c r="HP126">
        <v>23.7018</v>
      </c>
      <c r="HQ126">
        <v>1228.21</v>
      </c>
      <c r="HR126">
        <v>14.6766</v>
      </c>
      <c r="HS126">
        <v>100.296</v>
      </c>
      <c r="HT126">
        <v>101.861</v>
      </c>
    </row>
    <row r="127" spans="1:228">
      <c r="A127">
        <v>111</v>
      </c>
      <c r="B127">
        <v>1728492587.1</v>
      </c>
      <c r="C127">
        <v>1649.599999904633</v>
      </c>
      <c r="D127" t="s">
        <v>588</v>
      </c>
      <c r="E127" t="s">
        <v>589</v>
      </c>
      <c r="F127">
        <v>5</v>
      </c>
      <c r="G127" t="s">
        <v>357</v>
      </c>
      <c r="H127" t="s">
        <v>358</v>
      </c>
      <c r="I127" t="s">
        <v>359</v>
      </c>
      <c r="J127" t="s">
        <v>491</v>
      </c>
      <c r="K127">
        <v>1728492579.314285</v>
      </c>
      <c r="L127">
        <f>(M127)/1000</f>
        <v>0</v>
      </c>
      <c r="M127">
        <f>IF(BH127, AP127, AJ127)</f>
        <v>0</v>
      </c>
      <c r="N127">
        <f>IF(BH127, AK127, AI127)</f>
        <v>0</v>
      </c>
      <c r="O127">
        <f>BJ127 - IF(AW127&gt;1, N127*BD127*100.0/(AY127), 0)</f>
        <v>0</v>
      </c>
      <c r="P127">
        <f>((V127-L127/2)*O127-N127)/(V127+L127/2)</f>
        <v>0</v>
      </c>
      <c r="Q127">
        <f>P127*(BQ127+BR127)/1000.0</f>
        <v>0</v>
      </c>
      <c r="R127">
        <f>(BJ127 - IF(AW127&gt;1, N127*BD127*100.0/(AY127), 0))*(BQ127+BR127)/1000.0</f>
        <v>0</v>
      </c>
      <c r="S127">
        <f>2.0/((1/U127-1/T127)+SIGN(U127)*SQRT((1/U127-1/T127)*(1/U127-1/T127) + 4*BE127/((BE127+1)*(BE127+1))*(2*1/U127*1/T127-1/T127*1/T127)))</f>
        <v>0</v>
      </c>
      <c r="T127">
        <f>IF(LEFT(BF127,1)&lt;&gt;"0",IF(LEFT(BF127,1)="1",3.0,BG127),$D$5+$E$5*(BX127*BQ127/($K$5*1000))+$F$5*(BX127*BQ127/($K$5*1000))*MAX(MIN(BD127,$J$5),$I$5)*MAX(MIN(BD127,$J$5),$I$5)+$G$5*MAX(MIN(BD127,$J$5),$I$5)*(BX127*BQ127/($K$5*1000))+$H$5*(BX127*BQ127/($K$5*1000))*(BX127*BQ127/($K$5*1000)))</f>
        <v>0</v>
      </c>
      <c r="U127">
        <f>L127*(1000-(1000*0.61365*exp(17.502*Y127/(240.97+Y127))/(BQ127+BR127)+BL127)/2)/(1000*0.61365*exp(17.502*Y127/(240.97+Y127))/(BQ127+BR127)-BL127)</f>
        <v>0</v>
      </c>
      <c r="V127">
        <f>1/((BE127+1)/(S127/1.6)+1/(T127/1.37)) + BE127/((BE127+1)/(S127/1.6) + BE127/(T127/1.37))</f>
        <v>0</v>
      </c>
      <c r="W127">
        <f>(AZ127*BC127)</f>
        <v>0</v>
      </c>
      <c r="X127">
        <f>(BS127+(W127+2*0.95*5.67E-8*(((BS127+$B$7)+273)^4-(BS127+273)^4)-44100*L127)/(1.84*29.3*T127+8*0.95*5.67E-8*(BS127+273)^3))</f>
        <v>0</v>
      </c>
      <c r="Y127">
        <f>($C$7*BT127+$D$7*BU127+$E$7*X127)</f>
        <v>0</v>
      </c>
      <c r="Z127">
        <f>0.61365*exp(17.502*Y127/(240.97+Y127))</f>
        <v>0</v>
      </c>
      <c r="AA127">
        <f>(AB127/AC127*100)</f>
        <v>0</v>
      </c>
      <c r="AB127">
        <f>BL127*(BQ127+BR127)/1000</f>
        <v>0</v>
      </c>
      <c r="AC127">
        <f>0.61365*exp(17.502*BS127/(240.97+BS127))</f>
        <v>0</v>
      </c>
      <c r="AD127">
        <f>(Z127-BL127*(BQ127+BR127)/1000)</f>
        <v>0</v>
      </c>
      <c r="AE127">
        <f>(-L127*44100)</f>
        <v>0</v>
      </c>
      <c r="AF127">
        <f>2*29.3*T127*0.92*(BS127-Y127)</f>
        <v>0</v>
      </c>
      <c r="AG127">
        <f>2*0.95*5.67E-8*(((BS127+$B$7)+273)^4-(Y127+273)^4)</f>
        <v>0</v>
      </c>
      <c r="AH127">
        <f>W127+AG127+AE127+AF127</f>
        <v>0</v>
      </c>
      <c r="AI127">
        <f>BP127*AW127*(BK127-BJ127*(1000-AW127*BM127)/(1000-AW127*BL127))/(100*BD127)</f>
        <v>0</v>
      </c>
      <c r="AJ127">
        <f>1000*BP127*AW127*(BL127-BM127)/(100*BD127*(1000-AW127*BL127))</f>
        <v>0</v>
      </c>
      <c r="AK127">
        <f>(AL127 - AM127 - BQ127*1E3/(8.314*(BS127+273.15)) * AO127/BP127 * AN127) * BP127/(100*BD127) * (1000 - BM127)/1000</f>
        <v>0</v>
      </c>
      <c r="AL127">
        <v>1227.815621510796</v>
      </c>
      <c r="AM127">
        <v>1189.037212121212</v>
      </c>
      <c r="AN127">
        <v>5.112008561245915</v>
      </c>
      <c r="AO127">
        <v>66.7948060823847</v>
      </c>
      <c r="AP127">
        <f>(AR127 - AQ127 + BQ127*1E3/(8.314*(BS127+273.15)) * AT127/BP127 * AS127) * BP127/(100*BD127) * 1000/(1000 - AR127)</f>
        <v>0</v>
      </c>
      <c r="AQ127">
        <v>14.64820170670839</v>
      </c>
      <c r="AR127">
        <v>16.21710121212121</v>
      </c>
      <c r="AS127">
        <v>-2.559872485594076E-05</v>
      </c>
      <c r="AT127">
        <v>79.11630161868476</v>
      </c>
      <c r="AU127">
        <v>15</v>
      </c>
      <c r="AV127">
        <v>3</v>
      </c>
      <c r="AW127">
        <f>IF(AU127*$H$13&gt;=AY127,1.0,(AY127/(AY127-AU127*$H$13)))</f>
        <v>0</v>
      </c>
      <c r="AX127">
        <f>(AW127-1)*100</f>
        <v>0</v>
      </c>
      <c r="AY127">
        <f>MAX(0,($B$13+$C$13*BX127)/(1+$D$13*BX127)*BQ127/(BS127+273)*$E$13)</f>
        <v>0</v>
      </c>
      <c r="AZ127">
        <f>$B$11*BY127+$C$11*BZ127+$F$11*CK127*(1-CN127)</f>
        <v>0</v>
      </c>
      <c r="BA127">
        <f>AZ127*BB127</f>
        <v>0</v>
      </c>
      <c r="BB127">
        <f>($B$11*$D$9+$C$11*$D$9+$F$11*((CX127+CP127)/MAX(CX127+CP127+CY127, 0.1)*$I$9+CY127/MAX(CX127+CP127+CY127, 0.1)*$J$9))/($B$11+$C$11+$F$11)</f>
        <v>0</v>
      </c>
      <c r="BC127">
        <f>($B$11*$K$9+$C$11*$K$9+$F$11*((CX127+CP127)/MAX(CX127+CP127+CY127, 0.1)*$P$9+CY127/MAX(CX127+CP127+CY127, 0.1)*$Q$9))/($B$11+$C$11+$F$11)</f>
        <v>0</v>
      </c>
      <c r="BD127">
        <v>6</v>
      </c>
      <c r="BE127">
        <v>0.5</v>
      </c>
      <c r="BF127" t="s">
        <v>361</v>
      </c>
      <c r="BG127">
        <v>2</v>
      </c>
      <c r="BH127" t="b">
        <v>1</v>
      </c>
      <c r="BI127">
        <v>1728492579.314285</v>
      </c>
      <c r="BJ127">
        <v>1133.188214285714</v>
      </c>
      <c r="BK127">
        <v>1182.877142857143</v>
      </c>
      <c r="BL127">
        <v>16.22858571428572</v>
      </c>
      <c r="BM127">
        <v>14.64626428571429</v>
      </c>
      <c r="BN127">
        <v>1143.411785714286</v>
      </c>
      <c r="BO127">
        <v>16.31901785714286</v>
      </c>
      <c r="BP127">
        <v>600.0042142857143</v>
      </c>
      <c r="BQ127">
        <v>97.50636071428572</v>
      </c>
      <c r="BR127">
        <v>0.09995877142857143</v>
      </c>
      <c r="BS127">
        <v>24.97846785714286</v>
      </c>
      <c r="BT127">
        <v>24.92416428571429</v>
      </c>
      <c r="BU127">
        <v>999.9000000000002</v>
      </c>
      <c r="BV127">
        <v>0</v>
      </c>
      <c r="BW127">
        <v>0</v>
      </c>
      <c r="BX127">
        <v>10001.56178571428</v>
      </c>
      <c r="BY127">
        <v>0</v>
      </c>
      <c r="BZ127">
        <v>65.11985714285714</v>
      </c>
      <c r="CA127">
        <v>-49.69008214285715</v>
      </c>
      <c r="CB127">
        <v>1151.880357142857</v>
      </c>
      <c r="CC127">
        <v>1200.459642857143</v>
      </c>
      <c r="CD127">
        <v>1.5823225</v>
      </c>
      <c r="CE127">
        <v>1182.877142857143</v>
      </c>
      <c r="CF127">
        <v>14.64626428571429</v>
      </c>
      <c r="CG127">
        <v>1.58239</v>
      </c>
      <c r="CH127">
        <v>1.428104642857143</v>
      </c>
      <c r="CI127">
        <v>13.78837857142857</v>
      </c>
      <c r="CJ127">
        <v>12.21936428571429</v>
      </c>
      <c r="CK127">
        <v>1599.996428571429</v>
      </c>
      <c r="CL127">
        <v>0.69199225</v>
      </c>
      <c r="CM127">
        <v>0.3080075</v>
      </c>
      <c r="CN127">
        <v>0</v>
      </c>
      <c r="CO127">
        <v>2.000160714285714</v>
      </c>
      <c r="CP127">
        <v>0</v>
      </c>
      <c r="CQ127">
        <v>14561.42857142857</v>
      </c>
      <c r="CR127">
        <v>13790.125</v>
      </c>
      <c r="CS127">
        <v>38.06007142857142</v>
      </c>
      <c r="CT127">
        <v>38.60017857142856</v>
      </c>
      <c r="CU127">
        <v>38.63364285714285</v>
      </c>
      <c r="CV127">
        <v>36.75189285714286</v>
      </c>
      <c r="CW127">
        <v>37.36810714285714</v>
      </c>
      <c r="CX127">
        <v>1107.185357142857</v>
      </c>
      <c r="CY127">
        <v>492.8103571428571</v>
      </c>
      <c r="CZ127">
        <v>0</v>
      </c>
      <c r="DA127">
        <v>1728492644.2</v>
      </c>
      <c r="DB127">
        <v>0</v>
      </c>
      <c r="DC127">
        <v>1728490956.5</v>
      </c>
      <c r="DD127" t="s">
        <v>362</v>
      </c>
      <c r="DE127">
        <v>1728490952.5</v>
      </c>
      <c r="DF127">
        <v>1728490956.5</v>
      </c>
      <c r="DG127">
        <v>1</v>
      </c>
      <c r="DH127">
        <v>-0.065</v>
      </c>
      <c r="DI127">
        <v>-0.008</v>
      </c>
      <c r="DJ127">
        <v>-3.246</v>
      </c>
      <c r="DK127">
        <v>-0.091</v>
      </c>
      <c r="DL127">
        <v>52</v>
      </c>
      <c r="DM127">
        <v>15</v>
      </c>
      <c r="DN127">
        <v>0.25</v>
      </c>
      <c r="DO127">
        <v>0.13</v>
      </c>
      <c r="DP127">
        <v>-49.536275</v>
      </c>
      <c r="DQ127">
        <v>-3.062899812382648</v>
      </c>
      <c r="DR127">
        <v>0.3281961004871935</v>
      </c>
      <c r="DS127">
        <v>0</v>
      </c>
      <c r="DT127">
        <v>1.5883945</v>
      </c>
      <c r="DU127">
        <v>-0.1260938836773054</v>
      </c>
      <c r="DV127">
        <v>0.01220252718702154</v>
      </c>
      <c r="DW127">
        <v>0</v>
      </c>
      <c r="DX127">
        <v>0</v>
      </c>
      <c r="DY127">
        <v>2</v>
      </c>
      <c r="DZ127" t="s">
        <v>386</v>
      </c>
      <c r="EA127">
        <v>3.23087</v>
      </c>
      <c r="EB127">
        <v>2.70452</v>
      </c>
      <c r="EC127">
        <v>0.20809</v>
      </c>
      <c r="ED127">
        <v>0.212883</v>
      </c>
      <c r="EE127">
        <v>0.0852783</v>
      </c>
      <c r="EF127">
        <v>0.07934190000000001</v>
      </c>
      <c r="EG127">
        <v>26144.6</v>
      </c>
      <c r="EH127">
        <v>25370.8</v>
      </c>
      <c r="EI127">
        <v>31595.9</v>
      </c>
      <c r="EJ127">
        <v>30533.5</v>
      </c>
      <c r="EK127">
        <v>38736.1</v>
      </c>
      <c r="EL127">
        <v>37160.9</v>
      </c>
      <c r="EM127">
        <v>44302.4</v>
      </c>
      <c r="EN127">
        <v>42622.4</v>
      </c>
      <c r="EO127">
        <v>2.13458</v>
      </c>
      <c r="EP127">
        <v>1.91693</v>
      </c>
      <c r="EQ127">
        <v>0.134811</v>
      </c>
      <c r="ER127">
        <v>0</v>
      </c>
      <c r="ES127">
        <v>22.721</v>
      </c>
      <c r="ET127">
        <v>999.9</v>
      </c>
      <c r="EU127">
        <v>70.5</v>
      </c>
      <c r="EV127">
        <v>23.4</v>
      </c>
      <c r="EW127">
        <v>20.8859</v>
      </c>
      <c r="EX127">
        <v>61.0919</v>
      </c>
      <c r="EY127">
        <v>25.3926</v>
      </c>
      <c r="EZ127">
        <v>1</v>
      </c>
      <c r="FA127">
        <v>-0.257556</v>
      </c>
      <c r="FB127">
        <v>-0.747157</v>
      </c>
      <c r="FC127">
        <v>20.1974</v>
      </c>
      <c r="FD127">
        <v>5.22073</v>
      </c>
      <c r="FE127">
        <v>11.998</v>
      </c>
      <c r="FF127">
        <v>4.9652</v>
      </c>
      <c r="FG127">
        <v>3.2957</v>
      </c>
      <c r="FH127">
        <v>9999</v>
      </c>
      <c r="FI127">
        <v>9999</v>
      </c>
      <c r="FJ127">
        <v>9999</v>
      </c>
      <c r="FK127">
        <v>148.4</v>
      </c>
      <c r="FL127">
        <v>4.97098</v>
      </c>
      <c r="FM127">
        <v>1.86762</v>
      </c>
      <c r="FN127">
        <v>1.85883</v>
      </c>
      <c r="FO127">
        <v>1.86506</v>
      </c>
      <c r="FP127">
        <v>1.86301</v>
      </c>
      <c r="FQ127">
        <v>1.86434</v>
      </c>
      <c r="FR127">
        <v>1.85976</v>
      </c>
      <c r="FS127">
        <v>1.86386</v>
      </c>
      <c r="FT127">
        <v>0</v>
      </c>
      <c r="FU127">
        <v>0</v>
      </c>
      <c r="FV127">
        <v>0</v>
      </c>
      <c r="FW127">
        <v>0</v>
      </c>
      <c r="FX127" t="s">
        <v>364</v>
      </c>
      <c r="FY127" t="s">
        <v>365</v>
      </c>
      <c r="FZ127" t="s">
        <v>366</v>
      </c>
      <c r="GA127" t="s">
        <v>366</v>
      </c>
      <c r="GB127" t="s">
        <v>366</v>
      </c>
      <c r="GC127" t="s">
        <v>366</v>
      </c>
      <c r="GD127">
        <v>0</v>
      </c>
      <c r="GE127">
        <v>100</v>
      </c>
      <c r="GF127">
        <v>100</v>
      </c>
      <c r="GG127">
        <v>-10.44</v>
      </c>
      <c r="GH127">
        <v>-0.09039999999999999</v>
      </c>
      <c r="GI127">
        <v>-2.868309889394353</v>
      </c>
      <c r="GJ127">
        <v>-0.006773961979547998</v>
      </c>
      <c r="GK127">
        <v>-8.296070481250098E-08</v>
      </c>
      <c r="GL127">
        <v>3.322967193956903E-10</v>
      </c>
      <c r="GM127">
        <v>-0.07871069313407227</v>
      </c>
      <c r="GN127">
        <v>-0.00208336341840114</v>
      </c>
      <c r="GO127">
        <v>8.801746095907445E-05</v>
      </c>
      <c r="GP127">
        <v>-2.677693255255651E-07</v>
      </c>
      <c r="GQ127">
        <v>3</v>
      </c>
      <c r="GR127">
        <v>2052</v>
      </c>
      <c r="GS127">
        <v>2</v>
      </c>
      <c r="GT127">
        <v>18</v>
      </c>
      <c r="GU127">
        <v>27.2</v>
      </c>
      <c r="GV127">
        <v>27.2</v>
      </c>
      <c r="GW127">
        <v>2.70386</v>
      </c>
      <c r="GX127">
        <v>2.37427</v>
      </c>
      <c r="GY127">
        <v>1.44897</v>
      </c>
      <c r="GZ127">
        <v>2.32422</v>
      </c>
      <c r="HA127">
        <v>1.55151</v>
      </c>
      <c r="HB127">
        <v>2.21436</v>
      </c>
      <c r="HC127">
        <v>28.7745</v>
      </c>
      <c r="HD127">
        <v>14.7362</v>
      </c>
      <c r="HE127">
        <v>18</v>
      </c>
      <c r="HF127">
        <v>571.947</v>
      </c>
      <c r="HG127">
        <v>439.556</v>
      </c>
      <c r="HH127">
        <v>23.732</v>
      </c>
      <c r="HI127">
        <v>23.6772</v>
      </c>
      <c r="HJ127">
        <v>30.0003</v>
      </c>
      <c r="HK127">
        <v>23.6082</v>
      </c>
      <c r="HL127">
        <v>23.5222</v>
      </c>
      <c r="HM127">
        <v>54.139</v>
      </c>
      <c r="HN127">
        <v>38.3079</v>
      </c>
      <c r="HO127">
        <v>59.0148</v>
      </c>
      <c r="HP127">
        <v>23.7541</v>
      </c>
      <c r="HQ127">
        <v>1258.27</v>
      </c>
      <c r="HR127">
        <v>14.6953</v>
      </c>
      <c r="HS127">
        <v>100.297</v>
      </c>
      <c r="HT127">
        <v>101.861</v>
      </c>
    </row>
    <row r="128" spans="1:228">
      <c r="A128">
        <v>112</v>
      </c>
      <c r="B128">
        <v>1728492592.1</v>
      </c>
      <c r="C128">
        <v>1654.599999904633</v>
      </c>
      <c r="D128" t="s">
        <v>590</v>
      </c>
      <c r="E128" t="s">
        <v>591</v>
      </c>
      <c r="F128">
        <v>5</v>
      </c>
      <c r="G128" t="s">
        <v>357</v>
      </c>
      <c r="H128" t="s">
        <v>358</v>
      </c>
      <c r="I128" t="s">
        <v>359</v>
      </c>
      <c r="J128" t="s">
        <v>491</v>
      </c>
      <c r="K128">
        <v>1728492584.6</v>
      </c>
      <c r="L128">
        <f>(M128)/1000</f>
        <v>0</v>
      </c>
      <c r="M128">
        <f>IF(BH128, AP128, AJ128)</f>
        <v>0</v>
      </c>
      <c r="N128">
        <f>IF(BH128, AK128, AI128)</f>
        <v>0</v>
      </c>
      <c r="O128">
        <f>BJ128 - IF(AW128&gt;1, N128*BD128*100.0/(AY128), 0)</f>
        <v>0</v>
      </c>
      <c r="P128">
        <f>((V128-L128/2)*O128-N128)/(V128+L128/2)</f>
        <v>0</v>
      </c>
      <c r="Q128">
        <f>P128*(BQ128+BR128)/1000.0</f>
        <v>0</v>
      </c>
      <c r="R128">
        <f>(BJ128 - IF(AW128&gt;1, N128*BD128*100.0/(AY128), 0))*(BQ128+BR128)/1000.0</f>
        <v>0</v>
      </c>
      <c r="S128">
        <f>2.0/((1/U128-1/T128)+SIGN(U128)*SQRT((1/U128-1/T128)*(1/U128-1/T128) + 4*BE128/((BE128+1)*(BE128+1))*(2*1/U128*1/T128-1/T128*1/T128)))</f>
        <v>0</v>
      </c>
      <c r="T128">
        <f>IF(LEFT(BF128,1)&lt;&gt;"0",IF(LEFT(BF128,1)="1",3.0,BG128),$D$5+$E$5*(BX128*BQ128/($K$5*1000))+$F$5*(BX128*BQ128/($K$5*1000))*MAX(MIN(BD128,$J$5),$I$5)*MAX(MIN(BD128,$J$5),$I$5)+$G$5*MAX(MIN(BD128,$J$5),$I$5)*(BX128*BQ128/($K$5*1000))+$H$5*(BX128*BQ128/($K$5*1000))*(BX128*BQ128/($K$5*1000)))</f>
        <v>0</v>
      </c>
      <c r="U128">
        <f>L128*(1000-(1000*0.61365*exp(17.502*Y128/(240.97+Y128))/(BQ128+BR128)+BL128)/2)/(1000*0.61365*exp(17.502*Y128/(240.97+Y128))/(BQ128+BR128)-BL128)</f>
        <v>0</v>
      </c>
      <c r="V128">
        <f>1/((BE128+1)/(S128/1.6)+1/(T128/1.37)) + BE128/((BE128+1)/(S128/1.6) + BE128/(T128/1.37))</f>
        <v>0</v>
      </c>
      <c r="W128">
        <f>(AZ128*BC128)</f>
        <v>0</v>
      </c>
      <c r="X128">
        <f>(BS128+(W128+2*0.95*5.67E-8*(((BS128+$B$7)+273)^4-(BS128+273)^4)-44100*L128)/(1.84*29.3*T128+8*0.95*5.67E-8*(BS128+273)^3))</f>
        <v>0</v>
      </c>
      <c r="Y128">
        <f>($C$7*BT128+$D$7*BU128+$E$7*X128)</f>
        <v>0</v>
      </c>
      <c r="Z128">
        <f>0.61365*exp(17.502*Y128/(240.97+Y128))</f>
        <v>0</v>
      </c>
      <c r="AA128">
        <f>(AB128/AC128*100)</f>
        <v>0</v>
      </c>
      <c r="AB128">
        <f>BL128*(BQ128+BR128)/1000</f>
        <v>0</v>
      </c>
      <c r="AC128">
        <f>0.61365*exp(17.502*BS128/(240.97+BS128))</f>
        <v>0</v>
      </c>
      <c r="AD128">
        <f>(Z128-BL128*(BQ128+BR128)/1000)</f>
        <v>0</v>
      </c>
      <c r="AE128">
        <f>(-L128*44100)</f>
        <v>0</v>
      </c>
      <c r="AF128">
        <f>2*29.3*T128*0.92*(BS128-Y128)</f>
        <v>0</v>
      </c>
      <c r="AG128">
        <f>2*0.95*5.67E-8*(((BS128+$B$7)+273)^4-(Y128+273)^4)</f>
        <v>0</v>
      </c>
      <c r="AH128">
        <f>W128+AG128+AE128+AF128</f>
        <v>0</v>
      </c>
      <c r="AI128">
        <f>BP128*AW128*(BK128-BJ128*(1000-AW128*BM128)/(1000-AW128*BL128))/(100*BD128)</f>
        <v>0</v>
      </c>
      <c r="AJ128">
        <f>1000*BP128*AW128*(BL128-BM128)/(100*BD128*(1000-AW128*BL128))</f>
        <v>0</v>
      </c>
      <c r="AK128">
        <f>(AL128 - AM128 - BQ128*1E3/(8.314*(BS128+273.15)) * AO128/BP128 * AN128) * BP128/(100*BD128) * (1000 - BM128)/1000</f>
        <v>0</v>
      </c>
      <c r="AL128">
        <v>1253.24744997023</v>
      </c>
      <c r="AM128">
        <v>1214.619636363636</v>
      </c>
      <c r="AN128">
        <v>5.137643400873053</v>
      </c>
      <c r="AO128">
        <v>66.7948060823847</v>
      </c>
      <c r="AP128">
        <f>(AR128 - AQ128 + BQ128*1E3/(8.314*(BS128+273.15)) * AT128/BP128 * AS128) * BP128/(100*BD128) * 1000/(1000 - AR128)</f>
        <v>0</v>
      </c>
      <c r="AQ128">
        <v>14.651655288308</v>
      </c>
      <c r="AR128">
        <v>16.21231515151515</v>
      </c>
      <c r="AS128">
        <v>-2.067984641964292E-05</v>
      </c>
      <c r="AT128">
        <v>79.11630161868476</v>
      </c>
      <c r="AU128">
        <v>14</v>
      </c>
      <c r="AV128">
        <v>2</v>
      </c>
      <c r="AW128">
        <f>IF(AU128*$H$13&gt;=AY128,1.0,(AY128/(AY128-AU128*$H$13)))</f>
        <v>0</v>
      </c>
      <c r="AX128">
        <f>(AW128-1)*100</f>
        <v>0</v>
      </c>
      <c r="AY128">
        <f>MAX(0,($B$13+$C$13*BX128)/(1+$D$13*BX128)*BQ128/(BS128+273)*$E$13)</f>
        <v>0</v>
      </c>
      <c r="AZ128">
        <f>$B$11*BY128+$C$11*BZ128+$F$11*CK128*(1-CN128)</f>
        <v>0</v>
      </c>
      <c r="BA128">
        <f>AZ128*BB128</f>
        <v>0</v>
      </c>
      <c r="BB128">
        <f>($B$11*$D$9+$C$11*$D$9+$F$11*((CX128+CP128)/MAX(CX128+CP128+CY128, 0.1)*$I$9+CY128/MAX(CX128+CP128+CY128, 0.1)*$J$9))/($B$11+$C$11+$F$11)</f>
        <v>0</v>
      </c>
      <c r="BC128">
        <f>($B$11*$K$9+$C$11*$K$9+$F$11*((CX128+CP128)/MAX(CX128+CP128+CY128, 0.1)*$P$9+CY128/MAX(CX128+CP128+CY128, 0.1)*$Q$9))/($B$11+$C$11+$F$11)</f>
        <v>0</v>
      </c>
      <c r="BD128">
        <v>6</v>
      </c>
      <c r="BE128">
        <v>0.5</v>
      </c>
      <c r="BF128" t="s">
        <v>361</v>
      </c>
      <c r="BG128">
        <v>2</v>
      </c>
      <c r="BH128" t="b">
        <v>1</v>
      </c>
      <c r="BI128">
        <v>1728492584.6</v>
      </c>
      <c r="BJ128">
        <v>1159.687037037037</v>
      </c>
      <c r="BK128">
        <v>1209.479629629629</v>
      </c>
      <c r="BL128">
        <v>16.22033703703704</v>
      </c>
      <c r="BM128">
        <v>14.649</v>
      </c>
      <c r="BN128">
        <v>1170.061481481481</v>
      </c>
      <c r="BO128">
        <v>16.31076666666667</v>
      </c>
      <c r="BP128">
        <v>600.019</v>
      </c>
      <c r="BQ128">
        <v>97.50591851851851</v>
      </c>
      <c r="BR128">
        <v>0.100022762962963</v>
      </c>
      <c r="BS128">
        <v>24.98553703703704</v>
      </c>
      <c r="BT128">
        <v>24.93232222222223</v>
      </c>
      <c r="BU128">
        <v>999.9000000000001</v>
      </c>
      <c r="BV128">
        <v>0</v>
      </c>
      <c r="BW128">
        <v>0</v>
      </c>
      <c r="BX128">
        <v>9998.678518518518</v>
      </c>
      <c r="BY128">
        <v>0</v>
      </c>
      <c r="BZ128">
        <v>65.12766296296296</v>
      </c>
      <c r="CA128">
        <v>-49.79295925925926</v>
      </c>
      <c r="CB128">
        <v>1178.807407407407</v>
      </c>
      <c r="CC128">
        <v>1227.46037037037</v>
      </c>
      <c r="CD128">
        <v>1.571334814814815</v>
      </c>
      <c r="CE128">
        <v>1209.479629629629</v>
      </c>
      <c r="CF128">
        <v>14.649</v>
      </c>
      <c r="CG128">
        <v>1.581578518518519</v>
      </c>
      <c r="CH128">
        <v>1.428363703703704</v>
      </c>
      <c r="CI128">
        <v>13.78048518518519</v>
      </c>
      <c r="CJ128">
        <v>12.22213703703704</v>
      </c>
      <c r="CK128">
        <v>1600.00962962963</v>
      </c>
      <c r="CL128">
        <v>0.6919913703703702</v>
      </c>
      <c r="CM128">
        <v>0.3080084814814815</v>
      </c>
      <c r="CN128">
        <v>0</v>
      </c>
      <c r="CO128">
        <v>2.027733333333333</v>
      </c>
      <c r="CP128">
        <v>0</v>
      </c>
      <c r="CQ128">
        <v>14572.85555555556</v>
      </c>
      <c r="CR128">
        <v>13790.23703703704</v>
      </c>
      <c r="CS128">
        <v>37.98581481481482</v>
      </c>
      <c r="CT128">
        <v>38.54840740740741</v>
      </c>
      <c r="CU128">
        <v>38.56</v>
      </c>
      <c r="CV128">
        <v>36.68962962962963</v>
      </c>
      <c r="CW128">
        <v>37.29848148148148</v>
      </c>
      <c r="CX128">
        <v>1107.193333333333</v>
      </c>
      <c r="CY128">
        <v>492.815925925926</v>
      </c>
      <c r="CZ128">
        <v>0</v>
      </c>
      <c r="DA128">
        <v>1728492649</v>
      </c>
      <c r="DB128">
        <v>0</v>
      </c>
      <c r="DC128">
        <v>1728490956.5</v>
      </c>
      <c r="DD128" t="s">
        <v>362</v>
      </c>
      <c r="DE128">
        <v>1728490952.5</v>
      </c>
      <c r="DF128">
        <v>1728490956.5</v>
      </c>
      <c r="DG128">
        <v>1</v>
      </c>
      <c r="DH128">
        <v>-0.065</v>
      </c>
      <c r="DI128">
        <v>-0.008</v>
      </c>
      <c r="DJ128">
        <v>-3.246</v>
      </c>
      <c r="DK128">
        <v>-0.091</v>
      </c>
      <c r="DL128">
        <v>52</v>
      </c>
      <c r="DM128">
        <v>15</v>
      </c>
      <c r="DN128">
        <v>0.25</v>
      </c>
      <c r="DO128">
        <v>0.13</v>
      </c>
      <c r="DP128">
        <v>-49.689445</v>
      </c>
      <c r="DQ128">
        <v>-1.059034896810398</v>
      </c>
      <c r="DR128">
        <v>0.1989132787799748</v>
      </c>
      <c r="DS128">
        <v>0</v>
      </c>
      <c r="DT128">
        <v>1.57826025</v>
      </c>
      <c r="DU128">
        <v>-0.1220772607879962</v>
      </c>
      <c r="DV128">
        <v>0.01180658153054897</v>
      </c>
      <c r="DW128">
        <v>0</v>
      </c>
      <c r="DX128">
        <v>0</v>
      </c>
      <c r="DY128">
        <v>2</v>
      </c>
      <c r="DZ128" t="s">
        <v>386</v>
      </c>
      <c r="EA128">
        <v>3.23106</v>
      </c>
      <c r="EB128">
        <v>2.70428</v>
      </c>
      <c r="EC128">
        <v>0.210866</v>
      </c>
      <c r="ED128">
        <v>0.215617</v>
      </c>
      <c r="EE128">
        <v>0.0852564</v>
      </c>
      <c r="EF128">
        <v>0.07935589999999999</v>
      </c>
      <c r="EG128">
        <v>26053.2</v>
      </c>
      <c r="EH128">
        <v>25282.4</v>
      </c>
      <c r="EI128">
        <v>31596</v>
      </c>
      <c r="EJ128">
        <v>30532.9</v>
      </c>
      <c r="EK128">
        <v>38737.3</v>
      </c>
      <c r="EL128">
        <v>37159.8</v>
      </c>
      <c r="EM128">
        <v>44302.6</v>
      </c>
      <c r="EN128">
        <v>42621.7</v>
      </c>
      <c r="EO128">
        <v>2.13528</v>
      </c>
      <c r="EP128">
        <v>1.9167</v>
      </c>
      <c r="EQ128">
        <v>0.135638</v>
      </c>
      <c r="ER128">
        <v>0</v>
      </c>
      <c r="ES128">
        <v>22.7186</v>
      </c>
      <c r="ET128">
        <v>999.9</v>
      </c>
      <c r="EU128">
        <v>70.5</v>
      </c>
      <c r="EV128">
        <v>23.4</v>
      </c>
      <c r="EW128">
        <v>20.886</v>
      </c>
      <c r="EX128">
        <v>61.1019</v>
      </c>
      <c r="EY128">
        <v>25.2324</v>
      </c>
      <c r="EZ128">
        <v>1</v>
      </c>
      <c r="FA128">
        <v>-0.257147</v>
      </c>
      <c r="FB128">
        <v>-0.728843</v>
      </c>
      <c r="FC128">
        <v>20.1974</v>
      </c>
      <c r="FD128">
        <v>5.21984</v>
      </c>
      <c r="FE128">
        <v>11.9971</v>
      </c>
      <c r="FF128">
        <v>4.96525</v>
      </c>
      <c r="FG128">
        <v>3.29553</v>
      </c>
      <c r="FH128">
        <v>9999</v>
      </c>
      <c r="FI128">
        <v>9999</v>
      </c>
      <c r="FJ128">
        <v>9999</v>
      </c>
      <c r="FK128">
        <v>148.4</v>
      </c>
      <c r="FL128">
        <v>4.971</v>
      </c>
      <c r="FM128">
        <v>1.86768</v>
      </c>
      <c r="FN128">
        <v>1.85885</v>
      </c>
      <c r="FO128">
        <v>1.86506</v>
      </c>
      <c r="FP128">
        <v>1.86301</v>
      </c>
      <c r="FQ128">
        <v>1.86433</v>
      </c>
      <c r="FR128">
        <v>1.85977</v>
      </c>
      <c r="FS128">
        <v>1.86387</v>
      </c>
      <c r="FT128">
        <v>0</v>
      </c>
      <c r="FU128">
        <v>0</v>
      </c>
      <c r="FV128">
        <v>0</v>
      </c>
      <c r="FW128">
        <v>0</v>
      </c>
      <c r="FX128" t="s">
        <v>364</v>
      </c>
      <c r="FY128" t="s">
        <v>365</v>
      </c>
      <c r="FZ128" t="s">
        <v>366</v>
      </c>
      <c r="GA128" t="s">
        <v>366</v>
      </c>
      <c r="GB128" t="s">
        <v>366</v>
      </c>
      <c r="GC128" t="s">
        <v>366</v>
      </c>
      <c r="GD128">
        <v>0</v>
      </c>
      <c r="GE128">
        <v>100</v>
      </c>
      <c r="GF128">
        <v>100</v>
      </c>
      <c r="GG128">
        <v>-10.58</v>
      </c>
      <c r="GH128">
        <v>-0.09039999999999999</v>
      </c>
      <c r="GI128">
        <v>-2.868309889394353</v>
      </c>
      <c r="GJ128">
        <v>-0.006773961979547998</v>
      </c>
      <c r="GK128">
        <v>-8.296070481250098E-08</v>
      </c>
      <c r="GL128">
        <v>3.322967193956903E-10</v>
      </c>
      <c r="GM128">
        <v>-0.07871069313407227</v>
      </c>
      <c r="GN128">
        <v>-0.00208336341840114</v>
      </c>
      <c r="GO128">
        <v>8.801746095907445E-05</v>
      </c>
      <c r="GP128">
        <v>-2.677693255255651E-07</v>
      </c>
      <c r="GQ128">
        <v>3</v>
      </c>
      <c r="GR128">
        <v>2052</v>
      </c>
      <c r="GS128">
        <v>2</v>
      </c>
      <c r="GT128">
        <v>18</v>
      </c>
      <c r="GU128">
        <v>27.3</v>
      </c>
      <c r="GV128">
        <v>27.3</v>
      </c>
      <c r="GW128">
        <v>2.7478</v>
      </c>
      <c r="GX128">
        <v>2.37793</v>
      </c>
      <c r="GY128">
        <v>1.44897</v>
      </c>
      <c r="GZ128">
        <v>2.32422</v>
      </c>
      <c r="HA128">
        <v>1.55151</v>
      </c>
      <c r="HB128">
        <v>2.27783</v>
      </c>
      <c r="HC128">
        <v>28.7745</v>
      </c>
      <c r="HD128">
        <v>14.7362</v>
      </c>
      <c r="HE128">
        <v>18</v>
      </c>
      <c r="HF128">
        <v>572.465</v>
      </c>
      <c r="HG128">
        <v>439.465</v>
      </c>
      <c r="HH128">
        <v>23.7808</v>
      </c>
      <c r="HI128">
        <v>23.6813</v>
      </c>
      <c r="HJ128">
        <v>30.0004</v>
      </c>
      <c r="HK128">
        <v>23.6131</v>
      </c>
      <c r="HL128">
        <v>23.5272</v>
      </c>
      <c r="HM128">
        <v>55.076</v>
      </c>
      <c r="HN128">
        <v>38.3079</v>
      </c>
      <c r="HO128">
        <v>59.0148</v>
      </c>
      <c r="HP128">
        <v>23.7976</v>
      </c>
      <c r="HQ128">
        <v>1278.33</v>
      </c>
      <c r="HR128">
        <v>14.7091</v>
      </c>
      <c r="HS128">
        <v>100.297</v>
      </c>
      <c r="HT128">
        <v>101.859</v>
      </c>
    </row>
    <row r="129" spans="1:228">
      <c r="A129">
        <v>113</v>
      </c>
      <c r="B129">
        <v>1728492597.1</v>
      </c>
      <c r="C129">
        <v>1659.599999904633</v>
      </c>
      <c r="D129" t="s">
        <v>592</v>
      </c>
      <c r="E129" t="s">
        <v>593</v>
      </c>
      <c r="F129">
        <v>5</v>
      </c>
      <c r="G129" t="s">
        <v>357</v>
      </c>
      <c r="H129" t="s">
        <v>358</v>
      </c>
      <c r="I129" t="s">
        <v>359</v>
      </c>
      <c r="J129" t="s">
        <v>491</v>
      </c>
      <c r="K129">
        <v>1728492589.314285</v>
      </c>
      <c r="L129">
        <f>(M129)/1000</f>
        <v>0</v>
      </c>
      <c r="M129">
        <f>IF(BH129, AP129, AJ129)</f>
        <v>0</v>
      </c>
      <c r="N129">
        <f>IF(BH129, AK129, AI129)</f>
        <v>0</v>
      </c>
      <c r="O129">
        <f>BJ129 - IF(AW129&gt;1, N129*BD129*100.0/(AY129), 0)</f>
        <v>0</v>
      </c>
      <c r="P129">
        <f>((V129-L129/2)*O129-N129)/(V129+L129/2)</f>
        <v>0</v>
      </c>
      <c r="Q129">
        <f>P129*(BQ129+BR129)/1000.0</f>
        <v>0</v>
      </c>
      <c r="R129">
        <f>(BJ129 - IF(AW129&gt;1, N129*BD129*100.0/(AY129), 0))*(BQ129+BR129)/1000.0</f>
        <v>0</v>
      </c>
      <c r="S129">
        <f>2.0/((1/U129-1/T129)+SIGN(U129)*SQRT((1/U129-1/T129)*(1/U129-1/T129) + 4*BE129/((BE129+1)*(BE129+1))*(2*1/U129*1/T129-1/T129*1/T129)))</f>
        <v>0</v>
      </c>
      <c r="T129">
        <f>IF(LEFT(BF129,1)&lt;&gt;"0",IF(LEFT(BF129,1)="1",3.0,BG129),$D$5+$E$5*(BX129*BQ129/($K$5*1000))+$F$5*(BX129*BQ129/($K$5*1000))*MAX(MIN(BD129,$J$5),$I$5)*MAX(MIN(BD129,$J$5),$I$5)+$G$5*MAX(MIN(BD129,$J$5),$I$5)*(BX129*BQ129/($K$5*1000))+$H$5*(BX129*BQ129/($K$5*1000))*(BX129*BQ129/($K$5*1000)))</f>
        <v>0</v>
      </c>
      <c r="U129">
        <f>L129*(1000-(1000*0.61365*exp(17.502*Y129/(240.97+Y129))/(BQ129+BR129)+BL129)/2)/(1000*0.61365*exp(17.502*Y129/(240.97+Y129))/(BQ129+BR129)-BL129)</f>
        <v>0</v>
      </c>
      <c r="V129">
        <f>1/((BE129+1)/(S129/1.6)+1/(T129/1.37)) + BE129/((BE129+1)/(S129/1.6) + BE129/(T129/1.37))</f>
        <v>0</v>
      </c>
      <c r="W129">
        <f>(AZ129*BC129)</f>
        <v>0</v>
      </c>
      <c r="X129">
        <f>(BS129+(W129+2*0.95*5.67E-8*(((BS129+$B$7)+273)^4-(BS129+273)^4)-44100*L129)/(1.84*29.3*T129+8*0.95*5.67E-8*(BS129+273)^3))</f>
        <v>0</v>
      </c>
      <c r="Y129">
        <f>($C$7*BT129+$D$7*BU129+$E$7*X129)</f>
        <v>0</v>
      </c>
      <c r="Z129">
        <f>0.61365*exp(17.502*Y129/(240.97+Y129))</f>
        <v>0</v>
      </c>
      <c r="AA129">
        <f>(AB129/AC129*100)</f>
        <v>0</v>
      </c>
      <c r="AB129">
        <f>BL129*(BQ129+BR129)/1000</f>
        <v>0</v>
      </c>
      <c r="AC129">
        <f>0.61365*exp(17.502*BS129/(240.97+BS129))</f>
        <v>0</v>
      </c>
      <c r="AD129">
        <f>(Z129-BL129*(BQ129+BR129)/1000)</f>
        <v>0</v>
      </c>
      <c r="AE129">
        <f>(-L129*44100)</f>
        <v>0</v>
      </c>
      <c r="AF129">
        <f>2*29.3*T129*0.92*(BS129-Y129)</f>
        <v>0</v>
      </c>
      <c r="AG129">
        <f>2*0.95*5.67E-8*(((BS129+$B$7)+273)^4-(Y129+273)^4)</f>
        <v>0</v>
      </c>
      <c r="AH129">
        <f>W129+AG129+AE129+AF129</f>
        <v>0</v>
      </c>
      <c r="AI129">
        <f>BP129*AW129*(BK129-BJ129*(1000-AW129*BM129)/(1000-AW129*BL129))/(100*BD129)</f>
        <v>0</v>
      </c>
      <c r="AJ129">
        <f>1000*BP129*AW129*(BL129-BM129)/(100*BD129*(1000-AW129*BL129))</f>
        <v>0</v>
      </c>
      <c r="AK129">
        <f>(AL129 - AM129 - BQ129*1E3/(8.314*(BS129+273.15)) * AO129/BP129 * AN129) * BP129/(100*BD129) * (1000 - BM129)/1000</f>
        <v>0</v>
      </c>
      <c r="AL129">
        <v>1278.884846353522</v>
      </c>
      <c r="AM129">
        <v>1240.299393939393</v>
      </c>
      <c r="AN129">
        <v>5.119949253415613</v>
      </c>
      <c r="AO129">
        <v>66.7948060823847</v>
      </c>
      <c r="AP129">
        <f>(AR129 - AQ129 + BQ129*1E3/(8.314*(BS129+273.15)) * AT129/BP129 * AS129) * BP129/(100*BD129) * 1000/(1000 - AR129)</f>
        <v>0</v>
      </c>
      <c r="AQ129">
        <v>14.65317841685439</v>
      </c>
      <c r="AR129">
        <v>16.20338848484848</v>
      </c>
      <c r="AS129">
        <v>-5.294442165056609E-05</v>
      </c>
      <c r="AT129">
        <v>79.11630161868476</v>
      </c>
      <c r="AU129">
        <v>15</v>
      </c>
      <c r="AV129">
        <v>3</v>
      </c>
      <c r="AW129">
        <f>IF(AU129*$H$13&gt;=AY129,1.0,(AY129/(AY129-AU129*$H$13)))</f>
        <v>0</v>
      </c>
      <c r="AX129">
        <f>(AW129-1)*100</f>
        <v>0</v>
      </c>
      <c r="AY129">
        <f>MAX(0,($B$13+$C$13*BX129)/(1+$D$13*BX129)*BQ129/(BS129+273)*$E$13)</f>
        <v>0</v>
      </c>
      <c r="AZ129">
        <f>$B$11*BY129+$C$11*BZ129+$F$11*CK129*(1-CN129)</f>
        <v>0</v>
      </c>
      <c r="BA129">
        <f>AZ129*BB129</f>
        <v>0</v>
      </c>
      <c r="BB129">
        <f>($B$11*$D$9+$C$11*$D$9+$F$11*((CX129+CP129)/MAX(CX129+CP129+CY129, 0.1)*$I$9+CY129/MAX(CX129+CP129+CY129, 0.1)*$J$9))/($B$11+$C$11+$F$11)</f>
        <v>0</v>
      </c>
      <c r="BC129">
        <f>($B$11*$K$9+$C$11*$K$9+$F$11*((CX129+CP129)/MAX(CX129+CP129+CY129, 0.1)*$P$9+CY129/MAX(CX129+CP129+CY129, 0.1)*$Q$9))/($B$11+$C$11+$F$11)</f>
        <v>0</v>
      </c>
      <c r="BD129">
        <v>6</v>
      </c>
      <c r="BE129">
        <v>0.5</v>
      </c>
      <c r="BF129" t="s">
        <v>361</v>
      </c>
      <c r="BG129">
        <v>2</v>
      </c>
      <c r="BH129" t="b">
        <v>1</v>
      </c>
      <c r="BI129">
        <v>1728492589.314285</v>
      </c>
      <c r="BJ129">
        <v>1183.438928571429</v>
      </c>
      <c r="BK129">
        <v>1233.168571428572</v>
      </c>
      <c r="BL129">
        <v>16.21389642857143</v>
      </c>
      <c r="BM129">
        <v>14.65106785714286</v>
      </c>
      <c r="BN129">
        <v>1193.947142857143</v>
      </c>
      <c r="BO129">
        <v>16.30432857142857</v>
      </c>
      <c r="BP129">
        <v>599.9936785714286</v>
      </c>
      <c r="BQ129">
        <v>97.5056892857143</v>
      </c>
      <c r="BR129">
        <v>0.09997557499999998</v>
      </c>
      <c r="BS129">
        <v>24.99578214285714</v>
      </c>
      <c r="BT129">
        <v>24.94639285714286</v>
      </c>
      <c r="BU129">
        <v>999.9000000000002</v>
      </c>
      <c r="BV129">
        <v>0</v>
      </c>
      <c r="BW129">
        <v>0</v>
      </c>
      <c r="BX129">
        <v>10001.02035714286</v>
      </c>
      <c r="BY129">
        <v>0</v>
      </c>
      <c r="BZ129">
        <v>65.15685357142858</v>
      </c>
      <c r="CA129">
        <v>-49.72977857142858</v>
      </c>
      <c r="CB129">
        <v>1202.943928571429</v>
      </c>
      <c r="CC129">
        <v>1251.504642857143</v>
      </c>
      <c r="CD129">
        <v>1.5628275</v>
      </c>
      <c r="CE129">
        <v>1233.168571428572</v>
      </c>
      <c r="CF129">
        <v>14.65106785714286</v>
      </c>
      <c r="CG129">
        <v>1.580947142857143</v>
      </c>
      <c r="CH129">
        <v>1.428562142857143</v>
      </c>
      <c r="CI129">
        <v>13.77433928571429</v>
      </c>
      <c r="CJ129">
        <v>12.22424642857143</v>
      </c>
      <c r="CK129">
        <v>1599.994642857142</v>
      </c>
      <c r="CL129">
        <v>0.6919849285714286</v>
      </c>
      <c r="CM129">
        <v>0.3080150357142857</v>
      </c>
      <c r="CN129">
        <v>0</v>
      </c>
      <c r="CO129">
        <v>1.995564285714285</v>
      </c>
      <c r="CP129">
        <v>0</v>
      </c>
      <c r="CQ129">
        <v>14580.01071428572</v>
      </c>
      <c r="CR129">
        <v>13790.07857142857</v>
      </c>
      <c r="CS129">
        <v>37.92614285714285</v>
      </c>
      <c r="CT129">
        <v>38.49746428571428</v>
      </c>
      <c r="CU129">
        <v>38.49746428571429</v>
      </c>
      <c r="CV129">
        <v>36.64260714285714</v>
      </c>
      <c r="CW129">
        <v>37.23192857142857</v>
      </c>
      <c r="CX129">
        <v>1107.171785714286</v>
      </c>
      <c r="CY129">
        <v>492.8228571428572</v>
      </c>
      <c r="CZ129">
        <v>0</v>
      </c>
      <c r="DA129">
        <v>1728492653.8</v>
      </c>
      <c r="DB129">
        <v>0</v>
      </c>
      <c r="DC129">
        <v>1728490956.5</v>
      </c>
      <c r="DD129" t="s">
        <v>362</v>
      </c>
      <c r="DE129">
        <v>1728490952.5</v>
      </c>
      <c r="DF129">
        <v>1728490956.5</v>
      </c>
      <c r="DG129">
        <v>1</v>
      </c>
      <c r="DH129">
        <v>-0.065</v>
      </c>
      <c r="DI129">
        <v>-0.008</v>
      </c>
      <c r="DJ129">
        <v>-3.246</v>
      </c>
      <c r="DK129">
        <v>-0.091</v>
      </c>
      <c r="DL129">
        <v>52</v>
      </c>
      <c r="DM129">
        <v>15</v>
      </c>
      <c r="DN129">
        <v>0.25</v>
      </c>
      <c r="DO129">
        <v>0.13</v>
      </c>
      <c r="DP129">
        <v>-49.76192195121951</v>
      </c>
      <c r="DQ129">
        <v>0.622616027874599</v>
      </c>
      <c r="DR129">
        <v>0.1048122095666412</v>
      </c>
      <c r="DS129">
        <v>0</v>
      </c>
      <c r="DT129">
        <v>1.567860487804878</v>
      </c>
      <c r="DU129">
        <v>-0.1115245296167263</v>
      </c>
      <c r="DV129">
        <v>0.01103310162508094</v>
      </c>
      <c r="DW129">
        <v>0</v>
      </c>
      <c r="DX129">
        <v>0</v>
      </c>
      <c r="DY129">
        <v>2</v>
      </c>
      <c r="DZ129" t="s">
        <v>386</v>
      </c>
      <c r="EA129">
        <v>3.23091</v>
      </c>
      <c r="EB129">
        <v>2.70445</v>
      </c>
      <c r="EC129">
        <v>0.213616</v>
      </c>
      <c r="ED129">
        <v>0.218297</v>
      </c>
      <c r="EE129">
        <v>0.08522150000000001</v>
      </c>
      <c r="EF129">
        <v>0.07936169999999999</v>
      </c>
      <c r="EG129">
        <v>25962.5</v>
      </c>
      <c r="EH129">
        <v>25196.1</v>
      </c>
      <c r="EI129">
        <v>31595.8</v>
      </c>
      <c r="EJ129">
        <v>30532.8</v>
      </c>
      <c r="EK129">
        <v>38738.6</v>
      </c>
      <c r="EL129">
        <v>37159</v>
      </c>
      <c r="EM129">
        <v>44302.3</v>
      </c>
      <c r="EN129">
        <v>42620.9</v>
      </c>
      <c r="EO129">
        <v>2.13438</v>
      </c>
      <c r="EP129">
        <v>1.91695</v>
      </c>
      <c r="EQ129">
        <v>0.137299</v>
      </c>
      <c r="ER129">
        <v>0</v>
      </c>
      <c r="ES129">
        <v>22.7185</v>
      </c>
      <c r="ET129">
        <v>999.9</v>
      </c>
      <c r="EU129">
        <v>70.5</v>
      </c>
      <c r="EV129">
        <v>23.4</v>
      </c>
      <c r="EW129">
        <v>20.887</v>
      </c>
      <c r="EX129">
        <v>61.1119</v>
      </c>
      <c r="EY129">
        <v>25.2043</v>
      </c>
      <c r="EZ129">
        <v>1</v>
      </c>
      <c r="FA129">
        <v>-0.256956</v>
      </c>
      <c r="FB129">
        <v>-0.715458</v>
      </c>
      <c r="FC129">
        <v>20.1974</v>
      </c>
      <c r="FD129">
        <v>5.21969</v>
      </c>
      <c r="FE129">
        <v>11.9971</v>
      </c>
      <c r="FF129">
        <v>4.96485</v>
      </c>
      <c r="FG129">
        <v>3.2955</v>
      </c>
      <c r="FH129">
        <v>9999</v>
      </c>
      <c r="FI129">
        <v>9999</v>
      </c>
      <c r="FJ129">
        <v>9999</v>
      </c>
      <c r="FK129">
        <v>148.4</v>
      </c>
      <c r="FL129">
        <v>4.97102</v>
      </c>
      <c r="FM129">
        <v>1.86764</v>
      </c>
      <c r="FN129">
        <v>1.85883</v>
      </c>
      <c r="FO129">
        <v>1.86507</v>
      </c>
      <c r="FP129">
        <v>1.86299</v>
      </c>
      <c r="FQ129">
        <v>1.86434</v>
      </c>
      <c r="FR129">
        <v>1.85979</v>
      </c>
      <c r="FS129">
        <v>1.86388</v>
      </c>
      <c r="FT129">
        <v>0</v>
      </c>
      <c r="FU129">
        <v>0</v>
      </c>
      <c r="FV129">
        <v>0</v>
      </c>
      <c r="FW129">
        <v>0</v>
      </c>
      <c r="FX129" t="s">
        <v>364</v>
      </c>
      <c r="FY129" t="s">
        <v>365</v>
      </c>
      <c r="FZ129" t="s">
        <v>366</v>
      </c>
      <c r="GA129" t="s">
        <v>366</v>
      </c>
      <c r="GB129" t="s">
        <v>366</v>
      </c>
      <c r="GC129" t="s">
        <v>366</v>
      </c>
      <c r="GD129">
        <v>0</v>
      </c>
      <c r="GE129">
        <v>100</v>
      </c>
      <c r="GF129">
        <v>100</v>
      </c>
      <c r="GG129">
        <v>-10.73</v>
      </c>
      <c r="GH129">
        <v>-0.0905</v>
      </c>
      <c r="GI129">
        <v>-2.868309889394353</v>
      </c>
      <c r="GJ129">
        <v>-0.006773961979547998</v>
      </c>
      <c r="GK129">
        <v>-8.296070481250098E-08</v>
      </c>
      <c r="GL129">
        <v>3.322967193956903E-10</v>
      </c>
      <c r="GM129">
        <v>-0.07871069313407227</v>
      </c>
      <c r="GN129">
        <v>-0.00208336341840114</v>
      </c>
      <c r="GO129">
        <v>8.801746095907445E-05</v>
      </c>
      <c r="GP129">
        <v>-2.677693255255651E-07</v>
      </c>
      <c r="GQ129">
        <v>3</v>
      </c>
      <c r="GR129">
        <v>2052</v>
      </c>
      <c r="GS129">
        <v>2</v>
      </c>
      <c r="GT129">
        <v>18</v>
      </c>
      <c r="GU129">
        <v>27.4</v>
      </c>
      <c r="GV129">
        <v>27.3</v>
      </c>
      <c r="GW129">
        <v>2.78931</v>
      </c>
      <c r="GX129">
        <v>2.37549</v>
      </c>
      <c r="GY129">
        <v>1.44897</v>
      </c>
      <c r="GZ129">
        <v>2.323</v>
      </c>
      <c r="HA129">
        <v>1.55151</v>
      </c>
      <c r="HB129">
        <v>2.29614</v>
      </c>
      <c r="HC129">
        <v>28.7745</v>
      </c>
      <c r="HD129">
        <v>14.7362</v>
      </c>
      <c r="HE129">
        <v>18</v>
      </c>
      <c r="HF129">
        <v>571.9109999999999</v>
      </c>
      <c r="HG129">
        <v>439.653</v>
      </c>
      <c r="HH129">
        <v>23.8231</v>
      </c>
      <c r="HI129">
        <v>23.6853</v>
      </c>
      <c r="HJ129">
        <v>30.0003</v>
      </c>
      <c r="HK129">
        <v>23.6176</v>
      </c>
      <c r="HL129">
        <v>23.5321</v>
      </c>
      <c r="HM129">
        <v>55.893</v>
      </c>
      <c r="HN129">
        <v>38.3079</v>
      </c>
      <c r="HO129">
        <v>59.0148</v>
      </c>
      <c r="HP129">
        <v>23.8318</v>
      </c>
      <c r="HQ129">
        <v>1298.37</v>
      </c>
      <c r="HR129">
        <v>14.7317</v>
      </c>
      <c r="HS129">
        <v>100.297</v>
      </c>
      <c r="HT129">
        <v>101.858</v>
      </c>
    </row>
    <row r="130" spans="1:228">
      <c r="A130">
        <v>114</v>
      </c>
      <c r="B130">
        <v>1728492602.1</v>
      </c>
      <c r="C130">
        <v>1664.599999904633</v>
      </c>
      <c r="D130" t="s">
        <v>594</v>
      </c>
      <c r="E130" t="s">
        <v>595</v>
      </c>
      <c r="F130">
        <v>5</v>
      </c>
      <c r="G130" t="s">
        <v>357</v>
      </c>
      <c r="H130" t="s">
        <v>358</v>
      </c>
      <c r="I130" t="s">
        <v>359</v>
      </c>
      <c r="J130" t="s">
        <v>491</v>
      </c>
      <c r="K130">
        <v>1728492594.6</v>
      </c>
      <c r="L130">
        <f>(M130)/1000</f>
        <v>0</v>
      </c>
      <c r="M130">
        <f>IF(BH130, AP130, AJ130)</f>
        <v>0</v>
      </c>
      <c r="N130">
        <f>IF(BH130, AK130, AI130)</f>
        <v>0</v>
      </c>
      <c r="O130">
        <f>BJ130 - IF(AW130&gt;1, N130*BD130*100.0/(AY130), 0)</f>
        <v>0</v>
      </c>
      <c r="P130">
        <f>((V130-L130/2)*O130-N130)/(V130+L130/2)</f>
        <v>0</v>
      </c>
      <c r="Q130">
        <f>P130*(BQ130+BR130)/1000.0</f>
        <v>0</v>
      </c>
      <c r="R130">
        <f>(BJ130 - IF(AW130&gt;1, N130*BD130*100.0/(AY130), 0))*(BQ130+BR130)/1000.0</f>
        <v>0</v>
      </c>
      <c r="S130">
        <f>2.0/((1/U130-1/T130)+SIGN(U130)*SQRT((1/U130-1/T130)*(1/U130-1/T130) + 4*BE130/((BE130+1)*(BE130+1))*(2*1/U130*1/T130-1/T130*1/T130)))</f>
        <v>0</v>
      </c>
      <c r="T130">
        <f>IF(LEFT(BF130,1)&lt;&gt;"0",IF(LEFT(BF130,1)="1",3.0,BG130),$D$5+$E$5*(BX130*BQ130/($K$5*1000))+$F$5*(BX130*BQ130/($K$5*1000))*MAX(MIN(BD130,$J$5),$I$5)*MAX(MIN(BD130,$J$5),$I$5)+$G$5*MAX(MIN(BD130,$J$5),$I$5)*(BX130*BQ130/($K$5*1000))+$H$5*(BX130*BQ130/($K$5*1000))*(BX130*BQ130/($K$5*1000)))</f>
        <v>0</v>
      </c>
      <c r="U130">
        <f>L130*(1000-(1000*0.61365*exp(17.502*Y130/(240.97+Y130))/(BQ130+BR130)+BL130)/2)/(1000*0.61365*exp(17.502*Y130/(240.97+Y130))/(BQ130+BR130)-BL130)</f>
        <v>0</v>
      </c>
      <c r="V130">
        <f>1/((BE130+1)/(S130/1.6)+1/(T130/1.37)) + BE130/((BE130+1)/(S130/1.6) + BE130/(T130/1.37))</f>
        <v>0</v>
      </c>
      <c r="W130">
        <f>(AZ130*BC130)</f>
        <v>0</v>
      </c>
      <c r="X130">
        <f>(BS130+(W130+2*0.95*5.67E-8*(((BS130+$B$7)+273)^4-(BS130+273)^4)-44100*L130)/(1.84*29.3*T130+8*0.95*5.67E-8*(BS130+273)^3))</f>
        <v>0</v>
      </c>
      <c r="Y130">
        <f>($C$7*BT130+$D$7*BU130+$E$7*X130)</f>
        <v>0</v>
      </c>
      <c r="Z130">
        <f>0.61365*exp(17.502*Y130/(240.97+Y130))</f>
        <v>0</v>
      </c>
      <c r="AA130">
        <f>(AB130/AC130*100)</f>
        <v>0</v>
      </c>
      <c r="AB130">
        <f>BL130*(BQ130+BR130)/1000</f>
        <v>0</v>
      </c>
      <c r="AC130">
        <f>0.61365*exp(17.502*BS130/(240.97+BS130))</f>
        <v>0</v>
      </c>
      <c r="AD130">
        <f>(Z130-BL130*(BQ130+BR130)/1000)</f>
        <v>0</v>
      </c>
      <c r="AE130">
        <f>(-L130*44100)</f>
        <v>0</v>
      </c>
      <c r="AF130">
        <f>2*29.3*T130*0.92*(BS130-Y130)</f>
        <v>0</v>
      </c>
      <c r="AG130">
        <f>2*0.95*5.67E-8*(((BS130+$B$7)+273)^4-(Y130+273)^4)</f>
        <v>0</v>
      </c>
      <c r="AH130">
        <f>W130+AG130+AE130+AF130</f>
        <v>0</v>
      </c>
      <c r="AI130">
        <f>BP130*AW130*(BK130-BJ130*(1000-AW130*BM130)/(1000-AW130*BL130))/(100*BD130)</f>
        <v>0</v>
      </c>
      <c r="AJ130">
        <f>1000*BP130*AW130*(BL130-BM130)/(100*BD130*(1000-AW130*BL130))</f>
        <v>0</v>
      </c>
      <c r="AK130">
        <f>(AL130 - AM130 - BQ130*1E3/(8.314*(BS130+273.15)) * AO130/BP130 * AN130) * BP130/(100*BD130) * (1000 - BM130)/1000</f>
        <v>0</v>
      </c>
      <c r="AL130">
        <v>1304.527292759459</v>
      </c>
      <c r="AM130">
        <v>1265.888727272727</v>
      </c>
      <c r="AN130">
        <v>5.14165990247253</v>
      </c>
      <c r="AO130">
        <v>66.7948060823847</v>
      </c>
      <c r="AP130">
        <f>(AR130 - AQ130 + BQ130*1E3/(8.314*(BS130+273.15)) * AT130/BP130 * AS130) * BP130/(100*BD130) * 1000/(1000 - AR130)</f>
        <v>0</v>
      </c>
      <c r="AQ130">
        <v>14.65605633508913</v>
      </c>
      <c r="AR130">
        <v>16.1938903030303</v>
      </c>
      <c r="AS130">
        <v>-5.404075718133772E-05</v>
      </c>
      <c r="AT130">
        <v>79.11630161868476</v>
      </c>
      <c r="AU130">
        <v>14</v>
      </c>
      <c r="AV130">
        <v>2</v>
      </c>
      <c r="AW130">
        <f>IF(AU130*$H$13&gt;=AY130,1.0,(AY130/(AY130-AU130*$H$13)))</f>
        <v>0</v>
      </c>
      <c r="AX130">
        <f>(AW130-1)*100</f>
        <v>0</v>
      </c>
      <c r="AY130">
        <f>MAX(0,($B$13+$C$13*BX130)/(1+$D$13*BX130)*BQ130/(BS130+273)*$E$13)</f>
        <v>0</v>
      </c>
      <c r="AZ130">
        <f>$B$11*BY130+$C$11*BZ130+$F$11*CK130*(1-CN130)</f>
        <v>0</v>
      </c>
      <c r="BA130">
        <f>AZ130*BB130</f>
        <v>0</v>
      </c>
      <c r="BB130">
        <f>($B$11*$D$9+$C$11*$D$9+$F$11*((CX130+CP130)/MAX(CX130+CP130+CY130, 0.1)*$I$9+CY130/MAX(CX130+CP130+CY130, 0.1)*$J$9))/($B$11+$C$11+$F$11)</f>
        <v>0</v>
      </c>
      <c r="BC130">
        <f>($B$11*$K$9+$C$11*$K$9+$F$11*((CX130+CP130)/MAX(CX130+CP130+CY130, 0.1)*$P$9+CY130/MAX(CX130+CP130+CY130, 0.1)*$Q$9))/($B$11+$C$11+$F$11)</f>
        <v>0</v>
      </c>
      <c r="BD130">
        <v>6</v>
      </c>
      <c r="BE130">
        <v>0.5</v>
      </c>
      <c r="BF130" t="s">
        <v>361</v>
      </c>
      <c r="BG130">
        <v>2</v>
      </c>
      <c r="BH130" t="b">
        <v>1</v>
      </c>
      <c r="BI130">
        <v>1728492594.6</v>
      </c>
      <c r="BJ130">
        <v>1210.071111111111</v>
      </c>
      <c r="BK130">
        <v>1259.779629629629</v>
      </c>
      <c r="BL130">
        <v>16.20584444444444</v>
      </c>
      <c r="BM130">
        <v>14.65374444444444</v>
      </c>
      <c r="BN130">
        <v>1220.727037037037</v>
      </c>
      <c r="BO130">
        <v>16.29628148148148</v>
      </c>
      <c r="BP130">
        <v>600.0001851851853</v>
      </c>
      <c r="BQ130">
        <v>97.50552222222221</v>
      </c>
      <c r="BR130">
        <v>0.1000587407407408</v>
      </c>
      <c r="BS130">
        <v>25.00768518518518</v>
      </c>
      <c r="BT130">
        <v>24.96291851851852</v>
      </c>
      <c r="BU130">
        <v>999.9000000000001</v>
      </c>
      <c r="BV130">
        <v>0</v>
      </c>
      <c r="BW130">
        <v>0</v>
      </c>
      <c r="BX130">
        <v>9997.165555555555</v>
      </c>
      <c r="BY130">
        <v>0</v>
      </c>
      <c r="BZ130">
        <v>65.16891111111111</v>
      </c>
      <c r="CA130">
        <v>-49.70898148148149</v>
      </c>
      <c r="CB130">
        <v>1230.004444444445</v>
      </c>
      <c r="CC130">
        <v>1278.514814814815</v>
      </c>
      <c r="CD130">
        <v>1.55208962962963</v>
      </c>
      <c r="CE130">
        <v>1259.779629629629</v>
      </c>
      <c r="CF130">
        <v>14.65374444444444</v>
      </c>
      <c r="CG130">
        <v>1.580159259259259</v>
      </c>
      <c r="CH130">
        <v>1.428821851851852</v>
      </c>
      <c r="CI130">
        <v>13.76666666666666</v>
      </c>
      <c r="CJ130">
        <v>12.22700740740741</v>
      </c>
      <c r="CK130">
        <v>1600.010740740741</v>
      </c>
      <c r="CL130">
        <v>0.6919867037037037</v>
      </c>
      <c r="CM130">
        <v>0.3080132962962963</v>
      </c>
      <c r="CN130">
        <v>0</v>
      </c>
      <c r="CO130">
        <v>2.0538</v>
      </c>
      <c r="CP130">
        <v>0</v>
      </c>
      <c r="CQ130">
        <v>14578.37777777778</v>
      </c>
      <c r="CR130">
        <v>13790.21851851852</v>
      </c>
      <c r="CS130">
        <v>37.85622222222222</v>
      </c>
      <c r="CT130">
        <v>38.44881481481481</v>
      </c>
      <c r="CU130">
        <v>38.42340740740741</v>
      </c>
      <c r="CV130">
        <v>36.58777777777778</v>
      </c>
      <c r="CW130">
        <v>37.16881481481482</v>
      </c>
      <c r="CX130">
        <v>1107.185555555556</v>
      </c>
      <c r="CY130">
        <v>492.8251851851851</v>
      </c>
      <c r="CZ130">
        <v>0</v>
      </c>
      <c r="DA130">
        <v>1728492658.6</v>
      </c>
      <c r="DB130">
        <v>0</v>
      </c>
      <c r="DC130">
        <v>1728490956.5</v>
      </c>
      <c r="DD130" t="s">
        <v>362</v>
      </c>
      <c r="DE130">
        <v>1728490952.5</v>
      </c>
      <c r="DF130">
        <v>1728490956.5</v>
      </c>
      <c r="DG130">
        <v>1</v>
      </c>
      <c r="DH130">
        <v>-0.065</v>
      </c>
      <c r="DI130">
        <v>-0.008</v>
      </c>
      <c r="DJ130">
        <v>-3.246</v>
      </c>
      <c r="DK130">
        <v>-0.091</v>
      </c>
      <c r="DL130">
        <v>52</v>
      </c>
      <c r="DM130">
        <v>15</v>
      </c>
      <c r="DN130">
        <v>0.25</v>
      </c>
      <c r="DO130">
        <v>0.13</v>
      </c>
      <c r="DP130">
        <v>-49.72454146341464</v>
      </c>
      <c r="DQ130">
        <v>0.3607609756096933</v>
      </c>
      <c r="DR130">
        <v>0.1009975343229815</v>
      </c>
      <c r="DS130">
        <v>0</v>
      </c>
      <c r="DT130">
        <v>1.557996097560976</v>
      </c>
      <c r="DU130">
        <v>-0.1191643902438982</v>
      </c>
      <c r="DV130">
        <v>0.01178940406405701</v>
      </c>
      <c r="DW130">
        <v>0</v>
      </c>
      <c r="DX130">
        <v>0</v>
      </c>
      <c r="DY130">
        <v>2</v>
      </c>
      <c r="DZ130" t="s">
        <v>386</v>
      </c>
      <c r="EA130">
        <v>3.23099</v>
      </c>
      <c r="EB130">
        <v>2.70438</v>
      </c>
      <c r="EC130">
        <v>0.216336</v>
      </c>
      <c r="ED130">
        <v>0.220945</v>
      </c>
      <c r="EE130">
        <v>0.0851879</v>
      </c>
      <c r="EF130">
        <v>0.0793678</v>
      </c>
      <c r="EG130">
        <v>25873</v>
      </c>
      <c r="EH130">
        <v>25110.5</v>
      </c>
      <c r="EI130">
        <v>31595.9</v>
      </c>
      <c r="EJ130">
        <v>30532.2</v>
      </c>
      <c r="EK130">
        <v>38740</v>
      </c>
      <c r="EL130">
        <v>37158.5</v>
      </c>
      <c r="EM130">
        <v>44302.2</v>
      </c>
      <c r="EN130">
        <v>42620.6</v>
      </c>
      <c r="EO130">
        <v>2.13473</v>
      </c>
      <c r="EP130">
        <v>1.91698</v>
      </c>
      <c r="EQ130">
        <v>0.13794</v>
      </c>
      <c r="ER130">
        <v>0</v>
      </c>
      <c r="ES130">
        <v>22.7167</v>
      </c>
      <c r="ET130">
        <v>999.9</v>
      </c>
      <c r="EU130">
        <v>70.5</v>
      </c>
      <c r="EV130">
        <v>23.4</v>
      </c>
      <c r="EW130">
        <v>20.8859</v>
      </c>
      <c r="EX130">
        <v>61.0319</v>
      </c>
      <c r="EY130">
        <v>25.2885</v>
      </c>
      <c r="EZ130">
        <v>1</v>
      </c>
      <c r="FA130">
        <v>-0.256601</v>
      </c>
      <c r="FB130">
        <v>-0.66183</v>
      </c>
      <c r="FC130">
        <v>20.1978</v>
      </c>
      <c r="FD130">
        <v>5.21999</v>
      </c>
      <c r="FE130">
        <v>11.9971</v>
      </c>
      <c r="FF130">
        <v>4.96505</v>
      </c>
      <c r="FG130">
        <v>3.29555</v>
      </c>
      <c r="FH130">
        <v>9999</v>
      </c>
      <c r="FI130">
        <v>9999</v>
      </c>
      <c r="FJ130">
        <v>9999</v>
      </c>
      <c r="FK130">
        <v>148.4</v>
      </c>
      <c r="FL130">
        <v>4.97102</v>
      </c>
      <c r="FM130">
        <v>1.8676</v>
      </c>
      <c r="FN130">
        <v>1.85884</v>
      </c>
      <c r="FO130">
        <v>1.86506</v>
      </c>
      <c r="FP130">
        <v>1.86303</v>
      </c>
      <c r="FQ130">
        <v>1.86433</v>
      </c>
      <c r="FR130">
        <v>1.85979</v>
      </c>
      <c r="FS130">
        <v>1.86388</v>
      </c>
      <c r="FT130">
        <v>0</v>
      </c>
      <c r="FU130">
        <v>0</v>
      </c>
      <c r="FV130">
        <v>0</v>
      </c>
      <c r="FW130">
        <v>0</v>
      </c>
      <c r="FX130" t="s">
        <v>364</v>
      </c>
      <c r="FY130" t="s">
        <v>365</v>
      </c>
      <c r="FZ130" t="s">
        <v>366</v>
      </c>
      <c r="GA130" t="s">
        <v>366</v>
      </c>
      <c r="GB130" t="s">
        <v>366</v>
      </c>
      <c r="GC130" t="s">
        <v>366</v>
      </c>
      <c r="GD130">
        <v>0</v>
      </c>
      <c r="GE130">
        <v>100</v>
      </c>
      <c r="GF130">
        <v>100</v>
      </c>
      <c r="GG130">
        <v>-10.87</v>
      </c>
      <c r="GH130">
        <v>-0.0905</v>
      </c>
      <c r="GI130">
        <v>-2.868309889394353</v>
      </c>
      <c r="GJ130">
        <v>-0.006773961979547998</v>
      </c>
      <c r="GK130">
        <v>-8.296070481250098E-08</v>
      </c>
      <c r="GL130">
        <v>3.322967193956903E-10</v>
      </c>
      <c r="GM130">
        <v>-0.07871069313407227</v>
      </c>
      <c r="GN130">
        <v>-0.00208336341840114</v>
      </c>
      <c r="GO130">
        <v>8.801746095907445E-05</v>
      </c>
      <c r="GP130">
        <v>-2.677693255255651E-07</v>
      </c>
      <c r="GQ130">
        <v>3</v>
      </c>
      <c r="GR130">
        <v>2052</v>
      </c>
      <c r="GS130">
        <v>2</v>
      </c>
      <c r="GT130">
        <v>18</v>
      </c>
      <c r="GU130">
        <v>27.5</v>
      </c>
      <c r="GV130">
        <v>27.4</v>
      </c>
      <c r="GW130">
        <v>2.83569</v>
      </c>
      <c r="GX130">
        <v>2.37793</v>
      </c>
      <c r="GY130">
        <v>1.44897</v>
      </c>
      <c r="GZ130">
        <v>2.32422</v>
      </c>
      <c r="HA130">
        <v>1.55151</v>
      </c>
      <c r="HB130">
        <v>2.26929</v>
      </c>
      <c r="HC130">
        <v>28.7745</v>
      </c>
      <c r="HD130">
        <v>14.7362</v>
      </c>
      <c r="HE130">
        <v>18</v>
      </c>
      <c r="HF130">
        <v>572.196</v>
      </c>
      <c r="HG130">
        <v>439.708</v>
      </c>
      <c r="HH130">
        <v>23.852</v>
      </c>
      <c r="HI130">
        <v>23.6896</v>
      </c>
      <c r="HJ130">
        <v>30.0004</v>
      </c>
      <c r="HK130">
        <v>23.6225</v>
      </c>
      <c r="HL130">
        <v>23.537</v>
      </c>
      <c r="HM130">
        <v>56.829</v>
      </c>
      <c r="HN130">
        <v>38.0347</v>
      </c>
      <c r="HO130">
        <v>59.0148</v>
      </c>
      <c r="HP130">
        <v>23.8499</v>
      </c>
      <c r="HQ130">
        <v>1328.43</v>
      </c>
      <c r="HR130">
        <v>14.7534</v>
      </c>
      <c r="HS130">
        <v>100.297</v>
      </c>
      <c r="HT130">
        <v>101.857</v>
      </c>
    </row>
    <row r="131" spans="1:228">
      <c r="A131">
        <v>115</v>
      </c>
      <c r="B131">
        <v>1728492607.1</v>
      </c>
      <c r="C131">
        <v>1669.599999904633</v>
      </c>
      <c r="D131" t="s">
        <v>596</v>
      </c>
      <c r="E131" t="s">
        <v>597</v>
      </c>
      <c r="F131">
        <v>5</v>
      </c>
      <c r="G131" t="s">
        <v>357</v>
      </c>
      <c r="H131" t="s">
        <v>358</v>
      </c>
      <c r="I131" t="s">
        <v>359</v>
      </c>
      <c r="J131" t="s">
        <v>491</v>
      </c>
      <c r="K131">
        <v>1728492599.314285</v>
      </c>
      <c r="L131">
        <f>(M131)/1000</f>
        <v>0</v>
      </c>
      <c r="M131">
        <f>IF(BH131, AP131, AJ131)</f>
        <v>0</v>
      </c>
      <c r="N131">
        <f>IF(BH131, AK131, AI131)</f>
        <v>0</v>
      </c>
      <c r="O131">
        <f>BJ131 - IF(AW131&gt;1, N131*BD131*100.0/(AY131), 0)</f>
        <v>0</v>
      </c>
      <c r="P131">
        <f>((V131-L131/2)*O131-N131)/(V131+L131/2)</f>
        <v>0</v>
      </c>
      <c r="Q131">
        <f>P131*(BQ131+BR131)/1000.0</f>
        <v>0</v>
      </c>
      <c r="R131">
        <f>(BJ131 - IF(AW131&gt;1, N131*BD131*100.0/(AY131), 0))*(BQ131+BR131)/1000.0</f>
        <v>0</v>
      </c>
      <c r="S131">
        <f>2.0/((1/U131-1/T131)+SIGN(U131)*SQRT((1/U131-1/T131)*(1/U131-1/T131) + 4*BE131/((BE131+1)*(BE131+1))*(2*1/U131*1/T131-1/T131*1/T131)))</f>
        <v>0</v>
      </c>
      <c r="T131">
        <f>IF(LEFT(BF131,1)&lt;&gt;"0",IF(LEFT(BF131,1)="1",3.0,BG131),$D$5+$E$5*(BX131*BQ131/($K$5*1000))+$F$5*(BX131*BQ131/($K$5*1000))*MAX(MIN(BD131,$J$5),$I$5)*MAX(MIN(BD131,$J$5),$I$5)+$G$5*MAX(MIN(BD131,$J$5),$I$5)*(BX131*BQ131/($K$5*1000))+$H$5*(BX131*BQ131/($K$5*1000))*(BX131*BQ131/($K$5*1000)))</f>
        <v>0</v>
      </c>
      <c r="U131">
        <f>L131*(1000-(1000*0.61365*exp(17.502*Y131/(240.97+Y131))/(BQ131+BR131)+BL131)/2)/(1000*0.61365*exp(17.502*Y131/(240.97+Y131))/(BQ131+BR131)-BL131)</f>
        <v>0</v>
      </c>
      <c r="V131">
        <f>1/((BE131+1)/(S131/1.6)+1/(T131/1.37)) + BE131/((BE131+1)/(S131/1.6) + BE131/(T131/1.37))</f>
        <v>0</v>
      </c>
      <c r="W131">
        <f>(AZ131*BC131)</f>
        <v>0</v>
      </c>
      <c r="X131">
        <f>(BS131+(W131+2*0.95*5.67E-8*(((BS131+$B$7)+273)^4-(BS131+273)^4)-44100*L131)/(1.84*29.3*T131+8*0.95*5.67E-8*(BS131+273)^3))</f>
        <v>0</v>
      </c>
      <c r="Y131">
        <f>($C$7*BT131+$D$7*BU131+$E$7*X131)</f>
        <v>0</v>
      </c>
      <c r="Z131">
        <f>0.61365*exp(17.502*Y131/(240.97+Y131))</f>
        <v>0</v>
      </c>
      <c r="AA131">
        <f>(AB131/AC131*100)</f>
        <v>0</v>
      </c>
      <c r="AB131">
        <f>BL131*(BQ131+BR131)/1000</f>
        <v>0</v>
      </c>
      <c r="AC131">
        <f>0.61365*exp(17.502*BS131/(240.97+BS131))</f>
        <v>0</v>
      </c>
      <c r="AD131">
        <f>(Z131-BL131*(BQ131+BR131)/1000)</f>
        <v>0</v>
      </c>
      <c r="AE131">
        <f>(-L131*44100)</f>
        <v>0</v>
      </c>
      <c r="AF131">
        <f>2*29.3*T131*0.92*(BS131-Y131)</f>
        <v>0</v>
      </c>
      <c r="AG131">
        <f>2*0.95*5.67E-8*(((BS131+$B$7)+273)^4-(Y131+273)^4)</f>
        <v>0</v>
      </c>
      <c r="AH131">
        <f>W131+AG131+AE131+AF131</f>
        <v>0</v>
      </c>
      <c r="AI131">
        <f>BP131*AW131*(BK131-BJ131*(1000-AW131*BM131)/(1000-AW131*BL131))/(100*BD131)</f>
        <v>0</v>
      </c>
      <c r="AJ131">
        <f>1000*BP131*AW131*(BL131-BM131)/(100*BD131*(1000-AW131*BL131))</f>
        <v>0</v>
      </c>
      <c r="AK131">
        <f>(AL131 - AM131 - BQ131*1E3/(8.314*(BS131+273.15)) * AO131/BP131 * AN131) * BP131/(100*BD131) * (1000 - BM131)/1000</f>
        <v>0</v>
      </c>
      <c r="AL131">
        <v>1330.01502079613</v>
      </c>
      <c r="AM131">
        <v>1291.379272727273</v>
      </c>
      <c r="AN131">
        <v>5.090528444942711</v>
      </c>
      <c r="AO131">
        <v>66.7948060823847</v>
      </c>
      <c r="AP131">
        <f>(AR131 - AQ131 + BQ131*1E3/(8.314*(BS131+273.15)) * AT131/BP131 * AS131) * BP131/(100*BD131) * 1000/(1000 - AR131)</f>
        <v>0</v>
      </c>
      <c r="AQ131">
        <v>14.6647581758103</v>
      </c>
      <c r="AR131">
        <v>16.18937757575758</v>
      </c>
      <c r="AS131">
        <v>-2.385457854710103E-05</v>
      </c>
      <c r="AT131">
        <v>79.11630161868476</v>
      </c>
      <c r="AU131">
        <v>14</v>
      </c>
      <c r="AV131">
        <v>2</v>
      </c>
      <c r="AW131">
        <f>IF(AU131*$H$13&gt;=AY131,1.0,(AY131/(AY131-AU131*$H$13)))</f>
        <v>0</v>
      </c>
      <c r="AX131">
        <f>(AW131-1)*100</f>
        <v>0</v>
      </c>
      <c r="AY131">
        <f>MAX(0,($B$13+$C$13*BX131)/(1+$D$13*BX131)*BQ131/(BS131+273)*$E$13)</f>
        <v>0</v>
      </c>
      <c r="AZ131">
        <f>$B$11*BY131+$C$11*BZ131+$F$11*CK131*(1-CN131)</f>
        <v>0</v>
      </c>
      <c r="BA131">
        <f>AZ131*BB131</f>
        <v>0</v>
      </c>
      <c r="BB131">
        <f>($B$11*$D$9+$C$11*$D$9+$F$11*((CX131+CP131)/MAX(CX131+CP131+CY131, 0.1)*$I$9+CY131/MAX(CX131+CP131+CY131, 0.1)*$J$9))/($B$11+$C$11+$F$11)</f>
        <v>0</v>
      </c>
      <c r="BC131">
        <f>($B$11*$K$9+$C$11*$K$9+$F$11*((CX131+CP131)/MAX(CX131+CP131+CY131, 0.1)*$P$9+CY131/MAX(CX131+CP131+CY131, 0.1)*$Q$9))/($B$11+$C$11+$F$11)</f>
        <v>0</v>
      </c>
      <c r="BD131">
        <v>6</v>
      </c>
      <c r="BE131">
        <v>0.5</v>
      </c>
      <c r="BF131" t="s">
        <v>361</v>
      </c>
      <c r="BG131">
        <v>2</v>
      </c>
      <c r="BH131" t="b">
        <v>1</v>
      </c>
      <c r="BI131">
        <v>1728492599.314285</v>
      </c>
      <c r="BJ131">
        <v>1233.841071428571</v>
      </c>
      <c r="BK131">
        <v>1283.526428571429</v>
      </c>
      <c r="BL131">
        <v>16.19882857142857</v>
      </c>
      <c r="BM131">
        <v>14.659225</v>
      </c>
      <c r="BN131">
        <v>1244.628571428571</v>
      </c>
      <c r="BO131">
        <v>16.28926071428571</v>
      </c>
      <c r="BP131">
        <v>599.9903928571429</v>
      </c>
      <c r="BQ131">
        <v>97.50573571428572</v>
      </c>
      <c r="BR131">
        <v>0.0999560392857143</v>
      </c>
      <c r="BS131">
        <v>25.01750357142857</v>
      </c>
      <c r="BT131">
        <v>24.98006785714286</v>
      </c>
      <c r="BU131">
        <v>999.9000000000002</v>
      </c>
      <c r="BV131">
        <v>0</v>
      </c>
      <c r="BW131">
        <v>0</v>
      </c>
      <c r="BX131">
        <v>10005.81964285714</v>
      </c>
      <c r="BY131">
        <v>0</v>
      </c>
      <c r="BZ131">
        <v>65.18516785714287</v>
      </c>
      <c r="CA131">
        <v>-49.68561071428572</v>
      </c>
      <c r="CB131">
        <v>1254.1575</v>
      </c>
      <c r="CC131">
        <v>1302.6225</v>
      </c>
      <c r="CD131">
        <v>1.539593928571428</v>
      </c>
      <c r="CE131">
        <v>1283.526428571429</v>
      </c>
      <c r="CF131">
        <v>14.659225</v>
      </c>
      <c r="CG131">
        <v>1.579478571428571</v>
      </c>
      <c r="CH131">
        <v>1.42936</v>
      </c>
      <c r="CI131">
        <v>13.76003571428571</v>
      </c>
      <c r="CJ131">
        <v>12.23271428571429</v>
      </c>
      <c r="CK131">
        <v>1600.016428571428</v>
      </c>
      <c r="CL131">
        <v>0.6919900357142854</v>
      </c>
      <c r="CM131">
        <v>0.3080099642857142</v>
      </c>
      <c r="CN131">
        <v>0</v>
      </c>
      <c r="CO131">
        <v>2.048035714285714</v>
      </c>
      <c r="CP131">
        <v>0</v>
      </c>
      <c r="CQ131">
        <v>14563.14642857143</v>
      </c>
      <c r="CR131">
        <v>13790.27142857143</v>
      </c>
      <c r="CS131">
        <v>37.78771428571429</v>
      </c>
      <c r="CT131">
        <v>38.40146428571428</v>
      </c>
      <c r="CU131">
        <v>38.36796428571428</v>
      </c>
      <c r="CV131">
        <v>36.54221428571429</v>
      </c>
      <c r="CW131">
        <v>37.10467857142857</v>
      </c>
      <c r="CX131">
        <v>1107.195</v>
      </c>
      <c r="CY131">
        <v>492.8214285714284</v>
      </c>
      <c r="CZ131">
        <v>0</v>
      </c>
      <c r="DA131">
        <v>1728492664</v>
      </c>
      <c r="DB131">
        <v>0</v>
      </c>
      <c r="DC131">
        <v>1728490956.5</v>
      </c>
      <c r="DD131" t="s">
        <v>362</v>
      </c>
      <c r="DE131">
        <v>1728490952.5</v>
      </c>
      <c r="DF131">
        <v>1728490956.5</v>
      </c>
      <c r="DG131">
        <v>1</v>
      </c>
      <c r="DH131">
        <v>-0.065</v>
      </c>
      <c r="DI131">
        <v>-0.008</v>
      </c>
      <c r="DJ131">
        <v>-3.246</v>
      </c>
      <c r="DK131">
        <v>-0.091</v>
      </c>
      <c r="DL131">
        <v>52</v>
      </c>
      <c r="DM131">
        <v>15</v>
      </c>
      <c r="DN131">
        <v>0.25</v>
      </c>
      <c r="DO131">
        <v>0.13</v>
      </c>
      <c r="DP131">
        <v>-49.68416097560976</v>
      </c>
      <c r="DQ131">
        <v>0.2201540069685529</v>
      </c>
      <c r="DR131">
        <v>0.1061493997272845</v>
      </c>
      <c r="DS131">
        <v>0</v>
      </c>
      <c r="DT131">
        <v>1.545974146341463</v>
      </c>
      <c r="DU131">
        <v>-0.1552300348432016</v>
      </c>
      <c r="DV131">
        <v>0.01599036249007351</v>
      </c>
      <c r="DW131">
        <v>0</v>
      </c>
      <c r="DX131">
        <v>0</v>
      </c>
      <c r="DY131">
        <v>2</v>
      </c>
      <c r="DZ131" t="s">
        <v>386</v>
      </c>
      <c r="EA131">
        <v>3.23108</v>
      </c>
      <c r="EB131">
        <v>2.70444</v>
      </c>
      <c r="EC131">
        <v>0.219015</v>
      </c>
      <c r="ED131">
        <v>0.22359</v>
      </c>
      <c r="EE131">
        <v>0.08517280000000001</v>
      </c>
      <c r="EF131">
        <v>0.07950160000000001</v>
      </c>
      <c r="EG131">
        <v>25784</v>
      </c>
      <c r="EH131">
        <v>25025.4</v>
      </c>
      <c r="EI131">
        <v>31594.9</v>
      </c>
      <c r="EJ131">
        <v>30532.1</v>
      </c>
      <c r="EK131">
        <v>38739.6</v>
      </c>
      <c r="EL131">
        <v>37152.8</v>
      </c>
      <c r="EM131">
        <v>44301</v>
      </c>
      <c r="EN131">
        <v>42620.2</v>
      </c>
      <c r="EO131">
        <v>2.1348</v>
      </c>
      <c r="EP131">
        <v>1.917</v>
      </c>
      <c r="EQ131">
        <v>0.139263</v>
      </c>
      <c r="ER131">
        <v>0</v>
      </c>
      <c r="ES131">
        <v>22.7148</v>
      </c>
      <c r="ET131">
        <v>999.9</v>
      </c>
      <c r="EU131">
        <v>70.40000000000001</v>
      </c>
      <c r="EV131">
        <v>23.4</v>
      </c>
      <c r="EW131">
        <v>20.856</v>
      </c>
      <c r="EX131">
        <v>61.3419</v>
      </c>
      <c r="EY131">
        <v>25.2684</v>
      </c>
      <c r="EZ131">
        <v>1</v>
      </c>
      <c r="FA131">
        <v>-0.256329</v>
      </c>
      <c r="FB131">
        <v>-0.610354</v>
      </c>
      <c r="FC131">
        <v>20.198</v>
      </c>
      <c r="FD131">
        <v>5.22043</v>
      </c>
      <c r="FE131">
        <v>11.9975</v>
      </c>
      <c r="FF131">
        <v>4.96525</v>
      </c>
      <c r="FG131">
        <v>3.29558</v>
      </c>
      <c r="FH131">
        <v>9999</v>
      </c>
      <c r="FI131">
        <v>9999</v>
      </c>
      <c r="FJ131">
        <v>9999</v>
      </c>
      <c r="FK131">
        <v>148.4</v>
      </c>
      <c r="FL131">
        <v>4.97101</v>
      </c>
      <c r="FM131">
        <v>1.86764</v>
      </c>
      <c r="FN131">
        <v>1.85883</v>
      </c>
      <c r="FO131">
        <v>1.86507</v>
      </c>
      <c r="FP131">
        <v>1.86305</v>
      </c>
      <c r="FQ131">
        <v>1.86435</v>
      </c>
      <c r="FR131">
        <v>1.85978</v>
      </c>
      <c r="FS131">
        <v>1.86386</v>
      </c>
      <c r="FT131">
        <v>0</v>
      </c>
      <c r="FU131">
        <v>0</v>
      </c>
      <c r="FV131">
        <v>0</v>
      </c>
      <c r="FW131">
        <v>0</v>
      </c>
      <c r="FX131" t="s">
        <v>364</v>
      </c>
      <c r="FY131" t="s">
        <v>365</v>
      </c>
      <c r="FZ131" t="s">
        <v>366</v>
      </c>
      <c r="GA131" t="s">
        <v>366</v>
      </c>
      <c r="GB131" t="s">
        <v>366</v>
      </c>
      <c r="GC131" t="s">
        <v>366</v>
      </c>
      <c r="GD131">
        <v>0</v>
      </c>
      <c r="GE131">
        <v>100</v>
      </c>
      <c r="GF131">
        <v>100</v>
      </c>
      <c r="GG131">
        <v>-11</v>
      </c>
      <c r="GH131">
        <v>-0.0905</v>
      </c>
      <c r="GI131">
        <v>-2.868309889394353</v>
      </c>
      <c r="GJ131">
        <v>-0.006773961979547998</v>
      </c>
      <c r="GK131">
        <v>-8.296070481250098E-08</v>
      </c>
      <c r="GL131">
        <v>3.322967193956903E-10</v>
      </c>
      <c r="GM131">
        <v>-0.07871069313407227</v>
      </c>
      <c r="GN131">
        <v>-0.00208336341840114</v>
      </c>
      <c r="GO131">
        <v>8.801746095907445E-05</v>
      </c>
      <c r="GP131">
        <v>-2.677693255255651E-07</v>
      </c>
      <c r="GQ131">
        <v>3</v>
      </c>
      <c r="GR131">
        <v>2052</v>
      </c>
      <c r="GS131">
        <v>2</v>
      </c>
      <c r="GT131">
        <v>18</v>
      </c>
      <c r="GU131">
        <v>27.6</v>
      </c>
      <c r="GV131">
        <v>27.5</v>
      </c>
      <c r="GW131">
        <v>2.8772</v>
      </c>
      <c r="GX131">
        <v>2.37793</v>
      </c>
      <c r="GY131">
        <v>1.44897</v>
      </c>
      <c r="GZ131">
        <v>2.323</v>
      </c>
      <c r="HA131">
        <v>1.55151</v>
      </c>
      <c r="HB131">
        <v>2.26196</v>
      </c>
      <c r="HC131">
        <v>28.7745</v>
      </c>
      <c r="HD131">
        <v>14.7274</v>
      </c>
      <c r="HE131">
        <v>18</v>
      </c>
      <c r="HF131">
        <v>572.297</v>
      </c>
      <c r="HG131">
        <v>439.764</v>
      </c>
      <c r="HH131">
        <v>23.8661</v>
      </c>
      <c r="HI131">
        <v>23.6932</v>
      </c>
      <c r="HJ131">
        <v>30.0003</v>
      </c>
      <c r="HK131">
        <v>23.6274</v>
      </c>
      <c r="HL131">
        <v>23.5419</v>
      </c>
      <c r="HM131">
        <v>57.641</v>
      </c>
      <c r="HN131">
        <v>38.0347</v>
      </c>
      <c r="HO131">
        <v>58.6337</v>
      </c>
      <c r="HP131">
        <v>23.86</v>
      </c>
      <c r="HQ131">
        <v>1348.46</v>
      </c>
      <c r="HR131">
        <v>14.7766</v>
      </c>
      <c r="HS131">
        <v>100.294</v>
      </c>
      <c r="HT131">
        <v>101.856</v>
      </c>
    </row>
    <row r="132" spans="1:228">
      <c r="A132">
        <v>116</v>
      </c>
      <c r="B132">
        <v>1728492612.1</v>
      </c>
      <c r="C132">
        <v>1674.599999904633</v>
      </c>
      <c r="D132" t="s">
        <v>598</v>
      </c>
      <c r="E132" t="s">
        <v>599</v>
      </c>
      <c r="F132">
        <v>5</v>
      </c>
      <c r="G132" t="s">
        <v>357</v>
      </c>
      <c r="H132" t="s">
        <v>358</v>
      </c>
      <c r="I132" t="s">
        <v>359</v>
      </c>
      <c r="J132" t="s">
        <v>491</v>
      </c>
      <c r="K132">
        <v>1728492604.6</v>
      </c>
      <c r="L132">
        <f>(M132)/1000</f>
        <v>0</v>
      </c>
      <c r="M132">
        <f>IF(BH132, AP132, AJ132)</f>
        <v>0</v>
      </c>
      <c r="N132">
        <f>IF(BH132, AK132, AI132)</f>
        <v>0</v>
      </c>
      <c r="O132">
        <f>BJ132 - IF(AW132&gt;1, N132*BD132*100.0/(AY132), 0)</f>
        <v>0</v>
      </c>
      <c r="P132">
        <f>((V132-L132/2)*O132-N132)/(V132+L132/2)</f>
        <v>0</v>
      </c>
      <c r="Q132">
        <f>P132*(BQ132+BR132)/1000.0</f>
        <v>0</v>
      </c>
      <c r="R132">
        <f>(BJ132 - IF(AW132&gt;1, N132*BD132*100.0/(AY132), 0))*(BQ132+BR132)/1000.0</f>
        <v>0</v>
      </c>
      <c r="S132">
        <f>2.0/((1/U132-1/T132)+SIGN(U132)*SQRT((1/U132-1/T132)*(1/U132-1/T132) + 4*BE132/((BE132+1)*(BE132+1))*(2*1/U132*1/T132-1/T132*1/T132)))</f>
        <v>0</v>
      </c>
      <c r="T132">
        <f>IF(LEFT(BF132,1)&lt;&gt;"0",IF(LEFT(BF132,1)="1",3.0,BG132),$D$5+$E$5*(BX132*BQ132/($K$5*1000))+$F$5*(BX132*BQ132/($K$5*1000))*MAX(MIN(BD132,$J$5),$I$5)*MAX(MIN(BD132,$J$5),$I$5)+$G$5*MAX(MIN(BD132,$J$5),$I$5)*(BX132*BQ132/($K$5*1000))+$H$5*(BX132*BQ132/($K$5*1000))*(BX132*BQ132/($K$5*1000)))</f>
        <v>0</v>
      </c>
      <c r="U132">
        <f>L132*(1000-(1000*0.61365*exp(17.502*Y132/(240.97+Y132))/(BQ132+BR132)+BL132)/2)/(1000*0.61365*exp(17.502*Y132/(240.97+Y132))/(BQ132+BR132)-BL132)</f>
        <v>0</v>
      </c>
      <c r="V132">
        <f>1/((BE132+1)/(S132/1.6)+1/(T132/1.37)) + BE132/((BE132+1)/(S132/1.6) + BE132/(T132/1.37))</f>
        <v>0</v>
      </c>
      <c r="W132">
        <f>(AZ132*BC132)</f>
        <v>0</v>
      </c>
      <c r="X132">
        <f>(BS132+(W132+2*0.95*5.67E-8*(((BS132+$B$7)+273)^4-(BS132+273)^4)-44100*L132)/(1.84*29.3*T132+8*0.95*5.67E-8*(BS132+273)^3))</f>
        <v>0</v>
      </c>
      <c r="Y132">
        <f>($C$7*BT132+$D$7*BU132+$E$7*X132)</f>
        <v>0</v>
      </c>
      <c r="Z132">
        <f>0.61365*exp(17.502*Y132/(240.97+Y132))</f>
        <v>0</v>
      </c>
      <c r="AA132">
        <f>(AB132/AC132*100)</f>
        <v>0</v>
      </c>
      <c r="AB132">
        <f>BL132*(BQ132+BR132)/1000</f>
        <v>0</v>
      </c>
      <c r="AC132">
        <f>0.61365*exp(17.502*BS132/(240.97+BS132))</f>
        <v>0</v>
      </c>
      <c r="AD132">
        <f>(Z132-BL132*(BQ132+BR132)/1000)</f>
        <v>0</v>
      </c>
      <c r="AE132">
        <f>(-L132*44100)</f>
        <v>0</v>
      </c>
      <c r="AF132">
        <f>2*29.3*T132*0.92*(BS132-Y132)</f>
        <v>0</v>
      </c>
      <c r="AG132">
        <f>2*0.95*5.67E-8*(((BS132+$B$7)+273)^4-(Y132+273)^4)</f>
        <v>0</v>
      </c>
      <c r="AH132">
        <f>W132+AG132+AE132+AF132</f>
        <v>0</v>
      </c>
      <c r="AI132">
        <f>BP132*AW132*(BK132-BJ132*(1000-AW132*BM132)/(1000-AW132*BL132))/(100*BD132)</f>
        <v>0</v>
      </c>
      <c r="AJ132">
        <f>1000*BP132*AW132*(BL132-BM132)/(100*BD132*(1000-AW132*BL132))</f>
        <v>0</v>
      </c>
      <c r="AK132">
        <f>(AL132 - AM132 - BQ132*1E3/(8.314*(BS132+273.15)) * AO132/BP132 * AN132) * BP132/(100*BD132) * (1000 - BM132)/1000</f>
        <v>0</v>
      </c>
      <c r="AL132">
        <v>1355.620988923175</v>
      </c>
      <c r="AM132">
        <v>1316.935636363636</v>
      </c>
      <c r="AN132">
        <v>5.100407966603623</v>
      </c>
      <c r="AO132">
        <v>66.7948060823847</v>
      </c>
      <c r="AP132">
        <f>(AR132 - AQ132 + BQ132*1E3/(8.314*(BS132+273.15)) * AT132/BP132 * AS132) * BP132/(100*BD132) * 1000/(1000 - AR132)</f>
        <v>0</v>
      </c>
      <c r="AQ132">
        <v>14.69907890712596</v>
      </c>
      <c r="AR132">
        <v>16.19415515151515</v>
      </c>
      <c r="AS132">
        <v>2.778571240774436E-05</v>
      </c>
      <c r="AT132">
        <v>79.11630161868476</v>
      </c>
      <c r="AU132">
        <v>14</v>
      </c>
      <c r="AV132">
        <v>2</v>
      </c>
      <c r="AW132">
        <f>IF(AU132*$H$13&gt;=AY132,1.0,(AY132/(AY132-AU132*$H$13)))</f>
        <v>0</v>
      </c>
      <c r="AX132">
        <f>(AW132-1)*100</f>
        <v>0</v>
      </c>
      <c r="AY132">
        <f>MAX(0,($B$13+$C$13*BX132)/(1+$D$13*BX132)*BQ132/(BS132+273)*$E$13)</f>
        <v>0</v>
      </c>
      <c r="AZ132">
        <f>$B$11*BY132+$C$11*BZ132+$F$11*CK132*(1-CN132)</f>
        <v>0</v>
      </c>
      <c r="BA132">
        <f>AZ132*BB132</f>
        <v>0</v>
      </c>
      <c r="BB132">
        <f>($B$11*$D$9+$C$11*$D$9+$F$11*((CX132+CP132)/MAX(CX132+CP132+CY132, 0.1)*$I$9+CY132/MAX(CX132+CP132+CY132, 0.1)*$J$9))/($B$11+$C$11+$F$11)</f>
        <v>0</v>
      </c>
      <c r="BC132">
        <f>($B$11*$K$9+$C$11*$K$9+$F$11*((CX132+CP132)/MAX(CX132+CP132+CY132, 0.1)*$P$9+CY132/MAX(CX132+CP132+CY132, 0.1)*$Q$9))/($B$11+$C$11+$F$11)</f>
        <v>0</v>
      </c>
      <c r="BD132">
        <v>6</v>
      </c>
      <c r="BE132">
        <v>0.5</v>
      </c>
      <c r="BF132" t="s">
        <v>361</v>
      </c>
      <c r="BG132">
        <v>2</v>
      </c>
      <c r="BH132" t="b">
        <v>1</v>
      </c>
      <c r="BI132">
        <v>1728492604.6</v>
      </c>
      <c r="BJ132">
        <v>1260.432962962963</v>
      </c>
      <c r="BK132">
        <v>1310.132222222222</v>
      </c>
      <c r="BL132">
        <v>16.19348888888889</v>
      </c>
      <c r="BM132">
        <v>14.67484074074074</v>
      </c>
      <c r="BN132">
        <v>1271.365185185185</v>
      </c>
      <c r="BO132">
        <v>16.28392592592592</v>
      </c>
      <c r="BP132">
        <v>600.0102592592592</v>
      </c>
      <c r="BQ132">
        <v>97.50585185185183</v>
      </c>
      <c r="BR132">
        <v>0.1000756259259259</v>
      </c>
      <c r="BS132">
        <v>25.02840370370371</v>
      </c>
      <c r="BT132">
        <v>24.99575555555555</v>
      </c>
      <c r="BU132">
        <v>999.9000000000001</v>
      </c>
      <c r="BV132">
        <v>0</v>
      </c>
      <c r="BW132">
        <v>0</v>
      </c>
      <c r="BX132">
        <v>10003.72222222222</v>
      </c>
      <c r="BY132">
        <v>0</v>
      </c>
      <c r="BZ132">
        <v>65.20172962962964</v>
      </c>
      <c r="CA132">
        <v>-49.6992111111111</v>
      </c>
      <c r="CB132">
        <v>1281.18</v>
      </c>
      <c r="CC132">
        <v>1329.645185185185</v>
      </c>
      <c r="CD132">
        <v>1.518644444444444</v>
      </c>
      <c r="CE132">
        <v>1310.132222222222</v>
      </c>
      <c r="CF132">
        <v>14.67484074074074</v>
      </c>
      <c r="CG132">
        <v>1.57895962962963</v>
      </c>
      <c r="CH132">
        <v>1.430883703703704</v>
      </c>
      <c r="CI132">
        <v>13.75497777777778</v>
      </c>
      <c r="CJ132">
        <v>12.24890740740741</v>
      </c>
      <c r="CK132">
        <v>1600.022222222222</v>
      </c>
      <c r="CL132">
        <v>0.6919997777777778</v>
      </c>
      <c r="CM132">
        <v>0.3080002222222222</v>
      </c>
      <c r="CN132">
        <v>0</v>
      </c>
      <c r="CO132">
        <v>2.031592592592593</v>
      </c>
      <c r="CP132">
        <v>0</v>
      </c>
      <c r="CQ132">
        <v>14533.08518518518</v>
      </c>
      <c r="CR132">
        <v>13790.37037037037</v>
      </c>
      <c r="CS132">
        <v>37.7127037037037</v>
      </c>
      <c r="CT132">
        <v>38.35155555555556</v>
      </c>
      <c r="CU132">
        <v>38.30299999999999</v>
      </c>
      <c r="CV132">
        <v>36.48122222222222</v>
      </c>
      <c r="CW132">
        <v>37.04848148148148</v>
      </c>
      <c r="CX132">
        <v>1107.215555555556</v>
      </c>
      <c r="CY132">
        <v>492.8066666666668</v>
      </c>
      <c r="CZ132">
        <v>0</v>
      </c>
      <c r="DA132">
        <v>1728492668.8</v>
      </c>
      <c r="DB132">
        <v>0</v>
      </c>
      <c r="DC132">
        <v>1728490956.5</v>
      </c>
      <c r="DD132" t="s">
        <v>362</v>
      </c>
      <c r="DE132">
        <v>1728490952.5</v>
      </c>
      <c r="DF132">
        <v>1728490956.5</v>
      </c>
      <c r="DG132">
        <v>1</v>
      </c>
      <c r="DH132">
        <v>-0.065</v>
      </c>
      <c r="DI132">
        <v>-0.008</v>
      </c>
      <c r="DJ132">
        <v>-3.246</v>
      </c>
      <c r="DK132">
        <v>-0.091</v>
      </c>
      <c r="DL132">
        <v>52</v>
      </c>
      <c r="DM132">
        <v>15</v>
      </c>
      <c r="DN132">
        <v>0.25</v>
      </c>
      <c r="DO132">
        <v>0.13</v>
      </c>
      <c r="DP132">
        <v>-49.6888425</v>
      </c>
      <c r="DQ132">
        <v>0.06620600375242611</v>
      </c>
      <c r="DR132">
        <v>0.1019344222711347</v>
      </c>
      <c r="DS132">
        <v>1</v>
      </c>
      <c r="DT132">
        <v>1.52983475</v>
      </c>
      <c r="DU132">
        <v>-0.2332749343339588</v>
      </c>
      <c r="DV132">
        <v>0.02329651357902078</v>
      </c>
      <c r="DW132">
        <v>0</v>
      </c>
      <c r="DX132">
        <v>1</v>
      </c>
      <c r="DY132">
        <v>2</v>
      </c>
      <c r="DZ132" t="s">
        <v>363</v>
      </c>
      <c r="EA132">
        <v>3.23113</v>
      </c>
      <c r="EB132">
        <v>2.70448</v>
      </c>
      <c r="EC132">
        <v>0.221659</v>
      </c>
      <c r="ED132">
        <v>0.226201</v>
      </c>
      <c r="EE132">
        <v>0.08518969999999999</v>
      </c>
      <c r="EF132">
        <v>0.07956009999999999</v>
      </c>
      <c r="EG132">
        <v>25697.1</v>
      </c>
      <c r="EH132">
        <v>24941.3</v>
      </c>
      <c r="EI132">
        <v>31595.2</v>
      </c>
      <c r="EJ132">
        <v>30531.9</v>
      </c>
      <c r="EK132">
        <v>38739.4</v>
      </c>
      <c r="EL132">
        <v>37150.3</v>
      </c>
      <c r="EM132">
        <v>44301.5</v>
      </c>
      <c r="EN132">
        <v>42620</v>
      </c>
      <c r="EO132">
        <v>2.13493</v>
      </c>
      <c r="EP132">
        <v>1.91695</v>
      </c>
      <c r="EQ132">
        <v>0.140194</v>
      </c>
      <c r="ER132">
        <v>0</v>
      </c>
      <c r="ES132">
        <v>22.7133</v>
      </c>
      <c r="ET132">
        <v>999.9</v>
      </c>
      <c r="EU132">
        <v>70.40000000000001</v>
      </c>
      <c r="EV132">
        <v>23.4</v>
      </c>
      <c r="EW132">
        <v>20.8562</v>
      </c>
      <c r="EX132">
        <v>61.1719</v>
      </c>
      <c r="EY132">
        <v>25.2484</v>
      </c>
      <c r="EZ132">
        <v>1</v>
      </c>
      <c r="FA132">
        <v>-0.254952</v>
      </c>
      <c r="FB132">
        <v>1.03249</v>
      </c>
      <c r="FC132">
        <v>20.1914</v>
      </c>
      <c r="FD132">
        <v>5.22073</v>
      </c>
      <c r="FE132">
        <v>11.9977</v>
      </c>
      <c r="FF132">
        <v>4.96535</v>
      </c>
      <c r="FG132">
        <v>3.29568</v>
      </c>
      <c r="FH132">
        <v>9999</v>
      </c>
      <c r="FI132">
        <v>9999</v>
      </c>
      <c r="FJ132">
        <v>9999</v>
      </c>
      <c r="FK132">
        <v>148.4</v>
      </c>
      <c r="FL132">
        <v>4.971</v>
      </c>
      <c r="FM132">
        <v>1.86765</v>
      </c>
      <c r="FN132">
        <v>1.85883</v>
      </c>
      <c r="FO132">
        <v>1.86507</v>
      </c>
      <c r="FP132">
        <v>1.86301</v>
      </c>
      <c r="FQ132">
        <v>1.86434</v>
      </c>
      <c r="FR132">
        <v>1.85977</v>
      </c>
      <c r="FS132">
        <v>1.86386</v>
      </c>
      <c r="FT132">
        <v>0</v>
      </c>
      <c r="FU132">
        <v>0</v>
      </c>
      <c r="FV132">
        <v>0</v>
      </c>
      <c r="FW132">
        <v>0</v>
      </c>
      <c r="FX132" t="s">
        <v>364</v>
      </c>
      <c r="FY132" t="s">
        <v>365</v>
      </c>
      <c r="FZ132" t="s">
        <v>366</v>
      </c>
      <c r="GA132" t="s">
        <v>366</v>
      </c>
      <c r="GB132" t="s">
        <v>366</v>
      </c>
      <c r="GC132" t="s">
        <v>366</v>
      </c>
      <c r="GD132">
        <v>0</v>
      </c>
      <c r="GE132">
        <v>100</v>
      </c>
      <c r="GF132">
        <v>100</v>
      </c>
      <c r="GG132">
        <v>-11.14</v>
      </c>
      <c r="GH132">
        <v>-0.0905</v>
      </c>
      <c r="GI132">
        <v>-2.868309889394353</v>
      </c>
      <c r="GJ132">
        <v>-0.006773961979547998</v>
      </c>
      <c r="GK132">
        <v>-8.296070481250098E-08</v>
      </c>
      <c r="GL132">
        <v>3.322967193956903E-10</v>
      </c>
      <c r="GM132">
        <v>-0.07871069313407227</v>
      </c>
      <c r="GN132">
        <v>-0.00208336341840114</v>
      </c>
      <c r="GO132">
        <v>8.801746095907445E-05</v>
      </c>
      <c r="GP132">
        <v>-2.677693255255651E-07</v>
      </c>
      <c r="GQ132">
        <v>3</v>
      </c>
      <c r="GR132">
        <v>2052</v>
      </c>
      <c r="GS132">
        <v>2</v>
      </c>
      <c r="GT132">
        <v>18</v>
      </c>
      <c r="GU132">
        <v>27.7</v>
      </c>
      <c r="GV132">
        <v>27.6</v>
      </c>
      <c r="GW132">
        <v>2.92236</v>
      </c>
      <c r="GX132">
        <v>2.37427</v>
      </c>
      <c r="GY132">
        <v>1.44897</v>
      </c>
      <c r="GZ132">
        <v>2.323</v>
      </c>
      <c r="HA132">
        <v>1.55151</v>
      </c>
      <c r="HB132">
        <v>2.26929</v>
      </c>
      <c r="HC132">
        <v>28.7745</v>
      </c>
      <c r="HD132">
        <v>14.7274</v>
      </c>
      <c r="HE132">
        <v>18</v>
      </c>
      <c r="HF132">
        <v>572.432</v>
      </c>
      <c r="HG132">
        <v>439.775</v>
      </c>
      <c r="HH132">
        <v>23.7632</v>
      </c>
      <c r="HI132">
        <v>23.6972</v>
      </c>
      <c r="HJ132">
        <v>30.0012</v>
      </c>
      <c r="HK132">
        <v>23.6324</v>
      </c>
      <c r="HL132">
        <v>23.5468</v>
      </c>
      <c r="HM132">
        <v>58.5627</v>
      </c>
      <c r="HN132">
        <v>37.7456</v>
      </c>
      <c r="HO132">
        <v>58.6337</v>
      </c>
      <c r="HP132">
        <v>23.385</v>
      </c>
      <c r="HQ132">
        <v>1378.52</v>
      </c>
      <c r="HR132">
        <v>14.7902</v>
      </c>
      <c r="HS132">
        <v>100.295</v>
      </c>
      <c r="HT132">
        <v>101.855</v>
      </c>
    </row>
    <row r="133" spans="1:228">
      <c r="A133">
        <v>117</v>
      </c>
      <c r="B133">
        <v>1728492617.1</v>
      </c>
      <c r="C133">
        <v>1679.599999904633</v>
      </c>
      <c r="D133" t="s">
        <v>600</v>
      </c>
      <c r="E133" t="s">
        <v>601</v>
      </c>
      <c r="F133">
        <v>5</v>
      </c>
      <c r="G133" t="s">
        <v>357</v>
      </c>
      <c r="H133" t="s">
        <v>358</v>
      </c>
      <c r="I133" t="s">
        <v>359</v>
      </c>
      <c r="J133" t="s">
        <v>491</v>
      </c>
      <c r="K133">
        <v>1728492609.314285</v>
      </c>
      <c r="L133">
        <f>(M133)/1000</f>
        <v>0</v>
      </c>
      <c r="M133">
        <f>IF(BH133, AP133, AJ133)</f>
        <v>0</v>
      </c>
      <c r="N133">
        <f>IF(BH133, AK133, AI133)</f>
        <v>0</v>
      </c>
      <c r="O133">
        <f>BJ133 - IF(AW133&gt;1, N133*BD133*100.0/(AY133), 0)</f>
        <v>0</v>
      </c>
      <c r="P133">
        <f>((V133-L133/2)*O133-N133)/(V133+L133/2)</f>
        <v>0</v>
      </c>
      <c r="Q133">
        <f>P133*(BQ133+BR133)/1000.0</f>
        <v>0</v>
      </c>
      <c r="R133">
        <f>(BJ133 - IF(AW133&gt;1, N133*BD133*100.0/(AY133), 0))*(BQ133+BR133)/1000.0</f>
        <v>0</v>
      </c>
      <c r="S133">
        <f>2.0/((1/U133-1/T133)+SIGN(U133)*SQRT((1/U133-1/T133)*(1/U133-1/T133) + 4*BE133/((BE133+1)*(BE133+1))*(2*1/U133*1/T133-1/T133*1/T133)))</f>
        <v>0</v>
      </c>
      <c r="T133">
        <f>IF(LEFT(BF133,1)&lt;&gt;"0",IF(LEFT(BF133,1)="1",3.0,BG133),$D$5+$E$5*(BX133*BQ133/($K$5*1000))+$F$5*(BX133*BQ133/($K$5*1000))*MAX(MIN(BD133,$J$5),$I$5)*MAX(MIN(BD133,$J$5),$I$5)+$G$5*MAX(MIN(BD133,$J$5),$I$5)*(BX133*BQ133/($K$5*1000))+$H$5*(BX133*BQ133/($K$5*1000))*(BX133*BQ133/($K$5*1000)))</f>
        <v>0</v>
      </c>
      <c r="U133">
        <f>L133*(1000-(1000*0.61365*exp(17.502*Y133/(240.97+Y133))/(BQ133+BR133)+BL133)/2)/(1000*0.61365*exp(17.502*Y133/(240.97+Y133))/(BQ133+BR133)-BL133)</f>
        <v>0</v>
      </c>
      <c r="V133">
        <f>1/((BE133+1)/(S133/1.6)+1/(T133/1.37)) + BE133/((BE133+1)/(S133/1.6) + BE133/(T133/1.37))</f>
        <v>0</v>
      </c>
      <c r="W133">
        <f>(AZ133*BC133)</f>
        <v>0</v>
      </c>
      <c r="X133">
        <f>(BS133+(W133+2*0.95*5.67E-8*(((BS133+$B$7)+273)^4-(BS133+273)^4)-44100*L133)/(1.84*29.3*T133+8*0.95*5.67E-8*(BS133+273)^3))</f>
        <v>0</v>
      </c>
      <c r="Y133">
        <f>($C$7*BT133+$D$7*BU133+$E$7*X133)</f>
        <v>0</v>
      </c>
      <c r="Z133">
        <f>0.61365*exp(17.502*Y133/(240.97+Y133))</f>
        <v>0</v>
      </c>
      <c r="AA133">
        <f>(AB133/AC133*100)</f>
        <v>0</v>
      </c>
      <c r="AB133">
        <f>BL133*(BQ133+BR133)/1000</f>
        <v>0</v>
      </c>
      <c r="AC133">
        <f>0.61365*exp(17.502*BS133/(240.97+BS133))</f>
        <v>0</v>
      </c>
      <c r="AD133">
        <f>(Z133-BL133*(BQ133+BR133)/1000)</f>
        <v>0</v>
      </c>
      <c r="AE133">
        <f>(-L133*44100)</f>
        <v>0</v>
      </c>
      <c r="AF133">
        <f>2*29.3*T133*0.92*(BS133-Y133)</f>
        <v>0</v>
      </c>
      <c r="AG133">
        <f>2*0.95*5.67E-8*(((BS133+$B$7)+273)^4-(Y133+273)^4)</f>
        <v>0</v>
      </c>
      <c r="AH133">
        <f>W133+AG133+AE133+AF133</f>
        <v>0</v>
      </c>
      <c r="AI133">
        <f>BP133*AW133*(BK133-BJ133*(1000-AW133*BM133)/(1000-AW133*BL133))/(100*BD133)</f>
        <v>0</v>
      </c>
      <c r="AJ133">
        <f>1000*BP133*AW133*(BL133-BM133)/(100*BD133*(1000-AW133*BL133))</f>
        <v>0</v>
      </c>
      <c r="AK133">
        <f>(AL133 - AM133 - BQ133*1E3/(8.314*(BS133+273.15)) * AO133/BP133 * AN133) * BP133/(100*BD133) * (1000 - BM133)/1000</f>
        <v>0</v>
      </c>
      <c r="AL133">
        <v>1381.044080106321</v>
      </c>
      <c r="AM133">
        <v>1342.30303030303</v>
      </c>
      <c r="AN133">
        <v>5.058451393727191</v>
      </c>
      <c r="AO133">
        <v>66.7948060823847</v>
      </c>
      <c r="AP133">
        <f>(AR133 - AQ133 + BQ133*1E3/(8.314*(BS133+273.15)) * AT133/BP133 * AS133) * BP133/(100*BD133) * 1000/(1000 - AR133)</f>
        <v>0</v>
      </c>
      <c r="AQ133">
        <v>14.71952173092399</v>
      </c>
      <c r="AR133">
        <v>16.18757151515151</v>
      </c>
      <c r="AS133">
        <v>-3.764647201777535E-05</v>
      </c>
      <c r="AT133">
        <v>79.11630161868476</v>
      </c>
      <c r="AU133">
        <v>15</v>
      </c>
      <c r="AV133">
        <v>2</v>
      </c>
      <c r="AW133">
        <f>IF(AU133*$H$13&gt;=AY133,1.0,(AY133/(AY133-AU133*$H$13)))</f>
        <v>0</v>
      </c>
      <c r="AX133">
        <f>(AW133-1)*100</f>
        <v>0</v>
      </c>
      <c r="AY133">
        <f>MAX(0,($B$13+$C$13*BX133)/(1+$D$13*BX133)*BQ133/(BS133+273)*$E$13)</f>
        <v>0</v>
      </c>
      <c r="AZ133">
        <f>$B$11*BY133+$C$11*BZ133+$F$11*CK133*(1-CN133)</f>
        <v>0</v>
      </c>
      <c r="BA133">
        <f>AZ133*BB133</f>
        <v>0</v>
      </c>
      <c r="BB133">
        <f>($B$11*$D$9+$C$11*$D$9+$F$11*((CX133+CP133)/MAX(CX133+CP133+CY133, 0.1)*$I$9+CY133/MAX(CX133+CP133+CY133, 0.1)*$J$9))/($B$11+$C$11+$F$11)</f>
        <v>0</v>
      </c>
      <c r="BC133">
        <f>($B$11*$K$9+$C$11*$K$9+$F$11*((CX133+CP133)/MAX(CX133+CP133+CY133, 0.1)*$P$9+CY133/MAX(CX133+CP133+CY133, 0.1)*$Q$9))/($B$11+$C$11+$F$11)</f>
        <v>0</v>
      </c>
      <c r="BD133">
        <v>6</v>
      </c>
      <c r="BE133">
        <v>0.5</v>
      </c>
      <c r="BF133" t="s">
        <v>361</v>
      </c>
      <c r="BG133">
        <v>2</v>
      </c>
      <c r="BH133" t="b">
        <v>1</v>
      </c>
      <c r="BI133">
        <v>1728492609.314285</v>
      </c>
      <c r="BJ133">
        <v>1284.113571428571</v>
      </c>
      <c r="BK133">
        <v>1333.821428571429</v>
      </c>
      <c r="BL133">
        <v>16.19153214285714</v>
      </c>
      <c r="BM133">
        <v>14.6974</v>
      </c>
      <c r="BN133">
        <v>1295.173214285714</v>
      </c>
      <c r="BO133">
        <v>16.28196428571428</v>
      </c>
      <c r="BP133">
        <v>600.009</v>
      </c>
      <c r="BQ133">
        <v>97.5060892857143</v>
      </c>
      <c r="BR133">
        <v>0.09991348214285715</v>
      </c>
      <c r="BS133">
        <v>25.03746071428571</v>
      </c>
      <c r="BT133">
        <v>25.00718571428572</v>
      </c>
      <c r="BU133">
        <v>999.9000000000002</v>
      </c>
      <c r="BV133">
        <v>0</v>
      </c>
      <c r="BW133">
        <v>0</v>
      </c>
      <c r="BX133">
        <v>10013.63571428571</v>
      </c>
      <c r="BY133">
        <v>0</v>
      </c>
      <c r="BZ133">
        <v>65.23337142857143</v>
      </c>
      <c r="CA133">
        <v>-49.70766785714286</v>
      </c>
      <c r="CB133">
        <v>1305.2475</v>
      </c>
      <c r="CC133">
        <v>1353.717857142857</v>
      </c>
      <c r="CD133">
        <v>1.494132142857143</v>
      </c>
      <c r="CE133">
        <v>1333.821428571429</v>
      </c>
      <c r="CF133">
        <v>14.6974</v>
      </c>
      <c r="CG133">
        <v>1.5787725</v>
      </c>
      <c r="CH133">
        <v>1.433086071428572</v>
      </c>
      <c r="CI133">
        <v>13.75315714285714</v>
      </c>
      <c r="CJ133">
        <v>12.27228571428571</v>
      </c>
      <c r="CK133">
        <v>1600.023928571429</v>
      </c>
      <c r="CL133">
        <v>0.6920075714285714</v>
      </c>
      <c r="CM133">
        <v>0.3079924285714286</v>
      </c>
      <c r="CN133">
        <v>0</v>
      </c>
      <c r="CO133">
        <v>1.988610714285715</v>
      </c>
      <c r="CP133">
        <v>0</v>
      </c>
      <c r="CQ133">
        <v>14497.26785714286</v>
      </c>
      <c r="CR133">
        <v>13790.42857142857</v>
      </c>
      <c r="CS133">
        <v>37.64928571428572</v>
      </c>
      <c r="CT133">
        <v>38.30114285714285</v>
      </c>
      <c r="CU133">
        <v>38.24739285714286</v>
      </c>
      <c r="CV133">
        <v>36.43285714285714</v>
      </c>
      <c r="CW133">
        <v>36.98417857142856</v>
      </c>
      <c r="CX133">
        <v>1107.228928571429</v>
      </c>
      <c r="CY133">
        <v>492.7950000000001</v>
      </c>
      <c r="CZ133">
        <v>0</v>
      </c>
      <c r="DA133">
        <v>1728492673.6</v>
      </c>
      <c r="DB133">
        <v>0</v>
      </c>
      <c r="DC133">
        <v>1728490956.5</v>
      </c>
      <c r="DD133" t="s">
        <v>362</v>
      </c>
      <c r="DE133">
        <v>1728490952.5</v>
      </c>
      <c r="DF133">
        <v>1728490956.5</v>
      </c>
      <c r="DG133">
        <v>1</v>
      </c>
      <c r="DH133">
        <v>-0.065</v>
      </c>
      <c r="DI133">
        <v>-0.008</v>
      </c>
      <c r="DJ133">
        <v>-3.246</v>
      </c>
      <c r="DK133">
        <v>-0.091</v>
      </c>
      <c r="DL133">
        <v>52</v>
      </c>
      <c r="DM133">
        <v>15</v>
      </c>
      <c r="DN133">
        <v>0.25</v>
      </c>
      <c r="DO133">
        <v>0.13</v>
      </c>
      <c r="DP133">
        <v>-49.7031075</v>
      </c>
      <c r="DQ133">
        <v>-0.3693714821763703</v>
      </c>
      <c r="DR133">
        <v>0.0993092704320698</v>
      </c>
      <c r="DS133">
        <v>0</v>
      </c>
      <c r="DT133">
        <v>1.50909775</v>
      </c>
      <c r="DU133">
        <v>-0.2988618011257023</v>
      </c>
      <c r="DV133">
        <v>0.0297203508128269</v>
      </c>
      <c r="DW133">
        <v>0</v>
      </c>
      <c r="DX133">
        <v>0</v>
      </c>
      <c r="DY133">
        <v>2</v>
      </c>
      <c r="DZ133" t="s">
        <v>386</v>
      </c>
      <c r="EA133">
        <v>3.231</v>
      </c>
      <c r="EB133">
        <v>2.70426</v>
      </c>
      <c r="EC133">
        <v>0.224264</v>
      </c>
      <c r="ED133">
        <v>0.22876</v>
      </c>
      <c r="EE133">
        <v>0.0851653</v>
      </c>
      <c r="EF133">
        <v>0.0798203</v>
      </c>
      <c r="EG133">
        <v>25611.2</v>
      </c>
      <c r="EH133">
        <v>24858.8</v>
      </c>
      <c r="EI133">
        <v>31595</v>
      </c>
      <c r="EJ133">
        <v>30531.7</v>
      </c>
      <c r="EK133">
        <v>38740.3</v>
      </c>
      <c r="EL133">
        <v>37139.4</v>
      </c>
      <c r="EM133">
        <v>44301.3</v>
      </c>
      <c r="EN133">
        <v>42619.6</v>
      </c>
      <c r="EO133">
        <v>2.13405</v>
      </c>
      <c r="EP133">
        <v>1.9172</v>
      </c>
      <c r="EQ133">
        <v>0.140078</v>
      </c>
      <c r="ER133">
        <v>0</v>
      </c>
      <c r="ES133">
        <v>22.7148</v>
      </c>
      <c r="ET133">
        <v>999.9</v>
      </c>
      <c r="EU133">
        <v>70.40000000000001</v>
      </c>
      <c r="EV133">
        <v>23.4</v>
      </c>
      <c r="EW133">
        <v>20.8566</v>
      </c>
      <c r="EX133">
        <v>60.3119</v>
      </c>
      <c r="EY133">
        <v>25.2204</v>
      </c>
      <c r="EZ133">
        <v>1</v>
      </c>
      <c r="FA133">
        <v>-0.254345</v>
      </c>
      <c r="FB133">
        <v>0.5547029999999999</v>
      </c>
      <c r="FC133">
        <v>20.1973</v>
      </c>
      <c r="FD133">
        <v>5.22073</v>
      </c>
      <c r="FE133">
        <v>11.9975</v>
      </c>
      <c r="FF133">
        <v>4.9654</v>
      </c>
      <c r="FG133">
        <v>3.2957</v>
      </c>
      <c r="FH133">
        <v>9999</v>
      </c>
      <c r="FI133">
        <v>9999</v>
      </c>
      <c r="FJ133">
        <v>9999</v>
      </c>
      <c r="FK133">
        <v>148.4</v>
      </c>
      <c r="FL133">
        <v>4.971</v>
      </c>
      <c r="FM133">
        <v>1.86765</v>
      </c>
      <c r="FN133">
        <v>1.85884</v>
      </c>
      <c r="FO133">
        <v>1.86507</v>
      </c>
      <c r="FP133">
        <v>1.86299</v>
      </c>
      <c r="FQ133">
        <v>1.86433</v>
      </c>
      <c r="FR133">
        <v>1.85977</v>
      </c>
      <c r="FS133">
        <v>1.86386</v>
      </c>
      <c r="FT133">
        <v>0</v>
      </c>
      <c r="FU133">
        <v>0</v>
      </c>
      <c r="FV133">
        <v>0</v>
      </c>
      <c r="FW133">
        <v>0</v>
      </c>
      <c r="FX133" t="s">
        <v>364</v>
      </c>
      <c r="FY133" t="s">
        <v>365</v>
      </c>
      <c r="FZ133" t="s">
        <v>366</v>
      </c>
      <c r="GA133" t="s">
        <v>366</v>
      </c>
      <c r="GB133" t="s">
        <v>366</v>
      </c>
      <c r="GC133" t="s">
        <v>366</v>
      </c>
      <c r="GD133">
        <v>0</v>
      </c>
      <c r="GE133">
        <v>100</v>
      </c>
      <c r="GF133">
        <v>100</v>
      </c>
      <c r="GG133">
        <v>-11.27</v>
      </c>
      <c r="GH133">
        <v>-0.09039999999999999</v>
      </c>
      <c r="GI133">
        <v>-2.868309889394353</v>
      </c>
      <c r="GJ133">
        <v>-0.006773961979547998</v>
      </c>
      <c r="GK133">
        <v>-8.296070481250098E-08</v>
      </c>
      <c r="GL133">
        <v>3.322967193956903E-10</v>
      </c>
      <c r="GM133">
        <v>-0.07871069313407227</v>
      </c>
      <c r="GN133">
        <v>-0.00208336341840114</v>
      </c>
      <c r="GO133">
        <v>8.801746095907445E-05</v>
      </c>
      <c r="GP133">
        <v>-2.677693255255651E-07</v>
      </c>
      <c r="GQ133">
        <v>3</v>
      </c>
      <c r="GR133">
        <v>2052</v>
      </c>
      <c r="GS133">
        <v>2</v>
      </c>
      <c r="GT133">
        <v>18</v>
      </c>
      <c r="GU133">
        <v>27.7</v>
      </c>
      <c r="GV133">
        <v>27.7</v>
      </c>
      <c r="GW133">
        <v>2.96265</v>
      </c>
      <c r="GX133">
        <v>2.37793</v>
      </c>
      <c r="GY133">
        <v>1.44897</v>
      </c>
      <c r="GZ133">
        <v>2.323</v>
      </c>
      <c r="HA133">
        <v>1.55151</v>
      </c>
      <c r="HB133">
        <v>2.27417</v>
      </c>
      <c r="HC133">
        <v>28.7745</v>
      </c>
      <c r="HD133">
        <v>14.7274</v>
      </c>
      <c r="HE133">
        <v>18</v>
      </c>
      <c r="HF133">
        <v>571.888</v>
      </c>
      <c r="HG133">
        <v>439.967</v>
      </c>
      <c r="HH133">
        <v>23.386</v>
      </c>
      <c r="HI133">
        <v>23.7012</v>
      </c>
      <c r="HJ133">
        <v>30.0005</v>
      </c>
      <c r="HK133">
        <v>23.6363</v>
      </c>
      <c r="HL133">
        <v>23.5522</v>
      </c>
      <c r="HM133">
        <v>59.3662</v>
      </c>
      <c r="HN133">
        <v>37.7456</v>
      </c>
      <c r="HO133">
        <v>58.6337</v>
      </c>
      <c r="HP133">
        <v>23.3706</v>
      </c>
      <c r="HQ133">
        <v>1398.56</v>
      </c>
      <c r="HR133">
        <v>14.8108</v>
      </c>
      <c r="HS133">
        <v>100.294</v>
      </c>
      <c r="HT133">
        <v>101.855</v>
      </c>
    </row>
    <row r="134" spans="1:228">
      <c r="A134">
        <v>118</v>
      </c>
      <c r="B134">
        <v>1728492622.1</v>
      </c>
      <c r="C134">
        <v>1684.599999904633</v>
      </c>
      <c r="D134" t="s">
        <v>602</v>
      </c>
      <c r="E134" t="s">
        <v>603</v>
      </c>
      <c r="F134">
        <v>5</v>
      </c>
      <c r="G134" t="s">
        <v>357</v>
      </c>
      <c r="H134" t="s">
        <v>358</v>
      </c>
      <c r="I134" t="s">
        <v>359</v>
      </c>
      <c r="J134" t="s">
        <v>491</v>
      </c>
      <c r="K134">
        <v>1728492614.6</v>
      </c>
      <c r="L134">
        <f>(M134)/1000</f>
        <v>0</v>
      </c>
      <c r="M134">
        <f>IF(BH134, AP134, AJ134)</f>
        <v>0</v>
      </c>
      <c r="N134">
        <f>IF(BH134, AK134, AI134)</f>
        <v>0</v>
      </c>
      <c r="O134">
        <f>BJ134 - IF(AW134&gt;1, N134*BD134*100.0/(AY134), 0)</f>
        <v>0</v>
      </c>
      <c r="P134">
        <f>((V134-L134/2)*O134-N134)/(V134+L134/2)</f>
        <v>0</v>
      </c>
      <c r="Q134">
        <f>P134*(BQ134+BR134)/1000.0</f>
        <v>0</v>
      </c>
      <c r="R134">
        <f>(BJ134 - IF(AW134&gt;1, N134*BD134*100.0/(AY134), 0))*(BQ134+BR134)/1000.0</f>
        <v>0</v>
      </c>
      <c r="S134">
        <f>2.0/((1/U134-1/T134)+SIGN(U134)*SQRT((1/U134-1/T134)*(1/U134-1/T134) + 4*BE134/((BE134+1)*(BE134+1))*(2*1/U134*1/T134-1/T134*1/T134)))</f>
        <v>0</v>
      </c>
      <c r="T134">
        <f>IF(LEFT(BF134,1)&lt;&gt;"0",IF(LEFT(BF134,1)="1",3.0,BG134),$D$5+$E$5*(BX134*BQ134/($K$5*1000))+$F$5*(BX134*BQ134/($K$5*1000))*MAX(MIN(BD134,$J$5),$I$5)*MAX(MIN(BD134,$J$5),$I$5)+$G$5*MAX(MIN(BD134,$J$5),$I$5)*(BX134*BQ134/($K$5*1000))+$H$5*(BX134*BQ134/($K$5*1000))*(BX134*BQ134/($K$5*1000)))</f>
        <v>0</v>
      </c>
      <c r="U134">
        <f>L134*(1000-(1000*0.61365*exp(17.502*Y134/(240.97+Y134))/(BQ134+BR134)+BL134)/2)/(1000*0.61365*exp(17.502*Y134/(240.97+Y134))/(BQ134+BR134)-BL134)</f>
        <v>0</v>
      </c>
      <c r="V134">
        <f>1/((BE134+1)/(S134/1.6)+1/(T134/1.37)) + BE134/((BE134+1)/(S134/1.6) + BE134/(T134/1.37))</f>
        <v>0</v>
      </c>
      <c r="W134">
        <f>(AZ134*BC134)</f>
        <v>0</v>
      </c>
      <c r="X134">
        <f>(BS134+(W134+2*0.95*5.67E-8*(((BS134+$B$7)+273)^4-(BS134+273)^4)-44100*L134)/(1.84*29.3*T134+8*0.95*5.67E-8*(BS134+273)^3))</f>
        <v>0</v>
      </c>
      <c r="Y134">
        <f>($C$7*BT134+$D$7*BU134+$E$7*X134)</f>
        <v>0</v>
      </c>
      <c r="Z134">
        <f>0.61365*exp(17.502*Y134/(240.97+Y134))</f>
        <v>0</v>
      </c>
      <c r="AA134">
        <f>(AB134/AC134*100)</f>
        <v>0</v>
      </c>
      <c r="AB134">
        <f>BL134*(BQ134+BR134)/1000</f>
        <v>0</v>
      </c>
      <c r="AC134">
        <f>0.61365*exp(17.502*BS134/(240.97+BS134))</f>
        <v>0</v>
      </c>
      <c r="AD134">
        <f>(Z134-BL134*(BQ134+BR134)/1000)</f>
        <v>0</v>
      </c>
      <c r="AE134">
        <f>(-L134*44100)</f>
        <v>0</v>
      </c>
      <c r="AF134">
        <f>2*29.3*T134*0.92*(BS134-Y134)</f>
        <v>0</v>
      </c>
      <c r="AG134">
        <f>2*0.95*5.67E-8*(((BS134+$B$7)+273)^4-(Y134+273)^4)</f>
        <v>0</v>
      </c>
      <c r="AH134">
        <f>W134+AG134+AE134+AF134</f>
        <v>0</v>
      </c>
      <c r="AI134">
        <f>BP134*AW134*(BK134-BJ134*(1000-AW134*BM134)/(1000-AW134*BL134))/(100*BD134)</f>
        <v>0</v>
      </c>
      <c r="AJ134">
        <f>1000*BP134*AW134*(BL134-BM134)/(100*BD134*(1000-AW134*BL134))</f>
        <v>0</v>
      </c>
      <c r="AK134">
        <f>(AL134 - AM134 - BQ134*1E3/(8.314*(BS134+273.15)) * AO134/BP134 * AN134) * BP134/(100*BD134) * (1000 - BM134)/1000</f>
        <v>0</v>
      </c>
      <c r="AL134">
        <v>1406.673694518088</v>
      </c>
      <c r="AM134">
        <v>1367.563939393939</v>
      </c>
      <c r="AN134">
        <v>5.048815933207248</v>
      </c>
      <c r="AO134">
        <v>66.7948060823847</v>
      </c>
      <c r="AP134">
        <f>(AR134 - AQ134 + BQ134*1E3/(8.314*(BS134+273.15)) * AT134/BP134 * AS134) * BP134/(100*BD134) * 1000/(1000 - AR134)</f>
        <v>0</v>
      </c>
      <c r="AQ134">
        <v>14.79171385941909</v>
      </c>
      <c r="AR134">
        <v>16.20601878787879</v>
      </c>
      <c r="AS134">
        <v>8.128206150193275E-05</v>
      </c>
      <c r="AT134">
        <v>79.11630161868476</v>
      </c>
      <c r="AU134">
        <v>15</v>
      </c>
      <c r="AV134">
        <v>2</v>
      </c>
      <c r="AW134">
        <f>IF(AU134*$H$13&gt;=AY134,1.0,(AY134/(AY134-AU134*$H$13)))</f>
        <v>0</v>
      </c>
      <c r="AX134">
        <f>(AW134-1)*100</f>
        <v>0</v>
      </c>
      <c r="AY134">
        <f>MAX(0,($B$13+$C$13*BX134)/(1+$D$13*BX134)*BQ134/(BS134+273)*$E$13)</f>
        <v>0</v>
      </c>
      <c r="AZ134">
        <f>$B$11*BY134+$C$11*BZ134+$F$11*CK134*(1-CN134)</f>
        <v>0</v>
      </c>
      <c r="BA134">
        <f>AZ134*BB134</f>
        <v>0</v>
      </c>
      <c r="BB134">
        <f>($B$11*$D$9+$C$11*$D$9+$F$11*((CX134+CP134)/MAX(CX134+CP134+CY134, 0.1)*$I$9+CY134/MAX(CX134+CP134+CY134, 0.1)*$J$9))/($B$11+$C$11+$F$11)</f>
        <v>0</v>
      </c>
      <c r="BC134">
        <f>($B$11*$K$9+$C$11*$K$9+$F$11*((CX134+CP134)/MAX(CX134+CP134+CY134, 0.1)*$P$9+CY134/MAX(CX134+CP134+CY134, 0.1)*$Q$9))/($B$11+$C$11+$F$11)</f>
        <v>0</v>
      </c>
      <c r="BD134">
        <v>6</v>
      </c>
      <c r="BE134">
        <v>0.5</v>
      </c>
      <c r="BF134" t="s">
        <v>361</v>
      </c>
      <c r="BG134">
        <v>2</v>
      </c>
      <c r="BH134" t="b">
        <v>1</v>
      </c>
      <c r="BI134">
        <v>1728492614.6</v>
      </c>
      <c r="BJ134">
        <v>1310.555925925926</v>
      </c>
      <c r="BK134">
        <v>1360.344074074074</v>
      </c>
      <c r="BL134">
        <v>16.19348888888889</v>
      </c>
      <c r="BM134">
        <v>14.73963703703704</v>
      </c>
      <c r="BN134">
        <v>1321.755555555556</v>
      </c>
      <c r="BO134">
        <v>16.28392592592593</v>
      </c>
      <c r="BP134">
        <v>600.0019259259258</v>
      </c>
      <c r="BQ134">
        <v>97.50615185185183</v>
      </c>
      <c r="BR134">
        <v>0.09992618888888886</v>
      </c>
      <c r="BS134">
        <v>25.04038518518518</v>
      </c>
      <c r="BT134">
        <v>25.01357777777778</v>
      </c>
      <c r="BU134">
        <v>999.9000000000001</v>
      </c>
      <c r="BV134">
        <v>0</v>
      </c>
      <c r="BW134">
        <v>0</v>
      </c>
      <c r="BX134">
        <v>10015.73925925926</v>
      </c>
      <c r="BY134">
        <v>0</v>
      </c>
      <c r="BZ134">
        <v>65.25669259259259</v>
      </c>
      <c r="CA134">
        <v>-49.78786666666667</v>
      </c>
      <c r="CB134">
        <v>1332.127037037037</v>
      </c>
      <c r="CC134">
        <v>1380.695555555556</v>
      </c>
      <c r="CD134">
        <v>1.453857037037037</v>
      </c>
      <c r="CE134">
        <v>1360.344074074074</v>
      </c>
      <c r="CF134">
        <v>14.73963703703704</v>
      </c>
      <c r="CG134">
        <v>1.578964074074074</v>
      </c>
      <c r="CH134">
        <v>1.437204814814814</v>
      </c>
      <c r="CI134">
        <v>13.75502962962963</v>
      </c>
      <c r="CJ134">
        <v>12.31591851851852</v>
      </c>
      <c r="CK134">
        <v>1600.019259259259</v>
      </c>
      <c r="CL134">
        <v>0.6920166666666666</v>
      </c>
      <c r="CM134">
        <v>0.3079833333333333</v>
      </c>
      <c r="CN134">
        <v>0</v>
      </c>
      <c r="CO134">
        <v>2.070014814814815</v>
      </c>
      <c r="CP134">
        <v>0</v>
      </c>
      <c r="CQ134">
        <v>14454.88518518519</v>
      </c>
      <c r="CR134">
        <v>13790.44444444445</v>
      </c>
      <c r="CS134">
        <v>37.5877037037037</v>
      </c>
      <c r="CT134">
        <v>38.24507407407408</v>
      </c>
      <c r="CU134">
        <v>38.18266666666666</v>
      </c>
      <c r="CV134">
        <v>36.3747037037037</v>
      </c>
      <c r="CW134">
        <v>36.92814814814815</v>
      </c>
      <c r="CX134">
        <v>1107.240740740741</v>
      </c>
      <c r="CY134">
        <v>492.7785185185185</v>
      </c>
      <c r="CZ134">
        <v>0</v>
      </c>
      <c r="DA134">
        <v>1728492679</v>
      </c>
      <c r="DB134">
        <v>0</v>
      </c>
      <c r="DC134">
        <v>1728490956.5</v>
      </c>
      <c r="DD134" t="s">
        <v>362</v>
      </c>
      <c r="DE134">
        <v>1728490952.5</v>
      </c>
      <c r="DF134">
        <v>1728490956.5</v>
      </c>
      <c r="DG134">
        <v>1</v>
      </c>
      <c r="DH134">
        <v>-0.065</v>
      </c>
      <c r="DI134">
        <v>-0.008</v>
      </c>
      <c r="DJ134">
        <v>-3.246</v>
      </c>
      <c r="DK134">
        <v>-0.091</v>
      </c>
      <c r="DL134">
        <v>52</v>
      </c>
      <c r="DM134">
        <v>15</v>
      </c>
      <c r="DN134">
        <v>0.25</v>
      </c>
      <c r="DO134">
        <v>0.13</v>
      </c>
      <c r="DP134">
        <v>-49.7519975</v>
      </c>
      <c r="DQ134">
        <v>-1.100551969981156</v>
      </c>
      <c r="DR134">
        <v>0.1593356276660993</v>
      </c>
      <c r="DS134">
        <v>0</v>
      </c>
      <c r="DT134">
        <v>1.47563475</v>
      </c>
      <c r="DU134">
        <v>-0.44779868667918</v>
      </c>
      <c r="DV134">
        <v>0.04463656516733225</v>
      </c>
      <c r="DW134">
        <v>0</v>
      </c>
      <c r="DX134">
        <v>0</v>
      </c>
      <c r="DY134">
        <v>2</v>
      </c>
      <c r="DZ134" t="s">
        <v>386</v>
      </c>
      <c r="EA134">
        <v>3.231</v>
      </c>
      <c r="EB134">
        <v>2.70434</v>
      </c>
      <c r="EC134">
        <v>0.226826</v>
      </c>
      <c r="ED134">
        <v>0.231218</v>
      </c>
      <c r="EE134">
        <v>0.0852368</v>
      </c>
      <c r="EF134">
        <v>0.07991959999999999</v>
      </c>
      <c r="EG134">
        <v>25526.8</v>
      </c>
      <c r="EH134">
        <v>24779.4</v>
      </c>
      <c r="EI134">
        <v>31595</v>
      </c>
      <c r="EJ134">
        <v>30531.2</v>
      </c>
      <c r="EK134">
        <v>38737.4</v>
      </c>
      <c r="EL134">
        <v>37135</v>
      </c>
      <c r="EM134">
        <v>44301.3</v>
      </c>
      <c r="EN134">
        <v>42619</v>
      </c>
      <c r="EO134">
        <v>2.13403</v>
      </c>
      <c r="EP134">
        <v>1.91737</v>
      </c>
      <c r="EQ134">
        <v>0.139549</v>
      </c>
      <c r="ER134">
        <v>0</v>
      </c>
      <c r="ES134">
        <v>22.7153</v>
      </c>
      <c r="ET134">
        <v>999.9</v>
      </c>
      <c r="EU134">
        <v>70.5</v>
      </c>
      <c r="EV134">
        <v>23.4</v>
      </c>
      <c r="EW134">
        <v>20.8864</v>
      </c>
      <c r="EX134">
        <v>60.8019</v>
      </c>
      <c r="EY134">
        <v>25.3085</v>
      </c>
      <c r="EZ134">
        <v>1</v>
      </c>
      <c r="FA134">
        <v>-0.254794</v>
      </c>
      <c r="FB134">
        <v>0.133676</v>
      </c>
      <c r="FC134">
        <v>20.1988</v>
      </c>
      <c r="FD134">
        <v>5.21879</v>
      </c>
      <c r="FE134">
        <v>11.9959</v>
      </c>
      <c r="FF134">
        <v>4.9646</v>
      </c>
      <c r="FG134">
        <v>3.29538</v>
      </c>
      <c r="FH134">
        <v>9999</v>
      </c>
      <c r="FI134">
        <v>9999</v>
      </c>
      <c r="FJ134">
        <v>9999</v>
      </c>
      <c r="FK134">
        <v>148.4</v>
      </c>
      <c r="FL134">
        <v>4.97102</v>
      </c>
      <c r="FM134">
        <v>1.86765</v>
      </c>
      <c r="FN134">
        <v>1.85888</v>
      </c>
      <c r="FO134">
        <v>1.86507</v>
      </c>
      <c r="FP134">
        <v>1.86301</v>
      </c>
      <c r="FQ134">
        <v>1.86432</v>
      </c>
      <c r="FR134">
        <v>1.85978</v>
      </c>
      <c r="FS134">
        <v>1.86389</v>
      </c>
      <c r="FT134">
        <v>0</v>
      </c>
      <c r="FU134">
        <v>0</v>
      </c>
      <c r="FV134">
        <v>0</v>
      </c>
      <c r="FW134">
        <v>0</v>
      </c>
      <c r="FX134" t="s">
        <v>364</v>
      </c>
      <c r="FY134" t="s">
        <v>365</v>
      </c>
      <c r="FZ134" t="s">
        <v>366</v>
      </c>
      <c r="GA134" t="s">
        <v>366</v>
      </c>
      <c r="GB134" t="s">
        <v>366</v>
      </c>
      <c r="GC134" t="s">
        <v>366</v>
      </c>
      <c r="GD134">
        <v>0</v>
      </c>
      <c r="GE134">
        <v>100</v>
      </c>
      <c r="GF134">
        <v>100</v>
      </c>
      <c r="GG134">
        <v>-11.4</v>
      </c>
      <c r="GH134">
        <v>-0.09039999999999999</v>
      </c>
      <c r="GI134">
        <v>-2.868309889394353</v>
      </c>
      <c r="GJ134">
        <v>-0.006773961979547998</v>
      </c>
      <c r="GK134">
        <v>-8.296070481250098E-08</v>
      </c>
      <c r="GL134">
        <v>3.322967193956903E-10</v>
      </c>
      <c r="GM134">
        <v>-0.07871069313407227</v>
      </c>
      <c r="GN134">
        <v>-0.00208336341840114</v>
      </c>
      <c r="GO134">
        <v>8.801746095907445E-05</v>
      </c>
      <c r="GP134">
        <v>-2.677693255255651E-07</v>
      </c>
      <c r="GQ134">
        <v>3</v>
      </c>
      <c r="GR134">
        <v>2052</v>
      </c>
      <c r="GS134">
        <v>2</v>
      </c>
      <c r="GT134">
        <v>18</v>
      </c>
      <c r="GU134">
        <v>27.8</v>
      </c>
      <c r="GV134">
        <v>27.8</v>
      </c>
      <c r="GW134">
        <v>3.00903</v>
      </c>
      <c r="GX134">
        <v>2.37549</v>
      </c>
      <c r="GY134">
        <v>1.44897</v>
      </c>
      <c r="GZ134">
        <v>2.323</v>
      </c>
      <c r="HA134">
        <v>1.55151</v>
      </c>
      <c r="HB134">
        <v>2.27905</v>
      </c>
      <c r="HC134">
        <v>28.7745</v>
      </c>
      <c r="HD134">
        <v>14.7274</v>
      </c>
      <c r="HE134">
        <v>18</v>
      </c>
      <c r="HF134">
        <v>571.923</v>
      </c>
      <c r="HG134">
        <v>440.115</v>
      </c>
      <c r="HH134">
        <v>23.3096</v>
      </c>
      <c r="HI134">
        <v>23.7052</v>
      </c>
      <c r="HJ134">
        <v>30</v>
      </c>
      <c r="HK134">
        <v>23.6412</v>
      </c>
      <c r="HL134">
        <v>23.5575</v>
      </c>
      <c r="HM134">
        <v>60.2839</v>
      </c>
      <c r="HN134">
        <v>37.7456</v>
      </c>
      <c r="HO134">
        <v>58.2519</v>
      </c>
      <c r="HP134">
        <v>23.3539</v>
      </c>
      <c r="HQ134">
        <v>1428.78</v>
      </c>
      <c r="HR134">
        <v>14.8165</v>
      </c>
      <c r="HS134">
        <v>100.294</v>
      </c>
      <c r="HT134">
        <v>101.853</v>
      </c>
    </row>
    <row r="135" spans="1:228">
      <c r="A135">
        <v>119</v>
      </c>
      <c r="B135">
        <v>1728492627.1</v>
      </c>
      <c r="C135">
        <v>1689.599999904633</v>
      </c>
      <c r="D135" t="s">
        <v>604</v>
      </c>
      <c r="E135" t="s">
        <v>605</v>
      </c>
      <c r="F135">
        <v>5</v>
      </c>
      <c r="G135" t="s">
        <v>357</v>
      </c>
      <c r="H135" t="s">
        <v>358</v>
      </c>
      <c r="I135" t="s">
        <v>359</v>
      </c>
      <c r="J135" t="s">
        <v>491</v>
      </c>
      <c r="K135">
        <v>1728492619.314285</v>
      </c>
      <c r="L135">
        <f>(M135)/1000</f>
        <v>0</v>
      </c>
      <c r="M135">
        <f>IF(BH135, AP135, AJ135)</f>
        <v>0</v>
      </c>
      <c r="N135">
        <f>IF(BH135, AK135, AI135)</f>
        <v>0</v>
      </c>
      <c r="O135">
        <f>BJ135 - IF(AW135&gt;1, N135*BD135*100.0/(AY135), 0)</f>
        <v>0</v>
      </c>
      <c r="P135">
        <f>((V135-L135/2)*O135-N135)/(V135+L135/2)</f>
        <v>0</v>
      </c>
      <c r="Q135">
        <f>P135*(BQ135+BR135)/1000.0</f>
        <v>0</v>
      </c>
      <c r="R135">
        <f>(BJ135 - IF(AW135&gt;1, N135*BD135*100.0/(AY135), 0))*(BQ135+BR135)/1000.0</f>
        <v>0</v>
      </c>
      <c r="S135">
        <f>2.0/((1/U135-1/T135)+SIGN(U135)*SQRT((1/U135-1/T135)*(1/U135-1/T135) + 4*BE135/((BE135+1)*(BE135+1))*(2*1/U135*1/T135-1/T135*1/T135)))</f>
        <v>0</v>
      </c>
      <c r="T135">
        <f>IF(LEFT(BF135,1)&lt;&gt;"0",IF(LEFT(BF135,1)="1",3.0,BG135),$D$5+$E$5*(BX135*BQ135/($K$5*1000))+$F$5*(BX135*BQ135/($K$5*1000))*MAX(MIN(BD135,$J$5),$I$5)*MAX(MIN(BD135,$J$5),$I$5)+$G$5*MAX(MIN(BD135,$J$5),$I$5)*(BX135*BQ135/($K$5*1000))+$H$5*(BX135*BQ135/($K$5*1000))*(BX135*BQ135/($K$5*1000)))</f>
        <v>0</v>
      </c>
      <c r="U135">
        <f>L135*(1000-(1000*0.61365*exp(17.502*Y135/(240.97+Y135))/(BQ135+BR135)+BL135)/2)/(1000*0.61365*exp(17.502*Y135/(240.97+Y135))/(BQ135+BR135)-BL135)</f>
        <v>0</v>
      </c>
      <c r="V135">
        <f>1/((BE135+1)/(S135/1.6)+1/(T135/1.37)) + BE135/((BE135+1)/(S135/1.6) + BE135/(T135/1.37))</f>
        <v>0</v>
      </c>
      <c r="W135">
        <f>(AZ135*BC135)</f>
        <v>0</v>
      </c>
      <c r="X135">
        <f>(BS135+(W135+2*0.95*5.67E-8*(((BS135+$B$7)+273)^4-(BS135+273)^4)-44100*L135)/(1.84*29.3*T135+8*0.95*5.67E-8*(BS135+273)^3))</f>
        <v>0</v>
      </c>
      <c r="Y135">
        <f>($C$7*BT135+$D$7*BU135+$E$7*X135)</f>
        <v>0</v>
      </c>
      <c r="Z135">
        <f>0.61365*exp(17.502*Y135/(240.97+Y135))</f>
        <v>0</v>
      </c>
      <c r="AA135">
        <f>(AB135/AC135*100)</f>
        <v>0</v>
      </c>
      <c r="AB135">
        <f>BL135*(BQ135+BR135)/1000</f>
        <v>0</v>
      </c>
      <c r="AC135">
        <f>0.61365*exp(17.502*BS135/(240.97+BS135))</f>
        <v>0</v>
      </c>
      <c r="AD135">
        <f>(Z135-BL135*(BQ135+BR135)/1000)</f>
        <v>0</v>
      </c>
      <c r="AE135">
        <f>(-L135*44100)</f>
        <v>0</v>
      </c>
      <c r="AF135">
        <f>2*29.3*T135*0.92*(BS135-Y135)</f>
        <v>0</v>
      </c>
      <c r="AG135">
        <f>2*0.95*5.67E-8*(((BS135+$B$7)+273)^4-(Y135+273)^4)</f>
        <v>0</v>
      </c>
      <c r="AH135">
        <f>W135+AG135+AE135+AF135</f>
        <v>0</v>
      </c>
      <c r="AI135">
        <f>BP135*AW135*(BK135-BJ135*(1000-AW135*BM135)/(1000-AW135*BL135))/(100*BD135)</f>
        <v>0</v>
      </c>
      <c r="AJ135">
        <f>1000*BP135*AW135*(BL135-BM135)/(100*BD135*(1000-AW135*BL135))</f>
        <v>0</v>
      </c>
      <c r="AK135">
        <f>(AL135 - AM135 - BQ135*1E3/(8.314*(BS135+273.15)) * AO135/BP135 * AN135) * BP135/(100*BD135) * (1000 - BM135)/1000</f>
        <v>0</v>
      </c>
      <c r="AL135">
        <v>1431.232662350028</v>
      </c>
      <c r="AM135">
        <v>1392.404</v>
      </c>
      <c r="AN135">
        <v>4.997615854456226</v>
      </c>
      <c r="AO135">
        <v>66.7948060823847</v>
      </c>
      <c r="AP135">
        <f>(AR135 - AQ135 + BQ135*1E3/(8.314*(BS135+273.15)) * AT135/BP135 * AS135) * BP135/(100*BD135) * 1000/(1000 - AR135)</f>
        <v>0</v>
      </c>
      <c r="AQ135">
        <v>14.797999989691</v>
      </c>
      <c r="AR135">
        <v>16.21626606060605</v>
      </c>
      <c r="AS135">
        <v>4.392357013210457E-05</v>
      </c>
      <c r="AT135">
        <v>79.11630161868476</v>
      </c>
      <c r="AU135">
        <v>14</v>
      </c>
      <c r="AV135">
        <v>2</v>
      </c>
      <c r="AW135">
        <f>IF(AU135*$H$13&gt;=AY135,1.0,(AY135/(AY135-AU135*$H$13)))</f>
        <v>0</v>
      </c>
      <c r="AX135">
        <f>(AW135-1)*100</f>
        <v>0</v>
      </c>
      <c r="AY135">
        <f>MAX(0,($B$13+$C$13*BX135)/(1+$D$13*BX135)*BQ135/(BS135+273)*$E$13)</f>
        <v>0</v>
      </c>
      <c r="AZ135">
        <f>$B$11*BY135+$C$11*BZ135+$F$11*CK135*(1-CN135)</f>
        <v>0</v>
      </c>
      <c r="BA135">
        <f>AZ135*BB135</f>
        <v>0</v>
      </c>
      <c r="BB135">
        <f>($B$11*$D$9+$C$11*$D$9+$F$11*((CX135+CP135)/MAX(CX135+CP135+CY135, 0.1)*$I$9+CY135/MAX(CX135+CP135+CY135, 0.1)*$J$9))/($B$11+$C$11+$F$11)</f>
        <v>0</v>
      </c>
      <c r="BC135">
        <f>($B$11*$K$9+$C$11*$K$9+$F$11*((CX135+CP135)/MAX(CX135+CP135+CY135, 0.1)*$P$9+CY135/MAX(CX135+CP135+CY135, 0.1)*$Q$9))/($B$11+$C$11+$F$11)</f>
        <v>0</v>
      </c>
      <c r="BD135">
        <v>6</v>
      </c>
      <c r="BE135">
        <v>0.5</v>
      </c>
      <c r="BF135" t="s">
        <v>361</v>
      </c>
      <c r="BG135">
        <v>2</v>
      </c>
      <c r="BH135" t="b">
        <v>1</v>
      </c>
      <c r="BI135">
        <v>1728492619.314285</v>
      </c>
      <c r="BJ135">
        <v>1333.943928571429</v>
      </c>
      <c r="BK135">
        <v>1383.738928571428</v>
      </c>
      <c r="BL135">
        <v>16.20041428571428</v>
      </c>
      <c r="BM135">
        <v>14.77017142857143</v>
      </c>
      <c r="BN135">
        <v>1345.266785714286</v>
      </c>
      <c r="BO135">
        <v>16.29085357142857</v>
      </c>
      <c r="BP135">
        <v>600.0049642857142</v>
      </c>
      <c r="BQ135">
        <v>97.5060892857143</v>
      </c>
      <c r="BR135">
        <v>0.09997634642857144</v>
      </c>
      <c r="BS135">
        <v>25.03386428571429</v>
      </c>
      <c r="BT135">
        <v>25.01169285714286</v>
      </c>
      <c r="BU135">
        <v>999.9000000000002</v>
      </c>
      <c r="BV135">
        <v>0</v>
      </c>
      <c r="BW135">
        <v>0</v>
      </c>
      <c r="BX135">
        <v>10005.42428571429</v>
      </c>
      <c r="BY135">
        <v>0</v>
      </c>
      <c r="BZ135">
        <v>65.27324285714285</v>
      </c>
      <c r="CA135">
        <v>-49.79483928571428</v>
      </c>
      <c r="CB135">
        <v>1355.910357142857</v>
      </c>
      <c r="CC135">
        <v>1404.484285714286</v>
      </c>
      <c r="CD135">
        <v>1.430248928571429</v>
      </c>
      <c r="CE135">
        <v>1383.738928571428</v>
      </c>
      <c r="CF135">
        <v>14.77017142857143</v>
      </c>
      <c r="CG135">
        <v>1.579638928571428</v>
      </c>
      <c r="CH135">
        <v>1.440181071428572</v>
      </c>
      <c r="CI135">
        <v>13.76160714285714</v>
      </c>
      <c r="CJ135">
        <v>12.34740714285715</v>
      </c>
      <c r="CK135">
        <v>1600.028928571428</v>
      </c>
      <c r="CL135">
        <v>0.6920187142857142</v>
      </c>
      <c r="CM135">
        <v>0.3079812857142857</v>
      </c>
      <c r="CN135">
        <v>0</v>
      </c>
      <c r="CO135">
        <v>2.155589285714286</v>
      </c>
      <c r="CP135">
        <v>0</v>
      </c>
      <c r="CQ135">
        <v>14420.64642857143</v>
      </c>
      <c r="CR135">
        <v>13790.53571428571</v>
      </c>
      <c r="CS135">
        <v>37.53321428571429</v>
      </c>
      <c r="CT135">
        <v>38.19178571428571</v>
      </c>
      <c r="CU135">
        <v>38.12689285714286</v>
      </c>
      <c r="CV135">
        <v>36.33453571428571</v>
      </c>
      <c r="CW135">
        <v>36.87253571428572</v>
      </c>
      <c r="CX135">
        <v>1107.250357142857</v>
      </c>
      <c r="CY135">
        <v>492.7785714285715</v>
      </c>
      <c r="CZ135">
        <v>0</v>
      </c>
      <c r="DA135">
        <v>1728492683.8</v>
      </c>
      <c r="DB135">
        <v>0</v>
      </c>
      <c r="DC135">
        <v>1728490956.5</v>
      </c>
      <c r="DD135" t="s">
        <v>362</v>
      </c>
      <c r="DE135">
        <v>1728490952.5</v>
      </c>
      <c r="DF135">
        <v>1728490956.5</v>
      </c>
      <c r="DG135">
        <v>1</v>
      </c>
      <c r="DH135">
        <v>-0.065</v>
      </c>
      <c r="DI135">
        <v>-0.008</v>
      </c>
      <c r="DJ135">
        <v>-3.246</v>
      </c>
      <c r="DK135">
        <v>-0.091</v>
      </c>
      <c r="DL135">
        <v>52</v>
      </c>
      <c r="DM135">
        <v>15</v>
      </c>
      <c r="DN135">
        <v>0.25</v>
      </c>
      <c r="DO135">
        <v>0.13</v>
      </c>
      <c r="DP135">
        <v>-49.75284</v>
      </c>
      <c r="DQ135">
        <v>0.04080450281433432</v>
      </c>
      <c r="DR135">
        <v>0.2403013064883329</v>
      </c>
      <c r="DS135">
        <v>1</v>
      </c>
      <c r="DT135">
        <v>1.44738175</v>
      </c>
      <c r="DU135">
        <v>-0.3575600375234527</v>
      </c>
      <c r="DV135">
        <v>0.03807038395442708</v>
      </c>
      <c r="DW135">
        <v>0</v>
      </c>
      <c r="DX135">
        <v>1</v>
      </c>
      <c r="DY135">
        <v>2</v>
      </c>
      <c r="DZ135" t="s">
        <v>363</v>
      </c>
      <c r="EA135">
        <v>3.2311</v>
      </c>
      <c r="EB135">
        <v>2.70419</v>
      </c>
      <c r="EC135">
        <v>0.229333</v>
      </c>
      <c r="ED135">
        <v>0.233803</v>
      </c>
      <c r="EE135">
        <v>0.0852695</v>
      </c>
      <c r="EF135">
        <v>0.0799388</v>
      </c>
      <c r="EG135">
        <v>25444.1</v>
      </c>
      <c r="EH135">
        <v>24696</v>
      </c>
      <c r="EI135">
        <v>31594.7</v>
      </c>
      <c r="EJ135">
        <v>30530.8</v>
      </c>
      <c r="EK135">
        <v>38735.6</v>
      </c>
      <c r="EL135">
        <v>37133.8</v>
      </c>
      <c r="EM135">
        <v>44300.8</v>
      </c>
      <c r="EN135">
        <v>42618.5</v>
      </c>
      <c r="EO135">
        <v>2.13452</v>
      </c>
      <c r="EP135">
        <v>1.91698</v>
      </c>
      <c r="EQ135">
        <v>0.138424</v>
      </c>
      <c r="ER135">
        <v>0</v>
      </c>
      <c r="ES135">
        <v>22.7177</v>
      </c>
      <c r="ET135">
        <v>999.9</v>
      </c>
      <c r="EU135">
        <v>70.5</v>
      </c>
      <c r="EV135">
        <v>23.4</v>
      </c>
      <c r="EW135">
        <v>20.887</v>
      </c>
      <c r="EX135">
        <v>61.1719</v>
      </c>
      <c r="EY135">
        <v>25.2804</v>
      </c>
      <c r="EZ135">
        <v>1</v>
      </c>
      <c r="FA135">
        <v>-0.255282</v>
      </c>
      <c r="FB135">
        <v>-0.104744</v>
      </c>
      <c r="FC135">
        <v>20.1992</v>
      </c>
      <c r="FD135">
        <v>5.22014</v>
      </c>
      <c r="FE135">
        <v>11.9971</v>
      </c>
      <c r="FF135">
        <v>4.9649</v>
      </c>
      <c r="FG135">
        <v>3.29565</v>
      </c>
      <c r="FH135">
        <v>9999</v>
      </c>
      <c r="FI135">
        <v>9999</v>
      </c>
      <c r="FJ135">
        <v>9999</v>
      </c>
      <c r="FK135">
        <v>148.5</v>
      </c>
      <c r="FL135">
        <v>4.971</v>
      </c>
      <c r="FM135">
        <v>1.86765</v>
      </c>
      <c r="FN135">
        <v>1.85885</v>
      </c>
      <c r="FO135">
        <v>1.86508</v>
      </c>
      <c r="FP135">
        <v>1.863</v>
      </c>
      <c r="FQ135">
        <v>1.86435</v>
      </c>
      <c r="FR135">
        <v>1.85979</v>
      </c>
      <c r="FS135">
        <v>1.86388</v>
      </c>
      <c r="FT135">
        <v>0</v>
      </c>
      <c r="FU135">
        <v>0</v>
      </c>
      <c r="FV135">
        <v>0</v>
      </c>
      <c r="FW135">
        <v>0</v>
      </c>
      <c r="FX135" t="s">
        <v>364</v>
      </c>
      <c r="FY135" t="s">
        <v>365</v>
      </c>
      <c r="FZ135" t="s">
        <v>366</v>
      </c>
      <c r="GA135" t="s">
        <v>366</v>
      </c>
      <c r="GB135" t="s">
        <v>366</v>
      </c>
      <c r="GC135" t="s">
        <v>366</v>
      </c>
      <c r="GD135">
        <v>0</v>
      </c>
      <c r="GE135">
        <v>100</v>
      </c>
      <c r="GF135">
        <v>100</v>
      </c>
      <c r="GG135">
        <v>-11.52</v>
      </c>
      <c r="GH135">
        <v>-0.09039999999999999</v>
      </c>
      <c r="GI135">
        <v>-2.868309889394353</v>
      </c>
      <c r="GJ135">
        <v>-0.006773961979547998</v>
      </c>
      <c r="GK135">
        <v>-8.296070481250098E-08</v>
      </c>
      <c r="GL135">
        <v>3.322967193956903E-10</v>
      </c>
      <c r="GM135">
        <v>-0.07871069313407227</v>
      </c>
      <c r="GN135">
        <v>-0.00208336341840114</v>
      </c>
      <c r="GO135">
        <v>8.801746095907445E-05</v>
      </c>
      <c r="GP135">
        <v>-2.677693255255651E-07</v>
      </c>
      <c r="GQ135">
        <v>3</v>
      </c>
      <c r="GR135">
        <v>2052</v>
      </c>
      <c r="GS135">
        <v>2</v>
      </c>
      <c r="GT135">
        <v>18</v>
      </c>
      <c r="GU135">
        <v>27.9</v>
      </c>
      <c r="GV135">
        <v>27.8</v>
      </c>
      <c r="GW135">
        <v>3.05054</v>
      </c>
      <c r="GX135">
        <v>2.37915</v>
      </c>
      <c r="GY135">
        <v>1.44897</v>
      </c>
      <c r="GZ135">
        <v>2.32422</v>
      </c>
      <c r="HA135">
        <v>1.55151</v>
      </c>
      <c r="HB135">
        <v>2.24976</v>
      </c>
      <c r="HC135">
        <v>28.7745</v>
      </c>
      <c r="HD135">
        <v>14.7274</v>
      </c>
      <c r="HE135">
        <v>18</v>
      </c>
      <c r="HF135">
        <v>572.308</v>
      </c>
      <c r="HG135">
        <v>439.916</v>
      </c>
      <c r="HH135">
        <v>23.2986</v>
      </c>
      <c r="HI135">
        <v>23.7087</v>
      </c>
      <c r="HJ135">
        <v>29.9998</v>
      </c>
      <c r="HK135">
        <v>23.6462</v>
      </c>
      <c r="HL135">
        <v>23.5619</v>
      </c>
      <c r="HM135">
        <v>61.1163</v>
      </c>
      <c r="HN135">
        <v>37.7456</v>
      </c>
      <c r="HO135">
        <v>58.2519</v>
      </c>
      <c r="HP135">
        <v>23.3433</v>
      </c>
      <c r="HQ135">
        <v>1449.17</v>
      </c>
      <c r="HR135">
        <v>14.8234</v>
      </c>
      <c r="HS135">
        <v>100.293</v>
      </c>
      <c r="HT135">
        <v>101.852</v>
      </c>
    </row>
    <row r="136" spans="1:228">
      <c r="A136">
        <v>120</v>
      </c>
      <c r="B136">
        <v>1728492632.1</v>
      </c>
      <c r="C136">
        <v>1694.599999904633</v>
      </c>
      <c r="D136" t="s">
        <v>606</v>
      </c>
      <c r="E136" t="s">
        <v>607</v>
      </c>
      <c r="F136">
        <v>5</v>
      </c>
      <c r="G136" t="s">
        <v>357</v>
      </c>
      <c r="H136" t="s">
        <v>358</v>
      </c>
      <c r="I136" t="s">
        <v>359</v>
      </c>
      <c r="J136" t="s">
        <v>491</v>
      </c>
      <c r="K136">
        <v>1728492624.6</v>
      </c>
      <c r="L136">
        <f>(M136)/1000</f>
        <v>0</v>
      </c>
      <c r="M136">
        <f>IF(BH136, AP136, AJ136)</f>
        <v>0</v>
      </c>
      <c r="N136">
        <f>IF(BH136, AK136, AI136)</f>
        <v>0</v>
      </c>
      <c r="O136">
        <f>BJ136 - IF(AW136&gt;1, N136*BD136*100.0/(AY136), 0)</f>
        <v>0</v>
      </c>
      <c r="P136">
        <f>((V136-L136/2)*O136-N136)/(V136+L136/2)</f>
        <v>0</v>
      </c>
      <c r="Q136">
        <f>P136*(BQ136+BR136)/1000.0</f>
        <v>0</v>
      </c>
      <c r="R136">
        <f>(BJ136 - IF(AW136&gt;1, N136*BD136*100.0/(AY136), 0))*(BQ136+BR136)/1000.0</f>
        <v>0</v>
      </c>
      <c r="S136">
        <f>2.0/((1/U136-1/T136)+SIGN(U136)*SQRT((1/U136-1/T136)*(1/U136-1/T136) + 4*BE136/((BE136+1)*(BE136+1))*(2*1/U136*1/T136-1/T136*1/T136)))</f>
        <v>0</v>
      </c>
      <c r="T136">
        <f>IF(LEFT(BF136,1)&lt;&gt;"0",IF(LEFT(BF136,1)="1",3.0,BG136),$D$5+$E$5*(BX136*BQ136/($K$5*1000))+$F$5*(BX136*BQ136/($K$5*1000))*MAX(MIN(BD136,$J$5),$I$5)*MAX(MIN(BD136,$J$5),$I$5)+$G$5*MAX(MIN(BD136,$J$5),$I$5)*(BX136*BQ136/($K$5*1000))+$H$5*(BX136*BQ136/($K$5*1000))*(BX136*BQ136/($K$5*1000)))</f>
        <v>0</v>
      </c>
      <c r="U136">
        <f>L136*(1000-(1000*0.61365*exp(17.502*Y136/(240.97+Y136))/(BQ136+BR136)+BL136)/2)/(1000*0.61365*exp(17.502*Y136/(240.97+Y136))/(BQ136+BR136)-BL136)</f>
        <v>0</v>
      </c>
      <c r="V136">
        <f>1/((BE136+1)/(S136/1.6)+1/(T136/1.37)) + BE136/((BE136+1)/(S136/1.6) + BE136/(T136/1.37))</f>
        <v>0</v>
      </c>
      <c r="W136">
        <f>(AZ136*BC136)</f>
        <v>0</v>
      </c>
      <c r="X136">
        <f>(BS136+(W136+2*0.95*5.67E-8*(((BS136+$B$7)+273)^4-(BS136+273)^4)-44100*L136)/(1.84*29.3*T136+8*0.95*5.67E-8*(BS136+273)^3))</f>
        <v>0</v>
      </c>
      <c r="Y136">
        <f>($C$7*BT136+$D$7*BU136+$E$7*X136)</f>
        <v>0</v>
      </c>
      <c r="Z136">
        <f>0.61365*exp(17.502*Y136/(240.97+Y136))</f>
        <v>0</v>
      </c>
      <c r="AA136">
        <f>(AB136/AC136*100)</f>
        <v>0</v>
      </c>
      <c r="AB136">
        <f>BL136*(BQ136+BR136)/1000</f>
        <v>0</v>
      </c>
      <c r="AC136">
        <f>0.61365*exp(17.502*BS136/(240.97+BS136))</f>
        <v>0</v>
      </c>
      <c r="AD136">
        <f>(Z136-BL136*(BQ136+BR136)/1000)</f>
        <v>0</v>
      </c>
      <c r="AE136">
        <f>(-L136*44100)</f>
        <v>0</v>
      </c>
      <c r="AF136">
        <f>2*29.3*T136*0.92*(BS136-Y136)</f>
        <v>0</v>
      </c>
      <c r="AG136">
        <f>2*0.95*5.67E-8*(((BS136+$B$7)+273)^4-(Y136+273)^4)</f>
        <v>0</v>
      </c>
      <c r="AH136">
        <f>W136+AG136+AE136+AF136</f>
        <v>0</v>
      </c>
      <c r="AI136">
        <f>BP136*AW136*(BK136-BJ136*(1000-AW136*BM136)/(1000-AW136*BL136))/(100*BD136)</f>
        <v>0</v>
      </c>
      <c r="AJ136">
        <f>1000*BP136*AW136*(BL136-BM136)/(100*BD136*(1000-AW136*BL136))</f>
        <v>0</v>
      </c>
      <c r="AK136">
        <f>(AL136 - AM136 - BQ136*1E3/(8.314*(BS136+273.15)) * AO136/BP136 * AN136) * BP136/(100*BD136) * (1000 - BM136)/1000</f>
        <v>0</v>
      </c>
      <c r="AL136">
        <v>1457.916329647476</v>
      </c>
      <c r="AM136">
        <v>1418.174121212121</v>
      </c>
      <c r="AN136">
        <v>5.175895402367649</v>
      </c>
      <c r="AO136">
        <v>66.7948060823847</v>
      </c>
      <c r="AP136">
        <f>(AR136 - AQ136 + BQ136*1E3/(8.314*(BS136+273.15)) * AT136/BP136 * AS136) * BP136/(100*BD136) * 1000/(1000 - AR136)</f>
        <v>0</v>
      </c>
      <c r="AQ136">
        <v>14.80428749330026</v>
      </c>
      <c r="AR136">
        <v>16.21656909090909</v>
      </c>
      <c r="AS136">
        <v>1.512708309824233E-06</v>
      </c>
      <c r="AT136">
        <v>79.11630161868476</v>
      </c>
      <c r="AU136">
        <v>14</v>
      </c>
      <c r="AV136">
        <v>2</v>
      </c>
      <c r="AW136">
        <f>IF(AU136*$H$13&gt;=AY136,1.0,(AY136/(AY136-AU136*$H$13)))</f>
        <v>0</v>
      </c>
      <c r="AX136">
        <f>(AW136-1)*100</f>
        <v>0</v>
      </c>
      <c r="AY136">
        <f>MAX(0,($B$13+$C$13*BX136)/(1+$D$13*BX136)*BQ136/(BS136+273)*$E$13)</f>
        <v>0</v>
      </c>
      <c r="AZ136">
        <f>$B$11*BY136+$C$11*BZ136+$F$11*CK136*(1-CN136)</f>
        <v>0</v>
      </c>
      <c r="BA136">
        <f>AZ136*BB136</f>
        <v>0</v>
      </c>
      <c r="BB136">
        <f>($B$11*$D$9+$C$11*$D$9+$F$11*((CX136+CP136)/MAX(CX136+CP136+CY136, 0.1)*$I$9+CY136/MAX(CX136+CP136+CY136, 0.1)*$J$9))/($B$11+$C$11+$F$11)</f>
        <v>0</v>
      </c>
      <c r="BC136">
        <f>($B$11*$K$9+$C$11*$K$9+$F$11*((CX136+CP136)/MAX(CX136+CP136+CY136, 0.1)*$P$9+CY136/MAX(CX136+CP136+CY136, 0.1)*$Q$9))/($B$11+$C$11+$F$11)</f>
        <v>0</v>
      </c>
      <c r="BD136">
        <v>6</v>
      </c>
      <c r="BE136">
        <v>0.5</v>
      </c>
      <c r="BF136" t="s">
        <v>361</v>
      </c>
      <c r="BG136">
        <v>2</v>
      </c>
      <c r="BH136" t="b">
        <v>1</v>
      </c>
      <c r="BI136">
        <v>1728492624.6</v>
      </c>
      <c r="BJ136">
        <v>1360.156296296296</v>
      </c>
      <c r="BK136">
        <v>1410.303703703704</v>
      </c>
      <c r="BL136">
        <v>16.20914444444444</v>
      </c>
      <c r="BM136">
        <v>14.79795185185185</v>
      </c>
      <c r="BN136">
        <v>1371.615185185185</v>
      </c>
      <c r="BO136">
        <v>16.29958148148148</v>
      </c>
      <c r="BP136">
        <v>599.9987407407408</v>
      </c>
      <c r="BQ136">
        <v>97.50595185185183</v>
      </c>
      <c r="BR136">
        <v>0.1001196148148148</v>
      </c>
      <c r="BS136">
        <v>25.02084814814814</v>
      </c>
      <c r="BT136">
        <v>25.00112592592593</v>
      </c>
      <c r="BU136">
        <v>999.9000000000001</v>
      </c>
      <c r="BV136">
        <v>0</v>
      </c>
      <c r="BW136">
        <v>0</v>
      </c>
      <c r="BX136">
        <v>9993.193333333335</v>
      </c>
      <c r="BY136">
        <v>0</v>
      </c>
      <c r="BZ136">
        <v>65.29536666666665</v>
      </c>
      <c r="CA136">
        <v>-50.14711481481481</v>
      </c>
      <c r="CB136">
        <v>1382.566666666667</v>
      </c>
      <c r="CC136">
        <v>1431.488148148148</v>
      </c>
      <c r="CD136">
        <v>1.411196666666666</v>
      </c>
      <c r="CE136">
        <v>1410.303703703704</v>
      </c>
      <c r="CF136">
        <v>14.79795185185185</v>
      </c>
      <c r="CG136">
        <v>1.580488888888889</v>
      </c>
      <c r="CH136">
        <v>1.442888518518519</v>
      </c>
      <c r="CI136">
        <v>13.76988148148148</v>
      </c>
      <c r="CJ136">
        <v>12.37602222222222</v>
      </c>
      <c r="CK136">
        <v>1600.032962962963</v>
      </c>
      <c r="CL136">
        <v>0.6920173333333333</v>
      </c>
      <c r="CM136">
        <v>0.3079826666666666</v>
      </c>
      <c r="CN136">
        <v>0</v>
      </c>
      <c r="CO136">
        <v>2.22042962962963</v>
      </c>
      <c r="CP136">
        <v>0</v>
      </c>
      <c r="CQ136">
        <v>14389.40740740741</v>
      </c>
      <c r="CR136">
        <v>13790.55925925926</v>
      </c>
      <c r="CS136">
        <v>37.47196296296296</v>
      </c>
      <c r="CT136">
        <v>38.13396296296296</v>
      </c>
      <c r="CU136">
        <v>38.06462962962963</v>
      </c>
      <c r="CV136">
        <v>36.28907407407407</v>
      </c>
      <c r="CW136">
        <v>36.81696296296296</v>
      </c>
      <c r="CX136">
        <v>1107.251851851852</v>
      </c>
      <c r="CY136">
        <v>492.781111111111</v>
      </c>
      <c r="CZ136">
        <v>0</v>
      </c>
      <c r="DA136">
        <v>1728492688.6</v>
      </c>
      <c r="DB136">
        <v>0</v>
      </c>
      <c r="DC136">
        <v>1728490956.5</v>
      </c>
      <c r="DD136" t="s">
        <v>362</v>
      </c>
      <c r="DE136">
        <v>1728490952.5</v>
      </c>
      <c r="DF136">
        <v>1728490956.5</v>
      </c>
      <c r="DG136">
        <v>1</v>
      </c>
      <c r="DH136">
        <v>-0.065</v>
      </c>
      <c r="DI136">
        <v>-0.008</v>
      </c>
      <c r="DJ136">
        <v>-3.246</v>
      </c>
      <c r="DK136">
        <v>-0.091</v>
      </c>
      <c r="DL136">
        <v>52</v>
      </c>
      <c r="DM136">
        <v>15</v>
      </c>
      <c r="DN136">
        <v>0.25</v>
      </c>
      <c r="DO136">
        <v>0.13</v>
      </c>
      <c r="DP136">
        <v>-50.025085</v>
      </c>
      <c r="DQ136">
        <v>-3.335867166979392</v>
      </c>
      <c r="DR136">
        <v>0.5194552336583008</v>
      </c>
      <c r="DS136">
        <v>0</v>
      </c>
      <c r="DT136">
        <v>1.426963</v>
      </c>
      <c r="DU136">
        <v>-0.2068779737335876</v>
      </c>
      <c r="DV136">
        <v>0.02773800445237542</v>
      </c>
      <c r="DW136">
        <v>0</v>
      </c>
      <c r="DX136">
        <v>0</v>
      </c>
      <c r="DY136">
        <v>2</v>
      </c>
      <c r="DZ136" t="s">
        <v>386</v>
      </c>
      <c r="EA136">
        <v>3.23099</v>
      </c>
      <c r="EB136">
        <v>2.70442</v>
      </c>
      <c r="EC136">
        <v>0.231904</v>
      </c>
      <c r="ED136">
        <v>0.236285</v>
      </c>
      <c r="EE136">
        <v>0.0852695</v>
      </c>
      <c r="EF136">
        <v>0.07995670000000001</v>
      </c>
      <c r="EG136">
        <v>25359.6</v>
      </c>
      <c r="EH136">
        <v>24616.4</v>
      </c>
      <c r="EI136">
        <v>31594.9</v>
      </c>
      <c r="EJ136">
        <v>30531.1</v>
      </c>
      <c r="EK136">
        <v>38735.8</v>
      </c>
      <c r="EL136">
        <v>37133.4</v>
      </c>
      <c r="EM136">
        <v>44301</v>
      </c>
      <c r="EN136">
        <v>42618.8</v>
      </c>
      <c r="EO136">
        <v>2.13455</v>
      </c>
      <c r="EP136">
        <v>1.91742</v>
      </c>
      <c r="EQ136">
        <v>0.137635</v>
      </c>
      <c r="ER136">
        <v>0</v>
      </c>
      <c r="ES136">
        <v>22.7216</v>
      </c>
      <c r="ET136">
        <v>999.9</v>
      </c>
      <c r="EU136">
        <v>70.40000000000001</v>
      </c>
      <c r="EV136">
        <v>23.4</v>
      </c>
      <c r="EW136">
        <v>20.8582</v>
      </c>
      <c r="EX136">
        <v>61.7519</v>
      </c>
      <c r="EY136">
        <v>25.3045</v>
      </c>
      <c r="EZ136">
        <v>1</v>
      </c>
      <c r="FA136">
        <v>-0.255221</v>
      </c>
      <c r="FB136">
        <v>-0.223508</v>
      </c>
      <c r="FC136">
        <v>20.1991</v>
      </c>
      <c r="FD136">
        <v>5.21894</v>
      </c>
      <c r="FE136">
        <v>11.9966</v>
      </c>
      <c r="FF136">
        <v>4.96495</v>
      </c>
      <c r="FG136">
        <v>3.29555</v>
      </c>
      <c r="FH136">
        <v>9999</v>
      </c>
      <c r="FI136">
        <v>9999</v>
      </c>
      <c r="FJ136">
        <v>9999</v>
      </c>
      <c r="FK136">
        <v>148.5</v>
      </c>
      <c r="FL136">
        <v>4.97105</v>
      </c>
      <c r="FM136">
        <v>1.86766</v>
      </c>
      <c r="FN136">
        <v>1.85884</v>
      </c>
      <c r="FO136">
        <v>1.86508</v>
      </c>
      <c r="FP136">
        <v>1.86301</v>
      </c>
      <c r="FQ136">
        <v>1.86437</v>
      </c>
      <c r="FR136">
        <v>1.85981</v>
      </c>
      <c r="FS136">
        <v>1.8639</v>
      </c>
      <c r="FT136">
        <v>0</v>
      </c>
      <c r="FU136">
        <v>0</v>
      </c>
      <c r="FV136">
        <v>0</v>
      </c>
      <c r="FW136">
        <v>0</v>
      </c>
      <c r="FX136" t="s">
        <v>364</v>
      </c>
      <c r="FY136" t="s">
        <v>365</v>
      </c>
      <c r="FZ136" t="s">
        <v>366</v>
      </c>
      <c r="GA136" t="s">
        <v>366</v>
      </c>
      <c r="GB136" t="s">
        <v>366</v>
      </c>
      <c r="GC136" t="s">
        <v>366</v>
      </c>
      <c r="GD136">
        <v>0</v>
      </c>
      <c r="GE136">
        <v>100</v>
      </c>
      <c r="GF136">
        <v>100</v>
      </c>
      <c r="GG136">
        <v>-11.65</v>
      </c>
      <c r="GH136">
        <v>-0.09039999999999999</v>
      </c>
      <c r="GI136">
        <v>-2.868309889394353</v>
      </c>
      <c r="GJ136">
        <v>-0.006773961979547998</v>
      </c>
      <c r="GK136">
        <v>-8.296070481250098E-08</v>
      </c>
      <c r="GL136">
        <v>3.322967193956903E-10</v>
      </c>
      <c r="GM136">
        <v>-0.07871069313407227</v>
      </c>
      <c r="GN136">
        <v>-0.00208336341840114</v>
      </c>
      <c r="GO136">
        <v>8.801746095907445E-05</v>
      </c>
      <c r="GP136">
        <v>-2.677693255255651E-07</v>
      </c>
      <c r="GQ136">
        <v>3</v>
      </c>
      <c r="GR136">
        <v>2052</v>
      </c>
      <c r="GS136">
        <v>2</v>
      </c>
      <c r="GT136">
        <v>18</v>
      </c>
      <c r="GU136">
        <v>28</v>
      </c>
      <c r="GV136">
        <v>27.9</v>
      </c>
      <c r="GW136">
        <v>3.09448</v>
      </c>
      <c r="GX136">
        <v>2.37671</v>
      </c>
      <c r="GY136">
        <v>1.44897</v>
      </c>
      <c r="GZ136">
        <v>2.323</v>
      </c>
      <c r="HA136">
        <v>1.55151</v>
      </c>
      <c r="HB136">
        <v>2.25952</v>
      </c>
      <c r="HC136">
        <v>28.7956</v>
      </c>
      <c r="HD136">
        <v>14.7274</v>
      </c>
      <c r="HE136">
        <v>18</v>
      </c>
      <c r="HF136">
        <v>572.376</v>
      </c>
      <c r="HG136">
        <v>440.226</v>
      </c>
      <c r="HH136">
        <v>23.3108</v>
      </c>
      <c r="HI136">
        <v>23.7126</v>
      </c>
      <c r="HJ136">
        <v>30.0001</v>
      </c>
      <c r="HK136">
        <v>23.6511</v>
      </c>
      <c r="HL136">
        <v>23.5673</v>
      </c>
      <c r="HM136">
        <v>62.0253</v>
      </c>
      <c r="HN136">
        <v>37.7456</v>
      </c>
      <c r="HO136">
        <v>58.2519</v>
      </c>
      <c r="HP136">
        <v>23.3435</v>
      </c>
      <c r="HQ136">
        <v>1479.24</v>
      </c>
      <c r="HR136">
        <v>14.8349</v>
      </c>
      <c r="HS136">
        <v>100.294</v>
      </c>
      <c r="HT136">
        <v>101.853</v>
      </c>
    </row>
    <row r="137" spans="1:228">
      <c r="A137">
        <v>121</v>
      </c>
      <c r="B137">
        <v>1728492637.1</v>
      </c>
      <c r="C137">
        <v>1699.599999904633</v>
      </c>
      <c r="D137" t="s">
        <v>608</v>
      </c>
      <c r="E137" t="s">
        <v>609</v>
      </c>
      <c r="F137">
        <v>5</v>
      </c>
      <c r="G137" t="s">
        <v>357</v>
      </c>
      <c r="H137" t="s">
        <v>358</v>
      </c>
      <c r="I137" t="s">
        <v>359</v>
      </c>
      <c r="J137" t="s">
        <v>491</v>
      </c>
      <c r="K137">
        <v>1728492629.314285</v>
      </c>
      <c r="L137">
        <f>(M137)/1000</f>
        <v>0</v>
      </c>
      <c r="M137">
        <f>IF(BH137, AP137, AJ137)</f>
        <v>0</v>
      </c>
      <c r="N137">
        <f>IF(BH137, AK137, AI137)</f>
        <v>0</v>
      </c>
      <c r="O137">
        <f>BJ137 - IF(AW137&gt;1, N137*BD137*100.0/(AY137), 0)</f>
        <v>0</v>
      </c>
      <c r="P137">
        <f>((V137-L137/2)*O137-N137)/(V137+L137/2)</f>
        <v>0</v>
      </c>
      <c r="Q137">
        <f>P137*(BQ137+BR137)/1000.0</f>
        <v>0</v>
      </c>
      <c r="R137">
        <f>(BJ137 - IF(AW137&gt;1, N137*BD137*100.0/(AY137), 0))*(BQ137+BR137)/1000.0</f>
        <v>0</v>
      </c>
      <c r="S137">
        <f>2.0/((1/U137-1/T137)+SIGN(U137)*SQRT((1/U137-1/T137)*(1/U137-1/T137) + 4*BE137/((BE137+1)*(BE137+1))*(2*1/U137*1/T137-1/T137*1/T137)))</f>
        <v>0</v>
      </c>
      <c r="T137">
        <f>IF(LEFT(BF137,1)&lt;&gt;"0",IF(LEFT(BF137,1)="1",3.0,BG137),$D$5+$E$5*(BX137*BQ137/($K$5*1000))+$F$5*(BX137*BQ137/($K$5*1000))*MAX(MIN(BD137,$J$5),$I$5)*MAX(MIN(BD137,$J$5),$I$5)+$G$5*MAX(MIN(BD137,$J$5),$I$5)*(BX137*BQ137/($K$5*1000))+$H$5*(BX137*BQ137/($K$5*1000))*(BX137*BQ137/($K$5*1000)))</f>
        <v>0</v>
      </c>
      <c r="U137">
        <f>L137*(1000-(1000*0.61365*exp(17.502*Y137/(240.97+Y137))/(BQ137+BR137)+BL137)/2)/(1000*0.61365*exp(17.502*Y137/(240.97+Y137))/(BQ137+BR137)-BL137)</f>
        <v>0</v>
      </c>
      <c r="V137">
        <f>1/((BE137+1)/(S137/1.6)+1/(T137/1.37)) + BE137/((BE137+1)/(S137/1.6) + BE137/(T137/1.37))</f>
        <v>0</v>
      </c>
      <c r="W137">
        <f>(AZ137*BC137)</f>
        <v>0</v>
      </c>
      <c r="X137">
        <f>(BS137+(W137+2*0.95*5.67E-8*(((BS137+$B$7)+273)^4-(BS137+273)^4)-44100*L137)/(1.84*29.3*T137+8*0.95*5.67E-8*(BS137+273)^3))</f>
        <v>0</v>
      </c>
      <c r="Y137">
        <f>($C$7*BT137+$D$7*BU137+$E$7*X137)</f>
        <v>0</v>
      </c>
      <c r="Z137">
        <f>0.61365*exp(17.502*Y137/(240.97+Y137))</f>
        <v>0</v>
      </c>
      <c r="AA137">
        <f>(AB137/AC137*100)</f>
        <v>0</v>
      </c>
      <c r="AB137">
        <f>BL137*(BQ137+BR137)/1000</f>
        <v>0</v>
      </c>
      <c r="AC137">
        <f>0.61365*exp(17.502*BS137/(240.97+BS137))</f>
        <v>0</v>
      </c>
      <c r="AD137">
        <f>(Z137-BL137*(BQ137+BR137)/1000)</f>
        <v>0</v>
      </c>
      <c r="AE137">
        <f>(-L137*44100)</f>
        <v>0</v>
      </c>
      <c r="AF137">
        <f>2*29.3*T137*0.92*(BS137-Y137)</f>
        <v>0</v>
      </c>
      <c r="AG137">
        <f>2*0.95*5.67E-8*(((BS137+$B$7)+273)^4-(Y137+273)^4)</f>
        <v>0</v>
      </c>
      <c r="AH137">
        <f>W137+AG137+AE137+AF137</f>
        <v>0</v>
      </c>
      <c r="AI137">
        <f>BP137*AW137*(BK137-BJ137*(1000-AW137*BM137)/(1000-AW137*BL137))/(100*BD137)</f>
        <v>0</v>
      </c>
      <c r="AJ137">
        <f>1000*BP137*AW137*(BL137-BM137)/(100*BD137*(1000-AW137*BL137))</f>
        <v>0</v>
      </c>
      <c r="AK137">
        <f>(AL137 - AM137 - BQ137*1E3/(8.314*(BS137+273.15)) * AO137/BP137 * AN137) * BP137/(100*BD137) * (1000 - BM137)/1000</f>
        <v>0</v>
      </c>
      <c r="AL137">
        <v>1483.075208558871</v>
      </c>
      <c r="AM137">
        <v>1443.636909090909</v>
      </c>
      <c r="AN137">
        <v>5.111121033605611</v>
      </c>
      <c r="AO137">
        <v>66.7948060823847</v>
      </c>
      <c r="AP137">
        <f>(AR137 - AQ137 + BQ137*1E3/(8.314*(BS137+273.15)) * AT137/BP137 * AS137) * BP137/(100*BD137) * 1000/(1000 - AR137)</f>
        <v>0</v>
      </c>
      <c r="AQ137">
        <v>14.80719083890368</v>
      </c>
      <c r="AR137">
        <v>16.21571515151515</v>
      </c>
      <c r="AS137">
        <v>-5.384215612150129E-06</v>
      </c>
      <c r="AT137">
        <v>79.11630161868476</v>
      </c>
      <c r="AU137">
        <v>14</v>
      </c>
      <c r="AV137">
        <v>2</v>
      </c>
      <c r="AW137">
        <f>IF(AU137*$H$13&gt;=AY137,1.0,(AY137/(AY137-AU137*$H$13)))</f>
        <v>0</v>
      </c>
      <c r="AX137">
        <f>(AW137-1)*100</f>
        <v>0</v>
      </c>
      <c r="AY137">
        <f>MAX(0,($B$13+$C$13*BX137)/(1+$D$13*BX137)*BQ137/(BS137+273)*$E$13)</f>
        <v>0</v>
      </c>
      <c r="AZ137">
        <f>$B$11*BY137+$C$11*BZ137+$F$11*CK137*(1-CN137)</f>
        <v>0</v>
      </c>
      <c r="BA137">
        <f>AZ137*BB137</f>
        <v>0</v>
      </c>
      <c r="BB137">
        <f>($B$11*$D$9+$C$11*$D$9+$F$11*((CX137+CP137)/MAX(CX137+CP137+CY137, 0.1)*$I$9+CY137/MAX(CX137+CP137+CY137, 0.1)*$J$9))/($B$11+$C$11+$F$11)</f>
        <v>0</v>
      </c>
      <c r="BC137">
        <f>($B$11*$K$9+$C$11*$K$9+$F$11*((CX137+CP137)/MAX(CX137+CP137+CY137, 0.1)*$P$9+CY137/MAX(CX137+CP137+CY137, 0.1)*$Q$9))/($B$11+$C$11+$F$11)</f>
        <v>0</v>
      </c>
      <c r="BD137">
        <v>6</v>
      </c>
      <c r="BE137">
        <v>0.5</v>
      </c>
      <c r="BF137" t="s">
        <v>361</v>
      </c>
      <c r="BG137">
        <v>2</v>
      </c>
      <c r="BH137" t="b">
        <v>1</v>
      </c>
      <c r="BI137">
        <v>1728492629.314285</v>
      </c>
      <c r="BJ137">
        <v>1383.638928571429</v>
      </c>
      <c r="BK137">
        <v>1434.001428571429</v>
      </c>
      <c r="BL137">
        <v>16.21511071428571</v>
      </c>
      <c r="BM137">
        <v>14.803175</v>
      </c>
      <c r="BN137">
        <v>1395.218214285714</v>
      </c>
      <c r="BO137">
        <v>16.30554285714286</v>
      </c>
      <c r="BP137">
        <v>600.0129285714286</v>
      </c>
      <c r="BQ137">
        <v>97.50577857142856</v>
      </c>
      <c r="BR137">
        <v>0.1000938107142857</v>
      </c>
      <c r="BS137">
        <v>25.01028571428571</v>
      </c>
      <c r="BT137">
        <v>24.99048214285714</v>
      </c>
      <c r="BU137">
        <v>999.9000000000002</v>
      </c>
      <c r="BV137">
        <v>0</v>
      </c>
      <c r="BW137">
        <v>0</v>
      </c>
      <c r="BX137">
        <v>9990.622500000001</v>
      </c>
      <c r="BY137">
        <v>0</v>
      </c>
      <c r="BZ137">
        <v>65.31270357142856</v>
      </c>
      <c r="CA137">
        <v>-50.36201785714287</v>
      </c>
      <c r="CB137">
        <v>1406.445714285714</v>
      </c>
      <c r="CC137">
        <v>1455.549285714286</v>
      </c>
      <c r="CD137">
        <v>1.411935</v>
      </c>
      <c r="CE137">
        <v>1434.001428571429</v>
      </c>
      <c r="CF137">
        <v>14.803175</v>
      </c>
      <c r="CG137">
        <v>1.5810675</v>
      </c>
      <c r="CH137">
        <v>1.443395</v>
      </c>
      <c r="CI137">
        <v>13.77551071428571</v>
      </c>
      <c r="CJ137">
        <v>12.38136785714286</v>
      </c>
      <c r="CK137">
        <v>1600.021428571428</v>
      </c>
      <c r="CL137">
        <v>0.6920106428571428</v>
      </c>
      <c r="CM137">
        <v>0.3079893571428571</v>
      </c>
      <c r="CN137">
        <v>0</v>
      </c>
      <c r="CO137">
        <v>2.214414285714286</v>
      </c>
      <c r="CP137">
        <v>0</v>
      </c>
      <c r="CQ137">
        <v>14369.53571428572</v>
      </c>
      <c r="CR137">
        <v>13790.425</v>
      </c>
      <c r="CS137">
        <v>37.41721428571429</v>
      </c>
      <c r="CT137">
        <v>38.09567857142856</v>
      </c>
      <c r="CU137">
        <v>38.00635714285714</v>
      </c>
      <c r="CV137">
        <v>36.25871428571428</v>
      </c>
      <c r="CW137">
        <v>36.76985714285714</v>
      </c>
      <c r="CX137">
        <v>1107.2325</v>
      </c>
      <c r="CY137">
        <v>492.7889285714286</v>
      </c>
      <c r="CZ137">
        <v>0</v>
      </c>
      <c r="DA137">
        <v>1728492694</v>
      </c>
      <c r="DB137">
        <v>0</v>
      </c>
      <c r="DC137">
        <v>1728490956.5</v>
      </c>
      <c r="DD137" t="s">
        <v>362</v>
      </c>
      <c r="DE137">
        <v>1728490952.5</v>
      </c>
      <c r="DF137">
        <v>1728490956.5</v>
      </c>
      <c r="DG137">
        <v>1</v>
      </c>
      <c r="DH137">
        <v>-0.065</v>
      </c>
      <c r="DI137">
        <v>-0.008</v>
      </c>
      <c r="DJ137">
        <v>-3.246</v>
      </c>
      <c r="DK137">
        <v>-0.091</v>
      </c>
      <c r="DL137">
        <v>52</v>
      </c>
      <c r="DM137">
        <v>15</v>
      </c>
      <c r="DN137">
        <v>0.25</v>
      </c>
      <c r="DO137">
        <v>0.13</v>
      </c>
      <c r="DP137">
        <v>-50.23100975609756</v>
      </c>
      <c r="DQ137">
        <v>-3.816401393728305</v>
      </c>
      <c r="DR137">
        <v>0.5557634335318942</v>
      </c>
      <c r="DS137">
        <v>0</v>
      </c>
      <c r="DT137">
        <v>1.411233414634146</v>
      </c>
      <c r="DU137">
        <v>-0.005561602787454829</v>
      </c>
      <c r="DV137">
        <v>0.004310637783016697</v>
      </c>
      <c r="DW137">
        <v>1</v>
      </c>
      <c r="DX137">
        <v>1</v>
      </c>
      <c r="DY137">
        <v>2</v>
      </c>
      <c r="DZ137" t="s">
        <v>363</v>
      </c>
      <c r="EA137">
        <v>3.23103</v>
      </c>
      <c r="EB137">
        <v>2.70423</v>
      </c>
      <c r="EC137">
        <v>0.234417</v>
      </c>
      <c r="ED137">
        <v>0.238838</v>
      </c>
      <c r="EE137">
        <v>0.0852634</v>
      </c>
      <c r="EF137">
        <v>0.0799661</v>
      </c>
      <c r="EG137">
        <v>25276.5</v>
      </c>
      <c r="EH137">
        <v>24534.6</v>
      </c>
      <c r="EI137">
        <v>31594.5</v>
      </c>
      <c r="EJ137">
        <v>30531.3</v>
      </c>
      <c r="EK137">
        <v>38735.8</v>
      </c>
      <c r="EL137">
        <v>37133.3</v>
      </c>
      <c r="EM137">
        <v>44300.6</v>
      </c>
      <c r="EN137">
        <v>42619.1</v>
      </c>
      <c r="EO137">
        <v>2.13503</v>
      </c>
      <c r="EP137">
        <v>1.917</v>
      </c>
      <c r="EQ137">
        <v>0.136781</v>
      </c>
      <c r="ER137">
        <v>0</v>
      </c>
      <c r="ES137">
        <v>22.7269</v>
      </c>
      <c r="ET137">
        <v>999.9</v>
      </c>
      <c r="EU137">
        <v>70.40000000000001</v>
      </c>
      <c r="EV137">
        <v>23.5</v>
      </c>
      <c r="EW137">
        <v>20.9835</v>
      </c>
      <c r="EX137">
        <v>61.1019</v>
      </c>
      <c r="EY137">
        <v>25.2925</v>
      </c>
      <c r="EZ137">
        <v>1</v>
      </c>
      <c r="FA137">
        <v>-0.254766</v>
      </c>
      <c r="FB137">
        <v>-0.286618</v>
      </c>
      <c r="FC137">
        <v>20.1991</v>
      </c>
      <c r="FD137">
        <v>5.21954</v>
      </c>
      <c r="FE137">
        <v>11.9972</v>
      </c>
      <c r="FF137">
        <v>4.96495</v>
      </c>
      <c r="FG137">
        <v>3.29555</v>
      </c>
      <c r="FH137">
        <v>9999</v>
      </c>
      <c r="FI137">
        <v>9999</v>
      </c>
      <c r="FJ137">
        <v>9999</v>
      </c>
      <c r="FK137">
        <v>148.5</v>
      </c>
      <c r="FL137">
        <v>4.97103</v>
      </c>
      <c r="FM137">
        <v>1.86766</v>
      </c>
      <c r="FN137">
        <v>1.85887</v>
      </c>
      <c r="FO137">
        <v>1.86507</v>
      </c>
      <c r="FP137">
        <v>1.86303</v>
      </c>
      <c r="FQ137">
        <v>1.86436</v>
      </c>
      <c r="FR137">
        <v>1.85981</v>
      </c>
      <c r="FS137">
        <v>1.8639</v>
      </c>
      <c r="FT137">
        <v>0</v>
      </c>
      <c r="FU137">
        <v>0</v>
      </c>
      <c r="FV137">
        <v>0</v>
      </c>
      <c r="FW137">
        <v>0</v>
      </c>
      <c r="FX137" t="s">
        <v>364</v>
      </c>
      <c r="FY137" t="s">
        <v>365</v>
      </c>
      <c r="FZ137" t="s">
        <v>366</v>
      </c>
      <c r="GA137" t="s">
        <v>366</v>
      </c>
      <c r="GB137" t="s">
        <v>366</v>
      </c>
      <c r="GC137" t="s">
        <v>366</v>
      </c>
      <c r="GD137">
        <v>0</v>
      </c>
      <c r="GE137">
        <v>100</v>
      </c>
      <c r="GF137">
        <v>100</v>
      </c>
      <c r="GG137">
        <v>-11.77</v>
      </c>
      <c r="GH137">
        <v>-0.09039999999999999</v>
      </c>
      <c r="GI137">
        <v>-2.868309889394353</v>
      </c>
      <c r="GJ137">
        <v>-0.006773961979547998</v>
      </c>
      <c r="GK137">
        <v>-8.296070481250098E-08</v>
      </c>
      <c r="GL137">
        <v>3.322967193956903E-10</v>
      </c>
      <c r="GM137">
        <v>-0.07871069313407227</v>
      </c>
      <c r="GN137">
        <v>-0.00208336341840114</v>
      </c>
      <c r="GO137">
        <v>8.801746095907445E-05</v>
      </c>
      <c r="GP137">
        <v>-2.677693255255651E-07</v>
      </c>
      <c r="GQ137">
        <v>3</v>
      </c>
      <c r="GR137">
        <v>2052</v>
      </c>
      <c r="GS137">
        <v>2</v>
      </c>
      <c r="GT137">
        <v>18</v>
      </c>
      <c r="GU137">
        <v>28.1</v>
      </c>
      <c r="GV137">
        <v>28</v>
      </c>
      <c r="GW137">
        <v>3.13477</v>
      </c>
      <c r="GX137">
        <v>2.37671</v>
      </c>
      <c r="GY137">
        <v>1.44897</v>
      </c>
      <c r="GZ137">
        <v>2.323</v>
      </c>
      <c r="HA137">
        <v>1.55151</v>
      </c>
      <c r="HB137">
        <v>2.24854</v>
      </c>
      <c r="HC137">
        <v>28.7745</v>
      </c>
      <c r="HD137">
        <v>14.7187</v>
      </c>
      <c r="HE137">
        <v>18</v>
      </c>
      <c r="HF137">
        <v>572.745</v>
      </c>
      <c r="HG137">
        <v>440.017</v>
      </c>
      <c r="HH137">
        <v>23.3315</v>
      </c>
      <c r="HI137">
        <v>23.7171</v>
      </c>
      <c r="HJ137">
        <v>30.0002</v>
      </c>
      <c r="HK137">
        <v>23.656</v>
      </c>
      <c r="HL137">
        <v>23.5722</v>
      </c>
      <c r="HM137">
        <v>62.8134</v>
      </c>
      <c r="HN137">
        <v>37.7456</v>
      </c>
      <c r="HO137">
        <v>57.8763</v>
      </c>
      <c r="HP137">
        <v>23.355</v>
      </c>
      <c r="HQ137">
        <v>1499.3</v>
      </c>
      <c r="HR137">
        <v>14.8434</v>
      </c>
      <c r="HS137">
        <v>100.293</v>
      </c>
      <c r="HT137">
        <v>101.853</v>
      </c>
    </row>
    <row r="138" spans="1:228">
      <c r="A138">
        <v>122</v>
      </c>
      <c r="B138">
        <v>1728492894.6</v>
      </c>
      <c r="C138">
        <v>1957.099999904633</v>
      </c>
      <c r="D138" t="s">
        <v>610</v>
      </c>
      <c r="E138" t="s">
        <v>611</v>
      </c>
      <c r="F138">
        <v>5</v>
      </c>
      <c r="G138" t="s">
        <v>357</v>
      </c>
      <c r="H138" t="s">
        <v>358</v>
      </c>
      <c r="I138" t="s">
        <v>359</v>
      </c>
      <c r="J138" t="s">
        <v>612</v>
      </c>
      <c r="K138">
        <v>1728492886.849999</v>
      </c>
      <c r="L138">
        <f>(M138)/1000</f>
        <v>0</v>
      </c>
      <c r="M138">
        <f>IF(BH138, AP138, AJ138)</f>
        <v>0</v>
      </c>
      <c r="N138">
        <f>IF(BH138, AK138, AI138)</f>
        <v>0</v>
      </c>
      <c r="O138">
        <f>BJ138 - IF(AW138&gt;1, N138*BD138*100.0/(AY138), 0)</f>
        <v>0</v>
      </c>
      <c r="P138">
        <f>((V138-L138/2)*O138-N138)/(V138+L138/2)</f>
        <v>0</v>
      </c>
      <c r="Q138">
        <f>P138*(BQ138+BR138)/1000.0</f>
        <v>0</v>
      </c>
      <c r="R138">
        <f>(BJ138 - IF(AW138&gt;1, N138*BD138*100.0/(AY138), 0))*(BQ138+BR138)/1000.0</f>
        <v>0</v>
      </c>
      <c r="S138">
        <f>2.0/((1/U138-1/T138)+SIGN(U138)*SQRT((1/U138-1/T138)*(1/U138-1/T138) + 4*BE138/((BE138+1)*(BE138+1))*(2*1/U138*1/T138-1/T138*1/T138)))</f>
        <v>0</v>
      </c>
      <c r="T138">
        <f>IF(LEFT(BF138,1)&lt;&gt;"0",IF(LEFT(BF138,1)="1",3.0,BG138),$D$5+$E$5*(BX138*BQ138/($K$5*1000))+$F$5*(BX138*BQ138/($K$5*1000))*MAX(MIN(BD138,$J$5),$I$5)*MAX(MIN(BD138,$J$5),$I$5)+$G$5*MAX(MIN(BD138,$J$5),$I$5)*(BX138*BQ138/($K$5*1000))+$H$5*(BX138*BQ138/($K$5*1000))*(BX138*BQ138/($K$5*1000)))</f>
        <v>0</v>
      </c>
      <c r="U138">
        <f>L138*(1000-(1000*0.61365*exp(17.502*Y138/(240.97+Y138))/(BQ138+BR138)+BL138)/2)/(1000*0.61365*exp(17.502*Y138/(240.97+Y138))/(BQ138+BR138)-BL138)</f>
        <v>0</v>
      </c>
      <c r="V138">
        <f>1/((BE138+1)/(S138/1.6)+1/(T138/1.37)) + BE138/((BE138+1)/(S138/1.6) + BE138/(T138/1.37))</f>
        <v>0</v>
      </c>
      <c r="W138">
        <f>(AZ138*BC138)</f>
        <v>0</v>
      </c>
      <c r="X138">
        <f>(BS138+(W138+2*0.95*5.67E-8*(((BS138+$B$7)+273)^4-(BS138+273)^4)-44100*L138)/(1.84*29.3*T138+8*0.95*5.67E-8*(BS138+273)^3))</f>
        <v>0</v>
      </c>
      <c r="Y138">
        <f>($C$7*BT138+$D$7*BU138+$E$7*X138)</f>
        <v>0</v>
      </c>
      <c r="Z138">
        <f>0.61365*exp(17.502*Y138/(240.97+Y138))</f>
        <v>0</v>
      </c>
      <c r="AA138">
        <f>(AB138/AC138*100)</f>
        <v>0</v>
      </c>
      <c r="AB138">
        <f>BL138*(BQ138+BR138)/1000</f>
        <v>0</v>
      </c>
      <c r="AC138">
        <f>0.61365*exp(17.502*BS138/(240.97+BS138))</f>
        <v>0</v>
      </c>
      <c r="AD138">
        <f>(Z138-BL138*(BQ138+BR138)/1000)</f>
        <v>0</v>
      </c>
      <c r="AE138">
        <f>(-L138*44100)</f>
        <v>0</v>
      </c>
      <c r="AF138">
        <f>2*29.3*T138*0.92*(BS138-Y138)</f>
        <v>0</v>
      </c>
      <c r="AG138">
        <f>2*0.95*5.67E-8*(((BS138+$B$7)+273)^4-(Y138+273)^4)</f>
        <v>0</v>
      </c>
      <c r="AH138">
        <f>W138+AG138+AE138+AF138</f>
        <v>0</v>
      </c>
      <c r="AI138">
        <f>BP138*AW138*(BK138-BJ138*(1000-AW138*BM138)/(1000-AW138*BL138))/(100*BD138)</f>
        <v>0</v>
      </c>
      <c r="AJ138">
        <f>1000*BP138*AW138*(BL138-BM138)/(100*BD138*(1000-AW138*BL138))</f>
        <v>0</v>
      </c>
      <c r="AK138">
        <f>(AL138 - AM138 - BQ138*1E3/(8.314*(BS138+273.15)) * AO138/BP138 * AN138) * BP138/(100*BD138) * (1000 - BM138)/1000</f>
        <v>0</v>
      </c>
      <c r="AL138">
        <v>25.32097508455486</v>
      </c>
      <c r="AM138">
        <v>26.36585939393939</v>
      </c>
      <c r="AN138">
        <v>3.849456482954436E-05</v>
      </c>
      <c r="AO138">
        <v>66.79350455149209</v>
      </c>
      <c r="AP138">
        <f>(AR138 - AQ138 + BQ138*1E3/(8.314*(BS138+273.15)) * AT138/BP138 * AS138) * BP138/(100*BD138) * 1000/(1000 - AR138)</f>
        <v>0</v>
      </c>
      <c r="AQ138">
        <v>15.07045195933626</v>
      </c>
      <c r="AR138">
        <v>16.0768103030303</v>
      </c>
      <c r="AS138">
        <v>1.61600581815663E-05</v>
      </c>
      <c r="AT138">
        <v>79.18149441064182</v>
      </c>
      <c r="AU138">
        <v>167</v>
      </c>
      <c r="AV138">
        <v>28</v>
      </c>
      <c r="AW138">
        <f>IF(AU138*$H$13&gt;=AY138,1.0,(AY138/(AY138-AU138*$H$13)))</f>
        <v>0</v>
      </c>
      <c r="AX138">
        <f>(AW138-1)*100</f>
        <v>0</v>
      </c>
      <c r="AY138">
        <f>MAX(0,($B$13+$C$13*BX138)/(1+$D$13*BX138)*BQ138/(BS138+273)*$E$13)</f>
        <v>0</v>
      </c>
      <c r="AZ138">
        <f>$B$11*BY138+$C$11*BZ138+$F$11*CK138*(1-CN138)</f>
        <v>0</v>
      </c>
      <c r="BA138">
        <f>AZ138*BB138</f>
        <v>0</v>
      </c>
      <c r="BB138">
        <f>($B$11*$D$9+$C$11*$D$9+$F$11*((CX138+CP138)/MAX(CX138+CP138+CY138, 0.1)*$I$9+CY138/MAX(CX138+CP138+CY138, 0.1)*$J$9))/($B$11+$C$11+$F$11)</f>
        <v>0</v>
      </c>
      <c r="BC138">
        <f>($B$11*$K$9+$C$11*$K$9+$F$11*((CX138+CP138)/MAX(CX138+CP138+CY138, 0.1)*$P$9+CY138/MAX(CX138+CP138+CY138, 0.1)*$Q$9))/($B$11+$C$11+$F$11)</f>
        <v>0</v>
      </c>
      <c r="BD138">
        <v>6</v>
      </c>
      <c r="BE138">
        <v>0.5</v>
      </c>
      <c r="BF138" t="s">
        <v>361</v>
      </c>
      <c r="BG138">
        <v>2</v>
      </c>
      <c r="BH138" t="b">
        <v>1</v>
      </c>
      <c r="BI138">
        <v>1728492886.849999</v>
      </c>
      <c r="BJ138">
        <v>25.93204</v>
      </c>
      <c r="BK138">
        <v>24.98839666666667</v>
      </c>
      <c r="BL138">
        <v>16.07259</v>
      </c>
      <c r="BM138">
        <v>15.06691666666667</v>
      </c>
      <c r="BN138">
        <v>28.99684333333333</v>
      </c>
      <c r="BO138">
        <v>16.16310333333334</v>
      </c>
      <c r="BP138">
        <v>599.9893666666666</v>
      </c>
      <c r="BQ138">
        <v>97.50743666666668</v>
      </c>
      <c r="BR138">
        <v>0.10003322</v>
      </c>
      <c r="BS138">
        <v>24.81535333333333</v>
      </c>
      <c r="BT138">
        <v>24.93401666666667</v>
      </c>
      <c r="BU138">
        <v>999.9000000000002</v>
      </c>
      <c r="BV138">
        <v>0</v>
      </c>
      <c r="BW138">
        <v>0</v>
      </c>
      <c r="BX138">
        <v>9983.207666666665</v>
      </c>
      <c r="BY138">
        <v>0</v>
      </c>
      <c r="BZ138">
        <v>61.05304</v>
      </c>
      <c r="CA138">
        <v>0.9436592000000001</v>
      </c>
      <c r="CB138">
        <v>26.35564666666667</v>
      </c>
      <c r="CC138">
        <v>25.37064333333333</v>
      </c>
      <c r="CD138">
        <v>1.005675</v>
      </c>
      <c r="CE138">
        <v>24.98839666666667</v>
      </c>
      <c r="CF138">
        <v>15.06691666666667</v>
      </c>
      <c r="CG138">
        <v>1.567195333333333</v>
      </c>
      <c r="CH138">
        <v>1.469136333333334</v>
      </c>
      <c r="CI138">
        <v>13.64000333333333</v>
      </c>
      <c r="CJ138">
        <v>12.65067</v>
      </c>
      <c r="CK138">
        <v>1599.966666666666</v>
      </c>
      <c r="CL138">
        <v>0.6920026333333335</v>
      </c>
      <c r="CM138">
        <v>0.3079973666666668</v>
      </c>
      <c r="CN138">
        <v>0</v>
      </c>
      <c r="CO138">
        <v>2.167743333333333</v>
      </c>
      <c r="CP138">
        <v>0</v>
      </c>
      <c r="CQ138">
        <v>13134.90666666667</v>
      </c>
      <c r="CR138">
        <v>13789.91666666667</v>
      </c>
      <c r="CS138">
        <v>41.12473333333332</v>
      </c>
      <c r="CT138">
        <v>41.44976666666666</v>
      </c>
      <c r="CU138">
        <v>41.12883333333331</v>
      </c>
      <c r="CV138">
        <v>40.98936666666665</v>
      </c>
      <c r="CW138">
        <v>40.26846666666666</v>
      </c>
      <c r="CX138">
        <v>1107.181</v>
      </c>
      <c r="CY138">
        <v>492.7856666666666</v>
      </c>
      <c r="CZ138">
        <v>0</v>
      </c>
      <c r="DA138">
        <v>1728492951.4</v>
      </c>
      <c r="DB138">
        <v>0</v>
      </c>
      <c r="DC138">
        <v>1728490956.5</v>
      </c>
      <c r="DD138" t="s">
        <v>362</v>
      </c>
      <c r="DE138">
        <v>1728490952.5</v>
      </c>
      <c r="DF138">
        <v>1728490956.5</v>
      </c>
      <c r="DG138">
        <v>1</v>
      </c>
      <c r="DH138">
        <v>-0.065</v>
      </c>
      <c r="DI138">
        <v>-0.008</v>
      </c>
      <c r="DJ138">
        <v>-3.246</v>
      </c>
      <c r="DK138">
        <v>-0.091</v>
      </c>
      <c r="DL138">
        <v>52</v>
      </c>
      <c r="DM138">
        <v>15</v>
      </c>
      <c r="DN138">
        <v>0.25</v>
      </c>
      <c r="DO138">
        <v>0.13</v>
      </c>
      <c r="DP138">
        <v>0.9432881951219512</v>
      </c>
      <c r="DQ138">
        <v>0.03296510801393474</v>
      </c>
      <c r="DR138">
        <v>0.05579937810179691</v>
      </c>
      <c r="DS138">
        <v>1</v>
      </c>
      <c r="DT138">
        <v>1.007408536585366</v>
      </c>
      <c r="DU138">
        <v>-0.02479860627177472</v>
      </c>
      <c r="DV138">
        <v>0.002950200953036194</v>
      </c>
      <c r="DW138">
        <v>1</v>
      </c>
      <c r="DX138">
        <v>2</v>
      </c>
      <c r="DY138">
        <v>2</v>
      </c>
      <c r="DZ138" t="s">
        <v>371</v>
      </c>
      <c r="EA138">
        <v>3.23091</v>
      </c>
      <c r="EB138">
        <v>2.70431</v>
      </c>
      <c r="EC138">
        <v>0.0084767</v>
      </c>
      <c r="ED138">
        <v>0.00733938</v>
      </c>
      <c r="EE138">
        <v>0.08468249999999999</v>
      </c>
      <c r="EF138">
        <v>0.0809564</v>
      </c>
      <c r="EG138">
        <v>32715.3</v>
      </c>
      <c r="EH138">
        <v>31964.4</v>
      </c>
      <c r="EI138">
        <v>31585.6</v>
      </c>
      <c r="EJ138">
        <v>30511.7</v>
      </c>
      <c r="EK138">
        <v>38743.4</v>
      </c>
      <c r="EL138">
        <v>37065.1</v>
      </c>
      <c r="EM138">
        <v>44287.4</v>
      </c>
      <c r="EN138">
        <v>42593.2</v>
      </c>
      <c r="EO138">
        <v>1.83878</v>
      </c>
      <c r="EP138">
        <v>1.9079</v>
      </c>
      <c r="EQ138">
        <v>0.133328</v>
      </c>
      <c r="ER138">
        <v>0</v>
      </c>
      <c r="ES138">
        <v>22.7407</v>
      </c>
      <c r="ET138">
        <v>999.9</v>
      </c>
      <c r="EU138">
        <v>70.3</v>
      </c>
      <c r="EV138">
        <v>23.7</v>
      </c>
      <c r="EW138">
        <v>21.2065</v>
      </c>
      <c r="EX138">
        <v>61.2019</v>
      </c>
      <c r="EY138">
        <v>24.8838</v>
      </c>
      <c r="EZ138">
        <v>1</v>
      </c>
      <c r="FA138">
        <v>-0.236321</v>
      </c>
      <c r="FB138">
        <v>0.0487037</v>
      </c>
      <c r="FC138">
        <v>20.2012</v>
      </c>
      <c r="FD138">
        <v>5.22433</v>
      </c>
      <c r="FE138">
        <v>11.9966</v>
      </c>
      <c r="FF138">
        <v>4.9662</v>
      </c>
      <c r="FG138">
        <v>3.29633</v>
      </c>
      <c r="FH138">
        <v>9999</v>
      </c>
      <c r="FI138">
        <v>9999</v>
      </c>
      <c r="FJ138">
        <v>9999</v>
      </c>
      <c r="FK138">
        <v>148.5</v>
      </c>
      <c r="FL138">
        <v>4.97101</v>
      </c>
      <c r="FM138">
        <v>1.86768</v>
      </c>
      <c r="FN138">
        <v>1.85894</v>
      </c>
      <c r="FO138">
        <v>1.86508</v>
      </c>
      <c r="FP138">
        <v>1.86308</v>
      </c>
      <c r="FQ138">
        <v>1.86443</v>
      </c>
      <c r="FR138">
        <v>1.85987</v>
      </c>
      <c r="FS138">
        <v>1.86398</v>
      </c>
      <c r="FT138">
        <v>0</v>
      </c>
      <c r="FU138">
        <v>0</v>
      </c>
      <c r="FV138">
        <v>0</v>
      </c>
      <c r="FW138">
        <v>0</v>
      </c>
      <c r="FX138" t="s">
        <v>364</v>
      </c>
      <c r="FY138" t="s">
        <v>365</v>
      </c>
      <c r="FZ138" t="s">
        <v>366</v>
      </c>
      <c r="GA138" t="s">
        <v>366</v>
      </c>
      <c r="GB138" t="s">
        <v>366</v>
      </c>
      <c r="GC138" t="s">
        <v>366</v>
      </c>
      <c r="GD138">
        <v>0</v>
      </c>
      <c r="GE138">
        <v>100</v>
      </c>
      <c r="GF138">
        <v>100</v>
      </c>
      <c r="GG138">
        <v>-3.065</v>
      </c>
      <c r="GH138">
        <v>-0.0905</v>
      </c>
      <c r="GI138">
        <v>-2.868309889394353</v>
      </c>
      <c r="GJ138">
        <v>-0.006773961979547998</v>
      </c>
      <c r="GK138">
        <v>-8.296070481250098E-08</v>
      </c>
      <c r="GL138">
        <v>3.322967193956903E-10</v>
      </c>
      <c r="GM138">
        <v>-0.07871069313407227</v>
      </c>
      <c r="GN138">
        <v>-0.00208336341840114</v>
      </c>
      <c r="GO138">
        <v>8.801746095907445E-05</v>
      </c>
      <c r="GP138">
        <v>-2.677693255255651E-07</v>
      </c>
      <c r="GQ138">
        <v>3</v>
      </c>
      <c r="GR138">
        <v>2052</v>
      </c>
      <c r="GS138">
        <v>2</v>
      </c>
      <c r="GT138">
        <v>18</v>
      </c>
      <c r="GU138">
        <v>32.4</v>
      </c>
      <c r="GV138">
        <v>32.3</v>
      </c>
      <c r="GW138">
        <v>0.217285</v>
      </c>
      <c r="GX138">
        <v>2.45239</v>
      </c>
      <c r="GY138">
        <v>1.44897</v>
      </c>
      <c r="GZ138">
        <v>2.323</v>
      </c>
      <c r="HA138">
        <v>1.55151</v>
      </c>
      <c r="HB138">
        <v>2.34863</v>
      </c>
      <c r="HC138">
        <v>29.2402</v>
      </c>
      <c r="HD138">
        <v>14.6924</v>
      </c>
      <c r="HE138">
        <v>18</v>
      </c>
      <c r="HF138">
        <v>402.3</v>
      </c>
      <c r="HG138">
        <v>436.831</v>
      </c>
      <c r="HH138">
        <v>22.4772</v>
      </c>
      <c r="HI138">
        <v>23.9639</v>
      </c>
      <c r="HJ138">
        <v>30.0002</v>
      </c>
      <c r="HK138">
        <v>23.9244</v>
      </c>
      <c r="HL138">
        <v>23.8325</v>
      </c>
      <c r="HM138">
        <v>4.33148</v>
      </c>
      <c r="HN138">
        <v>37.2005</v>
      </c>
      <c r="HO138">
        <v>52.625</v>
      </c>
      <c r="HP138">
        <v>22.4878</v>
      </c>
      <c r="HQ138">
        <v>30.0151</v>
      </c>
      <c r="HR138">
        <v>15.1033</v>
      </c>
      <c r="HS138">
        <v>100.263</v>
      </c>
      <c r="HT138">
        <v>101.79</v>
      </c>
    </row>
    <row r="139" spans="1:228">
      <c r="A139">
        <v>123</v>
      </c>
      <c r="B139">
        <v>1728492899.6</v>
      </c>
      <c r="C139">
        <v>1962.099999904633</v>
      </c>
      <c r="D139" t="s">
        <v>613</v>
      </c>
      <c r="E139" t="s">
        <v>614</v>
      </c>
      <c r="F139">
        <v>5</v>
      </c>
      <c r="G139" t="s">
        <v>357</v>
      </c>
      <c r="H139" t="s">
        <v>358</v>
      </c>
      <c r="I139" t="s">
        <v>359</v>
      </c>
      <c r="J139" t="s">
        <v>612</v>
      </c>
      <c r="K139">
        <v>1728492891.755172</v>
      </c>
      <c r="L139">
        <f>(M139)/1000</f>
        <v>0</v>
      </c>
      <c r="M139">
        <f>IF(BH139, AP139, AJ139)</f>
        <v>0</v>
      </c>
      <c r="N139">
        <f>IF(BH139, AK139, AI139)</f>
        <v>0</v>
      </c>
      <c r="O139">
        <f>BJ139 - IF(AW139&gt;1, N139*BD139*100.0/(AY139), 0)</f>
        <v>0</v>
      </c>
      <c r="P139">
        <f>((V139-L139/2)*O139-N139)/(V139+L139/2)</f>
        <v>0</v>
      </c>
      <c r="Q139">
        <f>P139*(BQ139+BR139)/1000.0</f>
        <v>0</v>
      </c>
      <c r="R139">
        <f>(BJ139 - IF(AW139&gt;1, N139*BD139*100.0/(AY139), 0))*(BQ139+BR139)/1000.0</f>
        <v>0</v>
      </c>
      <c r="S139">
        <f>2.0/((1/U139-1/T139)+SIGN(U139)*SQRT((1/U139-1/T139)*(1/U139-1/T139) + 4*BE139/((BE139+1)*(BE139+1))*(2*1/U139*1/T139-1/T139*1/T139)))</f>
        <v>0</v>
      </c>
      <c r="T139">
        <f>IF(LEFT(BF139,1)&lt;&gt;"0",IF(LEFT(BF139,1)="1",3.0,BG139),$D$5+$E$5*(BX139*BQ139/($K$5*1000))+$F$5*(BX139*BQ139/($K$5*1000))*MAX(MIN(BD139,$J$5),$I$5)*MAX(MIN(BD139,$J$5),$I$5)+$G$5*MAX(MIN(BD139,$J$5),$I$5)*(BX139*BQ139/($K$5*1000))+$H$5*(BX139*BQ139/($K$5*1000))*(BX139*BQ139/($K$5*1000)))</f>
        <v>0</v>
      </c>
      <c r="U139">
        <f>L139*(1000-(1000*0.61365*exp(17.502*Y139/(240.97+Y139))/(BQ139+BR139)+BL139)/2)/(1000*0.61365*exp(17.502*Y139/(240.97+Y139))/(BQ139+BR139)-BL139)</f>
        <v>0</v>
      </c>
      <c r="V139">
        <f>1/((BE139+1)/(S139/1.6)+1/(T139/1.37)) + BE139/((BE139+1)/(S139/1.6) + BE139/(T139/1.37))</f>
        <v>0</v>
      </c>
      <c r="W139">
        <f>(AZ139*BC139)</f>
        <v>0</v>
      </c>
      <c r="X139">
        <f>(BS139+(W139+2*0.95*5.67E-8*(((BS139+$B$7)+273)^4-(BS139+273)^4)-44100*L139)/(1.84*29.3*T139+8*0.95*5.67E-8*(BS139+273)^3))</f>
        <v>0</v>
      </c>
      <c r="Y139">
        <f>($C$7*BT139+$D$7*BU139+$E$7*X139)</f>
        <v>0</v>
      </c>
      <c r="Z139">
        <f>0.61365*exp(17.502*Y139/(240.97+Y139))</f>
        <v>0</v>
      </c>
      <c r="AA139">
        <f>(AB139/AC139*100)</f>
        <v>0</v>
      </c>
      <c r="AB139">
        <f>BL139*(BQ139+BR139)/1000</f>
        <v>0</v>
      </c>
      <c r="AC139">
        <f>0.61365*exp(17.502*BS139/(240.97+BS139))</f>
        <v>0</v>
      </c>
      <c r="AD139">
        <f>(Z139-BL139*(BQ139+BR139)/1000)</f>
        <v>0</v>
      </c>
      <c r="AE139">
        <f>(-L139*44100)</f>
        <v>0</v>
      </c>
      <c r="AF139">
        <f>2*29.3*T139*0.92*(BS139-Y139)</f>
        <v>0</v>
      </c>
      <c r="AG139">
        <f>2*0.95*5.67E-8*(((BS139+$B$7)+273)^4-(Y139+273)^4)</f>
        <v>0</v>
      </c>
      <c r="AH139">
        <f>W139+AG139+AE139+AF139</f>
        <v>0</v>
      </c>
      <c r="AI139">
        <f>BP139*AW139*(BK139-BJ139*(1000-AW139*BM139)/(1000-AW139*BL139))/(100*BD139)</f>
        <v>0</v>
      </c>
      <c r="AJ139">
        <f>1000*BP139*AW139*(BL139-BM139)/(100*BD139*(1000-AW139*BL139))</f>
        <v>0</v>
      </c>
      <c r="AK139">
        <f>(AL139 - AM139 - BQ139*1E3/(8.314*(BS139+273.15)) * AO139/BP139 * AN139) * BP139/(100*BD139) * (1000 - BM139)/1000</f>
        <v>0</v>
      </c>
      <c r="AL139">
        <v>25.43997882259535</v>
      </c>
      <c r="AM139">
        <v>26.3743103030303</v>
      </c>
      <c r="AN139">
        <v>0.000147925190224204</v>
      </c>
      <c r="AO139">
        <v>66.79350455149209</v>
      </c>
      <c r="AP139">
        <f>(AR139 - AQ139 + BQ139*1E3/(8.314*(BS139+273.15)) * AT139/BP139 * AS139) * BP139/(100*BD139) * 1000/(1000 - AR139)</f>
        <v>0</v>
      </c>
      <c r="AQ139">
        <v>15.07248130763237</v>
      </c>
      <c r="AR139">
        <v>16.07955818181818</v>
      </c>
      <c r="AS139">
        <v>1.102586890522915E-05</v>
      </c>
      <c r="AT139">
        <v>79.18149441064182</v>
      </c>
      <c r="AU139">
        <v>167</v>
      </c>
      <c r="AV139">
        <v>28</v>
      </c>
      <c r="AW139">
        <f>IF(AU139*$H$13&gt;=AY139,1.0,(AY139/(AY139-AU139*$H$13)))</f>
        <v>0</v>
      </c>
      <c r="AX139">
        <f>(AW139-1)*100</f>
        <v>0</v>
      </c>
      <c r="AY139">
        <f>MAX(0,($B$13+$C$13*BX139)/(1+$D$13*BX139)*BQ139/(BS139+273)*$E$13)</f>
        <v>0</v>
      </c>
      <c r="AZ139">
        <f>$B$11*BY139+$C$11*BZ139+$F$11*CK139*(1-CN139)</f>
        <v>0</v>
      </c>
      <c r="BA139">
        <f>AZ139*BB139</f>
        <v>0</v>
      </c>
      <c r="BB139">
        <f>($B$11*$D$9+$C$11*$D$9+$F$11*((CX139+CP139)/MAX(CX139+CP139+CY139, 0.1)*$I$9+CY139/MAX(CX139+CP139+CY139, 0.1)*$J$9))/($B$11+$C$11+$F$11)</f>
        <v>0</v>
      </c>
      <c r="BC139">
        <f>($B$11*$K$9+$C$11*$K$9+$F$11*((CX139+CP139)/MAX(CX139+CP139+CY139, 0.1)*$P$9+CY139/MAX(CX139+CP139+CY139, 0.1)*$Q$9))/($B$11+$C$11+$F$11)</f>
        <v>0</v>
      </c>
      <c r="BD139">
        <v>6</v>
      </c>
      <c r="BE139">
        <v>0.5</v>
      </c>
      <c r="BF139" t="s">
        <v>361</v>
      </c>
      <c r="BG139">
        <v>2</v>
      </c>
      <c r="BH139" t="b">
        <v>1</v>
      </c>
      <c r="BI139">
        <v>1728492891.755172</v>
      </c>
      <c r="BJ139">
        <v>25.92735172413793</v>
      </c>
      <c r="BK139">
        <v>25.06881379310345</v>
      </c>
      <c r="BL139">
        <v>16.07511034482759</v>
      </c>
      <c r="BM139">
        <v>15.06945172413793</v>
      </c>
      <c r="BN139">
        <v>28.99213448275862</v>
      </c>
      <c r="BO139">
        <v>16.16561724137931</v>
      </c>
      <c r="BP139">
        <v>599.9422068965517</v>
      </c>
      <c r="BQ139">
        <v>97.50697931034485</v>
      </c>
      <c r="BR139">
        <v>0.09989392068965518</v>
      </c>
      <c r="BS139">
        <v>24.81651724137931</v>
      </c>
      <c r="BT139">
        <v>24.93335862068965</v>
      </c>
      <c r="BU139">
        <v>999.9000000000002</v>
      </c>
      <c r="BV139">
        <v>0</v>
      </c>
      <c r="BW139">
        <v>0</v>
      </c>
      <c r="BX139">
        <v>10001.29379310345</v>
      </c>
      <c r="BY139">
        <v>0</v>
      </c>
      <c r="BZ139">
        <v>60.82796551724138</v>
      </c>
      <c r="CA139">
        <v>0.8585551448275862</v>
      </c>
      <c r="CB139">
        <v>26.35095172413793</v>
      </c>
      <c r="CC139">
        <v>25.45235517241379</v>
      </c>
      <c r="CD139">
        <v>1.00566724137931</v>
      </c>
      <c r="CE139">
        <v>25.06881379310345</v>
      </c>
      <c r="CF139">
        <v>15.06945172413793</v>
      </c>
      <c r="CG139">
        <v>1.567434482758621</v>
      </c>
      <c r="CH139">
        <v>1.469376206896552</v>
      </c>
      <c r="CI139">
        <v>13.64233793103448</v>
      </c>
      <c r="CJ139">
        <v>12.65315862068965</v>
      </c>
      <c r="CK139">
        <v>1599.988275862069</v>
      </c>
      <c r="CL139">
        <v>0.6919978275862071</v>
      </c>
      <c r="CM139">
        <v>0.3080021724137931</v>
      </c>
      <c r="CN139">
        <v>0</v>
      </c>
      <c r="CO139">
        <v>2.109920689655172</v>
      </c>
      <c r="CP139">
        <v>0</v>
      </c>
      <c r="CQ139">
        <v>13066.30689655172</v>
      </c>
      <c r="CR139">
        <v>13790.08275862069</v>
      </c>
      <c r="CS139">
        <v>41.19162068965517</v>
      </c>
      <c r="CT139">
        <v>41.49541379310343</v>
      </c>
      <c r="CU139">
        <v>41.18296551724138</v>
      </c>
      <c r="CV139">
        <v>41.04072413793103</v>
      </c>
      <c r="CW139">
        <v>40.32310344827586</v>
      </c>
      <c r="CX139">
        <v>1107.188620689655</v>
      </c>
      <c r="CY139">
        <v>492.7996551724137</v>
      </c>
      <c r="CZ139">
        <v>0</v>
      </c>
      <c r="DA139">
        <v>1728492956.2</v>
      </c>
      <c r="DB139">
        <v>0</v>
      </c>
      <c r="DC139">
        <v>1728490956.5</v>
      </c>
      <c r="DD139" t="s">
        <v>362</v>
      </c>
      <c r="DE139">
        <v>1728490952.5</v>
      </c>
      <c r="DF139">
        <v>1728490956.5</v>
      </c>
      <c r="DG139">
        <v>1</v>
      </c>
      <c r="DH139">
        <v>-0.065</v>
      </c>
      <c r="DI139">
        <v>-0.008</v>
      </c>
      <c r="DJ139">
        <v>-3.246</v>
      </c>
      <c r="DK139">
        <v>-0.091</v>
      </c>
      <c r="DL139">
        <v>52</v>
      </c>
      <c r="DM139">
        <v>15</v>
      </c>
      <c r="DN139">
        <v>0.25</v>
      </c>
      <c r="DO139">
        <v>0.13</v>
      </c>
      <c r="DP139">
        <v>0.9158724146341464</v>
      </c>
      <c r="DQ139">
        <v>-0.4124613867595792</v>
      </c>
      <c r="DR139">
        <v>0.131134903806687</v>
      </c>
      <c r="DS139">
        <v>0</v>
      </c>
      <c r="DT139">
        <v>1.005819268292683</v>
      </c>
      <c r="DU139">
        <v>-0.004660139372822545</v>
      </c>
      <c r="DV139">
        <v>0.001095884519116203</v>
      </c>
      <c r="DW139">
        <v>1</v>
      </c>
      <c r="DX139">
        <v>1</v>
      </c>
      <c r="DY139">
        <v>2</v>
      </c>
      <c r="DZ139" t="s">
        <v>363</v>
      </c>
      <c r="EA139">
        <v>3.2309</v>
      </c>
      <c r="EB139">
        <v>2.70451</v>
      </c>
      <c r="EC139">
        <v>0.00849013</v>
      </c>
      <c r="ED139">
        <v>0.00779043</v>
      </c>
      <c r="EE139">
        <v>0.0846923</v>
      </c>
      <c r="EF139">
        <v>0.0809685</v>
      </c>
      <c r="EG139">
        <v>32714.3</v>
      </c>
      <c r="EH139">
        <v>31949.4</v>
      </c>
      <c r="EI139">
        <v>31585.1</v>
      </c>
      <c r="EJ139">
        <v>30511.3</v>
      </c>
      <c r="EK139">
        <v>38742.4</v>
      </c>
      <c r="EL139">
        <v>37064.2</v>
      </c>
      <c r="EM139">
        <v>44286.7</v>
      </c>
      <c r="EN139">
        <v>42592.8</v>
      </c>
      <c r="EO139">
        <v>1.8382</v>
      </c>
      <c r="EP139">
        <v>1.90768</v>
      </c>
      <c r="EQ139">
        <v>0.134587</v>
      </c>
      <c r="ER139">
        <v>0</v>
      </c>
      <c r="ES139">
        <v>22.7255</v>
      </c>
      <c r="ET139">
        <v>999.9</v>
      </c>
      <c r="EU139">
        <v>70.3</v>
      </c>
      <c r="EV139">
        <v>23.7</v>
      </c>
      <c r="EW139">
        <v>21.2056</v>
      </c>
      <c r="EX139">
        <v>60.6719</v>
      </c>
      <c r="EY139">
        <v>25.0921</v>
      </c>
      <c r="EZ139">
        <v>1</v>
      </c>
      <c r="FA139">
        <v>-0.236115</v>
      </c>
      <c r="FB139">
        <v>0.0128785</v>
      </c>
      <c r="FC139">
        <v>20.2007</v>
      </c>
      <c r="FD139">
        <v>5.22073</v>
      </c>
      <c r="FE139">
        <v>11.9974</v>
      </c>
      <c r="FF139">
        <v>4.9652</v>
      </c>
      <c r="FG139">
        <v>3.2957</v>
      </c>
      <c r="FH139">
        <v>9999</v>
      </c>
      <c r="FI139">
        <v>9999</v>
      </c>
      <c r="FJ139">
        <v>9999</v>
      </c>
      <c r="FK139">
        <v>148.5</v>
      </c>
      <c r="FL139">
        <v>4.97104</v>
      </c>
      <c r="FM139">
        <v>1.86768</v>
      </c>
      <c r="FN139">
        <v>1.85889</v>
      </c>
      <c r="FO139">
        <v>1.86508</v>
      </c>
      <c r="FP139">
        <v>1.86308</v>
      </c>
      <c r="FQ139">
        <v>1.86444</v>
      </c>
      <c r="FR139">
        <v>1.85986</v>
      </c>
      <c r="FS139">
        <v>1.86398</v>
      </c>
      <c r="FT139">
        <v>0</v>
      </c>
      <c r="FU139">
        <v>0</v>
      </c>
      <c r="FV139">
        <v>0</v>
      </c>
      <c r="FW139">
        <v>0</v>
      </c>
      <c r="FX139" t="s">
        <v>364</v>
      </c>
      <c r="FY139" t="s">
        <v>365</v>
      </c>
      <c r="FZ139" t="s">
        <v>366</v>
      </c>
      <c r="GA139" t="s">
        <v>366</v>
      </c>
      <c r="GB139" t="s">
        <v>366</v>
      </c>
      <c r="GC139" t="s">
        <v>366</v>
      </c>
      <c r="GD139">
        <v>0</v>
      </c>
      <c r="GE139">
        <v>100</v>
      </c>
      <c r="GF139">
        <v>100</v>
      </c>
      <c r="GG139">
        <v>-3.065</v>
      </c>
      <c r="GH139">
        <v>-0.0905</v>
      </c>
      <c r="GI139">
        <v>-2.868309889394353</v>
      </c>
      <c r="GJ139">
        <v>-0.006773961979547998</v>
      </c>
      <c r="GK139">
        <v>-8.296070481250098E-08</v>
      </c>
      <c r="GL139">
        <v>3.322967193956903E-10</v>
      </c>
      <c r="GM139">
        <v>-0.07871069313407227</v>
      </c>
      <c r="GN139">
        <v>-0.00208336341840114</v>
      </c>
      <c r="GO139">
        <v>8.801746095907445E-05</v>
      </c>
      <c r="GP139">
        <v>-2.677693255255651E-07</v>
      </c>
      <c r="GQ139">
        <v>3</v>
      </c>
      <c r="GR139">
        <v>2052</v>
      </c>
      <c r="GS139">
        <v>2</v>
      </c>
      <c r="GT139">
        <v>18</v>
      </c>
      <c r="GU139">
        <v>32.5</v>
      </c>
      <c r="GV139">
        <v>32.4</v>
      </c>
      <c r="GW139">
        <v>0.235596</v>
      </c>
      <c r="GX139">
        <v>2.4353</v>
      </c>
      <c r="GY139">
        <v>1.44775</v>
      </c>
      <c r="GZ139">
        <v>2.32178</v>
      </c>
      <c r="HA139">
        <v>1.55151</v>
      </c>
      <c r="HB139">
        <v>2.41699</v>
      </c>
      <c r="HC139">
        <v>29.2614</v>
      </c>
      <c r="HD139">
        <v>14.6924</v>
      </c>
      <c r="HE139">
        <v>18</v>
      </c>
      <c r="HF139">
        <v>402.046</v>
      </c>
      <c r="HG139">
        <v>436.734</v>
      </c>
      <c r="HH139">
        <v>22.5287</v>
      </c>
      <c r="HI139">
        <v>23.968</v>
      </c>
      <c r="HJ139">
        <v>30.0003</v>
      </c>
      <c r="HK139">
        <v>23.9296</v>
      </c>
      <c r="HL139">
        <v>23.8367</v>
      </c>
      <c r="HM139">
        <v>4.74421</v>
      </c>
      <c r="HN139">
        <v>37.2005</v>
      </c>
      <c r="HO139">
        <v>52.2527</v>
      </c>
      <c r="HP139">
        <v>22.5367</v>
      </c>
      <c r="HQ139">
        <v>40.0473</v>
      </c>
      <c r="HR139">
        <v>15.1038</v>
      </c>
      <c r="HS139">
        <v>100.262</v>
      </c>
      <c r="HT139">
        <v>101.789</v>
      </c>
    </row>
    <row r="140" spans="1:228">
      <c r="A140">
        <v>124</v>
      </c>
      <c r="B140">
        <v>1728492904.6</v>
      </c>
      <c r="C140">
        <v>1967.099999904633</v>
      </c>
      <c r="D140" t="s">
        <v>615</v>
      </c>
      <c r="E140" t="s">
        <v>616</v>
      </c>
      <c r="F140">
        <v>5</v>
      </c>
      <c r="G140" t="s">
        <v>357</v>
      </c>
      <c r="H140" t="s">
        <v>358</v>
      </c>
      <c r="I140" t="s">
        <v>359</v>
      </c>
      <c r="J140" t="s">
        <v>612</v>
      </c>
      <c r="K140">
        <v>1728492896.832142</v>
      </c>
      <c r="L140">
        <f>(M140)/1000</f>
        <v>0</v>
      </c>
      <c r="M140">
        <f>IF(BH140, AP140, AJ140)</f>
        <v>0</v>
      </c>
      <c r="N140">
        <f>IF(BH140, AK140, AI140)</f>
        <v>0</v>
      </c>
      <c r="O140">
        <f>BJ140 - IF(AW140&gt;1, N140*BD140*100.0/(AY140), 0)</f>
        <v>0</v>
      </c>
      <c r="P140">
        <f>((V140-L140/2)*O140-N140)/(V140+L140/2)</f>
        <v>0</v>
      </c>
      <c r="Q140">
        <f>P140*(BQ140+BR140)/1000.0</f>
        <v>0</v>
      </c>
      <c r="R140">
        <f>(BJ140 - IF(AW140&gt;1, N140*BD140*100.0/(AY140), 0))*(BQ140+BR140)/1000.0</f>
        <v>0</v>
      </c>
      <c r="S140">
        <f>2.0/((1/U140-1/T140)+SIGN(U140)*SQRT((1/U140-1/T140)*(1/U140-1/T140) + 4*BE140/((BE140+1)*(BE140+1))*(2*1/U140*1/T140-1/T140*1/T140)))</f>
        <v>0</v>
      </c>
      <c r="T140">
        <f>IF(LEFT(BF140,1)&lt;&gt;"0",IF(LEFT(BF140,1)="1",3.0,BG140),$D$5+$E$5*(BX140*BQ140/($K$5*1000))+$F$5*(BX140*BQ140/($K$5*1000))*MAX(MIN(BD140,$J$5),$I$5)*MAX(MIN(BD140,$J$5),$I$5)+$G$5*MAX(MIN(BD140,$J$5),$I$5)*(BX140*BQ140/($K$5*1000))+$H$5*(BX140*BQ140/($K$5*1000))*(BX140*BQ140/($K$5*1000)))</f>
        <v>0</v>
      </c>
      <c r="U140">
        <f>L140*(1000-(1000*0.61365*exp(17.502*Y140/(240.97+Y140))/(BQ140+BR140)+BL140)/2)/(1000*0.61365*exp(17.502*Y140/(240.97+Y140))/(BQ140+BR140)-BL140)</f>
        <v>0</v>
      </c>
      <c r="V140">
        <f>1/((BE140+1)/(S140/1.6)+1/(T140/1.37)) + BE140/((BE140+1)/(S140/1.6) + BE140/(T140/1.37))</f>
        <v>0</v>
      </c>
      <c r="W140">
        <f>(AZ140*BC140)</f>
        <v>0</v>
      </c>
      <c r="X140">
        <f>(BS140+(W140+2*0.95*5.67E-8*(((BS140+$B$7)+273)^4-(BS140+273)^4)-44100*L140)/(1.84*29.3*T140+8*0.95*5.67E-8*(BS140+273)^3))</f>
        <v>0</v>
      </c>
      <c r="Y140">
        <f>($C$7*BT140+$D$7*BU140+$E$7*X140)</f>
        <v>0</v>
      </c>
      <c r="Z140">
        <f>0.61365*exp(17.502*Y140/(240.97+Y140))</f>
        <v>0</v>
      </c>
      <c r="AA140">
        <f>(AB140/AC140*100)</f>
        <v>0</v>
      </c>
      <c r="AB140">
        <f>BL140*(BQ140+BR140)/1000</f>
        <v>0</v>
      </c>
      <c r="AC140">
        <f>0.61365*exp(17.502*BS140/(240.97+BS140))</f>
        <v>0</v>
      </c>
      <c r="AD140">
        <f>(Z140-BL140*(BQ140+BR140)/1000)</f>
        <v>0</v>
      </c>
      <c r="AE140">
        <f>(-L140*44100)</f>
        <v>0</v>
      </c>
      <c r="AF140">
        <f>2*29.3*T140*0.92*(BS140-Y140)</f>
        <v>0</v>
      </c>
      <c r="AG140">
        <f>2*0.95*5.67E-8*(((BS140+$B$7)+273)^4-(Y140+273)^4)</f>
        <v>0</v>
      </c>
      <c r="AH140">
        <f>W140+AG140+AE140+AF140</f>
        <v>0</v>
      </c>
      <c r="AI140">
        <f>BP140*AW140*(BK140-BJ140*(1000-AW140*BM140)/(1000-AW140*BL140))/(100*BD140)</f>
        <v>0</v>
      </c>
      <c r="AJ140">
        <f>1000*BP140*AW140*(BL140-BM140)/(100*BD140*(1000-AW140*BL140))</f>
        <v>0</v>
      </c>
      <c r="AK140">
        <f>(AL140 - AM140 - BQ140*1E3/(8.314*(BS140+273.15)) * AO140/BP140 * AN140) * BP140/(100*BD140) * (1000 - BM140)/1000</f>
        <v>0</v>
      </c>
      <c r="AL140">
        <v>30.72657899409874</v>
      </c>
      <c r="AM140">
        <v>28.29533575757575</v>
      </c>
      <c r="AN140">
        <v>0.5714858033235343</v>
      </c>
      <c r="AO140">
        <v>66.79350455149209</v>
      </c>
      <c r="AP140">
        <f>(AR140 - AQ140 + BQ140*1E3/(8.314*(BS140+273.15)) * AT140/BP140 * AS140) * BP140/(100*BD140) * 1000/(1000 - AR140)</f>
        <v>0</v>
      </c>
      <c r="AQ140">
        <v>15.076782389448</v>
      </c>
      <c r="AR140">
        <v>16.08182545454545</v>
      </c>
      <c r="AS140">
        <v>1.1929450710206E-05</v>
      </c>
      <c r="AT140">
        <v>79.18149441064182</v>
      </c>
      <c r="AU140">
        <v>167</v>
      </c>
      <c r="AV140">
        <v>28</v>
      </c>
      <c r="AW140">
        <f>IF(AU140*$H$13&gt;=AY140,1.0,(AY140/(AY140-AU140*$H$13)))</f>
        <v>0</v>
      </c>
      <c r="AX140">
        <f>(AW140-1)*100</f>
        <v>0</v>
      </c>
      <c r="AY140">
        <f>MAX(0,($B$13+$C$13*BX140)/(1+$D$13*BX140)*BQ140/(BS140+273)*$E$13)</f>
        <v>0</v>
      </c>
      <c r="AZ140">
        <f>$B$11*BY140+$C$11*BZ140+$F$11*CK140*(1-CN140)</f>
        <v>0</v>
      </c>
      <c r="BA140">
        <f>AZ140*BB140</f>
        <v>0</v>
      </c>
      <c r="BB140">
        <f>($B$11*$D$9+$C$11*$D$9+$F$11*((CX140+CP140)/MAX(CX140+CP140+CY140, 0.1)*$I$9+CY140/MAX(CX140+CP140+CY140, 0.1)*$J$9))/($B$11+$C$11+$F$11)</f>
        <v>0</v>
      </c>
      <c r="BC140">
        <f>($B$11*$K$9+$C$11*$K$9+$F$11*((CX140+CP140)/MAX(CX140+CP140+CY140, 0.1)*$P$9+CY140/MAX(CX140+CP140+CY140, 0.1)*$Q$9))/($B$11+$C$11+$F$11)</f>
        <v>0</v>
      </c>
      <c r="BD140">
        <v>6</v>
      </c>
      <c r="BE140">
        <v>0.5</v>
      </c>
      <c r="BF140" t="s">
        <v>361</v>
      </c>
      <c r="BG140">
        <v>2</v>
      </c>
      <c r="BH140" t="b">
        <v>1</v>
      </c>
      <c r="BI140">
        <v>1728492896.832142</v>
      </c>
      <c r="BJ140">
        <v>26.19455</v>
      </c>
      <c r="BK140">
        <v>26.76203214285714</v>
      </c>
      <c r="BL140">
        <v>16.07821071428571</v>
      </c>
      <c r="BM140">
        <v>15.07332857142857</v>
      </c>
      <c r="BN140">
        <v>29.26115</v>
      </c>
      <c r="BO140">
        <v>16.16872142857143</v>
      </c>
      <c r="BP140">
        <v>599.9529642857143</v>
      </c>
      <c r="BQ140">
        <v>97.50693214285715</v>
      </c>
      <c r="BR140">
        <v>0.0998849464285714</v>
      </c>
      <c r="BS140">
        <v>24.82119285714285</v>
      </c>
      <c r="BT140">
        <v>24.93469642857142</v>
      </c>
      <c r="BU140">
        <v>999.9000000000002</v>
      </c>
      <c r="BV140">
        <v>0</v>
      </c>
      <c r="BW140">
        <v>0</v>
      </c>
      <c r="BX140">
        <v>10014.75357142857</v>
      </c>
      <c r="BY140">
        <v>0</v>
      </c>
      <c r="BZ140">
        <v>60.38896428571429</v>
      </c>
      <c r="CA140">
        <v>-0.5674725285714285</v>
      </c>
      <c r="CB140">
        <v>26.62260714285714</v>
      </c>
      <c r="CC140">
        <v>27.17159642857143</v>
      </c>
      <c r="CD140">
        <v>1.004879642857143</v>
      </c>
      <c r="CE140">
        <v>26.76203214285714</v>
      </c>
      <c r="CF140">
        <v>15.07332857142857</v>
      </c>
      <c r="CG140">
        <v>1.567736071428572</v>
      </c>
      <c r="CH140">
        <v>1.469753571428571</v>
      </c>
      <c r="CI140">
        <v>13.64528214285714</v>
      </c>
      <c r="CJ140">
        <v>12.65708571428572</v>
      </c>
      <c r="CK140">
        <v>1600.003571428572</v>
      </c>
      <c r="CL140">
        <v>0.6919965000000001</v>
      </c>
      <c r="CM140">
        <v>0.3080035</v>
      </c>
      <c r="CN140">
        <v>0</v>
      </c>
      <c r="CO140">
        <v>2.049560714285714</v>
      </c>
      <c r="CP140">
        <v>0</v>
      </c>
      <c r="CQ140">
        <v>12998.59285714286</v>
      </c>
      <c r="CR140">
        <v>13790.20714285714</v>
      </c>
      <c r="CS140">
        <v>41.25864285714285</v>
      </c>
      <c r="CT140">
        <v>41.53767857142856</v>
      </c>
      <c r="CU140">
        <v>41.24292857142856</v>
      </c>
      <c r="CV140">
        <v>41.09342857142855</v>
      </c>
      <c r="CW140">
        <v>40.38142857142856</v>
      </c>
      <c r="CX140">
        <v>1107.197142857143</v>
      </c>
      <c r="CY140">
        <v>492.8064285714286</v>
      </c>
      <c r="CZ140">
        <v>0</v>
      </c>
      <c r="DA140">
        <v>1728492961.6</v>
      </c>
      <c r="DB140">
        <v>0</v>
      </c>
      <c r="DC140">
        <v>1728490956.5</v>
      </c>
      <c r="DD140" t="s">
        <v>362</v>
      </c>
      <c r="DE140">
        <v>1728490952.5</v>
      </c>
      <c r="DF140">
        <v>1728490956.5</v>
      </c>
      <c r="DG140">
        <v>1</v>
      </c>
      <c r="DH140">
        <v>-0.065</v>
      </c>
      <c r="DI140">
        <v>-0.008</v>
      </c>
      <c r="DJ140">
        <v>-3.246</v>
      </c>
      <c r="DK140">
        <v>-0.091</v>
      </c>
      <c r="DL140">
        <v>52</v>
      </c>
      <c r="DM140">
        <v>15</v>
      </c>
      <c r="DN140">
        <v>0.25</v>
      </c>
      <c r="DO140">
        <v>0.13</v>
      </c>
      <c r="DP140">
        <v>-0.168693045</v>
      </c>
      <c r="DQ140">
        <v>-15.60664559324579</v>
      </c>
      <c r="DR140">
        <v>2.016350496616778</v>
      </c>
      <c r="DS140">
        <v>0</v>
      </c>
      <c r="DT140">
        <v>1.00527825</v>
      </c>
      <c r="DU140">
        <v>-0.007053996247656256</v>
      </c>
      <c r="DV140">
        <v>0.0009492362390364156</v>
      </c>
      <c r="DW140">
        <v>1</v>
      </c>
      <c r="DX140">
        <v>1</v>
      </c>
      <c r="DY140">
        <v>2</v>
      </c>
      <c r="DZ140" t="s">
        <v>363</v>
      </c>
      <c r="EA140">
        <v>3.23111</v>
      </c>
      <c r="EB140">
        <v>2.70454</v>
      </c>
      <c r="EC140">
        <v>0.009164179999999999</v>
      </c>
      <c r="ED140">
        <v>0.0103194</v>
      </c>
      <c r="EE140">
        <v>0.08469980000000001</v>
      </c>
      <c r="EF140">
        <v>0.08097840000000001</v>
      </c>
      <c r="EG140">
        <v>32692.1</v>
      </c>
      <c r="EH140">
        <v>31867.8</v>
      </c>
      <c r="EI140">
        <v>31585.2</v>
      </c>
      <c r="EJ140">
        <v>30511.2</v>
      </c>
      <c r="EK140">
        <v>38742</v>
      </c>
      <c r="EL140">
        <v>37063.7</v>
      </c>
      <c r="EM140">
        <v>44286.6</v>
      </c>
      <c r="EN140">
        <v>42592.6</v>
      </c>
      <c r="EO140">
        <v>1.83802</v>
      </c>
      <c r="EP140">
        <v>1.90747</v>
      </c>
      <c r="EQ140">
        <v>0.135377</v>
      </c>
      <c r="ER140">
        <v>0</v>
      </c>
      <c r="ES140">
        <v>22.715</v>
      </c>
      <c r="ET140">
        <v>999.9</v>
      </c>
      <c r="EU140">
        <v>70.3</v>
      </c>
      <c r="EV140">
        <v>23.7</v>
      </c>
      <c r="EW140">
        <v>21.2076</v>
      </c>
      <c r="EX140">
        <v>60.6219</v>
      </c>
      <c r="EY140">
        <v>24.8438</v>
      </c>
      <c r="EZ140">
        <v>1</v>
      </c>
      <c r="FA140">
        <v>-0.235821</v>
      </c>
      <c r="FB140">
        <v>-0.0198121</v>
      </c>
      <c r="FC140">
        <v>20.2006</v>
      </c>
      <c r="FD140">
        <v>5.21984</v>
      </c>
      <c r="FE140">
        <v>11.9957</v>
      </c>
      <c r="FF140">
        <v>4.96515</v>
      </c>
      <c r="FG140">
        <v>3.29565</v>
      </c>
      <c r="FH140">
        <v>9999</v>
      </c>
      <c r="FI140">
        <v>9999</v>
      </c>
      <c r="FJ140">
        <v>9999</v>
      </c>
      <c r="FK140">
        <v>148.5</v>
      </c>
      <c r="FL140">
        <v>4.97105</v>
      </c>
      <c r="FM140">
        <v>1.86768</v>
      </c>
      <c r="FN140">
        <v>1.85888</v>
      </c>
      <c r="FO140">
        <v>1.86508</v>
      </c>
      <c r="FP140">
        <v>1.86306</v>
      </c>
      <c r="FQ140">
        <v>1.86444</v>
      </c>
      <c r="FR140">
        <v>1.85988</v>
      </c>
      <c r="FS140">
        <v>1.86399</v>
      </c>
      <c r="FT140">
        <v>0</v>
      </c>
      <c r="FU140">
        <v>0</v>
      </c>
      <c r="FV140">
        <v>0</v>
      </c>
      <c r="FW140">
        <v>0</v>
      </c>
      <c r="FX140" t="s">
        <v>364</v>
      </c>
      <c r="FY140" t="s">
        <v>365</v>
      </c>
      <c r="FZ140" t="s">
        <v>366</v>
      </c>
      <c r="GA140" t="s">
        <v>366</v>
      </c>
      <c r="GB140" t="s">
        <v>366</v>
      </c>
      <c r="GC140" t="s">
        <v>366</v>
      </c>
      <c r="GD140">
        <v>0</v>
      </c>
      <c r="GE140">
        <v>100</v>
      </c>
      <c r="GF140">
        <v>100</v>
      </c>
      <c r="GG140">
        <v>-3.081</v>
      </c>
      <c r="GH140">
        <v>-0.0905</v>
      </c>
      <c r="GI140">
        <v>-2.868309889394353</v>
      </c>
      <c r="GJ140">
        <v>-0.006773961979547998</v>
      </c>
      <c r="GK140">
        <v>-8.296070481250098E-08</v>
      </c>
      <c r="GL140">
        <v>3.322967193956903E-10</v>
      </c>
      <c r="GM140">
        <v>-0.07871069313407227</v>
      </c>
      <c r="GN140">
        <v>-0.00208336341840114</v>
      </c>
      <c r="GO140">
        <v>8.801746095907445E-05</v>
      </c>
      <c r="GP140">
        <v>-2.677693255255651E-07</v>
      </c>
      <c r="GQ140">
        <v>3</v>
      </c>
      <c r="GR140">
        <v>2052</v>
      </c>
      <c r="GS140">
        <v>2</v>
      </c>
      <c r="GT140">
        <v>18</v>
      </c>
      <c r="GU140">
        <v>32.5</v>
      </c>
      <c r="GV140">
        <v>32.5</v>
      </c>
      <c r="GW140">
        <v>0.26001</v>
      </c>
      <c r="GX140">
        <v>2.41943</v>
      </c>
      <c r="GY140">
        <v>1.44775</v>
      </c>
      <c r="GZ140">
        <v>2.32178</v>
      </c>
      <c r="HA140">
        <v>1.55151</v>
      </c>
      <c r="HB140">
        <v>2.40967</v>
      </c>
      <c r="HC140">
        <v>29.2614</v>
      </c>
      <c r="HD140">
        <v>14.6837</v>
      </c>
      <c r="HE140">
        <v>18</v>
      </c>
      <c r="HF140">
        <v>401.984</v>
      </c>
      <c r="HG140">
        <v>436.656</v>
      </c>
      <c r="HH140">
        <v>22.5756</v>
      </c>
      <c r="HI140">
        <v>23.9718</v>
      </c>
      <c r="HJ140">
        <v>30.0003</v>
      </c>
      <c r="HK140">
        <v>23.9334</v>
      </c>
      <c r="HL140">
        <v>23.8414</v>
      </c>
      <c r="HM140">
        <v>5.24133</v>
      </c>
      <c r="HN140">
        <v>37.2005</v>
      </c>
      <c r="HO140">
        <v>52.2527</v>
      </c>
      <c r="HP140">
        <v>22.5833</v>
      </c>
      <c r="HQ140">
        <v>55.0742</v>
      </c>
      <c r="HR140">
        <v>15.1087</v>
      </c>
      <c r="HS140">
        <v>100.262</v>
      </c>
      <c r="HT140">
        <v>101.788</v>
      </c>
    </row>
    <row r="141" spans="1:228">
      <c r="A141">
        <v>125</v>
      </c>
      <c r="B141">
        <v>1728492909.6</v>
      </c>
      <c r="C141">
        <v>1972.099999904633</v>
      </c>
      <c r="D141" t="s">
        <v>617</v>
      </c>
      <c r="E141" t="s">
        <v>618</v>
      </c>
      <c r="F141">
        <v>5</v>
      </c>
      <c r="G141" t="s">
        <v>357</v>
      </c>
      <c r="H141" t="s">
        <v>358</v>
      </c>
      <c r="I141" t="s">
        <v>359</v>
      </c>
      <c r="J141" t="s">
        <v>612</v>
      </c>
      <c r="K141">
        <v>1728492902.1</v>
      </c>
      <c r="L141">
        <f>(M141)/1000</f>
        <v>0</v>
      </c>
      <c r="M141">
        <f>IF(BH141, AP141, AJ141)</f>
        <v>0</v>
      </c>
      <c r="N141">
        <f>IF(BH141, AK141, AI141)</f>
        <v>0</v>
      </c>
      <c r="O141">
        <f>BJ141 - IF(AW141&gt;1, N141*BD141*100.0/(AY141), 0)</f>
        <v>0</v>
      </c>
      <c r="P141">
        <f>((V141-L141/2)*O141-N141)/(V141+L141/2)</f>
        <v>0</v>
      </c>
      <c r="Q141">
        <f>P141*(BQ141+BR141)/1000.0</f>
        <v>0</v>
      </c>
      <c r="R141">
        <f>(BJ141 - IF(AW141&gt;1, N141*BD141*100.0/(AY141), 0))*(BQ141+BR141)/1000.0</f>
        <v>0</v>
      </c>
      <c r="S141">
        <f>2.0/((1/U141-1/T141)+SIGN(U141)*SQRT((1/U141-1/T141)*(1/U141-1/T141) + 4*BE141/((BE141+1)*(BE141+1))*(2*1/U141*1/T141-1/T141*1/T141)))</f>
        <v>0</v>
      </c>
      <c r="T141">
        <f>IF(LEFT(BF141,1)&lt;&gt;"0",IF(LEFT(BF141,1)="1",3.0,BG141),$D$5+$E$5*(BX141*BQ141/($K$5*1000))+$F$5*(BX141*BQ141/($K$5*1000))*MAX(MIN(BD141,$J$5),$I$5)*MAX(MIN(BD141,$J$5),$I$5)+$G$5*MAX(MIN(BD141,$J$5),$I$5)*(BX141*BQ141/($K$5*1000))+$H$5*(BX141*BQ141/($K$5*1000))*(BX141*BQ141/($K$5*1000)))</f>
        <v>0</v>
      </c>
      <c r="U141">
        <f>L141*(1000-(1000*0.61365*exp(17.502*Y141/(240.97+Y141))/(BQ141+BR141)+BL141)/2)/(1000*0.61365*exp(17.502*Y141/(240.97+Y141))/(BQ141+BR141)-BL141)</f>
        <v>0</v>
      </c>
      <c r="V141">
        <f>1/((BE141+1)/(S141/1.6)+1/(T141/1.37)) + BE141/((BE141+1)/(S141/1.6) + BE141/(T141/1.37))</f>
        <v>0</v>
      </c>
      <c r="W141">
        <f>(AZ141*BC141)</f>
        <v>0</v>
      </c>
      <c r="X141">
        <f>(BS141+(W141+2*0.95*5.67E-8*(((BS141+$B$7)+273)^4-(BS141+273)^4)-44100*L141)/(1.84*29.3*T141+8*0.95*5.67E-8*(BS141+273)^3))</f>
        <v>0</v>
      </c>
      <c r="Y141">
        <f>($C$7*BT141+$D$7*BU141+$E$7*X141)</f>
        <v>0</v>
      </c>
      <c r="Z141">
        <f>0.61365*exp(17.502*Y141/(240.97+Y141))</f>
        <v>0</v>
      </c>
      <c r="AA141">
        <f>(AB141/AC141*100)</f>
        <v>0</v>
      </c>
      <c r="AB141">
        <f>BL141*(BQ141+BR141)/1000</f>
        <v>0</v>
      </c>
      <c r="AC141">
        <f>0.61365*exp(17.502*BS141/(240.97+BS141))</f>
        <v>0</v>
      </c>
      <c r="AD141">
        <f>(Z141-BL141*(BQ141+BR141)/1000)</f>
        <v>0</v>
      </c>
      <c r="AE141">
        <f>(-L141*44100)</f>
        <v>0</v>
      </c>
      <c r="AF141">
        <f>2*29.3*T141*0.92*(BS141-Y141)</f>
        <v>0</v>
      </c>
      <c r="AG141">
        <f>2*0.95*5.67E-8*(((BS141+$B$7)+273)^4-(Y141+273)^4)</f>
        <v>0</v>
      </c>
      <c r="AH141">
        <f>W141+AG141+AE141+AF141</f>
        <v>0</v>
      </c>
      <c r="AI141">
        <f>BP141*AW141*(BK141-BJ141*(1000-AW141*BM141)/(1000-AW141*BL141))/(100*BD141)</f>
        <v>0</v>
      </c>
      <c r="AJ141">
        <f>1000*BP141*AW141*(BL141-BM141)/(100*BD141*(1000-AW141*BL141))</f>
        <v>0</v>
      </c>
      <c r="AK141">
        <f>(AL141 - AM141 - BQ141*1E3/(8.314*(BS141+273.15)) * AO141/BP141 * AN141) * BP141/(100*BD141) * (1000 - BM141)/1000</f>
        <v>0</v>
      </c>
      <c r="AL141">
        <v>41.37545714240012</v>
      </c>
      <c r="AM141">
        <v>34.57914060606061</v>
      </c>
      <c r="AN141">
        <v>1.436628677790175</v>
      </c>
      <c r="AO141">
        <v>66.79350455149209</v>
      </c>
      <c r="AP141">
        <f>(AR141 - AQ141 + BQ141*1E3/(8.314*(BS141+273.15)) * AT141/BP141 * AS141) * BP141/(100*BD141) * 1000/(1000 - AR141)</f>
        <v>0</v>
      </c>
      <c r="AQ141">
        <v>15.07795435255153</v>
      </c>
      <c r="AR141">
        <v>16.08261151515151</v>
      </c>
      <c r="AS141">
        <v>-2.84434440508406E-06</v>
      </c>
      <c r="AT141">
        <v>79.18149441064182</v>
      </c>
      <c r="AU141">
        <v>166</v>
      </c>
      <c r="AV141">
        <v>28</v>
      </c>
      <c r="AW141">
        <f>IF(AU141*$H$13&gt;=AY141,1.0,(AY141/(AY141-AU141*$H$13)))</f>
        <v>0</v>
      </c>
      <c r="AX141">
        <f>(AW141-1)*100</f>
        <v>0</v>
      </c>
      <c r="AY141">
        <f>MAX(0,($B$13+$C$13*BX141)/(1+$D$13*BX141)*BQ141/(BS141+273)*$E$13)</f>
        <v>0</v>
      </c>
      <c r="AZ141">
        <f>$B$11*BY141+$C$11*BZ141+$F$11*CK141*(1-CN141)</f>
        <v>0</v>
      </c>
      <c r="BA141">
        <f>AZ141*BB141</f>
        <v>0</v>
      </c>
      <c r="BB141">
        <f>($B$11*$D$9+$C$11*$D$9+$F$11*((CX141+CP141)/MAX(CX141+CP141+CY141, 0.1)*$I$9+CY141/MAX(CX141+CP141+CY141, 0.1)*$J$9))/($B$11+$C$11+$F$11)</f>
        <v>0</v>
      </c>
      <c r="BC141">
        <f>($B$11*$K$9+$C$11*$K$9+$F$11*((CX141+CP141)/MAX(CX141+CP141+CY141, 0.1)*$P$9+CY141/MAX(CX141+CP141+CY141, 0.1)*$Q$9))/($B$11+$C$11+$F$11)</f>
        <v>0</v>
      </c>
      <c r="BD141">
        <v>6</v>
      </c>
      <c r="BE141">
        <v>0.5</v>
      </c>
      <c r="BF141" t="s">
        <v>361</v>
      </c>
      <c r="BG141">
        <v>2</v>
      </c>
      <c r="BH141" t="b">
        <v>1</v>
      </c>
      <c r="BI141">
        <v>1728492902.1</v>
      </c>
      <c r="BJ141">
        <v>27.96332962962963</v>
      </c>
      <c r="BK141">
        <v>32.05260000000001</v>
      </c>
      <c r="BL141">
        <v>16.08077777777778</v>
      </c>
      <c r="BM141">
        <v>15.07603333333334</v>
      </c>
      <c r="BN141">
        <v>31.042</v>
      </c>
      <c r="BO141">
        <v>16.1712962962963</v>
      </c>
      <c r="BP141">
        <v>599.9717777777778</v>
      </c>
      <c r="BQ141">
        <v>97.50730740740742</v>
      </c>
      <c r="BR141">
        <v>0.09994706666666667</v>
      </c>
      <c r="BS141">
        <v>24.82951111111111</v>
      </c>
      <c r="BT141">
        <v>24.93788148148148</v>
      </c>
      <c r="BU141">
        <v>999.9000000000001</v>
      </c>
      <c r="BV141">
        <v>0</v>
      </c>
      <c r="BW141">
        <v>0</v>
      </c>
      <c r="BX141">
        <v>10014.46888888889</v>
      </c>
      <c r="BY141">
        <v>0</v>
      </c>
      <c r="BZ141">
        <v>59.86311481481483</v>
      </c>
      <c r="CA141">
        <v>-4.089265955555556</v>
      </c>
      <c r="CB141">
        <v>28.42037037037037</v>
      </c>
      <c r="CC141">
        <v>32.54323333333333</v>
      </c>
      <c r="CD141">
        <v>1.004748888888889</v>
      </c>
      <c r="CE141">
        <v>32.05260000000001</v>
      </c>
      <c r="CF141">
        <v>15.07603333333334</v>
      </c>
      <c r="CG141">
        <v>1.567993703703704</v>
      </c>
      <c r="CH141">
        <v>1.470022592592592</v>
      </c>
      <c r="CI141">
        <v>13.6478</v>
      </c>
      <c r="CJ141">
        <v>12.65988148148148</v>
      </c>
      <c r="CK141">
        <v>1600.021111111111</v>
      </c>
      <c r="CL141">
        <v>0.6920032962962963</v>
      </c>
      <c r="CM141">
        <v>0.3079967037037037</v>
      </c>
      <c r="CN141">
        <v>0</v>
      </c>
      <c r="CO141">
        <v>2.038981481481482</v>
      </c>
      <c r="CP141">
        <v>0</v>
      </c>
      <c r="CQ141">
        <v>12930.6962962963</v>
      </c>
      <c r="CR141">
        <v>13790.38888888889</v>
      </c>
      <c r="CS141">
        <v>41.32392592592592</v>
      </c>
      <c r="CT141">
        <v>41.58074074074074</v>
      </c>
      <c r="CU141">
        <v>41.303</v>
      </c>
      <c r="CV141">
        <v>41.14314814814814</v>
      </c>
      <c r="CW141">
        <v>40.43966666666667</v>
      </c>
      <c r="CX141">
        <v>1107.22037037037</v>
      </c>
      <c r="CY141">
        <v>492.8007407407407</v>
      </c>
      <c r="CZ141">
        <v>0</v>
      </c>
      <c r="DA141">
        <v>1728492966.4</v>
      </c>
      <c r="DB141">
        <v>0</v>
      </c>
      <c r="DC141">
        <v>1728490956.5</v>
      </c>
      <c r="DD141" t="s">
        <v>362</v>
      </c>
      <c r="DE141">
        <v>1728490952.5</v>
      </c>
      <c r="DF141">
        <v>1728490956.5</v>
      </c>
      <c r="DG141">
        <v>1</v>
      </c>
      <c r="DH141">
        <v>-0.065</v>
      </c>
      <c r="DI141">
        <v>-0.008</v>
      </c>
      <c r="DJ141">
        <v>-3.246</v>
      </c>
      <c r="DK141">
        <v>-0.091</v>
      </c>
      <c r="DL141">
        <v>52</v>
      </c>
      <c r="DM141">
        <v>15</v>
      </c>
      <c r="DN141">
        <v>0.25</v>
      </c>
      <c r="DO141">
        <v>0.13</v>
      </c>
      <c r="DP141">
        <v>-2.076175645</v>
      </c>
      <c r="DQ141">
        <v>-36.226657006379</v>
      </c>
      <c r="DR141">
        <v>3.873857089434268</v>
      </c>
      <c r="DS141">
        <v>0</v>
      </c>
      <c r="DT141">
        <v>1.004896</v>
      </c>
      <c r="DU141">
        <v>-0.003491932457790563</v>
      </c>
      <c r="DV141">
        <v>0.0006709090847499408</v>
      </c>
      <c r="DW141">
        <v>1</v>
      </c>
      <c r="DX141">
        <v>1</v>
      </c>
      <c r="DY141">
        <v>2</v>
      </c>
      <c r="DZ141" t="s">
        <v>363</v>
      </c>
      <c r="EA141">
        <v>3.23093</v>
      </c>
      <c r="EB141">
        <v>2.70432</v>
      </c>
      <c r="EC141">
        <v>0.0110975</v>
      </c>
      <c r="ED141">
        <v>0.0136311</v>
      </c>
      <c r="EE141">
        <v>0.0847016</v>
      </c>
      <c r="EF141">
        <v>0.08098370000000001</v>
      </c>
      <c r="EG141">
        <v>32627.2</v>
      </c>
      <c r="EH141">
        <v>31761.2</v>
      </c>
      <c r="EI141">
        <v>31584.1</v>
      </c>
      <c r="EJ141">
        <v>30511.4</v>
      </c>
      <c r="EK141">
        <v>38741</v>
      </c>
      <c r="EL141">
        <v>37063.5</v>
      </c>
      <c r="EM141">
        <v>44285.5</v>
      </c>
      <c r="EN141">
        <v>42592.4</v>
      </c>
      <c r="EO141">
        <v>1.8395</v>
      </c>
      <c r="EP141">
        <v>1.90753</v>
      </c>
      <c r="EQ141">
        <v>0.136416</v>
      </c>
      <c r="ER141">
        <v>0</v>
      </c>
      <c r="ES141">
        <v>22.705</v>
      </c>
      <c r="ET141">
        <v>999.9</v>
      </c>
      <c r="EU141">
        <v>70.3</v>
      </c>
      <c r="EV141">
        <v>23.7</v>
      </c>
      <c r="EW141">
        <v>21.2066</v>
      </c>
      <c r="EX141">
        <v>60.6319</v>
      </c>
      <c r="EY141">
        <v>25.1763</v>
      </c>
      <c r="EZ141">
        <v>1</v>
      </c>
      <c r="FA141">
        <v>-0.23562</v>
      </c>
      <c r="FB141">
        <v>-0.0208878</v>
      </c>
      <c r="FC141">
        <v>20.2005</v>
      </c>
      <c r="FD141">
        <v>5.21924</v>
      </c>
      <c r="FE141">
        <v>11.9966</v>
      </c>
      <c r="FF141">
        <v>4.9647</v>
      </c>
      <c r="FG141">
        <v>3.29565</v>
      </c>
      <c r="FH141">
        <v>9999</v>
      </c>
      <c r="FI141">
        <v>9999</v>
      </c>
      <c r="FJ141">
        <v>9999</v>
      </c>
      <c r="FK141">
        <v>148.5</v>
      </c>
      <c r="FL141">
        <v>4.97102</v>
      </c>
      <c r="FM141">
        <v>1.86768</v>
      </c>
      <c r="FN141">
        <v>1.85893</v>
      </c>
      <c r="FO141">
        <v>1.86508</v>
      </c>
      <c r="FP141">
        <v>1.86307</v>
      </c>
      <c r="FQ141">
        <v>1.86443</v>
      </c>
      <c r="FR141">
        <v>1.85989</v>
      </c>
      <c r="FS141">
        <v>1.86397</v>
      </c>
      <c r="FT141">
        <v>0</v>
      </c>
      <c r="FU141">
        <v>0</v>
      </c>
      <c r="FV141">
        <v>0</v>
      </c>
      <c r="FW141">
        <v>0</v>
      </c>
      <c r="FX141" t="s">
        <v>364</v>
      </c>
      <c r="FY141" t="s">
        <v>365</v>
      </c>
      <c r="FZ141" t="s">
        <v>366</v>
      </c>
      <c r="GA141" t="s">
        <v>366</v>
      </c>
      <c r="GB141" t="s">
        <v>366</v>
      </c>
      <c r="GC141" t="s">
        <v>366</v>
      </c>
      <c r="GD141">
        <v>0</v>
      </c>
      <c r="GE141">
        <v>100</v>
      </c>
      <c r="GF141">
        <v>100</v>
      </c>
      <c r="GG141">
        <v>-3.126</v>
      </c>
      <c r="GH141">
        <v>-0.0905</v>
      </c>
      <c r="GI141">
        <v>-2.868309889394353</v>
      </c>
      <c r="GJ141">
        <v>-0.006773961979547998</v>
      </c>
      <c r="GK141">
        <v>-8.296070481250098E-08</v>
      </c>
      <c r="GL141">
        <v>3.322967193956903E-10</v>
      </c>
      <c r="GM141">
        <v>-0.07871069313407227</v>
      </c>
      <c r="GN141">
        <v>-0.00208336341840114</v>
      </c>
      <c r="GO141">
        <v>8.801746095907445E-05</v>
      </c>
      <c r="GP141">
        <v>-2.677693255255651E-07</v>
      </c>
      <c r="GQ141">
        <v>3</v>
      </c>
      <c r="GR141">
        <v>2052</v>
      </c>
      <c r="GS141">
        <v>2</v>
      </c>
      <c r="GT141">
        <v>18</v>
      </c>
      <c r="GU141">
        <v>32.6</v>
      </c>
      <c r="GV141">
        <v>32.6</v>
      </c>
      <c r="GW141">
        <v>0.289307</v>
      </c>
      <c r="GX141">
        <v>2.44019</v>
      </c>
      <c r="GY141">
        <v>1.44897</v>
      </c>
      <c r="GZ141">
        <v>2.32178</v>
      </c>
      <c r="HA141">
        <v>1.55151</v>
      </c>
      <c r="HB141">
        <v>2.23877</v>
      </c>
      <c r="HC141">
        <v>29.2614</v>
      </c>
      <c r="HD141">
        <v>14.6837</v>
      </c>
      <c r="HE141">
        <v>18</v>
      </c>
      <c r="HF141">
        <v>402.758</v>
      </c>
      <c r="HG141">
        <v>436.718</v>
      </c>
      <c r="HH141">
        <v>22.6211</v>
      </c>
      <c r="HI141">
        <v>23.9754</v>
      </c>
      <c r="HJ141">
        <v>30.0003</v>
      </c>
      <c r="HK141">
        <v>23.9376</v>
      </c>
      <c r="HL141">
        <v>23.8455</v>
      </c>
      <c r="HM141">
        <v>5.84234</v>
      </c>
      <c r="HN141">
        <v>37.2005</v>
      </c>
      <c r="HO141">
        <v>52.2527</v>
      </c>
      <c r="HP141">
        <v>22.6242</v>
      </c>
      <c r="HQ141">
        <v>65.09010000000001</v>
      </c>
      <c r="HR141">
        <v>15.1137</v>
      </c>
      <c r="HS141">
        <v>100.259</v>
      </c>
      <c r="HT141">
        <v>101.788</v>
      </c>
    </row>
    <row r="142" spans="1:228">
      <c r="A142">
        <v>126</v>
      </c>
      <c r="B142">
        <v>1728492914.6</v>
      </c>
      <c r="C142">
        <v>1977.099999904633</v>
      </c>
      <c r="D142" t="s">
        <v>619</v>
      </c>
      <c r="E142" t="s">
        <v>620</v>
      </c>
      <c r="F142">
        <v>5</v>
      </c>
      <c r="G142" t="s">
        <v>357</v>
      </c>
      <c r="H142" t="s">
        <v>358</v>
      </c>
      <c r="I142" t="s">
        <v>359</v>
      </c>
      <c r="J142" t="s">
        <v>612</v>
      </c>
      <c r="K142">
        <v>1728492906.814285</v>
      </c>
      <c r="L142">
        <f>(M142)/1000</f>
        <v>0</v>
      </c>
      <c r="M142">
        <f>IF(BH142, AP142, AJ142)</f>
        <v>0</v>
      </c>
      <c r="N142">
        <f>IF(BH142, AK142, AI142)</f>
        <v>0</v>
      </c>
      <c r="O142">
        <f>BJ142 - IF(AW142&gt;1, N142*BD142*100.0/(AY142), 0)</f>
        <v>0</v>
      </c>
      <c r="P142">
        <f>((V142-L142/2)*O142-N142)/(V142+L142/2)</f>
        <v>0</v>
      </c>
      <c r="Q142">
        <f>P142*(BQ142+BR142)/1000.0</f>
        <v>0</v>
      </c>
      <c r="R142">
        <f>(BJ142 - IF(AW142&gt;1, N142*BD142*100.0/(AY142), 0))*(BQ142+BR142)/1000.0</f>
        <v>0</v>
      </c>
      <c r="S142">
        <f>2.0/((1/U142-1/T142)+SIGN(U142)*SQRT((1/U142-1/T142)*(1/U142-1/T142) + 4*BE142/((BE142+1)*(BE142+1))*(2*1/U142*1/T142-1/T142*1/T142)))</f>
        <v>0</v>
      </c>
      <c r="T142">
        <f>IF(LEFT(BF142,1)&lt;&gt;"0",IF(LEFT(BF142,1)="1",3.0,BG142),$D$5+$E$5*(BX142*BQ142/($K$5*1000))+$F$5*(BX142*BQ142/($K$5*1000))*MAX(MIN(BD142,$J$5),$I$5)*MAX(MIN(BD142,$J$5),$I$5)+$G$5*MAX(MIN(BD142,$J$5),$I$5)*(BX142*BQ142/($K$5*1000))+$H$5*(BX142*BQ142/($K$5*1000))*(BX142*BQ142/($K$5*1000)))</f>
        <v>0</v>
      </c>
      <c r="U142">
        <f>L142*(1000-(1000*0.61365*exp(17.502*Y142/(240.97+Y142))/(BQ142+BR142)+BL142)/2)/(1000*0.61365*exp(17.502*Y142/(240.97+Y142))/(BQ142+BR142)-BL142)</f>
        <v>0</v>
      </c>
      <c r="V142">
        <f>1/((BE142+1)/(S142/1.6)+1/(T142/1.37)) + BE142/((BE142+1)/(S142/1.6) + BE142/(T142/1.37))</f>
        <v>0</v>
      </c>
      <c r="W142">
        <f>(AZ142*BC142)</f>
        <v>0</v>
      </c>
      <c r="X142">
        <f>(BS142+(W142+2*0.95*5.67E-8*(((BS142+$B$7)+273)^4-(BS142+273)^4)-44100*L142)/(1.84*29.3*T142+8*0.95*5.67E-8*(BS142+273)^3))</f>
        <v>0</v>
      </c>
      <c r="Y142">
        <f>($C$7*BT142+$D$7*BU142+$E$7*X142)</f>
        <v>0</v>
      </c>
      <c r="Z142">
        <f>0.61365*exp(17.502*Y142/(240.97+Y142))</f>
        <v>0</v>
      </c>
      <c r="AA142">
        <f>(AB142/AC142*100)</f>
        <v>0</v>
      </c>
      <c r="AB142">
        <f>BL142*(BQ142+BR142)/1000</f>
        <v>0</v>
      </c>
      <c r="AC142">
        <f>0.61365*exp(17.502*BS142/(240.97+BS142))</f>
        <v>0</v>
      </c>
      <c r="AD142">
        <f>(Z142-BL142*(BQ142+BR142)/1000)</f>
        <v>0</v>
      </c>
      <c r="AE142">
        <f>(-L142*44100)</f>
        <v>0</v>
      </c>
      <c r="AF142">
        <f>2*29.3*T142*0.92*(BS142-Y142)</f>
        <v>0</v>
      </c>
      <c r="AG142">
        <f>2*0.95*5.67E-8*(((BS142+$B$7)+273)^4-(Y142+273)^4)</f>
        <v>0</v>
      </c>
      <c r="AH142">
        <f>W142+AG142+AE142+AF142</f>
        <v>0</v>
      </c>
      <c r="AI142">
        <f>BP142*AW142*(BK142-BJ142*(1000-AW142*BM142)/(1000-AW142*BL142))/(100*BD142)</f>
        <v>0</v>
      </c>
      <c r="AJ142">
        <f>1000*BP142*AW142*(BL142-BM142)/(100*BD142*(1000-AW142*BL142))</f>
        <v>0</v>
      </c>
      <c r="AK142">
        <f>(AL142 - AM142 - BQ142*1E3/(8.314*(BS142+273.15)) * AO142/BP142 * AN142) * BP142/(100*BD142) * (1000 - BM142)/1000</f>
        <v>0</v>
      </c>
      <c r="AL142">
        <v>53.2896532636846</v>
      </c>
      <c r="AM142">
        <v>43.9295393939394</v>
      </c>
      <c r="AN142">
        <v>1.972559323819476</v>
      </c>
      <c r="AO142">
        <v>66.79350455149209</v>
      </c>
      <c r="AP142">
        <f>(AR142 - AQ142 + BQ142*1E3/(8.314*(BS142+273.15)) * AT142/BP142 * AS142) * BP142/(100*BD142) * 1000/(1000 - AR142)</f>
        <v>0</v>
      </c>
      <c r="AQ142">
        <v>15.08125713002812</v>
      </c>
      <c r="AR142">
        <v>16.08493212121212</v>
      </c>
      <c r="AS142">
        <v>1.405643109739499E-05</v>
      </c>
      <c r="AT142">
        <v>79.18149441064182</v>
      </c>
      <c r="AU142">
        <v>167</v>
      </c>
      <c r="AV142">
        <v>28</v>
      </c>
      <c r="AW142">
        <f>IF(AU142*$H$13&gt;=AY142,1.0,(AY142/(AY142-AU142*$H$13)))</f>
        <v>0</v>
      </c>
      <c r="AX142">
        <f>(AW142-1)*100</f>
        <v>0</v>
      </c>
      <c r="AY142">
        <f>MAX(0,($B$13+$C$13*BX142)/(1+$D$13*BX142)*BQ142/(BS142+273)*$E$13)</f>
        <v>0</v>
      </c>
      <c r="AZ142">
        <f>$B$11*BY142+$C$11*BZ142+$F$11*CK142*(1-CN142)</f>
        <v>0</v>
      </c>
      <c r="BA142">
        <f>AZ142*BB142</f>
        <v>0</v>
      </c>
      <c r="BB142">
        <f>($B$11*$D$9+$C$11*$D$9+$F$11*((CX142+CP142)/MAX(CX142+CP142+CY142, 0.1)*$I$9+CY142/MAX(CX142+CP142+CY142, 0.1)*$J$9))/($B$11+$C$11+$F$11)</f>
        <v>0</v>
      </c>
      <c r="BC142">
        <f>($B$11*$K$9+$C$11*$K$9+$F$11*((CX142+CP142)/MAX(CX142+CP142+CY142, 0.1)*$P$9+CY142/MAX(CX142+CP142+CY142, 0.1)*$Q$9))/($B$11+$C$11+$F$11)</f>
        <v>0</v>
      </c>
      <c r="BD142">
        <v>6</v>
      </c>
      <c r="BE142">
        <v>0.5</v>
      </c>
      <c r="BF142" t="s">
        <v>361</v>
      </c>
      <c r="BG142">
        <v>2</v>
      </c>
      <c r="BH142" t="b">
        <v>1</v>
      </c>
      <c r="BI142">
        <v>1728492906.814285</v>
      </c>
      <c r="BJ142">
        <v>32.20406428571429</v>
      </c>
      <c r="BK142">
        <v>40.54609642857143</v>
      </c>
      <c r="BL142">
        <v>16.08257142857143</v>
      </c>
      <c r="BM142">
        <v>15.07865714285714</v>
      </c>
      <c r="BN142">
        <v>35.31166785714286</v>
      </c>
      <c r="BO142">
        <v>16.17309285714286</v>
      </c>
      <c r="BP142">
        <v>599.9966071428571</v>
      </c>
      <c r="BQ142">
        <v>97.50782857142858</v>
      </c>
      <c r="BR142">
        <v>0.09997367142857143</v>
      </c>
      <c r="BS142">
        <v>24.83651428571428</v>
      </c>
      <c r="BT142">
        <v>24.94235714285714</v>
      </c>
      <c r="BU142">
        <v>999.9000000000002</v>
      </c>
      <c r="BV142">
        <v>0</v>
      </c>
      <c r="BW142">
        <v>0</v>
      </c>
      <c r="BX142">
        <v>10014.68571428572</v>
      </c>
      <c r="BY142">
        <v>0</v>
      </c>
      <c r="BZ142">
        <v>59.49671785714286</v>
      </c>
      <c r="CA142">
        <v>-8.342042314285713</v>
      </c>
      <c r="CB142">
        <v>32.73046428571429</v>
      </c>
      <c r="CC142">
        <v>41.16686428571428</v>
      </c>
      <c r="CD142">
        <v>1.00391</v>
      </c>
      <c r="CE142">
        <v>40.54609642857143</v>
      </c>
      <c r="CF142">
        <v>15.07865714285714</v>
      </c>
      <c r="CG142">
        <v>1.568176428571429</v>
      </c>
      <c r="CH142">
        <v>1.470286428571429</v>
      </c>
      <c r="CI142">
        <v>13.64959642857143</v>
      </c>
      <c r="CJ142">
        <v>12.662625</v>
      </c>
      <c r="CK142">
        <v>1599.997142857143</v>
      </c>
      <c r="CL142">
        <v>0.6920016428571428</v>
      </c>
      <c r="CM142">
        <v>0.3079983571428572</v>
      </c>
      <c r="CN142">
        <v>0</v>
      </c>
      <c r="CO142">
        <v>2.04005</v>
      </c>
      <c r="CP142">
        <v>0</v>
      </c>
      <c r="CQ142">
        <v>12870.89642857143</v>
      </c>
      <c r="CR142">
        <v>13790.17142857143</v>
      </c>
      <c r="CS142">
        <v>41.38814285714285</v>
      </c>
      <c r="CT142">
        <v>41.61582142857141</v>
      </c>
      <c r="CU142">
        <v>41.36571428571427</v>
      </c>
      <c r="CV142">
        <v>41.20060714285713</v>
      </c>
      <c r="CW142">
        <v>40.49746428571427</v>
      </c>
      <c r="CX142">
        <v>1107.201071428571</v>
      </c>
      <c r="CY142">
        <v>492.7960714285715</v>
      </c>
      <c r="CZ142">
        <v>0</v>
      </c>
      <c r="DA142">
        <v>1728492971.2</v>
      </c>
      <c r="DB142">
        <v>0</v>
      </c>
      <c r="DC142">
        <v>1728490956.5</v>
      </c>
      <c r="DD142" t="s">
        <v>362</v>
      </c>
      <c r="DE142">
        <v>1728490952.5</v>
      </c>
      <c r="DF142">
        <v>1728490956.5</v>
      </c>
      <c r="DG142">
        <v>1</v>
      </c>
      <c r="DH142">
        <v>-0.065</v>
      </c>
      <c r="DI142">
        <v>-0.008</v>
      </c>
      <c r="DJ142">
        <v>-3.246</v>
      </c>
      <c r="DK142">
        <v>-0.091</v>
      </c>
      <c r="DL142">
        <v>52</v>
      </c>
      <c r="DM142">
        <v>15</v>
      </c>
      <c r="DN142">
        <v>0.25</v>
      </c>
      <c r="DO142">
        <v>0.13</v>
      </c>
      <c r="DP142">
        <v>-6.125644295</v>
      </c>
      <c r="DQ142">
        <v>-55.186723769606</v>
      </c>
      <c r="DR142">
        <v>5.367877290643924</v>
      </c>
      <c r="DS142">
        <v>0</v>
      </c>
      <c r="DT142">
        <v>1.00433025</v>
      </c>
      <c r="DU142">
        <v>-0.008843864915573067</v>
      </c>
      <c r="DV142">
        <v>0.0009881763190342143</v>
      </c>
      <c r="DW142">
        <v>1</v>
      </c>
      <c r="DX142">
        <v>1</v>
      </c>
      <c r="DY142">
        <v>2</v>
      </c>
      <c r="DZ142" t="s">
        <v>363</v>
      </c>
      <c r="EA142">
        <v>3.23107</v>
      </c>
      <c r="EB142">
        <v>2.70441</v>
      </c>
      <c r="EC142">
        <v>0.0138732</v>
      </c>
      <c r="ED142">
        <v>0.0171645</v>
      </c>
      <c r="EE142">
        <v>0.0847086</v>
      </c>
      <c r="EF142">
        <v>0.0809931</v>
      </c>
      <c r="EG142">
        <v>32535.2</v>
      </c>
      <c r="EH142">
        <v>31646.8</v>
      </c>
      <c r="EI142">
        <v>31583.8</v>
      </c>
      <c r="EJ142">
        <v>30510.8</v>
      </c>
      <c r="EK142">
        <v>38740</v>
      </c>
      <c r="EL142">
        <v>37062.6</v>
      </c>
      <c r="EM142">
        <v>44284.7</v>
      </c>
      <c r="EN142">
        <v>42591.8</v>
      </c>
      <c r="EO142">
        <v>1.83873</v>
      </c>
      <c r="EP142">
        <v>1.90765</v>
      </c>
      <c r="EQ142">
        <v>0.136584</v>
      </c>
      <c r="ER142">
        <v>0</v>
      </c>
      <c r="ES142">
        <v>22.6977</v>
      </c>
      <c r="ET142">
        <v>999.9</v>
      </c>
      <c r="EU142">
        <v>70.3</v>
      </c>
      <c r="EV142">
        <v>23.7</v>
      </c>
      <c r="EW142">
        <v>21.2061</v>
      </c>
      <c r="EX142">
        <v>60.8219</v>
      </c>
      <c r="EY142">
        <v>24.8037</v>
      </c>
      <c r="EZ142">
        <v>1</v>
      </c>
      <c r="FA142">
        <v>-0.235262</v>
      </c>
      <c r="FB142">
        <v>-0.0434232</v>
      </c>
      <c r="FC142">
        <v>20.2007</v>
      </c>
      <c r="FD142">
        <v>5.21894</v>
      </c>
      <c r="FE142">
        <v>11.9971</v>
      </c>
      <c r="FF142">
        <v>4.96495</v>
      </c>
      <c r="FG142">
        <v>3.29565</v>
      </c>
      <c r="FH142">
        <v>9999</v>
      </c>
      <c r="FI142">
        <v>9999</v>
      </c>
      <c r="FJ142">
        <v>9999</v>
      </c>
      <c r="FK142">
        <v>148.5</v>
      </c>
      <c r="FL142">
        <v>4.97105</v>
      </c>
      <c r="FM142">
        <v>1.86768</v>
      </c>
      <c r="FN142">
        <v>1.85891</v>
      </c>
      <c r="FO142">
        <v>1.86508</v>
      </c>
      <c r="FP142">
        <v>1.86305</v>
      </c>
      <c r="FQ142">
        <v>1.86443</v>
      </c>
      <c r="FR142">
        <v>1.85988</v>
      </c>
      <c r="FS142">
        <v>1.864</v>
      </c>
      <c r="FT142">
        <v>0</v>
      </c>
      <c r="FU142">
        <v>0</v>
      </c>
      <c r="FV142">
        <v>0</v>
      </c>
      <c r="FW142">
        <v>0</v>
      </c>
      <c r="FX142" t="s">
        <v>364</v>
      </c>
      <c r="FY142" t="s">
        <v>365</v>
      </c>
      <c r="FZ142" t="s">
        <v>366</v>
      </c>
      <c r="GA142" t="s">
        <v>366</v>
      </c>
      <c r="GB142" t="s">
        <v>366</v>
      </c>
      <c r="GC142" t="s">
        <v>366</v>
      </c>
      <c r="GD142">
        <v>0</v>
      </c>
      <c r="GE142">
        <v>100</v>
      </c>
      <c r="GF142">
        <v>100</v>
      </c>
      <c r="GG142">
        <v>-3.19</v>
      </c>
      <c r="GH142">
        <v>-0.0905</v>
      </c>
      <c r="GI142">
        <v>-2.868309889394353</v>
      </c>
      <c r="GJ142">
        <v>-0.006773961979547998</v>
      </c>
      <c r="GK142">
        <v>-8.296070481250098E-08</v>
      </c>
      <c r="GL142">
        <v>3.322967193956903E-10</v>
      </c>
      <c r="GM142">
        <v>-0.07871069313407227</v>
      </c>
      <c r="GN142">
        <v>-0.00208336341840114</v>
      </c>
      <c r="GO142">
        <v>8.801746095907445E-05</v>
      </c>
      <c r="GP142">
        <v>-2.677693255255651E-07</v>
      </c>
      <c r="GQ142">
        <v>3</v>
      </c>
      <c r="GR142">
        <v>2052</v>
      </c>
      <c r="GS142">
        <v>2</v>
      </c>
      <c r="GT142">
        <v>18</v>
      </c>
      <c r="GU142">
        <v>32.7</v>
      </c>
      <c r="GV142">
        <v>32.6</v>
      </c>
      <c r="GW142">
        <v>0.317383</v>
      </c>
      <c r="GX142">
        <v>2.43042</v>
      </c>
      <c r="GY142">
        <v>1.44897</v>
      </c>
      <c r="GZ142">
        <v>2.32178</v>
      </c>
      <c r="HA142">
        <v>1.55151</v>
      </c>
      <c r="HB142">
        <v>2.33154</v>
      </c>
      <c r="HC142">
        <v>29.2827</v>
      </c>
      <c r="HD142">
        <v>14.6924</v>
      </c>
      <c r="HE142">
        <v>18</v>
      </c>
      <c r="HF142">
        <v>402.4</v>
      </c>
      <c r="HG142">
        <v>436.832</v>
      </c>
      <c r="HH142">
        <v>22.6609</v>
      </c>
      <c r="HI142">
        <v>23.9793</v>
      </c>
      <c r="HJ142">
        <v>30.0005</v>
      </c>
      <c r="HK142">
        <v>23.9424</v>
      </c>
      <c r="HL142">
        <v>23.8504</v>
      </c>
      <c r="HM142">
        <v>6.40304</v>
      </c>
      <c r="HN142">
        <v>37.2005</v>
      </c>
      <c r="HO142">
        <v>51.8749</v>
      </c>
      <c r="HP142">
        <v>22.6652</v>
      </c>
      <c r="HQ142">
        <v>80.1174</v>
      </c>
      <c r="HR142">
        <v>15.1148</v>
      </c>
      <c r="HS142">
        <v>100.257</v>
      </c>
      <c r="HT142">
        <v>101.787</v>
      </c>
    </row>
    <row r="143" spans="1:228">
      <c r="A143">
        <v>127</v>
      </c>
      <c r="B143">
        <v>1728492919.6</v>
      </c>
      <c r="C143">
        <v>1982.099999904633</v>
      </c>
      <c r="D143" t="s">
        <v>621</v>
      </c>
      <c r="E143" t="s">
        <v>622</v>
      </c>
      <c r="F143">
        <v>5</v>
      </c>
      <c r="G143" t="s">
        <v>357</v>
      </c>
      <c r="H143" t="s">
        <v>358</v>
      </c>
      <c r="I143" t="s">
        <v>359</v>
      </c>
      <c r="J143" t="s">
        <v>612</v>
      </c>
      <c r="K143">
        <v>1728492912.1</v>
      </c>
      <c r="L143">
        <f>(M143)/1000</f>
        <v>0</v>
      </c>
      <c r="M143">
        <f>IF(BH143, AP143, AJ143)</f>
        <v>0</v>
      </c>
      <c r="N143">
        <f>IF(BH143, AK143, AI143)</f>
        <v>0</v>
      </c>
      <c r="O143">
        <f>BJ143 - IF(AW143&gt;1, N143*BD143*100.0/(AY143), 0)</f>
        <v>0</v>
      </c>
      <c r="P143">
        <f>((V143-L143/2)*O143-N143)/(V143+L143/2)</f>
        <v>0</v>
      </c>
      <c r="Q143">
        <f>P143*(BQ143+BR143)/1000.0</f>
        <v>0</v>
      </c>
      <c r="R143">
        <f>(BJ143 - IF(AW143&gt;1, N143*BD143*100.0/(AY143), 0))*(BQ143+BR143)/1000.0</f>
        <v>0</v>
      </c>
      <c r="S143">
        <f>2.0/((1/U143-1/T143)+SIGN(U143)*SQRT((1/U143-1/T143)*(1/U143-1/T143) + 4*BE143/((BE143+1)*(BE143+1))*(2*1/U143*1/T143-1/T143*1/T143)))</f>
        <v>0</v>
      </c>
      <c r="T143">
        <f>IF(LEFT(BF143,1)&lt;&gt;"0",IF(LEFT(BF143,1)="1",3.0,BG143),$D$5+$E$5*(BX143*BQ143/($K$5*1000))+$F$5*(BX143*BQ143/($K$5*1000))*MAX(MIN(BD143,$J$5),$I$5)*MAX(MIN(BD143,$J$5),$I$5)+$G$5*MAX(MIN(BD143,$J$5),$I$5)*(BX143*BQ143/($K$5*1000))+$H$5*(BX143*BQ143/($K$5*1000))*(BX143*BQ143/($K$5*1000)))</f>
        <v>0</v>
      </c>
      <c r="U143">
        <f>L143*(1000-(1000*0.61365*exp(17.502*Y143/(240.97+Y143))/(BQ143+BR143)+BL143)/2)/(1000*0.61365*exp(17.502*Y143/(240.97+Y143))/(BQ143+BR143)-BL143)</f>
        <v>0</v>
      </c>
      <c r="V143">
        <f>1/((BE143+1)/(S143/1.6)+1/(T143/1.37)) + BE143/((BE143+1)/(S143/1.6) + BE143/(T143/1.37))</f>
        <v>0</v>
      </c>
      <c r="W143">
        <f>(AZ143*BC143)</f>
        <v>0</v>
      </c>
      <c r="X143">
        <f>(BS143+(W143+2*0.95*5.67E-8*(((BS143+$B$7)+273)^4-(BS143+273)^4)-44100*L143)/(1.84*29.3*T143+8*0.95*5.67E-8*(BS143+273)^3))</f>
        <v>0</v>
      </c>
      <c r="Y143">
        <f>($C$7*BT143+$D$7*BU143+$E$7*X143)</f>
        <v>0</v>
      </c>
      <c r="Z143">
        <f>0.61365*exp(17.502*Y143/(240.97+Y143))</f>
        <v>0</v>
      </c>
      <c r="AA143">
        <f>(AB143/AC143*100)</f>
        <v>0</v>
      </c>
      <c r="AB143">
        <f>BL143*(BQ143+BR143)/1000</f>
        <v>0</v>
      </c>
      <c r="AC143">
        <f>0.61365*exp(17.502*BS143/(240.97+BS143))</f>
        <v>0</v>
      </c>
      <c r="AD143">
        <f>(Z143-BL143*(BQ143+BR143)/1000)</f>
        <v>0</v>
      </c>
      <c r="AE143">
        <f>(-L143*44100)</f>
        <v>0</v>
      </c>
      <c r="AF143">
        <f>2*29.3*T143*0.92*(BS143-Y143)</f>
        <v>0</v>
      </c>
      <c r="AG143">
        <f>2*0.95*5.67E-8*(((BS143+$B$7)+273)^4-(Y143+273)^4)</f>
        <v>0</v>
      </c>
      <c r="AH143">
        <f>W143+AG143+AE143+AF143</f>
        <v>0</v>
      </c>
      <c r="AI143">
        <f>BP143*AW143*(BK143-BJ143*(1000-AW143*BM143)/(1000-AW143*BL143))/(100*BD143)</f>
        <v>0</v>
      </c>
      <c r="AJ143">
        <f>1000*BP143*AW143*(BL143-BM143)/(100*BD143*(1000-AW143*BL143))</f>
        <v>0</v>
      </c>
      <c r="AK143">
        <f>(AL143 - AM143 - BQ143*1E3/(8.314*(BS143+273.15)) * AO143/BP143 * AN143) * BP143/(100*BD143) * (1000 - BM143)/1000</f>
        <v>0</v>
      </c>
      <c r="AL143">
        <v>65.75224417707389</v>
      </c>
      <c r="AM143">
        <v>54.93622363636365</v>
      </c>
      <c r="AN143">
        <v>2.249463704956141</v>
      </c>
      <c r="AO143">
        <v>66.79350455149209</v>
      </c>
      <c r="AP143">
        <f>(AR143 - AQ143 + BQ143*1E3/(8.314*(BS143+273.15)) * AT143/BP143 * AS143) * BP143/(100*BD143) * 1000/(1000 - AR143)</f>
        <v>0</v>
      </c>
      <c r="AQ143">
        <v>15.08300407930916</v>
      </c>
      <c r="AR143">
        <v>16.0871993939394</v>
      </c>
      <c r="AS143">
        <v>8.787711035665849E-06</v>
      </c>
      <c r="AT143">
        <v>79.18149441064182</v>
      </c>
      <c r="AU143">
        <v>166</v>
      </c>
      <c r="AV143">
        <v>28</v>
      </c>
      <c r="AW143">
        <f>IF(AU143*$H$13&gt;=AY143,1.0,(AY143/(AY143-AU143*$H$13)))</f>
        <v>0</v>
      </c>
      <c r="AX143">
        <f>(AW143-1)*100</f>
        <v>0</v>
      </c>
      <c r="AY143">
        <f>MAX(0,($B$13+$C$13*BX143)/(1+$D$13*BX143)*BQ143/(BS143+273)*$E$13)</f>
        <v>0</v>
      </c>
      <c r="AZ143">
        <f>$B$11*BY143+$C$11*BZ143+$F$11*CK143*(1-CN143)</f>
        <v>0</v>
      </c>
      <c r="BA143">
        <f>AZ143*BB143</f>
        <v>0</v>
      </c>
      <c r="BB143">
        <f>($B$11*$D$9+$C$11*$D$9+$F$11*((CX143+CP143)/MAX(CX143+CP143+CY143, 0.1)*$I$9+CY143/MAX(CX143+CP143+CY143, 0.1)*$J$9))/($B$11+$C$11+$F$11)</f>
        <v>0</v>
      </c>
      <c r="BC143">
        <f>($B$11*$K$9+$C$11*$K$9+$F$11*((CX143+CP143)/MAX(CX143+CP143+CY143, 0.1)*$P$9+CY143/MAX(CX143+CP143+CY143, 0.1)*$Q$9))/($B$11+$C$11+$F$11)</f>
        <v>0</v>
      </c>
      <c r="BD143">
        <v>6</v>
      </c>
      <c r="BE143">
        <v>0.5</v>
      </c>
      <c r="BF143" t="s">
        <v>361</v>
      </c>
      <c r="BG143">
        <v>2</v>
      </c>
      <c r="BH143" t="b">
        <v>1</v>
      </c>
      <c r="BI143">
        <v>1728492912.1</v>
      </c>
      <c r="BJ143">
        <v>40.06612222222222</v>
      </c>
      <c r="BK143">
        <v>52.50935555555555</v>
      </c>
      <c r="BL143">
        <v>16.0843037037037</v>
      </c>
      <c r="BM143">
        <v>15.08095555555556</v>
      </c>
      <c r="BN143">
        <v>43.22738888888889</v>
      </c>
      <c r="BO143">
        <v>16.17481851851852</v>
      </c>
      <c r="BP143">
        <v>600.0075185185186</v>
      </c>
      <c r="BQ143">
        <v>97.50821111111111</v>
      </c>
      <c r="BR143">
        <v>0.09999235555555558</v>
      </c>
      <c r="BS143">
        <v>24.84185925925926</v>
      </c>
      <c r="BT143">
        <v>24.94431481481481</v>
      </c>
      <c r="BU143">
        <v>999.9000000000001</v>
      </c>
      <c r="BV143">
        <v>0</v>
      </c>
      <c r="BW143">
        <v>0</v>
      </c>
      <c r="BX143">
        <v>10003.49629629629</v>
      </c>
      <c r="BY143">
        <v>0</v>
      </c>
      <c r="BZ143">
        <v>59.16625185185185</v>
      </c>
      <c r="CA143">
        <v>-12.44323555555555</v>
      </c>
      <c r="CB143">
        <v>40.72110740740741</v>
      </c>
      <c r="CC143">
        <v>53.31340370370371</v>
      </c>
      <c r="CD143">
        <v>1.003346666666667</v>
      </c>
      <c r="CE143">
        <v>52.50935555555555</v>
      </c>
      <c r="CF143">
        <v>15.08095555555556</v>
      </c>
      <c r="CG143">
        <v>1.568351851851852</v>
      </c>
      <c r="CH143">
        <v>1.470516666666666</v>
      </c>
      <c r="CI143">
        <v>13.65131851851852</v>
      </c>
      <c r="CJ143">
        <v>12.66501111111111</v>
      </c>
      <c r="CK143">
        <v>1599.971481481481</v>
      </c>
      <c r="CL143">
        <v>0.6919988518518519</v>
      </c>
      <c r="CM143">
        <v>0.3080011481481482</v>
      </c>
      <c r="CN143">
        <v>0</v>
      </c>
      <c r="CO143">
        <v>2.04712962962963</v>
      </c>
      <c r="CP143">
        <v>0</v>
      </c>
      <c r="CQ143">
        <v>12805.9037037037</v>
      </c>
      <c r="CR143">
        <v>13789.93703703704</v>
      </c>
      <c r="CS143">
        <v>41.45122222222221</v>
      </c>
      <c r="CT143">
        <v>41.65948148148147</v>
      </c>
      <c r="CU143">
        <v>41.428</v>
      </c>
      <c r="CV143">
        <v>41.25892592592592</v>
      </c>
      <c r="CW143">
        <v>40.56233333333333</v>
      </c>
      <c r="CX143">
        <v>1107.178148148148</v>
      </c>
      <c r="CY143">
        <v>492.7933333333334</v>
      </c>
      <c r="CZ143">
        <v>0</v>
      </c>
      <c r="DA143">
        <v>1728492976.6</v>
      </c>
      <c r="DB143">
        <v>0</v>
      </c>
      <c r="DC143">
        <v>1728490956.5</v>
      </c>
      <c r="DD143" t="s">
        <v>362</v>
      </c>
      <c r="DE143">
        <v>1728490952.5</v>
      </c>
      <c r="DF143">
        <v>1728490956.5</v>
      </c>
      <c r="DG143">
        <v>1</v>
      </c>
      <c r="DH143">
        <v>-0.065</v>
      </c>
      <c r="DI143">
        <v>-0.008</v>
      </c>
      <c r="DJ143">
        <v>-3.246</v>
      </c>
      <c r="DK143">
        <v>-0.091</v>
      </c>
      <c r="DL143">
        <v>52</v>
      </c>
      <c r="DM143">
        <v>15</v>
      </c>
      <c r="DN143">
        <v>0.25</v>
      </c>
      <c r="DO143">
        <v>0.13</v>
      </c>
      <c r="DP143">
        <v>-10.026253025</v>
      </c>
      <c r="DQ143">
        <v>-46.20843490806755</v>
      </c>
      <c r="DR143">
        <v>4.580573466432001</v>
      </c>
      <c r="DS143">
        <v>0</v>
      </c>
      <c r="DT143">
        <v>1.00355925</v>
      </c>
      <c r="DU143">
        <v>-0.007433133208259787</v>
      </c>
      <c r="DV143">
        <v>0.0008436924424812619</v>
      </c>
      <c r="DW143">
        <v>1</v>
      </c>
      <c r="DX143">
        <v>1</v>
      </c>
      <c r="DY143">
        <v>2</v>
      </c>
      <c r="DZ143" t="s">
        <v>363</v>
      </c>
      <c r="EA143">
        <v>3.23113</v>
      </c>
      <c r="EB143">
        <v>2.70434</v>
      </c>
      <c r="EC143">
        <v>0.017079</v>
      </c>
      <c r="ED143">
        <v>0.0207581</v>
      </c>
      <c r="EE143">
        <v>0.0847171</v>
      </c>
      <c r="EF143">
        <v>0.0810047</v>
      </c>
      <c r="EG143">
        <v>32430</v>
      </c>
      <c r="EH143">
        <v>31530.6</v>
      </c>
      <c r="EI143">
        <v>31584.5</v>
      </c>
      <c r="EJ143">
        <v>30510.4</v>
      </c>
      <c r="EK143">
        <v>38740.6</v>
      </c>
      <c r="EL143">
        <v>37061.8</v>
      </c>
      <c r="EM143">
        <v>44285.7</v>
      </c>
      <c r="EN143">
        <v>42591.3</v>
      </c>
      <c r="EO143">
        <v>1.84005</v>
      </c>
      <c r="EP143">
        <v>1.9072</v>
      </c>
      <c r="EQ143">
        <v>0.13769</v>
      </c>
      <c r="ER143">
        <v>0</v>
      </c>
      <c r="ES143">
        <v>22.6907</v>
      </c>
      <c r="ET143">
        <v>999.9</v>
      </c>
      <c r="EU143">
        <v>70.3</v>
      </c>
      <c r="EV143">
        <v>23.7</v>
      </c>
      <c r="EW143">
        <v>21.2063</v>
      </c>
      <c r="EX143">
        <v>61.4319</v>
      </c>
      <c r="EY143">
        <v>24.8878</v>
      </c>
      <c r="EZ143">
        <v>1</v>
      </c>
      <c r="FA143">
        <v>-0.234909</v>
      </c>
      <c r="FB143">
        <v>-0.0503867</v>
      </c>
      <c r="FC143">
        <v>20.2005</v>
      </c>
      <c r="FD143">
        <v>5.21864</v>
      </c>
      <c r="FE143">
        <v>11.9969</v>
      </c>
      <c r="FF143">
        <v>4.9647</v>
      </c>
      <c r="FG143">
        <v>3.29555</v>
      </c>
      <c r="FH143">
        <v>9999</v>
      </c>
      <c r="FI143">
        <v>9999</v>
      </c>
      <c r="FJ143">
        <v>9999</v>
      </c>
      <c r="FK143">
        <v>148.5</v>
      </c>
      <c r="FL143">
        <v>4.97104</v>
      </c>
      <c r="FM143">
        <v>1.86768</v>
      </c>
      <c r="FN143">
        <v>1.85893</v>
      </c>
      <c r="FO143">
        <v>1.86508</v>
      </c>
      <c r="FP143">
        <v>1.86304</v>
      </c>
      <c r="FQ143">
        <v>1.8644</v>
      </c>
      <c r="FR143">
        <v>1.85985</v>
      </c>
      <c r="FS143">
        <v>1.86397</v>
      </c>
      <c r="FT143">
        <v>0</v>
      </c>
      <c r="FU143">
        <v>0</v>
      </c>
      <c r="FV143">
        <v>0</v>
      </c>
      <c r="FW143">
        <v>0</v>
      </c>
      <c r="FX143" t="s">
        <v>364</v>
      </c>
      <c r="FY143" t="s">
        <v>365</v>
      </c>
      <c r="FZ143" t="s">
        <v>366</v>
      </c>
      <c r="GA143" t="s">
        <v>366</v>
      </c>
      <c r="GB143" t="s">
        <v>366</v>
      </c>
      <c r="GC143" t="s">
        <v>366</v>
      </c>
      <c r="GD143">
        <v>0</v>
      </c>
      <c r="GE143">
        <v>100</v>
      </c>
      <c r="GF143">
        <v>100</v>
      </c>
      <c r="GG143">
        <v>-3.265</v>
      </c>
      <c r="GH143">
        <v>-0.0905</v>
      </c>
      <c r="GI143">
        <v>-2.868309889394353</v>
      </c>
      <c r="GJ143">
        <v>-0.006773961979547998</v>
      </c>
      <c r="GK143">
        <v>-8.296070481250098E-08</v>
      </c>
      <c r="GL143">
        <v>3.322967193956903E-10</v>
      </c>
      <c r="GM143">
        <v>-0.07871069313407227</v>
      </c>
      <c r="GN143">
        <v>-0.00208336341840114</v>
      </c>
      <c r="GO143">
        <v>8.801746095907445E-05</v>
      </c>
      <c r="GP143">
        <v>-2.677693255255651E-07</v>
      </c>
      <c r="GQ143">
        <v>3</v>
      </c>
      <c r="GR143">
        <v>2052</v>
      </c>
      <c r="GS143">
        <v>2</v>
      </c>
      <c r="GT143">
        <v>18</v>
      </c>
      <c r="GU143">
        <v>32.8</v>
      </c>
      <c r="GV143">
        <v>32.7</v>
      </c>
      <c r="GW143">
        <v>0.349121</v>
      </c>
      <c r="GX143">
        <v>2.4292</v>
      </c>
      <c r="GY143">
        <v>1.44775</v>
      </c>
      <c r="GZ143">
        <v>2.32178</v>
      </c>
      <c r="HA143">
        <v>1.55151</v>
      </c>
      <c r="HB143">
        <v>2.39136</v>
      </c>
      <c r="HC143">
        <v>29.2827</v>
      </c>
      <c r="HD143">
        <v>14.6837</v>
      </c>
      <c r="HE143">
        <v>18</v>
      </c>
      <c r="HF143">
        <v>403.098</v>
      </c>
      <c r="HG143">
        <v>436.606</v>
      </c>
      <c r="HH143">
        <v>22.7006</v>
      </c>
      <c r="HI143">
        <v>23.9835</v>
      </c>
      <c r="HJ143">
        <v>30.0004</v>
      </c>
      <c r="HK143">
        <v>23.9465</v>
      </c>
      <c r="HL143">
        <v>23.8549</v>
      </c>
      <c r="HM143">
        <v>7.02637</v>
      </c>
      <c r="HN143">
        <v>37.2005</v>
      </c>
      <c r="HO143">
        <v>51.8749</v>
      </c>
      <c r="HP143">
        <v>22.7032</v>
      </c>
      <c r="HQ143">
        <v>90.14490000000001</v>
      </c>
      <c r="HR143">
        <v>15.1147</v>
      </c>
      <c r="HS143">
        <v>100.26</v>
      </c>
      <c r="HT143">
        <v>101.786</v>
      </c>
    </row>
    <row r="144" spans="1:228">
      <c r="A144">
        <v>128</v>
      </c>
      <c r="B144">
        <v>1728492924.6</v>
      </c>
      <c r="C144">
        <v>1987.099999904633</v>
      </c>
      <c r="D144" t="s">
        <v>623</v>
      </c>
      <c r="E144" t="s">
        <v>624</v>
      </c>
      <c r="F144">
        <v>5</v>
      </c>
      <c r="G144" t="s">
        <v>357</v>
      </c>
      <c r="H144" t="s">
        <v>358</v>
      </c>
      <c r="I144" t="s">
        <v>359</v>
      </c>
      <c r="J144" t="s">
        <v>612</v>
      </c>
      <c r="K144">
        <v>1728492916.814285</v>
      </c>
      <c r="L144">
        <f>(M144)/1000</f>
        <v>0</v>
      </c>
      <c r="M144">
        <f>IF(BH144, AP144, AJ144)</f>
        <v>0</v>
      </c>
      <c r="N144">
        <f>IF(BH144, AK144, AI144)</f>
        <v>0</v>
      </c>
      <c r="O144">
        <f>BJ144 - IF(AW144&gt;1, N144*BD144*100.0/(AY144), 0)</f>
        <v>0</v>
      </c>
      <c r="P144">
        <f>((V144-L144/2)*O144-N144)/(V144+L144/2)</f>
        <v>0</v>
      </c>
      <c r="Q144">
        <f>P144*(BQ144+BR144)/1000.0</f>
        <v>0</v>
      </c>
      <c r="R144">
        <f>(BJ144 - IF(AW144&gt;1, N144*BD144*100.0/(AY144), 0))*(BQ144+BR144)/1000.0</f>
        <v>0</v>
      </c>
      <c r="S144">
        <f>2.0/((1/U144-1/T144)+SIGN(U144)*SQRT((1/U144-1/T144)*(1/U144-1/T144) + 4*BE144/((BE144+1)*(BE144+1))*(2*1/U144*1/T144-1/T144*1/T144)))</f>
        <v>0</v>
      </c>
      <c r="T144">
        <f>IF(LEFT(BF144,1)&lt;&gt;"0",IF(LEFT(BF144,1)="1",3.0,BG144),$D$5+$E$5*(BX144*BQ144/($K$5*1000))+$F$5*(BX144*BQ144/($K$5*1000))*MAX(MIN(BD144,$J$5),$I$5)*MAX(MIN(BD144,$J$5),$I$5)+$G$5*MAX(MIN(BD144,$J$5),$I$5)*(BX144*BQ144/($K$5*1000))+$H$5*(BX144*BQ144/($K$5*1000))*(BX144*BQ144/($K$5*1000)))</f>
        <v>0</v>
      </c>
      <c r="U144">
        <f>L144*(1000-(1000*0.61365*exp(17.502*Y144/(240.97+Y144))/(BQ144+BR144)+BL144)/2)/(1000*0.61365*exp(17.502*Y144/(240.97+Y144))/(BQ144+BR144)-BL144)</f>
        <v>0</v>
      </c>
      <c r="V144">
        <f>1/((BE144+1)/(S144/1.6)+1/(T144/1.37)) + BE144/((BE144+1)/(S144/1.6) + BE144/(T144/1.37))</f>
        <v>0</v>
      </c>
      <c r="W144">
        <f>(AZ144*BC144)</f>
        <v>0</v>
      </c>
      <c r="X144">
        <f>(BS144+(W144+2*0.95*5.67E-8*(((BS144+$B$7)+273)^4-(BS144+273)^4)-44100*L144)/(1.84*29.3*T144+8*0.95*5.67E-8*(BS144+273)^3))</f>
        <v>0</v>
      </c>
      <c r="Y144">
        <f>($C$7*BT144+$D$7*BU144+$E$7*X144)</f>
        <v>0</v>
      </c>
      <c r="Z144">
        <f>0.61365*exp(17.502*Y144/(240.97+Y144))</f>
        <v>0</v>
      </c>
      <c r="AA144">
        <f>(AB144/AC144*100)</f>
        <v>0</v>
      </c>
      <c r="AB144">
        <f>BL144*(BQ144+BR144)/1000</f>
        <v>0</v>
      </c>
      <c r="AC144">
        <f>0.61365*exp(17.502*BS144/(240.97+BS144))</f>
        <v>0</v>
      </c>
      <c r="AD144">
        <f>(Z144-BL144*(BQ144+BR144)/1000)</f>
        <v>0</v>
      </c>
      <c r="AE144">
        <f>(-L144*44100)</f>
        <v>0</v>
      </c>
      <c r="AF144">
        <f>2*29.3*T144*0.92*(BS144-Y144)</f>
        <v>0</v>
      </c>
      <c r="AG144">
        <f>2*0.95*5.67E-8*(((BS144+$B$7)+273)^4-(Y144+273)^4)</f>
        <v>0</v>
      </c>
      <c r="AH144">
        <f>W144+AG144+AE144+AF144</f>
        <v>0</v>
      </c>
      <c r="AI144">
        <f>BP144*AW144*(BK144-BJ144*(1000-AW144*BM144)/(1000-AW144*BL144))/(100*BD144)</f>
        <v>0</v>
      </c>
      <c r="AJ144">
        <f>1000*BP144*AW144*(BL144-BM144)/(100*BD144*(1000-AW144*BL144))</f>
        <v>0</v>
      </c>
      <c r="AK144">
        <f>(AL144 - AM144 - BQ144*1E3/(8.314*(BS144+273.15)) * AO144/BP144 * AN144) * BP144/(100*BD144) * (1000 - BM144)/1000</f>
        <v>0</v>
      </c>
      <c r="AL144">
        <v>78.31633974247917</v>
      </c>
      <c r="AM144">
        <v>66.71265393939395</v>
      </c>
      <c r="AN144">
        <v>2.377540105761163</v>
      </c>
      <c r="AO144">
        <v>66.79350455149209</v>
      </c>
      <c r="AP144">
        <f>(AR144 - AQ144 + BQ144*1E3/(8.314*(BS144+273.15)) * AT144/BP144 * AS144) * BP144/(100*BD144) * 1000/(1000 - AR144)</f>
        <v>0</v>
      </c>
      <c r="AQ144">
        <v>15.08741282101312</v>
      </c>
      <c r="AR144">
        <v>16.09469818181818</v>
      </c>
      <c r="AS144">
        <v>3.392519897082489E-05</v>
      </c>
      <c r="AT144">
        <v>79.18149441064182</v>
      </c>
      <c r="AU144">
        <v>163</v>
      </c>
      <c r="AV144">
        <v>27</v>
      </c>
      <c r="AW144">
        <f>IF(AU144*$H$13&gt;=AY144,1.0,(AY144/(AY144-AU144*$H$13)))</f>
        <v>0</v>
      </c>
      <c r="AX144">
        <f>(AW144-1)*100</f>
        <v>0</v>
      </c>
      <c r="AY144">
        <f>MAX(0,($B$13+$C$13*BX144)/(1+$D$13*BX144)*BQ144/(BS144+273)*$E$13)</f>
        <v>0</v>
      </c>
      <c r="AZ144">
        <f>$B$11*BY144+$C$11*BZ144+$F$11*CK144*(1-CN144)</f>
        <v>0</v>
      </c>
      <c r="BA144">
        <f>AZ144*BB144</f>
        <v>0</v>
      </c>
      <c r="BB144">
        <f>($B$11*$D$9+$C$11*$D$9+$F$11*((CX144+CP144)/MAX(CX144+CP144+CY144, 0.1)*$I$9+CY144/MAX(CX144+CP144+CY144, 0.1)*$J$9))/($B$11+$C$11+$F$11)</f>
        <v>0</v>
      </c>
      <c r="BC144">
        <f>($B$11*$K$9+$C$11*$K$9+$F$11*((CX144+CP144)/MAX(CX144+CP144+CY144, 0.1)*$P$9+CY144/MAX(CX144+CP144+CY144, 0.1)*$Q$9))/($B$11+$C$11+$F$11)</f>
        <v>0</v>
      </c>
      <c r="BD144">
        <v>6</v>
      </c>
      <c r="BE144">
        <v>0.5</v>
      </c>
      <c r="BF144" t="s">
        <v>361</v>
      </c>
      <c r="BG144">
        <v>2</v>
      </c>
      <c r="BH144" t="b">
        <v>1</v>
      </c>
      <c r="BI144">
        <v>1728492916.814285</v>
      </c>
      <c r="BJ144">
        <v>49.41173928571428</v>
      </c>
      <c r="BK144">
        <v>63.92474285714286</v>
      </c>
      <c r="BL144">
        <v>16.08693571428572</v>
      </c>
      <c r="BM144">
        <v>15.08384642857143</v>
      </c>
      <c r="BN144">
        <v>52.63679285714286</v>
      </c>
      <c r="BO144">
        <v>16.17744642857143</v>
      </c>
      <c r="BP144">
        <v>599.99075</v>
      </c>
      <c r="BQ144">
        <v>97.50846428571427</v>
      </c>
      <c r="BR144">
        <v>0.09999477857142856</v>
      </c>
      <c r="BS144">
        <v>24.84772857142857</v>
      </c>
      <c r="BT144">
        <v>24.94763571428572</v>
      </c>
      <c r="BU144">
        <v>999.9000000000002</v>
      </c>
      <c r="BV144">
        <v>0</v>
      </c>
      <c r="BW144">
        <v>0</v>
      </c>
      <c r="BX144">
        <v>9994.305714285714</v>
      </c>
      <c r="BY144">
        <v>0</v>
      </c>
      <c r="BZ144">
        <v>59.04358214285714</v>
      </c>
      <c r="CA144">
        <v>-14.51300357142857</v>
      </c>
      <c r="CB144">
        <v>50.21964285714286</v>
      </c>
      <c r="CC144">
        <v>64.90377142857142</v>
      </c>
      <c r="CD144">
        <v>1.00309</v>
      </c>
      <c r="CE144">
        <v>63.92474285714286</v>
      </c>
      <c r="CF144">
        <v>15.08384642857143</v>
      </c>
      <c r="CG144">
        <v>1.568611785714286</v>
      </c>
      <c r="CH144">
        <v>1.470802142857142</v>
      </c>
      <c r="CI144">
        <v>13.65386785714286</v>
      </c>
      <c r="CJ144">
        <v>12.66797857142857</v>
      </c>
      <c r="CK144">
        <v>1599.943928571429</v>
      </c>
      <c r="CL144">
        <v>0.6919974285714285</v>
      </c>
      <c r="CM144">
        <v>0.3080025714285714</v>
      </c>
      <c r="CN144">
        <v>0</v>
      </c>
      <c r="CO144">
        <v>2.065717857142857</v>
      </c>
      <c r="CP144">
        <v>0</v>
      </c>
      <c r="CQ144">
        <v>12751.61071428571</v>
      </c>
      <c r="CR144">
        <v>13789.68928571428</v>
      </c>
      <c r="CS144">
        <v>41.51310714285713</v>
      </c>
      <c r="CT144">
        <v>41.69842857142857</v>
      </c>
      <c r="CU144">
        <v>41.48849999999999</v>
      </c>
      <c r="CV144">
        <v>41.32117857142856</v>
      </c>
      <c r="CW144">
        <v>40.61135714285713</v>
      </c>
      <c r="CX144">
        <v>1107.156428571429</v>
      </c>
      <c r="CY144">
        <v>492.7875</v>
      </c>
      <c r="CZ144">
        <v>0</v>
      </c>
      <c r="DA144">
        <v>1728492981.4</v>
      </c>
      <c r="DB144">
        <v>0</v>
      </c>
      <c r="DC144">
        <v>1728490956.5</v>
      </c>
      <c r="DD144" t="s">
        <v>362</v>
      </c>
      <c r="DE144">
        <v>1728490952.5</v>
      </c>
      <c r="DF144">
        <v>1728490956.5</v>
      </c>
      <c r="DG144">
        <v>1</v>
      </c>
      <c r="DH144">
        <v>-0.065</v>
      </c>
      <c r="DI144">
        <v>-0.008</v>
      </c>
      <c r="DJ144">
        <v>-3.246</v>
      </c>
      <c r="DK144">
        <v>-0.091</v>
      </c>
      <c r="DL144">
        <v>52</v>
      </c>
      <c r="DM144">
        <v>15</v>
      </c>
      <c r="DN144">
        <v>0.25</v>
      </c>
      <c r="DO144">
        <v>0.13</v>
      </c>
      <c r="DP144">
        <v>-12.76315536585366</v>
      </c>
      <c r="DQ144">
        <v>-29.80045630662021</v>
      </c>
      <c r="DR144">
        <v>3.076386246663285</v>
      </c>
      <c r="DS144">
        <v>0</v>
      </c>
      <c r="DT144">
        <v>1.003379756097561</v>
      </c>
      <c r="DU144">
        <v>-0.004383763066199699</v>
      </c>
      <c r="DV144">
        <v>0.0009099544019797447</v>
      </c>
      <c r="DW144">
        <v>1</v>
      </c>
      <c r="DX144">
        <v>1</v>
      </c>
      <c r="DY144">
        <v>2</v>
      </c>
      <c r="DZ144" t="s">
        <v>363</v>
      </c>
      <c r="EA144">
        <v>3.23073</v>
      </c>
      <c r="EB144">
        <v>2.70448</v>
      </c>
      <c r="EC144">
        <v>0.0204753</v>
      </c>
      <c r="ED144">
        <v>0.0243341</v>
      </c>
      <c r="EE144">
        <v>0.0847425</v>
      </c>
      <c r="EF144">
        <v>0.08101990000000001</v>
      </c>
      <c r="EG144">
        <v>32317.8</v>
      </c>
      <c r="EH144">
        <v>31415.2</v>
      </c>
      <c r="EI144">
        <v>31584.4</v>
      </c>
      <c r="EJ144">
        <v>30510.2</v>
      </c>
      <c r="EK144">
        <v>38739.7</v>
      </c>
      <c r="EL144">
        <v>37061.4</v>
      </c>
      <c r="EM144">
        <v>44285.7</v>
      </c>
      <c r="EN144">
        <v>42591.4</v>
      </c>
      <c r="EO144">
        <v>1.84687</v>
      </c>
      <c r="EP144">
        <v>1.90745</v>
      </c>
      <c r="EQ144">
        <v>0.138331</v>
      </c>
      <c r="ER144">
        <v>0</v>
      </c>
      <c r="ES144">
        <v>22.684</v>
      </c>
      <c r="ET144">
        <v>999.9</v>
      </c>
      <c r="EU144">
        <v>70.3</v>
      </c>
      <c r="EV144">
        <v>23.7</v>
      </c>
      <c r="EW144">
        <v>21.2066</v>
      </c>
      <c r="EX144">
        <v>61.1719</v>
      </c>
      <c r="EY144">
        <v>25.3446</v>
      </c>
      <c r="EZ144">
        <v>1</v>
      </c>
      <c r="FA144">
        <v>-0.234629</v>
      </c>
      <c r="FB144">
        <v>-0.064597</v>
      </c>
      <c r="FC144">
        <v>20.2005</v>
      </c>
      <c r="FD144">
        <v>5.21789</v>
      </c>
      <c r="FE144">
        <v>11.9969</v>
      </c>
      <c r="FF144">
        <v>4.9646</v>
      </c>
      <c r="FG144">
        <v>3.2955</v>
      </c>
      <c r="FH144">
        <v>9999</v>
      </c>
      <c r="FI144">
        <v>9999</v>
      </c>
      <c r="FJ144">
        <v>9999</v>
      </c>
      <c r="FK144">
        <v>148.5</v>
      </c>
      <c r="FL144">
        <v>4.97103</v>
      </c>
      <c r="FM144">
        <v>1.86768</v>
      </c>
      <c r="FN144">
        <v>1.85896</v>
      </c>
      <c r="FO144">
        <v>1.86508</v>
      </c>
      <c r="FP144">
        <v>1.86307</v>
      </c>
      <c r="FQ144">
        <v>1.86442</v>
      </c>
      <c r="FR144">
        <v>1.85988</v>
      </c>
      <c r="FS144">
        <v>1.86397</v>
      </c>
      <c r="FT144">
        <v>0</v>
      </c>
      <c r="FU144">
        <v>0</v>
      </c>
      <c r="FV144">
        <v>0</v>
      </c>
      <c r="FW144">
        <v>0</v>
      </c>
      <c r="FX144" t="s">
        <v>364</v>
      </c>
      <c r="FY144" t="s">
        <v>365</v>
      </c>
      <c r="FZ144" t="s">
        <v>366</v>
      </c>
      <c r="GA144" t="s">
        <v>366</v>
      </c>
      <c r="GB144" t="s">
        <v>366</v>
      </c>
      <c r="GC144" t="s">
        <v>366</v>
      </c>
      <c r="GD144">
        <v>0</v>
      </c>
      <c r="GE144">
        <v>100</v>
      </c>
      <c r="GF144">
        <v>100</v>
      </c>
      <c r="GG144">
        <v>-3.344</v>
      </c>
      <c r="GH144">
        <v>-0.0905</v>
      </c>
      <c r="GI144">
        <v>-2.868309889394353</v>
      </c>
      <c r="GJ144">
        <v>-0.006773961979547998</v>
      </c>
      <c r="GK144">
        <v>-8.296070481250098E-08</v>
      </c>
      <c r="GL144">
        <v>3.322967193956903E-10</v>
      </c>
      <c r="GM144">
        <v>-0.07871069313407227</v>
      </c>
      <c r="GN144">
        <v>-0.00208336341840114</v>
      </c>
      <c r="GO144">
        <v>8.801746095907445E-05</v>
      </c>
      <c r="GP144">
        <v>-2.677693255255651E-07</v>
      </c>
      <c r="GQ144">
        <v>3</v>
      </c>
      <c r="GR144">
        <v>2052</v>
      </c>
      <c r="GS144">
        <v>2</v>
      </c>
      <c r="GT144">
        <v>18</v>
      </c>
      <c r="GU144">
        <v>32.9</v>
      </c>
      <c r="GV144">
        <v>32.8</v>
      </c>
      <c r="GW144">
        <v>0.379639</v>
      </c>
      <c r="GX144">
        <v>2.4292</v>
      </c>
      <c r="GY144">
        <v>1.44897</v>
      </c>
      <c r="GZ144">
        <v>2.32178</v>
      </c>
      <c r="HA144">
        <v>1.55151</v>
      </c>
      <c r="HB144">
        <v>2.39258</v>
      </c>
      <c r="HC144">
        <v>29.3039</v>
      </c>
      <c r="HD144">
        <v>14.6924</v>
      </c>
      <c r="HE144">
        <v>18</v>
      </c>
      <c r="HF144">
        <v>406.597</v>
      </c>
      <c r="HG144">
        <v>436.79</v>
      </c>
      <c r="HH144">
        <v>22.7364</v>
      </c>
      <c r="HI144">
        <v>23.9877</v>
      </c>
      <c r="HJ144">
        <v>30.0004</v>
      </c>
      <c r="HK144">
        <v>23.9512</v>
      </c>
      <c r="HL144">
        <v>23.8596</v>
      </c>
      <c r="HM144">
        <v>7.5982</v>
      </c>
      <c r="HN144">
        <v>37.2005</v>
      </c>
      <c r="HO144">
        <v>51.8749</v>
      </c>
      <c r="HP144">
        <v>22.7393</v>
      </c>
      <c r="HQ144">
        <v>105.173</v>
      </c>
      <c r="HR144">
        <v>15.1109</v>
      </c>
      <c r="HS144">
        <v>100.26</v>
      </c>
      <c r="HT144">
        <v>101.785</v>
      </c>
    </row>
    <row r="145" spans="1:228">
      <c r="A145">
        <v>129</v>
      </c>
      <c r="B145">
        <v>1728492929.6</v>
      </c>
      <c r="C145">
        <v>1992.099999904633</v>
      </c>
      <c r="D145" t="s">
        <v>625</v>
      </c>
      <c r="E145" t="s">
        <v>626</v>
      </c>
      <c r="F145">
        <v>5</v>
      </c>
      <c r="G145" t="s">
        <v>357</v>
      </c>
      <c r="H145" t="s">
        <v>358</v>
      </c>
      <c r="I145" t="s">
        <v>359</v>
      </c>
      <c r="J145" t="s">
        <v>612</v>
      </c>
      <c r="K145">
        <v>1728492922.1</v>
      </c>
      <c r="L145">
        <f>(M145)/1000</f>
        <v>0</v>
      </c>
      <c r="M145">
        <f>IF(BH145, AP145, AJ145)</f>
        <v>0</v>
      </c>
      <c r="N145">
        <f>IF(BH145, AK145, AI145)</f>
        <v>0</v>
      </c>
      <c r="O145">
        <f>BJ145 - IF(AW145&gt;1, N145*BD145*100.0/(AY145), 0)</f>
        <v>0</v>
      </c>
      <c r="P145">
        <f>((V145-L145/2)*O145-N145)/(V145+L145/2)</f>
        <v>0</v>
      </c>
      <c r="Q145">
        <f>P145*(BQ145+BR145)/1000.0</f>
        <v>0</v>
      </c>
      <c r="R145">
        <f>(BJ145 - IF(AW145&gt;1, N145*BD145*100.0/(AY145), 0))*(BQ145+BR145)/1000.0</f>
        <v>0</v>
      </c>
      <c r="S145">
        <f>2.0/((1/U145-1/T145)+SIGN(U145)*SQRT((1/U145-1/T145)*(1/U145-1/T145) + 4*BE145/((BE145+1)*(BE145+1))*(2*1/U145*1/T145-1/T145*1/T145)))</f>
        <v>0</v>
      </c>
      <c r="T145">
        <f>IF(LEFT(BF145,1)&lt;&gt;"0",IF(LEFT(BF145,1)="1",3.0,BG145),$D$5+$E$5*(BX145*BQ145/($K$5*1000))+$F$5*(BX145*BQ145/($K$5*1000))*MAX(MIN(BD145,$J$5),$I$5)*MAX(MIN(BD145,$J$5),$I$5)+$G$5*MAX(MIN(BD145,$J$5),$I$5)*(BX145*BQ145/($K$5*1000))+$H$5*(BX145*BQ145/($K$5*1000))*(BX145*BQ145/($K$5*1000)))</f>
        <v>0</v>
      </c>
      <c r="U145">
        <f>L145*(1000-(1000*0.61365*exp(17.502*Y145/(240.97+Y145))/(BQ145+BR145)+BL145)/2)/(1000*0.61365*exp(17.502*Y145/(240.97+Y145))/(BQ145+BR145)-BL145)</f>
        <v>0</v>
      </c>
      <c r="V145">
        <f>1/((BE145+1)/(S145/1.6)+1/(T145/1.37)) + BE145/((BE145+1)/(S145/1.6) + BE145/(T145/1.37))</f>
        <v>0</v>
      </c>
      <c r="W145">
        <f>(AZ145*BC145)</f>
        <v>0</v>
      </c>
      <c r="X145">
        <f>(BS145+(W145+2*0.95*5.67E-8*(((BS145+$B$7)+273)^4-(BS145+273)^4)-44100*L145)/(1.84*29.3*T145+8*0.95*5.67E-8*(BS145+273)^3))</f>
        <v>0</v>
      </c>
      <c r="Y145">
        <f>($C$7*BT145+$D$7*BU145+$E$7*X145)</f>
        <v>0</v>
      </c>
      <c r="Z145">
        <f>0.61365*exp(17.502*Y145/(240.97+Y145))</f>
        <v>0</v>
      </c>
      <c r="AA145">
        <f>(AB145/AC145*100)</f>
        <v>0</v>
      </c>
      <c r="AB145">
        <f>BL145*(BQ145+BR145)/1000</f>
        <v>0</v>
      </c>
      <c r="AC145">
        <f>0.61365*exp(17.502*BS145/(240.97+BS145))</f>
        <v>0</v>
      </c>
      <c r="AD145">
        <f>(Z145-BL145*(BQ145+BR145)/1000)</f>
        <v>0</v>
      </c>
      <c r="AE145">
        <f>(-L145*44100)</f>
        <v>0</v>
      </c>
      <c r="AF145">
        <f>2*29.3*T145*0.92*(BS145-Y145)</f>
        <v>0</v>
      </c>
      <c r="AG145">
        <f>2*0.95*5.67E-8*(((BS145+$B$7)+273)^4-(Y145+273)^4)</f>
        <v>0</v>
      </c>
      <c r="AH145">
        <f>W145+AG145+AE145+AF145</f>
        <v>0</v>
      </c>
      <c r="AI145">
        <f>BP145*AW145*(BK145-BJ145*(1000-AW145*BM145)/(1000-AW145*BL145))/(100*BD145)</f>
        <v>0</v>
      </c>
      <c r="AJ145">
        <f>1000*BP145*AW145*(BL145-BM145)/(100*BD145*(1000-AW145*BL145))</f>
        <v>0</v>
      </c>
      <c r="AK145">
        <f>(AL145 - AM145 - BQ145*1E3/(8.314*(BS145+273.15)) * AO145/BP145 * AN145) * BP145/(100*BD145) * (1000 - BM145)/1000</f>
        <v>0</v>
      </c>
      <c r="AL145">
        <v>90.94942563384724</v>
      </c>
      <c r="AM145">
        <v>78.91795636363635</v>
      </c>
      <c r="AN145">
        <v>2.453013997923425</v>
      </c>
      <c r="AO145">
        <v>66.79350455149209</v>
      </c>
      <c r="AP145">
        <f>(AR145 - AQ145 + BQ145*1E3/(8.314*(BS145+273.15)) * AT145/BP145 * AS145) * BP145/(100*BD145) * 1000/(1000 - AR145)</f>
        <v>0</v>
      </c>
      <c r="AQ145">
        <v>15.09080079536583</v>
      </c>
      <c r="AR145">
        <v>16.09204666666668</v>
      </c>
      <c r="AS145">
        <v>-1.460588823276593E-05</v>
      </c>
      <c r="AT145">
        <v>79.18149441064182</v>
      </c>
      <c r="AU145">
        <v>160</v>
      </c>
      <c r="AV145">
        <v>27</v>
      </c>
      <c r="AW145">
        <f>IF(AU145*$H$13&gt;=AY145,1.0,(AY145/(AY145-AU145*$H$13)))</f>
        <v>0</v>
      </c>
      <c r="AX145">
        <f>(AW145-1)*100</f>
        <v>0</v>
      </c>
      <c r="AY145">
        <f>MAX(0,($B$13+$C$13*BX145)/(1+$D$13*BX145)*BQ145/(BS145+273)*$E$13)</f>
        <v>0</v>
      </c>
      <c r="AZ145">
        <f>$B$11*BY145+$C$11*BZ145+$F$11*CK145*(1-CN145)</f>
        <v>0</v>
      </c>
      <c r="BA145">
        <f>AZ145*BB145</f>
        <v>0</v>
      </c>
      <c r="BB145">
        <f>($B$11*$D$9+$C$11*$D$9+$F$11*((CX145+CP145)/MAX(CX145+CP145+CY145, 0.1)*$I$9+CY145/MAX(CX145+CP145+CY145, 0.1)*$J$9))/($B$11+$C$11+$F$11)</f>
        <v>0</v>
      </c>
      <c r="BC145">
        <f>($B$11*$K$9+$C$11*$K$9+$F$11*((CX145+CP145)/MAX(CX145+CP145+CY145, 0.1)*$P$9+CY145/MAX(CX145+CP145+CY145, 0.1)*$Q$9))/($B$11+$C$11+$F$11)</f>
        <v>0</v>
      </c>
      <c r="BD145">
        <v>6</v>
      </c>
      <c r="BE145">
        <v>0.5</v>
      </c>
      <c r="BF145" t="s">
        <v>361</v>
      </c>
      <c r="BG145">
        <v>2</v>
      </c>
      <c r="BH145" t="b">
        <v>1</v>
      </c>
      <c r="BI145">
        <v>1728492922.1</v>
      </c>
      <c r="BJ145">
        <v>61.13851851851852</v>
      </c>
      <c r="BK145">
        <v>76.97441481481482</v>
      </c>
      <c r="BL145">
        <v>16.09023703703704</v>
      </c>
      <c r="BM145">
        <v>15.08735185185185</v>
      </c>
      <c r="BN145">
        <v>64.44361851851852</v>
      </c>
      <c r="BO145">
        <v>16.18074074074074</v>
      </c>
      <c r="BP145">
        <v>600.0104444444444</v>
      </c>
      <c r="BQ145">
        <v>97.5084814814815</v>
      </c>
      <c r="BR145">
        <v>0.1000834740740741</v>
      </c>
      <c r="BS145">
        <v>24.85083333333333</v>
      </c>
      <c r="BT145">
        <v>24.95509629629629</v>
      </c>
      <c r="BU145">
        <v>999.9000000000001</v>
      </c>
      <c r="BV145">
        <v>0</v>
      </c>
      <c r="BW145">
        <v>0</v>
      </c>
      <c r="BX145">
        <v>9988.630740740742</v>
      </c>
      <c r="BY145">
        <v>0</v>
      </c>
      <c r="BZ145">
        <v>59.00053333333332</v>
      </c>
      <c r="CA145">
        <v>-15.83589259259259</v>
      </c>
      <c r="CB145">
        <v>62.13837037037037</v>
      </c>
      <c r="CC145">
        <v>78.15357407407407</v>
      </c>
      <c r="CD145">
        <v>1.002879666666667</v>
      </c>
      <c r="CE145">
        <v>76.97441481481482</v>
      </c>
      <c r="CF145">
        <v>15.08735185185185</v>
      </c>
      <c r="CG145">
        <v>1.568933703703703</v>
      </c>
      <c r="CH145">
        <v>1.471145555555556</v>
      </c>
      <c r="CI145">
        <v>13.65702962962963</v>
      </c>
      <c r="CJ145">
        <v>12.67152592592592</v>
      </c>
      <c r="CK145">
        <v>1599.960740740741</v>
      </c>
      <c r="CL145">
        <v>0.6920047407407408</v>
      </c>
      <c r="CM145">
        <v>0.3079952592592592</v>
      </c>
      <c r="CN145">
        <v>0</v>
      </c>
      <c r="CO145">
        <v>2.072744444444444</v>
      </c>
      <c r="CP145">
        <v>0</v>
      </c>
      <c r="CQ145">
        <v>12696.84814814815</v>
      </c>
      <c r="CR145">
        <v>13789.86296296296</v>
      </c>
      <c r="CS145">
        <v>41.57848148148147</v>
      </c>
      <c r="CT145">
        <v>41.73592592592592</v>
      </c>
      <c r="CU145">
        <v>41.5507037037037</v>
      </c>
      <c r="CV145">
        <v>41.3908888888889</v>
      </c>
      <c r="CW145">
        <v>40.67114814814815</v>
      </c>
      <c r="CX145">
        <v>1107.18</v>
      </c>
      <c r="CY145">
        <v>492.7807407407408</v>
      </c>
      <c r="CZ145">
        <v>0</v>
      </c>
      <c r="DA145">
        <v>1728492986.2</v>
      </c>
      <c r="DB145">
        <v>0</v>
      </c>
      <c r="DC145">
        <v>1728490956.5</v>
      </c>
      <c r="DD145" t="s">
        <v>362</v>
      </c>
      <c r="DE145">
        <v>1728490952.5</v>
      </c>
      <c r="DF145">
        <v>1728490956.5</v>
      </c>
      <c r="DG145">
        <v>1</v>
      </c>
      <c r="DH145">
        <v>-0.065</v>
      </c>
      <c r="DI145">
        <v>-0.008</v>
      </c>
      <c r="DJ145">
        <v>-3.246</v>
      </c>
      <c r="DK145">
        <v>-0.091</v>
      </c>
      <c r="DL145">
        <v>52</v>
      </c>
      <c r="DM145">
        <v>15</v>
      </c>
      <c r="DN145">
        <v>0.25</v>
      </c>
      <c r="DO145">
        <v>0.13</v>
      </c>
      <c r="DP145">
        <v>-14.80600487804878</v>
      </c>
      <c r="DQ145">
        <v>-16.29485017421604</v>
      </c>
      <c r="DR145">
        <v>1.686837127903511</v>
      </c>
      <c r="DS145">
        <v>0</v>
      </c>
      <c r="DT145">
        <v>1.003090829268293</v>
      </c>
      <c r="DU145">
        <v>0.0001078745644589002</v>
      </c>
      <c r="DV145">
        <v>0.001201482090899863</v>
      </c>
      <c r="DW145">
        <v>1</v>
      </c>
      <c r="DX145">
        <v>1</v>
      </c>
      <c r="DY145">
        <v>2</v>
      </c>
      <c r="DZ145" t="s">
        <v>363</v>
      </c>
      <c r="EA145">
        <v>3.23079</v>
      </c>
      <c r="EB145">
        <v>2.70428</v>
      </c>
      <c r="EC145">
        <v>0.0239546</v>
      </c>
      <c r="ED145">
        <v>0.0279034</v>
      </c>
      <c r="EE145">
        <v>0.0847339</v>
      </c>
      <c r="EF145">
        <v>0.0810366</v>
      </c>
      <c r="EG145">
        <v>32202.5</v>
      </c>
      <c r="EH145">
        <v>31299.5</v>
      </c>
      <c r="EI145">
        <v>31583.9</v>
      </c>
      <c r="EJ145">
        <v>30509.6</v>
      </c>
      <c r="EK145">
        <v>38739.4</v>
      </c>
      <c r="EL145">
        <v>37060.1</v>
      </c>
      <c r="EM145">
        <v>44284.9</v>
      </c>
      <c r="EN145">
        <v>42590.6</v>
      </c>
      <c r="EO145">
        <v>1.8524</v>
      </c>
      <c r="EP145">
        <v>1.90742</v>
      </c>
      <c r="EQ145">
        <v>0.139549</v>
      </c>
      <c r="ER145">
        <v>0</v>
      </c>
      <c r="ES145">
        <v>22.6804</v>
      </c>
      <c r="ET145">
        <v>999.9</v>
      </c>
      <c r="EU145">
        <v>70.3</v>
      </c>
      <c r="EV145">
        <v>23.7</v>
      </c>
      <c r="EW145">
        <v>21.2078</v>
      </c>
      <c r="EX145">
        <v>61.3319</v>
      </c>
      <c r="EY145">
        <v>25.3325</v>
      </c>
      <c r="EZ145">
        <v>1</v>
      </c>
      <c r="FA145">
        <v>-0.234324</v>
      </c>
      <c r="FB145">
        <v>-0.0707489</v>
      </c>
      <c r="FC145">
        <v>20.2005</v>
      </c>
      <c r="FD145">
        <v>5.21864</v>
      </c>
      <c r="FE145">
        <v>11.9977</v>
      </c>
      <c r="FF145">
        <v>4.9645</v>
      </c>
      <c r="FG145">
        <v>3.2955</v>
      </c>
      <c r="FH145">
        <v>9999</v>
      </c>
      <c r="FI145">
        <v>9999</v>
      </c>
      <c r="FJ145">
        <v>9999</v>
      </c>
      <c r="FK145">
        <v>148.5</v>
      </c>
      <c r="FL145">
        <v>4.97103</v>
      </c>
      <c r="FM145">
        <v>1.86768</v>
      </c>
      <c r="FN145">
        <v>1.85897</v>
      </c>
      <c r="FO145">
        <v>1.86508</v>
      </c>
      <c r="FP145">
        <v>1.86307</v>
      </c>
      <c r="FQ145">
        <v>1.86443</v>
      </c>
      <c r="FR145">
        <v>1.85989</v>
      </c>
      <c r="FS145">
        <v>1.86398</v>
      </c>
      <c r="FT145">
        <v>0</v>
      </c>
      <c r="FU145">
        <v>0</v>
      </c>
      <c r="FV145">
        <v>0</v>
      </c>
      <c r="FW145">
        <v>0</v>
      </c>
      <c r="FX145" t="s">
        <v>364</v>
      </c>
      <c r="FY145" t="s">
        <v>365</v>
      </c>
      <c r="FZ145" t="s">
        <v>366</v>
      </c>
      <c r="GA145" t="s">
        <v>366</v>
      </c>
      <c r="GB145" t="s">
        <v>366</v>
      </c>
      <c r="GC145" t="s">
        <v>366</v>
      </c>
      <c r="GD145">
        <v>0</v>
      </c>
      <c r="GE145">
        <v>100</v>
      </c>
      <c r="GF145">
        <v>100</v>
      </c>
      <c r="GG145">
        <v>-3.426</v>
      </c>
      <c r="GH145">
        <v>-0.0905</v>
      </c>
      <c r="GI145">
        <v>-2.868309889394353</v>
      </c>
      <c r="GJ145">
        <v>-0.006773961979547998</v>
      </c>
      <c r="GK145">
        <v>-8.296070481250098E-08</v>
      </c>
      <c r="GL145">
        <v>3.322967193956903E-10</v>
      </c>
      <c r="GM145">
        <v>-0.07871069313407227</v>
      </c>
      <c r="GN145">
        <v>-0.00208336341840114</v>
      </c>
      <c r="GO145">
        <v>8.801746095907445E-05</v>
      </c>
      <c r="GP145">
        <v>-2.677693255255651E-07</v>
      </c>
      <c r="GQ145">
        <v>3</v>
      </c>
      <c r="GR145">
        <v>2052</v>
      </c>
      <c r="GS145">
        <v>2</v>
      </c>
      <c r="GT145">
        <v>18</v>
      </c>
      <c r="GU145">
        <v>33</v>
      </c>
      <c r="GV145">
        <v>32.9</v>
      </c>
      <c r="GW145">
        <v>0.407715</v>
      </c>
      <c r="GX145">
        <v>2.40479</v>
      </c>
      <c r="GY145">
        <v>1.44775</v>
      </c>
      <c r="GZ145">
        <v>2.32178</v>
      </c>
      <c r="HA145">
        <v>1.55151</v>
      </c>
      <c r="HB145">
        <v>2.35229</v>
      </c>
      <c r="HC145">
        <v>29.3039</v>
      </c>
      <c r="HD145">
        <v>14.6837</v>
      </c>
      <c r="HE145">
        <v>18</v>
      </c>
      <c r="HF145">
        <v>409.44</v>
      </c>
      <c r="HG145">
        <v>436.809</v>
      </c>
      <c r="HH145">
        <v>22.7715</v>
      </c>
      <c r="HI145">
        <v>23.991</v>
      </c>
      <c r="HJ145">
        <v>30.0004</v>
      </c>
      <c r="HK145">
        <v>23.955</v>
      </c>
      <c r="HL145">
        <v>23.8636</v>
      </c>
      <c r="HM145">
        <v>8.230740000000001</v>
      </c>
      <c r="HN145">
        <v>37.2005</v>
      </c>
      <c r="HO145">
        <v>51.4958</v>
      </c>
      <c r="HP145">
        <v>22.7734</v>
      </c>
      <c r="HQ145">
        <v>115.222</v>
      </c>
      <c r="HR145">
        <v>15.1113</v>
      </c>
      <c r="HS145">
        <v>100.258</v>
      </c>
      <c r="HT145">
        <v>101.783</v>
      </c>
    </row>
    <row r="146" spans="1:228">
      <c r="A146">
        <v>130</v>
      </c>
      <c r="B146">
        <v>1728492934.6</v>
      </c>
      <c r="C146">
        <v>1997.099999904633</v>
      </c>
      <c r="D146" t="s">
        <v>627</v>
      </c>
      <c r="E146" t="s">
        <v>628</v>
      </c>
      <c r="F146">
        <v>5</v>
      </c>
      <c r="G146" t="s">
        <v>357</v>
      </c>
      <c r="H146" t="s">
        <v>358</v>
      </c>
      <c r="I146" t="s">
        <v>359</v>
      </c>
      <c r="J146" t="s">
        <v>612</v>
      </c>
      <c r="K146">
        <v>1728492926.814285</v>
      </c>
      <c r="L146">
        <f>(M146)/1000</f>
        <v>0</v>
      </c>
      <c r="M146">
        <f>IF(BH146, AP146, AJ146)</f>
        <v>0</v>
      </c>
      <c r="N146">
        <f>IF(BH146, AK146, AI146)</f>
        <v>0</v>
      </c>
      <c r="O146">
        <f>BJ146 - IF(AW146&gt;1, N146*BD146*100.0/(AY146), 0)</f>
        <v>0</v>
      </c>
      <c r="P146">
        <f>((V146-L146/2)*O146-N146)/(V146+L146/2)</f>
        <v>0</v>
      </c>
      <c r="Q146">
        <f>P146*(BQ146+BR146)/1000.0</f>
        <v>0</v>
      </c>
      <c r="R146">
        <f>(BJ146 - IF(AW146&gt;1, N146*BD146*100.0/(AY146), 0))*(BQ146+BR146)/1000.0</f>
        <v>0</v>
      </c>
      <c r="S146">
        <f>2.0/((1/U146-1/T146)+SIGN(U146)*SQRT((1/U146-1/T146)*(1/U146-1/T146) + 4*BE146/((BE146+1)*(BE146+1))*(2*1/U146*1/T146-1/T146*1/T146)))</f>
        <v>0</v>
      </c>
      <c r="T146">
        <f>IF(LEFT(BF146,1)&lt;&gt;"0",IF(LEFT(BF146,1)="1",3.0,BG146),$D$5+$E$5*(BX146*BQ146/($K$5*1000))+$F$5*(BX146*BQ146/($K$5*1000))*MAX(MIN(BD146,$J$5),$I$5)*MAX(MIN(BD146,$J$5),$I$5)+$G$5*MAX(MIN(BD146,$J$5),$I$5)*(BX146*BQ146/($K$5*1000))+$H$5*(BX146*BQ146/($K$5*1000))*(BX146*BQ146/($K$5*1000)))</f>
        <v>0</v>
      </c>
      <c r="U146">
        <f>L146*(1000-(1000*0.61365*exp(17.502*Y146/(240.97+Y146))/(BQ146+BR146)+BL146)/2)/(1000*0.61365*exp(17.502*Y146/(240.97+Y146))/(BQ146+BR146)-BL146)</f>
        <v>0</v>
      </c>
      <c r="V146">
        <f>1/((BE146+1)/(S146/1.6)+1/(T146/1.37)) + BE146/((BE146+1)/(S146/1.6) + BE146/(T146/1.37))</f>
        <v>0</v>
      </c>
      <c r="W146">
        <f>(AZ146*BC146)</f>
        <v>0</v>
      </c>
      <c r="X146">
        <f>(BS146+(W146+2*0.95*5.67E-8*(((BS146+$B$7)+273)^4-(BS146+273)^4)-44100*L146)/(1.84*29.3*T146+8*0.95*5.67E-8*(BS146+273)^3))</f>
        <v>0</v>
      </c>
      <c r="Y146">
        <f>($C$7*BT146+$D$7*BU146+$E$7*X146)</f>
        <v>0</v>
      </c>
      <c r="Z146">
        <f>0.61365*exp(17.502*Y146/(240.97+Y146))</f>
        <v>0</v>
      </c>
      <c r="AA146">
        <f>(AB146/AC146*100)</f>
        <v>0</v>
      </c>
      <c r="AB146">
        <f>BL146*(BQ146+BR146)/1000</f>
        <v>0</v>
      </c>
      <c r="AC146">
        <f>0.61365*exp(17.502*BS146/(240.97+BS146))</f>
        <v>0</v>
      </c>
      <c r="AD146">
        <f>(Z146-BL146*(BQ146+BR146)/1000)</f>
        <v>0</v>
      </c>
      <c r="AE146">
        <f>(-L146*44100)</f>
        <v>0</v>
      </c>
      <c r="AF146">
        <f>2*29.3*T146*0.92*(BS146-Y146)</f>
        <v>0</v>
      </c>
      <c r="AG146">
        <f>2*0.95*5.67E-8*(((BS146+$B$7)+273)^4-(Y146+273)^4)</f>
        <v>0</v>
      </c>
      <c r="AH146">
        <f>W146+AG146+AE146+AF146</f>
        <v>0</v>
      </c>
      <c r="AI146">
        <f>BP146*AW146*(BK146-BJ146*(1000-AW146*BM146)/(1000-AW146*BL146))/(100*BD146)</f>
        <v>0</v>
      </c>
      <c r="AJ146">
        <f>1000*BP146*AW146*(BL146-BM146)/(100*BD146*(1000-AW146*BL146))</f>
        <v>0</v>
      </c>
      <c r="AK146">
        <f>(AL146 - AM146 - BQ146*1E3/(8.314*(BS146+273.15)) * AO146/BP146 * AN146) * BP146/(100*BD146) * (1000 - BM146)/1000</f>
        <v>0</v>
      </c>
      <c r="AL146">
        <v>103.6040145026472</v>
      </c>
      <c r="AM146">
        <v>91.20503151515148</v>
      </c>
      <c r="AN146">
        <v>2.468039744523676</v>
      </c>
      <c r="AO146">
        <v>66.79350455149209</v>
      </c>
      <c r="AP146">
        <f>(AR146 - AQ146 + BQ146*1E3/(8.314*(BS146+273.15)) * AT146/BP146 * AS146) * BP146/(100*BD146) * 1000/(1000 - AR146)</f>
        <v>0</v>
      </c>
      <c r="AQ146">
        <v>15.09436326388068</v>
      </c>
      <c r="AR146">
        <v>16.09534121212121</v>
      </c>
      <c r="AS146">
        <v>1.893227979054926E-05</v>
      </c>
      <c r="AT146">
        <v>79.18149441064182</v>
      </c>
      <c r="AU146">
        <v>159</v>
      </c>
      <c r="AV146">
        <v>27</v>
      </c>
      <c r="AW146">
        <f>IF(AU146*$H$13&gt;=AY146,1.0,(AY146/(AY146-AU146*$H$13)))</f>
        <v>0</v>
      </c>
      <c r="AX146">
        <f>(AW146-1)*100</f>
        <v>0</v>
      </c>
      <c r="AY146">
        <f>MAX(0,($B$13+$C$13*BX146)/(1+$D$13*BX146)*BQ146/(BS146+273)*$E$13)</f>
        <v>0</v>
      </c>
      <c r="AZ146">
        <f>$B$11*BY146+$C$11*BZ146+$F$11*CK146*(1-CN146)</f>
        <v>0</v>
      </c>
      <c r="BA146">
        <f>AZ146*BB146</f>
        <v>0</v>
      </c>
      <c r="BB146">
        <f>($B$11*$D$9+$C$11*$D$9+$F$11*((CX146+CP146)/MAX(CX146+CP146+CY146, 0.1)*$I$9+CY146/MAX(CX146+CP146+CY146, 0.1)*$J$9))/($B$11+$C$11+$F$11)</f>
        <v>0</v>
      </c>
      <c r="BC146">
        <f>($B$11*$K$9+$C$11*$K$9+$F$11*((CX146+CP146)/MAX(CX146+CP146+CY146, 0.1)*$P$9+CY146/MAX(CX146+CP146+CY146, 0.1)*$Q$9))/($B$11+$C$11+$F$11)</f>
        <v>0</v>
      </c>
      <c r="BD146">
        <v>6</v>
      </c>
      <c r="BE146">
        <v>0.5</v>
      </c>
      <c r="BF146" t="s">
        <v>361</v>
      </c>
      <c r="BG146">
        <v>2</v>
      </c>
      <c r="BH146" t="b">
        <v>1</v>
      </c>
      <c r="BI146">
        <v>1728492926.814285</v>
      </c>
      <c r="BJ146">
        <v>72.21617142857143</v>
      </c>
      <c r="BK146">
        <v>88.68854642857141</v>
      </c>
      <c r="BL146">
        <v>16.09270714285714</v>
      </c>
      <c r="BM146">
        <v>15.09082142857143</v>
      </c>
      <c r="BN146">
        <v>75.59690000000001</v>
      </c>
      <c r="BO146">
        <v>16.18321071428571</v>
      </c>
      <c r="BP146">
        <v>600.0068571428571</v>
      </c>
      <c r="BQ146">
        <v>97.508375</v>
      </c>
      <c r="BR146">
        <v>0.1001287392857143</v>
      </c>
      <c r="BS146">
        <v>24.85273571428571</v>
      </c>
      <c r="BT146">
        <v>24.96376428571429</v>
      </c>
      <c r="BU146">
        <v>999.9000000000002</v>
      </c>
      <c r="BV146">
        <v>0</v>
      </c>
      <c r="BW146">
        <v>0</v>
      </c>
      <c r="BX146">
        <v>9982.048571428571</v>
      </c>
      <c r="BY146">
        <v>0</v>
      </c>
      <c r="BZ146">
        <v>59.228</v>
      </c>
      <c r="CA146">
        <v>-16.47242142857143</v>
      </c>
      <c r="CB146">
        <v>73.39734642857141</v>
      </c>
      <c r="CC146">
        <v>90.04746785714285</v>
      </c>
      <c r="CD146">
        <v>1.001889107142857</v>
      </c>
      <c r="CE146">
        <v>88.68854642857141</v>
      </c>
      <c r="CF146">
        <v>15.09082142857143</v>
      </c>
      <c r="CG146">
        <v>1.569173214285714</v>
      </c>
      <c r="CH146">
        <v>1.471481428571429</v>
      </c>
      <c r="CI146">
        <v>13.659375</v>
      </c>
      <c r="CJ146">
        <v>12.67500714285714</v>
      </c>
      <c r="CK146">
        <v>1599.971071428572</v>
      </c>
      <c r="CL146">
        <v>0.6920078928571429</v>
      </c>
      <c r="CM146">
        <v>0.3079921071428572</v>
      </c>
      <c r="CN146">
        <v>0</v>
      </c>
      <c r="CO146">
        <v>2.063385714285714</v>
      </c>
      <c r="CP146">
        <v>0</v>
      </c>
      <c r="CQ146">
        <v>12652.38214285714</v>
      </c>
      <c r="CR146">
        <v>13789.96428571429</v>
      </c>
      <c r="CS146">
        <v>41.64257142857143</v>
      </c>
      <c r="CT146">
        <v>41.77210714285713</v>
      </c>
      <c r="CU146">
        <v>41.5957857142857</v>
      </c>
      <c r="CV146">
        <v>41.44625</v>
      </c>
      <c r="CW146">
        <v>40.7185357142857</v>
      </c>
      <c r="CX146">
        <v>1107.192857142857</v>
      </c>
      <c r="CY146">
        <v>492.7782142857144</v>
      </c>
      <c r="CZ146">
        <v>0</v>
      </c>
      <c r="DA146">
        <v>1728492991.6</v>
      </c>
      <c r="DB146">
        <v>0</v>
      </c>
      <c r="DC146">
        <v>1728490956.5</v>
      </c>
      <c r="DD146" t="s">
        <v>362</v>
      </c>
      <c r="DE146">
        <v>1728490952.5</v>
      </c>
      <c r="DF146">
        <v>1728490956.5</v>
      </c>
      <c r="DG146">
        <v>1</v>
      </c>
      <c r="DH146">
        <v>-0.065</v>
      </c>
      <c r="DI146">
        <v>-0.008</v>
      </c>
      <c r="DJ146">
        <v>-3.246</v>
      </c>
      <c r="DK146">
        <v>-0.091</v>
      </c>
      <c r="DL146">
        <v>52</v>
      </c>
      <c r="DM146">
        <v>15</v>
      </c>
      <c r="DN146">
        <v>0.25</v>
      </c>
      <c r="DO146">
        <v>0.13</v>
      </c>
      <c r="DP146">
        <v>-16.07852</v>
      </c>
      <c r="DQ146">
        <v>-8.284712195121919</v>
      </c>
      <c r="DR146">
        <v>0.8244845814810606</v>
      </c>
      <c r="DS146">
        <v>0</v>
      </c>
      <c r="DT146">
        <v>1.002044975</v>
      </c>
      <c r="DU146">
        <v>-0.01193469793621294</v>
      </c>
      <c r="DV146">
        <v>0.002081282771363597</v>
      </c>
      <c r="DW146">
        <v>1</v>
      </c>
      <c r="DX146">
        <v>1</v>
      </c>
      <c r="DY146">
        <v>2</v>
      </c>
      <c r="DZ146" t="s">
        <v>363</v>
      </c>
      <c r="EA146">
        <v>3.23085</v>
      </c>
      <c r="EB146">
        <v>2.70439</v>
      </c>
      <c r="EC146">
        <v>0.027425</v>
      </c>
      <c r="ED146">
        <v>0.0314068</v>
      </c>
      <c r="EE146">
        <v>0.0847449</v>
      </c>
      <c r="EF146">
        <v>0.0810405</v>
      </c>
      <c r="EG146">
        <v>32087.6</v>
      </c>
      <c r="EH146">
        <v>31186.7</v>
      </c>
      <c r="EI146">
        <v>31583.6</v>
      </c>
      <c r="EJ146">
        <v>30509.7</v>
      </c>
      <c r="EK146">
        <v>38738.6</v>
      </c>
      <c r="EL146">
        <v>37060</v>
      </c>
      <c r="EM146">
        <v>44284.4</v>
      </c>
      <c r="EN146">
        <v>42590.6</v>
      </c>
      <c r="EO146">
        <v>1.85435</v>
      </c>
      <c r="EP146">
        <v>1.90707</v>
      </c>
      <c r="EQ146">
        <v>0.14019</v>
      </c>
      <c r="ER146">
        <v>0</v>
      </c>
      <c r="ES146">
        <v>22.6761</v>
      </c>
      <c r="ET146">
        <v>999.9</v>
      </c>
      <c r="EU146">
        <v>70.3</v>
      </c>
      <c r="EV146">
        <v>23.7</v>
      </c>
      <c r="EW146">
        <v>21.2073</v>
      </c>
      <c r="EX146">
        <v>61.0119</v>
      </c>
      <c r="EY146">
        <v>25.3045</v>
      </c>
      <c r="EZ146">
        <v>1</v>
      </c>
      <c r="FA146">
        <v>-0.234116</v>
      </c>
      <c r="FB146">
        <v>-0.0386928</v>
      </c>
      <c r="FC146">
        <v>20.2006</v>
      </c>
      <c r="FD146">
        <v>5.21849</v>
      </c>
      <c r="FE146">
        <v>11.9974</v>
      </c>
      <c r="FF146">
        <v>4.96465</v>
      </c>
      <c r="FG146">
        <v>3.2955</v>
      </c>
      <c r="FH146">
        <v>9999</v>
      </c>
      <c r="FI146">
        <v>9999</v>
      </c>
      <c r="FJ146">
        <v>9999</v>
      </c>
      <c r="FK146">
        <v>148.5</v>
      </c>
      <c r="FL146">
        <v>4.97101</v>
      </c>
      <c r="FM146">
        <v>1.86768</v>
      </c>
      <c r="FN146">
        <v>1.85895</v>
      </c>
      <c r="FO146">
        <v>1.86508</v>
      </c>
      <c r="FP146">
        <v>1.86307</v>
      </c>
      <c r="FQ146">
        <v>1.86439</v>
      </c>
      <c r="FR146">
        <v>1.85987</v>
      </c>
      <c r="FS146">
        <v>1.86399</v>
      </c>
      <c r="FT146">
        <v>0</v>
      </c>
      <c r="FU146">
        <v>0</v>
      </c>
      <c r="FV146">
        <v>0</v>
      </c>
      <c r="FW146">
        <v>0</v>
      </c>
      <c r="FX146" t="s">
        <v>364</v>
      </c>
      <c r="FY146" t="s">
        <v>365</v>
      </c>
      <c r="FZ146" t="s">
        <v>366</v>
      </c>
      <c r="GA146" t="s">
        <v>366</v>
      </c>
      <c r="GB146" t="s">
        <v>366</v>
      </c>
      <c r="GC146" t="s">
        <v>366</v>
      </c>
      <c r="GD146">
        <v>0</v>
      </c>
      <c r="GE146">
        <v>100</v>
      </c>
      <c r="GF146">
        <v>100</v>
      </c>
      <c r="GG146">
        <v>-3.509</v>
      </c>
      <c r="GH146">
        <v>-0.0905</v>
      </c>
      <c r="GI146">
        <v>-2.868309889394353</v>
      </c>
      <c r="GJ146">
        <v>-0.006773961979547998</v>
      </c>
      <c r="GK146">
        <v>-8.296070481250098E-08</v>
      </c>
      <c r="GL146">
        <v>3.322967193956903E-10</v>
      </c>
      <c r="GM146">
        <v>-0.07871069313407227</v>
      </c>
      <c r="GN146">
        <v>-0.00208336341840114</v>
      </c>
      <c r="GO146">
        <v>8.801746095907445E-05</v>
      </c>
      <c r="GP146">
        <v>-2.677693255255651E-07</v>
      </c>
      <c r="GQ146">
        <v>3</v>
      </c>
      <c r="GR146">
        <v>2052</v>
      </c>
      <c r="GS146">
        <v>2</v>
      </c>
      <c r="GT146">
        <v>18</v>
      </c>
      <c r="GU146">
        <v>33</v>
      </c>
      <c r="GV146">
        <v>33</v>
      </c>
      <c r="GW146">
        <v>0.439453</v>
      </c>
      <c r="GX146">
        <v>2.40112</v>
      </c>
      <c r="GY146">
        <v>1.44897</v>
      </c>
      <c r="GZ146">
        <v>2.32178</v>
      </c>
      <c r="HA146">
        <v>1.55151</v>
      </c>
      <c r="HB146">
        <v>2.33765</v>
      </c>
      <c r="HC146">
        <v>29.3039</v>
      </c>
      <c r="HD146">
        <v>14.6837</v>
      </c>
      <c r="HE146">
        <v>18</v>
      </c>
      <c r="HF146">
        <v>410.464</v>
      </c>
      <c r="HG146">
        <v>436.642</v>
      </c>
      <c r="HH146">
        <v>22.797</v>
      </c>
      <c r="HI146">
        <v>23.9947</v>
      </c>
      <c r="HJ146">
        <v>30.0004</v>
      </c>
      <c r="HK146">
        <v>23.9585</v>
      </c>
      <c r="HL146">
        <v>23.8683</v>
      </c>
      <c r="HM146">
        <v>8.807880000000001</v>
      </c>
      <c r="HN146">
        <v>37.2005</v>
      </c>
      <c r="HO146">
        <v>51.4958</v>
      </c>
      <c r="HP146">
        <v>22.7938</v>
      </c>
      <c r="HQ146">
        <v>130.248</v>
      </c>
      <c r="HR146">
        <v>15.1113</v>
      </c>
      <c r="HS146">
        <v>100.257</v>
      </c>
      <c r="HT146">
        <v>101.784</v>
      </c>
    </row>
    <row r="147" spans="1:228">
      <c r="A147">
        <v>131</v>
      </c>
      <c r="B147">
        <v>1728492939.6</v>
      </c>
      <c r="C147">
        <v>2002.099999904633</v>
      </c>
      <c r="D147" t="s">
        <v>629</v>
      </c>
      <c r="E147" t="s">
        <v>630</v>
      </c>
      <c r="F147">
        <v>5</v>
      </c>
      <c r="G147" t="s">
        <v>357</v>
      </c>
      <c r="H147" t="s">
        <v>358</v>
      </c>
      <c r="I147" t="s">
        <v>359</v>
      </c>
      <c r="J147" t="s">
        <v>612</v>
      </c>
      <c r="K147">
        <v>1728492932.1</v>
      </c>
      <c r="L147">
        <f>(M147)/1000</f>
        <v>0</v>
      </c>
      <c r="M147">
        <f>IF(BH147, AP147, AJ147)</f>
        <v>0</v>
      </c>
      <c r="N147">
        <f>IF(BH147, AK147, AI147)</f>
        <v>0</v>
      </c>
      <c r="O147">
        <f>BJ147 - IF(AW147&gt;1, N147*BD147*100.0/(AY147), 0)</f>
        <v>0</v>
      </c>
      <c r="P147">
        <f>((V147-L147/2)*O147-N147)/(V147+L147/2)</f>
        <v>0</v>
      </c>
      <c r="Q147">
        <f>P147*(BQ147+BR147)/1000.0</f>
        <v>0</v>
      </c>
      <c r="R147">
        <f>(BJ147 - IF(AW147&gt;1, N147*BD147*100.0/(AY147), 0))*(BQ147+BR147)/1000.0</f>
        <v>0</v>
      </c>
      <c r="S147">
        <f>2.0/((1/U147-1/T147)+SIGN(U147)*SQRT((1/U147-1/T147)*(1/U147-1/T147) + 4*BE147/((BE147+1)*(BE147+1))*(2*1/U147*1/T147-1/T147*1/T147)))</f>
        <v>0</v>
      </c>
      <c r="T147">
        <f>IF(LEFT(BF147,1)&lt;&gt;"0",IF(LEFT(BF147,1)="1",3.0,BG147),$D$5+$E$5*(BX147*BQ147/($K$5*1000))+$F$5*(BX147*BQ147/($K$5*1000))*MAX(MIN(BD147,$J$5),$I$5)*MAX(MIN(BD147,$J$5),$I$5)+$G$5*MAX(MIN(BD147,$J$5),$I$5)*(BX147*BQ147/($K$5*1000))+$H$5*(BX147*BQ147/($K$5*1000))*(BX147*BQ147/($K$5*1000)))</f>
        <v>0</v>
      </c>
      <c r="U147">
        <f>L147*(1000-(1000*0.61365*exp(17.502*Y147/(240.97+Y147))/(BQ147+BR147)+BL147)/2)/(1000*0.61365*exp(17.502*Y147/(240.97+Y147))/(BQ147+BR147)-BL147)</f>
        <v>0</v>
      </c>
      <c r="V147">
        <f>1/((BE147+1)/(S147/1.6)+1/(T147/1.37)) + BE147/((BE147+1)/(S147/1.6) + BE147/(T147/1.37))</f>
        <v>0</v>
      </c>
      <c r="W147">
        <f>(AZ147*BC147)</f>
        <v>0</v>
      </c>
      <c r="X147">
        <f>(BS147+(W147+2*0.95*5.67E-8*(((BS147+$B$7)+273)^4-(BS147+273)^4)-44100*L147)/(1.84*29.3*T147+8*0.95*5.67E-8*(BS147+273)^3))</f>
        <v>0</v>
      </c>
      <c r="Y147">
        <f>($C$7*BT147+$D$7*BU147+$E$7*X147)</f>
        <v>0</v>
      </c>
      <c r="Z147">
        <f>0.61365*exp(17.502*Y147/(240.97+Y147))</f>
        <v>0</v>
      </c>
      <c r="AA147">
        <f>(AB147/AC147*100)</f>
        <v>0</v>
      </c>
      <c r="AB147">
        <f>BL147*(BQ147+BR147)/1000</f>
        <v>0</v>
      </c>
      <c r="AC147">
        <f>0.61365*exp(17.502*BS147/(240.97+BS147))</f>
        <v>0</v>
      </c>
      <c r="AD147">
        <f>(Z147-BL147*(BQ147+BR147)/1000)</f>
        <v>0</v>
      </c>
      <c r="AE147">
        <f>(-L147*44100)</f>
        <v>0</v>
      </c>
      <c r="AF147">
        <f>2*29.3*T147*0.92*(BS147-Y147)</f>
        <v>0</v>
      </c>
      <c r="AG147">
        <f>2*0.95*5.67E-8*(((BS147+$B$7)+273)^4-(Y147+273)^4)</f>
        <v>0</v>
      </c>
      <c r="AH147">
        <f>W147+AG147+AE147+AF147</f>
        <v>0</v>
      </c>
      <c r="AI147">
        <f>BP147*AW147*(BK147-BJ147*(1000-AW147*BM147)/(1000-AW147*BL147))/(100*BD147)</f>
        <v>0</v>
      </c>
      <c r="AJ147">
        <f>1000*BP147*AW147*(BL147-BM147)/(100*BD147*(1000-AW147*BL147))</f>
        <v>0</v>
      </c>
      <c r="AK147">
        <f>(AL147 - AM147 - BQ147*1E3/(8.314*(BS147+273.15)) * AO147/BP147 * AN147) * BP147/(100*BD147) * (1000 - BM147)/1000</f>
        <v>0</v>
      </c>
      <c r="AL147">
        <v>116.2266165310736</v>
      </c>
      <c r="AM147">
        <v>103.5662672727273</v>
      </c>
      <c r="AN147">
        <v>2.474251472765594</v>
      </c>
      <c r="AO147">
        <v>66.79350455149209</v>
      </c>
      <c r="AP147">
        <f>(AR147 - AQ147 + BQ147*1E3/(8.314*(BS147+273.15)) * AT147/BP147 * AS147) * BP147/(100*BD147) * 1000/(1000 - AR147)</f>
        <v>0</v>
      </c>
      <c r="AQ147">
        <v>15.09664594072007</v>
      </c>
      <c r="AR147">
        <v>16.09603757575757</v>
      </c>
      <c r="AS147">
        <v>7.57535884945911E-06</v>
      </c>
      <c r="AT147">
        <v>79.18149441064182</v>
      </c>
      <c r="AU147">
        <v>159</v>
      </c>
      <c r="AV147">
        <v>26</v>
      </c>
      <c r="AW147">
        <f>IF(AU147*$H$13&gt;=AY147,1.0,(AY147/(AY147-AU147*$H$13)))</f>
        <v>0</v>
      </c>
      <c r="AX147">
        <f>(AW147-1)*100</f>
        <v>0</v>
      </c>
      <c r="AY147">
        <f>MAX(0,($B$13+$C$13*BX147)/(1+$D$13*BX147)*BQ147/(BS147+273)*$E$13)</f>
        <v>0</v>
      </c>
      <c r="AZ147">
        <f>$B$11*BY147+$C$11*BZ147+$F$11*CK147*(1-CN147)</f>
        <v>0</v>
      </c>
      <c r="BA147">
        <f>AZ147*BB147</f>
        <v>0</v>
      </c>
      <c r="BB147">
        <f>($B$11*$D$9+$C$11*$D$9+$F$11*((CX147+CP147)/MAX(CX147+CP147+CY147, 0.1)*$I$9+CY147/MAX(CX147+CP147+CY147, 0.1)*$J$9))/($B$11+$C$11+$F$11)</f>
        <v>0</v>
      </c>
      <c r="BC147">
        <f>($B$11*$K$9+$C$11*$K$9+$F$11*((CX147+CP147)/MAX(CX147+CP147+CY147, 0.1)*$P$9+CY147/MAX(CX147+CP147+CY147, 0.1)*$Q$9))/($B$11+$C$11+$F$11)</f>
        <v>0</v>
      </c>
      <c r="BD147">
        <v>6</v>
      </c>
      <c r="BE147">
        <v>0.5</v>
      </c>
      <c r="BF147" t="s">
        <v>361</v>
      </c>
      <c r="BG147">
        <v>2</v>
      </c>
      <c r="BH147" t="b">
        <v>1</v>
      </c>
      <c r="BI147">
        <v>1728492932.1</v>
      </c>
      <c r="BJ147">
        <v>84.91168518518519</v>
      </c>
      <c r="BK147">
        <v>101.8497444444444</v>
      </c>
      <c r="BL147">
        <v>16.09452592592593</v>
      </c>
      <c r="BM147">
        <v>15.09416296296297</v>
      </c>
      <c r="BN147">
        <v>88.37906296296298</v>
      </c>
      <c r="BO147">
        <v>16.18502962962963</v>
      </c>
      <c r="BP147">
        <v>600.032925925926</v>
      </c>
      <c r="BQ147">
        <v>97.50832962962964</v>
      </c>
      <c r="BR147">
        <v>0.1000667962962963</v>
      </c>
      <c r="BS147">
        <v>24.8554</v>
      </c>
      <c r="BT147">
        <v>24.97695185185185</v>
      </c>
      <c r="BU147">
        <v>999.9000000000001</v>
      </c>
      <c r="BV147">
        <v>0</v>
      </c>
      <c r="BW147">
        <v>0</v>
      </c>
      <c r="BX147">
        <v>9993.677037037038</v>
      </c>
      <c r="BY147">
        <v>0</v>
      </c>
      <c r="BZ147">
        <v>59.79392222222222</v>
      </c>
      <c r="CA147">
        <v>-16.93812962962963</v>
      </c>
      <c r="CB147">
        <v>86.30064814814814</v>
      </c>
      <c r="CC147">
        <v>103.4106962962963</v>
      </c>
      <c r="CD147">
        <v>1.000359666666667</v>
      </c>
      <c r="CE147">
        <v>101.8497444444444</v>
      </c>
      <c r="CF147">
        <v>15.09416296296297</v>
      </c>
      <c r="CG147">
        <v>1.56935037037037</v>
      </c>
      <c r="CH147">
        <v>1.471807407407407</v>
      </c>
      <c r="CI147">
        <v>13.6611</v>
      </c>
      <c r="CJ147">
        <v>12.67837407407407</v>
      </c>
      <c r="CK147">
        <v>1599.973703703704</v>
      </c>
      <c r="CL147">
        <v>0.6920035185185185</v>
      </c>
      <c r="CM147">
        <v>0.3079964814814815</v>
      </c>
      <c r="CN147">
        <v>0</v>
      </c>
      <c r="CO147">
        <v>2.088496296296297</v>
      </c>
      <c r="CP147">
        <v>0</v>
      </c>
      <c r="CQ147">
        <v>12606.4037037037</v>
      </c>
      <c r="CR147">
        <v>13789.96296296297</v>
      </c>
      <c r="CS147">
        <v>41.71044444444443</v>
      </c>
      <c r="CT147">
        <v>41.81692592592591</v>
      </c>
      <c r="CU147">
        <v>41.64329629629628</v>
      </c>
      <c r="CV147">
        <v>41.50666666666665</v>
      </c>
      <c r="CW147">
        <v>40.77985185185185</v>
      </c>
      <c r="CX147">
        <v>1107.188518518519</v>
      </c>
      <c r="CY147">
        <v>492.7851851851852</v>
      </c>
      <c r="CZ147">
        <v>0</v>
      </c>
      <c r="DA147">
        <v>1728492996.4</v>
      </c>
      <c r="DB147">
        <v>0</v>
      </c>
      <c r="DC147">
        <v>1728490956.5</v>
      </c>
      <c r="DD147" t="s">
        <v>362</v>
      </c>
      <c r="DE147">
        <v>1728490952.5</v>
      </c>
      <c r="DF147">
        <v>1728490956.5</v>
      </c>
      <c r="DG147">
        <v>1</v>
      </c>
      <c r="DH147">
        <v>-0.065</v>
      </c>
      <c r="DI147">
        <v>-0.008</v>
      </c>
      <c r="DJ147">
        <v>-3.246</v>
      </c>
      <c r="DK147">
        <v>-0.091</v>
      </c>
      <c r="DL147">
        <v>52</v>
      </c>
      <c r="DM147">
        <v>15</v>
      </c>
      <c r="DN147">
        <v>0.25</v>
      </c>
      <c r="DO147">
        <v>0.13</v>
      </c>
      <c r="DP147">
        <v>-16.6741975</v>
      </c>
      <c r="DQ147">
        <v>-5.259871294559087</v>
      </c>
      <c r="DR147">
        <v>0.5146151583890139</v>
      </c>
      <c r="DS147">
        <v>0</v>
      </c>
      <c r="DT147">
        <v>1.001220875</v>
      </c>
      <c r="DU147">
        <v>-0.01871334709193521</v>
      </c>
      <c r="DV147">
        <v>0.002370433190236537</v>
      </c>
      <c r="DW147">
        <v>1</v>
      </c>
      <c r="DX147">
        <v>1</v>
      </c>
      <c r="DY147">
        <v>2</v>
      </c>
      <c r="DZ147" t="s">
        <v>363</v>
      </c>
      <c r="EA147">
        <v>3.231</v>
      </c>
      <c r="EB147">
        <v>2.70434</v>
      </c>
      <c r="EC147">
        <v>0.0308722</v>
      </c>
      <c r="ED147">
        <v>0.0348947</v>
      </c>
      <c r="EE147">
        <v>0.0847478</v>
      </c>
      <c r="EF147">
        <v>0.08105229999999999</v>
      </c>
      <c r="EG147">
        <v>31973.8</v>
      </c>
      <c r="EH147">
        <v>31073.8</v>
      </c>
      <c r="EI147">
        <v>31583.6</v>
      </c>
      <c r="EJ147">
        <v>30509.2</v>
      </c>
      <c r="EK147">
        <v>38738.5</v>
      </c>
      <c r="EL147">
        <v>37059.2</v>
      </c>
      <c r="EM147">
        <v>44284.4</v>
      </c>
      <c r="EN147">
        <v>42590.1</v>
      </c>
      <c r="EO147">
        <v>1.8547</v>
      </c>
      <c r="EP147">
        <v>1.90718</v>
      </c>
      <c r="EQ147">
        <v>0.141099</v>
      </c>
      <c r="ER147">
        <v>0</v>
      </c>
      <c r="ES147">
        <v>22.6729</v>
      </c>
      <c r="ET147">
        <v>999.9</v>
      </c>
      <c r="EU147">
        <v>70.3</v>
      </c>
      <c r="EV147">
        <v>23.7</v>
      </c>
      <c r="EW147">
        <v>21.2063</v>
      </c>
      <c r="EX147">
        <v>61.2019</v>
      </c>
      <c r="EY147">
        <v>24.988</v>
      </c>
      <c r="EZ147">
        <v>1</v>
      </c>
      <c r="FA147">
        <v>-0.233821</v>
      </c>
      <c r="FB147">
        <v>-0.0173121</v>
      </c>
      <c r="FC147">
        <v>20.2006</v>
      </c>
      <c r="FD147">
        <v>5.21849</v>
      </c>
      <c r="FE147">
        <v>11.9971</v>
      </c>
      <c r="FF147">
        <v>4.9643</v>
      </c>
      <c r="FG147">
        <v>3.29553</v>
      </c>
      <c r="FH147">
        <v>9999</v>
      </c>
      <c r="FI147">
        <v>9999</v>
      </c>
      <c r="FJ147">
        <v>9999</v>
      </c>
      <c r="FK147">
        <v>148.5</v>
      </c>
      <c r="FL147">
        <v>4.97104</v>
      </c>
      <c r="FM147">
        <v>1.86768</v>
      </c>
      <c r="FN147">
        <v>1.85895</v>
      </c>
      <c r="FO147">
        <v>1.86508</v>
      </c>
      <c r="FP147">
        <v>1.86307</v>
      </c>
      <c r="FQ147">
        <v>1.86441</v>
      </c>
      <c r="FR147">
        <v>1.85988</v>
      </c>
      <c r="FS147">
        <v>1.86396</v>
      </c>
      <c r="FT147">
        <v>0</v>
      </c>
      <c r="FU147">
        <v>0</v>
      </c>
      <c r="FV147">
        <v>0</v>
      </c>
      <c r="FW147">
        <v>0</v>
      </c>
      <c r="FX147" t="s">
        <v>364</v>
      </c>
      <c r="FY147" t="s">
        <v>365</v>
      </c>
      <c r="FZ147" t="s">
        <v>366</v>
      </c>
      <c r="GA147" t="s">
        <v>366</v>
      </c>
      <c r="GB147" t="s">
        <v>366</v>
      </c>
      <c r="GC147" t="s">
        <v>366</v>
      </c>
      <c r="GD147">
        <v>0</v>
      </c>
      <c r="GE147">
        <v>100</v>
      </c>
      <c r="GF147">
        <v>100</v>
      </c>
      <c r="GG147">
        <v>-3.592</v>
      </c>
      <c r="GH147">
        <v>-0.0905</v>
      </c>
      <c r="GI147">
        <v>-2.868309889394353</v>
      </c>
      <c r="GJ147">
        <v>-0.006773961979547998</v>
      </c>
      <c r="GK147">
        <v>-8.296070481250098E-08</v>
      </c>
      <c r="GL147">
        <v>3.322967193956903E-10</v>
      </c>
      <c r="GM147">
        <v>-0.07871069313407227</v>
      </c>
      <c r="GN147">
        <v>-0.00208336341840114</v>
      </c>
      <c r="GO147">
        <v>8.801746095907445E-05</v>
      </c>
      <c r="GP147">
        <v>-2.677693255255651E-07</v>
      </c>
      <c r="GQ147">
        <v>3</v>
      </c>
      <c r="GR147">
        <v>2052</v>
      </c>
      <c r="GS147">
        <v>2</v>
      </c>
      <c r="GT147">
        <v>18</v>
      </c>
      <c r="GU147">
        <v>33.1</v>
      </c>
      <c r="GV147">
        <v>33.1</v>
      </c>
      <c r="GW147">
        <v>0.46875</v>
      </c>
      <c r="GX147">
        <v>2.41455</v>
      </c>
      <c r="GY147">
        <v>1.44897</v>
      </c>
      <c r="GZ147">
        <v>2.32178</v>
      </c>
      <c r="HA147">
        <v>1.55151</v>
      </c>
      <c r="HB147">
        <v>2.25952</v>
      </c>
      <c r="HC147">
        <v>29.3251</v>
      </c>
      <c r="HD147">
        <v>14.6661</v>
      </c>
      <c r="HE147">
        <v>18</v>
      </c>
      <c r="HF147">
        <v>410.676</v>
      </c>
      <c r="HG147">
        <v>436.742</v>
      </c>
      <c r="HH147">
        <v>22.8149</v>
      </c>
      <c r="HI147">
        <v>23.9987</v>
      </c>
      <c r="HJ147">
        <v>30.0003</v>
      </c>
      <c r="HK147">
        <v>23.963</v>
      </c>
      <c r="HL147">
        <v>23.8733</v>
      </c>
      <c r="HM147">
        <v>9.44444</v>
      </c>
      <c r="HN147">
        <v>37.2005</v>
      </c>
      <c r="HO147">
        <v>51.4958</v>
      </c>
      <c r="HP147">
        <v>22.8111</v>
      </c>
      <c r="HQ147">
        <v>140.267</v>
      </c>
      <c r="HR147">
        <v>15.1113</v>
      </c>
      <c r="HS147">
        <v>100.257</v>
      </c>
      <c r="HT147">
        <v>101.782</v>
      </c>
    </row>
    <row r="148" spans="1:228">
      <c r="A148">
        <v>132</v>
      </c>
      <c r="B148">
        <v>1728492944.6</v>
      </c>
      <c r="C148">
        <v>2007.099999904633</v>
      </c>
      <c r="D148" t="s">
        <v>631</v>
      </c>
      <c r="E148" t="s">
        <v>632</v>
      </c>
      <c r="F148">
        <v>5</v>
      </c>
      <c r="G148" t="s">
        <v>357</v>
      </c>
      <c r="H148" t="s">
        <v>358</v>
      </c>
      <c r="I148" t="s">
        <v>359</v>
      </c>
      <c r="J148" t="s">
        <v>612</v>
      </c>
      <c r="K148">
        <v>1728492936.814285</v>
      </c>
      <c r="L148">
        <f>(M148)/1000</f>
        <v>0</v>
      </c>
      <c r="M148">
        <f>IF(BH148, AP148, AJ148)</f>
        <v>0</v>
      </c>
      <c r="N148">
        <f>IF(BH148, AK148, AI148)</f>
        <v>0</v>
      </c>
      <c r="O148">
        <f>BJ148 - IF(AW148&gt;1, N148*BD148*100.0/(AY148), 0)</f>
        <v>0</v>
      </c>
      <c r="P148">
        <f>((V148-L148/2)*O148-N148)/(V148+L148/2)</f>
        <v>0</v>
      </c>
      <c r="Q148">
        <f>P148*(BQ148+BR148)/1000.0</f>
        <v>0</v>
      </c>
      <c r="R148">
        <f>(BJ148 - IF(AW148&gt;1, N148*BD148*100.0/(AY148), 0))*(BQ148+BR148)/1000.0</f>
        <v>0</v>
      </c>
      <c r="S148">
        <f>2.0/((1/U148-1/T148)+SIGN(U148)*SQRT((1/U148-1/T148)*(1/U148-1/T148) + 4*BE148/((BE148+1)*(BE148+1))*(2*1/U148*1/T148-1/T148*1/T148)))</f>
        <v>0</v>
      </c>
      <c r="T148">
        <f>IF(LEFT(BF148,1)&lt;&gt;"0",IF(LEFT(BF148,1)="1",3.0,BG148),$D$5+$E$5*(BX148*BQ148/($K$5*1000))+$F$5*(BX148*BQ148/($K$5*1000))*MAX(MIN(BD148,$J$5),$I$5)*MAX(MIN(BD148,$J$5),$I$5)+$G$5*MAX(MIN(BD148,$J$5),$I$5)*(BX148*BQ148/($K$5*1000))+$H$5*(BX148*BQ148/($K$5*1000))*(BX148*BQ148/($K$5*1000)))</f>
        <v>0</v>
      </c>
      <c r="U148">
        <f>L148*(1000-(1000*0.61365*exp(17.502*Y148/(240.97+Y148))/(BQ148+BR148)+BL148)/2)/(1000*0.61365*exp(17.502*Y148/(240.97+Y148))/(BQ148+BR148)-BL148)</f>
        <v>0</v>
      </c>
      <c r="V148">
        <f>1/((BE148+1)/(S148/1.6)+1/(T148/1.37)) + BE148/((BE148+1)/(S148/1.6) + BE148/(T148/1.37))</f>
        <v>0</v>
      </c>
      <c r="W148">
        <f>(AZ148*BC148)</f>
        <v>0</v>
      </c>
      <c r="X148">
        <f>(BS148+(W148+2*0.95*5.67E-8*(((BS148+$B$7)+273)^4-(BS148+273)^4)-44100*L148)/(1.84*29.3*T148+8*0.95*5.67E-8*(BS148+273)^3))</f>
        <v>0</v>
      </c>
      <c r="Y148">
        <f>($C$7*BT148+$D$7*BU148+$E$7*X148)</f>
        <v>0</v>
      </c>
      <c r="Z148">
        <f>0.61365*exp(17.502*Y148/(240.97+Y148))</f>
        <v>0</v>
      </c>
      <c r="AA148">
        <f>(AB148/AC148*100)</f>
        <v>0</v>
      </c>
      <c r="AB148">
        <f>BL148*(BQ148+BR148)/1000</f>
        <v>0</v>
      </c>
      <c r="AC148">
        <f>0.61365*exp(17.502*BS148/(240.97+BS148))</f>
        <v>0</v>
      </c>
      <c r="AD148">
        <f>(Z148-BL148*(BQ148+BR148)/1000)</f>
        <v>0</v>
      </c>
      <c r="AE148">
        <f>(-L148*44100)</f>
        <v>0</v>
      </c>
      <c r="AF148">
        <f>2*29.3*T148*0.92*(BS148-Y148)</f>
        <v>0</v>
      </c>
      <c r="AG148">
        <f>2*0.95*5.67E-8*(((BS148+$B$7)+273)^4-(Y148+273)^4)</f>
        <v>0</v>
      </c>
      <c r="AH148">
        <f>W148+AG148+AE148+AF148</f>
        <v>0</v>
      </c>
      <c r="AI148">
        <f>BP148*AW148*(BK148-BJ148*(1000-AW148*BM148)/(1000-AW148*BL148))/(100*BD148)</f>
        <v>0</v>
      </c>
      <c r="AJ148">
        <f>1000*BP148*AW148*(BL148-BM148)/(100*BD148*(1000-AW148*BL148))</f>
        <v>0</v>
      </c>
      <c r="AK148">
        <f>(AL148 - AM148 - BQ148*1E3/(8.314*(BS148+273.15)) * AO148/BP148 * AN148) * BP148/(100*BD148) * (1000 - BM148)/1000</f>
        <v>0</v>
      </c>
      <c r="AL148">
        <v>128.9574429060616</v>
      </c>
      <c r="AM148">
        <v>116.0164363636364</v>
      </c>
      <c r="AN148">
        <v>2.487321220916892</v>
      </c>
      <c r="AO148">
        <v>66.79350455149209</v>
      </c>
      <c r="AP148">
        <f>(AR148 - AQ148 + BQ148*1E3/(8.314*(BS148+273.15)) * AT148/BP148 * AS148) * BP148/(100*BD148) * 1000/(1000 - AR148)</f>
        <v>0</v>
      </c>
      <c r="AQ148">
        <v>15.10042230471623</v>
      </c>
      <c r="AR148">
        <v>16.10069212121212</v>
      </c>
      <c r="AS148">
        <v>1.653503206413161E-05</v>
      </c>
      <c r="AT148">
        <v>79.18149441064182</v>
      </c>
      <c r="AU148">
        <v>158</v>
      </c>
      <c r="AV148">
        <v>26</v>
      </c>
      <c r="AW148">
        <f>IF(AU148*$H$13&gt;=AY148,1.0,(AY148/(AY148-AU148*$H$13)))</f>
        <v>0</v>
      </c>
      <c r="AX148">
        <f>(AW148-1)*100</f>
        <v>0</v>
      </c>
      <c r="AY148">
        <f>MAX(0,($B$13+$C$13*BX148)/(1+$D$13*BX148)*BQ148/(BS148+273)*$E$13)</f>
        <v>0</v>
      </c>
      <c r="AZ148">
        <f>$B$11*BY148+$C$11*BZ148+$F$11*CK148*(1-CN148)</f>
        <v>0</v>
      </c>
      <c r="BA148">
        <f>AZ148*BB148</f>
        <v>0</v>
      </c>
      <c r="BB148">
        <f>($B$11*$D$9+$C$11*$D$9+$F$11*((CX148+CP148)/MAX(CX148+CP148+CY148, 0.1)*$I$9+CY148/MAX(CX148+CP148+CY148, 0.1)*$J$9))/($B$11+$C$11+$F$11)</f>
        <v>0</v>
      </c>
      <c r="BC148">
        <f>($B$11*$K$9+$C$11*$K$9+$F$11*((CX148+CP148)/MAX(CX148+CP148+CY148, 0.1)*$P$9+CY148/MAX(CX148+CP148+CY148, 0.1)*$Q$9))/($B$11+$C$11+$F$11)</f>
        <v>0</v>
      </c>
      <c r="BD148">
        <v>6</v>
      </c>
      <c r="BE148">
        <v>0.5</v>
      </c>
      <c r="BF148" t="s">
        <v>361</v>
      </c>
      <c r="BG148">
        <v>2</v>
      </c>
      <c r="BH148" t="b">
        <v>1</v>
      </c>
      <c r="BI148">
        <v>1728492936.814285</v>
      </c>
      <c r="BJ148">
        <v>96.36257857142857</v>
      </c>
      <c r="BK148">
        <v>113.6203678571429</v>
      </c>
      <c r="BL148">
        <v>16.09585</v>
      </c>
      <c r="BM148">
        <v>15.09713571428571</v>
      </c>
      <c r="BN148">
        <v>99.90815714285714</v>
      </c>
      <c r="BO148">
        <v>16.18635357142857</v>
      </c>
      <c r="BP148">
        <v>600.0254285714285</v>
      </c>
      <c r="BQ148">
        <v>97.50833928571429</v>
      </c>
      <c r="BR148">
        <v>0.1000688642857143</v>
      </c>
      <c r="BS148">
        <v>24.86442142857143</v>
      </c>
      <c r="BT148">
        <v>24.98539285714286</v>
      </c>
      <c r="BU148">
        <v>999.9000000000002</v>
      </c>
      <c r="BV148">
        <v>0</v>
      </c>
      <c r="BW148">
        <v>0</v>
      </c>
      <c r="BX148">
        <v>9991.360714285713</v>
      </c>
      <c r="BY148">
        <v>0</v>
      </c>
      <c r="BZ148">
        <v>60.77078571428571</v>
      </c>
      <c r="CA148">
        <v>-17.25786428571429</v>
      </c>
      <c r="CB148">
        <v>97.93907142857141</v>
      </c>
      <c r="CC148">
        <v>115.3620428571428</v>
      </c>
      <c r="CD148">
        <v>0.9987143214285714</v>
      </c>
      <c r="CE148">
        <v>113.6203678571429</v>
      </c>
      <c r="CF148">
        <v>15.09713571428571</v>
      </c>
      <c r="CG148">
        <v>1.569479285714286</v>
      </c>
      <c r="CH148">
        <v>1.4720975</v>
      </c>
      <c r="CI148">
        <v>13.66236071428571</v>
      </c>
      <c r="CJ148">
        <v>12.681375</v>
      </c>
      <c r="CK148">
        <v>1599.975714285715</v>
      </c>
      <c r="CL148">
        <v>0.6919956428571429</v>
      </c>
      <c r="CM148">
        <v>0.3080043571428572</v>
      </c>
      <c r="CN148">
        <v>0</v>
      </c>
      <c r="CO148">
        <v>2.063428571428571</v>
      </c>
      <c r="CP148">
        <v>0</v>
      </c>
      <c r="CQ148">
        <v>12567.81785714286</v>
      </c>
      <c r="CR148">
        <v>13789.95</v>
      </c>
      <c r="CS148">
        <v>41.77207142857143</v>
      </c>
      <c r="CT148">
        <v>41.86135714285712</v>
      </c>
      <c r="CU148">
        <v>41.68732142857142</v>
      </c>
      <c r="CV148">
        <v>41.56010714285714</v>
      </c>
      <c r="CW148">
        <v>40.82792857142856</v>
      </c>
      <c r="CX148">
        <v>1107.176428571429</v>
      </c>
      <c r="CY148">
        <v>492.7992857142857</v>
      </c>
      <c r="CZ148">
        <v>0</v>
      </c>
      <c r="DA148">
        <v>1728493001.8</v>
      </c>
      <c r="DB148">
        <v>0</v>
      </c>
      <c r="DC148">
        <v>1728490956.5</v>
      </c>
      <c r="DD148" t="s">
        <v>362</v>
      </c>
      <c r="DE148">
        <v>1728490952.5</v>
      </c>
      <c r="DF148">
        <v>1728490956.5</v>
      </c>
      <c r="DG148">
        <v>1</v>
      </c>
      <c r="DH148">
        <v>-0.065</v>
      </c>
      <c r="DI148">
        <v>-0.008</v>
      </c>
      <c r="DJ148">
        <v>-3.246</v>
      </c>
      <c r="DK148">
        <v>-0.091</v>
      </c>
      <c r="DL148">
        <v>52</v>
      </c>
      <c r="DM148">
        <v>15</v>
      </c>
      <c r="DN148">
        <v>0.25</v>
      </c>
      <c r="DO148">
        <v>0.13</v>
      </c>
      <c r="DP148">
        <v>-17.02501951219512</v>
      </c>
      <c r="DQ148">
        <v>-4.219521951219513</v>
      </c>
      <c r="DR148">
        <v>0.4189154983301829</v>
      </c>
      <c r="DS148">
        <v>0</v>
      </c>
      <c r="DT148">
        <v>1.000023951219512</v>
      </c>
      <c r="DU148">
        <v>-0.02182231358884737</v>
      </c>
      <c r="DV148">
        <v>0.002571282985737351</v>
      </c>
      <c r="DW148">
        <v>1</v>
      </c>
      <c r="DX148">
        <v>1</v>
      </c>
      <c r="DY148">
        <v>2</v>
      </c>
      <c r="DZ148" t="s">
        <v>363</v>
      </c>
      <c r="EA148">
        <v>3.23096</v>
      </c>
      <c r="EB148">
        <v>2.7044</v>
      </c>
      <c r="EC148">
        <v>0.0342988</v>
      </c>
      <c r="ED148">
        <v>0.0383251</v>
      </c>
      <c r="EE148">
        <v>0.0847639</v>
      </c>
      <c r="EF148">
        <v>0.08106679999999999</v>
      </c>
      <c r="EG148">
        <v>31860.6</v>
      </c>
      <c r="EH148">
        <v>30963.2</v>
      </c>
      <c r="EI148">
        <v>31583.5</v>
      </c>
      <c r="EJ148">
        <v>30509</v>
      </c>
      <c r="EK148">
        <v>38737.8</v>
      </c>
      <c r="EL148">
        <v>37058.5</v>
      </c>
      <c r="EM148">
        <v>44284.2</v>
      </c>
      <c r="EN148">
        <v>42589.9</v>
      </c>
      <c r="EO148">
        <v>1.85662</v>
      </c>
      <c r="EP148">
        <v>1.9072</v>
      </c>
      <c r="EQ148">
        <v>0.141788</v>
      </c>
      <c r="ER148">
        <v>0</v>
      </c>
      <c r="ES148">
        <v>22.6708</v>
      </c>
      <c r="ET148">
        <v>999.9</v>
      </c>
      <c r="EU148">
        <v>70.3</v>
      </c>
      <c r="EV148">
        <v>23.7</v>
      </c>
      <c r="EW148">
        <v>21.2072</v>
      </c>
      <c r="EX148">
        <v>61.1519</v>
      </c>
      <c r="EY148">
        <v>25.0801</v>
      </c>
      <c r="EZ148">
        <v>1</v>
      </c>
      <c r="FA148">
        <v>-0.233592</v>
      </c>
      <c r="FB148">
        <v>0.01564</v>
      </c>
      <c r="FC148">
        <v>20.2007</v>
      </c>
      <c r="FD148">
        <v>5.21939</v>
      </c>
      <c r="FE148">
        <v>11.9971</v>
      </c>
      <c r="FF148">
        <v>4.9645</v>
      </c>
      <c r="FG148">
        <v>3.29545</v>
      </c>
      <c r="FH148">
        <v>9999</v>
      </c>
      <c r="FI148">
        <v>9999</v>
      </c>
      <c r="FJ148">
        <v>9999</v>
      </c>
      <c r="FK148">
        <v>148.5</v>
      </c>
      <c r="FL148">
        <v>4.97104</v>
      </c>
      <c r="FM148">
        <v>1.86768</v>
      </c>
      <c r="FN148">
        <v>1.85894</v>
      </c>
      <c r="FO148">
        <v>1.86508</v>
      </c>
      <c r="FP148">
        <v>1.86309</v>
      </c>
      <c r="FQ148">
        <v>1.86442</v>
      </c>
      <c r="FR148">
        <v>1.85989</v>
      </c>
      <c r="FS148">
        <v>1.86399</v>
      </c>
      <c r="FT148">
        <v>0</v>
      </c>
      <c r="FU148">
        <v>0</v>
      </c>
      <c r="FV148">
        <v>0</v>
      </c>
      <c r="FW148">
        <v>0</v>
      </c>
      <c r="FX148" t="s">
        <v>364</v>
      </c>
      <c r="FY148" t="s">
        <v>365</v>
      </c>
      <c r="FZ148" t="s">
        <v>366</v>
      </c>
      <c r="GA148" t="s">
        <v>366</v>
      </c>
      <c r="GB148" t="s">
        <v>366</v>
      </c>
      <c r="GC148" t="s">
        <v>366</v>
      </c>
      <c r="GD148">
        <v>0</v>
      </c>
      <c r="GE148">
        <v>100</v>
      </c>
      <c r="GF148">
        <v>100</v>
      </c>
      <c r="GG148">
        <v>-3.676</v>
      </c>
      <c r="GH148">
        <v>-0.0905</v>
      </c>
      <c r="GI148">
        <v>-2.868309889394353</v>
      </c>
      <c r="GJ148">
        <v>-0.006773961979547998</v>
      </c>
      <c r="GK148">
        <v>-8.296070481250098E-08</v>
      </c>
      <c r="GL148">
        <v>3.322967193956903E-10</v>
      </c>
      <c r="GM148">
        <v>-0.07871069313407227</v>
      </c>
      <c r="GN148">
        <v>-0.00208336341840114</v>
      </c>
      <c r="GO148">
        <v>8.801746095907445E-05</v>
      </c>
      <c r="GP148">
        <v>-2.677693255255651E-07</v>
      </c>
      <c r="GQ148">
        <v>3</v>
      </c>
      <c r="GR148">
        <v>2052</v>
      </c>
      <c r="GS148">
        <v>2</v>
      </c>
      <c r="GT148">
        <v>18</v>
      </c>
      <c r="GU148">
        <v>33.2</v>
      </c>
      <c r="GV148">
        <v>33.1</v>
      </c>
      <c r="GW148">
        <v>0.500488</v>
      </c>
      <c r="GX148">
        <v>2.41211</v>
      </c>
      <c r="GY148">
        <v>1.44897</v>
      </c>
      <c r="GZ148">
        <v>2.32178</v>
      </c>
      <c r="HA148">
        <v>1.55151</v>
      </c>
      <c r="HB148">
        <v>2.26196</v>
      </c>
      <c r="HC148">
        <v>29.3251</v>
      </c>
      <c r="HD148">
        <v>14.6749</v>
      </c>
      <c r="HE148">
        <v>18</v>
      </c>
      <c r="HF148">
        <v>411.696</v>
      </c>
      <c r="HG148">
        <v>436.789</v>
      </c>
      <c r="HH148">
        <v>22.8234</v>
      </c>
      <c r="HI148">
        <v>24.0023</v>
      </c>
      <c r="HJ148">
        <v>30.0003</v>
      </c>
      <c r="HK148">
        <v>23.9675</v>
      </c>
      <c r="HL148">
        <v>23.8772</v>
      </c>
      <c r="HM148">
        <v>10.0221</v>
      </c>
      <c r="HN148">
        <v>37.2005</v>
      </c>
      <c r="HO148">
        <v>51.4958</v>
      </c>
      <c r="HP148">
        <v>22.8183</v>
      </c>
      <c r="HQ148">
        <v>155.293</v>
      </c>
      <c r="HR148">
        <v>15.1113</v>
      </c>
      <c r="HS148">
        <v>100.256</v>
      </c>
      <c r="HT148">
        <v>101.782</v>
      </c>
    </row>
    <row r="149" spans="1:228">
      <c r="A149">
        <v>133</v>
      </c>
      <c r="B149">
        <v>1728492949.6</v>
      </c>
      <c r="C149">
        <v>2012.099999904633</v>
      </c>
      <c r="D149" t="s">
        <v>633</v>
      </c>
      <c r="E149" t="s">
        <v>634</v>
      </c>
      <c r="F149">
        <v>5</v>
      </c>
      <c r="G149" t="s">
        <v>357</v>
      </c>
      <c r="H149" t="s">
        <v>358</v>
      </c>
      <c r="I149" t="s">
        <v>359</v>
      </c>
      <c r="J149" t="s">
        <v>612</v>
      </c>
      <c r="K149">
        <v>1728492942.1</v>
      </c>
      <c r="L149">
        <f>(M149)/1000</f>
        <v>0</v>
      </c>
      <c r="M149">
        <f>IF(BH149, AP149, AJ149)</f>
        <v>0</v>
      </c>
      <c r="N149">
        <f>IF(BH149, AK149, AI149)</f>
        <v>0</v>
      </c>
      <c r="O149">
        <f>BJ149 - IF(AW149&gt;1, N149*BD149*100.0/(AY149), 0)</f>
        <v>0</v>
      </c>
      <c r="P149">
        <f>((V149-L149/2)*O149-N149)/(V149+L149/2)</f>
        <v>0</v>
      </c>
      <c r="Q149">
        <f>P149*(BQ149+BR149)/1000.0</f>
        <v>0</v>
      </c>
      <c r="R149">
        <f>(BJ149 - IF(AW149&gt;1, N149*BD149*100.0/(AY149), 0))*(BQ149+BR149)/1000.0</f>
        <v>0</v>
      </c>
      <c r="S149">
        <f>2.0/((1/U149-1/T149)+SIGN(U149)*SQRT((1/U149-1/T149)*(1/U149-1/T149) + 4*BE149/((BE149+1)*(BE149+1))*(2*1/U149*1/T149-1/T149*1/T149)))</f>
        <v>0</v>
      </c>
      <c r="T149">
        <f>IF(LEFT(BF149,1)&lt;&gt;"0",IF(LEFT(BF149,1)="1",3.0,BG149),$D$5+$E$5*(BX149*BQ149/($K$5*1000))+$F$5*(BX149*BQ149/($K$5*1000))*MAX(MIN(BD149,$J$5),$I$5)*MAX(MIN(BD149,$J$5),$I$5)+$G$5*MAX(MIN(BD149,$J$5),$I$5)*(BX149*BQ149/($K$5*1000))+$H$5*(BX149*BQ149/($K$5*1000))*(BX149*BQ149/($K$5*1000)))</f>
        <v>0</v>
      </c>
      <c r="U149">
        <f>L149*(1000-(1000*0.61365*exp(17.502*Y149/(240.97+Y149))/(BQ149+BR149)+BL149)/2)/(1000*0.61365*exp(17.502*Y149/(240.97+Y149))/(BQ149+BR149)-BL149)</f>
        <v>0</v>
      </c>
      <c r="V149">
        <f>1/((BE149+1)/(S149/1.6)+1/(T149/1.37)) + BE149/((BE149+1)/(S149/1.6) + BE149/(T149/1.37))</f>
        <v>0</v>
      </c>
      <c r="W149">
        <f>(AZ149*BC149)</f>
        <v>0</v>
      </c>
      <c r="X149">
        <f>(BS149+(W149+2*0.95*5.67E-8*(((BS149+$B$7)+273)^4-(BS149+273)^4)-44100*L149)/(1.84*29.3*T149+8*0.95*5.67E-8*(BS149+273)^3))</f>
        <v>0</v>
      </c>
      <c r="Y149">
        <f>($C$7*BT149+$D$7*BU149+$E$7*X149)</f>
        <v>0</v>
      </c>
      <c r="Z149">
        <f>0.61365*exp(17.502*Y149/(240.97+Y149))</f>
        <v>0</v>
      </c>
      <c r="AA149">
        <f>(AB149/AC149*100)</f>
        <v>0</v>
      </c>
      <c r="AB149">
        <f>BL149*(BQ149+BR149)/1000</f>
        <v>0</v>
      </c>
      <c r="AC149">
        <f>0.61365*exp(17.502*BS149/(240.97+BS149))</f>
        <v>0</v>
      </c>
      <c r="AD149">
        <f>(Z149-BL149*(BQ149+BR149)/1000)</f>
        <v>0</v>
      </c>
      <c r="AE149">
        <f>(-L149*44100)</f>
        <v>0</v>
      </c>
      <c r="AF149">
        <f>2*29.3*T149*0.92*(BS149-Y149)</f>
        <v>0</v>
      </c>
      <c r="AG149">
        <f>2*0.95*5.67E-8*(((BS149+$B$7)+273)^4-(Y149+273)^4)</f>
        <v>0</v>
      </c>
      <c r="AH149">
        <f>W149+AG149+AE149+AF149</f>
        <v>0</v>
      </c>
      <c r="AI149">
        <f>BP149*AW149*(BK149-BJ149*(1000-AW149*BM149)/(1000-AW149*BL149))/(100*BD149)</f>
        <v>0</v>
      </c>
      <c r="AJ149">
        <f>1000*BP149*AW149*(BL149-BM149)/(100*BD149*(1000-AW149*BL149))</f>
        <v>0</v>
      </c>
      <c r="AK149">
        <f>(AL149 - AM149 - BQ149*1E3/(8.314*(BS149+273.15)) * AO149/BP149 * AN149) * BP149/(100*BD149) * (1000 - BM149)/1000</f>
        <v>0</v>
      </c>
      <c r="AL149">
        <v>141.6960818869681</v>
      </c>
      <c r="AM149">
        <v>128.512612121212</v>
      </c>
      <c r="AN149">
        <v>2.495323469578962</v>
      </c>
      <c r="AO149">
        <v>66.79350455149209</v>
      </c>
      <c r="AP149">
        <f>(AR149 - AQ149 + BQ149*1E3/(8.314*(BS149+273.15)) * AT149/BP149 * AS149) * BP149/(100*BD149) * 1000/(1000 - AR149)</f>
        <v>0</v>
      </c>
      <c r="AQ149">
        <v>15.10308569675072</v>
      </c>
      <c r="AR149">
        <v>16.10422484848484</v>
      </c>
      <c r="AS149">
        <v>1.581676693927562E-05</v>
      </c>
      <c r="AT149">
        <v>79.18149441064182</v>
      </c>
      <c r="AU149">
        <v>159</v>
      </c>
      <c r="AV149">
        <v>26</v>
      </c>
      <c r="AW149">
        <f>IF(AU149*$H$13&gt;=AY149,1.0,(AY149/(AY149-AU149*$H$13)))</f>
        <v>0</v>
      </c>
      <c r="AX149">
        <f>(AW149-1)*100</f>
        <v>0</v>
      </c>
      <c r="AY149">
        <f>MAX(0,($B$13+$C$13*BX149)/(1+$D$13*BX149)*BQ149/(BS149+273)*$E$13)</f>
        <v>0</v>
      </c>
      <c r="AZ149">
        <f>$B$11*BY149+$C$11*BZ149+$F$11*CK149*(1-CN149)</f>
        <v>0</v>
      </c>
      <c r="BA149">
        <f>AZ149*BB149</f>
        <v>0</v>
      </c>
      <c r="BB149">
        <f>($B$11*$D$9+$C$11*$D$9+$F$11*((CX149+CP149)/MAX(CX149+CP149+CY149, 0.1)*$I$9+CY149/MAX(CX149+CP149+CY149, 0.1)*$J$9))/($B$11+$C$11+$F$11)</f>
        <v>0</v>
      </c>
      <c r="BC149">
        <f>($B$11*$K$9+$C$11*$K$9+$F$11*((CX149+CP149)/MAX(CX149+CP149+CY149, 0.1)*$P$9+CY149/MAX(CX149+CP149+CY149, 0.1)*$Q$9))/($B$11+$C$11+$F$11)</f>
        <v>0</v>
      </c>
      <c r="BD149">
        <v>6</v>
      </c>
      <c r="BE149">
        <v>0.5</v>
      </c>
      <c r="BF149" t="s">
        <v>361</v>
      </c>
      <c r="BG149">
        <v>2</v>
      </c>
      <c r="BH149" t="b">
        <v>1</v>
      </c>
      <c r="BI149">
        <v>1728492942.1</v>
      </c>
      <c r="BJ149">
        <v>109.2723888888889</v>
      </c>
      <c r="BK149">
        <v>126.8400740740741</v>
      </c>
      <c r="BL149">
        <v>16.09893703703704</v>
      </c>
      <c r="BM149">
        <v>15.10028518518519</v>
      </c>
      <c r="BN149">
        <v>112.9060740740741</v>
      </c>
      <c r="BO149">
        <v>16.18944074074074</v>
      </c>
      <c r="BP149">
        <v>600.0044814814814</v>
      </c>
      <c r="BQ149">
        <v>97.50891481481483</v>
      </c>
      <c r="BR149">
        <v>0.09991673333333333</v>
      </c>
      <c r="BS149">
        <v>24.88043333333333</v>
      </c>
      <c r="BT149">
        <v>24.99531111111111</v>
      </c>
      <c r="BU149">
        <v>999.9000000000001</v>
      </c>
      <c r="BV149">
        <v>0</v>
      </c>
      <c r="BW149">
        <v>0</v>
      </c>
      <c r="BX149">
        <v>10013.93888888889</v>
      </c>
      <c r="BY149">
        <v>0</v>
      </c>
      <c r="BZ149">
        <v>62.04015925925927</v>
      </c>
      <c r="CA149">
        <v>-17.5677037037037</v>
      </c>
      <c r="CB149">
        <v>111.0604185185185</v>
      </c>
      <c r="CC149">
        <v>128.7847407407407</v>
      </c>
      <c r="CD149">
        <v>0.9986464814814814</v>
      </c>
      <c r="CE149">
        <v>126.8400740740741</v>
      </c>
      <c r="CF149">
        <v>15.10028518518519</v>
      </c>
      <c r="CG149">
        <v>1.56979037037037</v>
      </c>
      <c r="CH149">
        <v>1.472414074074074</v>
      </c>
      <c r="CI149">
        <v>13.6654</v>
      </c>
      <c r="CJ149">
        <v>12.68465185185185</v>
      </c>
      <c r="CK149">
        <v>1600.003703703704</v>
      </c>
      <c r="CL149">
        <v>0.691994925925926</v>
      </c>
      <c r="CM149">
        <v>0.3080050740740741</v>
      </c>
      <c r="CN149">
        <v>0</v>
      </c>
      <c r="CO149">
        <v>2.110696296296296</v>
      </c>
      <c r="CP149">
        <v>0</v>
      </c>
      <c r="CQ149">
        <v>12527.25555555556</v>
      </c>
      <c r="CR149">
        <v>13790.18518518518</v>
      </c>
      <c r="CS149">
        <v>41.84233333333332</v>
      </c>
      <c r="CT149">
        <v>41.90485185185184</v>
      </c>
      <c r="CU149">
        <v>41.74966666666666</v>
      </c>
      <c r="CV149">
        <v>41.61088888888888</v>
      </c>
      <c r="CW149">
        <v>40.88862962962963</v>
      </c>
      <c r="CX149">
        <v>1107.194444444444</v>
      </c>
      <c r="CY149">
        <v>492.8092592592592</v>
      </c>
      <c r="CZ149">
        <v>0</v>
      </c>
      <c r="DA149">
        <v>1728493006.6</v>
      </c>
      <c r="DB149">
        <v>0</v>
      </c>
      <c r="DC149">
        <v>1728490956.5</v>
      </c>
      <c r="DD149" t="s">
        <v>362</v>
      </c>
      <c r="DE149">
        <v>1728490952.5</v>
      </c>
      <c r="DF149">
        <v>1728490956.5</v>
      </c>
      <c r="DG149">
        <v>1</v>
      </c>
      <c r="DH149">
        <v>-0.065</v>
      </c>
      <c r="DI149">
        <v>-0.008</v>
      </c>
      <c r="DJ149">
        <v>-3.246</v>
      </c>
      <c r="DK149">
        <v>-0.091</v>
      </c>
      <c r="DL149">
        <v>52</v>
      </c>
      <c r="DM149">
        <v>15</v>
      </c>
      <c r="DN149">
        <v>0.25</v>
      </c>
      <c r="DO149">
        <v>0.13</v>
      </c>
      <c r="DP149">
        <v>-17.3586512195122</v>
      </c>
      <c r="DQ149">
        <v>-3.610977700348462</v>
      </c>
      <c r="DR149">
        <v>0.357100810472304</v>
      </c>
      <c r="DS149">
        <v>0</v>
      </c>
      <c r="DT149">
        <v>0.9988719268292683</v>
      </c>
      <c r="DU149">
        <v>-0.002626034843205019</v>
      </c>
      <c r="DV149">
        <v>0.001002720917578015</v>
      </c>
      <c r="DW149">
        <v>1</v>
      </c>
      <c r="DX149">
        <v>1</v>
      </c>
      <c r="DY149">
        <v>2</v>
      </c>
      <c r="DZ149" t="s">
        <v>363</v>
      </c>
      <c r="EA149">
        <v>3.23096</v>
      </c>
      <c r="EB149">
        <v>2.70467</v>
      </c>
      <c r="EC149">
        <v>0.0376894</v>
      </c>
      <c r="ED149">
        <v>0.0417045</v>
      </c>
      <c r="EE149">
        <v>0.08477949999999999</v>
      </c>
      <c r="EF149">
        <v>0.081081</v>
      </c>
      <c r="EG149">
        <v>31748.6</v>
      </c>
      <c r="EH149">
        <v>30853.9</v>
      </c>
      <c r="EI149">
        <v>31583.4</v>
      </c>
      <c r="EJ149">
        <v>30508.6</v>
      </c>
      <c r="EK149">
        <v>38736.9</v>
      </c>
      <c r="EL149">
        <v>37057.2</v>
      </c>
      <c r="EM149">
        <v>44283.9</v>
      </c>
      <c r="EN149">
        <v>42589</v>
      </c>
      <c r="EO149">
        <v>1.85473</v>
      </c>
      <c r="EP149">
        <v>1.90733</v>
      </c>
      <c r="EQ149">
        <v>0.141926</v>
      </c>
      <c r="ER149">
        <v>0</v>
      </c>
      <c r="ES149">
        <v>22.6722</v>
      </c>
      <c r="ET149">
        <v>999.9</v>
      </c>
      <c r="EU149">
        <v>70.3</v>
      </c>
      <c r="EV149">
        <v>23.7</v>
      </c>
      <c r="EW149">
        <v>21.2068</v>
      </c>
      <c r="EX149">
        <v>60.8919</v>
      </c>
      <c r="EY149">
        <v>24.8598</v>
      </c>
      <c r="EZ149">
        <v>1</v>
      </c>
      <c r="FA149">
        <v>-0.233112</v>
      </c>
      <c r="FB149">
        <v>0.0496977</v>
      </c>
      <c r="FC149">
        <v>20.2008</v>
      </c>
      <c r="FD149">
        <v>5.21954</v>
      </c>
      <c r="FE149">
        <v>11.9971</v>
      </c>
      <c r="FF149">
        <v>4.9649</v>
      </c>
      <c r="FG149">
        <v>3.29565</v>
      </c>
      <c r="FH149">
        <v>9999</v>
      </c>
      <c r="FI149">
        <v>9999</v>
      </c>
      <c r="FJ149">
        <v>9999</v>
      </c>
      <c r="FK149">
        <v>148.5</v>
      </c>
      <c r="FL149">
        <v>4.97104</v>
      </c>
      <c r="FM149">
        <v>1.86768</v>
      </c>
      <c r="FN149">
        <v>1.85895</v>
      </c>
      <c r="FO149">
        <v>1.86508</v>
      </c>
      <c r="FP149">
        <v>1.86309</v>
      </c>
      <c r="FQ149">
        <v>1.86443</v>
      </c>
      <c r="FR149">
        <v>1.85989</v>
      </c>
      <c r="FS149">
        <v>1.86395</v>
      </c>
      <c r="FT149">
        <v>0</v>
      </c>
      <c r="FU149">
        <v>0</v>
      </c>
      <c r="FV149">
        <v>0</v>
      </c>
      <c r="FW149">
        <v>0</v>
      </c>
      <c r="FX149" t="s">
        <v>364</v>
      </c>
      <c r="FY149" t="s">
        <v>365</v>
      </c>
      <c r="FZ149" t="s">
        <v>366</v>
      </c>
      <c r="GA149" t="s">
        <v>366</v>
      </c>
      <c r="GB149" t="s">
        <v>366</v>
      </c>
      <c r="GC149" t="s">
        <v>366</v>
      </c>
      <c r="GD149">
        <v>0</v>
      </c>
      <c r="GE149">
        <v>100</v>
      </c>
      <c r="GF149">
        <v>100</v>
      </c>
      <c r="GG149">
        <v>-3.76</v>
      </c>
      <c r="GH149">
        <v>-0.0905</v>
      </c>
      <c r="GI149">
        <v>-2.868309889394353</v>
      </c>
      <c r="GJ149">
        <v>-0.006773961979547998</v>
      </c>
      <c r="GK149">
        <v>-8.296070481250098E-08</v>
      </c>
      <c r="GL149">
        <v>3.322967193956903E-10</v>
      </c>
      <c r="GM149">
        <v>-0.07871069313407227</v>
      </c>
      <c r="GN149">
        <v>-0.00208336341840114</v>
      </c>
      <c r="GO149">
        <v>8.801746095907445E-05</v>
      </c>
      <c r="GP149">
        <v>-2.677693255255651E-07</v>
      </c>
      <c r="GQ149">
        <v>3</v>
      </c>
      <c r="GR149">
        <v>2052</v>
      </c>
      <c r="GS149">
        <v>2</v>
      </c>
      <c r="GT149">
        <v>18</v>
      </c>
      <c r="GU149">
        <v>33.3</v>
      </c>
      <c r="GV149">
        <v>33.2</v>
      </c>
      <c r="GW149">
        <v>0.529785</v>
      </c>
      <c r="GX149">
        <v>2.41089</v>
      </c>
      <c r="GY149">
        <v>1.44775</v>
      </c>
      <c r="GZ149">
        <v>2.32178</v>
      </c>
      <c r="HA149">
        <v>1.55151</v>
      </c>
      <c r="HB149">
        <v>2.38403</v>
      </c>
      <c r="HC149">
        <v>29.3251</v>
      </c>
      <c r="HD149">
        <v>14.6837</v>
      </c>
      <c r="HE149">
        <v>18</v>
      </c>
      <c r="HF149">
        <v>410.749</v>
      </c>
      <c r="HG149">
        <v>436.903</v>
      </c>
      <c r="HH149">
        <v>22.8265</v>
      </c>
      <c r="HI149">
        <v>24.0063</v>
      </c>
      <c r="HJ149">
        <v>30.0004</v>
      </c>
      <c r="HK149">
        <v>23.9715</v>
      </c>
      <c r="HL149">
        <v>23.8822</v>
      </c>
      <c r="HM149">
        <v>10.6584</v>
      </c>
      <c r="HN149">
        <v>37.2005</v>
      </c>
      <c r="HO149">
        <v>51.1165</v>
      </c>
      <c r="HP149">
        <v>22.8204</v>
      </c>
      <c r="HQ149">
        <v>165.313</v>
      </c>
      <c r="HR149">
        <v>15.1113</v>
      </c>
      <c r="HS149">
        <v>100.256</v>
      </c>
      <c r="HT149">
        <v>101.78</v>
      </c>
    </row>
    <row r="150" spans="1:228">
      <c r="A150">
        <v>134</v>
      </c>
      <c r="B150">
        <v>1728492954.6</v>
      </c>
      <c r="C150">
        <v>2017.099999904633</v>
      </c>
      <c r="D150" t="s">
        <v>635</v>
      </c>
      <c r="E150" t="s">
        <v>636</v>
      </c>
      <c r="F150">
        <v>5</v>
      </c>
      <c r="G150" t="s">
        <v>357</v>
      </c>
      <c r="H150" t="s">
        <v>358</v>
      </c>
      <c r="I150" t="s">
        <v>359</v>
      </c>
      <c r="J150" t="s">
        <v>612</v>
      </c>
      <c r="K150">
        <v>1728492946.814285</v>
      </c>
      <c r="L150">
        <f>(M150)/1000</f>
        <v>0</v>
      </c>
      <c r="M150">
        <f>IF(BH150, AP150, AJ150)</f>
        <v>0</v>
      </c>
      <c r="N150">
        <f>IF(BH150, AK150, AI150)</f>
        <v>0</v>
      </c>
      <c r="O150">
        <f>BJ150 - IF(AW150&gt;1, N150*BD150*100.0/(AY150), 0)</f>
        <v>0</v>
      </c>
      <c r="P150">
        <f>((V150-L150/2)*O150-N150)/(V150+L150/2)</f>
        <v>0</v>
      </c>
      <c r="Q150">
        <f>P150*(BQ150+BR150)/1000.0</f>
        <v>0</v>
      </c>
      <c r="R150">
        <f>(BJ150 - IF(AW150&gt;1, N150*BD150*100.0/(AY150), 0))*(BQ150+BR150)/1000.0</f>
        <v>0</v>
      </c>
      <c r="S150">
        <f>2.0/((1/U150-1/T150)+SIGN(U150)*SQRT((1/U150-1/T150)*(1/U150-1/T150) + 4*BE150/((BE150+1)*(BE150+1))*(2*1/U150*1/T150-1/T150*1/T150)))</f>
        <v>0</v>
      </c>
      <c r="T150">
        <f>IF(LEFT(BF150,1)&lt;&gt;"0",IF(LEFT(BF150,1)="1",3.0,BG150),$D$5+$E$5*(BX150*BQ150/($K$5*1000))+$F$5*(BX150*BQ150/($K$5*1000))*MAX(MIN(BD150,$J$5),$I$5)*MAX(MIN(BD150,$J$5),$I$5)+$G$5*MAX(MIN(BD150,$J$5),$I$5)*(BX150*BQ150/($K$5*1000))+$H$5*(BX150*BQ150/($K$5*1000))*(BX150*BQ150/($K$5*1000)))</f>
        <v>0</v>
      </c>
      <c r="U150">
        <f>L150*(1000-(1000*0.61365*exp(17.502*Y150/(240.97+Y150))/(BQ150+BR150)+BL150)/2)/(1000*0.61365*exp(17.502*Y150/(240.97+Y150))/(BQ150+BR150)-BL150)</f>
        <v>0</v>
      </c>
      <c r="V150">
        <f>1/((BE150+1)/(S150/1.6)+1/(T150/1.37)) + BE150/((BE150+1)/(S150/1.6) + BE150/(T150/1.37))</f>
        <v>0</v>
      </c>
      <c r="W150">
        <f>(AZ150*BC150)</f>
        <v>0</v>
      </c>
      <c r="X150">
        <f>(BS150+(W150+2*0.95*5.67E-8*(((BS150+$B$7)+273)^4-(BS150+273)^4)-44100*L150)/(1.84*29.3*T150+8*0.95*5.67E-8*(BS150+273)^3))</f>
        <v>0</v>
      </c>
      <c r="Y150">
        <f>($C$7*BT150+$D$7*BU150+$E$7*X150)</f>
        <v>0</v>
      </c>
      <c r="Z150">
        <f>0.61365*exp(17.502*Y150/(240.97+Y150))</f>
        <v>0</v>
      </c>
      <c r="AA150">
        <f>(AB150/AC150*100)</f>
        <v>0</v>
      </c>
      <c r="AB150">
        <f>BL150*(BQ150+BR150)/1000</f>
        <v>0</v>
      </c>
      <c r="AC150">
        <f>0.61365*exp(17.502*BS150/(240.97+BS150))</f>
        <v>0</v>
      </c>
      <c r="AD150">
        <f>(Z150-BL150*(BQ150+BR150)/1000)</f>
        <v>0</v>
      </c>
      <c r="AE150">
        <f>(-L150*44100)</f>
        <v>0</v>
      </c>
      <c r="AF150">
        <f>2*29.3*T150*0.92*(BS150-Y150)</f>
        <v>0</v>
      </c>
      <c r="AG150">
        <f>2*0.95*5.67E-8*(((BS150+$B$7)+273)^4-(Y150+273)^4)</f>
        <v>0</v>
      </c>
      <c r="AH150">
        <f>W150+AG150+AE150+AF150</f>
        <v>0</v>
      </c>
      <c r="AI150">
        <f>BP150*AW150*(BK150-BJ150*(1000-AW150*BM150)/(1000-AW150*BL150))/(100*BD150)</f>
        <v>0</v>
      </c>
      <c r="AJ150">
        <f>1000*BP150*AW150*(BL150-BM150)/(100*BD150*(1000-AW150*BL150))</f>
        <v>0</v>
      </c>
      <c r="AK150">
        <f>(AL150 - AM150 - BQ150*1E3/(8.314*(BS150+273.15)) * AO150/BP150 * AN150) * BP150/(100*BD150) * (1000 - BM150)/1000</f>
        <v>0</v>
      </c>
      <c r="AL150">
        <v>154.455248719983</v>
      </c>
      <c r="AM150">
        <v>141.0241454545454</v>
      </c>
      <c r="AN150">
        <v>2.508913109551532</v>
      </c>
      <c r="AO150">
        <v>66.79350455149209</v>
      </c>
      <c r="AP150">
        <f>(AR150 - AQ150 + BQ150*1E3/(8.314*(BS150+273.15)) * AT150/BP150 * AS150) * BP150/(100*BD150) * 1000/(1000 - AR150)</f>
        <v>0</v>
      </c>
      <c r="AQ150">
        <v>15.10742862560643</v>
      </c>
      <c r="AR150">
        <v>16.11146</v>
      </c>
      <c r="AS150">
        <v>2.421777171942391E-05</v>
      </c>
      <c r="AT150">
        <v>79.18149441064182</v>
      </c>
      <c r="AU150">
        <v>159</v>
      </c>
      <c r="AV150">
        <v>26</v>
      </c>
      <c r="AW150">
        <f>IF(AU150*$H$13&gt;=AY150,1.0,(AY150/(AY150-AU150*$H$13)))</f>
        <v>0</v>
      </c>
      <c r="AX150">
        <f>(AW150-1)*100</f>
        <v>0</v>
      </c>
      <c r="AY150">
        <f>MAX(0,($B$13+$C$13*BX150)/(1+$D$13*BX150)*BQ150/(BS150+273)*$E$13)</f>
        <v>0</v>
      </c>
      <c r="AZ150">
        <f>$B$11*BY150+$C$11*BZ150+$F$11*CK150*(1-CN150)</f>
        <v>0</v>
      </c>
      <c r="BA150">
        <f>AZ150*BB150</f>
        <v>0</v>
      </c>
      <c r="BB150">
        <f>($B$11*$D$9+$C$11*$D$9+$F$11*((CX150+CP150)/MAX(CX150+CP150+CY150, 0.1)*$I$9+CY150/MAX(CX150+CP150+CY150, 0.1)*$J$9))/($B$11+$C$11+$F$11)</f>
        <v>0</v>
      </c>
      <c r="BC150">
        <f>($B$11*$K$9+$C$11*$K$9+$F$11*((CX150+CP150)/MAX(CX150+CP150+CY150, 0.1)*$P$9+CY150/MAX(CX150+CP150+CY150, 0.1)*$Q$9))/($B$11+$C$11+$F$11)</f>
        <v>0</v>
      </c>
      <c r="BD150">
        <v>6</v>
      </c>
      <c r="BE150">
        <v>0.5</v>
      </c>
      <c r="BF150" t="s">
        <v>361</v>
      </c>
      <c r="BG150">
        <v>2</v>
      </c>
      <c r="BH150" t="b">
        <v>1</v>
      </c>
      <c r="BI150">
        <v>1728492946.814285</v>
      </c>
      <c r="BJ150">
        <v>120.8327857142857</v>
      </c>
      <c r="BK150">
        <v>138.6668928571429</v>
      </c>
      <c r="BL150">
        <v>16.10278214285714</v>
      </c>
      <c r="BM150">
        <v>15.10351785714286</v>
      </c>
      <c r="BN150">
        <v>124.5454642857143</v>
      </c>
      <c r="BO150">
        <v>16.19328214285714</v>
      </c>
      <c r="BP150">
        <v>600.0047500000001</v>
      </c>
      <c r="BQ150">
        <v>97.50906428571427</v>
      </c>
      <c r="BR150">
        <v>0.09998128571428569</v>
      </c>
      <c r="BS150">
        <v>24.89634999999999</v>
      </c>
      <c r="BT150">
        <v>25.00245357142857</v>
      </c>
      <c r="BU150">
        <v>999.9000000000002</v>
      </c>
      <c r="BV150">
        <v>0</v>
      </c>
      <c r="BW150">
        <v>0</v>
      </c>
      <c r="BX150">
        <v>10016.59214285714</v>
      </c>
      <c r="BY150">
        <v>0</v>
      </c>
      <c r="BZ150">
        <v>62.98902857142857</v>
      </c>
      <c r="CA150">
        <v>-17.83405714285714</v>
      </c>
      <c r="CB150">
        <v>122.8105714285714</v>
      </c>
      <c r="CC150">
        <v>140.7933214285714</v>
      </c>
      <c r="CD150">
        <v>0.9992558928571427</v>
      </c>
      <c r="CE150">
        <v>138.6668928571429</v>
      </c>
      <c r="CF150">
        <v>15.10351785714286</v>
      </c>
      <c r="CG150">
        <v>1.570166428571428</v>
      </c>
      <c r="CH150">
        <v>1.472731071428572</v>
      </c>
      <c r="CI150">
        <v>13.66909642857143</v>
      </c>
      <c r="CJ150">
        <v>12.68793571428571</v>
      </c>
      <c r="CK150">
        <v>1600.034642857143</v>
      </c>
      <c r="CL150">
        <v>0.6920004285714285</v>
      </c>
      <c r="CM150">
        <v>0.3079995714285714</v>
      </c>
      <c r="CN150">
        <v>0</v>
      </c>
      <c r="CO150">
        <v>2.079903571428571</v>
      </c>
      <c r="CP150">
        <v>0</v>
      </c>
      <c r="CQ150">
        <v>12493.66071428571</v>
      </c>
      <c r="CR150">
        <v>13790.475</v>
      </c>
      <c r="CS150">
        <v>41.90371428571429</v>
      </c>
      <c r="CT150">
        <v>41.94171428571428</v>
      </c>
      <c r="CU150">
        <v>41.80560714285714</v>
      </c>
      <c r="CV150">
        <v>41.65832142857143</v>
      </c>
      <c r="CW150">
        <v>40.94182142857143</v>
      </c>
      <c r="CX150">
        <v>1107.224642857143</v>
      </c>
      <c r="CY150">
        <v>492.8099999999999</v>
      </c>
      <c r="CZ150">
        <v>0</v>
      </c>
      <c r="DA150">
        <v>1728493011.4</v>
      </c>
      <c r="DB150">
        <v>0</v>
      </c>
      <c r="DC150">
        <v>1728490956.5</v>
      </c>
      <c r="DD150" t="s">
        <v>362</v>
      </c>
      <c r="DE150">
        <v>1728490952.5</v>
      </c>
      <c r="DF150">
        <v>1728490956.5</v>
      </c>
      <c r="DG150">
        <v>1</v>
      </c>
      <c r="DH150">
        <v>-0.065</v>
      </c>
      <c r="DI150">
        <v>-0.008</v>
      </c>
      <c r="DJ150">
        <v>-3.246</v>
      </c>
      <c r="DK150">
        <v>-0.091</v>
      </c>
      <c r="DL150">
        <v>52</v>
      </c>
      <c r="DM150">
        <v>15</v>
      </c>
      <c r="DN150">
        <v>0.25</v>
      </c>
      <c r="DO150">
        <v>0.13</v>
      </c>
      <c r="DP150">
        <v>-17.6906475</v>
      </c>
      <c r="DQ150">
        <v>-3.3564078799249</v>
      </c>
      <c r="DR150">
        <v>0.3241344366057856</v>
      </c>
      <c r="DS150">
        <v>0</v>
      </c>
      <c r="DT150">
        <v>0.999232125</v>
      </c>
      <c r="DU150">
        <v>0.008264836772982259</v>
      </c>
      <c r="DV150">
        <v>0.001514120242706953</v>
      </c>
      <c r="DW150">
        <v>1</v>
      </c>
      <c r="DX150">
        <v>1</v>
      </c>
      <c r="DY150">
        <v>2</v>
      </c>
      <c r="DZ150" t="s">
        <v>363</v>
      </c>
      <c r="EA150">
        <v>3.23097</v>
      </c>
      <c r="EB150">
        <v>2.70431</v>
      </c>
      <c r="EC150">
        <v>0.0410281</v>
      </c>
      <c r="ED150">
        <v>0.0450318</v>
      </c>
      <c r="EE150">
        <v>0.0847991</v>
      </c>
      <c r="EF150">
        <v>0.08108899999999999</v>
      </c>
      <c r="EG150">
        <v>31638</v>
      </c>
      <c r="EH150">
        <v>30745.8</v>
      </c>
      <c r="EI150">
        <v>31583</v>
      </c>
      <c r="EJ150">
        <v>30507.7</v>
      </c>
      <c r="EK150">
        <v>38735.6</v>
      </c>
      <c r="EL150">
        <v>37056.5</v>
      </c>
      <c r="EM150">
        <v>44283.3</v>
      </c>
      <c r="EN150">
        <v>42588.5</v>
      </c>
      <c r="EO150">
        <v>1.85492</v>
      </c>
      <c r="EP150">
        <v>1.90707</v>
      </c>
      <c r="EQ150">
        <v>0.142399</v>
      </c>
      <c r="ER150">
        <v>0</v>
      </c>
      <c r="ES150">
        <v>22.6777</v>
      </c>
      <c r="ET150">
        <v>999.9</v>
      </c>
      <c r="EU150">
        <v>70.3</v>
      </c>
      <c r="EV150">
        <v>23.7</v>
      </c>
      <c r="EW150">
        <v>21.2064</v>
      </c>
      <c r="EX150">
        <v>61.0519</v>
      </c>
      <c r="EY150">
        <v>24.8958</v>
      </c>
      <c r="EZ150">
        <v>1</v>
      </c>
      <c r="FA150">
        <v>-0.231192</v>
      </c>
      <c r="FB150">
        <v>1.06708</v>
      </c>
      <c r="FC150">
        <v>20.1962</v>
      </c>
      <c r="FD150">
        <v>5.21774</v>
      </c>
      <c r="FE150">
        <v>11.9968</v>
      </c>
      <c r="FF150">
        <v>4.96385</v>
      </c>
      <c r="FG150">
        <v>3.2952</v>
      </c>
      <c r="FH150">
        <v>9999</v>
      </c>
      <c r="FI150">
        <v>9999</v>
      </c>
      <c r="FJ150">
        <v>9999</v>
      </c>
      <c r="FK150">
        <v>148.5</v>
      </c>
      <c r="FL150">
        <v>4.97104</v>
      </c>
      <c r="FM150">
        <v>1.86767</v>
      </c>
      <c r="FN150">
        <v>1.85896</v>
      </c>
      <c r="FO150">
        <v>1.86508</v>
      </c>
      <c r="FP150">
        <v>1.86309</v>
      </c>
      <c r="FQ150">
        <v>1.86444</v>
      </c>
      <c r="FR150">
        <v>1.85989</v>
      </c>
      <c r="FS150">
        <v>1.86399</v>
      </c>
      <c r="FT150">
        <v>0</v>
      </c>
      <c r="FU150">
        <v>0</v>
      </c>
      <c r="FV150">
        <v>0</v>
      </c>
      <c r="FW150">
        <v>0</v>
      </c>
      <c r="FX150" t="s">
        <v>364</v>
      </c>
      <c r="FY150" t="s">
        <v>365</v>
      </c>
      <c r="FZ150" t="s">
        <v>366</v>
      </c>
      <c r="GA150" t="s">
        <v>366</v>
      </c>
      <c r="GB150" t="s">
        <v>366</v>
      </c>
      <c r="GC150" t="s">
        <v>366</v>
      </c>
      <c r="GD150">
        <v>0</v>
      </c>
      <c r="GE150">
        <v>100</v>
      </c>
      <c r="GF150">
        <v>100</v>
      </c>
      <c r="GG150">
        <v>-3.843</v>
      </c>
      <c r="GH150">
        <v>-0.0905</v>
      </c>
      <c r="GI150">
        <v>-2.868309889394353</v>
      </c>
      <c r="GJ150">
        <v>-0.006773961979547998</v>
      </c>
      <c r="GK150">
        <v>-8.296070481250098E-08</v>
      </c>
      <c r="GL150">
        <v>3.322967193956903E-10</v>
      </c>
      <c r="GM150">
        <v>-0.07871069313407227</v>
      </c>
      <c r="GN150">
        <v>-0.00208336341840114</v>
      </c>
      <c r="GO150">
        <v>8.801746095907445E-05</v>
      </c>
      <c r="GP150">
        <v>-2.677693255255651E-07</v>
      </c>
      <c r="GQ150">
        <v>3</v>
      </c>
      <c r="GR150">
        <v>2052</v>
      </c>
      <c r="GS150">
        <v>2</v>
      </c>
      <c r="GT150">
        <v>18</v>
      </c>
      <c r="GU150">
        <v>33.4</v>
      </c>
      <c r="GV150">
        <v>33.3</v>
      </c>
      <c r="GW150">
        <v>0.561523</v>
      </c>
      <c r="GX150">
        <v>2.40723</v>
      </c>
      <c r="GY150">
        <v>1.44775</v>
      </c>
      <c r="GZ150">
        <v>2.32178</v>
      </c>
      <c r="HA150">
        <v>1.55151</v>
      </c>
      <c r="HB150">
        <v>2.37915</v>
      </c>
      <c r="HC150">
        <v>29.3464</v>
      </c>
      <c r="HD150">
        <v>14.6837</v>
      </c>
      <c r="HE150">
        <v>18</v>
      </c>
      <c r="HF150">
        <v>410.886</v>
      </c>
      <c r="HG150">
        <v>436.799</v>
      </c>
      <c r="HH150">
        <v>22.671</v>
      </c>
      <c r="HI150">
        <v>24.0108</v>
      </c>
      <c r="HJ150">
        <v>30.0015</v>
      </c>
      <c r="HK150">
        <v>23.9765</v>
      </c>
      <c r="HL150">
        <v>23.8874</v>
      </c>
      <c r="HM150">
        <v>11.2344</v>
      </c>
      <c r="HN150">
        <v>37.2005</v>
      </c>
      <c r="HO150">
        <v>51.1165</v>
      </c>
      <c r="HP150">
        <v>22.5553</v>
      </c>
      <c r="HQ150">
        <v>180.339</v>
      </c>
      <c r="HR150">
        <v>15.1708</v>
      </c>
      <c r="HS150">
        <v>100.255</v>
      </c>
      <c r="HT150">
        <v>101.778</v>
      </c>
    </row>
    <row r="151" spans="1:228">
      <c r="A151">
        <v>135</v>
      </c>
      <c r="B151">
        <v>1728492959.6</v>
      </c>
      <c r="C151">
        <v>2022.099999904633</v>
      </c>
      <c r="D151" t="s">
        <v>637</v>
      </c>
      <c r="E151" t="s">
        <v>638</v>
      </c>
      <c r="F151">
        <v>5</v>
      </c>
      <c r="G151" t="s">
        <v>357</v>
      </c>
      <c r="H151" t="s">
        <v>358</v>
      </c>
      <c r="I151" t="s">
        <v>359</v>
      </c>
      <c r="J151" t="s">
        <v>612</v>
      </c>
      <c r="K151">
        <v>1728492952.1</v>
      </c>
      <c r="L151">
        <f>(M151)/1000</f>
        <v>0</v>
      </c>
      <c r="M151">
        <f>IF(BH151, AP151, AJ151)</f>
        <v>0</v>
      </c>
      <c r="N151">
        <f>IF(BH151, AK151, AI151)</f>
        <v>0</v>
      </c>
      <c r="O151">
        <f>BJ151 - IF(AW151&gt;1, N151*BD151*100.0/(AY151), 0)</f>
        <v>0</v>
      </c>
      <c r="P151">
        <f>((V151-L151/2)*O151-N151)/(V151+L151/2)</f>
        <v>0</v>
      </c>
      <c r="Q151">
        <f>P151*(BQ151+BR151)/1000.0</f>
        <v>0</v>
      </c>
      <c r="R151">
        <f>(BJ151 - IF(AW151&gt;1, N151*BD151*100.0/(AY151), 0))*(BQ151+BR151)/1000.0</f>
        <v>0</v>
      </c>
      <c r="S151">
        <f>2.0/((1/U151-1/T151)+SIGN(U151)*SQRT((1/U151-1/T151)*(1/U151-1/T151) + 4*BE151/((BE151+1)*(BE151+1))*(2*1/U151*1/T151-1/T151*1/T151)))</f>
        <v>0</v>
      </c>
      <c r="T151">
        <f>IF(LEFT(BF151,1)&lt;&gt;"0",IF(LEFT(BF151,1)="1",3.0,BG151),$D$5+$E$5*(BX151*BQ151/($K$5*1000))+$F$5*(BX151*BQ151/($K$5*1000))*MAX(MIN(BD151,$J$5),$I$5)*MAX(MIN(BD151,$J$5),$I$5)+$G$5*MAX(MIN(BD151,$J$5),$I$5)*(BX151*BQ151/($K$5*1000))+$H$5*(BX151*BQ151/($K$5*1000))*(BX151*BQ151/($K$5*1000)))</f>
        <v>0</v>
      </c>
      <c r="U151">
        <f>L151*(1000-(1000*0.61365*exp(17.502*Y151/(240.97+Y151))/(BQ151+BR151)+BL151)/2)/(1000*0.61365*exp(17.502*Y151/(240.97+Y151))/(BQ151+BR151)-BL151)</f>
        <v>0</v>
      </c>
      <c r="V151">
        <f>1/((BE151+1)/(S151/1.6)+1/(T151/1.37)) + BE151/((BE151+1)/(S151/1.6) + BE151/(T151/1.37))</f>
        <v>0</v>
      </c>
      <c r="W151">
        <f>(AZ151*BC151)</f>
        <v>0</v>
      </c>
      <c r="X151">
        <f>(BS151+(W151+2*0.95*5.67E-8*(((BS151+$B$7)+273)^4-(BS151+273)^4)-44100*L151)/(1.84*29.3*T151+8*0.95*5.67E-8*(BS151+273)^3))</f>
        <v>0</v>
      </c>
      <c r="Y151">
        <f>($C$7*BT151+$D$7*BU151+$E$7*X151)</f>
        <v>0</v>
      </c>
      <c r="Z151">
        <f>0.61365*exp(17.502*Y151/(240.97+Y151))</f>
        <v>0</v>
      </c>
      <c r="AA151">
        <f>(AB151/AC151*100)</f>
        <v>0</v>
      </c>
      <c r="AB151">
        <f>BL151*(BQ151+BR151)/1000</f>
        <v>0</v>
      </c>
      <c r="AC151">
        <f>0.61365*exp(17.502*BS151/(240.97+BS151))</f>
        <v>0</v>
      </c>
      <c r="AD151">
        <f>(Z151-BL151*(BQ151+BR151)/1000)</f>
        <v>0</v>
      </c>
      <c r="AE151">
        <f>(-L151*44100)</f>
        <v>0</v>
      </c>
      <c r="AF151">
        <f>2*29.3*T151*0.92*(BS151-Y151)</f>
        <v>0</v>
      </c>
      <c r="AG151">
        <f>2*0.95*5.67E-8*(((BS151+$B$7)+273)^4-(Y151+273)^4)</f>
        <v>0</v>
      </c>
      <c r="AH151">
        <f>W151+AG151+AE151+AF151</f>
        <v>0</v>
      </c>
      <c r="AI151">
        <f>BP151*AW151*(BK151-BJ151*(1000-AW151*BM151)/(1000-AW151*BL151))/(100*BD151)</f>
        <v>0</v>
      </c>
      <c r="AJ151">
        <f>1000*BP151*AW151*(BL151-BM151)/(100*BD151*(1000-AW151*BL151))</f>
        <v>0</v>
      </c>
      <c r="AK151">
        <f>(AL151 - AM151 - BQ151*1E3/(8.314*(BS151+273.15)) * AO151/BP151 * AN151) * BP151/(100*BD151) * (1000 - BM151)/1000</f>
        <v>0</v>
      </c>
      <c r="AL151">
        <v>167.2305560728466</v>
      </c>
      <c r="AM151">
        <v>153.5692242424243</v>
      </c>
      <c r="AN151">
        <v>2.511712202913591</v>
      </c>
      <c r="AO151">
        <v>66.79350455149209</v>
      </c>
      <c r="AP151">
        <f>(AR151 - AQ151 + BQ151*1E3/(8.314*(BS151+273.15)) * AT151/BP151 * AS151) * BP151/(100*BD151) * 1000/(1000 - AR151)</f>
        <v>0</v>
      </c>
      <c r="AQ151">
        <v>15.10969890735311</v>
      </c>
      <c r="AR151">
        <v>16.10583939393939</v>
      </c>
      <c r="AS151">
        <v>-1.781959504981458E-05</v>
      </c>
      <c r="AT151">
        <v>79.18149441064182</v>
      </c>
      <c r="AU151">
        <v>159</v>
      </c>
      <c r="AV151">
        <v>27</v>
      </c>
      <c r="AW151">
        <f>IF(AU151*$H$13&gt;=AY151,1.0,(AY151/(AY151-AU151*$H$13)))</f>
        <v>0</v>
      </c>
      <c r="AX151">
        <f>(AW151-1)*100</f>
        <v>0</v>
      </c>
      <c r="AY151">
        <f>MAX(0,($B$13+$C$13*BX151)/(1+$D$13*BX151)*BQ151/(BS151+273)*$E$13)</f>
        <v>0</v>
      </c>
      <c r="AZ151">
        <f>$B$11*BY151+$C$11*BZ151+$F$11*CK151*(1-CN151)</f>
        <v>0</v>
      </c>
      <c r="BA151">
        <f>AZ151*BB151</f>
        <v>0</v>
      </c>
      <c r="BB151">
        <f>($B$11*$D$9+$C$11*$D$9+$F$11*((CX151+CP151)/MAX(CX151+CP151+CY151, 0.1)*$I$9+CY151/MAX(CX151+CP151+CY151, 0.1)*$J$9))/($B$11+$C$11+$F$11)</f>
        <v>0</v>
      </c>
      <c r="BC151">
        <f>($B$11*$K$9+$C$11*$K$9+$F$11*((CX151+CP151)/MAX(CX151+CP151+CY151, 0.1)*$P$9+CY151/MAX(CX151+CP151+CY151, 0.1)*$Q$9))/($B$11+$C$11+$F$11)</f>
        <v>0</v>
      </c>
      <c r="BD151">
        <v>6</v>
      </c>
      <c r="BE151">
        <v>0.5</v>
      </c>
      <c r="BF151" t="s">
        <v>361</v>
      </c>
      <c r="BG151">
        <v>2</v>
      </c>
      <c r="BH151" t="b">
        <v>1</v>
      </c>
      <c r="BI151">
        <v>1728492952.1</v>
      </c>
      <c r="BJ151">
        <v>133.8338888888889</v>
      </c>
      <c r="BK151">
        <v>151.9459259259259</v>
      </c>
      <c r="BL151">
        <v>16.1063074074074</v>
      </c>
      <c r="BM151">
        <v>15.10672592592593</v>
      </c>
      <c r="BN151">
        <v>137.6352962962963</v>
      </c>
      <c r="BO151">
        <v>16.19680740740741</v>
      </c>
      <c r="BP151">
        <v>599.9992962962963</v>
      </c>
      <c r="BQ151">
        <v>97.50972222222221</v>
      </c>
      <c r="BR151">
        <v>0.09991694074074074</v>
      </c>
      <c r="BS151">
        <v>24.91248888888888</v>
      </c>
      <c r="BT151">
        <v>25.0141074074074</v>
      </c>
      <c r="BU151">
        <v>999.9000000000001</v>
      </c>
      <c r="BV151">
        <v>0</v>
      </c>
      <c r="BW151">
        <v>0</v>
      </c>
      <c r="BX151">
        <v>10025.84481481481</v>
      </c>
      <c r="BY151">
        <v>0</v>
      </c>
      <c r="BZ151">
        <v>64.79382962962963</v>
      </c>
      <c r="CA151">
        <v>-18.112</v>
      </c>
      <c r="CB151">
        <v>136.0247777777778</v>
      </c>
      <c r="CC151">
        <v>154.2764814814815</v>
      </c>
      <c r="CD151">
        <v>0.9995768888888888</v>
      </c>
      <c r="CE151">
        <v>151.9459259259259</v>
      </c>
      <c r="CF151">
        <v>15.10672592592593</v>
      </c>
      <c r="CG151">
        <v>1.570521111111111</v>
      </c>
      <c r="CH151">
        <v>1.473053333333333</v>
      </c>
      <c r="CI151">
        <v>13.67257777777778</v>
      </c>
      <c r="CJ151">
        <v>12.69128518518519</v>
      </c>
      <c r="CK151">
        <v>1600.031851851852</v>
      </c>
      <c r="CL151">
        <v>0.6920052962962963</v>
      </c>
      <c r="CM151">
        <v>0.3079946296296296</v>
      </c>
      <c r="CN151">
        <v>0</v>
      </c>
      <c r="CO151">
        <v>2.1628</v>
      </c>
      <c r="CP151">
        <v>0</v>
      </c>
      <c r="CQ151">
        <v>12458.13703703704</v>
      </c>
      <c r="CR151">
        <v>13790.48148148148</v>
      </c>
      <c r="CS151">
        <v>41.96733333333332</v>
      </c>
      <c r="CT151">
        <v>41.97666666666666</v>
      </c>
      <c r="CU151">
        <v>41.86774074074073</v>
      </c>
      <c r="CV151">
        <v>41.70585185185185</v>
      </c>
      <c r="CW151">
        <v>41.00433333333332</v>
      </c>
      <c r="CX151">
        <v>1107.231111111111</v>
      </c>
      <c r="CY151">
        <v>492.8007407407407</v>
      </c>
      <c r="CZ151">
        <v>0</v>
      </c>
      <c r="DA151">
        <v>1728493016.2</v>
      </c>
      <c r="DB151">
        <v>0</v>
      </c>
      <c r="DC151">
        <v>1728490956.5</v>
      </c>
      <c r="DD151" t="s">
        <v>362</v>
      </c>
      <c r="DE151">
        <v>1728490952.5</v>
      </c>
      <c r="DF151">
        <v>1728490956.5</v>
      </c>
      <c r="DG151">
        <v>1</v>
      </c>
      <c r="DH151">
        <v>-0.065</v>
      </c>
      <c r="DI151">
        <v>-0.008</v>
      </c>
      <c r="DJ151">
        <v>-3.246</v>
      </c>
      <c r="DK151">
        <v>-0.091</v>
      </c>
      <c r="DL151">
        <v>52</v>
      </c>
      <c r="DM151">
        <v>15</v>
      </c>
      <c r="DN151">
        <v>0.25</v>
      </c>
      <c r="DO151">
        <v>0.13</v>
      </c>
      <c r="DP151">
        <v>-17.966225</v>
      </c>
      <c r="DQ151">
        <v>-3.150457035647251</v>
      </c>
      <c r="DR151">
        <v>0.3042199284645895</v>
      </c>
      <c r="DS151">
        <v>0</v>
      </c>
      <c r="DT151">
        <v>0.9990871</v>
      </c>
      <c r="DU151">
        <v>0.005451467166978387</v>
      </c>
      <c r="DV151">
        <v>0.001984168500909129</v>
      </c>
      <c r="DW151">
        <v>1</v>
      </c>
      <c r="DX151">
        <v>1</v>
      </c>
      <c r="DY151">
        <v>2</v>
      </c>
      <c r="DZ151" t="s">
        <v>363</v>
      </c>
      <c r="EA151">
        <v>3.2309</v>
      </c>
      <c r="EB151">
        <v>2.70442</v>
      </c>
      <c r="EC151">
        <v>0.0443277</v>
      </c>
      <c r="ED151">
        <v>0.0483455</v>
      </c>
      <c r="EE151">
        <v>0.0847844</v>
      </c>
      <c r="EF151">
        <v>0.0810961</v>
      </c>
      <c r="EG151">
        <v>31528.4</v>
      </c>
      <c r="EH151">
        <v>30639.4</v>
      </c>
      <c r="EI151">
        <v>31582.3</v>
      </c>
      <c r="EJ151">
        <v>30508</v>
      </c>
      <c r="EK151">
        <v>38735.8</v>
      </c>
      <c r="EL151">
        <v>37056.2</v>
      </c>
      <c r="EM151">
        <v>44282.7</v>
      </c>
      <c r="EN151">
        <v>42588.3</v>
      </c>
      <c r="EO151">
        <v>1.85543</v>
      </c>
      <c r="EP151">
        <v>1.90667</v>
      </c>
      <c r="EQ151">
        <v>0.142682</v>
      </c>
      <c r="ER151">
        <v>0</v>
      </c>
      <c r="ES151">
        <v>22.6859</v>
      </c>
      <c r="ET151">
        <v>999.9</v>
      </c>
      <c r="EU151">
        <v>70.2</v>
      </c>
      <c r="EV151">
        <v>23.7</v>
      </c>
      <c r="EW151">
        <v>21.175</v>
      </c>
      <c r="EX151">
        <v>61.5119</v>
      </c>
      <c r="EY151">
        <v>25.2965</v>
      </c>
      <c r="EZ151">
        <v>1</v>
      </c>
      <c r="FA151">
        <v>-0.231037</v>
      </c>
      <c r="FB151">
        <v>0.641168</v>
      </c>
      <c r="FC151">
        <v>20.198</v>
      </c>
      <c r="FD151">
        <v>5.21984</v>
      </c>
      <c r="FE151">
        <v>11.9969</v>
      </c>
      <c r="FF151">
        <v>4.96445</v>
      </c>
      <c r="FG151">
        <v>3.29565</v>
      </c>
      <c r="FH151">
        <v>9999</v>
      </c>
      <c r="FI151">
        <v>9999</v>
      </c>
      <c r="FJ151">
        <v>9999</v>
      </c>
      <c r="FK151">
        <v>148.5</v>
      </c>
      <c r="FL151">
        <v>4.97101</v>
      </c>
      <c r="FM151">
        <v>1.86768</v>
      </c>
      <c r="FN151">
        <v>1.85896</v>
      </c>
      <c r="FO151">
        <v>1.86508</v>
      </c>
      <c r="FP151">
        <v>1.86307</v>
      </c>
      <c r="FQ151">
        <v>1.86442</v>
      </c>
      <c r="FR151">
        <v>1.85988</v>
      </c>
      <c r="FS151">
        <v>1.86397</v>
      </c>
      <c r="FT151">
        <v>0</v>
      </c>
      <c r="FU151">
        <v>0</v>
      </c>
      <c r="FV151">
        <v>0</v>
      </c>
      <c r="FW151">
        <v>0</v>
      </c>
      <c r="FX151" t="s">
        <v>364</v>
      </c>
      <c r="FY151" t="s">
        <v>365</v>
      </c>
      <c r="FZ151" t="s">
        <v>366</v>
      </c>
      <c r="GA151" t="s">
        <v>366</v>
      </c>
      <c r="GB151" t="s">
        <v>366</v>
      </c>
      <c r="GC151" t="s">
        <v>366</v>
      </c>
      <c r="GD151">
        <v>0</v>
      </c>
      <c r="GE151">
        <v>100</v>
      </c>
      <c r="GF151">
        <v>100</v>
      </c>
      <c r="GG151">
        <v>-3.927</v>
      </c>
      <c r="GH151">
        <v>-0.0905</v>
      </c>
      <c r="GI151">
        <v>-2.868309889394353</v>
      </c>
      <c r="GJ151">
        <v>-0.006773961979547998</v>
      </c>
      <c r="GK151">
        <v>-8.296070481250098E-08</v>
      </c>
      <c r="GL151">
        <v>3.322967193956903E-10</v>
      </c>
      <c r="GM151">
        <v>-0.07871069313407227</v>
      </c>
      <c r="GN151">
        <v>-0.00208336341840114</v>
      </c>
      <c r="GO151">
        <v>8.801746095907445E-05</v>
      </c>
      <c r="GP151">
        <v>-2.677693255255651E-07</v>
      </c>
      <c r="GQ151">
        <v>3</v>
      </c>
      <c r="GR151">
        <v>2052</v>
      </c>
      <c r="GS151">
        <v>2</v>
      </c>
      <c r="GT151">
        <v>18</v>
      </c>
      <c r="GU151">
        <v>33.5</v>
      </c>
      <c r="GV151">
        <v>33.4</v>
      </c>
      <c r="GW151">
        <v>0.5896</v>
      </c>
      <c r="GX151">
        <v>2.39014</v>
      </c>
      <c r="GY151">
        <v>1.44775</v>
      </c>
      <c r="GZ151">
        <v>2.32178</v>
      </c>
      <c r="HA151">
        <v>1.55151</v>
      </c>
      <c r="HB151">
        <v>2.40967</v>
      </c>
      <c r="HC151">
        <v>29.3464</v>
      </c>
      <c r="HD151">
        <v>14.6661</v>
      </c>
      <c r="HE151">
        <v>18</v>
      </c>
      <c r="HF151">
        <v>411.179</v>
      </c>
      <c r="HG151">
        <v>436.612</v>
      </c>
      <c r="HH151">
        <v>22.5348</v>
      </c>
      <c r="HI151">
        <v>24.0152</v>
      </c>
      <c r="HJ151">
        <v>30.0006</v>
      </c>
      <c r="HK151">
        <v>23.9815</v>
      </c>
      <c r="HL151">
        <v>23.8931</v>
      </c>
      <c r="HM151">
        <v>11.862</v>
      </c>
      <c r="HN151">
        <v>37.2005</v>
      </c>
      <c r="HO151">
        <v>51.1165</v>
      </c>
      <c r="HP151">
        <v>22.5423</v>
      </c>
      <c r="HQ151">
        <v>190.359</v>
      </c>
      <c r="HR151">
        <v>15.1985</v>
      </c>
      <c r="HS151">
        <v>100.253</v>
      </c>
      <c r="HT151">
        <v>101.778</v>
      </c>
    </row>
    <row r="152" spans="1:228">
      <c r="A152">
        <v>136</v>
      </c>
      <c r="B152">
        <v>1728492964.6</v>
      </c>
      <c r="C152">
        <v>2027.099999904633</v>
      </c>
      <c r="D152" t="s">
        <v>639</v>
      </c>
      <c r="E152" t="s">
        <v>640</v>
      </c>
      <c r="F152">
        <v>5</v>
      </c>
      <c r="G152" t="s">
        <v>357</v>
      </c>
      <c r="H152" t="s">
        <v>358</v>
      </c>
      <c r="I152" t="s">
        <v>359</v>
      </c>
      <c r="J152" t="s">
        <v>612</v>
      </c>
      <c r="K152">
        <v>1728492956.814285</v>
      </c>
      <c r="L152">
        <f>(M152)/1000</f>
        <v>0</v>
      </c>
      <c r="M152">
        <f>IF(BH152, AP152, AJ152)</f>
        <v>0</v>
      </c>
      <c r="N152">
        <f>IF(BH152, AK152, AI152)</f>
        <v>0</v>
      </c>
      <c r="O152">
        <f>BJ152 - IF(AW152&gt;1, N152*BD152*100.0/(AY152), 0)</f>
        <v>0</v>
      </c>
      <c r="P152">
        <f>((V152-L152/2)*O152-N152)/(V152+L152/2)</f>
        <v>0</v>
      </c>
      <c r="Q152">
        <f>P152*(BQ152+BR152)/1000.0</f>
        <v>0</v>
      </c>
      <c r="R152">
        <f>(BJ152 - IF(AW152&gt;1, N152*BD152*100.0/(AY152), 0))*(BQ152+BR152)/1000.0</f>
        <v>0</v>
      </c>
      <c r="S152">
        <f>2.0/((1/U152-1/T152)+SIGN(U152)*SQRT((1/U152-1/T152)*(1/U152-1/T152) + 4*BE152/((BE152+1)*(BE152+1))*(2*1/U152*1/T152-1/T152*1/T152)))</f>
        <v>0</v>
      </c>
      <c r="T152">
        <f>IF(LEFT(BF152,1)&lt;&gt;"0",IF(LEFT(BF152,1)="1",3.0,BG152),$D$5+$E$5*(BX152*BQ152/($K$5*1000))+$F$5*(BX152*BQ152/($K$5*1000))*MAX(MIN(BD152,$J$5),$I$5)*MAX(MIN(BD152,$J$5),$I$5)+$G$5*MAX(MIN(BD152,$J$5),$I$5)*(BX152*BQ152/($K$5*1000))+$H$5*(BX152*BQ152/($K$5*1000))*(BX152*BQ152/($K$5*1000)))</f>
        <v>0</v>
      </c>
      <c r="U152">
        <f>L152*(1000-(1000*0.61365*exp(17.502*Y152/(240.97+Y152))/(BQ152+BR152)+BL152)/2)/(1000*0.61365*exp(17.502*Y152/(240.97+Y152))/(BQ152+BR152)-BL152)</f>
        <v>0</v>
      </c>
      <c r="V152">
        <f>1/((BE152+1)/(S152/1.6)+1/(T152/1.37)) + BE152/((BE152+1)/(S152/1.6) + BE152/(T152/1.37))</f>
        <v>0</v>
      </c>
      <c r="W152">
        <f>(AZ152*BC152)</f>
        <v>0</v>
      </c>
      <c r="X152">
        <f>(BS152+(W152+2*0.95*5.67E-8*(((BS152+$B$7)+273)^4-(BS152+273)^4)-44100*L152)/(1.84*29.3*T152+8*0.95*5.67E-8*(BS152+273)^3))</f>
        <v>0</v>
      </c>
      <c r="Y152">
        <f>($C$7*BT152+$D$7*BU152+$E$7*X152)</f>
        <v>0</v>
      </c>
      <c r="Z152">
        <f>0.61365*exp(17.502*Y152/(240.97+Y152))</f>
        <v>0</v>
      </c>
      <c r="AA152">
        <f>(AB152/AC152*100)</f>
        <v>0</v>
      </c>
      <c r="AB152">
        <f>BL152*(BQ152+BR152)/1000</f>
        <v>0</v>
      </c>
      <c r="AC152">
        <f>0.61365*exp(17.502*BS152/(240.97+BS152))</f>
        <v>0</v>
      </c>
      <c r="AD152">
        <f>(Z152-BL152*(BQ152+BR152)/1000)</f>
        <v>0</v>
      </c>
      <c r="AE152">
        <f>(-L152*44100)</f>
        <v>0</v>
      </c>
      <c r="AF152">
        <f>2*29.3*T152*0.92*(BS152-Y152)</f>
        <v>0</v>
      </c>
      <c r="AG152">
        <f>2*0.95*5.67E-8*(((BS152+$B$7)+273)^4-(Y152+273)^4)</f>
        <v>0</v>
      </c>
      <c r="AH152">
        <f>W152+AG152+AE152+AF152</f>
        <v>0</v>
      </c>
      <c r="AI152">
        <f>BP152*AW152*(BK152-BJ152*(1000-AW152*BM152)/(1000-AW152*BL152))/(100*BD152)</f>
        <v>0</v>
      </c>
      <c r="AJ152">
        <f>1000*BP152*AW152*(BL152-BM152)/(100*BD152*(1000-AW152*BL152))</f>
        <v>0</v>
      </c>
      <c r="AK152">
        <f>(AL152 - AM152 - BQ152*1E3/(8.314*(BS152+273.15)) * AO152/BP152 * AN152) * BP152/(100*BD152) * (1000 - BM152)/1000</f>
        <v>0</v>
      </c>
      <c r="AL152">
        <v>180.0690453379624</v>
      </c>
      <c r="AM152">
        <v>166.1448969696969</v>
      </c>
      <c r="AN152">
        <v>2.513250069436683</v>
      </c>
      <c r="AO152">
        <v>66.79350455149209</v>
      </c>
      <c r="AP152">
        <f>(AR152 - AQ152 + BQ152*1E3/(8.314*(BS152+273.15)) * AT152/BP152 * AS152) * BP152/(100*BD152) * 1000/(1000 - AR152)</f>
        <v>0</v>
      </c>
      <c r="AQ152">
        <v>15.11224388795265</v>
      </c>
      <c r="AR152">
        <v>16.10698606060607</v>
      </c>
      <c r="AS152">
        <v>-1.099947752066375E-06</v>
      </c>
      <c r="AT152">
        <v>79.18149441064182</v>
      </c>
      <c r="AU152">
        <v>158</v>
      </c>
      <c r="AV152">
        <v>26</v>
      </c>
      <c r="AW152">
        <f>IF(AU152*$H$13&gt;=AY152,1.0,(AY152/(AY152-AU152*$H$13)))</f>
        <v>0</v>
      </c>
      <c r="AX152">
        <f>(AW152-1)*100</f>
        <v>0</v>
      </c>
      <c r="AY152">
        <f>MAX(0,($B$13+$C$13*BX152)/(1+$D$13*BX152)*BQ152/(BS152+273)*$E$13)</f>
        <v>0</v>
      </c>
      <c r="AZ152">
        <f>$B$11*BY152+$C$11*BZ152+$F$11*CK152*(1-CN152)</f>
        <v>0</v>
      </c>
      <c r="BA152">
        <f>AZ152*BB152</f>
        <v>0</v>
      </c>
      <c r="BB152">
        <f>($B$11*$D$9+$C$11*$D$9+$F$11*((CX152+CP152)/MAX(CX152+CP152+CY152, 0.1)*$I$9+CY152/MAX(CX152+CP152+CY152, 0.1)*$J$9))/($B$11+$C$11+$F$11)</f>
        <v>0</v>
      </c>
      <c r="BC152">
        <f>($B$11*$K$9+$C$11*$K$9+$F$11*((CX152+CP152)/MAX(CX152+CP152+CY152, 0.1)*$P$9+CY152/MAX(CX152+CP152+CY152, 0.1)*$Q$9))/($B$11+$C$11+$F$11)</f>
        <v>0</v>
      </c>
      <c r="BD152">
        <v>6</v>
      </c>
      <c r="BE152">
        <v>0.5</v>
      </c>
      <c r="BF152" t="s">
        <v>361</v>
      </c>
      <c r="BG152">
        <v>2</v>
      </c>
      <c r="BH152" t="b">
        <v>1</v>
      </c>
      <c r="BI152">
        <v>1728492956.814285</v>
      </c>
      <c r="BJ152">
        <v>145.4601071428572</v>
      </c>
      <c r="BK152">
        <v>163.8243571428572</v>
      </c>
      <c r="BL152">
        <v>16.10729642857143</v>
      </c>
      <c r="BM152">
        <v>15.10963571428572</v>
      </c>
      <c r="BN152">
        <v>149.3408928571428</v>
      </c>
      <c r="BO152">
        <v>16.19779642857143</v>
      </c>
      <c r="BP152">
        <v>600.0271785714286</v>
      </c>
      <c r="BQ152">
        <v>97.50995</v>
      </c>
      <c r="BR152">
        <v>0.1000253214285714</v>
      </c>
      <c r="BS152">
        <v>24.923625</v>
      </c>
      <c r="BT152">
        <v>25.02001785714285</v>
      </c>
      <c r="BU152">
        <v>999.9000000000002</v>
      </c>
      <c r="BV152">
        <v>0</v>
      </c>
      <c r="BW152">
        <v>0</v>
      </c>
      <c r="BX152">
        <v>10016.66357142857</v>
      </c>
      <c r="BY152">
        <v>0</v>
      </c>
      <c r="BZ152">
        <v>66.06150714285714</v>
      </c>
      <c r="CA152">
        <v>-18.36419285714286</v>
      </c>
      <c r="CB152">
        <v>147.8414285714286</v>
      </c>
      <c r="CC152">
        <v>166.3376785714286</v>
      </c>
      <c r="CD152">
        <v>0.9976517857142858</v>
      </c>
      <c r="CE152">
        <v>163.8243571428572</v>
      </c>
      <c r="CF152">
        <v>15.10963571428572</v>
      </c>
      <c r="CG152">
        <v>1.570620357142857</v>
      </c>
      <c r="CH152">
        <v>1.47334</v>
      </c>
      <c r="CI152">
        <v>13.67355357142857</v>
      </c>
      <c r="CJ152">
        <v>12.69426785714286</v>
      </c>
      <c r="CK152">
        <v>1600.095357142857</v>
      </c>
      <c r="CL152">
        <v>0.6920087142857143</v>
      </c>
      <c r="CM152">
        <v>0.3079912142857143</v>
      </c>
      <c r="CN152">
        <v>0</v>
      </c>
      <c r="CO152">
        <v>2.150214285714286</v>
      </c>
      <c r="CP152">
        <v>0</v>
      </c>
      <c r="CQ152">
        <v>12428.69642857143</v>
      </c>
      <c r="CR152">
        <v>13791.05</v>
      </c>
      <c r="CS152">
        <v>42.01085714285713</v>
      </c>
      <c r="CT152">
        <v>41.94407142857142</v>
      </c>
      <c r="CU152">
        <v>41.90592857142855</v>
      </c>
      <c r="CV152">
        <v>41.6895357142857</v>
      </c>
      <c r="CW152">
        <v>41.01989285714285</v>
      </c>
      <c r="CX152">
        <v>1107.279642857143</v>
      </c>
      <c r="CY152">
        <v>492.8157142857144</v>
      </c>
      <c r="CZ152">
        <v>0</v>
      </c>
      <c r="DA152">
        <v>1728493021.6</v>
      </c>
      <c r="DB152">
        <v>0</v>
      </c>
      <c r="DC152">
        <v>1728490956.5</v>
      </c>
      <c r="DD152" t="s">
        <v>362</v>
      </c>
      <c r="DE152">
        <v>1728490952.5</v>
      </c>
      <c r="DF152">
        <v>1728490956.5</v>
      </c>
      <c r="DG152">
        <v>1</v>
      </c>
      <c r="DH152">
        <v>-0.065</v>
      </c>
      <c r="DI152">
        <v>-0.008</v>
      </c>
      <c r="DJ152">
        <v>-3.246</v>
      </c>
      <c r="DK152">
        <v>-0.091</v>
      </c>
      <c r="DL152">
        <v>52</v>
      </c>
      <c r="DM152">
        <v>15</v>
      </c>
      <c r="DN152">
        <v>0.25</v>
      </c>
      <c r="DO152">
        <v>0.13</v>
      </c>
      <c r="DP152">
        <v>-18.1800975</v>
      </c>
      <c r="DQ152">
        <v>-3.198287054409014</v>
      </c>
      <c r="DR152">
        <v>0.3089106104421632</v>
      </c>
      <c r="DS152">
        <v>0</v>
      </c>
      <c r="DT152">
        <v>0.9984340750000001</v>
      </c>
      <c r="DU152">
        <v>-0.01723993621013402</v>
      </c>
      <c r="DV152">
        <v>0.002878096822446216</v>
      </c>
      <c r="DW152">
        <v>1</v>
      </c>
      <c r="DX152">
        <v>1</v>
      </c>
      <c r="DY152">
        <v>2</v>
      </c>
      <c r="DZ152" t="s">
        <v>363</v>
      </c>
      <c r="EA152">
        <v>3.23088</v>
      </c>
      <c r="EB152">
        <v>2.70453</v>
      </c>
      <c r="EC152">
        <v>0.0475753</v>
      </c>
      <c r="ED152">
        <v>0.0515687</v>
      </c>
      <c r="EE152">
        <v>0.084785</v>
      </c>
      <c r="EF152">
        <v>0.0811163</v>
      </c>
      <c r="EG152">
        <v>31421.2</v>
      </c>
      <c r="EH152">
        <v>30535.3</v>
      </c>
      <c r="EI152">
        <v>31582.3</v>
      </c>
      <c r="EJ152">
        <v>30507.8</v>
      </c>
      <c r="EK152">
        <v>38735.8</v>
      </c>
      <c r="EL152">
        <v>37055.2</v>
      </c>
      <c r="EM152">
        <v>44282.6</v>
      </c>
      <c r="EN152">
        <v>42588.1</v>
      </c>
      <c r="EO152">
        <v>1.85695</v>
      </c>
      <c r="EP152">
        <v>1.90718</v>
      </c>
      <c r="EQ152">
        <v>0.141859</v>
      </c>
      <c r="ER152">
        <v>0</v>
      </c>
      <c r="ES152">
        <v>22.6937</v>
      </c>
      <c r="ET152">
        <v>999.9</v>
      </c>
      <c r="EU152">
        <v>70.2</v>
      </c>
      <c r="EV152">
        <v>23.7</v>
      </c>
      <c r="EW152">
        <v>21.1767</v>
      </c>
      <c r="EX152">
        <v>60.9519</v>
      </c>
      <c r="EY152">
        <v>25.2524</v>
      </c>
      <c r="EZ152">
        <v>1</v>
      </c>
      <c r="FA152">
        <v>-0.230854</v>
      </c>
      <c r="FB152">
        <v>0.509741</v>
      </c>
      <c r="FC152">
        <v>20.1974</v>
      </c>
      <c r="FD152">
        <v>5.21939</v>
      </c>
      <c r="FE152">
        <v>11.9969</v>
      </c>
      <c r="FF152">
        <v>4.96455</v>
      </c>
      <c r="FG152">
        <v>3.29565</v>
      </c>
      <c r="FH152">
        <v>9999</v>
      </c>
      <c r="FI152">
        <v>9999</v>
      </c>
      <c r="FJ152">
        <v>9999</v>
      </c>
      <c r="FK152">
        <v>148.5</v>
      </c>
      <c r="FL152">
        <v>4.97099</v>
      </c>
      <c r="FM152">
        <v>1.86768</v>
      </c>
      <c r="FN152">
        <v>1.85889</v>
      </c>
      <c r="FO152">
        <v>1.86508</v>
      </c>
      <c r="FP152">
        <v>1.86306</v>
      </c>
      <c r="FQ152">
        <v>1.86444</v>
      </c>
      <c r="FR152">
        <v>1.85988</v>
      </c>
      <c r="FS152">
        <v>1.86395</v>
      </c>
      <c r="FT152">
        <v>0</v>
      </c>
      <c r="FU152">
        <v>0</v>
      </c>
      <c r="FV152">
        <v>0</v>
      </c>
      <c r="FW152">
        <v>0</v>
      </c>
      <c r="FX152" t="s">
        <v>364</v>
      </c>
      <c r="FY152" t="s">
        <v>365</v>
      </c>
      <c r="FZ152" t="s">
        <v>366</v>
      </c>
      <c r="GA152" t="s">
        <v>366</v>
      </c>
      <c r="GB152" t="s">
        <v>366</v>
      </c>
      <c r="GC152" t="s">
        <v>366</v>
      </c>
      <c r="GD152">
        <v>0</v>
      </c>
      <c r="GE152">
        <v>100</v>
      </c>
      <c r="GF152">
        <v>100</v>
      </c>
      <c r="GG152">
        <v>-4.012</v>
      </c>
      <c r="GH152">
        <v>-0.0905</v>
      </c>
      <c r="GI152">
        <v>-2.868309889394353</v>
      </c>
      <c r="GJ152">
        <v>-0.006773961979547998</v>
      </c>
      <c r="GK152">
        <v>-8.296070481250098E-08</v>
      </c>
      <c r="GL152">
        <v>3.322967193956903E-10</v>
      </c>
      <c r="GM152">
        <v>-0.07871069313407227</v>
      </c>
      <c r="GN152">
        <v>-0.00208336341840114</v>
      </c>
      <c r="GO152">
        <v>8.801746095907445E-05</v>
      </c>
      <c r="GP152">
        <v>-2.677693255255651E-07</v>
      </c>
      <c r="GQ152">
        <v>3</v>
      </c>
      <c r="GR152">
        <v>2052</v>
      </c>
      <c r="GS152">
        <v>2</v>
      </c>
      <c r="GT152">
        <v>18</v>
      </c>
      <c r="GU152">
        <v>33.5</v>
      </c>
      <c r="GV152">
        <v>33.5</v>
      </c>
      <c r="GW152">
        <v>0.618896</v>
      </c>
      <c r="GX152">
        <v>2.39502</v>
      </c>
      <c r="GY152">
        <v>1.44897</v>
      </c>
      <c r="GZ152">
        <v>2.32178</v>
      </c>
      <c r="HA152">
        <v>1.55151</v>
      </c>
      <c r="HB152">
        <v>2.25464</v>
      </c>
      <c r="HC152">
        <v>29.3464</v>
      </c>
      <c r="HD152">
        <v>14.6661</v>
      </c>
      <c r="HE152">
        <v>18</v>
      </c>
      <c r="HF152">
        <v>411.999</v>
      </c>
      <c r="HG152">
        <v>436.946</v>
      </c>
      <c r="HH152">
        <v>22.4921</v>
      </c>
      <c r="HI152">
        <v>24.0197</v>
      </c>
      <c r="HJ152">
        <v>30.0005</v>
      </c>
      <c r="HK152">
        <v>23.9865</v>
      </c>
      <c r="HL152">
        <v>23.8981</v>
      </c>
      <c r="HM152">
        <v>12.4282</v>
      </c>
      <c r="HN152">
        <v>36.9131</v>
      </c>
      <c r="HO152">
        <v>50.7456</v>
      </c>
      <c r="HP152">
        <v>22.512</v>
      </c>
      <c r="HQ152">
        <v>200.377</v>
      </c>
      <c r="HR152">
        <v>15.2277</v>
      </c>
      <c r="HS152">
        <v>100.253</v>
      </c>
      <c r="HT152">
        <v>101.777</v>
      </c>
    </row>
    <row r="153" spans="1:228">
      <c r="A153">
        <v>137</v>
      </c>
      <c r="B153">
        <v>1728492969.6</v>
      </c>
      <c r="C153">
        <v>2032.099999904633</v>
      </c>
      <c r="D153" t="s">
        <v>641</v>
      </c>
      <c r="E153" t="s">
        <v>642</v>
      </c>
      <c r="F153">
        <v>5</v>
      </c>
      <c r="G153" t="s">
        <v>357</v>
      </c>
      <c r="H153" t="s">
        <v>358</v>
      </c>
      <c r="I153" t="s">
        <v>359</v>
      </c>
      <c r="J153" t="s">
        <v>612</v>
      </c>
      <c r="K153">
        <v>1728492962.1</v>
      </c>
      <c r="L153">
        <f>(M153)/1000</f>
        <v>0</v>
      </c>
      <c r="M153">
        <f>IF(BH153, AP153, AJ153)</f>
        <v>0</v>
      </c>
      <c r="N153">
        <f>IF(BH153, AK153, AI153)</f>
        <v>0</v>
      </c>
      <c r="O153">
        <f>BJ153 - IF(AW153&gt;1, N153*BD153*100.0/(AY153), 0)</f>
        <v>0</v>
      </c>
      <c r="P153">
        <f>((V153-L153/2)*O153-N153)/(V153+L153/2)</f>
        <v>0</v>
      </c>
      <c r="Q153">
        <f>P153*(BQ153+BR153)/1000.0</f>
        <v>0</v>
      </c>
      <c r="R153">
        <f>(BJ153 - IF(AW153&gt;1, N153*BD153*100.0/(AY153), 0))*(BQ153+BR153)/1000.0</f>
        <v>0</v>
      </c>
      <c r="S153">
        <f>2.0/((1/U153-1/T153)+SIGN(U153)*SQRT((1/U153-1/T153)*(1/U153-1/T153) + 4*BE153/((BE153+1)*(BE153+1))*(2*1/U153*1/T153-1/T153*1/T153)))</f>
        <v>0</v>
      </c>
      <c r="T153">
        <f>IF(LEFT(BF153,1)&lt;&gt;"0",IF(LEFT(BF153,1)="1",3.0,BG153),$D$5+$E$5*(BX153*BQ153/($K$5*1000))+$F$5*(BX153*BQ153/($K$5*1000))*MAX(MIN(BD153,$J$5),$I$5)*MAX(MIN(BD153,$J$5),$I$5)+$G$5*MAX(MIN(BD153,$J$5),$I$5)*(BX153*BQ153/($K$5*1000))+$H$5*(BX153*BQ153/($K$5*1000))*(BX153*BQ153/($K$5*1000)))</f>
        <v>0</v>
      </c>
      <c r="U153">
        <f>L153*(1000-(1000*0.61365*exp(17.502*Y153/(240.97+Y153))/(BQ153+BR153)+BL153)/2)/(1000*0.61365*exp(17.502*Y153/(240.97+Y153))/(BQ153+BR153)-BL153)</f>
        <v>0</v>
      </c>
      <c r="V153">
        <f>1/((BE153+1)/(S153/1.6)+1/(T153/1.37)) + BE153/((BE153+1)/(S153/1.6) + BE153/(T153/1.37))</f>
        <v>0</v>
      </c>
      <c r="W153">
        <f>(AZ153*BC153)</f>
        <v>0</v>
      </c>
      <c r="X153">
        <f>(BS153+(W153+2*0.95*5.67E-8*(((BS153+$B$7)+273)^4-(BS153+273)^4)-44100*L153)/(1.84*29.3*T153+8*0.95*5.67E-8*(BS153+273)^3))</f>
        <v>0</v>
      </c>
      <c r="Y153">
        <f>($C$7*BT153+$D$7*BU153+$E$7*X153)</f>
        <v>0</v>
      </c>
      <c r="Z153">
        <f>0.61365*exp(17.502*Y153/(240.97+Y153))</f>
        <v>0</v>
      </c>
      <c r="AA153">
        <f>(AB153/AC153*100)</f>
        <v>0</v>
      </c>
      <c r="AB153">
        <f>BL153*(BQ153+BR153)/1000</f>
        <v>0</v>
      </c>
      <c r="AC153">
        <f>0.61365*exp(17.502*BS153/(240.97+BS153))</f>
        <v>0</v>
      </c>
      <c r="AD153">
        <f>(Z153-BL153*(BQ153+BR153)/1000)</f>
        <v>0</v>
      </c>
      <c r="AE153">
        <f>(-L153*44100)</f>
        <v>0</v>
      </c>
      <c r="AF153">
        <f>2*29.3*T153*0.92*(BS153-Y153)</f>
        <v>0</v>
      </c>
      <c r="AG153">
        <f>2*0.95*5.67E-8*(((BS153+$B$7)+273)^4-(Y153+273)^4)</f>
        <v>0</v>
      </c>
      <c r="AH153">
        <f>W153+AG153+AE153+AF153</f>
        <v>0</v>
      </c>
      <c r="AI153">
        <f>BP153*AW153*(BK153-BJ153*(1000-AW153*BM153)/(1000-AW153*BL153))/(100*BD153)</f>
        <v>0</v>
      </c>
      <c r="AJ153">
        <f>1000*BP153*AW153*(BL153-BM153)/(100*BD153*(1000-AW153*BL153))</f>
        <v>0</v>
      </c>
      <c r="AK153">
        <f>(AL153 - AM153 - BQ153*1E3/(8.314*(BS153+273.15)) * AO153/BP153 * AN153) * BP153/(100*BD153) * (1000 - BM153)/1000</f>
        <v>0</v>
      </c>
      <c r="AL153">
        <v>192.8083474037946</v>
      </c>
      <c r="AM153">
        <v>178.6684242424243</v>
      </c>
      <c r="AN153">
        <v>2.496055944650577</v>
      </c>
      <c r="AO153">
        <v>66.79350455149209</v>
      </c>
      <c r="AP153">
        <f>(AR153 - AQ153 + BQ153*1E3/(8.314*(BS153+273.15)) * AT153/BP153 * AS153) * BP153/(100*BD153) * 1000/(1000 - AR153)</f>
        <v>0</v>
      </c>
      <c r="AQ153">
        <v>15.13052683306347</v>
      </c>
      <c r="AR153">
        <v>16.11315515151514</v>
      </c>
      <c r="AS153">
        <v>9.644214028634718E-06</v>
      </c>
      <c r="AT153">
        <v>79.18149441064182</v>
      </c>
      <c r="AU153">
        <v>158</v>
      </c>
      <c r="AV153">
        <v>26</v>
      </c>
      <c r="AW153">
        <f>IF(AU153*$H$13&gt;=AY153,1.0,(AY153/(AY153-AU153*$H$13)))</f>
        <v>0</v>
      </c>
      <c r="AX153">
        <f>(AW153-1)*100</f>
        <v>0</v>
      </c>
      <c r="AY153">
        <f>MAX(0,($B$13+$C$13*BX153)/(1+$D$13*BX153)*BQ153/(BS153+273)*$E$13)</f>
        <v>0</v>
      </c>
      <c r="AZ153">
        <f>$B$11*BY153+$C$11*BZ153+$F$11*CK153*(1-CN153)</f>
        <v>0</v>
      </c>
      <c r="BA153">
        <f>AZ153*BB153</f>
        <v>0</v>
      </c>
      <c r="BB153">
        <f>($B$11*$D$9+$C$11*$D$9+$F$11*((CX153+CP153)/MAX(CX153+CP153+CY153, 0.1)*$I$9+CY153/MAX(CX153+CP153+CY153, 0.1)*$J$9))/($B$11+$C$11+$F$11)</f>
        <v>0</v>
      </c>
      <c r="BC153">
        <f>($B$11*$K$9+$C$11*$K$9+$F$11*((CX153+CP153)/MAX(CX153+CP153+CY153, 0.1)*$P$9+CY153/MAX(CX153+CP153+CY153, 0.1)*$Q$9))/($B$11+$C$11+$F$11)</f>
        <v>0</v>
      </c>
      <c r="BD153">
        <v>6</v>
      </c>
      <c r="BE153">
        <v>0.5</v>
      </c>
      <c r="BF153" t="s">
        <v>361</v>
      </c>
      <c r="BG153">
        <v>2</v>
      </c>
      <c r="BH153" t="b">
        <v>1</v>
      </c>
      <c r="BI153">
        <v>1728492962.1</v>
      </c>
      <c r="BJ153">
        <v>158.5183703703704</v>
      </c>
      <c r="BK153">
        <v>177.1376666666667</v>
      </c>
      <c r="BL153">
        <v>16.10785185185185</v>
      </c>
      <c r="BM153">
        <v>15.11878518518518</v>
      </c>
      <c r="BN153">
        <v>162.4881481481481</v>
      </c>
      <c r="BO153">
        <v>16.19835185185185</v>
      </c>
      <c r="BP153">
        <v>600.0316296296296</v>
      </c>
      <c r="BQ153">
        <v>97.51025925925926</v>
      </c>
      <c r="BR153">
        <v>0.09999719629629632</v>
      </c>
      <c r="BS153">
        <v>24.9317962962963</v>
      </c>
      <c r="BT153">
        <v>25.02641111111111</v>
      </c>
      <c r="BU153">
        <v>999.9000000000001</v>
      </c>
      <c r="BV153">
        <v>0</v>
      </c>
      <c r="BW153">
        <v>0</v>
      </c>
      <c r="BX153">
        <v>10012.94518518519</v>
      </c>
      <c r="BY153">
        <v>0</v>
      </c>
      <c r="BZ153">
        <v>67.2837111111111</v>
      </c>
      <c r="CA153">
        <v>-18.61928148148148</v>
      </c>
      <c r="CB153">
        <v>161.1134814814815</v>
      </c>
      <c r="CC153">
        <v>179.857</v>
      </c>
      <c r="CD153">
        <v>0.989063888888889</v>
      </c>
      <c r="CE153">
        <v>177.1376666666667</v>
      </c>
      <c r="CF153">
        <v>15.11878518518518</v>
      </c>
      <c r="CG153">
        <v>1.57068037037037</v>
      </c>
      <c r="CH153">
        <v>1.474236296296296</v>
      </c>
      <c r="CI153">
        <v>13.67413703703704</v>
      </c>
      <c r="CJ153">
        <v>12.70355185185185</v>
      </c>
      <c r="CK153">
        <v>1600.121111111111</v>
      </c>
      <c r="CL153">
        <v>0.6920019259259257</v>
      </c>
      <c r="CM153">
        <v>0.307998</v>
      </c>
      <c r="CN153">
        <v>0</v>
      </c>
      <c r="CO153">
        <v>2.197151851851852</v>
      </c>
      <c r="CP153">
        <v>0</v>
      </c>
      <c r="CQ153">
        <v>12396.30740740741</v>
      </c>
      <c r="CR153">
        <v>13791.24074074074</v>
      </c>
      <c r="CS153">
        <v>42.00433333333334</v>
      </c>
      <c r="CT153">
        <v>41.83322222222223</v>
      </c>
      <c r="CU153">
        <v>41.91633333333333</v>
      </c>
      <c r="CV153">
        <v>41.56</v>
      </c>
      <c r="CW153">
        <v>40.97196296296296</v>
      </c>
      <c r="CX153">
        <v>1107.286296296296</v>
      </c>
      <c r="CY153">
        <v>492.8348148148148</v>
      </c>
      <c r="CZ153">
        <v>0</v>
      </c>
      <c r="DA153">
        <v>1728493026.4</v>
      </c>
      <c r="DB153">
        <v>0</v>
      </c>
      <c r="DC153">
        <v>1728490956.5</v>
      </c>
      <c r="DD153" t="s">
        <v>362</v>
      </c>
      <c r="DE153">
        <v>1728490952.5</v>
      </c>
      <c r="DF153">
        <v>1728490956.5</v>
      </c>
      <c r="DG153">
        <v>1</v>
      </c>
      <c r="DH153">
        <v>-0.065</v>
      </c>
      <c r="DI153">
        <v>-0.008</v>
      </c>
      <c r="DJ153">
        <v>-3.246</v>
      </c>
      <c r="DK153">
        <v>-0.091</v>
      </c>
      <c r="DL153">
        <v>52</v>
      </c>
      <c r="DM153">
        <v>15</v>
      </c>
      <c r="DN153">
        <v>0.25</v>
      </c>
      <c r="DO153">
        <v>0.13</v>
      </c>
      <c r="DP153">
        <v>-18.44370487804878</v>
      </c>
      <c r="DQ153">
        <v>-3.006531010452968</v>
      </c>
      <c r="DR153">
        <v>0.2986206149674225</v>
      </c>
      <c r="DS153">
        <v>0</v>
      </c>
      <c r="DT153">
        <v>0.9936789268292683</v>
      </c>
      <c r="DU153">
        <v>-0.07928546341463474</v>
      </c>
      <c r="DV153">
        <v>0.009587699549588673</v>
      </c>
      <c r="DW153">
        <v>1</v>
      </c>
      <c r="DX153">
        <v>1</v>
      </c>
      <c r="DY153">
        <v>2</v>
      </c>
      <c r="DZ153" t="s">
        <v>363</v>
      </c>
      <c r="EA153">
        <v>3.23096</v>
      </c>
      <c r="EB153">
        <v>2.70437</v>
      </c>
      <c r="EC153">
        <v>0.0507545</v>
      </c>
      <c r="ED153">
        <v>0.054714</v>
      </c>
      <c r="EE153">
        <v>0.0848155</v>
      </c>
      <c r="EF153">
        <v>0.0812679</v>
      </c>
      <c r="EG153">
        <v>31315.9</v>
      </c>
      <c r="EH153">
        <v>30433.5</v>
      </c>
      <c r="EI153">
        <v>31581.9</v>
      </c>
      <c r="EJ153">
        <v>30507.2</v>
      </c>
      <c r="EK153">
        <v>38734</v>
      </c>
      <c r="EL153">
        <v>37048.4</v>
      </c>
      <c r="EM153">
        <v>44282</v>
      </c>
      <c r="EN153">
        <v>42587.2</v>
      </c>
      <c r="EO153">
        <v>1.8567</v>
      </c>
      <c r="EP153">
        <v>1.90667</v>
      </c>
      <c r="EQ153">
        <v>0.141781</v>
      </c>
      <c r="ER153">
        <v>0</v>
      </c>
      <c r="ES153">
        <v>22.7016</v>
      </c>
      <c r="ET153">
        <v>999.9</v>
      </c>
      <c r="EU153">
        <v>70.2</v>
      </c>
      <c r="EV153">
        <v>23.7</v>
      </c>
      <c r="EW153">
        <v>21.1761</v>
      </c>
      <c r="EX153">
        <v>61.3219</v>
      </c>
      <c r="EY153">
        <v>25.0681</v>
      </c>
      <c r="EZ153">
        <v>1</v>
      </c>
      <c r="FA153">
        <v>-0.23047</v>
      </c>
      <c r="FB153">
        <v>0.426694</v>
      </c>
      <c r="FC153">
        <v>20.1977</v>
      </c>
      <c r="FD153">
        <v>5.21969</v>
      </c>
      <c r="FE153">
        <v>11.9969</v>
      </c>
      <c r="FF153">
        <v>4.96485</v>
      </c>
      <c r="FG153">
        <v>3.2956</v>
      </c>
      <c r="FH153">
        <v>9999</v>
      </c>
      <c r="FI153">
        <v>9999</v>
      </c>
      <c r="FJ153">
        <v>9999</v>
      </c>
      <c r="FK153">
        <v>148.5</v>
      </c>
      <c r="FL153">
        <v>4.97102</v>
      </c>
      <c r="FM153">
        <v>1.86768</v>
      </c>
      <c r="FN153">
        <v>1.85893</v>
      </c>
      <c r="FO153">
        <v>1.86508</v>
      </c>
      <c r="FP153">
        <v>1.86306</v>
      </c>
      <c r="FQ153">
        <v>1.86443</v>
      </c>
      <c r="FR153">
        <v>1.85986</v>
      </c>
      <c r="FS153">
        <v>1.86395</v>
      </c>
      <c r="FT153">
        <v>0</v>
      </c>
      <c r="FU153">
        <v>0</v>
      </c>
      <c r="FV153">
        <v>0</v>
      </c>
      <c r="FW153">
        <v>0</v>
      </c>
      <c r="FX153" t="s">
        <v>364</v>
      </c>
      <c r="FY153" t="s">
        <v>365</v>
      </c>
      <c r="FZ153" t="s">
        <v>366</v>
      </c>
      <c r="GA153" t="s">
        <v>366</v>
      </c>
      <c r="GB153" t="s">
        <v>366</v>
      </c>
      <c r="GC153" t="s">
        <v>366</v>
      </c>
      <c r="GD153">
        <v>0</v>
      </c>
      <c r="GE153">
        <v>100</v>
      </c>
      <c r="GF153">
        <v>100</v>
      </c>
      <c r="GG153">
        <v>-4.096</v>
      </c>
      <c r="GH153">
        <v>-0.0905</v>
      </c>
      <c r="GI153">
        <v>-2.868309889394353</v>
      </c>
      <c r="GJ153">
        <v>-0.006773961979547998</v>
      </c>
      <c r="GK153">
        <v>-8.296070481250098E-08</v>
      </c>
      <c r="GL153">
        <v>3.322967193956903E-10</v>
      </c>
      <c r="GM153">
        <v>-0.07871069313407227</v>
      </c>
      <c r="GN153">
        <v>-0.00208336341840114</v>
      </c>
      <c r="GO153">
        <v>8.801746095907445E-05</v>
      </c>
      <c r="GP153">
        <v>-2.677693255255651E-07</v>
      </c>
      <c r="GQ153">
        <v>3</v>
      </c>
      <c r="GR153">
        <v>2052</v>
      </c>
      <c r="GS153">
        <v>2</v>
      </c>
      <c r="GT153">
        <v>18</v>
      </c>
      <c r="GU153">
        <v>33.6</v>
      </c>
      <c r="GV153">
        <v>33.6</v>
      </c>
      <c r="GW153">
        <v>0.649414</v>
      </c>
      <c r="GX153">
        <v>2.40845</v>
      </c>
      <c r="GY153">
        <v>1.44897</v>
      </c>
      <c r="GZ153">
        <v>2.32178</v>
      </c>
      <c r="HA153">
        <v>1.55151</v>
      </c>
      <c r="HB153">
        <v>2.24976</v>
      </c>
      <c r="HC153">
        <v>29.3464</v>
      </c>
      <c r="HD153">
        <v>14.6661</v>
      </c>
      <c r="HE153">
        <v>18</v>
      </c>
      <c r="HF153">
        <v>411.905</v>
      </c>
      <c r="HG153">
        <v>436.699</v>
      </c>
      <c r="HH153">
        <v>22.4726</v>
      </c>
      <c r="HI153">
        <v>24.0243</v>
      </c>
      <c r="HJ153">
        <v>30.0004</v>
      </c>
      <c r="HK153">
        <v>23.9915</v>
      </c>
      <c r="HL153">
        <v>23.9038</v>
      </c>
      <c r="HM153">
        <v>13.0545</v>
      </c>
      <c r="HN153">
        <v>36.9131</v>
      </c>
      <c r="HO153">
        <v>50.7456</v>
      </c>
      <c r="HP153">
        <v>22.4899</v>
      </c>
      <c r="HQ153">
        <v>215.405</v>
      </c>
      <c r="HR153">
        <v>15.2424</v>
      </c>
      <c r="HS153">
        <v>100.251</v>
      </c>
      <c r="HT153">
        <v>101.775</v>
      </c>
    </row>
    <row r="154" spans="1:228">
      <c r="A154">
        <v>138</v>
      </c>
      <c r="B154">
        <v>1728492974.6</v>
      </c>
      <c r="C154">
        <v>2037.099999904633</v>
      </c>
      <c r="D154" t="s">
        <v>643</v>
      </c>
      <c r="E154" t="s">
        <v>644</v>
      </c>
      <c r="F154">
        <v>5</v>
      </c>
      <c r="G154" t="s">
        <v>357</v>
      </c>
      <c r="H154" t="s">
        <v>358</v>
      </c>
      <c r="I154" t="s">
        <v>359</v>
      </c>
      <c r="J154" t="s">
        <v>612</v>
      </c>
      <c r="K154">
        <v>1728492966.814285</v>
      </c>
      <c r="L154">
        <f>(M154)/1000</f>
        <v>0</v>
      </c>
      <c r="M154">
        <f>IF(BH154, AP154, AJ154)</f>
        <v>0</v>
      </c>
      <c r="N154">
        <f>IF(BH154, AK154, AI154)</f>
        <v>0</v>
      </c>
      <c r="O154">
        <f>BJ154 - IF(AW154&gt;1, N154*BD154*100.0/(AY154), 0)</f>
        <v>0</v>
      </c>
      <c r="P154">
        <f>((V154-L154/2)*O154-N154)/(V154+L154/2)</f>
        <v>0</v>
      </c>
      <c r="Q154">
        <f>P154*(BQ154+BR154)/1000.0</f>
        <v>0</v>
      </c>
      <c r="R154">
        <f>(BJ154 - IF(AW154&gt;1, N154*BD154*100.0/(AY154), 0))*(BQ154+BR154)/1000.0</f>
        <v>0</v>
      </c>
      <c r="S154">
        <f>2.0/((1/U154-1/T154)+SIGN(U154)*SQRT((1/U154-1/T154)*(1/U154-1/T154) + 4*BE154/((BE154+1)*(BE154+1))*(2*1/U154*1/T154-1/T154*1/T154)))</f>
        <v>0</v>
      </c>
      <c r="T154">
        <f>IF(LEFT(BF154,1)&lt;&gt;"0",IF(LEFT(BF154,1)="1",3.0,BG154),$D$5+$E$5*(BX154*BQ154/($K$5*1000))+$F$5*(BX154*BQ154/($K$5*1000))*MAX(MIN(BD154,$J$5),$I$5)*MAX(MIN(BD154,$J$5),$I$5)+$G$5*MAX(MIN(BD154,$J$5),$I$5)*(BX154*BQ154/($K$5*1000))+$H$5*(BX154*BQ154/($K$5*1000))*(BX154*BQ154/($K$5*1000)))</f>
        <v>0</v>
      </c>
      <c r="U154">
        <f>L154*(1000-(1000*0.61365*exp(17.502*Y154/(240.97+Y154))/(BQ154+BR154)+BL154)/2)/(1000*0.61365*exp(17.502*Y154/(240.97+Y154))/(BQ154+BR154)-BL154)</f>
        <v>0</v>
      </c>
      <c r="V154">
        <f>1/((BE154+1)/(S154/1.6)+1/(T154/1.37)) + BE154/((BE154+1)/(S154/1.6) + BE154/(T154/1.37))</f>
        <v>0</v>
      </c>
      <c r="W154">
        <f>(AZ154*BC154)</f>
        <v>0</v>
      </c>
      <c r="X154">
        <f>(BS154+(W154+2*0.95*5.67E-8*(((BS154+$B$7)+273)^4-(BS154+273)^4)-44100*L154)/(1.84*29.3*T154+8*0.95*5.67E-8*(BS154+273)^3))</f>
        <v>0</v>
      </c>
      <c r="Y154">
        <f>($C$7*BT154+$D$7*BU154+$E$7*X154)</f>
        <v>0</v>
      </c>
      <c r="Z154">
        <f>0.61365*exp(17.502*Y154/(240.97+Y154))</f>
        <v>0</v>
      </c>
      <c r="AA154">
        <f>(AB154/AC154*100)</f>
        <v>0</v>
      </c>
      <c r="AB154">
        <f>BL154*(BQ154+BR154)/1000</f>
        <v>0</v>
      </c>
      <c r="AC154">
        <f>0.61365*exp(17.502*BS154/(240.97+BS154))</f>
        <v>0</v>
      </c>
      <c r="AD154">
        <f>(Z154-BL154*(BQ154+BR154)/1000)</f>
        <v>0</v>
      </c>
      <c r="AE154">
        <f>(-L154*44100)</f>
        <v>0</v>
      </c>
      <c r="AF154">
        <f>2*29.3*T154*0.92*(BS154-Y154)</f>
        <v>0</v>
      </c>
      <c r="AG154">
        <f>2*0.95*5.67E-8*(((BS154+$B$7)+273)^4-(Y154+273)^4)</f>
        <v>0</v>
      </c>
      <c r="AH154">
        <f>W154+AG154+AE154+AF154</f>
        <v>0</v>
      </c>
      <c r="AI154">
        <f>BP154*AW154*(BK154-BJ154*(1000-AW154*BM154)/(1000-AW154*BL154))/(100*BD154)</f>
        <v>0</v>
      </c>
      <c r="AJ154">
        <f>1000*BP154*AW154*(BL154-BM154)/(100*BD154*(1000-AW154*BL154))</f>
        <v>0</v>
      </c>
      <c r="AK154">
        <f>(AL154 - AM154 - BQ154*1E3/(8.314*(BS154+273.15)) * AO154/BP154 * AN154) * BP154/(100*BD154) * (1000 - BM154)/1000</f>
        <v>0</v>
      </c>
      <c r="AL154">
        <v>205.6095350674509</v>
      </c>
      <c r="AM154">
        <v>191.2484000000001</v>
      </c>
      <c r="AN154">
        <v>2.510381360123588</v>
      </c>
      <c r="AO154">
        <v>66.79350455149209</v>
      </c>
      <c r="AP154">
        <f>(AR154 - AQ154 + BQ154*1E3/(8.314*(BS154+273.15)) * AT154/BP154 * AS154) * BP154/(100*BD154) * 1000/(1000 - AR154)</f>
        <v>0</v>
      </c>
      <c r="AQ154">
        <v>15.15844875198266</v>
      </c>
      <c r="AR154">
        <v>16.13347212121211</v>
      </c>
      <c r="AS154">
        <v>6.478244733863032E-05</v>
      </c>
      <c r="AT154">
        <v>79.18149441064182</v>
      </c>
      <c r="AU154">
        <v>158</v>
      </c>
      <c r="AV154">
        <v>26</v>
      </c>
      <c r="AW154">
        <f>IF(AU154*$H$13&gt;=AY154,1.0,(AY154/(AY154-AU154*$H$13)))</f>
        <v>0</v>
      </c>
      <c r="AX154">
        <f>(AW154-1)*100</f>
        <v>0</v>
      </c>
      <c r="AY154">
        <f>MAX(0,($B$13+$C$13*BX154)/(1+$D$13*BX154)*BQ154/(BS154+273)*$E$13)</f>
        <v>0</v>
      </c>
      <c r="AZ154">
        <f>$B$11*BY154+$C$11*BZ154+$F$11*CK154*(1-CN154)</f>
        <v>0</v>
      </c>
      <c r="BA154">
        <f>AZ154*BB154</f>
        <v>0</v>
      </c>
      <c r="BB154">
        <f>($B$11*$D$9+$C$11*$D$9+$F$11*((CX154+CP154)/MAX(CX154+CP154+CY154, 0.1)*$I$9+CY154/MAX(CX154+CP154+CY154, 0.1)*$J$9))/($B$11+$C$11+$F$11)</f>
        <v>0</v>
      </c>
      <c r="BC154">
        <f>($B$11*$K$9+$C$11*$K$9+$F$11*((CX154+CP154)/MAX(CX154+CP154+CY154, 0.1)*$P$9+CY154/MAX(CX154+CP154+CY154, 0.1)*$Q$9))/($B$11+$C$11+$F$11)</f>
        <v>0</v>
      </c>
      <c r="BD154">
        <v>6</v>
      </c>
      <c r="BE154">
        <v>0.5</v>
      </c>
      <c r="BF154" t="s">
        <v>361</v>
      </c>
      <c r="BG154">
        <v>2</v>
      </c>
      <c r="BH154" t="b">
        <v>1</v>
      </c>
      <c r="BI154">
        <v>1728492966.814285</v>
      </c>
      <c r="BJ154">
        <v>170.1686071428571</v>
      </c>
      <c r="BK154">
        <v>189.0127857142857</v>
      </c>
      <c r="BL154">
        <v>16.11363571428571</v>
      </c>
      <c r="BM154">
        <v>15.13508214285714</v>
      </c>
      <c r="BN154">
        <v>174.2178571428571</v>
      </c>
      <c r="BO154">
        <v>16.20412857142857</v>
      </c>
      <c r="BP154">
        <v>600.0231428571429</v>
      </c>
      <c r="BQ154">
        <v>97.50987857142856</v>
      </c>
      <c r="BR154">
        <v>0.09995406785714285</v>
      </c>
      <c r="BS154">
        <v>24.93764285714285</v>
      </c>
      <c r="BT154">
        <v>25.02966785714286</v>
      </c>
      <c r="BU154">
        <v>999.9000000000002</v>
      </c>
      <c r="BV154">
        <v>0</v>
      </c>
      <c r="BW154">
        <v>0</v>
      </c>
      <c r="BX154">
        <v>10013.54464285714</v>
      </c>
      <c r="BY154">
        <v>0</v>
      </c>
      <c r="BZ154">
        <v>67.96556785714286</v>
      </c>
      <c r="CA154">
        <v>-18.84419642857143</v>
      </c>
      <c r="CB154">
        <v>172.9555714285714</v>
      </c>
      <c r="CC154">
        <v>191.9177142857143</v>
      </c>
      <c r="CD154">
        <v>0.9785494642857141</v>
      </c>
      <c r="CE154">
        <v>189.0127857142857</v>
      </c>
      <c r="CF154">
        <v>15.13508214285714</v>
      </c>
      <c r="CG154">
        <v>1.571238571428571</v>
      </c>
      <c r="CH154">
        <v>1.475819642857143</v>
      </c>
      <c r="CI154">
        <v>13.67958571428572</v>
      </c>
      <c r="CJ154">
        <v>12.71992142857143</v>
      </c>
      <c r="CK154">
        <v>1600.1825</v>
      </c>
      <c r="CL154">
        <v>0.692005392857143</v>
      </c>
      <c r="CM154">
        <v>0.3079945714285715</v>
      </c>
      <c r="CN154">
        <v>0</v>
      </c>
      <c r="CO154">
        <v>2.130357142857143</v>
      </c>
      <c r="CP154">
        <v>0</v>
      </c>
      <c r="CQ154">
        <v>12369.16785714286</v>
      </c>
      <c r="CR154">
        <v>13791.78571428571</v>
      </c>
      <c r="CS154">
        <v>41.93717857142857</v>
      </c>
      <c r="CT154">
        <v>41.68507142857142</v>
      </c>
      <c r="CU154">
        <v>41.88582142857142</v>
      </c>
      <c r="CV154">
        <v>41.3435357142857</v>
      </c>
      <c r="CW154">
        <v>40.86142857142857</v>
      </c>
      <c r="CX154">
        <v>1107.335</v>
      </c>
      <c r="CY154">
        <v>492.8475</v>
      </c>
      <c r="CZ154">
        <v>0</v>
      </c>
      <c r="DA154">
        <v>1728493031.2</v>
      </c>
      <c r="DB154">
        <v>0</v>
      </c>
      <c r="DC154">
        <v>1728490956.5</v>
      </c>
      <c r="DD154" t="s">
        <v>362</v>
      </c>
      <c r="DE154">
        <v>1728490952.5</v>
      </c>
      <c r="DF154">
        <v>1728490956.5</v>
      </c>
      <c r="DG154">
        <v>1</v>
      </c>
      <c r="DH154">
        <v>-0.065</v>
      </c>
      <c r="DI154">
        <v>-0.008</v>
      </c>
      <c r="DJ154">
        <v>-3.246</v>
      </c>
      <c r="DK154">
        <v>-0.091</v>
      </c>
      <c r="DL154">
        <v>52</v>
      </c>
      <c r="DM154">
        <v>15</v>
      </c>
      <c r="DN154">
        <v>0.25</v>
      </c>
      <c r="DO154">
        <v>0.13</v>
      </c>
      <c r="DP154">
        <v>-18.72324</v>
      </c>
      <c r="DQ154">
        <v>-2.810350469043109</v>
      </c>
      <c r="DR154">
        <v>0.2726746475197134</v>
      </c>
      <c r="DS154">
        <v>0</v>
      </c>
      <c r="DT154">
        <v>0.98348035</v>
      </c>
      <c r="DU154">
        <v>-0.1426085403377139</v>
      </c>
      <c r="DV154">
        <v>0.01471841622517519</v>
      </c>
      <c r="DW154">
        <v>0</v>
      </c>
      <c r="DX154">
        <v>0</v>
      </c>
      <c r="DY154">
        <v>2</v>
      </c>
      <c r="DZ154" t="s">
        <v>386</v>
      </c>
      <c r="EA154">
        <v>3.23102</v>
      </c>
      <c r="EB154">
        <v>2.70452</v>
      </c>
      <c r="EC154">
        <v>0.0538876</v>
      </c>
      <c r="ED154">
        <v>0.0578205</v>
      </c>
      <c r="EE154">
        <v>0.0848896</v>
      </c>
      <c r="EF154">
        <v>0.0813671</v>
      </c>
      <c r="EG154">
        <v>31212.9</v>
      </c>
      <c r="EH154">
        <v>30333.2</v>
      </c>
      <c r="EI154">
        <v>31582.2</v>
      </c>
      <c r="EJ154">
        <v>30507</v>
      </c>
      <c r="EK154">
        <v>38731.1</v>
      </c>
      <c r="EL154">
        <v>37044.3</v>
      </c>
      <c r="EM154">
        <v>44282.2</v>
      </c>
      <c r="EN154">
        <v>42587</v>
      </c>
      <c r="EO154">
        <v>1.85645</v>
      </c>
      <c r="EP154">
        <v>1.9071</v>
      </c>
      <c r="EQ154">
        <v>0.141796</v>
      </c>
      <c r="ER154">
        <v>0</v>
      </c>
      <c r="ES154">
        <v>22.7088</v>
      </c>
      <c r="ET154">
        <v>999.9</v>
      </c>
      <c r="EU154">
        <v>70.2</v>
      </c>
      <c r="EV154">
        <v>23.7</v>
      </c>
      <c r="EW154">
        <v>21.1768</v>
      </c>
      <c r="EX154">
        <v>60.9419</v>
      </c>
      <c r="EY154">
        <v>24.8277</v>
      </c>
      <c r="EZ154">
        <v>1</v>
      </c>
      <c r="FA154">
        <v>-0.229977</v>
      </c>
      <c r="FB154">
        <v>0.431394</v>
      </c>
      <c r="FC154">
        <v>20.1979</v>
      </c>
      <c r="FD154">
        <v>5.21834</v>
      </c>
      <c r="FE154">
        <v>11.9969</v>
      </c>
      <c r="FF154">
        <v>4.9646</v>
      </c>
      <c r="FG154">
        <v>3.29548</v>
      </c>
      <c r="FH154">
        <v>9999</v>
      </c>
      <c r="FI154">
        <v>9999</v>
      </c>
      <c r="FJ154">
        <v>9999</v>
      </c>
      <c r="FK154">
        <v>148.5</v>
      </c>
      <c r="FL154">
        <v>4.97103</v>
      </c>
      <c r="FM154">
        <v>1.86768</v>
      </c>
      <c r="FN154">
        <v>1.85893</v>
      </c>
      <c r="FO154">
        <v>1.86508</v>
      </c>
      <c r="FP154">
        <v>1.86309</v>
      </c>
      <c r="FQ154">
        <v>1.86443</v>
      </c>
      <c r="FR154">
        <v>1.85986</v>
      </c>
      <c r="FS154">
        <v>1.86397</v>
      </c>
      <c r="FT154">
        <v>0</v>
      </c>
      <c r="FU154">
        <v>0</v>
      </c>
      <c r="FV154">
        <v>0</v>
      </c>
      <c r="FW154">
        <v>0</v>
      </c>
      <c r="FX154" t="s">
        <v>364</v>
      </c>
      <c r="FY154" t="s">
        <v>365</v>
      </c>
      <c r="FZ154" t="s">
        <v>366</v>
      </c>
      <c r="GA154" t="s">
        <v>366</v>
      </c>
      <c r="GB154" t="s">
        <v>366</v>
      </c>
      <c r="GC154" t="s">
        <v>366</v>
      </c>
      <c r="GD154">
        <v>0</v>
      </c>
      <c r="GE154">
        <v>100</v>
      </c>
      <c r="GF154">
        <v>100</v>
      </c>
      <c r="GG154">
        <v>-4.18</v>
      </c>
      <c r="GH154">
        <v>-0.0905</v>
      </c>
      <c r="GI154">
        <v>-2.868309889394353</v>
      </c>
      <c r="GJ154">
        <v>-0.006773961979547998</v>
      </c>
      <c r="GK154">
        <v>-8.296070481250098E-08</v>
      </c>
      <c r="GL154">
        <v>3.322967193956903E-10</v>
      </c>
      <c r="GM154">
        <v>-0.07871069313407227</v>
      </c>
      <c r="GN154">
        <v>-0.00208336341840114</v>
      </c>
      <c r="GO154">
        <v>8.801746095907445E-05</v>
      </c>
      <c r="GP154">
        <v>-2.677693255255651E-07</v>
      </c>
      <c r="GQ154">
        <v>3</v>
      </c>
      <c r="GR154">
        <v>2052</v>
      </c>
      <c r="GS154">
        <v>2</v>
      </c>
      <c r="GT154">
        <v>18</v>
      </c>
      <c r="GU154">
        <v>33.7</v>
      </c>
      <c r="GV154">
        <v>33.6</v>
      </c>
      <c r="GW154">
        <v>0.678711</v>
      </c>
      <c r="GX154">
        <v>2.40234</v>
      </c>
      <c r="GY154">
        <v>1.44897</v>
      </c>
      <c r="GZ154">
        <v>2.32178</v>
      </c>
      <c r="HA154">
        <v>1.55151</v>
      </c>
      <c r="HB154">
        <v>2.27173</v>
      </c>
      <c r="HC154">
        <v>29.3676</v>
      </c>
      <c r="HD154">
        <v>14.6574</v>
      </c>
      <c r="HE154">
        <v>18</v>
      </c>
      <c r="HF154">
        <v>411.812</v>
      </c>
      <c r="HG154">
        <v>436.992</v>
      </c>
      <c r="HH154">
        <v>22.4547</v>
      </c>
      <c r="HI154">
        <v>24.0294</v>
      </c>
      <c r="HJ154">
        <v>30.0005</v>
      </c>
      <c r="HK154">
        <v>23.9965</v>
      </c>
      <c r="HL154">
        <v>23.909</v>
      </c>
      <c r="HM154">
        <v>13.6182</v>
      </c>
      <c r="HN154">
        <v>36.6232</v>
      </c>
      <c r="HO154">
        <v>50.7456</v>
      </c>
      <c r="HP154">
        <v>22.4608</v>
      </c>
      <c r="HQ154">
        <v>225.421</v>
      </c>
      <c r="HR154">
        <v>15.2475</v>
      </c>
      <c r="HS154">
        <v>100.252</v>
      </c>
      <c r="HT154">
        <v>101.775</v>
      </c>
    </row>
    <row r="155" spans="1:228">
      <c r="A155">
        <v>139</v>
      </c>
      <c r="B155">
        <v>1728492979.6</v>
      </c>
      <c r="C155">
        <v>2042.099999904633</v>
      </c>
      <c r="D155" t="s">
        <v>645</v>
      </c>
      <c r="E155" t="s">
        <v>646</v>
      </c>
      <c r="F155">
        <v>5</v>
      </c>
      <c r="G155" t="s">
        <v>357</v>
      </c>
      <c r="H155" t="s">
        <v>358</v>
      </c>
      <c r="I155" t="s">
        <v>359</v>
      </c>
      <c r="J155" t="s">
        <v>612</v>
      </c>
      <c r="K155">
        <v>1728492972.1</v>
      </c>
      <c r="L155">
        <f>(M155)/1000</f>
        <v>0</v>
      </c>
      <c r="M155">
        <f>IF(BH155, AP155, AJ155)</f>
        <v>0</v>
      </c>
      <c r="N155">
        <f>IF(BH155, AK155, AI155)</f>
        <v>0</v>
      </c>
      <c r="O155">
        <f>BJ155 - IF(AW155&gt;1, N155*BD155*100.0/(AY155), 0)</f>
        <v>0</v>
      </c>
      <c r="P155">
        <f>((V155-L155/2)*O155-N155)/(V155+L155/2)</f>
        <v>0</v>
      </c>
      <c r="Q155">
        <f>P155*(BQ155+BR155)/1000.0</f>
        <v>0</v>
      </c>
      <c r="R155">
        <f>(BJ155 - IF(AW155&gt;1, N155*BD155*100.0/(AY155), 0))*(BQ155+BR155)/1000.0</f>
        <v>0</v>
      </c>
      <c r="S155">
        <f>2.0/((1/U155-1/T155)+SIGN(U155)*SQRT((1/U155-1/T155)*(1/U155-1/T155) + 4*BE155/((BE155+1)*(BE155+1))*(2*1/U155*1/T155-1/T155*1/T155)))</f>
        <v>0</v>
      </c>
      <c r="T155">
        <f>IF(LEFT(BF155,1)&lt;&gt;"0",IF(LEFT(BF155,1)="1",3.0,BG155),$D$5+$E$5*(BX155*BQ155/($K$5*1000))+$F$5*(BX155*BQ155/($K$5*1000))*MAX(MIN(BD155,$J$5),$I$5)*MAX(MIN(BD155,$J$5),$I$5)+$G$5*MAX(MIN(BD155,$J$5),$I$5)*(BX155*BQ155/($K$5*1000))+$H$5*(BX155*BQ155/($K$5*1000))*(BX155*BQ155/($K$5*1000)))</f>
        <v>0</v>
      </c>
      <c r="U155">
        <f>L155*(1000-(1000*0.61365*exp(17.502*Y155/(240.97+Y155))/(BQ155+BR155)+BL155)/2)/(1000*0.61365*exp(17.502*Y155/(240.97+Y155))/(BQ155+BR155)-BL155)</f>
        <v>0</v>
      </c>
      <c r="V155">
        <f>1/((BE155+1)/(S155/1.6)+1/(T155/1.37)) + BE155/((BE155+1)/(S155/1.6) + BE155/(T155/1.37))</f>
        <v>0</v>
      </c>
      <c r="W155">
        <f>(AZ155*BC155)</f>
        <v>0</v>
      </c>
      <c r="X155">
        <f>(BS155+(W155+2*0.95*5.67E-8*(((BS155+$B$7)+273)^4-(BS155+273)^4)-44100*L155)/(1.84*29.3*T155+8*0.95*5.67E-8*(BS155+273)^3))</f>
        <v>0</v>
      </c>
      <c r="Y155">
        <f>($C$7*BT155+$D$7*BU155+$E$7*X155)</f>
        <v>0</v>
      </c>
      <c r="Z155">
        <f>0.61365*exp(17.502*Y155/(240.97+Y155))</f>
        <v>0</v>
      </c>
      <c r="AA155">
        <f>(AB155/AC155*100)</f>
        <v>0</v>
      </c>
      <c r="AB155">
        <f>BL155*(BQ155+BR155)/1000</f>
        <v>0</v>
      </c>
      <c r="AC155">
        <f>0.61365*exp(17.502*BS155/(240.97+BS155))</f>
        <v>0</v>
      </c>
      <c r="AD155">
        <f>(Z155-BL155*(BQ155+BR155)/1000)</f>
        <v>0</v>
      </c>
      <c r="AE155">
        <f>(-L155*44100)</f>
        <v>0</v>
      </c>
      <c r="AF155">
        <f>2*29.3*T155*0.92*(BS155-Y155)</f>
        <v>0</v>
      </c>
      <c r="AG155">
        <f>2*0.95*5.67E-8*(((BS155+$B$7)+273)^4-(Y155+273)^4)</f>
        <v>0</v>
      </c>
      <c r="AH155">
        <f>W155+AG155+AE155+AF155</f>
        <v>0</v>
      </c>
      <c r="AI155">
        <f>BP155*AW155*(BK155-BJ155*(1000-AW155*BM155)/(1000-AW155*BL155))/(100*BD155)</f>
        <v>0</v>
      </c>
      <c r="AJ155">
        <f>1000*BP155*AW155*(BL155-BM155)/(100*BD155*(1000-AW155*BL155))</f>
        <v>0</v>
      </c>
      <c r="AK155">
        <f>(AL155 - AM155 - BQ155*1E3/(8.314*(BS155+273.15)) * AO155/BP155 * AN155) * BP155/(100*BD155) * (1000 - BM155)/1000</f>
        <v>0</v>
      </c>
      <c r="AL155">
        <v>218.3233829823209</v>
      </c>
      <c r="AM155">
        <v>203.7804</v>
      </c>
      <c r="AN155">
        <v>2.50579080100237</v>
      </c>
      <c r="AO155">
        <v>66.79350455149209</v>
      </c>
      <c r="AP155">
        <f>(AR155 - AQ155 + BQ155*1E3/(8.314*(BS155+273.15)) * AT155/BP155 * AS155) * BP155/(100*BD155) * 1000/(1000 - AR155)</f>
        <v>0</v>
      </c>
      <c r="AQ155">
        <v>15.22278930077628</v>
      </c>
      <c r="AR155">
        <v>16.16216</v>
      </c>
      <c r="AS155">
        <v>6.937288020414819E-05</v>
      </c>
      <c r="AT155">
        <v>79.18149441064182</v>
      </c>
      <c r="AU155">
        <v>158</v>
      </c>
      <c r="AV155">
        <v>26</v>
      </c>
      <c r="AW155">
        <f>IF(AU155*$H$13&gt;=AY155,1.0,(AY155/(AY155-AU155*$H$13)))</f>
        <v>0</v>
      </c>
      <c r="AX155">
        <f>(AW155-1)*100</f>
        <v>0</v>
      </c>
      <c r="AY155">
        <f>MAX(0,($B$13+$C$13*BX155)/(1+$D$13*BX155)*BQ155/(BS155+273)*$E$13)</f>
        <v>0</v>
      </c>
      <c r="AZ155">
        <f>$B$11*BY155+$C$11*BZ155+$F$11*CK155*(1-CN155)</f>
        <v>0</v>
      </c>
      <c r="BA155">
        <f>AZ155*BB155</f>
        <v>0</v>
      </c>
      <c r="BB155">
        <f>($B$11*$D$9+$C$11*$D$9+$F$11*((CX155+CP155)/MAX(CX155+CP155+CY155, 0.1)*$I$9+CY155/MAX(CX155+CP155+CY155, 0.1)*$J$9))/($B$11+$C$11+$F$11)</f>
        <v>0</v>
      </c>
      <c r="BC155">
        <f>($B$11*$K$9+$C$11*$K$9+$F$11*((CX155+CP155)/MAX(CX155+CP155+CY155, 0.1)*$P$9+CY155/MAX(CX155+CP155+CY155, 0.1)*$Q$9))/($B$11+$C$11+$F$11)</f>
        <v>0</v>
      </c>
      <c r="BD155">
        <v>6</v>
      </c>
      <c r="BE155">
        <v>0.5</v>
      </c>
      <c r="BF155" t="s">
        <v>361</v>
      </c>
      <c r="BG155">
        <v>2</v>
      </c>
      <c r="BH155" t="b">
        <v>1</v>
      </c>
      <c r="BI155">
        <v>1728492972.1</v>
      </c>
      <c r="BJ155">
        <v>183.22</v>
      </c>
      <c r="BK155">
        <v>202.2780370370371</v>
      </c>
      <c r="BL155">
        <v>16.12772962962963</v>
      </c>
      <c r="BM155">
        <v>15.17307407407408</v>
      </c>
      <c r="BN155">
        <v>187.3582222222223</v>
      </c>
      <c r="BO155">
        <v>16.21821481481481</v>
      </c>
      <c r="BP155">
        <v>599.9986666666666</v>
      </c>
      <c r="BQ155">
        <v>97.5101814814815</v>
      </c>
      <c r="BR155">
        <v>0.09998298518518517</v>
      </c>
      <c r="BS155">
        <v>24.94348888888889</v>
      </c>
      <c r="BT155">
        <v>25.03555555555555</v>
      </c>
      <c r="BU155">
        <v>999.9000000000001</v>
      </c>
      <c r="BV155">
        <v>0</v>
      </c>
      <c r="BW155">
        <v>0</v>
      </c>
      <c r="BX155">
        <v>10011.68296296296</v>
      </c>
      <c r="BY155">
        <v>0</v>
      </c>
      <c r="BZ155">
        <v>69.03531481481481</v>
      </c>
      <c r="CA155">
        <v>-19.05803333333333</v>
      </c>
      <c r="CB155">
        <v>186.2234814814815</v>
      </c>
      <c r="CC155">
        <v>205.3948888888889</v>
      </c>
      <c r="CD155">
        <v>0.954654925925926</v>
      </c>
      <c r="CE155">
        <v>202.2780370370371</v>
      </c>
      <c r="CF155">
        <v>15.17307407407408</v>
      </c>
      <c r="CG155">
        <v>1.572618518518518</v>
      </c>
      <c r="CH155">
        <v>1.479529259259259</v>
      </c>
      <c r="CI155">
        <v>13.69307407407407</v>
      </c>
      <c r="CJ155">
        <v>12.75819259259259</v>
      </c>
      <c r="CK155">
        <v>1600.128148148148</v>
      </c>
      <c r="CL155">
        <v>0.6919985185185185</v>
      </c>
      <c r="CM155">
        <v>0.3080015185185185</v>
      </c>
      <c r="CN155">
        <v>0</v>
      </c>
      <c r="CO155">
        <v>2.148188888888888</v>
      </c>
      <c r="CP155">
        <v>0</v>
      </c>
      <c r="CQ155">
        <v>12339.55185185185</v>
      </c>
      <c r="CR155">
        <v>13791.28148148148</v>
      </c>
      <c r="CS155">
        <v>41.80762962962963</v>
      </c>
      <c r="CT155">
        <v>41.51599999999999</v>
      </c>
      <c r="CU155">
        <v>41.81925925925925</v>
      </c>
      <c r="CV155">
        <v>41.06459259259259</v>
      </c>
      <c r="CW155">
        <v>40.71737037037037</v>
      </c>
      <c r="CX155">
        <v>1107.287407407407</v>
      </c>
      <c r="CY155">
        <v>492.8407407407408</v>
      </c>
      <c r="CZ155">
        <v>0</v>
      </c>
      <c r="DA155">
        <v>1728493036.6</v>
      </c>
      <c r="DB155">
        <v>0</v>
      </c>
      <c r="DC155">
        <v>1728490956.5</v>
      </c>
      <c r="DD155" t="s">
        <v>362</v>
      </c>
      <c r="DE155">
        <v>1728490952.5</v>
      </c>
      <c r="DF155">
        <v>1728490956.5</v>
      </c>
      <c r="DG155">
        <v>1</v>
      </c>
      <c r="DH155">
        <v>-0.065</v>
      </c>
      <c r="DI155">
        <v>-0.008</v>
      </c>
      <c r="DJ155">
        <v>-3.246</v>
      </c>
      <c r="DK155">
        <v>-0.091</v>
      </c>
      <c r="DL155">
        <v>52</v>
      </c>
      <c r="DM155">
        <v>15</v>
      </c>
      <c r="DN155">
        <v>0.25</v>
      </c>
      <c r="DO155">
        <v>0.13</v>
      </c>
      <c r="DP155">
        <v>-18.9052725</v>
      </c>
      <c r="DQ155">
        <v>-2.464161726078738</v>
      </c>
      <c r="DR155">
        <v>0.2377527738928614</v>
      </c>
      <c r="DS155">
        <v>0</v>
      </c>
      <c r="DT155">
        <v>0.9696096750000001</v>
      </c>
      <c r="DU155">
        <v>-0.2330166191369633</v>
      </c>
      <c r="DV155">
        <v>0.02427852621596655</v>
      </c>
      <c r="DW155">
        <v>0</v>
      </c>
      <c r="DX155">
        <v>0</v>
      </c>
      <c r="DY155">
        <v>2</v>
      </c>
      <c r="DZ155" t="s">
        <v>386</v>
      </c>
      <c r="EA155">
        <v>3.23109</v>
      </c>
      <c r="EB155">
        <v>2.70433</v>
      </c>
      <c r="EC155">
        <v>0.0569591</v>
      </c>
      <c r="ED155">
        <v>0.0608697</v>
      </c>
      <c r="EE155">
        <v>0.0850123</v>
      </c>
      <c r="EF155">
        <v>0.0816395</v>
      </c>
      <c r="EG155">
        <v>31111.5</v>
      </c>
      <c r="EH155">
        <v>30234.8</v>
      </c>
      <c r="EI155">
        <v>31582.2</v>
      </c>
      <c r="EJ155">
        <v>30506.8</v>
      </c>
      <c r="EK155">
        <v>38726</v>
      </c>
      <c r="EL155">
        <v>37033.1</v>
      </c>
      <c r="EM155">
        <v>44282.3</v>
      </c>
      <c r="EN155">
        <v>42586.8</v>
      </c>
      <c r="EO155">
        <v>1.8569</v>
      </c>
      <c r="EP155">
        <v>1.90655</v>
      </c>
      <c r="EQ155">
        <v>0.141263</v>
      </c>
      <c r="ER155">
        <v>0</v>
      </c>
      <c r="ES155">
        <v>22.7143</v>
      </c>
      <c r="ET155">
        <v>999.9</v>
      </c>
      <c r="EU155">
        <v>70.2</v>
      </c>
      <c r="EV155">
        <v>23.7</v>
      </c>
      <c r="EW155">
        <v>21.1758</v>
      </c>
      <c r="EX155">
        <v>60.7119</v>
      </c>
      <c r="EY155">
        <v>24.7716</v>
      </c>
      <c r="EZ155">
        <v>1</v>
      </c>
      <c r="FA155">
        <v>-0.229682</v>
      </c>
      <c r="FB155">
        <v>0.492339</v>
      </c>
      <c r="FC155">
        <v>20.1976</v>
      </c>
      <c r="FD155">
        <v>5.21864</v>
      </c>
      <c r="FE155">
        <v>11.9963</v>
      </c>
      <c r="FF155">
        <v>4.96475</v>
      </c>
      <c r="FG155">
        <v>3.2955</v>
      </c>
      <c r="FH155">
        <v>9999</v>
      </c>
      <c r="FI155">
        <v>9999</v>
      </c>
      <c r="FJ155">
        <v>9999</v>
      </c>
      <c r="FK155">
        <v>148.5</v>
      </c>
      <c r="FL155">
        <v>4.97101</v>
      </c>
      <c r="FM155">
        <v>1.86768</v>
      </c>
      <c r="FN155">
        <v>1.85895</v>
      </c>
      <c r="FO155">
        <v>1.86508</v>
      </c>
      <c r="FP155">
        <v>1.86307</v>
      </c>
      <c r="FQ155">
        <v>1.86442</v>
      </c>
      <c r="FR155">
        <v>1.85984</v>
      </c>
      <c r="FS155">
        <v>1.86394</v>
      </c>
      <c r="FT155">
        <v>0</v>
      </c>
      <c r="FU155">
        <v>0</v>
      </c>
      <c r="FV155">
        <v>0</v>
      </c>
      <c r="FW155">
        <v>0</v>
      </c>
      <c r="FX155" t="s">
        <v>364</v>
      </c>
      <c r="FY155" t="s">
        <v>365</v>
      </c>
      <c r="FZ155" t="s">
        <v>366</v>
      </c>
      <c r="GA155" t="s">
        <v>366</v>
      </c>
      <c r="GB155" t="s">
        <v>366</v>
      </c>
      <c r="GC155" t="s">
        <v>366</v>
      </c>
      <c r="GD155">
        <v>0</v>
      </c>
      <c r="GE155">
        <v>100</v>
      </c>
      <c r="GF155">
        <v>100</v>
      </c>
      <c r="GG155">
        <v>-4.264</v>
      </c>
      <c r="GH155">
        <v>-0.0905</v>
      </c>
      <c r="GI155">
        <v>-2.868309889394353</v>
      </c>
      <c r="GJ155">
        <v>-0.006773961979547998</v>
      </c>
      <c r="GK155">
        <v>-8.296070481250098E-08</v>
      </c>
      <c r="GL155">
        <v>3.322967193956903E-10</v>
      </c>
      <c r="GM155">
        <v>-0.07871069313407227</v>
      </c>
      <c r="GN155">
        <v>-0.00208336341840114</v>
      </c>
      <c r="GO155">
        <v>8.801746095907445E-05</v>
      </c>
      <c r="GP155">
        <v>-2.677693255255651E-07</v>
      </c>
      <c r="GQ155">
        <v>3</v>
      </c>
      <c r="GR155">
        <v>2052</v>
      </c>
      <c r="GS155">
        <v>2</v>
      </c>
      <c r="GT155">
        <v>18</v>
      </c>
      <c r="GU155">
        <v>33.8</v>
      </c>
      <c r="GV155">
        <v>33.7</v>
      </c>
      <c r="GW155">
        <v>0.709229</v>
      </c>
      <c r="GX155">
        <v>2.3938</v>
      </c>
      <c r="GY155">
        <v>1.44897</v>
      </c>
      <c r="GZ155">
        <v>2.32178</v>
      </c>
      <c r="HA155">
        <v>1.55151</v>
      </c>
      <c r="HB155">
        <v>2.3291</v>
      </c>
      <c r="HC155">
        <v>29.3676</v>
      </c>
      <c r="HD155">
        <v>14.6749</v>
      </c>
      <c r="HE155">
        <v>18</v>
      </c>
      <c r="HF155">
        <v>412.085</v>
      </c>
      <c r="HG155">
        <v>436.718</v>
      </c>
      <c r="HH155">
        <v>22.4267</v>
      </c>
      <c r="HI155">
        <v>24.0344</v>
      </c>
      <c r="HJ155">
        <v>30.0004</v>
      </c>
      <c r="HK155">
        <v>24.0024</v>
      </c>
      <c r="HL155">
        <v>23.915</v>
      </c>
      <c r="HM155">
        <v>14.2403</v>
      </c>
      <c r="HN155">
        <v>36.6232</v>
      </c>
      <c r="HO155">
        <v>50.7456</v>
      </c>
      <c r="HP155">
        <v>22.4214</v>
      </c>
      <c r="HQ155">
        <v>240.448</v>
      </c>
      <c r="HR155">
        <v>15.2282</v>
      </c>
      <c r="HS155">
        <v>100.252</v>
      </c>
      <c r="HT155">
        <v>101.774</v>
      </c>
    </row>
    <row r="156" spans="1:228">
      <c r="A156">
        <v>140</v>
      </c>
      <c r="B156">
        <v>1728492984.6</v>
      </c>
      <c r="C156">
        <v>2047.099999904633</v>
      </c>
      <c r="D156" t="s">
        <v>647</v>
      </c>
      <c r="E156" t="s">
        <v>648</v>
      </c>
      <c r="F156">
        <v>5</v>
      </c>
      <c r="G156" t="s">
        <v>357</v>
      </c>
      <c r="H156" t="s">
        <v>358</v>
      </c>
      <c r="I156" t="s">
        <v>359</v>
      </c>
      <c r="J156" t="s">
        <v>612</v>
      </c>
      <c r="K156">
        <v>1728492976.814285</v>
      </c>
      <c r="L156">
        <f>(M156)/1000</f>
        <v>0</v>
      </c>
      <c r="M156">
        <f>IF(BH156, AP156, AJ156)</f>
        <v>0</v>
      </c>
      <c r="N156">
        <f>IF(BH156, AK156, AI156)</f>
        <v>0</v>
      </c>
      <c r="O156">
        <f>BJ156 - IF(AW156&gt;1, N156*BD156*100.0/(AY156), 0)</f>
        <v>0</v>
      </c>
      <c r="P156">
        <f>((V156-L156/2)*O156-N156)/(V156+L156/2)</f>
        <v>0</v>
      </c>
      <c r="Q156">
        <f>P156*(BQ156+BR156)/1000.0</f>
        <v>0</v>
      </c>
      <c r="R156">
        <f>(BJ156 - IF(AW156&gt;1, N156*BD156*100.0/(AY156), 0))*(BQ156+BR156)/1000.0</f>
        <v>0</v>
      </c>
      <c r="S156">
        <f>2.0/((1/U156-1/T156)+SIGN(U156)*SQRT((1/U156-1/T156)*(1/U156-1/T156) + 4*BE156/((BE156+1)*(BE156+1))*(2*1/U156*1/T156-1/T156*1/T156)))</f>
        <v>0</v>
      </c>
      <c r="T156">
        <f>IF(LEFT(BF156,1)&lt;&gt;"0",IF(LEFT(BF156,1)="1",3.0,BG156),$D$5+$E$5*(BX156*BQ156/($K$5*1000))+$F$5*(BX156*BQ156/($K$5*1000))*MAX(MIN(BD156,$J$5),$I$5)*MAX(MIN(BD156,$J$5),$I$5)+$G$5*MAX(MIN(BD156,$J$5),$I$5)*(BX156*BQ156/($K$5*1000))+$H$5*(BX156*BQ156/($K$5*1000))*(BX156*BQ156/($K$5*1000)))</f>
        <v>0</v>
      </c>
      <c r="U156">
        <f>L156*(1000-(1000*0.61365*exp(17.502*Y156/(240.97+Y156))/(BQ156+BR156)+BL156)/2)/(1000*0.61365*exp(17.502*Y156/(240.97+Y156))/(BQ156+BR156)-BL156)</f>
        <v>0</v>
      </c>
      <c r="V156">
        <f>1/((BE156+1)/(S156/1.6)+1/(T156/1.37)) + BE156/((BE156+1)/(S156/1.6) + BE156/(T156/1.37))</f>
        <v>0</v>
      </c>
      <c r="W156">
        <f>(AZ156*BC156)</f>
        <v>0</v>
      </c>
      <c r="X156">
        <f>(BS156+(W156+2*0.95*5.67E-8*(((BS156+$B$7)+273)^4-(BS156+273)^4)-44100*L156)/(1.84*29.3*T156+8*0.95*5.67E-8*(BS156+273)^3))</f>
        <v>0</v>
      </c>
      <c r="Y156">
        <f>($C$7*BT156+$D$7*BU156+$E$7*X156)</f>
        <v>0</v>
      </c>
      <c r="Z156">
        <f>0.61365*exp(17.502*Y156/(240.97+Y156))</f>
        <v>0</v>
      </c>
      <c r="AA156">
        <f>(AB156/AC156*100)</f>
        <v>0</v>
      </c>
      <c r="AB156">
        <f>BL156*(BQ156+BR156)/1000</f>
        <v>0</v>
      </c>
      <c r="AC156">
        <f>0.61365*exp(17.502*BS156/(240.97+BS156))</f>
        <v>0</v>
      </c>
      <c r="AD156">
        <f>(Z156-BL156*(BQ156+BR156)/1000)</f>
        <v>0</v>
      </c>
      <c r="AE156">
        <f>(-L156*44100)</f>
        <v>0</v>
      </c>
      <c r="AF156">
        <f>2*29.3*T156*0.92*(BS156-Y156)</f>
        <v>0</v>
      </c>
      <c r="AG156">
        <f>2*0.95*5.67E-8*(((BS156+$B$7)+273)^4-(Y156+273)^4)</f>
        <v>0</v>
      </c>
      <c r="AH156">
        <f>W156+AG156+AE156+AF156</f>
        <v>0</v>
      </c>
      <c r="AI156">
        <f>BP156*AW156*(BK156-BJ156*(1000-AW156*BM156)/(1000-AW156*BL156))/(100*BD156)</f>
        <v>0</v>
      </c>
      <c r="AJ156">
        <f>1000*BP156*AW156*(BL156-BM156)/(100*BD156*(1000-AW156*BL156))</f>
        <v>0</v>
      </c>
      <c r="AK156">
        <f>(AL156 - AM156 - BQ156*1E3/(8.314*(BS156+273.15)) * AO156/BP156 * AN156) * BP156/(100*BD156) * (1000 - BM156)/1000</f>
        <v>0</v>
      </c>
      <c r="AL156">
        <v>231.186406849183</v>
      </c>
      <c r="AM156">
        <v>216.3567575757576</v>
      </c>
      <c r="AN156">
        <v>2.516721885673613</v>
      </c>
      <c r="AO156">
        <v>66.79350455149209</v>
      </c>
      <c r="AP156">
        <f>(AR156 - AQ156 + BQ156*1E3/(8.314*(BS156+273.15)) * AT156/BP156 * AS156) * BP156/(100*BD156) * 1000/(1000 - AR156)</f>
        <v>0</v>
      </c>
      <c r="AQ156">
        <v>15.25445909527868</v>
      </c>
      <c r="AR156">
        <v>16.19947575757576</v>
      </c>
      <c r="AS156">
        <v>0.007696553269175817</v>
      </c>
      <c r="AT156">
        <v>79.18149441064182</v>
      </c>
      <c r="AU156">
        <v>157</v>
      </c>
      <c r="AV156">
        <v>26</v>
      </c>
      <c r="AW156">
        <f>IF(AU156*$H$13&gt;=AY156,1.0,(AY156/(AY156-AU156*$H$13)))</f>
        <v>0</v>
      </c>
      <c r="AX156">
        <f>(AW156-1)*100</f>
        <v>0</v>
      </c>
      <c r="AY156">
        <f>MAX(0,($B$13+$C$13*BX156)/(1+$D$13*BX156)*BQ156/(BS156+273)*$E$13)</f>
        <v>0</v>
      </c>
      <c r="AZ156">
        <f>$B$11*BY156+$C$11*BZ156+$F$11*CK156*(1-CN156)</f>
        <v>0</v>
      </c>
      <c r="BA156">
        <f>AZ156*BB156</f>
        <v>0</v>
      </c>
      <c r="BB156">
        <f>($B$11*$D$9+$C$11*$D$9+$F$11*((CX156+CP156)/MAX(CX156+CP156+CY156, 0.1)*$I$9+CY156/MAX(CX156+CP156+CY156, 0.1)*$J$9))/($B$11+$C$11+$F$11)</f>
        <v>0</v>
      </c>
      <c r="BC156">
        <f>($B$11*$K$9+$C$11*$K$9+$F$11*((CX156+CP156)/MAX(CX156+CP156+CY156, 0.1)*$P$9+CY156/MAX(CX156+CP156+CY156, 0.1)*$Q$9))/($B$11+$C$11+$F$11)</f>
        <v>0</v>
      </c>
      <c r="BD156">
        <v>6</v>
      </c>
      <c r="BE156">
        <v>0.5</v>
      </c>
      <c r="BF156" t="s">
        <v>361</v>
      </c>
      <c r="BG156">
        <v>2</v>
      </c>
      <c r="BH156" t="b">
        <v>1</v>
      </c>
      <c r="BI156">
        <v>1728492976.814285</v>
      </c>
      <c r="BJ156">
        <v>194.8558571428572</v>
      </c>
      <c r="BK156">
        <v>214.1431785714285</v>
      </c>
      <c r="BL156">
        <v>16.15176785714285</v>
      </c>
      <c r="BM156">
        <v>15.21109285714286</v>
      </c>
      <c r="BN156">
        <v>199.0733928571429</v>
      </c>
      <c r="BO156">
        <v>16.24223928571429</v>
      </c>
      <c r="BP156">
        <v>600.0022142857142</v>
      </c>
      <c r="BQ156">
        <v>97.51060714285715</v>
      </c>
      <c r="BR156">
        <v>0.1000379071428571</v>
      </c>
      <c r="BS156">
        <v>24.94709642857142</v>
      </c>
      <c r="BT156">
        <v>25.03713571428571</v>
      </c>
      <c r="BU156">
        <v>999.9000000000002</v>
      </c>
      <c r="BV156">
        <v>0</v>
      </c>
      <c r="BW156">
        <v>0</v>
      </c>
      <c r="BX156">
        <v>9998.835357142858</v>
      </c>
      <c r="BY156">
        <v>0</v>
      </c>
      <c r="BZ156">
        <v>70.71528571428571</v>
      </c>
      <c r="CA156">
        <v>-19.28726785714286</v>
      </c>
      <c r="CB156">
        <v>198.0550714285714</v>
      </c>
      <c r="CC156">
        <v>217.45125</v>
      </c>
      <c r="CD156">
        <v>0.9406690357142857</v>
      </c>
      <c r="CE156">
        <v>214.1431785714285</v>
      </c>
      <c r="CF156">
        <v>15.21109285714286</v>
      </c>
      <c r="CG156">
        <v>1.574968571428572</v>
      </c>
      <c r="CH156">
        <v>1.483243571428572</v>
      </c>
      <c r="CI156">
        <v>13.71602857142857</v>
      </c>
      <c r="CJ156">
        <v>12.79646428571428</v>
      </c>
      <c r="CK156">
        <v>1600.087142857143</v>
      </c>
      <c r="CL156">
        <v>0.6920011428571428</v>
      </c>
      <c r="CM156">
        <v>0.3079989642857143</v>
      </c>
      <c r="CN156">
        <v>0</v>
      </c>
      <c r="CO156">
        <v>2.0679</v>
      </c>
      <c r="CP156">
        <v>0</v>
      </c>
      <c r="CQ156">
        <v>12316.39642857143</v>
      </c>
      <c r="CR156">
        <v>13790.94285714286</v>
      </c>
      <c r="CS156">
        <v>41.68278571428571</v>
      </c>
      <c r="CT156">
        <v>41.39039285714286</v>
      </c>
      <c r="CU156">
        <v>41.74975</v>
      </c>
      <c r="CV156">
        <v>40.83239285714286</v>
      </c>
      <c r="CW156">
        <v>40.60021428571428</v>
      </c>
      <c r="CX156">
        <v>1107.262857142857</v>
      </c>
      <c r="CY156">
        <v>492.8242857142858</v>
      </c>
      <c r="CZ156">
        <v>0</v>
      </c>
      <c r="DA156">
        <v>1728493041.4</v>
      </c>
      <c r="DB156">
        <v>0</v>
      </c>
      <c r="DC156">
        <v>1728490956.5</v>
      </c>
      <c r="DD156" t="s">
        <v>362</v>
      </c>
      <c r="DE156">
        <v>1728490952.5</v>
      </c>
      <c r="DF156">
        <v>1728490956.5</v>
      </c>
      <c r="DG156">
        <v>1</v>
      </c>
      <c r="DH156">
        <v>-0.065</v>
      </c>
      <c r="DI156">
        <v>-0.008</v>
      </c>
      <c r="DJ156">
        <v>-3.246</v>
      </c>
      <c r="DK156">
        <v>-0.091</v>
      </c>
      <c r="DL156">
        <v>52</v>
      </c>
      <c r="DM156">
        <v>15</v>
      </c>
      <c r="DN156">
        <v>0.25</v>
      </c>
      <c r="DO156">
        <v>0.13</v>
      </c>
      <c r="DP156">
        <v>-19.173015</v>
      </c>
      <c r="DQ156">
        <v>-2.801687054408953</v>
      </c>
      <c r="DR156">
        <v>0.2712092444497421</v>
      </c>
      <c r="DS156">
        <v>0</v>
      </c>
      <c r="DT156">
        <v>0.9495653749999999</v>
      </c>
      <c r="DU156">
        <v>-0.2118122814258923</v>
      </c>
      <c r="DV156">
        <v>0.02392242771719407</v>
      </c>
      <c r="DW156">
        <v>0</v>
      </c>
      <c r="DX156">
        <v>0</v>
      </c>
      <c r="DY156">
        <v>2</v>
      </c>
      <c r="DZ156" t="s">
        <v>386</v>
      </c>
      <c r="EA156">
        <v>3.2311</v>
      </c>
      <c r="EB156">
        <v>2.70438</v>
      </c>
      <c r="EC156">
        <v>0.0599778</v>
      </c>
      <c r="ED156">
        <v>0.0638741</v>
      </c>
      <c r="EE156">
        <v>0.0851436</v>
      </c>
      <c r="EF156">
        <v>0.08167530000000001</v>
      </c>
      <c r="EG156">
        <v>31011.8</v>
      </c>
      <c r="EH156">
        <v>30137.7</v>
      </c>
      <c r="EI156">
        <v>31582.1</v>
      </c>
      <c r="EJ156">
        <v>30506.5</v>
      </c>
      <c r="EK156">
        <v>38720.4</v>
      </c>
      <c r="EL156">
        <v>37031.6</v>
      </c>
      <c r="EM156">
        <v>44282.1</v>
      </c>
      <c r="EN156">
        <v>42586.7</v>
      </c>
      <c r="EO156">
        <v>1.85972</v>
      </c>
      <c r="EP156">
        <v>1.9064</v>
      </c>
      <c r="EQ156">
        <v>0.141066</v>
      </c>
      <c r="ER156">
        <v>0</v>
      </c>
      <c r="ES156">
        <v>22.7205</v>
      </c>
      <c r="ET156">
        <v>999.9</v>
      </c>
      <c r="EU156">
        <v>70.2</v>
      </c>
      <c r="EV156">
        <v>23.7</v>
      </c>
      <c r="EW156">
        <v>21.1758</v>
      </c>
      <c r="EX156">
        <v>60.8119</v>
      </c>
      <c r="EY156">
        <v>24.8037</v>
      </c>
      <c r="EZ156">
        <v>1</v>
      </c>
      <c r="FA156">
        <v>-0.229398</v>
      </c>
      <c r="FB156">
        <v>0.533396</v>
      </c>
      <c r="FC156">
        <v>20.1974</v>
      </c>
      <c r="FD156">
        <v>5.21894</v>
      </c>
      <c r="FE156">
        <v>11.9974</v>
      </c>
      <c r="FF156">
        <v>4.9646</v>
      </c>
      <c r="FG156">
        <v>3.29545</v>
      </c>
      <c r="FH156">
        <v>9999</v>
      </c>
      <c r="FI156">
        <v>9999</v>
      </c>
      <c r="FJ156">
        <v>9999</v>
      </c>
      <c r="FK156">
        <v>148.6</v>
      </c>
      <c r="FL156">
        <v>4.97101</v>
      </c>
      <c r="FM156">
        <v>1.86768</v>
      </c>
      <c r="FN156">
        <v>1.85896</v>
      </c>
      <c r="FO156">
        <v>1.86508</v>
      </c>
      <c r="FP156">
        <v>1.86307</v>
      </c>
      <c r="FQ156">
        <v>1.86443</v>
      </c>
      <c r="FR156">
        <v>1.85987</v>
      </c>
      <c r="FS156">
        <v>1.86393</v>
      </c>
      <c r="FT156">
        <v>0</v>
      </c>
      <c r="FU156">
        <v>0</v>
      </c>
      <c r="FV156">
        <v>0</v>
      </c>
      <c r="FW156">
        <v>0</v>
      </c>
      <c r="FX156" t="s">
        <v>364</v>
      </c>
      <c r="FY156" t="s">
        <v>365</v>
      </c>
      <c r="FZ156" t="s">
        <v>366</v>
      </c>
      <c r="GA156" t="s">
        <v>366</v>
      </c>
      <c r="GB156" t="s">
        <v>366</v>
      </c>
      <c r="GC156" t="s">
        <v>366</v>
      </c>
      <c r="GD156">
        <v>0</v>
      </c>
      <c r="GE156">
        <v>100</v>
      </c>
      <c r="GF156">
        <v>100</v>
      </c>
      <c r="GG156">
        <v>-4.348</v>
      </c>
      <c r="GH156">
        <v>-0.0905</v>
      </c>
      <c r="GI156">
        <v>-2.868309889394353</v>
      </c>
      <c r="GJ156">
        <v>-0.006773961979547998</v>
      </c>
      <c r="GK156">
        <v>-8.296070481250098E-08</v>
      </c>
      <c r="GL156">
        <v>3.322967193956903E-10</v>
      </c>
      <c r="GM156">
        <v>-0.07871069313407227</v>
      </c>
      <c r="GN156">
        <v>-0.00208336341840114</v>
      </c>
      <c r="GO156">
        <v>8.801746095907445E-05</v>
      </c>
      <c r="GP156">
        <v>-2.677693255255651E-07</v>
      </c>
      <c r="GQ156">
        <v>3</v>
      </c>
      <c r="GR156">
        <v>2052</v>
      </c>
      <c r="GS156">
        <v>2</v>
      </c>
      <c r="GT156">
        <v>18</v>
      </c>
      <c r="GU156">
        <v>33.9</v>
      </c>
      <c r="GV156">
        <v>33.8</v>
      </c>
      <c r="GW156">
        <v>0.737305</v>
      </c>
      <c r="GX156">
        <v>2.39868</v>
      </c>
      <c r="GY156">
        <v>1.44897</v>
      </c>
      <c r="GZ156">
        <v>2.32178</v>
      </c>
      <c r="HA156">
        <v>1.55151</v>
      </c>
      <c r="HB156">
        <v>2.37427</v>
      </c>
      <c r="HC156">
        <v>29.3676</v>
      </c>
      <c r="HD156">
        <v>14.6749</v>
      </c>
      <c r="HE156">
        <v>18</v>
      </c>
      <c r="HF156">
        <v>413.579</v>
      </c>
      <c r="HG156">
        <v>436.671</v>
      </c>
      <c r="HH156">
        <v>22.3894</v>
      </c>
      <c r="HI156">
        <v>24.0395</v>
      </c>
      <c r="HJ156">
        <v>30.0004</v>
      </c>
      <c r="HK156">
        <v>24.0075</v>
      </c>
      <c r="HL156">
        <v>23.9199</v>
      </c>
      <c r="HM156">
        <v>14.7987</v>
      </c>
      <c r="HN156">
        <v>36.6232</v>
      </c>
      <c r="HO156">
        <v>50.3706</v>
      </c>
      <c r="HP156">
        <v>22.3825</v>
      </c>
      <c r="HQ156">
        <v>250.466</v>
      </c>
      <c r="HR156">
        <v>15.2282</v>
      </c>
      <c r="HS156">
        <v>100.252</v>
      </c>
      <c r="HT156">
        <v>101.773</v>
      </c>
    </row>
    <row r="157" spans="1:228">
      <c r="A157">
        <v>141</v>
      </c>
      <c r="B157">
        <v>1728492989.6</v>
      </c>
      <c r="C157">
        <v>2052.099999904633</v>
      </c>
      <c r="D157" t="s">
        <v>649</v>
      </c>
      <c r="E157" t="s">
        <v>650</v>
      </c>
      <c r="F157">
        <v>5</v>
      </c>
      <c r="G157" t="s">
        <v>357</v>
      </c>
      <c r="H157" t="s">
        <v>358</v>
      </c>
      <c r="I157" t="s">
        <v>359</v>
      </c>
      <c r="J157" t="s">
        <v>612</v>
      </c>
      <c r="K157">
        <v>1728492982.1</v>
      </c>
      <c r="L157">
        <f>(M157)/1000</f>
        <v>0</v>
      </c>
      <c r="M157">
        <f>IF(BH157, AP157, AJ157)</f>
        <v>0</v>
      </c>
      <c r="N157">
        <f>IF(BH157, AK157, AI157)</f>
        <v>0</v>
      </c>
      <c r="O157">
        <f>BJ157 - IF(AW157&gt;1, N157*BD157*100.0/(AY157), 0)</f>
        <v>0</v>
      </c>
      <c r="P157">
        <f>((V157-L157/2)*O157-N157)/(V157+L157/2)</f>
        <v>0</v>
      </c>
      <c r="Q157">
        <f>P157*(BQ157+BR157)/1000.0</f>
        <v>0</v>
      </c>
      <c r="R157">
        <f>(BJ157 - IF(AW157&gt;1, N157*BD157*100.0/(AY157), 0))*(BQ157+BR157)/1000.0</f>
        <v>0</v>
      </c>
      <c r="S157">
        <f>2.0/((1/U157-1/T157)+SIGN(U157)*SQRT((1/U157-1/T157)*(1/U157-1/T157) + 4*BE157/((BE157+1)*(BE157+1))*(2*1/U157*1/T157-1/T157*1/T157)))</f>
        <v>0</v>
      </c>
      <c r="T157">
        <f>IF(LEFT(BF157,1)&lt;&gt;"0",IF(LEFT(BF157,1)="1",3.0,BG157),$D$5+$E$5*(BX157*BQ157/($K$5*1000))+$F$5*(BX157*BQ157/($K$5*1000))*MAX(MIN(BD157,$J$5),$I$5)*MAX(MIN(BD157,$J$5),$I$5)+$G$5*MAX(MIN(BD157,$J$5),$I$5)*(BX157*BQ157/($K$5*1000))+$H$5*(BX157*BQ157/($K$5*1000))*(BX157*BQ157/($K$5*1000)))</f>
        <v>0</v>
      </c>
      <c r="U157">
        <f>L157*(1000-(1000*0.61365*exp(17.502*Y157/(240.97+Y157))/(BQ157+BR157)+BL157)/2)/(1000*0.61365*exp(17.502*Y157/(240.97+Y157))/(BQ157+BR157)-BL157)</f>
        <v>0</v>
      </c>
      <c r="V157">
        <f>1/((BE157+1)/(S157/1.6)+1/(T157/1.37)) + BE157/((BE157+1)/(S157/1.6) + BE157/(T157/1.37))</f>
        <v>0</v>
      </c>
      <c r="W157">
        <f>(AZ157*BC157)</f>
        <v>0</v>
      </c>
      <c r="X157">
        <f>(BS157+(W157+2*0.95*5.67E-8*(((BS157+$B$7)+273)^4-(BS157+273)^4)-44100*L157)/(1.84*29.3*T157+8*0.95*5.67E-8*(BS157+273)^3))</f>
        <v>0</v>
      </c>
      <c r="Y157">
        <f>($C$7*BT157+$D$7*BU157+$E$7*X157)</f>
        <v>0</v>
      </c>
      <c r="Z157">
        <f>0.61365*exp(17.502*Y157/(240.97+Y157))</f>
        <v>0</v>
      </c>
      <c r="AA157">
        <f>(AB157/AC157*100)</f>
        <v>0</v>
      </c>
      <c r="AB157">
        <f>BL157*(BQ157+BR157)/1000</f>
        <v>0</v>
      </c>
      <c r="AC157">
        <f>0.61365*exp(17.502*BS157/(240.97+BS157))</f>
        <v>0</v>
      </c>
      <c r="AD157">
        <f>(Z157-BL157*(BQ157+BR157)/1000)</f>
        <v>0</v>
      </c>
      <c r="AE157">
        <f>(-L157*44100)</f>
        <v>0</v>
      </c>
      <c r="AF157">
        <f>2*29.3*T157*0.92*(BS157-Y157)</f>
        <v>0</v>
      </c>
      <c r="AG157">
        <f>2*0.95*5.67E-8*(((BS157+$B$7)+273)^4-(Y157+273)^4)</f>
        <v>0</v>
      </c>
      <c r="AH157">
        <f>W157+AG157+AE157+AF157</f>
        <v>0</v>
      </c>
      <c r="AI157">
        <f>BP157*AW157*(BK157-BJ157*(1000-AW157*BM157)/(1000-AW157*BL157))/(100*BD157)</f>
        <v>0</v>
      </c>
      <c r="AJ157">
        <f>1000*BP157*AW157*(BL157-BM157)/(100*BD157*(1000-AW157*BL157))</f>
        <v>0</v>
      </c>
      <c r="AK157">
        <f>(AL157 - AM157 - BQ157*1E3/(8.314*(BS157+273.15)) * AO157/BP157 * AN157) * BP157/(100*BD157) * (1000 - BM157)/1000</f>
        <v>0</v>
      </c>
      <c r="AL157">
        <v>243.9878695233491</v>
      </c>
      <c r="AM157">
        <v>228.9471696969696</v>
      </c>
      <c r="AN157">
        <v>2.516073484384036</v>
      </c>
      <c r="AO157">
        <v>66.79350455149209</v>
      </c>
      <c r="AP157">
        <f>(AR157 - AQ157 + BQ157*1E3/(8.314*(BS157+273.15)) * AT157/BP157 * AS157) * BP157/(100*BD157) * 1000/(1000 - AR157)</f>
        <v>0</v>
      </c>
      <c r="AQ157">
        <v>15.26047550479548</v>
      </c>
      <c r="AR157">
        <v>16.22217939393939</v>
      </c>
      <c r="AS157">
        <v>0.002964089849397495</v>
      </c>
      <c r="AT157">
        <v>79.18149441064182</v>
      </c>
      <c r="AU157">
        <v>157</v>
      </c>
      <c r="AV157">
        <v>26</v>
      </c>
      <c r="AW157">
        <f>IF(AU157*$H$13&gt;=AY157,1.0,(AY157/(AY157-AU157*$H$13)))</f>
        <v>0</v>
      </c>
      <c r="AX157">
        <f>(AW157-1)*100</f>
        <v>0</v>
      </c>
      <c r="AY157">
        <f>MAX(0,($B$13+$C$13*BX157)/(1+$D$13*BX157)*BQ157/(BS157+273)*$E$13)</f>
        <v>0</v>
      </c>
      <c r="AZ157">
        <f>$B$11*BY157+$C$11*BZ157+$F$11*CK157*(1-CN157)</f>
        <v>0</v>
      </c>
      <c r="BA157">
        <f>AZ157*BB157</f>
        <v>0</v>
      </c>
      <c r="BB157">
        <f>($B$11*$D$9+$C$11*$D$9+$F$11*((CX157+CP157)/MAX(CX157+CP157+CY157, 0.1)*$I$9+CY157/MAX(CX157+CP157+CY157, 0.1)*$J$9))/($B$11+$C$11+$F$11)</f>
        <v>0</v>
      </c>
      <c r="BC157">
        <f>($B$11*$K$9+$C$11*$K$9+$F$11*((CX157+CP157)/MAX(CX157+CP157+CY157, 0.1)*$P$9+CY157/MAX(CX157+CP157+CY157, 0.1)*$Q$9))/($B$11+$C$11+$F$11)</f>
        <v>0</v>
      </c>
      <c r="BD157">
        <v>6</v>
      </c>
      <c r="BE157">
        <v>0.5</v>
      </c>
      <c r="BF157" t="s">
        <v>361</v>
      </c>
      <c r="BG157">
        <v>2</v>
      </c>
      <c r="BH157" t="b">
        <v>1</v>
      </c>
      <c r="BI157">
        <v>1728492982.1</v>
      </c>
      <c r="BJ157">
        <v>207.9154444444445</v>
      </c>
      <c r="BK157">
        <v>227.4553703703704</v>
      </c>
      <c r="BL157">
        <v>16.18250740740741</v>
      </c>
      <c r="BM157">
        <v>15.24643333333333</v>
      </c>
      <c r="BN157">
        <v>212.2219259259259</v>
      </c>
      <c r="BO157">
        <v>16.27295925925926</v>
      </c>
      <c r="BP157">
        <v>599.992</v>
      </c>
      <c r="BQ157">
        <v>97.51105185185185</v>
      </c>
      <c r="BR157">
        <v>0.1000799444444445</v>
      </c>
      <c r="BS157">
        <v>24.95002962962963</v>
      </c>
      <c r="BT157">
        <v>25.03816296296296</v>
      </c>
      <c r="BU157">
        <v>999.9000000000001</v>
      </c>
      <c r="BV157">
        <v>0</v>
      </c>
      <c r="BW157">
        <v>0</v>
      </c>
      <c r="BX157">
        <v>9994.513703703704</v>
      </c>
      <c r="BY157">
        <v>0</v>
      </c>
      <c r="BZ157">
        <v>71.59376296296297</v>
      </c>
      <c r="CA157">
        <v>-19.53987407407408</v>
      </c>
      <c r="CB157">
        <v>211.3357037037037</v>
      </c>
      <c r="CC157">
        <v>230.9771481481482</v>
      </c>
      <c r="CD157">
        <v>0.9360652222222222</v>
      </c>
      <c r="CE157">
        <v>227.4553703703704</v>
      </c>
      <c r="CF157">
        <v>15.24643333333333</v>
      </c>
      <c r="CG157">
        <v>1.577972592592593</v>
      </c>
      <c r="CH157">
        <v>1.486696666666667</v>
      </c>
      <c r="CI157">
        <v>13.74534074074074</v>
      </c>
      <c r="CJ157">
        <v>12.83200370370371</v>
      </c>
      <c r="CK157">
        <v>1600.046296296296</v>
      </c>
      <c r="CL157">
        <v>0.6920006666666667</v>
      </c>
      <c r="CM157">
        <v>0.3079994444444444</v>
      </c>
      <c r="CN157">
        <v>0</v>
      </c>
      <c r="CO157">
        <v>2.024444444444444</v>
      </c>
      <c r="CP157">
        <v>0</v>
      </c>
      <c r="CQ157">
        <v>12292.65555555556</v>
      </c>
      <c r="CR157">
        <v>13790.58888888889</v>
      </c>
      <c r="CS157">
        <v>41.55059259259259</v>
      </c>
      <c r="CT157">
        <v>41.24751851851852</v>
      </c>
      <c r="CU157">
        <v>41.66644444444443</v>
      </c>
      <c r="CV157">
        <v>40.57385185185185</v>
      </c>
      <c r="CW157">
        <v>40.47433333333333</v>
      </c>
      <c r="CX157">
        <v>1107.232592592592</v>
      </c>
      <c r="CY157">
        <v>492.8137037037038</v>
      </c>
      <c r="CZ157">
        <v>0</v>
      </c>
      <c r="DA157">
        <v>1728493046.2</v>
      </c>
      <c r="DB157">
        <v>0</v>
      </c>
      <c r="DC157">
        <v>1728490956.5</v>
      </c>
      <c r="DD157" t="s">
        <v>362</v>
      </c>
      <c r="DE157">
        <v>1728490952.5</v>
      </c>
      <c r="DF157">
        <v>1728490956.5</v>
      </c>
      <c r="DG157">
        <v>1</v>
      </c>
      <c r="DH157">
        <v>-0.065</v>
      </c>
      <c r="DI157">
        <v>-0.008</v>
      </c>
      <c r="DJ157">
        <v>-3.246</v>
      </c>
      <c r="DK157">
        <v>-0.091</v>
      </c>
      <c r="DL157">
        <v>52</v>
      </c>
      <c r="DM157">
        <v>15</v>
      </c>
      <c r="DN157">
        <v>0.25</v>
      </c>
      <c r="DO157">
        <v>0.13</v>
      </c>
      <c r="DP157">
        <v>-19.4131325</v>
      </c>
      <c r="DQ157">
        <v>-2.961763227016863</v>
      </c>
      <c r="DR157">
        <v>0.2868051127399057</v>
      </c>
      <c r="DS157">
        <v>0</v>
      </c>
      <c r="DT157">
        <v>0.94336315</v>
      </c>
      <c r="DU157">
        <v>-0.03721661538461431</v>
      </c>
      <c r="DV157">
        <v>0.01801313317492268</v>
      </c>
      <c r="DW157">
        <v>1</v>
      </c>
      <c r="DX157">
        <v>1</v>
      </c>
      <c r="DY157">
        <v>2</v>
      </c>
      <c r="DZ157" t="s">
        <v>363</v>
      </c>
      <c r="EA157">
        <v>3.23098</v>
      </c>
      <c r="EB157">
        <v>2.70455</v>
      </c>
      <c r="EC157">
        <v>0.0629517</v>
      </c>
      <c r="ED157">
        <v>0.0668391</v>
      </c>
      <c r="EE157">
        <v>0.08522689999999999</v>
      </c>
      <c r="EF157">
        <v>0.08169120000000001</v>
      </c>
      <c r="EG157">
        <v>30913.8</v>
      </c>
      <c r="EH157">
        <v>30041.8</v>
      </c>
      <c r="EI157">
        <v>31582.3</v>
      </c>
      <c r="EJ157">
        <v>30506</v>
      </c>
      <c r="EK157">
        <v>38717</v>
      </c>
      <c r="EL157">
        <v>37030.2</v>
      </c>
      <c r="EM157">
        <v>44282.3</v>
      </c>
      <c r="EN157">
        <v>42585.7</v>
      </c>
      <c r="EO157">
        <v>1.8599</v>
      </c>
      <c r="EP157">
        <v>1.90672</v>
      </c>
      <c r="EQ157">
        <v>0.140823</v>
      </c>
      <c r="ER157">
        <v>0</v>
      </c>
      <c r="ES157">
        <v>22.7275</v>
      </c>
      <c r="ET157">
        <v>999.9</v>
      </c>
      <c r="EU157">
        <v>70.2</v>
      </c>
      <c r="EV157">
        <v>23.7</v>
      </c>
      <c r="EW157">
        <v>21.1743</v>
      </c>
      <c r="EX157">
        <v>61.3019</v>
      </c>
      <c r="EY157">
        <v>25.0761</v>
      </c>
      <c r="EZ157">
        <v>1</v>
      </c>
      <c r="FA157">
        <v>-0.228974</v>
      </c>
      <c r="FB157">
        <v>0.547413</v>
      </c>
      <c r="FC157">
        <v>20.1975</v>
      </c>
      <c r="FD157">
        <v>5.21894</v>
      </c>
      <c r="FE157">
        <v>11.9965</v>
      </c>
      <c r="FF157">
        <v>4.9647</v>
      </c>
      <c r="FG157">
        <v>3.29553</v>
      </c>
      <c r="FH157">
        <v>9999</v>
      </c>
      <c r="FI157">
        <v>9999</v>
      </c>
      <c r="FJ157">
        <v>9999</v>
      </c>
      <c r="FK157">
        <v>148.6</v>
      </c>
      <c r="FL157">
        <v>4.97099</v>
      </c>
      <c r="FM157">
        <v>1.86768</v>
      </c>
      <c r="FN157">
        <v>1.85894</v>
      </c>
      <c r="FO157">
        <v>1.86508</v>
      </c>
      <c r="FP157">
        <v>1.86306</v>
      </c>
      <c r="FQ157">
        <v>1.86443</v>
      </c>
      <c r="FR157">
        <v>1.85989</v>
      </c>
      <c r="FS157">
        <v>1.86392</v>
      </c>
      <c r="FT157">
        <v>0</v>
      </c>
      <c r="FU157">
        <v>0</v>
      </c>
      <c r="FV157">
        <v>0</v>
      </c>
      <c r="FW157">
        <v>0</v>
      </c>
      <c r="FX157" t="s">
        <v>364</v>
      </c>
      <c r="FY157" t="s">
        <v>365</v>
      </c>
      <c r="FZ157" t="s">
        <v>366</v>
      </c>
      <c r="GA157" t="s">
        <v>366</v>
      </c>
      <c r="GB157" t="s">
        <v>366</v>
      </c>
      <c r="GC157" t="s">
        <v>366</v>
      </c>
      <c r="GD157">
        <v>0</v>
      </c>
      <c r="GE157">
        <v>100</v>
      </c>
      <c r="GF157">
        <v>100</v>
      </c>
      <c r="GG157">
        <v>-4.433</v>
      </c>
      <c r="GH157">
        <v>-0.09039999999999999</v>
      </c>
      <c r="GI157">
        <v>-2.868309889394353</v>
      </c>
      <c r="GJ157">
        <v>-0.006773961979547998</v>
      </c>
      <c r="GK157">
        <v>-8.296070481250098E-08</v>
      </c>
      <c r="GL157">
        <v>3.322967193956903E-10</v>
      </c>
      <c r="GM157">
        <v>-0.07871069313407227</v>
      </c>
      <c r="GN157">
        <v>-0.00208336341840114</v>
      </c>
      <c r="GO157">
        <v>8.801746095907445E-05</v>
      </c>
      <c r="GP157">
        <v>-2.677693255255651E-07</v>
      </c>
      <c r="GQ157">
        <v>3</v>
      </c>
      <c r="GR157">
        <v>2052</v>
      </c>
      <c r="GS157">
        <v>2</v>
      </c>
      <c r="GT157">
        <v>18</v>
      </c>
      <c r="GU157">
        <v>34</v>
      </c>
      <c r="GV157">
        <v>33.9</v>
      </c>
      <c r="GW157">
        <v>0.767822</v>
      </c>
      <c r="GX157">
        <v>2.39136</v>
      </c>
      <c r="GY157">
        <v>1.44775</v>
      </c>
      <c r="GZ157">
        <v>2.32178</v>
      </c>
      <c r="HA157">
        <v>1.55151</v>
      </c>
      <c r="HB157">
        <v>2.41211</v>
      </c>
      <c r="HC157">
        <v>29.3676</v>
      </c>
      <c r="HD157">
        <v>14.6661</v>
      </c>
      <c r="HE157">
        <v>18</v>
      </c>
      <c r="HF157">
        <v>413.704</v>
      </c>
      <c r="HG157">
        <v>436.903</v>
      </c>
      <c r="HH157">
        <v>22.3516</v>
      </c>
      <c r="HI157">
        <v>24.0445</v>
      </c>
      <c r="HJ157">
        <v>30.0003</v>
      </c>
      <c r="HK157">
        <v>24.0125</v>
      </c>
      <c r="HL157">
        <v>23.9249</v>
      </c>
      <c r="HM157">
        <v>15.4104</v>
      </c>
      <c r="HN157">
        <v>36.6232</v>
      </c>
      <c r="HO157">
        <v>50.3706</v>
      </c>
      <c r="HP157">
        <v>22.3476</v>
      </c>
      <c r="HQ157">
        <v>265.495</v>
      </c>
      <c r="HR157">
        <v>15.2282</v>
      </c>
      <c r="HS157">
        <v>100.252</v>
      </c>
      <c r="HT157">
        <v>101.772</v>
      </c>
    </row>
    <row r="158" spans="1:228">
      <c r="A158">
        <v>142</v>
      </c>
      <c r="B158">
        <v>1728492994.6</v>
      </c>
      <c r="C158">
        <v>2057.099999904633</v>
      </c>
      <c r="D158" t="s">
        <v>651</v>
      </c>
      <c r="E158" t="s">
        <v>652</v>
      </c>
      <c r="F158">
        <v>5</v>
      </c>
      <c r="G158" t="s">
        <v>357</v>
      </c>
      <c r="H158" t="s">
        <v>358</v>
      </c>
      <c r="I158" t="s">
        <v>359</v>
      </c>
      <c r="J158" t="s">
        <v>612</v>
      </c>
      <c r="K158">
        <v>1728492986.814285</v>
      </c>
      <c r="L158">
        <f>(M158)/1000</f>
        <v>0</v>
      </c>
      <c r="M158">
        <f>IF(BH158, AP158, AJ158)</f>
        <v>0</v>
      </c>
      <c r="N158">
        <f>IF(BH158, AK158, AI158)</f>
        <v>0</v>
      </c>
      <c r="O158">
        <f>BJ158 - IF(AW158&gt;1, N158*BD158*100.0/(AY158), 0)</f>
        <v>0</v>
      </c>
      <c r="P158">
        <f>((V158-L158/2)*O158-N158)/(V158+L158/2)</f>
        <v>0</v>
      </c>
      <c r="Q158">
        <f>P158*(BQ158+BR158)/1000.0</f>
        <v>0</v>
      </c>
      <c r="R158">
        <f>(BJ158 - IF(AW158&gt;1, N158*BD158*100.0/(AY158), 0))*(BQ158+BR158)/1000.0</f>
        <v>0</v>
      </c>
      <c r="S158">
        <f>2.0/((1/U158-1/T158)+SIGN(U158)*SQRT((1/U158-1/T158)*(1/U158-1/T158) + 4*BE158/((BE158+1)*(BE158+1))*(2*1/U158*1/T158-1/T158*1/T158)))</f>
        <v>0</v>
      </c>
      <c r="T158">
        <f>IF(LEFT(BF158,1)&lt;&gt;"0",IF(LEFT(BF158,1)="1",3.0,BG158),$D$5+$E$5*(BX158*BQ158/($K$5*1000))+$F$5*(BX158*BQ158/($K$5*1000))*MAX(MIN(BD158,$J$5),$I$5)*MAX(MIN(BD158,$J$5),$I$5)+$G$5*MAX(MIN(BD158,$J$5),$I$5)*(BX158*BQ158/($K$5*1000))+$H$5*(BX158*BQ158/($K$5*1000))*(BX158*BQ158/($K$5*1000)))</f>
        <v>0</v>
      </c>
      <c r="U158">
        <f>L158*(1000-(1000*0.61365*exp(17.502*Y158/(240.97+Y158))/(BQ158+BR158)+BL158)/2)/(1000*0.61365*exp(17.502*Y158/(240.97+Y158))/(BQ158+BR158)-BL158)</f>
        <v>0</v>
      </c>
      <c r="V158">
        <f>1/((BE158+1)/(S158/1.6)+1/(T158/1.37)) + BE158/((BE158+1)/(S158/1.6) + BE158/(T158/1.37))</f>
        <v>0</v>
      </c>
      <c r="W158">
        <f>(AZ158*BC158)</f>
        <v>0</v>
      </c>
      <c r="X158">
        <f>(BS158+(W158+2*0.95*5.67E-8*(((BS158+$B$7)+273)^4-(BS158+273)^4)-44100*L158)/(1.84*29.3*T158+8*0.95*5.67E-8*(BS158+273)^3))</f>
        <v>0</v>
      </c>
      <c r="Y158">
        <f>($C$7*BT158+$D$7*BU158+$E$7*X158)</f>
        <v>0</v>
      </c>
      <c r="Z158">
        <f>0.61365*exp(17.502*Y158/(240.97+Y158))</f>
        <v>0</v>
      </c>
      <c r="AA158">
        <f>(AB158/AC158*100)</f>
        <v>0</v>
      </c>
      <c r="AB158">
        <f>BL158*(BQ158+BR158)/1000</f>
        <v>0</v>
      </c>
      <c r="AC158">
        <f>0.61365*exp(17.502*BS158/(240.97+BS158))</f>
        <v>0</v>
      </c>
      <c r="AD158">
        <f>(Z158-BL158*(BQ158+BR158)/1000)</f>
        <v>0</v>
      </c>
      <c r="AE158">
        <f>(-L158*44100)</f>
        <v>0</v>
      </c>
      <c r="AF158">
        <f>2*29.3*T158*0.92*(BS158-Y158)</f>
        <v>0</v>
      </c>
      <c r="AG158">
        <f>2*0.95*5.67E-8*(((BS158+$B$7)+273)^4-(Y158+273)^4)</f>
        <v>0</v>
      </c>
      <c r="AH158">
        <f>W158+AG158+AE158+AF158</f>
        <v>0</v>
      </c>
      <c r="AI158">
        <f>BP158*AW158*(BK158-BJ158*(1000-AW158*BM158)/(1000-AW158*BL158))/(100*BD158)</f>
        <v>0</v>
      </c>
      <c r="AJ158">
        <f>1000*BP158*AW158*(BL158-BM158)/(100*BD158*(1000-AW158*BL158))</f>
        <v>0</v>
      </c>
      <c r="AK158">
        <f>(AL158 - AM158 - BQ158*1E3/(8.314*(BS158+273.15)) * AO158/BP158 * AN158) * BP158/(100*BD158) * (1000 - BM158)/1000</f>
        <v>0</v>
      </c>
      <c r="AL158">
        <v>256.8329360277441</v>
      </c>
      <c r="AM158">
        <v>241.5720606060607</v>
      </c>
      <c r="AN158">
        <v>2.527614929082779</v>
      </c>
      <c r="AO158">
        <v>66.79350455149209</v>
      </c>
      <c r="AP158">
        <f>(AR158 - AQ158 + BQ158*1E3/(8.314*(BS158+273.15)) * AT158/BP158 * AS158) * BP158/(100*BD158) * 1000/(1000 - AR158)</f>
        <v>0</v>
      </c>
      <c r="AQ158">
        <v>15.26568023499449</v>
      </c>
      <c r="AR158">
        <v>16.23779090909091</v>
      </c>
      <c r="AS158">
        <v>0.0008753587947444529</v>
      </c>
      <c r="AT158">
        <v>79.18149441064182</v>
      </c>
      <c r="AU158">
        <v>156</v>
      </c>
      <c r="AV158">
        <v>26</v>
      </c>
      <c r="AW158">
        <f>IF(AU158*$H$13&gt;=AY158,1.0,(AY158/(AY158-AU158*$H$13)))</f>
        <v>0</v>
      </c>
      <c r="AX158">
        <f>(AW158-1)*100</f>
        <v>0</v>
      </c>
      <c r="AY158">
        <f>MAX(0,($B$13+$C$13*BX158)/(1+$D$13*BX158)*BQ158/(BS158+273)*$E$13)</f>
        <v>0</v>
      </c>
      <c r="AZ158">
        <f>$B$11*BY158+$C$11*BZ158+$F$11*CK158*(1-CN158)</f>
        <v>0</v>
      </c>
      <c r="BA158">
        <f>AZ158*BB158</f>
        <v>0</v>
      </c>
      <c r="BB158">
        <f>($B$11*$D$9+$C$11*$D$9+$F$11*((CX158+CP158)/MAX(CX158+CP158+CY158, 0.1)*$I$9+CY158/MAX(CX158+CP158+CY158, 0.1)*$J$9))/($B$11+$C$11+$F$11)</f>
        <v>0</v>
      </c>
      <c r="BC158">
        <f>($B$11*$K$9+$C$11*$K$9+$F$11*((CX158+CP158)/MAX(CX158+CP158+CY158, 0.1)*$P$9+CY158/MAX(CX158+CP158+CY158, 0.1)*$Q$9))/($B$11+$C$11+$F$11)</f>
        <v>0</v>
      </c>
      <c r="BD158">
        <v>6</v>
      </c>
      <c r="BE158">
        <v>0.5</v>
      </c>
      <c r="BF158" t="s">
        <v>361</v>
      </c>
      <c r="BG158">
        <v>2</v>
      </c>
      <c r="BH158" t="b">
        <v>1</v>
      </c>
      <c r="BI158">
        <v>1728492986.814285</v>
      </c>
      <c r="BJ158">
        <v>219.5812857142857</v>
      </c>
      <c r="BK158">
        <v>239.3723928571428</v>
      </c>
      <c r="BL158">
        <v>16.20903928571429</v>
      </c>
      <c r="BM158">
        <v>15.25996785714286</v>
      </c>
      <c r="BN158">
        <v>223.9672142857143</v>
      </c>
      <c r="BO158">
        <v>16.29947857142857</v>
      </c>
      <c r="BP158">
        <v>600.0163928571429</v>
      </c>
      <c r="BQ158">
        <v>97.5112392857143</v>
      </c>
      <c r="BR158">
        <v>0.1000247714285714</v>
      </c>
      <c r="BS158">
        <v>24.95283928571428</v>
      </c>
      <c r="BT158">
        <v>25.03812857142858</v>
      </c>
      <c r="BU158">
        <v>999.9000000000002</v>
      </c>
      <c r="BV158">
        <v>0</v>
      </c>
      <c r="BW158">
        <v>0</v>
      </c>
      <c r="BX158">
        <v>9994.754642857142</v>
      </c>
      <c r="BY158">
        <v>0</v>
      </c>
      <c r="BZ158">
        <v>72.48483571428572</v>
      </c>
      <c r="CA158">
        <v>-19.79109642857143</v>
      </c>
      <c r="CB158">
        <v>223.1994642857142</v>
      </c>
      <c r="CC158">
        <v>243.082</v>
      </c>
      <c r="CD158">
        <v>0.949067642857143</v>
      </c>
      <c r="CE158">
        <v>239.3723928571428</v>
      </c>
      <c r="CF158">
        <v>15.25996785714286</v>
      </c>
      <c r="CG158">
        <v>1.580562857142857</v>
      </c>
      <c r="CH158">
        <v>1.488018928571428</v>
      </c>
      <c r="CI158">
        <v>13.77058214285715</v>
      </c>
      <c r="CJ158">
        <v>12.84559285714286</v>
      </c>
      <c r="CK158">
        <v>1600.042857142857</v>
      </c>
      <c r="CL158">
        <v>0.6920020000000001</v>
      </c>
      <c r="CM158">
        <v>0.3079981071428571</v>
      </c>
      <c r="CN158">
        <v>0</v>
      </c>
      <c r="CO158">
        <v>2.047553571428571</v>
      </c>
      <c r="CP158">
        <v>0</v>
      </c>
      <c r="CQ158">
        <v>12273.71071428571</v>
      </c>
      <c r="CR158">
        <v>13790.56428571429</v>
      </c>
      <c r="CS158">
        <v>41.44164285714285</v>
      </c>
      <c r="CT158">
        <v>41.14489285714285</v>
      </c>
      <c r="CU158">
        <v>41.59125</v>
      </c>
      <c r="CV158">
        <v>40.36357142857141</v>
      </c>
      <c r="CW158">
        <v>40.36592857142857</v>
      </c>
      <c r="CX158">
        <v>1107.232142857143</v>
      </c>
      <c r="CY158">
        <v>492.8107142857143</v>
      </c>
      <c r="CZ158">
        <v>0</v>
      </c>
      <c r="DA158">
        <v>1728493051.6</v>
      </c>
      <c r="DB158">
        <v>0</v>
      </c>
      <c r="DC158">
        <v>1728490956.5</v>
      </c>
      <c r="DD158" t="s">
        <v>362</v>
      </c>
      <c r="DE158">
        <v>1728490952.5</v>
      </c>
      <c r="DF158">
        <v>1728490956.5</v>
      </c>
      <c r="DG158">
        <v>1</v>
      </c>
      <c r="DH158">
        <v>-0.065</v>
      </c>
      <c r="DI158">
        <v>-0.008</v>
      </c>
      <c r="DJ158">
        <v>-3.246</v>
      </c>
      <c r="DK158">
        <v>-0.091</v>
      </c>
      <c r="DL158">
        <v>52</v>
      </c>
      <c r="DM158">
        <v>15</v>
      </c>
      <c r="DN158">
        <v>0.25</v>
      </c>
      <c r="DO158">
        <v>0.13</v>
      </c>
      <c r="DP158">
        <v>-19.6105075</v>
      </c>
      <c r="DQ158">
        <v>-3.160364352720427</v>
      </c>
      <c r="DR158">
        <v>0.3053810516285351</v>
      </c>
      <c r="DS158">
        <v>0</v>
      </c>
      <c r="DT158">
        <v>0.943459</v>
      </c>
      <c r="DU158">
        <v>0.1169192870544065</v>
      </c>
      <c r="DV158">
        <v>0.01811472353363418</v>
      </c>
      <c r="DW158">
        <v>0</v>
      </c>
      <c r="DX158">
        <v>0</v>
      </c>
      <c r="DY158">
        <v>2</v>
      </c>
      <c r="DZ158" t="s">
        <v>386</v>
      </c>
      <c r="EA158">
        <v>3.23081</v>
      </c>
      <c r="EB158">
        <v>2.70423</v>
      </c>
      <c r="EC158">
        <v>0.06587949999999999</v>
      </c>
      <c r="ED158">
        <v>0.0697296</v>
      </c>
      <c r="EE158">
        <v>0.0852845</v>
      </c>
      <c r="EF158">
        <v>0.08171390000000001</v>
      </c>
      <c r="EG158">
        <v>30816.2</v>
      </c>
      <c r="EH158">
        <v>29948.2</v>
      </c>
      <c r="EI158">
        <v>31581.2</v>
      </c>
      <c r="EJ158">
        <v>30505.5</v>
      </c>
      <c r="EK158">
        <v>38713.4</v>
      </c>
      <c r="EL158">
        <v>37028.9</v>
      </c>
      <c r="EM158">
        <v>44280.8</v>
      </c>
      <c r="EN158">
        <v>42585.2</v>
      </c>
      <c r="EO158">
        <v>1.86007</v>
      </c>
      <c r="EP158">
        <v>1.90667</v>
      </c>
      <c r="EQ158">
        <v>0.140131</v>
      </c>
      <c r="ER158">
        <v>0</v>
      </c>
      <c r="ES158">
        <v>22.7358</v>
      </c>
      <c r="ET158">
        <v>999.9</v>
      </c>
      <c r="EU158">
        <v>70.2</v>
      </c>
      <c r="EV158">
        <v>23.7</v>
      </c>
      <c r="EW158">
        <v>21.1756</v>
      </c>
      <c r="EX158">
        <v>60.8919</v>
      </c>
      <c r="EY158">
        <v>25.2324</v>
      </c>
      <c r="EZ158">
        <v>1</v>
      </c>
      <c r="FA158">
        <v>-0.22873</v>
      </c>
      <c r="FB158">
        <v>0.592971</v>
      </c>
      <c r="FC158">
        <v>20.1974</v>
      </c>
      <c r="FD158">
        <v>5.21819</v>
      </c>
      <c r="FE158">
        <v>11.9972</v>
      </c>
      <c r="FF158">
        <v>4.9649</v>
      </c>
      <c r="FG158">
        <v>3.29553</v>
      </c>
      <c r="FH158">
        <v>9999</v>
      </c>
      <c r="FI158">
        <v>9999</v>
      </c>
      <c r="FJ158">
        <v>9999</v>
      </c>
      <c r="FK158">
        <v>148.6</v>
      </c>
      <c r="FL158">
        <v>4.97101</v>
      </c>
      <c r="FM158">
        <v>1.86768</v>
      </c>
      <c r="FN158">
        <v>1.85892</v>
      </c>
      <c r="FO158">
        <v>1.86508</v>
      </c>
      <c r="FP158">
        <v>1.86308</v>
      </c>
      <c r="FQ158">
        <v>1.86442</v>
      </c>
      <c r="FR158">
        <v>1.85986</v>
      </c>
      <c r="FS158">
        <v>1.86392</v>
      </c>
      <c r="FT158">
        <v>0</v>
      </c>
      <c r="FU158">
        <v>0</v>
      </c>
      <c r="FV158">
        <v>0</v>
      </c>
      <c r="FW158">
        <v>0</v>
      </c>
      <c r="FX158" t="s">
        <v>364</v>
      </c>
      <c r="FY158" t="s">
        <v>365</v>
      </c>
      <c r="FZ158" t="s">
        <v>366</v>
      </c>
      <c r="GA158" t="s">
        <v>366</v>
      </c>
      <c r="GB158" t="s">
        <v>366</v>
      </c>
      <c r="GC158" t="s">
        <v>366</v>
      </c>
      <c r="GD158">
        <v>0</v>
      </c>
      <c r="GE158">
        <v>100</v>
      </c>
      <c r="GF158">
        <v>100</v>
      </c>
      <c r="GG158">
        <v>-4.517</v>
      </c>
      <c r="GH158">
        <v>-0.0905</v>
      </c>
      <c r="GI158">
        <v>-2.868309889394353</v>
      </c>
      <c r="GJ158">
        <v>-0.006773961979547998</v>
      </c>
      <c r="GK158">
        <v>-8.296070481250098E-08</v>
      </c>
      <c r="GL158">
        <v>3.322967193956903E-10</v>
      </c>
      <c r="GM158">
        <v>-0.07871069313407227</v>
      </c>
      <c r="GN158">
        <v>-0.00208336341840114</v>
      </c>
      <c r="GO158">
        <v>8.801746095907445E-05</v>
      </c>
      <c r="GP158">
        <v>-2.677693255255651E-07</v>
      </c>
      <c r="GQ158">
        <v>3</v>
      </c>
      <c r="GR158">
        <v>2052</v>
      </c>
      <c r="GS158">
        <v>2</v>
      </c>
      <c r="GT158">
        <v>18</v>
      </c>
      <c r="GU158">
        <v>34</v>
      </c>
      <c r="GV158">
        <v>34</v>
      </c>
      <c r="GW158">
        <v>0.794678</v>
      </c>
      <c r="GX158">
        <v>2.38281</v>
      </c>
      <c r="GY158">
        <v>1.44775</v>
      </c>
      <c r="GZ158">
        <v>2.32178</v>
      </c>
      <c r="HA158">
        <v>1.55151</v>
      </c>
      <c r="HB158">
        <v>2.37549</v>
      </c>
      <c r="HC158">
        <v>29.3889</v>
      </c>
      <c r="HD158">
        <v>14.6661</v>
      </c>
      <c r="HE158">
        <v>18</v>
      </c>
      <c r="HF158">
        <v>413.83</v>
      </c>
      <c r="HG158">
        <v>436.914</v>
      </c>
      <c r="HH158">
        <v>22.313</v>
      </c>
      <c r="HI158">
        <v>24.0495</v>
      </c>
      <c r="HJ158">
        <v>30.0003</v>
      </c>
      <c r="HK158">
        <v>24.0175</v>
      </c>
      <c r="HL158">
        <v>23.9299</v>
      </c>
      <c r="HM158">
        <v>15.9579</v>
      </c>
      <c r="HN158">
        <v>36.6232</v>
      </c>
      <c r="HO158">
        <v>50.3706</v>
      </c>
      <c r="HP158">
        <v>22.3064</v>
      </c>
      <c r="HQ158">
        <v>275.513</v>
      </c>
      <c r="HR158">
        <v>15.2256</v>
      </c>
      <c r="HS158">
        <v>100.249</v>
      </c>
      <c r="HT158">
        <v>101.77</v>
      </c>
    </row>
    <row r="159" spans="1:228">
      <c r="A159">
        <v>143</v>
      </c>
      <c r="B159">
        <v>1728492999.6</v>
      </c>
      <c r="C159">
        <v>2062.099999904633</v>
      </c>
      <c r="D159" t="s">
        <v>653</v>
      </c>
      <c r="E159" t="s">
        <v>654</v>
      </c>
      <c r="F159">
        <v>5</v>
      </c>
      <c r="G159" t="s">
        <v>357</v>
      </c>
      <c r="H159" t="s">
        <v>358</v>
      </c>
      <c r="I159" t="s">
        <v>359</v>
      </c>
      <c r="J159" t="s">
        <v>612</v>
      </c>
      <c r="K159">
        <v>1728492992.1</v>
      </c>
      <c r="L159">
        <f>(M159)/1000</f>
        <v>0</v>
      </c>
      <c r="M159">
        <f>IF(BH159, AP159, AJ159)</f>
        <v>0</v>
      </c>
      <c r="N159">
        <f>IF(BH159, AK159, AI159)</f>
        <v>0</v>
      </c>
      <c r="O159">
        <f>BJ159 - IF(AW159&gt;1, N159*BD159*100.0/(AY159), 0)</f>
        <v>0</v>
      </c>
      <c r="P159">
        <f>((V159-L159/2)*O159-N159)/(V159+L159/2)</f>
        <v>0</v>
      </c>
      <c r="Q159">
        <f>P159*(BQ159+BR159)/1000.0</f>
        <v>0</v>
      </c>
      <c r="R159">
        <f>(BJ159 - IF(AW159&gt;1, N159*BD159*100.0/(AY159), 0))*(BQ159+BR159)/1000.0</f>
        <v>0</v>
      </c>
      <c r="S159">
        <f>2.0/((1/U159-1/T159)+SIGN(U159)*SQRT((1/U159-1/T159)*(1/U159-1/T159) + 4*BE159/((BE159+1)*(BE159+1))*(2*1/U159*1/T159-1/T159*1/T159)))</f>
        <v>0</v>
      </c>
      <c r="T159">
        <f>IF(LEFT(BF159,1)&lt;&gt;"0",IF(LEFT(BF159,1)="1",3.0,BG159),$D$5+$E$5*(BX159*BQ159/($K$5*1000))+$F$5*(BX159*BQ159/($K$5*1000))*MAX(MIN(BD159,$J$5),$I$5)*MAX(MIN(BD159,$J$5),$I$5)+$G$5*MAX(MIN(BD159,$J$5),$I$5)*(BX159*BQ159/($K$5*1000))+$H$5*(BX159*BQ159/($K$5*1000))*(BX159*BQ159/($K$5*1000)))</f>
        <v>0</v>
      </c>
      <c r="U159">
        <f>L159*(1000-(1000*0.61365*exp(17.502*Y159/(240.97+Y159))/(BQ159+BR159)+BL159)/2)/(1000*0.61365*exp(17.502*Y159/(240.97+Y159))/(BQ159+BR159)-BL159)</f>
        <v>0</v>
      </c>
      <c r="V159">
        <f>1/((BE159+1)/(S159/1.6)+1/(T159/1.37)) + BE159/((BE159+1)/(S159/1.6) + BE159/(T159/1.37))</f>
        <v>0</v>
      </c>
      <c r="W159">
        <f>(AZ159*BC159)</f>
        <v>0</v>
      </c>
      <c r="X159">
        <f>(BS159+(W159+2*0.95*5.67E-8*(((BS159+$B$7)+273)^4-(BS159+273)^4)-44100*L159)/(1.84*29.3*T159+8*0.95*5.67E-8*(BS159+273)^3))</f>
        <v>0</v>
      </c>
      <c r="Y159">
        <f>($C$7*BT159+$D$7*BU159+$E$7*X159)</f>
        <v>0</v>
      </c>
      <c r="Z159">
        <f>0.61365*exp(17.502*Y159/(240.97+Y159))</f>
        <v>0</v>
      </c>
      <c r="AA159">
        <f>(AB159/AC159*100)</f>
        <v>0</v>
      </c>
      <c r="AB159">
        <f>BL159*(BQ159+BR159)/1000</f>
        <v>0</v>
      </c>
      <c r="AC159">
        <f>0.61365*exp(17.502*BS159/(240.97+BS159))</f>
        <v>0</v>
      </c>
      <c r="AD159">
        <f>(Z159-BL159*(BQ159+BR159)/1000)</f>
        <v>0</v>
      </c>
      <c r="AE159">
        <f>(-L159*44100)</f>
        <v>0</v>
      </c>
      <c r="AF159">
        <f>2*29.3*T159*0.92*(BS159-Y159)</f>
        <v>0</v>
      </c>
      <c r="AG159">
        <f>2*0.95*5.67E-8*(((BS159+$B$7)+273)^4-(Y159+273)^4)</f>
        <v>0</v>
      </c>
      <c r="AH159">
        <f>W159+AG159+AE159+AF159</f>
        <v>0</v>
      </c>
      <c r="AI159">
        <f>BP159*AW159*(BK159-BJ159*(1000-AW159*BM159)/(1000-AW159*BL159))/(100*BD159)</f>
        <v>0</v>
      </c>
      <c r="AJ159">
        <f>1000*BP159*AW159*(BL159-BM159)/(100*BD159*(1000-AW159*BL159))</f>
        <v>0</v>
      </c>
      <c r="AK159">
        <f>(AL159 - AM159 - BQ159*1E3/(8.314*(BS159+273.15)) * AO159/BP159 * AN159) * BP159/(100*BD159) * (1000 - BM159)/1000</f>
        <v>0</v>
      </c>
      <c r="AL159">
        <v>269.5022664247427</v>
      </c>
      <c r="AM159">
        <v>254.117024242424</v>
      </c>
      <c r="AN159">
        <v>2.501579691976308</v>
      </c>
      <c r="AO159">
        <v>66.79350455149209</v>
      </c>
      <c r="AP159">
        <f>(AR159 - AQ159 + BQ159*1E3/(8.314*(BS159+273.15)) * AT159/BP159 * AS159) * BP159/(100*BD159) * 1000/(1000 - AR159)</f>
        <v>0</v>
      </c>
      <c r="AQ159">
        <v>15.26751171325397</v>
      </c>
      <c r="AR159">
        <v>16.24939636363636</v>
      </c>
      <c r="AS159">
        <v>0.0003138193803612665</v>
      </c>
      <c r="AT159">
        <v>79.18149441064182</v>
      </c>
      <c r="AU159">
        <v>157</v>
      </c>
      <c r="AV159">
        <v>26</v>
      </c>
      <c r="AW159">
        <f>IF(AU159*$H$13&gt;=AY159,1.0,(AY159/(AY159-AU159*$H$13)))</f>
        <v>0</v>
      </c>
      <c r="AX159">
        <f>(AW159-1)*100</f>
        <v>0</v>
      </c>
      <c r="AY159">
        <f>MAX(0,($B$13+$C$13*BX159)/(1+$D$13*BX159)*BQ159/(BS159+273)*$E$13)</f>
        <v>0</v>
      </c>
      <c r="AZ159">
        <f>$B$11*BY159+$C$11*BZ159+$F$11*CK159*(1-CN159)</f>
        <v>0</v>
      </c>
      <c r="BA159">
        <f>AZ159*BB159</f>
        <v>0</v>
      </c>
      <c r="BB159">
        <f>($B$11*$D$9+$C$11*$D$9+$F$11*((CX159+CP159)/MAX(CX159+CP159+CY159, 0.1)*$I$9+CY159/MAX(CX159+CP159+CY159, 0.1)*$J$9))/($B$11+$C$11+$F$11)</f>
        <v>0</v>
      </c>
      <c r="BC159">
        <f>($B$11*$K$9+$C$11*$K$9+$F$11*((CX159+CP159)/MAX(CX159+CP159+CY159, 0.1)*$P$9+CY159/MAX(CX159+CP159+CY159, 0.1)*$Q$9))/($B$11+$C$11+$F$11)</f>
        <v>0</v>
      </c>
      <c r="BD159">
        <v>6</v>
      </c>
      <c r="BE159">
        <v>0.5</v>
      </c>
      <c r="BF159" t="s">
        <v>361</v>
      </c>
      <c r="BG159">
        <v>2</v>
      </c>
      <c r="BH159" t="b">
        <v>1</v>
      </c>
      <c r="BI159">
        <v>1728492992.1</v>
      </c>
      <c r="BJ159">
        <v>232.6759259259259</v>
      </c>
      <c r="BK159">
        <v>252.6645555555556</v>
      </c>
      <c r="BL159">
        <v>16.23042592592593</v>
      </c>
      <c r="BM159">
        <v>15.26465925925926</v>
      </c>
      <c r="BN159">
        <v>237.151037037037</v>
      </c>
      <c r="BO159">
        <v>16.32085185185185</v>
      </c>
      <c r="BP159">
        <v>600.0184444444444</v>
      </c>
      <c r="BQ159">
        <v>97.51130370370373</v>
      </c>
      <c r="BR159">
        <v>0.09994939259259261</v>
      </c>
      <c r="BS159">
        <v>24.95774814814814</v>
      </c>
      <c r="BT159">
        <v>25.04223703703704</v>
      </c>
      <c r="BU159">
        <v>999.9000000000001</v>
      </c>
      <c r="BV159">
        <v>0</v>
      </c>
      <c r="BW159">
        <v>0</v>
      </c>
      <c r="BX159">
        <v>9998.055555555555</v>
      </c>
      <c r="BY159">
        <v>0</v>
      </c>
      <c r="BZ159">
        <v>73.35467037037037</v>
      </c>
      <c r="CA159">
        <v>-19.98865185185185</v>
      </c>
      <c r="CB159">
        <v>236.5148888888889</v>
      </c>
      <c r="CC159">
        <v>256.5813703703704</v>
      </c>
      <c r="CD159">
        <v>0.9657619999999999</v>
      </c>
      <c r="CE159">
        <v>252.6645555555556</v>
      </c>
      <c r="CF159">
        <v>15.26465925925926</v>
      </c>
      <c r="CG159">
        <v>1.58265</v>
      </c>
      <c r="CH159">
        <v>1.488477777777778</v>
      </c>
      <c r="CI159">
        <v>13.79088888888889</v>
      </c>
      <c r="CJ159">
        <v>12.85030370370371</v>
      </c>
      <c r="CK159">
        <v>1600.045185185185</v>
      </c>
      <c r="CL159">
        <v>0.6919990740740741</v>
      </c>
      <c r="CM159">
        <v>0.3080009259259259</v>
      </c>
      <c r="CN159">
        <v>0</v>
      </c>
      <c r="CO159">
        <v>2.120455555555556</v>
      </c>
      <c r="CP159">
        <v>0</v>
      </c>
      <c r="CQ159">
        <v>12253.91111111111</v>
      </c>
      <c r="CR159">
        <v>13790.56666666667</v>
      </c>
      <c r="CS159">
        <v>41.32377777777777</v>
      </c>
      <c r="CT159">
        <v>41.02988888888889</v>
      </c>
      <c r="CU159">
        <v>41.50437037037037</v>
      </c>
      <c r="CV159">
        <v>40.13633333333333</v>
      </c>
      <c r="CW159">
        <v>40.24292592592592</v>
      </c>
      <c r="CX159">
        <v>1107.229259259259</v>
      </c>
      <c r="CY159">
        <v>492.8159259259259</v>
      </c>
      <c r="CZ159">
        <v>0</v>
      </c>
      <c r="DA159">
        <v>1728493056.4</v>
      </c>
      <c r="DB159">
        <v>0</v>
      </c>
      <c r="DC159">
        <v>1728490956.5</v>
      </c>
      <c r="DD159" t="s">
        <v>362</v>
      </c>
      <c r="DE159">
        <v>1728490952.5</v>
      </c>
      <c r="DF159">
        <v>1728490956.5</v>
      </c>
      <c r="DG159">
        <v>1</v>
      </c>
      <c r="DH159">
        <v>-0.065</v>
      </c>
      <c r="DI159">
        <v>-0.008</v>
      </c>
      <c r="DJ159">
        <v>-3.246</v>
      </c>
      <c r="DK159">
        <v>-0.091</v>
      </c>
      <c r="DL159">
        <v>52</v>
      </c>
      <c r="DM159">
        <v>15</v>
      </c>
      <c r="DN159">
        <v>0.25</v>
      </c>
      <c r="DO159">
        <v>0.13</v>
      </c>
      <c r="DP159">
        <v>-19.8745775</v>
      </c>
      <c r="DQ159">
        <v>-2.305496060037541</v>
      </c>
      <c r="DR159">
        <v>0.2396645118572001</v>
      </c>
      <c r="DS159">
        <v>0</v>
      </c>
      <c r="DT159">
        <v>0.9562475749999999</v>
      </c>
      <c r="DU159">
        <v>0.1866404240150046</v>
      </c>
      <c r="DV159">
        <v>0.01830423281632898</v>
      </c>
      <c r="DW159">
        <v>0</v>
      </c>
      <c r="DX159">
        <v>0</v>
      </c>
      <c r="DY159">
        <v>2</v>
      </c>
      <c r="DZ159" t="s">
        <v>386</v>
      </c>
      <c r="EA159">
        <v>3.23085</v>
      </c>
      <c r="EB159">
        <v>2.70402</v>
      </c>
      <c r="EC159">
        <v>0.0687299</v>
      </c>
      <c r="ED159">
        <v>0.072464</v>
      </c>
      <c r="EE159">
        <v>0.08532380000000001</v>
      </c>
      <c r="EF159">
        <v>0.0817065</v>
      </c>
      <c r="EG159">
        <v>30722.2</v>
      </c>
      <c r="EH159">
        <v>29860.1</v>
      </c>
      <c r="EI159">
        <v>31581.3</v>
      </c>
      <c r="EJ159">
        <v>30505.4</v>
      </c>
      <c r="EK159">
        <v>38711.9</v>
      </c>
      <c r="EL159">
        <v>37028.6</v>
      </c>
      <c r="EM159">
        <v>44281</v>
      </c>
      <c r="EN159">
        <v>42584.4</v>
      </c>
      <c r="EO159">
        <v>1.85935</v>
      </c>
      <c r="EP159">
        <v>1.90653</v>
      </c>
      <c r="EQ159">
        <v>0.140354</v>
      </c>
      <c r="ER159">
        <v>0</v>
      </c>
      <c r="ES159">
        <v>22.7438</v>
      </c>
      <c r="ET159">
        <v>999.9</v>
      </c>
      <c r="EU159">
        <v>70.2</v>
      </c>
      <c r="EV159">
        <v>23.8</v>
      </c>
      <c r="EW159">
        <v>21.3051</v>
      </c>
      <c r="EX159">
        <v>61.4419</v>
      </c>
      <c r="EY159">
        <v>25.2204</v>
      </c>
      <c r="EZ159">
        <v>1</v>
      </c>
      <c r="FA159">
        <v>-0.22827</v>
      </c>
      <c r="FB159">
        <v>0.620142</v>
      </c>
      <c r="FC159">
        <v>20.197</v>
      </c>
      <c r="FD159">
        <v>5.21714</v>
      </c>
      <c r="FE159">
        <v>11.9968</v>
      </c>
      <c r="FF159">
        <v>4.9647</v>
      </c>
      <c r="FG159">
        <v>3.2954</v>
      </c>
      <c r="FH159">
        <v>9999</v>
      </c>
      <c r="FI159">
        <v>9999</v>
      </c>
      <c r="FJ159">
        <v>9999</v>
      </c>
      <c r="FK159">
        <v>148.6</v>
      </c>
      <c r="FL159">
        <v>4.97104</v>
      </c>
      <c r="FM159">
        <v>1.86768</v>
      </c>
      <c r="FN159">
        <v>1.85898</v>
      </c>
      <c r="FO159">
        <v>1.86508</v>
      </c>
      <c r="FP159">
        <v>1.86309</v>
      </c>
      <c r="FQ159">
        <v>1.86443</v>
      </c>
      <c r="FR159">
        <v>1.85986</v>
      </c>
      <c r="FS159">
        <v>1.86396</v>
      </c>
      <c r="FT159">
        <v>0</v>
      </c>
      <c r="FU159">
        <v>0</v>
      </c>
      <c r="FV159">
        <v>0</v>
      </c>
      <c r="FW159">
        <v>0</v>
      </c>
      <c r="FX159" t="s">
        <v>364</v>
      </c>
      <c r="FY159" t="s">
        <v>365</v>
      </c>
      <c r="FZ159" t="s">
        <v>366</v>
      </c>
      <c r="GA159" t="s">
        <v>366</v>
      </c>
      <c r="GB159" t="s">
        <v>366</v>
      </c>
      <c r="GC159" t="s">
        <v>366</v>
      </c>
      <c r="GD159">
        <v>0</v>
      </c>
      <c r="GE159">
        <v>100</v>
      </c>
      <c r="GF159">
        <v>100</v>
      </c>
      <c r="GG159">
        <v>-4.601</v>
      </c>
      <c r="GH159">
        <v>-0.09039999999999999</v>
      </c>
      <c r="GI159">
        <v>-2.868309889394353</v>
      </c>
      <c r="GJ159">
        <v>-0.006773961979547998</v>
      </c>
      <c r="GK159">
        <v>-8.296070481250098E-08</v>
      </c>
      <c r="GL159">
        <v>3.322967193956903E-10</v>
      </c>
      <c r="GM159">
        <v>-0.07871069313407227</v>
      </c>
      <c r="GN159">
        <v>-0.00208336341840114</v>
      </c>
      <c r="GO159">
        <v>8.801746095907445E-05</v>
      </c>
      <c r="GP159">
        <v>-2.677693255255651E-07</v>
      </c>
      <c r="GQ159">
        <v>3</v>
      </c>
      <c r="GR159">
        <v>2052</v>
      </c>
      <c r="GS159">
        <v>2</v>
      </c>
      <c r="GT159">
        <v>18</v>
      </c>
      <c r="GU159">
        <v>34.1</v>
      </c>
      <c r="GV159">
        <v>34.1</v>
      </c>
      <c r="GW159">
        <v>0.825195</v>
      </c>
      <c r="GX159">
        <v>2.38647</v>
      </c>
      <c r="GY159">
        <v>1.44897</v>
      </c>
      <c r="GZ159">
        <v>2.32178</v>
      </c>
      <c r="HA159">
        <v>1.55151</v>
      </c>
      <c r="HB159">
        <v>2.25342</v>
      </c>
      <c r="HC159">
        <v>29.3889</v>
      </c>
      <c r="HD159">
        <v>14.6574</v>
      </c>
      <c r="HE159">
        <v>18</v>
      </c>
      <c r="HF159">
        <v>413.491</v>
      </c>
      <c r="HG159">
        <v>436.867</v>
      </c>
      <c r="HH159">
        <v>22.273</v>
      </c>
      <c r="HI159">
        <v>24.0546</v>
      </c>
      <c r="HJ159">
        <v>30.0004</v>
      </c>
      <c r="HK159">
        <v>24.0225</v>
      </c>
      <c r="HL159">
        <v>23.9348</v>
      </c>
      <c r="HM159">
        <v>16.5635</v>
      </c>
      <c r="HN159">
        <v>36.6232</v>
      </c>
      <c r="HO159">
        <v>49.9729</v>
      </c>
      <c r="HP159">
        <v>22.267</v>
      </c>
      <c r="HQ159">
        <v>290.588</v>
      </c>
      <c r="HR159">
        <v>15.2161</v>
      </c>
      <c r="HS159">
        <v>100.249</v>
      </c>
      <c r="HT159">
        <v>101.769</v>
      </c>
    </row>
    <row r="160" spans="1:228">
      <c r="A160">
        <v>144</v>
      </c>
      <c r="B160">
        <v>1728493004.6</v>
      </c>
      <c r="C160">
        <v>2067.099999904633</v>
      </c>
      <c r="D160" t="s">
        <v>655</v>
      </c>
      <c r="E160" t="s">
        <v>656</v>
      </c>
      <c r="F160">
        <v>5</v>
      </c>
      <c r="G160" t="s">
        <v>357</v>
      </c>
      <c r="H160" t="s">
        <v>358</v>
      </c>
      <c r="I160" t="s">
        <v>359</v>
      </c>
      <c r="J160" t="s">
        <v>612</v>
      </c>
      <c r="K160">
        <v>1728492996.814285</v>
      </c>
      <c r="L160">
        <f>(M160)/1000</f>
        <v>0</v>
      </c>
      <c r="M160">
        <f>IF(BH160, AP160, AJ160)</f>
        <v>0</v>
      </c>
      <c r="N160">
        <f>IF(BH160, AK160, AI160)</f>
        <v>0</v>
      </c>
      <c r="O160">
        <f>BJ160 - IF(AW160&gt;1, N160*BD160*100.0/(AY160), 0)</f>
        <v>0</v>
      </c>
      <c r="P160">
        <f>((V160-L160/2)*O160-N160)/(V160+L160/2)</f>
        <v>0</v>
      </c>
      <c r="Q160">
        <f>P160*(BQ160+BR160)/1000.0</f>
        <v>0</v>
      </c>
      <c r="R160">
        <f>(BJ160 - IF(AW160&gt;1, N160*BD160*100.0/(AY160), 0))*(BQ160+BR160)/1000.0</f>
        <v>0</v>
      </c>
      <c r="S160">
        <f>2.0/((1/U160-1/T160)+SIGN(U160)*SQRT((1/U160-1/T160)*(1/U160-1/T160) + 4*BE160/((BE160+1)*(BE160+1))*(2*1/U160*1/T160-1/T160*1/T160)))</f>
        <v>0</v>
      </c>
      <c r="T160">
        <f>IF(LEFT(BF160,1)&lt;&gt;"0",IF(LEFT(BF160,1)="1",3.0,BG160),$D$5+$E$5*(BX160*BQ160/($K$5*1000))+$F$5*(BX160*BQ160/($K$5*1000))*MAX(MIN(BD160,$J$5),$I$5)*MAX(MIN(BD160,$J$5),$I$5)+$G$5*MAX(MIN(BD160,$J$5),$I$5)*(BX160*BQ160/($K$5*1000))+$H$5*(BX160*BQ160/($K$5*1000))*(BX160*BQ160/($K$5*1000)))</f>
        <v>0</v>
      </c>
      <c r="U160">
        <f>L160*(1000-(1000*0.61365*exp(17.502*Y160/(240.97+Y160))/(BQ160+BR160)+BL160)/2)/(1000*0.61365*exp(17.502*Y160/(240.97+Y160))/(BQ160+BR160)-BL160)</f>
        <v>0</v>
      </c>
      <c r="V160">
        <f>1/((BE160+1)/(S160/1.6)+1/(T160/1.37)) + BE160/((BE160+1)/(S160/1.6) + BE160/(T160/1.37))</f>
        <v>0</v>
      </c>
      <c r="W160">
        <f>(AZ160*BC160)</f>
        <v>0</v>
      </c>
      <c r="X160">
        <f>(BS160+(W160+2*0.95*5.67E-8*(((BS160+$B$7)+273)^4-(BS160+273)^4)-44100*L160)/(1.84*29.3*T160+8*0.95*5.67E-8*(BS160+273)^3))</f>
        <v>0</v>
      </c>
      <c r="Y160">
        <f>($C$7*BT160+$D$7*BU160+$E$7*X160)</f>
        <v>0</v>
      </c>
      <c r="Z160">
        <f>0.61365*exp(17.502*Y160/(240.97+Y160))</f>
        <v>0</v>
      </c>
      <c r="AA160">
        <f>(AB160/AC160*100)</f>
        <v>0</v>
      </c>
      <c r="AB160">
        <f>BL160*(BQ160+BR160)/1000</f>
        <v>0</v>
      </c>
      <c r="AC160">
        <f>0.61365*exp(17.502*BS160/(240.97+BS160))</f>
        <v>0</v>
      </c>
      <c r="AD160">
        <f>(Z160-BL160*(BQ160+BR160)/1000)</f>
        <v>0</v>
      </c>
      <c r="AE160">
        <f>(-L160*44100)</f>
        <v>0</v>
      </c>
      <c r="AF160">
        <f>2*29.3*T160*0.92*(BS160-Y160)</f>
        <v>0</v>
      </c>
      <c r="AG160">
        <f>2*0.95*5.67E-8*(((BS160+$B$7)+273)^4-(Y160+273)^4)</f>
        <v>0</v>
      </c>
      <c r="AH160">
        <f>W160+AG160+AE160+AF160</f>
        <v>0</v>
      </c>
      <c r="AI160">
        <f>BP160*AW160*(BK160-BJ160*(1000-AW160*BM160)/(1000-AW160*BL160))/(100*BD160)</f>
        <v>0</v>
      </c>
      <c r="AJ160">
        <f>1000*BP160*AW160*(BL160-BM160)/(100*BD160*(1000-AW160*BL160))</f>
        <v>0</v>
      </c>
      <c r="AK160">
        <f>(AL160 - AM160 - BQ160*1E3/(8.314*(BS160+273.15)) * AO160/BP160 * AN160) * BP160/(100*BD160) * (1000 - BM160)/1000</f>
        <v>0</v>
      </c>
      <c r="AL160">
        <v>282.1256376781461</v>
      </c>
      <c r="AM160">
        <v>266.5237272727272</v>
      </c>
      <c r="AN160">
        <v>2.492994741166525</v>
      </c>
      <c r="AO160">
        <v>66.79350455149209</v>
      </c>
      <c r="AP160">
        <f>(AR160 - AQ160 + BQ160*1E3/(8.314*(BS160+273.15)) * AT160/BP160 * AS160) * BP160/(100*BD160) * 1000/(1000 - AR160)</f>
        <v>0</v>
      </c>
      <c r="AQ160">
        <v>15.2726312030612</v>
      </c>
      <c r="AR160">
        <v>16.26089030303029</v>
      </c>
      <c r="AS160">
        <v>0.0002229925971376362</v>
      </c>
      <c r="AT160">
        <v>79.18149441064182</v>
      </c>
      <c r="AU160">
        <v>156</v>
      </c>
      <c r="AV160">
        <v>26</v>
      </c>
      <c r="AW160">
        <f>IF(AU160*$H$13&gt;=AY160,1.0,(AY160/(AY160-AU160*$H$13)))</f>
        <v>0</v>
      </c>
      <c r="AX160">
        <f>(AW160-1)*100</f>
        <v>0</v>
      </c>
      <c r="AY160">
        <f>MAX(0,($B$13+$C$13*BX160)/(1+$D$13*BX160)*BQ160/(BS160+273)*$E$13)</f>
        <v>0</v>
      </c>
      <c r="AZ160">
        <f>$B$11*BY160+$C$11*BZ160+$F$11*CK160*(1-CN160)</f>
        <v>0</v>
      </c>
      <c r="BA160">
        <f>AZ160*BB160</f>
        <v>0</v>
      </c>
      <c r="BB160">
        <f>($B$11*$D$9+$C$11*$D$9+$F$11*((CX160+CP160)/MAX(CX160+CP160+CY160, 0.1)*$I$9+CY160/MAX(CX160+CP160+CY160, 0.1)*$J$9))/($B$11+$C$11+$F$11)</f>
        <v>0</v>
      </c>
      <c r="BC160">
        <f>($B$11*$K$9+$C$11*$K$9+$F$11*((CX160+CP160)/MAX(CX160+CP160+CY160, 0.1)*$P$9+CY160/MAX(CX160+CP160+CY160, 0.1)*$Q$9))/($B$11+$C$11+$F$11)</f>
        <v>0</v>
      </c>
      <c r="BD160">
        <v>6</v>
      </c>
      <c r="BE160">
        <v>0.5</v>
      </c>
      <c r="BF160" t="s">
        <v>361</v>
      </c>
      <c r="BG160">
        <v>2</v>
      </c>
      <c r="BH160" t="b">
        <v>1</v>
      </c>
      <c r="BI160">
        <v>1728492996.814285</v>
      </c>
      <c r="BJ160">
        <v>244.3040714285714</v>
      </c>
      <c r="BK160">
        <v>264.4645714285714</v>
      </c>
      <c r="BL160">
        <v>16.24341785714286</v>
      </c>
      <c r="BM160">
        <v>15.26822142857143</v>
      </c>
      <c r="BN160">
        <v>248.8581785714286</v>
      </c>
      <c r="BO160">
        <v>16.33384285714286</v>
      </c>
      <c r="BP160">
        <v>600.0165714285714</v>
      </c>
      <c r="BQ160">
        <v>97.51144642857146</v>
      </c>
      <c r="BR160">
        <v>0.09998146071428571</v>
      </c>
      <c r="BS160">
        <v>24.96351071428571</v>
      </c>
      <c r="BT160">
        <v>25.04536428571429</v>
      </c>
      <c r="BU160">
        <v>999.9000000000002</v>
      </c>
      <c r="BV160">
        <v>0</v>
      </c>
      <c r="BW160">
        <v>0</v>
      </c>
      <c r="BX160">
        <v>9986.094999999999</v>
      </c>
      <c r="BY160">
        <v>0</v>
      </c>
      <c r="BZ160">
        <v>74.88415714285715</v>
      </c>
      <c r="CA160">
        <v>-20.16048928571429</v>
      </c>
      <c r="CB160">
        <v>248.3381428571429</v>
      </c>
      <c r="CC160">
        <v>268.56525</v>
      </c>
      <c r="CD160">
        <v>0.9752039999999998</v>
      </c>
      <c r="CE160">
        <v>264.4645714285714</v>
      </c>
      <c r="CF160">
        <v>15.26822142857143</v>
      </c>
      <c r="CG160">
        <v>1.58392</v>
      </c>
      <c r="CH160">
        <v>1.488826785714286</v>
      </c>
      <c r="CI160">
        <v>13.80323214285714</v>
      </c>
      <c r="CJ160">
        <v>12.85388928571429</v>
      </c>
      <c r="CK160">
        <v>1600.037142857143</v>
      </c>
      <c r="CL160">
        <v>0.6919999285714284</v>
      </c>
      <c r="CM160">
        <v>0.3080000714285714</v>
      </c>
      <c r="CN160">
        <v>0</v>
      </c>
      <c r="CO160">
        <v>2.127857142857143</v>
      </c>
      <c r="CP160">
        <v>0</v>
      </c>
      <c r="CQ160">
        <v>12237.65</v>
      </c>
      <c r="CR160">
        <v>13790.49285714286</v>
      </c>
      <c r="CS160">
        <v>41.2207857142857</v>
      </c>
      <c r="CT160">
        <v>40.93946428571428</v>
      </c>
      <c r="CU160">
        <v>41.42157142857142</v>
      </c>
      <c r="CV160">
        <v>39.95064285714285</v>
      </c>
      <c r="CW160">
        <v>40.14046428571429</v>
      </c>
      <c r="CX160">
        <v>1107.224642857143</v>
      </c>
      <c r="CY160">
        <v>492.8125000000001</v>
      </c>
      <c r="CZ160">
        <v>0</v>
      </c>
      <c r="DA160">
        <v>1728493061.2</v>
      </c>
      <c r="DB160">
        <v>0</v>
      </c>
      <c r="DC160">
        <v>1728490956.5</v>
      </c>
      <c r="DD160" t="s">
        <v>362</v>
      </c>
      <c r="DE160">
        <v>1728490952.5</v>
      </c>
      <c r="DF160">
        <v>1728490956.5</v>
      </c>
      <c r="DG160">
        <v>1</v>
      </c>
      <c r="DH160">
        <v>-0.065</v>
      </c>
      <c r="DI160">
        <v>-0.008</v>
      </c>
      <c r="DJ160">
        <v>-3.246</v>
      </c>
      <c r="DK160">
        <v>-0.091</v>
      </c>
      <c r="DL160">
        <v>52</v>
      </c>
      <c r="DM160">
        <v>15</v>
      </c>
      <c r="DN160">
        <v>0.25</v>
      </c>
      <c r="DO160">
        <v>0.13</v>
      </c>
      <c r="DP160">
        <v>-20.01487</v>
      </c>
      <c r="DQ160">
        <v>-1.81370431519698</v>
      </c>
      <c r="DR160">
        <v>0.2069201708389011</v>
      </c>
      <c r="DS160">
        <v>0</v>
      </c>
      <c r="DT160">
        <v>0.9672988499999999</v>
      </c>
      <c r="DU160">
        <v>0.1349421388367714</v>
      </c>
      <c r="DV160">
        <v>0.01330799276102522</v>
      </c>
      <c r="DW160">
        <v>0</v>
      </c>
      <c r="DX160">
        <v>0</v>
      </c>
      <c r="DY160">
        <v>2</v>
      </c>
      <c r="DZ160" t="s">
        <v>386</v>
      </c>
      <c r="EA160">
        <v>3.231</v>
      </c>
      <c r="EB160">
        <v>2.70429</v>
      </c>
      <c r="EC160">
        <v>0.0715118</v>
      </c>
      <c r="ED160">
        <v>0.0753327</v>
      </c>
      <c r="EE160">
        <v>0.0853674</v>
      </c>
      <c r="EF160">
        <v>0.08173469999999999</v>
      </c>
      <c r="EG160">
        <v>30630.1</v>
      </c>
      <c r="EH160">
        <v>29767.3</v>
      </c>
      <c r="EI160">
        <v>31581</v>
      </c>
      <c r="EJ160">
        <v>30505</v>
      </c>
      <c r="EK160">
        <v>38709.8</v>
      </c>
      <c r="EL160">
        <v>37027.7</v>
      </c>
      <c r="EM160">
        <v>44280.6</v>
      </c>
      <c r="EN160">
        <v>42584.6</v>
      </c>
      <c r="EO160">
        <v>1.8608</v>
      </c>
      <c r="EP160">
        <v>1.90635</v>
      </c>
      <c r="EQ160">
        <v>0.140164</v>
      </c>
      <c r="ER160">
        <v>0</v>
      </c>
      <c r="ES160">
        <v>22.7512</v>
      </c>
      <c r="ET160">
        <v>999.9</v>
      </c>
      <c r="EU160">
        <v>70.2</v>
      </c>
      <c r="EV160">
        <v>23.8</v>
      </c>
      <c r="EW160">
        <v>21.3043</v>
      </c>
      <c r="EX160">
        <v>61.3619</v>
      </c>
      <c r="EY160">
        <v>25.028</v>
      </c>
      <c r="EZ160">
        <v>1</v>
      </c>
      <c r="FA160">
        <v>-0.227805</v>
      </c>
      <c r="FB160">
        <v>0.674507</v>
      </c>
      <c r="FC160">
        <v>20.197</v>
      </c>
      <c r="FD160">
        <v>5.21849</v>
      </c>
      <c r="FE160">
        <v>11.9975</v>
      </c>
      <c r="FF160">
        <v>4.96505</v>
      </c>
      <c r="FG160">
        <v>3.29568</v>
      </c>
      <c r="FH160">
        <v>9999</v>
      </c>
      <c r="FI160">
        <v>9999</v>
      </c>
      <c r="FJ160">
        <v>9999</v>
      </c>
      <c r="FK160">
        <v>148.6</v>
      </c>
      <c r="FL160">
        <v>4.97102</v>
      </c>
      <c r="FM160">
        <v>1.86768</v>
      </c>
      <c r="FN160">
        <v>1.85895</v>
      </c>
      <c r="FO160">
        <v>1.86508</v>
      </c>
      <c r="FP160">
        <v>1.86304</v>
      </c>
      <c r="FQ160">
        <v>1.86443</v>
      </c>
      <c r="FR160">
        <v>1.85984</v>
      </c>
      <c r="FS160">
        <v>1.86397</v>
      </c>
      <c r="FT160">
        <v>0</v>
      </c>
      <c r="FU160">
        <v>0</v>
      </c>
      <c r="FV160">
        <v>0</v>
      </c>
      <c r="FW160">
        <v>0</v>
      </c>
      <c r="FX160" t="s">
        <v>364</v>
      </c>
      <c r="FY160" t="s">
        <v>365</v>
      </c>
      <c r="FZ160" t="s">
        <v>366</v>
      </c>
      <c r="GA160" t="s">
        <v>366</v>
      </c>
      <c r="GB160" t="s">
        <v>366</v>
      </c>
      <c r="GC160" t="s">
        <v>366</v>
      </c>
      <c r="GD160">
        <v>0</v>
      </c>
      <c r="GE160">
        <v>100</v>
      </c>
      <c r="GF160">
        <v>100</v>
      </c>
      <c r="GG160">
        <v>-4.684</v>
      </c>
      <c r="GH160">
        <v>-0.09039999999999999</v>
      </c>
      <c r="GI160">
        <v>-2.868309889394353</v>
      </c>
      <c r="GJ160">
        <v>-0.006773961979547998</v>
      </c>
      <c r="GK160">
        <v>-8.296070481250098E-08</v>
      </c>
      <c r="GL160">
        <v>3.322967193956903E-10</v>
      </c>
      <c r="GM160">
        <v>-0.07871069313407227</v>
      </c>
      <c r="GN160">
        <v>-0.00208336341840114</v>
      </c>
      <c r="GO160">
        <v>8.801746095907445E-05</v>
      </c>
      <c r="GP160">
        <v>-2.677693255255651E-07</v>
      </c>
      <c r="GQ160">
        <v>3</v>
      </c>
      <c r="GR160">
        <v>2052</v>
      </c>
      <c r="GS160">
        <v>2</v>
      </c>
      <c r="GT160">
        <v>18</v>
      </c>
      <c r="GU160">
        <v>34.2</v>
      </c>
      <c r="GV160">
        <v>34.1</v>
      </c>
      <c r="GW160">
        <v>0.853271</v>
      </c>
      <c r="GX160">
        <v>2.39746</v>
      </c>
      <c r="GY160">
        <v>1.44775</v>
      </c>
      <c r="GZ160">
        <v>2.32178</v>
      </c>
      <c r="HA160">
        <v>1.55151</v>
      </c>
      <c r="HB160">
        <v>2.24487</v>
      </c>
      <c r="HC160">
        <v>29.3889</v>
      </c>
      <c r="HD160">
        <v>14.6486</v>
      </c>
      <c r="HE160">
        <v>18</v>
      </c>
      <c r="HF160">
        <v>414.276</v>
      </c>
      <c r="HG160">
        <v>436.813</v>
      </c>
      <c r="HH160">
        <v>22.228</v>
      </c>
      <c r="HI160">
        <v>24.0597</v>
      </c>
      <c r="HJ160">
        <v>30.0005</v>
      </c>
      <c r="HK160">
        <v>24.0276</v>
      </c>
      <c r="HL160">
        <v>23.9408</v>
      </c>
      <c r="HM160">
        <v>17.1203</v>
      </c>
      <c r="HN160">
        <v>36.6232</v>
      </c>
      <c r="HO160">
        <v>49.9729</v>
      </c>
      <c r="HP160">
        <v>22.2192</v>
      </c>
      <c r="HQ160">
        <v>300.878</v>
      </c>
      <c r="HR160">
        <v>15.1989</v>
      </c>
      <c r="HS160">
        <v>100.248</v>
      </c>
      <c r="HT160">
        <v>101.769</v>
      </c>
    </row>
    <row r="161" spans="1:228">
      <c r="A161">
        <v>145</v>
      </c>
      <c r="B161">
        <v>1728493009.6</v>
      </c>
      <c r="C161">
        <v>2072.099999904633</v>
      </c>
      <c r="D161" t="s">
        <v>657</v>
      </c>
      <c r="E161" t="s">
        <v>658</v>
      </c>
      <c r="F161">
        <v>5</v>
      </c>
      <c r="G161" t="s">
        <v>357</v>
      </c>
      <c r="H161" t="s">
        <v>358</v>
      </c>
      <c r="I161" t="s">
        <v>359</v>
      </c>
      <c r="J161" t="s">
        <v>612</v>
      </c>
      <c r="K161">
        <v>1728493002.1</v>
      </c>
      <c r="L161">
        <f>(M161)/1000</f>
        <v>0</v>
      </c>
      <c r="M161">
        <f>IF(BH161, AP161, AJ161)</f>
        <v>0</v>
      </c>
      <c r="N161">
        <f>IF(BH161, AK161, AI161)</f>
        <v>0</v>
      </c>
      <c r="O161">
        <f>BJ161 - IF(AW161&gt;1, N161*BD161*100.0/(AY161), 0)</f>
        <v>0</v>
      </c>
      <c r="P161">
        <f>((V161-L161/2)*O161-N161)/(V161+L161/2)</f>
        <v>0</v>
      </c>
      <c r="Q161">
        <f>P161*(BQ161+BR161)/1000.0</f>
        <v>0</v>
      </c>
      <c r="R161">
        <f>(BJ161 - IF(AW161&gt;1, N161*BD161*100.0/(AY161), 0))*(BQ161+BR161)/1000.0</f>
        <v>0</v>
      </c>
      <c r="S161">
        <f>2.0/((1/U161-1/T161)+SIGN(U161)*SQRT((1/U161-1/T161)*(1/U161-1/T161) + 4*BE161/((BE161+1)*(BE161+1))*(2*1/U161*1/T161-1/T161*1/T161)))</f>
        <v>0</v>
      </c>
      <c r="T161">
        <f>IF(LEFT(BF161,1)&lt;&gt;"0",IF(LEFT(BF161,1)="1",3.0,BG161),$D$5+$E$5*(BX161*BQ161/($K$5*1000))+$F$5*(BX161*BQ161/($K$5*1000))*MAX(MIN(BD161,$J$5),$I$5)*MAX(MIN(BD161,$J$5),$I$5)+$G$5*MAX(MIN(BD161,$J$5),$I$5)*(BX161*BQ161/($K$5*1000))+$H$5*(BX161*BQ161/($K$5*1000))*(BX161*BQ161/($K$5*1000)))</f>
        <v>0</v>
      </c>
      <c r="U161">
        <f>L161*(1000-(1000*0.61365*exp(17.502*Y161/(240.97+Y161))/(BQ161+BR161)+BL161)/2)/(1000*0.61365*exp(17.502*Y161/(240.97+Y161))/(BQ161+BR161)-BL161)</f>
        <v>0</v>
      </c>
      <c r="V161">
        <f>1/((BE161+1)/(S161/1.6)+1/(T161/1.37)) + BE161/((BE161+1)/(S161/1.6) + BE161/(T161/1.37))</f>
        <v>0</v>
      </c>
      <c r="W161">
        <f>(AZ161*BC161)</f>
        <v>0</v>
      </c>
      <c r="X161">
        <f>(BS161+(W161+2*0.95*5.67E-8*(((BS161+$B$7)+273)^4-(BS161+273)^4)-44100*L161)/(1.84*29.3*T161+8*0.95*5.67E-8*(BS161+273)^3))</f>
        <v>0</v>
      </c>
      <c r="Y161">
        <f>($C$7*BT161+$D$7*BU161+$E$7*X161)</f>
        <v>0</v>
      </c>
      <c r="Z161">
        <f>0.61365*exp(17.502*Y161/(240.97+Y161))</f>
        <v>0</v>
      </c>
      <c r="AA161">
        <f>(AB161/AC161*100)</f>
        <v>0</v>
      </c>
      <c r="AB161">
        <f>BL161*(BQ161+BR161)/1000</f>
        <v>0</v>
      </c>
      <c r="AC161">
        <f>0.61365*exp(17.502*BS161/(240.97+BS161))</f>
        <v>0</v>
      </c>
      <c r="AD161">
        <f>(Z161-BL161*(BQ161+BR161)/1000)</f>
        <v>0</v>
      </c>
      <c r="AE161">
        <f>(-L161*44100)</f>
        <v>0</v>
      </c>
      <c r="AF161">
        <f>2*29.3*T161*0.92*(BS161-Y161)</f>
        <v>0</v>
      </c>
      <c r="AG161">
        <f>2*0.95*5.67E-8*(((BS161+$B$7)+273)^4-(Y161+273)^4)</f>
        <v>0</v>
      </c>
      <c r="AH161">
        <f>W161+AG161+AE161+AF161</f>
        <v>0</v>
      </c>
      <c r="AI161">
        <f>BP161*AW161*(BK161-BJ161*(1000-AW161*BM161)/(1000-AW161*BL161))/(100*BD161)</f>
        <v>0</v>
      </c>
      <c r="AJ161">
        <f>1000*BP161*AW161*(BL161-BM161)/(100*BD161*(1000-AW161*BL161))</f>
        <v>0</v>
      </c>
      <c r="AK161">
        <f>(AL161 - AM161 - BQ161*1E3/(8.314*(BS161+273.15)) * AO161/BP161 * AN161) * BP161/(100*BD161) * (1000 - BM161)/1000</f>
        <v>0</v>
      </c>
      <c r="AL161">
        <v>295.3199707574083</v>
      </c>
      <c r="AM161">
        <v>279.2585090909091</v>
      </c>
      <c r="AN161">
        <v>2.54857353901567</v>
      </c>
      <c r="AO161">
        <v>66.79350455149209</v>
      </c>
      <c r="AP161">
        <f>(AR161 - AQ161 + BQ161*1E3/(8.314*(BS161+273.15)) * AT161/BP161 * AS161) * BP161/(100*BD161) * 1000/(1000 - AR161)</f>
        <v>0</v>
      </c>
      <c r="AQ161">
        <v>15.27865030615642</v>
      </c>
      <c r="AR161">
        <v>16.27133696969696</v>
      </c>
      <c r="AS161">
        <v>0.0001769617461717423</v>
      </c>
      <c r="AT161">
        <v>79.18149441064182</v>
      </c>
      <c r="AU161">
        <v>156</v>
      </c>
      <c r="AV161">
        <v>26</v>
      </c>
      <c r="AW161">
        <f>IF(AU161*$H$13&gt;=AY161,1.0,(AY161/(AY161-AU161*$H$13)))</f>
        <v>0</v>
      </c>
      <c r="AX161">
        <f>(AW161-1)*100</f>
        <v>0</v>
      </c>
      <c r="AY161">
        <f>MAX(0,($B$13+$C$13*BX161)/(1+$D$13*BX161)*BQ161/(BS161+273)*$E$13)</f>
        <v>0</v>
      </c>
      <c r="AZ161">
        <f>$B$11*BY161+$C$11*BZ161+$F$11*CK161*(1-CN161)</f>
        <v>0</v>
      </c>
      <c r="BA161">
        <f>AZ161*BB161</f>
        <v>0</v>
      </c>
      <c r="BB161">
        <f>($B$11*$D$9+$C$11*$D$9+$F$11*((CX161+CP161)/MAX(CX161+CP161+CY161, 0.1)*$I$9+CY161/MAX(CX161+CP161+CY161, 0.1)*$J$9))/($B$11+$C$11+$F$11)</f>
        <v>0</v>
      </c>
      <c r="BC161">
        <f>($B$11*$K$9+$C$11*$K$9+$F$11*((CX161+CP161)/MAX(CX161+CP161+CY161, 0.1)*$P$9+CY161/MAX(CX161+CP161+CY161, 0.1)*$Q$9))/($B$11+$C$11+$F$11)</f>
        <v>0</v>
      </c>
      <c r="BD161">
        <v>6</v>
      </c>
      <c r="BE161">
        <v>0.5</v>
      </c>
      <c r="BF161" t="s">
        <v>361</v>
      </c>
      <c r="BG161">
        <v>2</v>
      </c>
      <c r="BH161" t="b">
        <v>1</v>
      </c>
      <c r="BI161">
        <v>1728493002.1</v>
      </c>
      <c r="BJ161">
        <v>257.3515555555555</v>
      </c>
      <c r="BK161">
        <v>277.7915925925926</v>
      </c>
      <c r="BL161">
        <v>16.2559</v>
      </c>
      <c r="BM161">
        <v>15.27265555555556</v>
      </c>
      <c r="BN161">
        <v>261.9942962962963</v>
      </c>
      <c r="BO161">
        <v>16.34631111111111</v>
      </c>
      <c r="BP161">
        <v>600.0066666666667</v>
      </c>
      <c r="BQ161">
        <v>97.51096666666666</v>
      </c>
      <c r="BR161">
        <v>0.09998220370370371</v>
      </c>
      <c r="BS161">
        <v>24.97112962962963</v>
      </c>
      <c r="BT161">
        <v>25.05298148148148</v>
      </c>
      <c r="BU161">
        <v>999.9000000000001</v>
      </c>
      <c r="BV161">
        <v>0</v>
      </c>
      <c r="BW161">
        <v>0</v>
      </c>
      <c r="BX161">
        <v>9984.950370370369</v>
      </c>
      <c r="BY161">
        <v>0</v>
      </c>
      <c r="BZ161">
        <v>77.36882222222222</v>
      </c>
      <c r="CA161">
        <v>-20.44002962962963</v>
      </c>
      <c r="CB161">
        <v>261.6043703703704</v>
      </c>
      <c r="CC161">
        <v>282.1001111111111</v>
      </c>
      <c r="CD161">
        <v>0.9832506666666667</v>
      </c>
      <c r="CE161">
        <v>277.7915925925926</v>
      </c>
      <c r="CF161">
        <v>15.27265555555556</v>
      </c>
      <c r="CG161">
        <v>1.585129259259259</v>
      </c>
      <c r="CH161">
        <v>1.489251111111111</v>
      </c>
      <c r="CI161">
        <v>13.81497407407407</v>
      </c>
      <c r="CJ161">
        <v>12.85825555555556</v>
      </c>
      <c r="CK161">
        <v>1600.006666666667</v>
      </c>
      <c r="CL161">
        <v>0.6920025185185185</v>
      </c>
      <c r="CM161">
        <v>0.3079974814814815</v>
      </c>
      <c r="CN161">
        <v>0</v>
      </c>
      <c r="CO161">
        <v>2.0781</v>
      </c>
      <c r="CP161">
        <v>0</v>
      </c>
      <c r="CQ161">
        <v>12220.48518518519</v>
      </c>
      <c r="CR161">
        <v>13790.24814814815</v>
      </c>
      <c r="CS161">
        <v>41.1017037037037</v>
      </c>
      <c r="CT161">
        <v>40.83081481481481</v>
      </c>
      <c r="CU161">
        <v>41.32844444444444</v>
      </c>
      <c r="CV161">
        <v>39.75674074074074</v>
      </c>
      <c r="CW161">
        <v>40.02522222222223</v>
      </c>
      <c r="CX161">
        <v>1107.207777777778</v>
      </c>
      <c r="CY161">
        <v>492.798888888889</v>
      </c>
      <c r="CZ161">
        <v>0</v>
      </c>
      <c r="DA161">
        <v>1728493066.6</v>
      </c>
      <c r="DB161">
        <v>0</v>
      </c>
      <c r="DC161">
        <v>1728490956.5</v>
      </c>
      <c r="DD161" t="s">
        <v>362</v>
      </c>
      <c r="DE161">
        <v>1728490952.5</v>
      </c>
      <c r="DF161">
        <v>1728490956.5</v>
      </c>
      <c r="DG161">
        <v>1</v>
      </c>
      <c r="DH161">
        <v>-0.065</v>
      </c>
      <c r="DI161">
        <v>-0.008</v>
      </c>
      <c r="DJ161">
        <v>-3.246</v>
      </c>
      <c r="DK161">
        <v>-0.091</v>
      </c>
      <c r="DL161">
        <v>52</v>
      </c>
      <c r="DM161">
        <v>15</v>
      </c>
      <c r="DN161">
        <v>0.25</v>
      </c>
      <c r="DO161">
        <v>0.13</v>
      </c>
      <c r="DP161">
        <v>-20.29736585365854</v>
      </c>
      <c r="DQ161">
        <v>-2.959603484320537</v>
      </c>
      <c r="DR161">
        <v>0.3386933072781376</v>
      </c>
      <c r="DS161">
        <v>0</v>
      </c>
      <c r="DT161">
        <v>0.9774373414634148</v>
      </c>
      <c r="DU161">
        <v>0.09455347735191703</v>
      </c>
      <c r="DV161">
        <v>0.009625069415295479</v>
      </c>
      <c r="DW161">
        <v>1</v>
      </c>
      <c r="DX161">
        <v>1</v>
      </c>
      <c r="DY161">
        <v>2</v>
      </c>
      <c r="DZ161" t="s">
        <v>363</v>
      </c>
      <c r="EA161">
        <v>3.23097</v>
      </c>
      <c r="EB161">
        <v>2.70427</v>
      </c>
      <c r="EC161">
        <v>0.07431119999999999</v>
      </c>
      <c r="ED161">
        <v>0.0780874</v>
      </c>
      <c r="EE161">
        <v>0.08540730000000001</v>
      </c>
      <c r="EF161">
        <v>0.08175449999999999</v>
      </c>
      <c r="EG161">
        <v>30537.7</v>
      </c>
      <c r="EH161">
        <v>29678.3</v>
      </c>
      <c r="EI161">
        <v>31580.9</v>
      </c>
      <c r="EJ161">
        <v>30504.7</v>
      </c>
      <c r="EK161">
        <v>38708.1</v>
      </c>
      <c r="EL161">
        <v>37026.7</v>
      </c>
      <c r="EM161">
        <v>44280.5</v>
      </c>
      <c r="EN161">
        <v>42584.4</v>
      </c>
      <c r="EO161">
        <v>1.86038</v>
      </c>
      <c r="EP161">
        <v>1.90645</v>
      </c>
      <c r="EQ161">
        <v>0.139933</v>
      </c>
      <c r="ER161">
        <v>0</v>
      </c>
      <c r="ES161">
        <v>22.761</v>
      </c>
      <c r="ET161">
        <v>999.9</v>
      </c>
      <c r="EU161">
        <v>70.2</v>
      </c>
      <c r="EV161">
        <v>23.8</v>
      </c>
      <c r="EW161">
        <v>21.3041</v>
      </c>
      <c r="EX161">
        <v>61.1919</v>
      </c>
      <c r="EY161">
        <v>24.9279</v>
      </c>
      <c r="EZ161">
        <v>1</v>
      </c>
      <c r="FA161">
        <v>-0.226997</v>
      </c>
      <c r="FB161">
        <v>0.734913</v>
      </c>
      <c r="FC161">
        <v>20.1967</v>
      </c>
      <c r="FD161">
        <v>5.21684</v>
      </c>
      <c r="FE161">
        <v>11.9974</v>
      </c>
      <c r="FF161">
        <v>4.9645</v>
      </c>
      <c r="FG161">
        <v>3.29542</v>
      </c>
      <c r="FH161">
        <v>9999</v>
      </c>
      <c r="FI161">
        <v>9999</v>
      </c>
      <c r="FJ161">
        <v>9999</v>
      </c>
      <c r="FK161">
        <v>148.6</v>
      </c>
      <c r="FL161">
        <v>4.97102</v>
      </c>
      <c r="FM161">
        <v>1.86768</v>
      </c>
      <c r="FN161">
        <v>1.85895</v>
      </c>
      <c r="FO161">
        <v>1.86508</v>
      </c>
      <c r="FP161">
        <v>1.86304</v>
      </c>
      <c r="FQ161">
        <v>1.86439</v>
      </c>
      <c r="FR161">
        <v>1.85984</v>
      </c>
      <c r="FS161">
        <v>1.86397</v>
      </c>
      <c r="FT161">
        <v>0</v>
      </c>
      <c r="FU161">
        <v>0</v>
      </c>
      <c r="FV161">
        <v>0</v>
      </c>
      <c r="FW161">
        <v>0</v>
      </c>
      <c r="FX161" t="s">
        <v>364</v>
      </c>
      <c r="FY161" t="s">
        <v>365</v>
      </c>
      <c r="FZ161" t="s">
        <v>366</v>
      </c>
      <c r="GA161" t="s">
        <v>366</v>
      </c>
      <c r="GB161" t="s">
        <v>366</v>
      </c>
      <c r="GC161" t="s">
        <v>366</v>
      </c>
      <c r="GD161">
        <v>0</v>
      </c>
      <c r="GE161">
        <v>100</v>
      </c>
      <c r="GF161">
        <v>100</v>
      </c>
      <c r="GG161">
        <v>-4.769</v>
      </c>
      <c r="GH161">
        <v>-0.09039999999999999</v>
      </c>
      <c r="GI161">
        <v>-2.868309889394353</v>
      </c>
      <c r="GJ161">
        <v>-0.006773961979547998</v>
      </c>
      <c r="GK161">
        <v>-8.296070481250098E-08</v>
      </c>
      <c r="GL161">
        <v>3.322967193956903E-10</v>
      </c>
      <c r="GM161">
        <v>-0.07871069313407227</v>
      </c>
      <c r="GN161">
        <v>-0.00208336341840114</v>
      </c>
      <c r="GO161">
        <v>8.801746095907445E-05</v>
      </c>
      <c r="GP161">
        <v>-2.677693255255651E-07</v>
      </c>
      <c r="GQ161">
        <v>3</v>
      </c>
      <c r="GR161">
        <v>2052</v>
      </c>
      <c r="GS161">
        <v>2</v>
      </c>
      <c r="GT161">
        <v>18</v>
      </c>
      <c r="GU161">
        <v>34.3</v>
      </c>
      <c r="GV161">
        <v>34.2</v>
      </c>
      <c r="GW161">
        <v>0.882568</v>
      </c>
      <c r="GX161">
        <v>2.39746</v>
      </c>
      <c r="GY161">
        <v>1.44897</v>
      </c>
      <c r="GZ161">
        <v>2.32178</v>
      </c>
      <c r="HA161">
        <v>1.55151</v>
      </c>
      <c r="HB161">
        <v>2.25708</v>
      </c>
      <c r="HC161">
        <v>29.3889</v>
      </c>
      <c r="HD161">
        <v>14.6486</v>
      </c>
      <c r="HE161">
        <v>18</v>
      </c>
      <c r="HF161">
        <v>414.096</v>
      </c>
      <c r="HG161">
        <v>436.913</v>
      </c>
      <c r="HH161">
        <v>22.1789</v>
      </c>
      <c r="HI161">
        <v>24.0651</v>
      </c>
      <c r="HJ161">
        <v>30.0007</v>
      </c>
      <c r="HK161">
        <v>24.0331</v>
      </c>
      <c r="HL161">
        <v>23.9458</v>
      </c>
      <c r="HM161">
        <v>17.7142</v>
      </c>
      <c r="HN161">
        <v>36.9134</v>
      </c>
      <c r="HO161">
        <v>49.9729</v>
      </c>
      <c r="HP161">
        <v>22.1676</v>
      </c>
      <c r="HQ161">
        <v>315.918</v>
      </c>
      <c r="HR161">
        <v>15.1792</v>
      </c>
      <c r="HS161">
        <v>100.248</v>
      </c>
      <c r="HT161">
        <v>101.768</v>
      </c>
    </row>
    <row r="162" spans="1:228">
      <c r="A162">
        <v>146</v>
      </c>
      <c r="B162">
        <v>1728493014.6</v>
      </c>
      <c r="C162">
        <v>2077.099999904633</v>
      </c>
      <c r="D162" t="s">
        <v>659</v>
      </c>
      <c r="E162" t="s">
        <v>660</v>
      </c>
      <c r="F162">
        <v>5</v>
      </c>
      <c r="G162" t="s">
        <v>357</v>
      </c>
      <c r="H162" t="s">
        <v>358</v>
      </c>
      <c r="I162" t="s">
        <v>359</v>
      </c>
      <c r="J162" t="s">
        <v>612</v>
      </c>
      <c r="K162">
        <v>1728493006.814285</v>
      </c>
      <c r="L162">
        <f>(M162)/1000</f>
        <v>0</v>
      </c>
      <c r="M162">
        <f>IF(BH162, AP162, AJ162)</f>
        <v>0</v>
      </c>
      <c r="N162">
        <f>IF(BH162, AK162, AI162)</f>
        <v>0</v>
      </c>
      <c r="O162">
        <f>BJ162 - IF(AW162&gt;1, N162*BD162*100.0/(AY162), 0)</f>
        <v>0</v>
      </c>
      <c r="P162">
        <f>((V162-L162/2)*O162-N162)/(V162+L162/2)</f>
        <v>0</v>
      </c>
      <c r="Q162">
        <f>P162*(BQ162+BR162)/1000.0</f>
        <v>0</v>
      </c>
      <c r="R162">
        <f>(BJ162 - IF(AW162&gt;1, N162*BD162*100.0/(AY162), 0))*(BQ162+BR162)/1000.0</f>
        <v>0</v>
      </c>
      <c r="S162">
        <f>2.0/((1/U162-1/T162)+SIGN(U162)*SQRT((1/U162-1/T162)*(1/U162-1/T162) + 4*BE162/((BE162+1)*(BE162+1))*(2*1/U162*1/T162-1/T162*1/T162)))</f>
        <v>0</v>
      </c>
      <c r="T162">
        <f>IF(LEFT(BF162,1)&lt;&gt;"0",IF(LEFT(BF162,1)="1",3.0,BG162),$D$5+$E$5*(BX162*BQ162/($K$5*1000))+$F$5*(BX162*BQ162/($K$5*1000))*MAX(MIN(BD162,$J$5),$I$5)*MAX(MIN(BD162,$J$5),$I$5)+$G$5*MAX(MIN(BD162,$J$5),$I$5)*(BX162*BQ162/($K$5*1000))+$H$5*(BX162*BQ162/($K$5*1000))*(BX162*BQ162/($K$5*1000)))</f>
        <v>0</v>
      </c>
      <c r="U162">
        <f>L162*(1000-(1000*0.61365*exp(17.502*Y162/(240.97+Y162))/(BQ162+BR162)+BL162)/2)/(1000*0.61365*exp(17.502*Y162/(240.97+Y162))/(BQ162+BR162)-BL162)</f>
        <v>0</v>
      </c>
      <c r="V162">
        <f>1/((BE162+1)/(S162/1.6)+1/(T162/1.37)) + BE162/((BE162+1)/(S162/1.6) + BE162/(T162/1.37))</f>
        <v>0</v>
      </c>
      <c r="W162">
        <f>(AZ162*BC162)</f>
        <v>0</v>
      </c>
      <c r="X162">
        <f>(BS162+(W162+2*0.95*5.67E-8*(((BS162+$B$7)+273)^4-(BS162+273)^4)-44100*L162)/(1.84*29.3*T162+8*0.95*5.67E-8*(BS162+273)^3))</f>
        <v>0</v>
      </c>
      <c r="Y162">
        <f>($C$7*BT162+$D$7*BU162+$E$7*X162)</f>
        <v>0</v>
      </c>
      <c r="Z162">
        <f>0.61365*exp(17.502*Y162/(240.97+Y162))</f>
        <v>0</v>
      </c>
      <c r="AA162">
        <f>(AB162/AC162*100)</f>
        <v>0</v>
      </c>
      <c r="AB162">
        <f>BL162*(BQ162+BR162)/1000</f>
        <v>0</v>
      </c>
      <c r="AC162">
        <f>0.61365*exp(17.502*BS162/(240.97+BS162))</f>
        <v>0</v>
      </c>
      <c r="AD162">
        <f>(Z162-BL162*(BQ162+BR162)/1000)</f>
        <v>0</v>
      </c>
      <c r="AE162">
        <f>(-L162*44100)</f>
        <v>0</v>
      </c>
      <c r="AF162">
        <f>2*29.3*T162*0.92*(BS162-Y162)</f>
        <v>0</v>
      </c>
      <c r="AG162">
        <f>2*0.95*5.67E-8*(((BS162+$B$7)+273)^4-(Y162+273)^4)</f>
        <v>0</v>
      </c>
      <c r="AH162">
        <f>W162+AG162+AE162+AF162</f>
        <v>0</v>
      </c>
      <c r="AI162">
        <f>BP162*AW162*(BK162-BJ162*(1000-AW162*BM162)/(1000-AW162*BL162))/(100*BD162)</f>
        <v>0</v>
      </c>
      <c r="AJ162">
        <f>1000*BP162*AW162*(BL162-BM162)/(100*BD162*(1000-AW162*BL162))</f>
        <v>0</v>
      </c>
      <c r="AK162">
        <f>(AL162 - AM162 - BQ162*1E3/(8.314*(BS162+273.15)) * AO162/BP162 * AN162) * BP162/(100*BD162) * (1000 - BM162)/1000</f>
        <v>0</v>
      </c>
      <c r="AL162">
        <v>307.9583306570801</v>
      </c>
      <c r="AM162">
        <v>291.8319515151515</v>
      </c>
      <c r="AN162">
        <v>2.509688884718594</v>
      </c>
      <c r="AO162">
        <v>66.79350455149209</v>
      </c>
      <c r="AP162">
        <f>(AR162 - AQ162 + BQ162*1E3/(8.314*(BS162+273.15)) * AT162/BP162 * AS162) * BP162/(100*BD162) * 1000/(1000 - AR162)</f>
        <v>0</v>
      </c>
      <c r="AQ162">
        <v>15.26563143132495</v>
      </c>
      <c r="AR162">
        <v>16.27254121212122</v>
      </c>
      <c r="AS162">
        <v>6.748602009845636E-05</v>
      </c>
      <c r="AT162">
        <v>79.18149441064182</v>
      </c>
      <c r="AU162">
        <v>156</v>
      </c>
      <c r="AV162">
        <v>26</v>
      </c>
      <c r="AW162">
        <f>IF(AU162*$H$13&gt;=AY162,1.0,(AY162/(AY162-AU162*$H$13)))</f>
        <v>0</v>
      </c>
      <c r="AX162">
        <f>(AW162-1)*100</f>
        <v>0</v>
      </c>
      <c r="AY162">
        <f>MAX(0,($B$13+$C$13*BX162)/(1+$D$13*BX162)*BQ162/(BS162+273)*$E$13)</f>
        <v>0</v>
      </c>
      <c r="AZ162">
        <f>$B$11*BY162+$C$11*BZ162+$F$11*CK162*(1-CN162)</f>
        <v>0</v>
      </c>
      <c r="BA162">
        <f>AZ162*BB162</f>
        <v>0</v>
      </c>
      <c r="BB162">
        <f>($B$11*$D$9+$C$11*$D$9+$F$11*((CX162+CP162)/MAX(CX162+CP162+CY162, 0.1)*$I$9+CY162/MAX(CX162+CP162+CY162, 0.1)*$J$9))/($B$11+$C$11+$F$11)</f>
        <v>0</v>
      </c>
      <c r="BC162">
        <f>($B$11*$K$9+$C$11*$K$9+$F$11*((CX162+CP162)/MAX(CX162+CP162+CY162, 0.1)*$P$9+CY162/MAX(CX162+CP162+CY162, 0.1)*$Q$9))/($B$11+$C$11+$F$11)</f>
        <v>0</v>
      </c>
      <c r="BD162">
        <v>6</v>
      </c>
      <c r="BE162">
        <v>0.5</v>
      </c>
      <c r="BF162" t="s">
        <v>361</v>
      </c>
      <c r="BG162">
        <v>2</v>
      </c>
      <c r="BH162" t="b">
        <v>1</v>
      </c>
      <c r="BI162">
        <v>1728493006.814285</v>
      </c>
      <c r="BJ162">
        <v>269.0066785714286</v>
      </c>
      <c r="BK162">
        <v>289.7056071428572</v>
      </c>
      <c r="BL162">
        <v>16.26516428571429</v>
      </c>
      <c r="BM162">
        <v>15.270975</v>
      </c>
      <c r="BN162">
        <v>273.7285000000001</v>
      </c>
      <c r="BO162">
        <v>16.35557142857143</v>
      </c>
      <c r="BP162">
        <v>599.9898928571428</v>
      </c>
      <c r="BQ162">
        <v>97.51040714285715</v>
      </c>
      <c r="BR162">
        <v>0.1000041392857143</v>
      </c>
      <c r="BS162">
        <v>24.97817857142857</v>
      </c>
      <c r="BT162">
        <v>25.06114285714286</v>
      </c>
      <c r="BU162">
        <v>999.9000000000002</v>
      </c>
      <c r="BV162">
        <v>0</v>
      </c>
      <c r="BW162">
        <v>0</v>
      </c>
      <c r="BX162">
        <v>9984.058571428572</v>
      </c>
      <c r="BY162">
        <v>0</v>
      </c>
      <c r="BZ162">
        <v>79.46848214285714</v>
      </c>
      <c r="CA162">
        <v>-20.698925</v>
      </c>
      <c r="CB162">
        <v>273.4546428571429</v>
      </c>
      <c r="CC162">
        <v>294.19825</v>
      </c>
      <c r="CD162">
        <v>0.9941968928571429</v>
      </c>
      <c r="CE162">
        <v>289.7056071428572</v>
      </c>
      <c r="CF162">
        <v>15.270975</v>
      </c>
      <c r="CG162">
        <v>1.586023214285714</v>
      </c>
      <c r="CH162">
        <v>1.489078928571428</v>
      </c>
      <c r="CI162">
        <v>13.82365357142857</v>
      </c>
      <c r="CJ162">
        <v>12.85648214285714</v>
      </c>
      <c r="CK162">
        <v>1599.998928571429</v>
      </c>
      <c r="CL162">
        <v>0.6920089999999999</v>
      </c>
      <c r="CM162">
        <v>0.307991</v>
      </c>
      <c r="CN162">
        <v>0</v>
      </c>
      <c r="CO162">
        <v>2.045360714285714</v>
      </c>
      <c r="CP162">
        <v>0</v>
      </c>
      <c r="CQ162">
        <v>12206.775</v>
      </c>
      <c r="CR162">
        <v>13790.21071428571</v>
      </c>
      <c r="CS162">
        <v>41.00432142857143</v>
      </c>
      <c r="CT162">
        <v>40.74310714285713</v>
      </c>
      <c r="CU162">
        <v>41.24975</v>
      </c>
      <c r="CV162">
        <v>39.59575</v>
      </c>
      <c r="CW162">
        <v>39.93724999999999</v>
      </c>
      <c r="CX162">
        <v>1107.212857142857</v>
      </c>
      <c r="CY162">
        <v>492.7860714285715</v>
      </c>
      <c r="CZ162">
        <v>0</v>
      </c>
      <c r="DA162">
        <v>1728493071.4</v>
      </c>
      <c r="DB162">
        <v>0</v>
      </c>
      <c r="DC162">
        <v>1728490956.5</v>
      </c>
      <c r="DD162" t="s">
        <v>362</v>
      </c>
      <c r="DE162">
        <v>1728490952.5</v>
      </c>
      <c r="DF162">
        <v>1728490956.5</v>
      </c>
      <c r="DG162">
        <v>1</v>
      </c>
      <c r="DH162">
        <v>-0.065</v>
      </c>
      <c r="DI162">
        <v>-0.008</v>
      </c>
      <c r="DJ162">
        <v>-3.246</v>
      </c>
      <c r="DK162">
        <v>-0.091</v>
      </c>
      <c r="DL162">
        <v>52</v>
      </c>
      <c r="DM162">
        <v>15</v>
      </c>
      <c r="DN162">
        <v>0.25</v>
      </c>
      <c r="DO162">
        <v>0.13</v>
      </c>
      <c r="DP162">
        <v>-20.5563575</v>
      </c>
      <c r="DQ162">
        <v>-3.702233020637862</v>
      </c>
      <c r="DR162">
        <v>0.3881894118130349</v>
      </c>
      <c r="DS162">
        <v>0</v>
      </c>
      <c r="DT162">
        <v>0.9896312249999999</v>
      </c>
      <c r="DU162">
        <v>0.1287477861163207</v>
      </c>
      <c r="DV162">
        <v>0.01378526546804142</v>
      </c>
      <c r="DW162">
        <v>0</v>
      </c>
      <c r="DX162">
        <v>0</v>
      </c>
      <c r="DY162">
        <v>2</v>
      </c>
      <c r="DZ162" t="s">
        <v>386</v>
      </c>
      <c r="EA162">
        <v>3.23114</v>
      </c>
      <c r="EB162">
        <v>2.7042</v>
      </c>
      <c r="EC162">
        <v>0.0770282</v>
      </c>
      <c r="ED162">
        <v>0.08082490000000001</v>
      </c>
      <c r="EE162">
        <v>0.08540150000000001</v>
      </c>
      <c r="EF162">
        <v>0.0816229</v>
      </c>
      <c r="EG162">
        <v>30446.9</v>
      </c>
      <c r="EH162">
        <v>29590.1</v>
      </c>
      <c r="EI162">
        <v>31579.7</v>
      </c>
      <c r="EJ162">
        <v>30504.6</v>
      </c>
      <c r="EK162">
        <v>38706.7</v>
      </c>
      <c r="EL162">
        <v>37031.9</v>
      </c>
      <c r="EM162">
        <v>44278.6</v>
      </c>
      <c r="EN162">
        <v>42584</v>
      </c>
      <c r="EO162">
        <v>1.8613</v>
      </c>
      <c r="EP162">
        <v>1.90628</v>
      </c>
      <c r="EQ162">
        <v>0.139713</v>
      </c>
      <c r="ER162">
        <v>0</v>
      </c>
      <c r="ES162">
        <v>22.7742</v>
      </c>
      <c r="ET162">
        <v>999.9</v>
      </c>
      <c r="EU162">
        <v>70.2</v>
      </c>
      <c r="EV162">
        <v>23.8</v>
      </c>
      <c r="EW162">
        <v>21.3029</v>
      </c>
      <c r="EX162">
        <v>61.3519</v>
      </c>
      <c r="EY162">
        <v>24.7476</v>
      </c>
      <c r="EZ162">
        <v>1</v>
      </c>
      <c r="FA162">
        <v>-0.226705</v>
      </c>
      <c r="FB162">
        <v>0.814673</v>
      </c>
      <c r="FC162">
        <v>20.1963</v>
      </c>
      <c r="FD162">
        <v>5.21729</v>
      </c>
      <c r="FE162">
        <v>11.9959</v>
      </c>
      <c r="FF162">
        <v>4.9648</v>
      </c>
      <c r="FG162">
        <v>3.29553</v>
      </c>
      <c r="FH162">
        <v>9999</v>
      </c>
      <c r="FI162">
        <v>9999</v>
      </c>
      <c r="FJ162">
        <v>9999</v>
      </c>
      <c r="FK162">
        <v>148.6</v>
      </c>
      <c r="FL162">
        <v>4.97101</v>
      </c>
      <c r="FM162">
        <v>1.86768</v>
      </c>
      <c r="FN162">
        <v>1.85895</v>
      </c>
      <c r="FO162">
        <v>1.86508</v>
      </c>
      <c r="FP162">
        <v>1.86307</v>
      </c>
      <c r="FQ162">
        <v>1.86442</v>
      </c>
      <c r="FR162">
        <v>1.85987</v>
      </c>
      <c r="FS162">
        <v>1.86397</v>
      </c>
      <c r="FT162">
        <v>0</v>
      </c>
      <c r="FU162">
        <v>0</v>
      </c>
      <c r="FV162">
        <v>0</v>
      </c>
      <c r="FW162">
        <v>0</v>
      </c>
      <c r="FX162" t="s">
        <v>364</v>
      </c>
      <c r="FY162" t="s">
        <v>365</v>
      </c>
      <c r="FZ162" t="s">
        <v>366</v>
      </c>
      <c r="GA162" t="s">
        <v>366</v>
      </c>
      <c r="GB162" t="s">
        <v>366</v>
      </c>
      <c r="GC162" t="s">
        <v>366</v>
      </c>
      <c r="GD162">
        <v>0</v>
      </c>
      <c r="GE162">
        <v>100</v>
      </c>
      <c r="GF162">
        <v>100</v>
      </c>
      <c r="GG162">
        <v>-4.853</v>
      </c>
      <c r="GH162">
        <v>-0.0905</v>
      </c>
      <c r="GI162">
        <v>-2.868309889394353</v>
      </c>
      <c r="GJ162">
        <v>-0.006773961979547998</v>
      </c>
      <c r="GK162">
        <v>-8.296070481250098E-08</v>
      </c>
      <c r="GL162">
        <v>3.322967193956903E-10</v>
      </c>
      <c r="GM162">
        <v>-0.07871069313407227</v>
      </c>
      <c r="GN162">
        <v>-0.00208336341840114</v>
      </c>
      <c r="GO162">
        <v>8.801746095907445E-05</v>
      </c>
      <c r="GP162">
        <v>-2.677693255255651E-07</v>
      </c>
      <c r="GQ162">
        <v>3</v>
      </c>
      <c r="GR162">
        <v>2052</v>
      </c>
      <c r="GS162">
        <v>2</v>
      </c>
      <c r="GT162">
        <v>18</v>
      </c>
      <c r="GU162">
        <v>34.4</v>
      </c>
      <c r="GV162">
        <v>34.3</v>
      </c>
      <c r="GW162">
        <v>0.910645</v>
      </c>
      <c r="GX162">
        <v>2.38892</v>
      </c>
      <c r="GY162">
        <v>1.44897</v>
      </c>
      <c r="GZ162">
        <v>2.32178</v>
      </c>
      <c r="HA162">
        <v>1.55151</v>
      </c>
      <c r="HB162">
        <v>2.31201</v>
      </c>
      <c r="HC162">
        <v>29.3889</v>
      </c>
      <c r="HD162">
        <v>14.6574</v>
      </c>
      <c r="HE162">
        <v>18</v>
      </c>
      <c r="HF162">
        <v>414.613</v>
      </c>
      <c r="HG162">
        <v>436.851</v>
      </c>
      <c r="HH162">
        <v>22.1189</v>
      </c>
      <c r="HI162">
        <v>24.0708</v>
      </c>
      <c r="HJ162">
        <v>30.0006</v>
      </c>
      <c r="HK162">
        <v>24.0386</v>
      </c>
      <c r="HL162">
        <v>23.9508</v>
      </c>
      <c r="HM162">
        <v>18.2584</v>
      </c>
      <c r="HN162">
        <v>36.9134</v>
      </c>
      <c r="HO162">
        <v>49.5954</v>
      </c>
      <c r="HP162">
        <v>22.105</v>
      </c>
      <c r="HQ162">
        <v>325.948</v>
      </c>
      <c r="HR162">
        <v>15.1737</v>
      </c>
      <c r="HS162">
        <v>100.244</v>
      </c>
      <c r="HT162">
        <v>101.767</v>
      </c>
    </row>
    <row r="163" spans="1:228">
      <c r="A163">
        <v>147</v>
      </c>
      <c r="B163">
        <v>1728493019.6</v>
      </c>
      <c r="C163">
        <v>2082.099999904633</v>
      </c>
      <c r="D163" t="s">
        <v>661</v>
      </c>
      <c r="E163" t="s">
        <v>662</v>
      </c>
      <c r="F163">
        <v>5</v>
      </c>
      <c r="G163" t="s">
        <v>357</v>
      </c>
      <c r="H163" t="s">
        <v>358</v>
      </c>
      <c r="I163" t="s">
        <v>359</v>
      </c>
      <c r="J163" t="s">
        <v>612</v>
      </c>
      <c r="K163">
        <v>1728493012.1</v>
      </c>
      <c r="L163">
        <f>(M163)/1000</f>
        <v>0</v>
      </c>
      <c r="M163">
        <f>IF(BH163, AP163, AJ163)</f>
        <v>0</v>
      </c>
      <c r="N163">
        <f>IF(BH163, AK163, AI163)</f>
        <v>0</v>
      </c>
      <c r="O163">
        <f>BJ163 - IF(AW163&gt;1, N163*BD163*100.0/(AY163), 0)</f>
        <v>0</v>
      </c>
      <c r="P163">
        <f>((V163-L163/2)*O163-N163)/(V163+L163/2)</f>
        <v>0</v>
      </c>
      <c r="Q163">
        <f>P163*(BQ163+BR163)/1000.0</f>
        <v>0</v>
      </c>
      <c r="R163">
        <f>(BJ163 - IF(AW163&gt;1, N163*BD163*100.0/(AY163), 0))*(BQ163+BR163)/1000.0</f>
        <v>0</v>
      </c>
      <c r="S163">
        <f>2.0/((1/U163-1/T163)+SIGN(U163)*SQRT((1/U163-1/T163)*(1/U163-1/T163) + 4*BE163/((BE163+1)*(BE163+1))*(2*1/U163*1/T163-1/T163*1/T163)))</f>
        <v>0</v>
      </c>
      <c r="T163">
        <f>IF(LEFT(BF163,1)&lt;&gt;"0",IF(LEFT(BF163,1)="1",3.0,BG163),$D$5+$E$5*(BX163*BQ163/($K$5*1000))+$F$5*(BX163*BQ163/($K$5*1000))*MAX(MIN(BD163,$J$5),$I$5)*MAX(MIN(BD163,$J$5),$I$5)+$G$5*MAX(MIN(BD163,$J$5),$I$5)*(BX163*BQ163/($K$5*1000))+$H$5*(BX163*BQ163/($K$5*1000))*(BX163*BQ163/($K$5*1000)))</f>
        <v>0</v>
      </c>
      <c r="U163">
        <f>L163*(1000-(1000*0.61365*exp(17.502*Y163/(240.97+Y163))/(BQ163+BR163)+BL163)/2)/(1000*0.61365*exp(17.502*Y163/(240.97+Y163))/(BQ163+BR163)-BL163)</f>
        <v>0</v>
      </c>
      <c r="V163">
        <f>1/((BE163+1)/(S163/1.6)+1/(T163/1.37)) + BE163/((BE163+1)/(S163/1.6) + BE163/(T163/1.37))</f>
        <v>0</v>
      </c>
      <c r="W163">
        <f>(AZ163*BC163)</f>
        <v>0</v>
      </c>
      <c r="X163">
        <f>(BS163+(W163+2*0.95*5.67E-8*(((BS163+$B$7)+273)^4-(BS163+273)^4)-44100*L163)/(1.84*29.3*T163+8*0.95*5.67E-8*(BS163+273)^3))</f>
        <v>0</v>
      </c>
      <c r="Y163">
        <f>($C$7*BT163+$D$7*BU163+$E$7*X163)</f>
        <v>0</v>
      </c>
      <c r="Z163">
        <f>0.61365*exp(17.502*Y163/(240.97+Y163))</f>
        <v>0</v>
      </c>
      <c r="AA163">
        <f>(AB163/AC163*100)</f>
        <v>0</v>
      </c>
      <c r="AB163">
        <f>BL163*(BQ163+BR163)/1000</f>
        <v>0</v>
      </c>
      <c r="AC163">
        <f>0.61365*exp(17.502*BS163/(240.97+BS163))</f>
        <v>0</v>
      </c>
      <c r="AD163">
        <f>(Z163-BL163*(BQ163+BR163)/1000)</f>
        <v>0</v>
      </c>
      <c r="AE163">
        <f>(-L163*44100)</f>
        <v>0</v>
      </c>
      <c r="AF163">
        <f>2*29.3*T163*0.92*(BS163-Y163)</f>
        <v>0</v>
      </c>
      <c r="AG163">
        <f>2*0.95*5.67E-8*(((BS163+$B$7)+273)^4-(Y163+273)^4)</f>
        <v>0</v>
      </c>
      <c r="AH163">
        <f>W163+AG163+AE163+AF163</f>
        <v>0</v>
      </c>
      <c r="AI163">
        <f>BP163*AW163*(BK163-BJ163*(1000-AW163*BM163)/(1000-AW163*BL163))/(100*BD163)</f>
        <v>0</v>
      </c>
      <c r="AJ163">
        <f>1000*BP163*AW163*(BL163-BM163)/(100*BD163*(1000-AW163*BL163))</f>
        <v>0</v>
      </c>
      <c r="AK163">
        <f>(AL163 - AM163 - BQ163*1E3/(8.314*(BS163+273.15)) * AO163/BP163 * AN163) * BP163/(100*BD163) * (1000 - BM163)/1000</f>
        <v>0</v>
      </c>
      <c r="AL163">
        <v>321.044613046439</v>
      </c>
      <c r="AM163">
        <v>304.5524666666667</v>
      </c>
      <c r="AN163">
        <v>2.547761752722267</v>
      </c>
      <c r="AO163">
        <v>66.79350455149209</v>
      </c>
      <c r="AP163">
        <f>(AR163 - AQ163 + BQ163*1E3/(8.314*(BS163+273.15)) * AT163/BP163 * AS163) * BP163/(100*BD163) * 1000/(1000 - AR163)</f>
        <v>0</v>
      </c>
      <c r="AQ163">
        <v>15.24497010060312</v>
      </c>
      <c r="AR163">
        <v>16.26222</v>
      </c>
      <c r="AS163">
        <v>-0.0001549023505517056</v>
      </c>
      <c r="AT163">
        <v>79.18149441064182</v>
      </c>
      <c r="AU163">
        <v>156</v>
      </c>
      <c r="AV163">
        <v>26</v>
      </c>
      <c r="AW163">
        <f>IF(AU163*$H$13&gt;=AY163,1.0,(AY163/(AY163-AU163*$H$13)))</f>
        <v>0</v>
      </c>
      <c r="AX163">
        <f>(AW163-1)*100</f>
        <v>0</v>
      </c>
      <c r="AY163">
        <f>MAX(0,($B$13+$C$13*BX163)/(1+$D$13*BX163)*BQ163/(BS163+273)*$E$13)</f>
        <v>0</v>
      </c>
      <c r="AZ163">
        <f>$B$11*BY163+$C$11*BZ163+$F$11*CK163*(1-CN163)</f>
        <v>0</v>
      </c>
      <c r="BA163">
        <f>AZ163*BB163</f>
        <v>0</v>
      </c>
      <c r="BB163">
        <f>($B$11*$D$9+$C$11*$D$9+$F$11*((CX163+CP163)/MAX(CX163+CP163+CY163, 0.1)*$I$9+CY163/MAX(CX163+CP163+CY163, 0.1)*$J$9))/($B$11+$C$11+$F$11)</f>
        <v>0</v>
      </c>
      <c r="BC163">
        <f>($B$11*$K$9+$C$11*$K$9+$F$11*((CX163+CP163)/MAX(CX163+CP163+CY163, 0.1)*$P$9+CY163/MAX(CX163+CP163+CY163, 0.1)*$Q$9))/($B$11+$C$11+$F$11)</f>
        <v>0</v>
      </c>
      <c r="BD163">
        <v>6</v>
      </c>
      <c r="BE163">
        <v>0.5</v>
      </c>
      <c r="BF163" t="s">
        <v>361</v>
      </c>
      <c r="BG163">
        <v>2</v>
      </c>
      <c r="BH163" t="b">
        <v>1</v>
      </c>
      <c r="BI163">
        <v>1728493012.1</v>
      </c>
      <c r="BJ163">
        <v>282.1441851851852</v>
      </c>
      <c r="BK163">
        <v>303.2028518518518</v>
      </c>
      <c r="BL163">
        <v>16.26897037037037</v>
      </c>
      <c r="BM163">
        <v>15.26210740740741</v>
      </c>
      <c r="BN163">
        <v>286.9552222222222</v>
      </c>
      <c r="BO163">
        <v>16.35937777777778</v>
      </c>
      <c r="BP163">
        <v>599.9618888888889</v>
      </c>
      <c r="BQ163">
        <v>97.51088148148146</v>
      </c>
      <c r="BR163">
        <v>0.09991841111111113</v>
      </c>
      <c r="BS163">
        <v>24.98272222222222</v>
      </c>
      <c r="BT163">
        <v>25.066</v>
      </c>
      <c r="BU163">
        <v>999.9000000000001</v>
      </c>
      <c r="BV163">
        <v>0</v>
      </c>
      <c r="BW163">
        <v>0</v>
      </c>
      <c r="BX163">
        <v>10002.14703703704</v>
      </c>
      <c r="BY163">
        <v>0</v>
      </c>
      <c r="BZ163">
        <v>80.78238148148148</v>
      </c>
      <c r="CA163">
        <v>-21.05864814814815</v>
      </c>
      <c r="CB163">
        <v>286.8103333333333</v>
      </c>
      <c r="CC163">
        <v>307.9018888888888</v>
      </c>
      <c r="CD163">
        <v>1.006864037037037</v>
      </c>
      <c r="CE163">
        <v>303.2028518518518</v>
      </c>
      <c r="CF163">
        <v>15.26210740740741</v>
      </c>
      <c r="CG163">
        <v>1.586401851851852</v>
      </c>
      <c r="CH163">
        <v>1.488221851851852</v>
      </c>
      <c r="CI163">
        <v>13.82733333333333</v>
      </c>
      <c r="CJ163">
        <v>12.84768518518518</v>
      </c>
      <c r="CK163">
        <v>1599.991851851852</v>
      </c>
      <c r="CL163">
        <v>0.692005222222222</v>
      </c>
      <c r="CM163">
        <v>0.3079947777777778</v>
      </c>
      <c r="CN163">
        <v>0</v>
      </c>
      <c r="CO163">
        <v>2.027766666666667</v>
      </c>
      <c r="CP163">
        <v>0</v>
      </c>
      <c r="CQ163">
        <v>12192.37407407407</v>
      </c>
      <c r="CR163">
        <v>13790.13703703704</v>
      </c>
      <c r="CS163">
        <v>40.89562962962962</v>
      </c>
      <c r="CT163">
        <v>40.65022222222223</v>
      </c>
      <c r="CU163">
        <v>41.16644444444443</v>
      </c>
      <c r="CV163">
        <v>39.43492592592592</v>
      </c>
      <c r="CW163">
        <v>39.84237037037037</v>
      </c>
      <c r="CX163">
        <v>1107.202962962963</v>
      </c>
      <c r="CY163">
        <v>492.7888888888889</v>
      </c>
      <c r="CZ163">
        <v>0</v>
      </c>
      <c r="DA163">
        <v>1728493076.2</v>
      </c>
      <c r="DB163">
        <v>0</v>
      </c>
      <c r="DC163">
        <v>1728490956.5</v>
      </c>
      <c r="DD163" t="s">
        <v>362</v>
      </c>
      <c r="DE163">
        <v>1728490952.5</v>
      </c>
      <c r="DF163">
        <v>1728490956.5</v>
      </c>
      <c r="DG163">
        <v>1</v>
      </c>
      <c r="DH163">
        <v>-0.065</v>
      </c>
      <c r="DI163">
        <v>-0.008</v>
      </c>
      <c r="DJ163">
        <v>-3.246</v>
      </c>
      <c r="DK163">
        <v>-0.091</v>
      </c>
      <c r="DL163">
        <v>52</v>
      </c>
      <c r="DM163">
        <v>15</v>
      </c>
      <c r="DN163">
        <v>0.25</v>
      </c>
      <c r="DO163">
        <v>0.13</v>
      </c>
      <c r="DP163">
        <v>-20.8608925</v>
      </c>
      <c r="DQ163">
        <v>-3.853633395872423</v>
      </c>
      <c r="DR163">
        <v>0.3966488764559281</v>
      </c>
      <c r="DS163">
        <v>0</v>
      </c>
      <c r="DT163">
        <v>1.00056015</v>
      </c>
      <c r="DU163">
        <v>0.1562170356472773</v>
      </c>
      <c r="DV163">
        <v>0.01624203421149887</v>
      </c>
      <c r="DW163">
        <v>0</v>
      </c>
      <c r="DX163">
        <v>0</v>
      </c>
      <c r="DY163">
        <v>2</v>
      </c>
      <c r="DZ163" t="s">
        <v>386</v>
      </c>
      <c r="EA163">
        <v>3.23103</v>
      </c>
      <c r="EB163">
        <v>2.70444</v>
      </c>
      <c r="EC163">
        <v>0.079731</v>
      </c>
      <c r="ED163">
        <v>0.0834419</v>
      </c>
      <c r="EE163">
        <v>0.0853623</v>
      </c>
      <c r="EF163">
        <v>0.0816143</v>
      </c>
      <c r="EG163">
        <v>30358.3</v>
      </c>
      <c r="EH163">
        <v>29505.6</v>
      </c>
      <c r="EI163">
        <v>31580.3</v>
      </c>
      <c r="EJ163">
        <v>30504.3</v>
      </c>
      <c r="EK163">
        <v>38709</v>
      </c>
      <c r="EL163">
        <v>37031.9</v>
      </c>
      <c r="EM163">
        <v>44279.3</v>
      </c>
      <c r="EN163">
        <v>42583.6</v>
      </c>
      <c r="EO163">
        <v>1.86033</v>
      </c>
      <c r="EP163">
        <v>1.90642</v>
      </c>
      <c r="EQ163">
        <v>0.138011</v>
      </c>
      <c r="ER163">
        <v>0</v>
      </c>
      <c r="ES163">
        <v>22.7864</v>
      </c>
      <c r="ET163">
        <v>999.9</v>
      </c>
      <c r="EU163">
        <v>70.2</v>
      </c>
      <c r="EV163">
        <v>23.8</v>
      </c>
      <c r="EW163">
        <v>21.3062</v>
      </c>
      <c r="EX163">
        <v>61.0919</v>
      </c>
      <c r="EY163">
        <v>24.8037</v>
      </c>
      <c r="EZ163">
        <v>1</v>
      </c>
      <c r="FA163">
        <v>-0.226126</v>
      </c>
      <c r="FB163">
        <v>0.914695</v>
      </c>
      <c r="FC163">
        <v>20.1957</v>
      </c>
      <c r="FD163">
        <v>5.21714</v>
      </c>
      <c r="FE163">
        <v>11.9969</v>
      </c>
      <c r="FF163">
        <v>4.96485</v>
      </c>
      <c r="FG163">
        <v>3.29548</v>
      </c>
      <c r="FH163">
        <v>9999</v>
      </c>
      <c r="FI163">
        <v>9999</v>
      </c>
      <c r="FJ163">
        <v>9999</v>
      </c>
      <c r="FK163">
        <v>148.6</v>
      </c>
      <c r="FL163">
        <v>4.971</v>
      </c>
      <c r="FM163">
        <v>1.86767</v>
      </c>
      <c r="FN163">
        <v>1.85896</v>
      </c>
      <c r="FO163">
        <v>1.86508</v>
      </c>
      <c r="FP163">
        <v>1.86306</v>
      </c>
      <c r="FQ163">
        <v>1.8644</v>
      </c>
      <c r="FR163">
        <v>1.85988</v>
      </c>
      <c r="FS163">
        <v>1.86391</v>
      </c>
      <c r="FT163">
        <v>0</v>
      </c>
      <c r="FU163">
        <v>0</v>
      </c>
      <c r="FV163">
        <v>0</v>
      </c>
      <c r="FW163">
        <v>0</v>
      </c>
      <c r="FX163" t="s">
        <v>364</v>
      </c>
      <c r="FY163" t="s">
        <v>365</v>
      </c>
      <c r="FZ163" t="s">
        <v>366</v>
      </c>
      <c r="GA163" t="s">
        <v>366</v>
      </c>
      <c r="GB163" t="s">
        <v>366</v>
      </c>
      <c r="GC163" t="s">
        <v>366</v>
      </c>
      <c r="GD163">
        <v>0</v>
      </c>
      <c r="GE163">
        <v>100</v>
      </c>
      <c r="GF163">
        <v>100</v>
      </c>
      <c r="GG163">
        <v>-4.938</v>
      </c>
      <c r="GH163">
        <v>-0.09039999999999999</v>
      </c>
      <c r="GI163">
        <v>-2.868309889394353</v>
      </c>
      <c r="GJ163">
        <v>-0.006773961979547998</v>
      </c>
      <c r="GK163">
        <v>-8.296070481250098E-08</v>
      </c>
      <c r="GL163">
        <v>3.322967193956903E-10</v>
      </c>
      <c r="GM163">
        <v>-0.07871069313407227</v>
      </c>
      <c r="GN163">
        <v>-0.00208336341840114</v>
      </c>
      <c r="GO163">
        <v>8.801746095907445E-05</v>
      </c>
      <c r="GP163">
        <v>-2.677693255255651E-07</v>
      </c>
      <c r="GQ163">
        <v>3</v>
      </c>
      <c r="GR163">
        <v>2052</v>
      </c>
      <c r="GS163">
        <v>2</v>
      </c>
      <c r="GT163">
        <v>18</v>
      </c>
      <c r="GU163">
        <v>34.5</v>
      </c>
      <c r="GV163">
        <v>34.4</v>
      </c>
      <c r="GW163">
        <v>0.939941</v>
      </c>
      <c r="GX163">
        <v>2.38647</v>
      </c>
      <c r="GY163">
        <v>1.44775</v>
      </c>
      <c r="GZ163">
        <v>2.32178</v>
      </c>
      <c r="HA163">
        <v>1.55151</v>
      </c>
      <c r="HB163">
        <v>2.35962</v>
      </c>
      <c r="HC163">
        <v>29.3889</v>
      </c>
      <c r="HD163">
        <v>14.6574</v>
      </c>
      <c r="HE163">
        <v>18</v>
      </c>
      <c r="HF163">
        <v>414.145</v>
      </c>
      <c r="HG163">
        <v>436.988</v>
      </c>
      <c r="HH163">
        <v>22.0507</v>
      </c>
      <c r="HI163">
        <v>24.0758</v>
      </c>
      <c r="HJ163">
        <v>30.0007</v>
      </c>
      <c r="HK163">
        <v>24.0436</v>
      </c>
      <c r="HL163">
        <v>23.9567</v>
      </c>
      <c r="HM163">
        <v>18.8455</v>
      </c>
      <c r="HN163">
        <v>36.9134</v>
      </c>
      <c r="HO163">
        <v>49.5954</v>
      </c>
      <c r="HP163">
        <v>22.0327</v>
      </c>
      <c r="HQ163">
        <v>340.99</v>
      </c>
      <c r="HR163">
        <v>15.17</v>
      </c>
      <c r="HS163">
        <v>100.246</v>
      </c>
      <c r="HT163">
        <v>101.766</v>
      </c>
    </row>
    <row r="164" spans="1:228">
      <c r="A164">
        <v>148</v>
      </c>
      <c r="B164">
        <v>1728493024.6</v>
      </c>
      <c r="C164">
        <v>2087.099999904633</v>
      </c>
      <c r="D164" t="s">
        <v>663</v>
      </c>
      <c r="E164" t="s">
        <v>664</v>
      </c>
      <c r="F164">
        <v>5</v>
      </c>
      <c r="G164" t="s">
        <v>357</v>
      </c>
      <c r="H164" t="s">
        <v>358</v>
      </c>
      <c r="I164" t="s">
        <v>359</v>
      </c>
      <c r="J164" t="s">
        <v>612</v>
      </c>
      <c r="K164">
        <v>1728493016.814285</v>
      </c>
      <c r="L164">
        <f>(M164)/1000</f>
        <v>0</v>
      </c>
      <c r="M164">
        <f>IF(BH164, AP164, AJ164)</f>
        <v>0</v>
      </c>
      <c r="N164">
        <f>IF(BH164, AK164, AI164)</f>
        <v>0</v>
      </c>
      <c r="O164">
        <f>BJ164 - IF(AW164&gt;1, N164*BD164*100.0/(AY164), 0)</f>
        <v>0</v>
      </c>
      <c r="P164">
        <f>((V164-L164/2)*O164-N164)/(V164+L164/2)</f>
        <v>0</v>
      </c>
      <c r="Q164">
        <f>P164*(BQ164+BR164)/1000.0</f>
        <v>0</v>
      </c>
      <c r="R164">
        <f>(BJ164 - IF(AW164&gt;1, N164*BD164*100.0/(AY164), 0))*(BQ164+BR164)/1000.0</f>
        <v>0</v>
      </c>
      <c r="S164">
        <f>2.0/((1/U164-1/T164)+SIGN(U164)*SQRT((1/U164-1/T164)*(1/U164-1/T164) + 4*BE164/((BE164+1)*(BE164+1))*(2*1/U164*1/T164-1/T164*1/T164)))</f>
        <v>0</v>
      </c>
      <c r="T164">
        <f>IF(LEFT(BF164,1)&lt;&gt;"0",IF(LEFT(BF164,1)="1",3.0,BG164),$D$5+$E$5*(BX164*BQ164/($K$5*1000))+$F$5*(BX164*BQ164/($K$5*1000))*MAX(MIN(BD164,$J$5),$I$5)*MAX(MIN(BD164,$J$5),$I$5)+$G$5*MAX(MIN(BD164,$J$5),$I$5)*(BX164*BQ164/($K$5*1000))+$H$5*(BX164*BQ164/($K$5*1000))*(BX164*BQ164/($K$5*1000)))</f>
        <v>0</v>
      </c>
      <c r="U164">
        <f>L164*(1000-(1000*0.61365*exp(17.502*Y164/(240.97+Y164))/(BQ164+BR164)+BL164)/2)/(1000*0.61365*exp(17.502*Y164/(240.97+Y164))/(BQ164+BR164)-BL164)</f>
        <v>0</v>
      </c>
      <c r="V164">
        <f>1/((BE164+1)/(S164/1.6)+1/(T164/1.37)) + BE164/((BE164+1)/(S164/1.6) + BE164/(T164/1.37))</f>
        <v>0</v>
      </c>
      <c r="W164">
        <f>(AZ164*BC164)</f>
        <v>0</v>
      </c>
      <c r="X164">
        <f>(BS164+(W164+2*0.95*5.67E-8*(((BS164+$B$7)+273)^4-(BS164+273)^4)-44100*L164)/(1.84*29.3*T164+8*0.95*5.67E-8*(BS164+273)^3))</f>
        <v>0</v>
      </c>
      <c r="Y164">
        <f>($C$7*BT164+$D$7*BU164+$E$7*X164)</f>
        <v>0</v>
      </c>
      <c r="Z164">
        <f>0.61365*exp(17.502*Y164/(240.97+Y164))</f>
        <v>0</v>
      </c>
      <c r="AA164">
        <f>(AB164/AC164*100)</f>
        <v>0</v>
      </c>
      <c r="AB164">
        <f>BL164*(BQ164+BR164)/1000</f>
        <v>0</v>
      </c>
      <c r="AC164">
        <f>0.61365*exp(17.502*BS164/(240.97+BS164))</f>
        <v>0</v>
      </c>
      <c r="AD164">
        <f>(Z164-BL164*(BQ164+BR164)/1000)</f>
        <v>0</v>
      </c>
      <c r="AE164">
        <f>(-L164*44100)</f>
        <v>0</v>
      </c>
      <c r="AF164">
        <f>2*29.3*T164*0.92*(BS164-Y164)</f>
        <v>0</v>
      </c>
      <c r="AG164">
        <f>2*0.95*5.67E-8*(((BS164+$B$7)+273)^4-(Y164+273)^4)</f>
        <v>0</v>
      </c>
      <c r="AH164">
        <f>W164+AG164+AE164+AF164</f>
        <v>0</v>
      </c>
      <c r="AI164">
        <f>BP164*AW164*(BK164-BJ164*(1000-AW164*BM164)/(1000-AW164*BL164))/(100*BD164)</f>
        <v>0</v>
      </c>
      <c r="AJ164">
        <f>1000*BP164*AW164*(BL164-BM164)/(100*BD164*(1000-AW164*BL164))</f>
        <v>0</v>
      </c>
      <c r="AK164">
        <f>(AL164 - AM164 - BQ164*1E3/(8.314*(BS164+273.15)) * AO164/BP164 * AN164) * BP164/(100*BD164) * (1000 - BM164)/1000</f>
        <v>0</v>
      </c>
      <c r="AL164">
        <v>333.6826169236644</v>
      </c>
      <c r="AM164">
        <v>317.1183272727274</v>
      </c>
      <c r="AN164">
        <v>2.508805101194041</v>
      </c>
      <c r="AO164">
        <v>66.79350455149209</v>
      </c>
      <c r="AP164">
        <f>(AR164 - AQ164 + BQ164*1E3/(8.314*(BS164+273.15)) * AT164/BP164 * AS164) * BP164/(100*BD164) * 1000/(1000 - AR164)</f>
        <v>0</v>
      </c>
      <c r="AQ164">
        <v>15.24641284429448</v>
      </c>
      <c r="AR164">
        <v>16.25626181818181</v>
      </c>
      <c r="AS164">
        <v>-5.030783534291665E-05</v>
      </c>
      <c r="AT164">
        <v>79.18149441064182</v>
      </c>
      <c r="AU164">
        <v>156</v>
      </c>
      <c r="AV164">
        <v>26</v>
      </c>
      <c r="AW164">
        <f>IF(AU164*$H$13&gt;=AY164,1.0,(AY164/(AY164-AU164*$H$13)))</f>
        <v>0</v>
      </c>
      <c r="AX164">
        <f>(AW164-1)*100</f>
        <v>0</v>
      </c>
      <c r="AY164">
        <f>MAX(0,($B$13+$C$13*BX164)/(1+$D$13*BX164)*BQ164/(BS164+273)*$E$13)</f>
        <v>0</v>
      </c>
      <c r="AZ164">
        <f>$B$11*BY164+$C$11*BZ164+$F$11*CK164*(1-CN164)</f>
        <v>0</v>
      </c>
      <c r="BA164">
        <f>AZ164*BB164</f>
        <v>0</v>
      </c>
      <c r="BB164">
        <f>($B$11*$D$9+$C$11*$D$9+$F$11*((CX164+CP164)/MAX(CX164+CP164+CY164, 0.1)*$I$9+CY164/MAX(CX164+CP164+CY164, 0.1)*$J$9))/($B$11+$C$11+$F$11)</f>
        <v>0</v>
      </c>
      <c r="BC164">
        <f>($B$11*$K$9+$C$11*$K$9+$F$11*((CX164+CP164)/MAX(CX164+CP164+CY164, 0.1)*$P$9+CY164/MAX(CX164+CP164+CY164, 0.1)*$Q$9))/($B$11+$C$11+$F$11)</f>
        <v>0</v>
      </c>
      <c r="BD164">
        <v>6</v>
      </c>
      <c r="BE164">
        <v>0.5</v>
      </c>
      <c r="BF164" t="s">
        <v>361</v>
      </c>
      <c r="BG164">
        <v>2</v>
      </c>
      <c r="BH164" t="b">
        <v>1</v>
      </c>
      <c r="BI164">
        <v>1728493016.814285</v>
      </c>
      <c r="BJ164">
        <v>293.8762142857143</v>
      </c>
      <c r="BK164">
        <v>315.0984285714285</v>
      </c>
      <c r="BL164">
        <v>16.26606785714286</v>
      </c>
      <c r="BM164">
        <v>15.25090357142857</v>
      </c>
      <c r="BN164">
        <v>298.7668214285714</v>
      </c>
      <c r="BO164">
        <v>16.35647857142857</v>
      </c>
      <c r="BP164">
        <v>599.9575714285714</v>
      </c>
      <c r="BQ164">
        <v>97.51149642857142</v>
      </c>
      <c r="BR164">
        <v>0.09994137857142858</v>
      </c>
      <c r="BS164">
        <v>24.97876071428572</v>
      </c>
      <c r="BT164">
        <v>25.060625</v>
      </c>
      <c r="BU164">
        <v>999.9000000000002</v>
      </c>
      <c r="BV164">
        <v>0</v>
      </c>
      <c r="BW164">
        <v>0</v>
      </c>
      <c r="BX164">
        <v>10004.06214285714</v>
      </c>
      <c r="BY164">
        <v>0</v>
      </c>
      <c r="BZ164">
        <v>81.85495357142857</v>
      </c>
      <c r="CA164">
        <v>-21.22226428571429</v>
      </c>
      <c r="CB164">
        <v>298.7353571428571</v>
      </c>
      <c r="CC164">
        <v>319.9783214285714</v>
      </c>
      <c r="CD164">
        <v>1.015168714285714</v>
      </c>
      <c r="CE164">
        <v>315.0984285714285</v>
      </c>
      <c r="CF164">
        <v>15.25090357142857</v>
      </c>
      <c r="CG164">
        <v>1.586128928571428</v>
      </c>
      <c r="CH164">
        <v>1.487139285714286</v>
      </c>
      <c r="CI164">
        <v>13.82468928571429</v>
      </c>
      <c r="CJ164">
        <v>12.83656071428571</v>
      </c>
      <c r="CK164">
        <v>1600.020357142857</v>
      </c>
      <c r="CL164">
        <v>0.692002714285714</v>
      </c>
      <c r="CM164">
        <v>0.3079972857142858</v>
      </c>
      <c r="CN164">
        <v>0</v>
      </c>
      <c r="CO164">
        <v>2.054517857142857</v>
      </c>
      <c r="CP164">
        <v>0</v>
      </c>
      <c r="CQ164">
        <v>12180.98571428571</v>
      </c>
      <c r="CR164">
        <v>13790.36428571428</v>
      </c>
      <c r="CS164">
        <v>40.80103571428571</v>
      </c>
      <c r="CT164">
        <v>40.57117857142856</v>
      </c>
      <c r="CU164">
        <v>41.08682142857142</v>
      </c>
      <c r="CV164">
        <v>39.30328571428572</v>
      </c>
      <c r="CW164">
        <v>39.76760714285713</v>
      </c>
      <c r="CX164">
        <v>1107.217857142857</v>
      </c>
      <c r="CY164">
        <v>492.8024999999999</v>
      </c>
      <c r="CZ164">
        <v>0</v>
      </c>
      <c r="DA164">
        <v>1728493081.6</v>
      </c>
      <c r="DB164">
        <v>0</v>
      </c>
      <c r="DC164">
        <v>1728490956.5</v>
      </c>
      <c r="DD164" t="s">
        <v>362</v>
      </c>
      <c r="DE164">
        <v>1728490952.5</v>
      </c>
      <c r="DF164">
        <v>1728490956.5</v>
      </c>
      <c r="DG164">
        <v>1</v>
      </c>
      <c r="DH164">
        <v>-0.065</v>
      </c>
      <c r="DI164">
        <v>-0.008</v>
      </c>
      <c r="DJ164">
        <v>-3.246</v>
      </c>
      <c r="DK164">
        <v>-0.091</v>
      </c>
      <c r="DL164">
        <v>52</v>
      </c>
      <c r="DM164">
        <v>15</v>
      </c>
      <c r="DN164">
        <v>0.25</v>
      </c>
      <c r="DO164">
        <v>0.13</v>
      </c>
      <c r="DP164">
        <v>-21.0794575</v>
      </c>
      <c r="DQ164">
        <v>-2.361222889305748</v>
      </c>
      <c r="DR164">
        <v>0.254132066933219</v>
      </c>
      <c r="DS164">
        <v>0</v>
      </c>
      <c r="DT164">
        <v>1.0069263</v>
      </c>
      <c r="DU164">
        <v>0.1182139362101302</v>
      </c>
      <c r="DV164">
        <v>0.01403807971768217</v>
      </c>
      <c r="DW164">
        <v>0</v>
      </c>
      <c r="DX164">
        <v>0</v>
      </c>
      <c r="DY164">
        <v>2</v>
      </c>
      <c r="DZ164" t="s">
        <v>386</v>
      </c>
      <c r="EA164">
        <v>3.23108</v>
      </c>
      <c r="EB164">
        <v>2.7046</v>
      </c>
      <c r="EC164">
        <v>0.0823564</v>
      </c>
      <c r="ED164">
        <v>0.08610089999999999</v>
      </c>
      <c r="EE164">
        <v>0.085339</v>
      </c>
      <c r="EF164">
        <v>0.0815135</v>
      </c>
      <c r="EG164">
        <v>30271</v>
      </c>
      <c r="EH164">
        <v>29419.6</v>
      </c>
      <c r="EI164">
        <v>31579.6</v>
      </c>
      <c r="EJ164">
        <v>30503.9</v>
      </c>
      <c r="EK164">
        <v>38709.2</v>
      </c>
      <c r="EL164">
        <v>37035.7</v>
      </c>
      <c r="EM164">
        <v>44278.3</v>
      </c>
      <c r="EN164">
        <v>42583.1</v>
      </c>
      <c r="EO164">
        <v>1.86055</v>
      </c>
      <c r="EP164">
        <v>1.9058</v>
      </c>
      <c r="EQ164">
        <v>0.13648</v>
      </c>
      <c r="ER164">
        <v>0</v>
      </c>
      <c r="ES164">
        <v>22.7972</v>
      </c>
      <c r="ET164">
        <v>999.9</v>
      </c>
      <c r="EU164">
        <v>70.2</v>
      </c>
      <c r="EV164">
        <v>23.8</v>
      </c>
      <c r="EW164">
        <v>21.3052</v>
      </c>
      <c r="EX164">
        <v>61.2219</v>
      </c>
      <c r="EY164">
        <v>24.8197</v>
      </c>
      <c r="EZ164">
        <v>1</v>
      </c>
      <c r="FA164">
        <v>-0.225549</v>
      </c>
      <c r="FB164">
        <v>0.935863</v>
      </c>
      <c r="FC164">
        <v>20.1955</v>
      </c>
      <c r="FD164">
        <v>5.21684</v>
      </c>
      <c r="FE164">
        <v>11.9965</v>
      </c>
      <c r="FF164">
        <v>4.96455</v>
      </c>
      <c r="FG164">
        <v>3.29548</v>
      </c>
      <c r="FH164">
        <v>9999</v>
      </c>
      <c r="FI164">
        <v>9999</v>
      </c>
      <c r="FJ164">
        <v>9999</v>
      </c>
      <c r="FK164">
        <v>148.6</v>
      </c>
      <c r="FL164">
        <v>4.97099</v>
      </c>
      <c r="FM164">
        <v>1.86768</v>
      </c>
      <c r="FN164">
        <v>1.85893</v>
      </c>
      <c r="FO164">
        <v>1.86508</v>
      </c>
      <c r="FP164">
        <v>1.86307</v>
      </c>
      <c r="FQ164">
        <v>1.86444</v>
      </c>
      <c r="FR164">
        <v>1.85987</v>
      </c>
      <c r="FS164">
        <v>1.86394</v>
      </c>
      <c r="FT164">
        <v>0</v>
      </c>
      <c r="FU164">
        <v>0</v>
      </c>
      <c r="FV164">
        <v>0</v>
      </c>
      <c r="FW164">
        <v>0</v>
      </c>
      <c r="FX164" t="s">
        <v>364</v>
      </c>
      <c r="FY164" t="s">
        <v>365</v>
      </c>
      <c r="FZ164" t="s">
        <v>366</v>
      </c>
      <c r="GA164" t="s">
        <v>366</v>
      </c>
      <c r="GB164" t="s">
        <v>366</v>
      </c>
      <c r="GC164" t="s">
        <v>366</v>
      </c>
      <c r="GD164">
        <v>0</v>
      </c>
      <c r="GE164">
        <v>100</v>
      </c>
      <c r="GF164">
        <v>100</v>
      </c>
      <c r="GG164">
        <v>-5.022</v>
      </c>
      <c r="GH164">
        <v>-0.09039999999999999</v>
      </c>
      <c r="GI164">
        <v>-2.868309889394353</v>
      </c>
      <c r="GJ164">
        <v>-0.006773961979547998</v>
      </c>
      <c r="GK164">
        <v>-8.296070481250098E-08</v>
      </c>
      <c r="GL164">
        <v>3.322967193956903E-10</v>
      </c>
      <c r="GM164">
        <v>-0.07871069313407227</v>
      </c>
      <c r="GN164">
        <v>-0.00208336341840114</v>
      </c>
      <c r="GO164">
        <v>8.801746095907445E-05</v>
      </c>
      <c r="GP164">
        <v>-2.677693255255651E-07</v>
      </c>
      <c r="GQ164">
        <v>3</v>
      </c>
      <c r="GR164">
        <v>2052</v>
      </c>
      <c r="GS164">
        <v>2</v>
      </c>
      <c r="GT164">
        <v>18</v>
      </c>
      <c r="GU164">
        <v>34.5</v>
      </c>
      <c r="GV164">
        <v>34.5</v>
      </c>
      <c r="GW164">
        <v>0.965576</v>
      </c>
      <c r="GX164">
        <v>2.3877</v>
      </c>
      <c r="GY164">
        <v>1.44775</v>
      </c>
      <c r="GZ164">
        <v>2.32178</v>
      </c>
      <c r="HA164">
        <v>1.55151</v>
      </c>
      <c r="HB164">
        <v>2.38892</v>
      </c>
      <c r="HC164">
        <v>29.3889</v>
      </c>
      <c r="HD164">
        <v>14.6574</v>
      </c>
      <c r="HE164">
        <v>18</v>
      </c>
      <c r="HF164">
        <v>414.298</v>
      </c>
      <c r="HG164">
        <v>436.663</v>
      </c>
      <c r="HH164">
        <v>21.9803</v>
      </c>
      <c r="HI164">
        <v>24.0818</v>
      </c>
      <c r="HJ164">
        <v>30.0006</v>
      </c>
      <c r="HK164">
        <v>24.0486</v>
      </c>
      <c r="HL164">
        <v>23.9617</v>
      </c>
      <c r="HM164">
        <v>19.3773</v>
      </c>
      <c r="HN164">
        <v>37.203</v>
      </c>
      <c r="HO164">
        <v>49.5954</v>
      </c>
      <c r="HP164">
        <v>21.9713</v>
      </c>
      <c r="HQ164">
        <v>351.008</v>
      </c>
      <c r="HR164">
        <v>15.1671</v>
      </c>
      <c r="HS164">
        <v>100.244</v>
      </c>
      <c r="HT164">
        <v>101.765</v>
      </c>
    </row>
    <row r="165" spans="1:228">
      <c r="A165">
        <v>149</v>
      </c>
      <c r="B165">
        <v>1728493029.6</v>
      </c>
      <c r="C165">
        <v>2092.099999904633</v>
      </c>
      <c r="D165" t="s">
        <v>665</v>
      </c>
      <c r="E165" t="s">
        <v>666</v>
      </c>
      <c r="F165">
        <v>5</v>
      </c>
      <c r="G165" t="s">
        <v>357</v>
      </c>
      <c r="H165" t="s">
        <v>358</v>
      </c>
      <c r="I165" t="s">
        <v>359</v>
      </c>
      <c r="J165" t="s">
        <v>612</v>
      </c>
      <c r="K165">
        <v>1728493022.1</v>
      </c>
      <c r="L165">
        <f>(M165)/1000</f>
        <v>0</v>
      </c>
      <c r="M165">
        <f>IF(BH165, AP165, AJ165)</f>
        <v>0</v>
      </c>
      <c r="N165">
        <f>IF(BH165, AK165, AI165)</f>
        <v>0</v>
      </c>
      <c r="O165">
        <f>BJ165 - IF(AW165&gt;1, N165*BD165*100.0/(AY165), 0)</f>
        <v>0</v>
      </c>
      <c r="P165">
        <f>((V165-L165/2)*O165-N165)/(V165+L165/2)</f>
        <v>0</v>
      </c>
      <c r="Q165">
        <f>P165*(BQ165+BR165)/1000.0</f>
        <v>0</v>
      </c>
      <c r="R165">
        <f>(BJ165 - IF(AW165&gt;1, N165*BD165*100.0/(AY165), 0))*(BQ165+BR165)/1000.0</f>
        <v>0</v>
      </c>
      <c r="S165">
        <f>2.0/((1/U165-1/T165)+SIGN(U165)*SQRT((1/U165-1/T165)*(1/U165-1/T165) + 4*BE165/((BE165+1)*(BE165+1))*(2*1/U165*1/T165-1/T165*1/T165)))</f>
        <v>0</v>
      </c>
      <c r="T165">
        <f>IF(LEFT(BF165,1)&lt;&gt;"0",IF(LEFT(BF165,1)="1",3.0,BG165),$D$5+$E$5*(BX165*BQ165/($K$5*1000))+$F$5*(BX165*BQ165/($K$5*1000))*MAX(MIN(BD165,$J$5),$I$5)*MAX(MIN(BD165,$J$5),$I$5)+$G$5*MAX(MIN(BD165,$J$5),$I$5)*(BX165*BQ165/($K$5*1000))+$H$5*(BX165*BQ165/($K$5*1000))*(BX165*BQ165/($K$5*1000)))</f>
        <v>0</v>
      </c>
      <c r="U165">
        <f>L165*(1000-(1000*0.61365*exp(17.502*Y165/(240.97+Y165))/(BQ165+BR165)+BL165)/2)/(1000*0.61365*exp(17.502*Y165/(240.97+Y165))/(BQ165+BR165)-BL165)</f>
        <v>0</v>
      </c>
      <c r="V165">
        <f>1/((BE165+1)/(S165/1.6)+1/(T165/1.37)) + BE165/((BE165+1)/(S165/1.6) + BE165/(T165/1.37))</f>
        <v>0</v>
      </c>
      <c r="W165">
        <f>(AZ165*BC165)</f>
        <v>0</v>
      </c>
      <c r="X165">
        <f>(BS165+(W165+2*0.95*5.67E-8*(((BS165+$B$7)+273)^4-(BS165+273)^4)-44100*L165)/(1.84*29.3*T165+8*0.95*5.67E-8*(BS165+273)^3))</f>
        <v>0</v>
      </c>
      <c r="Y165">
        <f>($C$7*BT165+$D$7*BU165+$E$7*X165)</f>
        <v>0</v>
      </c>
      <c r="Z165">
        <f>0.61365*exp(17.502*Y165/(240.97+Y165))</f>
        <v>0</v>
      </c>
      <c r="AA165">
        <f>(AB165/AC165*100)</f>
        <v>0</v>
      </c>
      <c r="AB165">
        <f>BL165*(BQ165+BR165)/1000</f>
        <v>0</v>
      </c>
      <c r="AC165">
        <f>0.61365*exp(17.502*BS165/(240.97+BS165))</f>
        <v>0</v>
      </c>
      <c r="AD165">
        <f>(Z165-BL165*(BQ165+BR165)/1000)</f>
        <v>0</v>
      </c>
      <c r="AE165">
        <f>(-L165*44100)</f>
        <v>0</v>
      </c>
      <c r="AF165">
        <f>2*29.3*T165*0.92*(BS165-Y165)</f>
        <v>0</v>
      </c>
      <c r="AG165">
        <f>2*0.95*5.67E-8*(((BS165+$B$7)+273)^4-(Y165+273)^4)</f>
        <v>0</v>
      </c>
      <c r="AH165">
        <f>W165+AG165+AE165+AF165</f>
        <v>0</v>
      </c>
      <c r="AI165">
        <f>BP165*AW165*(BK165-BJ165*(1000-AW165*BM165)/(1000-AW165*BL165))/(100*BD165)</f>
        <v>0</v>
      </c>
      <c r="AJ165">
        <f>1000*BP165*AW165*(BL165-BM165)/(100*BD165*(1000-AW165*BL165))</f>
        <v>0</v>
      </c>
      <c r="AK165">
        <f>(AL165 - AM165 - BQ165*1E3/(8.314*(BS165+273.15)) * AO165/BP165 * AN165) * BP165/(100*BD165) * (1000 - BM165)/1000</f>
        <v>0</v>
      </c>
      <c r="AL165">
        <v>346.6784391730484</v>
      </c>
      <c r="AM165">
        <v>329.8009454545454</v>
      </c>
      <c r="AN165">
        <v>2.535085028796217</v>
      </c>
      <c r="AO165">
        <v>66.79350455149209</v>
      </c>
      <c r="AP165">
        <f>(AR165 - AQ165 + BQ165*1E3/(8.314*(BS165+273.15)) * AT165/BP165 * AS165) * BP165/(100*BD165) * 1000/(1000 - AR165)</f>
        <v>0</v>
      </c>
      <c r="AQ165">
        <v>15.18100745450442</v>
      </c>
      <c r="AR165">
        <v>16.2295006060606</v>
      </c>
      <c r="AS165">
        <v>-0.0002264339610788791</v>
      </c>
      <c r="AT165">
        <v>79.18149441064182</v>
      </c>
      <c r="AU165">
        <v>156</v>
      </c>
      <c r="AV165">
        <v>26</v>
      </c>
      <c r="AW165">
        <f>IF(AU165*$H$13&gt;=AY165,1.0,(AY165/(AY165-AU165*$H$13)))</f>
        <v>0</v>
      </c>
      <c r="AX165">
        <f>(AW165-1)*100</f>
        <v>0</v>
      </c>
      <c r="AY165">
        <f>MAX(0,($B$13+$C$13*BX165)/(1+$D$13*BX165)*BQ165/(BS165+273)*$E$13)</f>
        <v>0</v>
      </c>
      <c r="AZ165">
        <f>$B$11*BY165+$C$11*BZ165+$F$11*CK165*(1-CN165)</f>
        <v>0</v>
      </c>
      <c r="BA165">
        <f>AZ165*BB165</f>
        <v>0</v>
      </c>
      <c r="BB165">
        <f>($B$11*$D$9+$C$11*$D$9+$F$11*((CX165+CP165)/MAX(CX165+CP165+CY165, 0.1)*$I$9+CY165/MAX(CX165+CP165+CY165, 0.1)*$J$9))/($B$11+$C$11+$F$11)</f>
        <v>0</v>
      </c>
      <c r="BC165">
        <f>($B$11*$K$9+$C$11*$K$9+$F$11*((CX165+CP165)/MAX(CX165+CP165+CY165, 0.1)*$P$9+CY165/MAX(CX165+CP165+CY165, 0.1)*$Q$9))/($B$11+$C$11+$F$11)</f>
        <v>0</v>
      </c>
      <c r="BD165">
        <v>6</v>
      </c>
      <c r="BE165">
        <v>0.5</v>
      </c>
      <c r="BF165" t="s">
        <v>361</v>
      </c>
      <c r="BG165">
        <v>2</v>
      </c>
      <c r="BH165" t="b">
        <v>1</v>
      </c>
      <c r="BI165">
        <v>1728493022.1</v>
      </c>
      <c r="BJ165">
        <v>307.023</v>
      </c>
      <c r="BK165">
        <v>328.5124814814815</v>
      </c>
      <c r="BL165">
        <v>16.25557407407407</v>
      </c>
      <c r="BM165">
        <v>15.22282222222222</v>
      </c>
      <c r="BN165">
        <v>312.0027777777777</v>
      </c>
      <c r="BO165">
        <v>16.3459962962963</v>
      </c>
      <c r="BP165">
        <v>599.9788888888888</v>
      </c>
      <c r="BQ165">
        <v>97.51205555555556</v>
      </c>
      <c r="BR165">
        <v>0.09991608888888891</v>
      </c>
      <c r="BS165">
        <v>24.9660962962963</v>
      </c>
      <c r="BT165">
        <v>25.04935185185185</v>
      </c>
      <c r="BU165">
        <v>999.9000000000001</v>
      </c>
      <c r="BV165">
        <v>0</v>
      </c>
      <c r="BW165">
        <v>0</v>
      </c>
      <c r="BX165">
        <v>10010.53148148148</v>
      </c>
      <c r="BY165">
        <v>0</v>
      </c>
      <c r="BZ165">
        <v>82.19617037037038</v>
      </c>
      <c r="CA165">
        <v>-21.48947407407408</v>
      </c>
      <c r="CB165">
        <v>312.0961851851852</v>
      </c>
      <c r="CC165">
        <v>333.5904814814814</v>
      </c>
      <c r="CD165">
        <v>1.032756296296296</v>
      </c>
      <c r="CE165">
        <v>328.5124814814815</v>
      </c>
      <c r="CF165">
        <v>15.22282222222222</v>
      </c>
      <c r="CG165">
        <v>1.585115555555556</v>
      </c>
      <c r="CH165">
        <v>1.484409259259259</v>
      </c>
      <c r="CI165">
        <v>13.81484814814815</v>
      </c>
      <c r="CJ165">
        <v>12.80847777777778</v>
      </c>
      <c r="CK165">
        <v>1600.014444444445</v>
      </c>
      <c r="CL165">
        <v>0.6919939999999999</v>
      </c>
      <c r="CM165">
        <v>0.308006</v>
      </c>
      <c r="CN165">
        <v>0</v>
      </c>
      <c r="CO165">
        <v>2.089337037037037</v>
      </c>
      <c r="CP165">
        <v>0</v>
      </c>
      <c r="CQ165">
        <v>12168.9037037037</v>
      </c>
      <c r="CR165">
        <v>13790.27407407408</v>
      </c>
      <c r="CS165">
        <v>40.69181481481481</v>
      </c>
      <c r="CT165">
        <v>40.48814814814814</v>
      </c>
      <c r="CU165">
        <v>40.99977777777777</v>
      </c>
      <c r="CV165">
        <v>39.17092592592593</v>
      </c>
      <c r="CW165">
        <v>39.67562962962962</v>
      </c>
      <c r="CX165">
        <v>1107.2</v>
      </c>
      <c r="CY165">
        <v>492.8144444444445</v>
      </c>
      <c r="CZ165">
        <v>0</v>
      </c>
      <c r="DA165">
        <v>1728493086.4</v>
      </c>
      <c r="DB165">
        <v>0</v>
      </c>
      <c r="DC165">
        <v>1728490956.5</v>
      </c>
      <c r="DD165" t="s">
        <v>362</v>
      </c>
      <c r="DE165">
        <v>1728490952.5</v>
      </c>
      <c r="DF165">
        <v>1728490956.5</v>
      </c>
      <c r="DG165">
        <v>1</v>
      </c>
      <c r="DH165">
        <v>-0.065</v>
      </c>
      <c r="DI165">
        <v>-0.008</v>
      </c>
      <c r="DJ165">
        <v>-3.246</v>
      </c>
      <c r="DK165">
        <v>-0.091</v>
      </c>
      <c r="DL165">
        <v>52</v>
      </c>
      <c r="DM165">
        <v>15</v>
      </c>
      <c r="DN165">
        <v>0.25</v>
      </c>
      <c r="DO165">
        <v>0.13</v>
      </c>
      <c r="DP165">
        <v>-21.3201512195122</v>
      </c>
      <c r="DQ165">
        <v>-2.886006271777037</v>
      </c>
      <c r="DR165">
        <v>0.3089609432432073</v>
      </c>
      <c r="DS165">
        <v>0</v>
      </c>
      <c r="DT165">
        <v>1.02382987804878</v>
      </c>
      <c r="DU165">
        <v>0.175696348432058</v>
      </c>
      <c r="DV165">
        <v>0.02119365162103757</v>
      </c>
      <c r="DW165">
        <v>0</v>
      </c>
      <c r="DX165">
        <v>0</v>
      </c>
      <c r="DY165">
        <v>2</v>
      </c>
      <c r="DZ165" t="s">
        <v>386</v>
      </c>
      <c r="EA165">
        <v>3.23099</v>
      </c>
      <c r="EB165">
        <v>2.70433</v>
      </c>
      <c r="EC165">
        <v>0.0849543</v>
      </c>
      <c r="ED165">
        <v>0.088612</v>
      </c>
      <c r="EE165">
        <v>0.0852229</v>
      </c>
      <c r="EF165">
        <v>0.0812996</v>
      </c>
      <c r="EG165">
        <v>30184.9</v>
      </c>
      <c r="EH165">
        <v>29338.2</v>
      </c>
      <c r="EI165">
        <v>31579.2</v>
      </c>
      <c r="EJ165">
        <v>30503.3</v>
      </c>
      <c r="EK165">
        <v>38713.7</v>
      </c>
      <c r="EL165">
        <v>37043.7</v>
      </c>
      <c r="EM165">
        <v>44277.7</v>
      </c>
      <c r="EN165">
        <v>42582.3</v>
      </c>
      <c r="EO165">
        <v>1.86033</v>
      </c>
      <c r="EP165">
        <v>1.90585</v>
      </c>
      <c r="EQ165">
        <v>0.134904</v>
      </c>
      <c r="ER165">
        <v>0</v>
      </c>
      <c r="ES165">
        <v>22.8068</v>
      </c>
      <c r="ET165">
        <v>999.9</v>
      </c>
      <c r="EU165">
        <v>70.2</v>
      </c>
      <c r="EV165">
        <v>23.8</v>
      </c>
      <c r="EW165">
        <v>21.3039</v>
      </c>
      <c r="EX165">
        <v>60.5119</v>
      </c>
      <c r="EY165">
        <v>25.0761</v>
      </c>
      <c r="EZ165">
        <v>1</v>
      </c>
      <c r="FA165">
        <v>-0.225135</v>
      </c>
      <c r="FB165">
        <v>0.901816</v>
      </c>
      <c r="FC165">
        <v>20.1959</v>
      </c>
      <c r="FD165">
        <v>5.21654</v>
      </c>
      <c r="FE165">
        <v>11.9962</v>
      </c>
      <c r="FF165">
        <v>4.96475</v>
      </c>
      <c r="FG165">
        <v>3.29545</v>
      </c>
      <c r="FH165">
        <v>9999</v>
      </c>
      <c r="FI165">
        <v>9999</v>
      </c>
      <c r="FJ165">
        <v>9999</v>
      </c>
      <c r="FK165">
        <v>148.6</v>
      </c>
      <c r="FL165">
        <v>4.97097</v>
      </c>
      <c r="FM165">
        <v>1.86768</v>
      </c>
      <c r="FN165">
        <v>1.85891</v>
      </c>
      <c r="FO165">
        <v>1.86508</v>
      </c>
      <c r="FP165">
        <v>1.86304</v>
      </c>
      <c r="FQ165">
        <v>1.86442</v>
      </c>
      <c r="FR165">
        <v>1.85984</v>
      </c>
      <c r="FS165">
        <v>1.86392</v>
      </c>
      <c r="FT165">
        <v>0</v>
      </c>
      <c r="FU165">
        <v>0</v>
      </c>
      <c r="FV165">
        <v>0</v>
      </c>
      <c r="FW165">
        <v>0</v>
      </c>
      <c r="FX165" t="s">
        <v>364</v>
      </c>
      <c r="FY165" t="s">
        <v>365</v>
      </c>
      <c r="FZ165" t="s">
        <v>366</v>
      </c>
      <c r="GA165" t="s">
        <v>366</v>
      </c>
      <c r="GB165" t="s">
        <v>366</v>
      </c>
      <c r="GC165" t="s">
        <v>366</v>
      </c>
      <c r="GD165">
        <v>0</v>
      </c>
      <c r="GE165">
        <v>100</v>
      </c>
      <c r="GF165">
        <v>100</v>
      </c>
      <c r="GG165">
        <v>-5.106</v>
      </c>
      <c r="GH165">
        <v>-0.09039999999999999</v>
      </c>
      <c r="GI165">
        <v>-2.868309889394353</v>
      </c>
      <c r="GJ165">
        <v>-0.006773961979547998</v>
      </c>
      <c r="GK165">
        <v>-8.296070481250098E-08</v>
      </c>
      <c r="GL165">
        <v>3.322967193956903E-10</v>
      </c>
      <c r="GM165">
        <v>-0.07871069313407227</v>
      </c>
      <c r="GN165">
        <v>-0.00208336341840114</v>
      </c>
      <c r="GO165">
        <v>8.801746095907445E-05</v>
      </c>
      <c r="GP165">
        <v>-2.677693255255651E-07</v>
      </c>
      <c r="GQ165">
        <v>3</v>
      </c>
      <c r="GR165">
        <v>2052</v>
      </c>
      <c r="GS165">
        <v>2</v>
      </c>
      <c r="GT165">
        <v>18</v>
      </c>
      <c r="GU165">
        <v>34.6</v>
      </c>
      <c r="GV165">
        <v>34.6</v>
      </c>
      <c r="GW165">
        <v>0.994873</v>
      </c>
      <c r="GX165">
        <v>2.38892</v>
      </c>
      <c r="GY165">
        <v>1.44775</v>
      </c>
      <c r="GZ165">
        <v>2.32178</v>
      </c>
      <c r="HA165">
        <v>1.55151</v>
      </c>
      <c r="HB165">
        <v>2.40601</v>
      </c>
      <c r="HC165">
        <v>29.4101</v>
      </c>
      <c r="HD165">
        <v>14.6574</v>
      </c>
      <c r="HE165">
        <v>18</v>
      </c>
      <c r="HF165">
        <v>414.224</v>
      </c>
      <c r="HG165">
        <v>436.739</v>
      </c>
      <c r="HH165">
        <v>21.9268</v>
      </c>
      <c r="HI165">
        <v>24.0873</v>
      </c>
      <c r="HJ165">
        <v>30.0005</v>
      </c>
      <c r="HK165">
        <v>24.0547</v>
      </c>
      <c r="HL165">
        <v>23.9674</v>
      </c>
      <c r="HM165">
        <v>19.9575</v>
      </c>
      <c r="HN165">
        <v>37.203</v>
      </c>
      <c r="HO165">
        <v>49.5954</v>
      </c>
      <c r="HP165">
        <v>21.9272</v>
      </c>
      <c r="HQ165">
        <v>366.034</v>
      </c>
      <c r="HR165">
        <v>15.1765</v>
      </c>
      <c r="HS165">
        <v>100.242</v>
      </c>
      <c r="HT165">
        <v>101.763</v>
      </c>
    </row>
    <row r="166" spans="1:228">
      <c r="A166">
        <v>150</v>
      </c>
      <c r="B166">
        <v>1728493034.6</v>
      </c>
      <c r="C166">
        <v>2097.099999904633</v>
      </c>
      <c r="D166" t="s">
        <v>667</v>
      </c>
      <c r="E166" t="s">
        <v>668</v>
      </c>
      <c r="F166">
        <v>5</v>
      </c>
      <c r="G166" t="s">
        <v>357</v>
      </c>
      <c r="H166" t="s">
        <v>358</v>
      </c>
      <c r="I166" t="s">
        <v>359</v>
      </c>
      <c r="J166" t="s">
        <v>612</v>
      </c>
      <c r="K166">
        <v>1728493026.814285</v>
      </c>
      <c r="L166">
        <f>(M166)/1000</f>
        <v>0</v>
      </c>
      <c r="M166">
        <f>IF(BH166, AP166, AJ166)</f>
        <v>0</v>
      </c>
      <c r="N166">
        <f>IF(BH166, AK166, AI166)</f>
        <v>0</v>
      </c>
      <c r="O166">
        <f>BJ166 - IF(AW166&gt;1, N166*BD166*100.0/(AY166), 0)</f>
        <v>0</v>
      </c>
      <c r="P166">
        <f>((V166-L166/2)*O166-N166)/(V166+L166/2)</f>
        <v>0</v>
      </c>
      <c r="Q166">
        <f>P166*(BQ166+BR166)/1000.0</f>
        <v>0</v>
      </c>
      <c r="R166">
        <f>(BJ166 - IF(AW166&gt;1, N166*BD166*100.0/(AY166), 0))*(BQ166+BR166)/1000.0</f>
        <v>0</v>
      </c>
      <c r="S166">
        <f>2.0/((1/U166-1/T166)+SIGN(U166)*SQRT((1/U166-1/T166)*(1/U166-1/T166) + 4*BE166/((BE166+1)*(BE166+1))*(2*1/U166*1/T166-1/T166*1/T166)))</f>
        <v>0</v>
      </c>
      <c r="T166">
        <f>IF(LEFT(BF166,1)&lt;&gt;"0",IF(LEFT(BF166,1)="1",3.0,BG166),$D$5+$E$5*(BX166*BQ166/($K$5*1000))+$F$5*(BX166*BQ166/($K$5*1000))*MAX(MIN(BD166,$J$5),$I$5)*MAX(MIN(BD166,$J$5),$I$5)+$G$5*MAX(MIN(BD166,$J$5),$I$5)*(BX166*BQ166/($K$5*1000))+$H$5*(BX166*BQ166/($K$5*1000))*(BX166*BQ166/($K$5*1000)))</f>
        <v>0</v>
      </c>
      <c r="U166">
        <f>L166*(1000-(1000*0.61365*exp(17.502*Y166/(240.97+Y166))/(BQ166+BR166)+BL166)/2)/(1000*0.61365*exp(17.502*Y166/(240.97+Y166))/(BQ166+BR166)-BL166)</f>
        <v>0</v>
      </c>
      <c r="V166">
        <f>1/((BE166+1)/(S166/1.6)+1/(T166/1.37)) + BE166/((BE166+1)/(S166/1.6) + BE166/(T166/1.37))</f>
        <v>0</v>
      </c>
      <c r="W166">
        <f>(AZ166*BC166)</f>
        <v>0</v>
      </c>
      <c r="X166">
        <f>(BS166+(W166+2*0.95*5.67E-8*(((BS166+$B$7)+273)^4-(BS166+273)^4)-44100*L166)/(1.84*29.3*T166+8*0.95*5.67E-8*(BS166+273)^3))</f>
        <v>0</v>
      </c>
      <c r="Y166">
        <f>($C$7*BT166+$D$7*BU166+$E$7*X166)</f>
        <v>0</v>
      </c>
      <c r="Z166">
        <f>0.61365*exp(17.502*Y166/(240.97+Y166))</f>
        <v>0</v>
      </c>
      <c r="AA166">
        <f>(AB166/AC166*100)</f>
        <v>0</v>
      </c>
      <c r="AB166">
        <f>BL166*(BQ166+BR166)/1000</f>
        <v>0</v>
      </c>
      <c r="AC166">
        <f>0.61365*exp(17.502*BS166/(240.97+BS166))</f>
        <v>0</v>
      </c>
      <c r="AD166">
        <f>(Z166-BL166*(BQ166+BR166)/1000)</f>
        <v>0</v>
      </c>
      <c r="AE166">
        <f>(-L166*44100)</f>
        <v>0</v>
      </c>
      <c r="AF166">
        <f>2*29.3*T166*0.92*(BS166-Y166)</f>
        <v>0</v>
      </c>
      <c r="AG166">
        <f>2*0.95*5.67E-8*(((BS166+$B$7)+273)^4-(Y166+273)^4)</f>
        <v>0</v>
      </c>
      <c r="AH166">
        <f>W166+AG166+AE166+AF166</f>
        <v>0</v>
      </c>
      <c r="AI166">
        <f>BP166*AW166*(BK166-BJ166*(1000-AW166*BM166)/(1000-AW166*BL166))/(100*BD166)</f>
        <v>0</v>
      </c>
      <c r="AJ166">
        <f>1000*BP166*AW166*(BL166-BM166)/(100*BD166*(1000-AW166*BL166))</f>
        <v>0</v>
      </c>
      <c r="AK166">
        <f>(AL166 - AM166 - BQ166*1E3/(8.314*(BS166+273.15)) * AO166/BP166 * AN166) * BP166/(100*BD166) * (1000 - BM166)/1000</f>
        <v>0</v>
      </c>
      <c r="AL166">
        <v>359.1595281560399</v>
      </c>
      <c r="AM166">
        <v>342.2366121212122</v>
      </c>
      <c r="AN166">
        <v>2.496455206496261</v>
      </c>
      <c r="AO166">
        <v>66.79350455149209</v>
      </c>
      <c r="AP166">
        <f>(AR166 - AQ166 + BQ166*1E3/(8.314*(BS166+273.15)) * AT166/BP166 * AS166) * BP166/(100*BD166) * 1000/(1000 - AR166)</f>
        <v>0</v>
      </c>
      <c r="AQ166">
        <v>15.16345735340931</v>
      </c>
      <c r="AR166">
        <v>16.19920242424242</v>
      </c>
      <c r="AS166">
        <v>-0.006300155931029517</v>
      </c>
      <c r="AT166">
        <v>79.18149441064182</v>
      </c>
      <c r="AU166">
        <v>155</v>
      </c>
      <c r="AV166">
        <v>26</v>
      </c>
      <c r="AW166">
        <f>IF(AU166*$H$13&gt;=AY166,1.0,(AY166/(AY166-AU166*$H$13)))</f>
        <v>0</v>
      </c>
      <c r="AX166">
        <f>(AW166-1)*100</f>
        <v>0</v>
      </c>
      <c r="AY166">
        <f>MAX(0,($B$13+$C$13*BX166)/(1+$D$13*BX166)*BQ166/(BS166+273)*$E$13)</f>
        <v>0</v>
      </c>
      <c r="AZ166">
        <f>$B$11*BY166+$C$11*BZ166+$F$11*CK166*(1-CN166)</f>
        <v>0</v>
      </c>
      <c r="BA166">
        <f>AZ166*BB166</f>
        <v>0</v>
      </c>
      <c r="BB166">
        <f>($B$11*$D$9+$C$11*$D$9+$F$11*((CX166+CP166)/MAX(CX166+CP166+CY166, 0.1)*$I$9+CY166/MAX(CX166+CP166+CY166, 0.1)*$J$9))/($B$11+$C$11+$F$11)</f>
        <v>0</v>
      </c>
      <c r="BC166">
        <f>($B$11*$K$9+$C$11*$K$9+$F$11*((CX166+CP166)/MAX(CX166+CP166+CY166, 0.1)*$P$9+CY166/MAX(CX166+CP166+CY166, 0.1)*$Q$9))/($B$11+$C$11+$F$11)</f>
        <v>0</v>
      </c>
      <c r="BD166">
        <v>6</v>
      </c>
      <c r="BE166">
        <v>0.5</v>
      </c>
      <c r="BF166" t="s">
        <v>361</v>
      </c>
      <c r="BG166">
        <v>2</v>
      </c>
      <c r="BH166" t="b">
        <v>1</v>
      </c>
      <c r="BI166">
        <v>1728493026.814285</v>
      </c>
      <c r="BJ166">
        <v>318.7126785714286</v>
      </c>
      <c r="BK166">
        <v>340.3350357142857</v>
      </c>
      <c r="BL166">
        <v>16.237875</v>
      </c>
      <c r="BM166">
        <v>15.19747857142857</v>
      </c>
      <c r="BN166">
        <v>323.7716785714286</v>
      </c>
      <c r="BO166">
        <v>16.3283</v>
      </c>
      <c r="BP166">
        <v>600.0097857142856</v>
      </c>
      <c r="BQ166">
        <v>97.51162857142857</v>
      </c>
      <c r="BR166">
        <v>0.1000047535714286</v>
      </c>
      <c r="BS166">
        <v>24.94715357142858</v>
      </c>
      <c r="BT166">
        <v>25.0327</v>
      </c>
      <c r="BU166">
        <v>999.9000000000002</v>
      </c>
      <c r="BV166">
        <v>0</v>
      </c>
      <c r="BW166">
        <v>0</v>
      </c>
      <c r="BX166">
        <v>10005.06964285714</v>
      </c>
      <c r="BY166">
        <v>0</v>
      </c>
      <c r="BZ166">
        <v>83.96771071428573</v>
      </c>
      <c r="CA166">
        <v>-21.62233214285714</v>
      </c>
      <c r="CB166">
        <v>323.9731071428572</v>
      </c>
      <c r="CC166">
        <v>345.5867500000001</v>
      </c>
      <c r="CD166">
        <v>1.040388214285714</v>
      </c>
      <c r="CE166">
        <v>340.3350357142857</v>
      </c>
      <c r="CF166">
        <v>15.19747857142857</v>
      </c>
      <c r="CG166">
        <v>1.5833825</v>
      </c>
      <c r="CH166">
        <v>1.481931428571428</v>
      </c>
      <c r="CI166">
        <v>13.798</v>
      </c>
      <c r="CJ166">
        <v>12.78296785714286</v>
      </c>
      <c r="CK166">
        <v>1600.028928571428</v>
      </c>
      <c r="CL166">
        <v>0.6919928214285717</v>
      </c>
      <c r="CM166">
        <v>0.3080071785714286</v>
      </c>
      <c r="CN166">
        <v>0</v>
      </c>
      <c r="CO166">
        <v>2.113021428571428</v>
      </c>
      <c r="CP166">
        <v>0</v>
      </c>
      <c r="CQ166">
        <v>12159.35</v>
      </c>
      <c r="CR166">
        <v>13790.38214285714</v>
      </c>
      <c r="CS166">
        <v>40.58899999999999</v>
      </c>
      <c r="CT166">
        <v>40.41042857142856</v>
      </c>
      <c r="CU166">
        <v>40.91714285714285</v>
      </c>
      <c r="CV166">
        <v>39.05771428571428</v>
      </c>
      <c r="CW166">
        <v>39.59567857142856</v>
      </c>
      <c r="CX166">
        <v>1107.208571428572</v>
      </c>
      <c r="CY166">
        <v>492.8203571428571</v>
      </c>
      <c r="CZ166">
        <v>0</v>
      </c>
      <c r="DA166">
        <v>1728493091.2</v>
      </c>
      <c r="DB166">
        <v>0</v>
      </c>
      <c r="DC166">
        <v>1728490956.5</v>
      </c>
      <c r="DD166" t="s">
        <v>362</v>
      </c>
      <c r="DE166">
        <v>1728490952.5</v>
      </c>
      <c r="DF166">
        <v>1728490956.5</v>
      </c>
      <c r="DG166">
        <v>1</v>
      </c>
      <c r="DH166">
        <v>-0.065</v>
      </c>
      <c r="DI166">
        <v>-0.008</v>
      </c>
      <c r="DJ166">
        <v>-3.246</v>
      </c>
      <c r="DK166">
        <v>-0.091</v>
      </c>
      <c r="DL166">
        <v>52</v>
      </c>
      <c r="DM166">
        <v>15</v>
      </c>
      <c r="DN166">
        <v>0.25</v>
      </c>
      <c r="DO166">
        <v>0.13</v>
      </c>
      <c r="DP166">
        <v>-21.5506775</v>
      </c>
      <c r="DQ166">
        <v>-2.044407129455857</v>
      </c>
      <c r="DR166">
        <v>0.2362343703692371</v>
      </c>
      <c r="DS166">
        <v>0</v>
      </c>
      <c r="DT166">
        <v>1.03578125</v>
      </c>
      <c r="DU166">
        <v>0.1381120075046891</v>
      </c>
      <c r="DV166">
        <v>0.0192735748095028</v>
      </c>
      <c r="DW166">
        <v>0</v>
      </c>
      <c r="DX166">
        <v>0</v>
      </c>
      <c r="DY166">
        <v>2</v>
      </c>
      <c r="DZ166" t="s">
        <v>386</v>
      </c>
      <c r="EA166">
        <v>3.23085</v>
      </c>
      <c r="EB166">
        <v>2.70453</v>
      </c>
      <c r="EC166">
        <v>0.0874747</v>
      </c>
      <c r="ED166">
        <v>0.0911655</v>
      </c>
      <c r="EE166">
        <v>0.0851132</v>
      </c>
      <c r="EF166">
        <v>0.08129400000000001</v>
      </c>
      <c r="EG166">
        <v>30102.2</v>
      </c>
      <c r="EH166">
        <v>29255.5</v>
      </c>
      <c r="EI166">
        <v>31579.5</v>
      </c>
      <c r="EJ166">
        <v>30502.8</v>
      </c>
      <c r="EK166">
        <v>38719</v>
      </c>
      <c r="EL166">
        <v>37043.4</v>
      </c>
      <c r="EM166">
        <v>44278.3</v>
      </c>
      <c r="EN166">
        <v>42581.7</v>
      </c>
      <c r="EO166">
        <v>1.86205</v>
      </c>
      <c r="EP166">
        <v>1.90578</v>
      </c>
      <c r="EQ166">
        <v>0.133153</v>
      </c>
      <c r="ER166">
        <v>0</v>
      </c>
      <c r="ES166">
        <v>22.815</v>
      </c>
      <c r="ET166">
        <v>999.9</v>
      </c>
      <c r="EU166">
        <v>70.2</v>
      </c>
      <c r="EV166">
        <v>23.8</v>
      </c>
      <c r="EW166">
        <v>21.3037</v>
      </c>
      <c r="EX166">
        <v>61.0019</v>
      </c>
      <c r="EY166">
        <v>25.2003</v>
      </c>
      <c r="EZ166">
        <v>1</v>
      </c>
      <c r="FA166">
        <v>-0.224713</v>
      </c>
      <c r="FB166">
        <v>0.861272</v>
      </c>
      <c r="FC166">
        <v>20.1961</v>
      </c>
      <c r="FD166">
        <v>5.21729</v>
      </c>
      <c r="FE166">
        <v>11.9972</v>
      </c>
      <c r="FF166">
        <v>4.9647</v>
      </c>
      <c r="FG166">
        <v>3.29548</v>
      </c>
      <c r="FH166">
        <v>9999</v>
      </c>
      <c r="FI166">
        <v>9999</v>
      </c>
      <c r="FJ166">
        <v>9999</v>
      </c>
      <c r="FK166">
        <v>148.6</v>
      </c>
      <c r="FL166">
        <v>4.97102</v>
      </c>
      <c r="FM166">
        <v>1.86767</v>
      </c>
      <c r="FN166">
        <v>1.85894</v>
      </c>
      <c r="FO166">
        <v>1.86508</v>
      </c>
      <c r="FP166">
        <v>1.86308</v>
      </c>
      <c r="FQ166">
        <v>1.86444</v>
      </c>
      <c r="FR166">
        <v>1.85988</v>
      </c>
      <c r="FS166">
        <v>1.86397</v>
      </c>
      <c r="FT166">
        <v>0</v>
      </c>
      <c r="FU166">
        <v>0</v>
      </c>
      <c r="FV166">
        <v>0</v>
      </c>
      <c r="FW166">
        <v>0</v>
      </c>
      <c r="FX166" t="s">
        <v>364</v>
      </c>
      <c r="FY166" t="s">
        <v>365</v>
      </c>
      <c r="FZ166" t="s">
        <v>366</v>
      </c>
      <c r="GA166" t="s">
        <v>366</v>
      </c>
      <c r="GB166" t="s">
        <v>366</v>
      </c>
      <c r="GC166" t="s">
        <v>366</v>
      </c>
      <c r="GD166">
        <v>0</v>
      </c>
      <c r="GE166">
        <v>100</v>
      </c>
      <c r="GF166">
        <v>100</v>
      </c>
      <c r="GG166">
        <v>-5.189</v>
      </c>
      <c r="GH166">
        <v>-0.0905</v>
      </c>
      <c r="GI166">
        <v>-2.868309889394353</v>
      </c>
      <c r="GJ166">
        <v>-0.006773961979547998</v>
      </c>
      <c r="GK166">
        <v>-8.296070481250098E-08</v>
      </c>
      <c r="GL166">
        <v>3.322967193956903E-10</v>
      </c>
      <c r="GM166">
        <v>-0.07871069313407227</v>
      </c>
      <c r="GN166">
        <v>-0.00208336341840114</v>
      </c>
      <c r="GO166">
        <v>8.801746095907445E-05</v>
      </c>
      <c r="GP166">
        <v>-2.677693255255651E-07</v>
      </c>
      <c r="GQ166">
        <v>3</v>
      </c>
      <c r="GR166">
        <v>2052</v>
      </c>
      <c r="GS166">
        <v>2</v>
      </c>
      <c r="GT166">
        <v>18</v>
      </c>
      <c r="GU166">
        <v>34.7</v>
      </c>
      <c r="GV166">
        <v>34.6</v>
      </c>
      <c r="GW166">
        <v>1.02173</v>
      </c>
      <c r="GX166">
        <v>2.37549</v>
      </c>
      <c r="GY166">
        <v>1.44775</v>
      </c>
      <c r="GZ166">
        <v>2.32178</v>
      </c>
      <c r="HA166">
        <v>1.55151</v>
      </c>
      <c r="HB166">
        <v>2.40723</v>
      </c>
      <c r="HC166">
        <v>29.4101</v>
      </c>
      <c r="HD166">
        <v>14.6574</v>
      </c>
      <c r="HE166">
        <v>18</v>
      </c>
      <c r="HF166">
        <v>415.153</v>
      </c>
      <c r="HG166">
        <v>436.738</v>
      </c>
      <c r="HH166">
        <v>21.8872</v>
      </c>
      <c r="HI166">
        <v>24.093</v>
      </c>
      <c r="HJ166">
        <v>30.0005</v>
      </c>
      <c r="HK166">
        <v>24.0597</v>
      </c>
      <c r="HL166">
        <v>23.9727</v>
      </c>
      <c r="HM166">
        <v>20.4869</v>
      </c>
      <c r="HN166">
        <v>37.203</v>
      </c>
      <c r="HO166">
        <v>49.2245</v>
      </c>
      <c r="HP166">
        <v>21.8924</v>
      </c>
      <c r="HQ166">
        <v>376.052</v>
      </c>
      <c r="HR166">
        <v>15.1765</v>
      </c>
      <c r="HS166">
        <v>100.243</v>
      </c>
      <c r="HT166">
        <v>101.761</v>
      </c>
    </row>
    <row r="167" spans="1:228">
      <c r="A167">
        <v>151</v>
      </c>
      <c r="B167">
        <v>1728493039.1</v>
      </c>
      <c r="C167">
        <v>2101.599999904633</v>
      </c>
      <c r="D167" t="s">
        <v>669</v>
      </c>
      <c r="E167" t="s">
        <v>670</v>
      </c>
      <c r="F167">
        <v>5</v>
      </c>
      <c r="G167" t="s">
        <v>357</v>
      </c>
      <c r="H167" t="s">
        <v>358</v>
      </c>
      <c r="I167" t="s">
        <v>359</v>
      </c>
      <c r="J167" t="s">
        <v>612</v>
      </c>
      <c r="K167">
        <v>1728493031.260714</v>
      </c>
      <c r="L167">
        <f>(M167)/1000</f>
        <v>0</v>
      </c>
      <c r="M167">
        <f>IF(BH167, AP167, AJ167)</f>
        <v>0</v>
      </c>
      <c r="N167">
        <f>IF(BH167, AK167, AI167)</f>
        <v>0</v>
      </c>
      <c r="O167">
        <f>BJ167 - IF(AW167&gt;1, N167*BD167*100.0/(AY167), 0)</f>
        <v>0</v>
      </c>
      <c r="P167">
        <f>((V167-L167/2)*O167-N167)/(V167+L167/2)</f>
        <v>0</v>
      </c>
      <c r="Q167">
        <f>P167*(BQ167+BR167)/1000.0</f>
        <v>0</v>
      </c>
      <c r="R167">
        <f>(BJ167 - IF(AW167&gt;1, N167*BD167*100.0/(AY167), 0))*(BQ167+BR167)/1000.0</f>
        <v>0</v>
      </c>
      <c r="S167">
        <f>2.0/((1/U167-1/T167)+SIGN(U167)*SQRT((1/U167-1/T167)*(1/U167-1/T167) + 4*BE167/((BE167+1)*(BE167+1))*(2*1/U167*1/T167-1/T167*1/T167)))</f>
        <v>0</v>
      </c>
      <c r="T167">
        <f>IF(LEFT(BF167,1)&lt;&gt;"0",IF(LEFT(BF167,1)="1",3.0,BG167),$D$5+$E$5*(BX167*BQ167/($K$5*1000))+$F$5*(BX167*BQ167/($K$5*1000))*MAX(MIN(BD167,$J$5),$I$5)*MAX(MIN(BD167,$J$5),$I$5)+$G$5*MAX(MIN(BD167,$J$5),$I$5)*(BX167*BQ167/($K$5*1000))+$H$5*(BX167*BQ167/($K$5*1000))*(BX167*BQ167/($K$5*1000)))</f>
        <v>0</v>
      </c>
      <c r="U167">
        <f>L167*(1000-(1000*0.61365*exp(17.502*Y167/(240.97+Y167))/(BQ167+BR167)+BL167)/2)/(1000*0.61365*exp(17.502*Y167/(240.97+Y167))/(BQ167+BR167)-BL167)</f>
        <v>0</v>
      </c>
      <c r="V167">
        <f>1/((BE167+1)/(S167/1.6)+1/(T167/1.37)) + BE167/((BE167+1)/(S167/1.6) + BE167/(T167/1.37))</f>
        <v>0</v>
      </c>
      <c r="W167">
        <f>(AZ167*BC167)</f>
        <v>0</v>
      </c>
      <c r="X167">
        <f>(BS167+(W167+2*0.95*5.67E-8*(((BS167+$B$7)+273)^4-(BS167+273)^4)-44100*L167)/(1.84*29.3*T167+8*0.95*5.67E-8*(BS167+273)^3))</f>
        <v>0</v>
      </c>
      <c r="Y167">
        <f>($C$7*BT167+$D$7*BU167+$E$7*X167)</f>
        <v>0</v>
      </c>
      <c r="Z167">
        <f>0.61365*exp(17.502*Y167/(240.97+Y167))</f>
        <v>0</v>
      </c>
      <c r="AA167">
        <f>(AB167/AC167*100)</f>
        <v>0</v>
      </c>
      <c r="AB167">
        <f>BL167*(BQ167+BR167)/1000</f>
        <v>0</v>
      </c>
      <c r="AC167">
        <f>0.61365*exp(17.502*BS167/(240.97+BS167))</f>
        <v>0</v>
      </c>
      <c r="AD167">
        <f>(Z167-BL167*(BQ167+BR167)/1000)</f>
        <v>0</v>
      </c>
      <c r="AE167">
        <f>(-L167*44100)</f>
        <v>0</v>
      </c>
      <c r="AF167">
        <f>2*29.3*T167*0.92*(BS167-Y167)</f>
        <v>0</v>
      </c>
      <c r="AG167">
        <f>2*0.95*5.67E-8*(((BS167+$B$7)+273)^4-(Y167+273)^4)</f>
        <v>0</v>
      </c>
      <c r="AH167">
        <f>W167+AG167+AE167+AF167</f>
        <v>0</v>
      </c>
      <c r="AI167">
        <f>BP167*AW167*(BK167-BJ167*(1000-AW167*BM167)/(1000-AW167*BL167))/(100*BD167)</f>
        <v>0</v>
      </c>
      <c r="AJ167">
        <f>1000*BP167*AW167*(BL167-BM167)/(100*BD167*(1000-AW167*BL167))</f>
        <v>0</v>
      </c>
      <c r="AK167">
        <f>(AL167 - AM167 - BQ167*1E3/(8.314*(BS167+273.15)) * AO167/BP167 * AN167) * BP167/(100*BD167) * (1000 - BM167)/1000</f>
        <v>0</v>
      </c>
      <c r="AL167">
        <v>370.9880867007168</v>
      </c>
      <c r="AM167">
        <v>353.6199030303029</v>
      </c>
      <c r="AN167">
        <v>2.533082731757901</v>
      </c>
      <c r="AO167">
        <v>66.79350455149209</v>
      </c>
      <c r="AP167">
        <f>(AR167 - AQ167 + BQ167*1E3/(8.314*(BS167+273.15)) * AT167/BP167 * AS167) * BP167/(100*BD167) * 1000/(1000 - AR167)</f>
        <v>0</v>
      </c>
      <c r="AQ167">
        <v>15.1642108662045</v>
      </c>
      <c r="AR167">
        <v>16.18454484848484</v>
      </c>
      <c r="AS167">
        <v>-0.001410902018356206</v>
      </c>
      <c r="AT167">
        <v>79.18149441064182</v>
      </c>
      <c r="AU167">
        <v>155</v>
      </c>
      <c r="AV167">
        <v>26</v>
      </c>
      <c r="AW167">
        <f>IF(AU167*$H$13&gt;=AY167,1.0,(AY167/(AY167-AU167*$H$13)))</f>
        <v>0</v>
      </c>
      <c r="AX167">
        <f>(AW167-1)*100</f>
        <v>0</v>
      </c>
      <c r="AY167">
        <f>MAX(0,($B$13+$C$13*BX167)/(1+$D$13*BX167)*BQ167/(BS167+273)*$E$13)</f>
        <v>0</v>
      </c>
      <c r="AZ167">
        <f>$B$11*BY167+$C$11*BZ167+$F$11*CK167*(1-CN167)</f>
        <v>0</v>
      </c>
      <c r="BA167">
        <f>AZ167*BB167</f>
        <v>0</v>
      </c>
      <c r="BB167">
        <f>($B$11*$D$9+$C$11*$D$9+$F$11*((CX167+CP167)/MAX(CX167+CP167+CY167, 0.1)*$I$9+CY167/MAX(CX167+CP167+CY167, 0.1)*$J$9))/($B$11+$C$11+$F$11)</f>
        <v>0</v>
      </c>
      <c r="BC167">
        <f>($B$11*$K$9+$C$11*$K$9+$F$11*((CX167+CP167)/MAX(CX167+CP167+CY167, 0.1)*$P$9+CY167/MAX(CX167+CP167+CY167, 0.1)*$Q$9))/($B$11+$C$11+$F$11)</f>
        <v>0</v>
      </c>
      <c r="BD167">
        <v>6</v>
      </c>
      <c r="BE167">
        <v>0.5</v>
      </c>
      <c r="BF167" t="s">
        <v>361</v>
      </c>
      <c r="BG167">
        <v>2</v>
      </c>
      <c r="BH167" t="b">
        <v>1</v>
      </c>
      <c r="BI167">
        <v>1728493031.260714</v>
      </c>
      <c r="BJ167">
        <v>329.7170714285714</v>
      </c>
      <c r="BK167">
        <v>351.6058571428571</v>
      </c>
      <c r="BL167">
        <v>16.21793928571429</v>
      </c>
      <c r="BM167">
        <v>15.17454642857143</v>
      </c>
      <c r="BN167">
        <v>334.8505357142858</v>
      </c>
      <c r="BO167">
        <v>16.30837857142857</v>
      </c>
      <c r="BP167">
        <v>600.0365357142857</v>
      </c>
      <c r="BQ167">
        <v>97.51175000000001</v>
      </c>
      <c r="BR167">
        <v>0.1000089428571429</v>
      </c>
      <c r="BS167">
        <v>24.92581071428571</v>
      </c>
      <c r="BT167">
        <v>25.01507857142857</v>
      </c>
      <c r="BU167">
        <v>999.9000000000002</v>
      </c>
      <c r="BV167">
        <v>0</v>
      </c>
      <c r="BW167">
        <v>0</v>
      </c>
      <c r="BX167">
        <v>10000.0025</v>
      </c>
      <c r="BY167">
        <v>0</v>
      </c>
      <c r="BZ167">
        <v>85.65842857142856</v>
      </c>
      <c r="CA167">
        <v>-21.8887</v>
      </c>
      <c r="CB167">
        <v>335.15225</v>
      </c>
      <c r="CC167">
        <v>357.0232142857143</v>
      </c>
      <c r="CD167">
        <v>1.043386785714286</v>
      </c>
      <c r="CE167">
        <v>351.6058571428571</v>
      </c>
      <c r="CF167">
        <v>15.17454642857143</v>
      </c>
      <c r="CG167">
        <v>1.581440357142857</v>
      </c>
      <c r="CH167">
        <v>1.4796975</v>
      </c>
      <c r="CI167">
        <v>13.77910714285714</v>
      </c>
      <c r="CJ167">
        <v>12.75995714285714</v>
      </c>
      <c r="CK167">
        <v>1600.026071428572</v>
      </c>
      <c r="CL167">
        <v>0.6919967142857144</v>
      </c>
      <c r="CM167">
        <v>0.3080032857142858</v>
      </c>
      <c r="CN167">
        <v>0</v>
      </c>
      <c r="CO167">
        <v>2.125860714285714</v>
      </c>
      <c r="CP167">
        <v>0</v>
      </c>
      <c r="CQ167">
        <v>12150.88214285714</v>
      </c>
      <c r="CR167">
        <v>13790.37857142857</v>
      </c>
      <c r="CS167">
        <v>40.49753571428572</v>
      </c>
      <c r="CT167">
        <v>40.34125</v>
      </c>
      <c r="CU167">
        <v>40.83899999999999</v>
      </c>
      <c r="CV167">
        <v>38.94610714285714</v>
      </c>
      <c r="CW167">
        <v>39.51539285714286</v>
      </c>
      <c r="CX167">
        <v>1107.213214285714</v>
      </c>
      <c r="CY167">
        <v>492.8128571428572</v>
      </c>
      <c r="CZ167">
        <v>0</v>
      </c>
      <c r="DA167">
        <v>1728493096</v>
      </c>
      <c r="DB167">
        <v>0</v>
      </c>
      <c r="DC167">
        <v>1728490956.5</v>
      </c>
      <c r="DD167" t="s">
        <v>362</v>
      </c>
      <c r="DE167">
        <v>1728490952.5</v>
      </c>
      <c r="DF167">
        <v>1728490956.5</v>
      </c>
      <c r="DG167">
        <v>1</v>
      </c>
      <c r="DH167">
        <v>-0.065</v>
      </c>
      <c r="DI167">
        <v>-0.008</v>
      </c>
      <c r="DJ167">
        <v>-3.246</v>
      </c>
      <c r="DK167">
        <v>-0.091</v>
      </c>
      <c r="DL167">
        <v>52</v>
      </c>
      <c r="DM167">
        <v>15</v>
      </c>
      <c r="DN167">
        <v>0.25</v>
      </c>
      <c r="DO167">
        <v>0.13</v>
      </c>
      <c r="DP167">
        <v>-21.7261775</v>
      </c>
      <c r="DQ167">
        <v>-3.150951219512208</v>
      </c>
      <c r="DR167">
        <v>0.3308267276743973</v>
      </c>
      <c r="DS167">
        <v>0</v>
      </c>
      <c r="DT167">
        <v>1.036834</v>
      </c>
      <c r="DU167">
        <v>0.04826273921200339</v>
      </c>
      <c r="DV167">
        <v>0.01863279847473268</v>
      </c>
      <c r="DW167">
        <v>1</v>
      </c>
      <c r="DX167">
        <v>1</v>
      </c>
      <c r="DY167">
        <v>2</v>
      </c>
      <c r="DZ167" t="s">
        <v>363</v>
      </c>
      <c r="EA167">
        <v>3.23086</v>
      </c>
      <c r="EB167">
        <v>2.70413</v>
      </c>
      <c r="EC167">
        <v>0.08974459999999999</v>
      </c>
      <c r="ED167">
        <v>0.0933982</v>
      </c>
      <c r="EE167">
        <v>0.0850622</v>
      </c>
      <c r="EF167">
        <v>0.0812972</v>
      </c>
      <c r="EG167">
        <v>30026.8</v>
      </c>
      <c r="EH167">
        <v>29183.9</v>
      </c>
      <c r="EI167">
        <v>31579</v>
      </c>
      <c r="EJ167">
        <v>30503.1</v>
      </c>
      <c r="EK167">
        <v>38720.4</v>
      </c>
      <c r="EL167">
        <v>37043.6</v>
      </c>
      <c r="EM167">
        <v>44277.3</v>
      </c>
      <c r="EN167">
        <v>42582</v>
      </c>
      <c r="EO167">
        <v>1.8624</v>
      </c>
      <c r="EP167">
        <v>1.90558</v>
      </c>
      <c r="EQ167">
        <v>0.13113</v>
      </c>
      <c r="ER167">
        <v>0</v>
      </c>
      <c r="ES167">
        <v>22.8164</v>
      </c>
      <c r="ET167">
        <v>999.9</v>
      </c>
      <c r="EU167">
        <v>70.2</v>
      </c>
      <c r="EV167">
        <v>23.8</v>
      </c>
      <c r="EW167">
        <v>21.3026</v>
      </c>
      <c r="EX167">
        <v>60.9819</v>
      </c>
      <c r="EY167">
        <v>25.1122</v>
      </c>
      <c r="EZ167">
        <v>1</v>
      </c>
      <c r="FA167">
        <v>-0.22456</v>
      </c>
      <c r="FB167">
        <v>0.762361</v>
      </c>
      <c r="FC167">
        <v>20.1969</v>
      </c>
      <c r="FD167">
        <v>5.21789</v>
      </c>
      <c r="FE167">
        <v>11.9971</v>
      </c>
      <c r="FF167">
        <v>4.965</v>
      </c>
      <c r="FG167">
        <v>3.2956</v>
      </c>
      <c r="FH167">
        <v>9999</v>
      </c>
      <c r="FI167">
        <v>9999</v>
      </c>
      <c r="FJ167">
        <v>9999</v>
      </c>
      <c r="FK167">
        <v>148.6</v>
      </c>
      <c r="FL167">
        <v>4.971</v>
      </c>
      <c r="FM167">
        <v>1.86768</v>
      </c>
      <c r="FN167">
        <v>1.85893</v>
      </c>
      <c r="FO167">
        <v>1.86508</v>
      </c>
      <c r="FP167">
        <v>1.86307</v>
      </c>
      <c r="FQ167">
        <v>1.86443</v>
      </c>
      <c r="FR167">
        <v>1.85987</v>
      </c>
      <c r="FS167">
        <v>1.86394</v>
      </c>
      <c r="FT167">
        <v>0</v>
      </c>
      <c r="FU167">
        <v>0</v>
      </c>
      <c r="FV167">
        <v>0</v>
      </c>
      <c r="FW167">
        <v>0</v>
      </c>
      <c r="FX167" t="s">
        <v>364</v>
      </c>
      <c r="FY167" t="s">
        <v>365</v>
      </c>
      <c r="FZ167" t="s">
        <v>366</v>
      </c>
      <c r="GA167" t="s">
        <v>366</v>
      </c>
      <c r="GB167" t="s">
        <v>366</v>
      </c>
      <c r="GC167" t="s">
        <v>366</v>
      </c>
      <c r="GD167">
        <v>0</v>
      </c>
      <c r="GE167">
        <v>100</v>
      </c>
      <c r="GF167">
        <v>100</v>
      </c>
      <c r="GG167">
        <v>-5.265</v>
      </c>
      <c r="GH167">
        <v>-0.0905</v>
      </c>
      <c r="GI167">
        <v>-2.868309889394353</v>
      </c>
      <c r="GJ167">
        <v>-0.006773961979547998</v>
      </c>
      <c r="GK167">
        <v>-8.296070481250098E-08</v>
      </c>
      <c r="GL167">
        <v>3.322967193956903E-10</v>
      </c>
      <c r="GM167">
        <v>-0.07871069313407227</v>
      </c>
      <c r="GN167">
        <v>-0.00208336341840114</v>
      </c>
      <c r="GO167">
        <v>8.801746095907445E-05</v>
      </c>
      <c r="GP167">
        <v>-2.677693255255651E-07</v>
      </c>
      <c r="GQ167">
        <v>3</v>
      </c>
      <c r="GR167">
        <v>2052</v>
      </c>
      <c r="GS167">
        <v>2</v>
      </c>
      <c r="GT167">
        <v>18</v>
      </c>
      <c r="GU167">
        <v>34.8</v>
      </c>
      <c r="GV167">
        <v>34.7</v>
      </c>
      <c r="GW167">
        <v>1.0437</v>
      </c>
      <c r="GX167">
        <v>2.39014</v>
      </c>
      <c r="GY167">
        <v>1.44897</v>
      </c>
      <c r="GZ167">
        <v>2.32056</v>
      </c>
      <c r="HA167">
        <v>1.55151</v>
      </c>
      <c r="HB167">
        <v>2.2583</v>
      </c>
      <c r="HC167">
        <v>29.4101</v>
      </c>
      <c r="HD167">
        <v>14.6486</v>
      </c>
      <c r="HE167">
        <v>18</v>
      </c>
      <c r="HF167">
        <v>415.368</v>
      </c>
      <c r="HG167">
        <v>436.663</v>
      </c>
      <c r="HH167">
        <v>21.8698</v>
      </c>
      <c r="HI167">
        <v>24.0974</v>
      </c>
      <c r="HJ167">
        <v>30.0003</v>
      </c>
      <c r="HK167">
        <v>24.0645</v>
      </c>
      <c r="HL167">
        <v>23.9778</v>
      </c>
      <c r="HM167">
        <v>20.9322</v>
      </c>
      <c r="HN167">
        <v>37.203</v>
      </c>
      <c r="HO167">
        <v>49.2245</v>
      </c>
      <c r="HP167">
        <v>21.8839</v>
      </c>
      <c r="HQ167">
        <v>391.18</v>
      </c>
      <c r="HR167">
        <v>15.1766</v>
      </c>
      <c r="HS167">
        <v>100.241</v>
      </c>
      <c r="HT167">
        <v>101.762</v>
      </c>
    </row>
    <row r="168" spans="1:228">
      <c r="A168">
        <v>152</v>
      </c>
      <c r="B168">
        <v>1728493044.6</v>
      </c>
      <c r="C168">
        <v>2107.099999904633</v>
      </c>
      <c r="D168" t="s">
        <v>671</v>
      </c>
      <c r="E168" t="s">
        <v>672</v>
      </c>
      <c r="F168">
        <v>5</v>
      </c>
      <c r="G168" t="s">
        <v>357</v>
      </c>
      <c r="H168" t="s">
        <v>358</v>
      </c>
      <c r="I168" t="s">
        <v>359</v>
      </c>
      <c r="J168" t="s">
        <v>612</v>
      </c>
      <c r="K168">
        <v>1728493036.832142</v>
      </c>
      <c r="L168">
        <f>(M168)/1000</f>
        <v>0</v>
      </c>
      <c r="M168">
        <f>IF(BH168, AP168, AJ168)</f>
        <v>0</v>
      </c>
      <c r="N168">
        <f>IF(BH168, AK168, AI168)</f>
        <v>0</v>
      </c>
      <c r="O168">
        <f>BJ168 - IF(AW168&gt;1, N168*BD168*100.0/(AY168), 0)</f>
        <v>0</v>
      </c>
      <c r="P168">
        <f>((V168-L168/2)*O168-N168)/(V168+L168/2)</f>
        <v>0</v>
      </c>
      <c r="Q168">
        <f>P168*(BQ168+BR168)/1000.0</f>
        <v>0</v>
      </c>
      <c r="R168">
        <f>(BJ168 - IF(AW168&gt;1, N168*BD168*100.0/(AY168), 0))*(BQ168+BR168)/1000.0</f>
        <v>0</v>
      </c>
      <c r="S168">
        <f>2.0/((1/U168-1/T168)+SIGN(U168)*SQRT((1/U168-1/T168)*(1/U168-1/T168) + 4*BE168/((BE168+1)*(BE168+1))*(2*1/U168*1/T168-1/T168*1/T168)))</f>
        <v>0</v>
      </c>
      <c r="T168">
        <f>IF(LEFT(BF168,1)&lt;&gt;"0",IF(LEFT(BF168,1)="1",3.0,BG168),$D$5+$E$5*(BX168*BQ168/($K$5*1000))+$F$5*(BX168*BQ168/($K$5*1000))*MAX(MIN(BD168,$J$5),$I$5)*MAX(MIN(BD168,$J$5),$I$5)+$G$5*MAX(MIN(BD168,$J$5),$I$5)*(BX168*BQ168/($K$5*1000))+$H$5*(BX168*BQ168/($K$5*1000))*(BX168*BQ168/($K$5*1000)))</f>
        <v>0</v>
      </c>
      <c r="U168">
        <f>L168*(1000-(1000*0.61365*exp(17.502*Y168/(240.97+Y168))/(BQ168+BR168)+BL168)/2)/(1000*0.61365*exp(17.502*Y168/(240.97+Y168))/(BQ168+BR168)-BL168)</f>
        <v>0</v>
      </c>
      <c r="V168">
        <f>1/((BE168+1)/(S168/1.6)+1/(T168/1.37)) + BE168/((BE168+1)/(S168/1.6) + BE168/(T168/1.37))</f>
        <v>0</v>
      </c>
      <c r="W168">
        <f>(AZ168*BC168)</f>
        <v>0</v>
      </c>
      <c r="X168">
        <f>(BS168+(W168+2*0.95*5.67E-8*(((BS168+$B$7)+273)^4-(BS168+273)^4)-44100*L168)/(1.84*29.3*T168+8*0.95*5.67E-8*(BS168+273)^3))</f>
        <v>0</v>
      </c>
      <c r="Y168">
        <f>($C$7*BT168+$D$7*BU168+$E$7*X168)</f>
        <v>0</v>
      </c>
      <c r="Z168">
        <f>0.61365*exp(17.502*Y168/(240.97+Y168))</f>
        <v>0</v>
      </c>
      <c r="AA168">
        <f>(AB168/AC168*100)</f>
        <v>0</v>
      </c>
      <c r="AB168">
        <f>BL168*(BQ168+BR168)/1000</f>
        <v>0</v>
      </c>
      <c r="AC168">
        <f>0.61365*exp(17.502*BS168/(240.97+BS168))</f>
        <v>0</v>
      </c>
      <c r="AD168">
        <f>(Z168-BL168*(BQ168+BR168)/1000)</f>
        <v>0</v>
      </c>
      <c r="AE168">
        <f>(-L168*44100)</f>
        <v>0</v>
      </c>
      <c r="AF168">
        <f>2*29.3*T168*0.92*(BS168-Y168)</f>
        <v>0</v>
      </c>
      <c r="AG168">
        <f>2*0.95*5.67E-8*(((BS168+$B$7)+273)^4-(Y168+273)^4)</f>
        <v>0</v>
      </c>
      <c r="AH168">
        <f>W168+AG168+AE168+AF168</f>
        <v>0</v>
      </c>
      <c r="AI168">
        <f>BP168*AW168*(BK168-BJ168*(1000-AW168*BM168)/(1000-AW168*BL168))/(100*BD168)</f>
        <v>0</v>
      </c>
      <c r="AJ168">
        <f>1000*BP168*AW168*(BL168-BM168)/(100*BD168*(1000-AW168*BL168))</f>
        <v>0</v>
      </c>
      <c r="AK168">
        <f>(AL168 - AM168 - BQ168*1E3/(8.314*(BS168+273.15)) * AO168/BP168 * AN168) * BP168/(100*BD168) * (1000 - BM168)/1000</f>
        <v>0</v>
      </c>
      <c r="AL168">
        <v>384.4046584322971</v>
      </c>
      <c r="AM168">
        <v>367.2649333333334</v>
      </c>
      <c r="AN168">
        <v>2.444649236196303</v>
      </c>
      <c r="AO168">
        <v>66.79350455149209</v>
      </c>
      <c r="AP168">
        <f>(AR168 - AQ168 + BQ168*1E3/(8.314*(BS168+273.15)) * AT168/BP168 * AS168) * BP168/(100*BD168) * 1000/(1000 - AR168)</f>
        <v>0</v>
      </c>
      <c r="AQ168">
        <v>15.16565457193711</v>
      </c>
      <c r="AR168">
        <v>16.17965515151515</v>
      </c>
      <c r="AS168">
        <v>-0.0001777695953527228</v>
      </c>
      <c r="AT168">
        <v>79.18149441064182</v>
      </c>
      <c r="AU168">
        <v>155</v>
      </c>
      <c r="AV168">
        <v>26</v>
      </c>
      <c r="AW168">
        <f>IF(AU168*$H$13&gt;=AY168,1.0,(AY168/(AY168-AU168*$H$13)))</f>
        <v>0</v>
      </c>
      <c r="AX168">
        <f>(AW168-1)*100</f>
        <v>0</v>
      </c>
      <c r="AY168">
        <f>MAX(0,($B$13+$C$13*BX168)/(1+$D$13*BX168)*BQ168/(BS168+273)*$E$13)</f>
        <v>0</v>
      </c>
      <c r="AZ168">
        <f>$B$11*BY168+$C$11*BZ168+$F$11*CK168*(1-CN168)</f>
        <v>0</v>
      </c>
      <c r="BA168">
        <f>AZ168*BB168</f>
        <v>0</v>
      </c>
      <c r="BB168">
        <f>($B$11*$D$9+$C$11*$D$9+$F$11*((CX168+CP168)/MAX(CX168+CP168+CY168, 0.1)*$I$9+CY168/MAX(CX168+CP168+CY168, 0.1)*$J$9))/($B$11+$C$11+$F$11)</f>
        <v>0</v>
      </c>
      <c r="BC168">
        <f>($B$11*$K$9+$C$11*$K$9+$F$11*((CX168+CP168)/MAX(CX168+CP168+CY168, 0.1)*$P$9+CY168/MAX(CX168+CP168+CY168, 0.1)*$Q$9))/($B$11+$C$11+$F$11)</f>
        <v>0</v>
      </c>
      <c r="BD168">
        <v>6</v>
      </c>
      <c r="BE168">
        <v>0.5</v>
      </c>
      <c r="BF168" t="s">
        <v>361</v>
      </c>
      <c r="BG168">
        <v>2</v>
      </c>
      <c r="BH168" t="b">
        <v>1</v>
      </c>
      <c r="BI168">
        <v>1728493036.832142</v>
      </c>
      <c r="BJ168">
        <v>343.4895</v>
      </c>
      <c r="BK168">
        <v>365.4595714285714</v>
      </c>
      <c r="BL168">
        <v>16.19371428571429</v>
      </c>
      <c r="BM168">
        <v>15.16470714285714</v>
      </c>
      <c r="BN168">
        <v>348.7160714285715</v>
      </c>
      <c r="BO168">
        <v>16.28416785714285</v>
      </c>
      <c r="BP168">
        <v>600.0279285714287</v>
      </c>
      <c r="BQ168">
        <v>97.51233571428573</v>
      </c>
      <c r="BR168">
        <v>0.1000257642857143</v>
      </c>
      <c r="BS168">
        <v>24.89801785714285</v>
      </c>
      <c r="BT168">
        <v>24.98724642857143</v>
      </c>
      <c r="BU168">
        <v>999.9000000000002</v>
      </c>
      <c r="BV168">
        <v>0</v>
      </c>
      <c r="BW168">
        <v>0</v>
      </c>
      <c r="BX168">
        <v>9996.878928571428</v>
      </c>
      <c r="BY168">
        <v>0</v>
      </c>
      <c r="BZ168">
        <v>89.54335714285716</v>
      </c>
      <c r="CA168">
        <v>-21.97000714285714</v>
      </c>
      <c r="CB168">
        <v>349.143357142857</v>
      </c>
      <c r="CC168">
        <v>371.086857142857</v>
      </c>
      <c r="CD168">
        <v>1.029011428571428</v>
      </c>
      <c r="CE168">
        <v>365.4595714285714</v>
      </c>
      <c r="CF168">
        <v>15.16470714285714</v>
      </c>
      <c r="CG168">
        <v>1.579087142857143</v>
      </c>
      <c r="CH168">
        <v>1.478745714285715</v>
      </c>
      <c r="CI168">
        <v>13.75621071428571</v>
      </c>
      <c r="CJ168">
        <v>12.75015714285714</v>
      </c>
      <c r="CK168">
        <v>1600.0125</v>
      </c>
      <c r="CL168">
        <v>0.6920011785714288</v>
      </c>
      <c r="CM168">
        <v>0.3079988214285714</v>
      </c>
      <c r="CN168">
        <v>0</v>
      </c>
      <c r="CO168">
        <v>2.118728571428572</v>
      </c>
      <c r="CP168">
        <v>0</v>
      </c>
      <c r="CQ168">
        <v>12141.09285714286</v>
      </c>
      <c r="CR168">
        <v>13790.3</v>
      </c>
      <c r="CS168">
        <v>40.37703571428572</v>
      </c>
      <c r="CT168">
        <v>40.24532142857142</v>
      </c>
      <c r="CU168">
        <v>40.74082142857143</v>
      </c>
      <c r="CV168">
        <v>38.80778571428571</v>
      </c>
      <c r="CW168">
        <v>39.41492857142856</v>
      </c>
      <c r="CX168">
        <v>1107.211071428572</v>
      </c>
      <c r="CY168">
        <v>492.8014285714286</v>
      </c>
      <c r="CZ168">
        <v>0</v>
      </c>
      <c r="DA168">
        <v>1728493101.4</v>
      </c>
      <c r="DB168">
        <v>0</v>
      </c>
      <c r="DC168">
        <v>1728490956.5</v>
      </c>
      <c r="DD168" t="s">
        <v>362</v>
      </c>
      <c r="DE168">
        <v>1728490952.5</v>
      </c>
      <c r="DF168">
        <v>1728490956.5</v>
      </c>
      <c r="DG168">
        <v>1</v>
      </c>
      <c r="DH168">
        <v>-0.065</v>
      </c>
      <c r="DI168">
        <v>-0.008</v>
      </c>
      <c r="DJ168">
        <v>-3.246</v>
      </c>
      <c r="DK168">
        <v>-0.091</v>
      </c>
      <c r="DL168">
        <v>52</v>
      </c>
      <c r="DM168">
        <v>15</v>
      </c>
      <c r="DN168">
        <v>0.25</v>
      </c>
      <c r="DO168">
        <v>0.13</v>
      </c>
      <c r="DP168">
        <v>-21.902095</v>
      </c>
      <c r="DQ168">
        <v>-1.551496435271938</v>
      </c>
      <c r="DR168">
        <v>0.2306165290585215</v>
      </c>
      <c r="DS168">
        <v>0</v>
      </c>
      <c r="DT168">
        <v>1.03691275</v>
      </c>
      <c r="DU168">
        <v>-0.1480085178236403</v>
      </c>
      <c r="DV168">
        <v>0.01856565026971854</v>
      </c>
      <c r="DW168">
        <v>0</v>
      </c>
      <c r="DX168">
        <v>0</v>
      </c>
      <c r="DY168">
        <v>2</v>
      </c>
      <c r="DZ168" t="s">
        <v>386</v>
      </c>
      <c r="EA168">
        <v>3.23105</v>
      </c>
      <c r="EB168">
        <v>2.70432</v>
      </c>
      <c r="EC168">
        <v>0.0924087</v>
      </c>
      <c r="ED168">
        <v>0.09596300000000001</v>
      </c>
      <c r="EE168">
        <v>0.0850472</v>
      </c>
      <c r="EF168">
        <v>0.08130039999999999</v>
      </c>
      <c r="EG168">
        <v>29939</v>
      </c>
      <c r="EH168">
        <v>29100.8</v>
      </c>
      <c r="EI168">
        <v>31579.1</v>
      </c>
      <c r="EJ168">
        <v>30502.5</v>
      </c>
      <c r="EK168">
        <v>38721.2</v>
      </c>
      <c r="EL168">
        <v>37042.8</v>
      </c>
      <c r="EM168">
        <v>44277.5</v>
      </c>
      <c r="EN168">
        <v>42581.1</v>
      </c>
      <c r="EO168">
        <v>1.8623</v>
      </c>
      <c r="EP168">
        <v>1.90535</v>
      </c>
      <c r="EQ168">
        <v>0.130024</v>
      </c>
      <c r="ER168">
        <v>0</v>
      </c>
      <c r="ES168">
        <v>22.8138</v>
      </c>
      <c r="ET168">
        <v>999.9</v>
      </c>
      <c r="EU168">
        <v>70.2</v>
      </c>
      <c r="EV168">
        <v>23.8</v>
      </c>
      <c r="EW168">
        <v>21.3025</v>
      </c>
      <c r="EX168">
        <v>61.4119</v>
      </c>
      <c r="EY168">
        <v>24.8438</v>
      </c>
      <c r="EZ168">
        <v>1</v>
      </c>
      <c r="FA168">
        <v>-0.224896</v>
      </c>
      <c r="FB168">
        <v>-0.558766</v>
      </c>
      <c r="FC168">
        <v>20.197</v>
      </c>
      <c r="FD168">
        <v>5.21789</v>
      </c>
      <c r="FE168">
        <v>11.9969</v>
      </c>
      <c r="FF168">
        <v>4.9647</v>
      </c>
      <c r="FG168">
        <v>3.29553</v>
      </c>
      <c r="FH168">
        <v>9999</v>
      </c>
      <c r="FI168">
        <v>9999</v>
      </c>
      <c r="FJ168">
        <v>9999</v>
      </c>
      <c r="FK168">
        <v>148.6</v>
      </c>
      <c r="FL168">
        <v>4.97101</v>
      </c>
      <c r="FM168">
        <v>1.86767</v>
      </c>
      <c r="FN168">
        <v>1.85893</v>
      </c>
      <c r="FO168">
        <v>1.86508</v>
      </c>
      <c r="FP168">
        <v>1.86307</v>
      </c>
      <c r="FQ168">
        <v>1.86444</v>
      </c>
      <c r="FR168">
        <v>1.85987</v>
      </c>
      <c r="FS168">
        <v>1.86392</v>
      </c>
      <c r="FT168">
        <v>0</v>
      </c>
      <c r="FU168">
        <v>0</v>
      </c>
      <c r="FV168">
        <v>0</v>
      </c>
      <c r="FW168">
        <v>0</v>
      </c>
      <c r="FX168" t="s">
        <v>364</v>
      </c>
      <c r="FY168" t="s">
        <v>365</v>
      </c>
      <c r="FZ168" t="s">
        <v>366</v>
      </c>
      <c r="GA168" t="s">
        <v>366</v>
      </c>
      <c r="GB168" t="s">
        <v>366</v>
      </c>
      <c r="GC168" t="s">
        <v>366</v>
      </c>
      <c r="GD168">
        <v>0</v>
      </c>
      <c r="GE168">
        <v>100</v>
      </c>
      <c r="GF168">
        <v>100</v>
      </c>
      <c r="GG168">
        <v>-5.355</v>
      </c>
      <c r="GH168">
        <v>-0.09039999999999999</v>
      </c>
      <c r="GI168">
        <v>-2.868309889394353</v>
      </c>
      <c r="GJ168">
        <v>-0.006773961979547998</v>
      </c>
      <c r="GK168">
        <v>-8.296070481250098E-08</v>
      </c>
      <c r="GL168">
        <v>3.322967193956903E-10</v>
      </c>
      <c r="GM168">
        <v>-0.07871069313407227</v>
      </c>
      <c r="GN168">
        <v>-0.00208336341840114</v>
      </c>
      <c r="GO168">
        <v>8.801746095907445E-05</v>
      </c>
      <c r="GP168">
        <v>-2.677693255255651E-07</v>
      </c>
      <c r="GQ168">
        <v>3</v>
      </c>
      <c r="GR168">
        <v>2052</v>
      </c>
      <c r="GS168">
        <v>2</v>
      </c>
      <c r="GT168">
        <v>18</v>
      </c>
      <c r="GU168">
        <v>34.9</v>
      </c>
      <c r="GV168">
        <v>34.8</v>
      </c>
      <c r="GW168">
        <v>1.07422</v>
      </c>
      <c r="GX168">
        <v>2.39136</v>
      </c>
      <c r="GY168">
        <v>1.44897</v>
      </c>
      <c r="GZ168">
        <v>2.32178</v>
      </c>
      <c r="HA168">
        <v>1.55151</v>
      </c>
      <c r="HB168">
        <v>2.25342</v>
      </c>
      <c r="HC168">
        <v>29.4101</v>
      </c>
      <c r="HD168">
        <v>14.6486</v>
      </c>
      <c r="HE168">
        <v>18</v>
      </c>
      <c r="HF168">
        <v>415.361</v>
      </c>
      <c r="HG168">
        <v>436.579</v>
      </c>
      <c r="HH168">
        <v>22.0501</v>
      </c>
      <c r="HI168">
        <v>24.1042</v>
      </c>
      <c r="HJ168">
        <v>30</v>
      </c>
      <c r="HK168">
        <v>24.0707</v>
      </c>
      <c r="HL168">
        <v>23.9836</v>
      </c>
      <c r="HM168">
        <v>21.5383</v>
      </c>
      <c r="HN168">
        <v>37.203</v>
      </c>
      <c r="HO168">
        <v>49.2245</v>
      </c>
      <c r="HP168">
        <v>22.2117</v>
      </c>
      <c r="HQ168">
        <v>401.211</v>
      </c>
      <c r="HR168">
        <v>15.1774</v>
      </c>
      <c r="HS168">
        <v>100.242</v>
      </c>
      <c r="HT168">
        <v>101.76</v>
      </c>
    </row>
    <row r="169" spans="1:228">
      <c r="A169">
        <v>153</v>
      </c>
      <c r="B169">
        <v>1728493049.1</v>
      </c>
      <c r="C169">
        <v>2111.599999904633</v>
      </c>
      <c r="D169" t="s">
        <v>673</v>
      </c>
      <c r="E169" t="s">
        <v>674</v>
      </c>
      <c r="F169">
        <v>5</v>
      </c>
      <c r="G169" t="s">
        <v>357</v>
      </c>
      <c r="H169" t="s">
        <v>358</v>
      </c>
      <c r="I169" t="s">
        <v>359</v>
      </c>
      <c r="J169" t="s">
        <v>612</v>
      </c>
      <c r="K169">
        <v>1728493041.278571</v>
      </c>
      <c r="L169">
        <f>(M169)/1000</f>
        <v>0</v>
      </c>
      <c r="M169">
        <f>IF(BH169, AP169, AJ169)</f>
        <v>0</v>
      </c>
      <c r="N169">
        <f>IF(BH169, AK169, AI169)</f>
        <v>0</v>
      </c>
      <c r="O169">
        <f>BJ169 - IF(AW169&gt;1, N169*BD169*100.0/(AY169), 0)</f>
        <v>0</v>
      </c>
      <c r="P169">
        <f>((V169-L169/2)*O169-N169)/(V169+L169/2)</f>
        <v>0</v>
      </c>
      <c r="Q169">
        <f>P169*(BQ169+BR169)/1000.0</f>
        <v>0</v>
      </c>
      <c r="R169">
        <f>(BJ169 - IF(AW169&gt;1, N169*BD169*100.0/(AY169), 0))*(BQ169+BR169)/1000.0</f>
        <v>0</v>
      </c>
      <c r="S169">
        <f>2.0/((1/U169-1/T169)+SIGN(U169)*SQRT((1/U169-1/T169)*(1/U169-1/T169) + 4*BE169/((BE169+1)*(BE169+1))*(2*1/U169*1/T169-1/T169*1/T169)))</f>
        <v>0</v>
      </c>
      <c r="T169">
        <f>IF(LEFT(BF169,1)&lt;&gt;"0",IF(LEFT(BF169,1)="1",3.0,BG169),$D$5+$E$5*(BX169*BQ169/($K$5*1000))+$F$5*(BX169*BQ169/($K$5*1000))*MAX(MIN(BD169,$J$5),$I$5)*MAX(MIN(BD169,$J$5),$I$5)+$G$5*MAX(MIN(BD169,$J$5),$I$5)*(BX169*BQ169/($K$5*1000))+$H$5*(BX169*BQ169/($K$5*1000))*(BX169*BQ169/($K$5*1000)))</f>
        <v>0</v>
      </c>
      <c r="U169">
        <f>L169*(1000-(1000*0.61365*exp(17.502*Y169/(240.97+Y169))/(BQ169+BR169)+BL169)/2)/(1000*0.61365*exp(17.502*Y169/(240.97+Y169))/(BQ169+BR169)-BL169)</f>
        <v>0</v>
      </c>
      <c r="V169">
        <f>1/((BE169+1)/(S169/1.6)+1/(T169/1.37)) + BE169/((BE169+1)/(S169/1.6) + BE169/(T169/1.37))</f>
        <v>0</v>
      </c>
      <c r="W169">
        <f>(AZ169*BC169)</f>
        <v>0</v>
      </c>
      <c r="X169">
        <f>(BS169+(W169+2*0.95*5.67E-8*(((BS169+$B$7)+273)^4-(BS169+273)^4)-44100*L169)/(1.84*29.3*T169+8*0.95*5.67E-8*(BS169+273)^3))</f>
        <v>0</v>
      </c>
      <c r="Y169">
        <f>($C$7*BT169+$D$7*BU169+$E$7*X169)</f>
        <v>0</v>
      </c>
      <c r="Z169">
        <f>0.61365*exp(17.502*Y169/(240.97+Y169))</f>
        <v>0</v>
      </c>
      <c r="AA169">
        <f>(AB169/AC169*100)</f>
        <v>0</v>
      </c>
      <c r="AB169">
        <f>BL169*(BQ169+BR169)/1000</f>
        <v>0</v>
      </c>
      <c r="AC169">
        <f>0.61365*exp(17.502*BS169/(240.97+BS169))</f>
        <v>0</v>
      </c>
      <c r="AD169">
        <f>(Z169-BL169*(BQ169+BR169)/1000)</f>
        <v>0</v>
      </c>
      <c r="AE169">
        <f>(-L169*44100)</f>
        <v>0</v>
      </c>
      <c r="AF169">
        <f>2*29.3*T169*0.92*(BS169-Y169)</f>
        <v>0</v>
      </c>
      <c r="AG169">
        <f>2*0.95*5.67E-8*(((BS169+$B$7)+273)^4-(Y169+273)^4)</f>
        <v>0</v>
      </c>
      <c r="AH169">
        <f>W169+AG169+AE169+AF169</f>
        <v>0</v>
      </c>
      <c r="AI169">
        <f>BP169*AW169*(BK169-BJ169*(1000-AW169*BM169)/(1000-AW169*BL169))/(100*BD169)</f>
        <v>0</v>
      </c>
      <c r="AJ169">
        <f>1000*BP169*AW169*(BL169-BM169)/(100*BD169*(1000-AW169*BL169))</f>
        <v>0</v>
      </c>
      <c r="AK169">
        <f>(AL169 - AM169 - BQ169*1E3/(8.314*(BS169+273.15)) * AO169/BP169 * AN169) * BP169/(100*BD169) * (1000 - BM169)/1000</f>
        <v>0</v>
      </c>
      <c r="AL169">
        <v>395.743875504018</v>
      </c>
      <c r="AM169">
        <v>378.246412121212</v>
      </c>
      <c r="AN169">
        <v>2.438475394412392</v>
      </c>
      <c r="AO169">
        <v>66.79350455149209</v>
      </c>
      <c r="AP169">
        <f>(AR169 - AQ169 + BQ169*1E3/(8.314*(BS169+273.15)) * AT169/BP169 * AS169) * BP169/(100*BD169) * 1000/(1000 - AR169)</f>
        <v>0</v>
      </c>
      <c r="AQ169">
        <v>15.16712557162402</v>
      </c>
      <c r="AR169">
        <v>16.18834666666666</v>
      </c>
      <c r="AS169">
        <v>0.0001663077084285968</v>
      </c>
      <c r="AT169">
        <v>79.18149441064182</v>
      </c>
      <c r="AU169">
        <v>155</v>
      </c>
      <c r="AV169">
        <v>26</v>
      </c>
      <c r="AW169">
        <f>IF(AU169*$H$13&gt;=AY169,1.0,(AY169/(AY169-AU169*$H$13)))</f>
        <v>0</v>
      </c>
      <c r="AX169">
        <f>(AW169-1)*100</f>
        <v>0</v>
      </c>
      <c r="AY169">
        <f>MAX(0,($B$13+$C$13*BX169)/(1+$D$13*BX169)*BQ169/(BS169+273)*$E$13)</f>
        <v>0</v>
      </c>
      <c r="AZ169">
        <f>$B$11*BY169+$C$11*BZ169+$F$11*CK169*(1-CN169)</f>
        <v>0</v>
      </c>
      <c r="BA169">
        <f>AZ169*BB169</f>
        <v>0</v>
      </c>
      <c r="BB169">
        <f>($B$11*$D$9+$C$11*$D$9+$F$11*((CX169+CP169)/MAX(CX169+CP169+CY169, 0.1)*$I$9+CY169/MAX(CX169+CP169+CY169, 0.1)*$J$9))/($B$11+$C$11+$F$11)</f>
        <v>0</v>
      </c>
      <c r="BC169">
        <f>($B$11*$K$9+$C$11*$K$9+$F$11*((CX169+CP169)/MAX(CX169+CP169+CY169, 0.1)*$P$9+CY169/MAX(CX169+CP169+CY169, 0.1)*$Q$9))/($B$11+$C$11+$F$11)</f>
        <v>0</v>
      </c>
      <c r="BD169">
        <v>6</v>
      </c>
      <c r="BE169">
        <v>0.5</v>
      </c>
      <c r="BF169" t="s">
        <v>361</v>
      </c>
      <c r="BG169">
        <v>2</v>
      </c>
      <c r="BH169" t="b">
        <v>1</v>
      </c>
      <c r="BI169">
        <v>1728493041.278571</v>
      </c>
      <c r="BJ169">
        <v>354.3863214285715</v>
      </c>
      <c r="BK169">
        <v>376.5126785714286</v>
      </c>
      <c r="BL169">
        <v>16.18502857142857</v>
      </c>
      <c r="BM169">
        <v>15.16581428571429</v>
      </c>
      <c r="BN169">
        <v>359.6864285714286</v>
      </c>
      <c r="BO169">
        <v>16.27549642857143</v>
      </c>
      <c r="BP169">
        <v>600.0235</v>
      </c>
      <c r="BQ169">
        <v>97.51283571428573</v>
      </c>
      <c r="BR169">
        <v>0.100021275</v>
      </c>
      <c r="BS169">
        <v>24.880375</v>
      </c>
      <c r="BT169">
        <v>24.96956785714286</v>
      </c>
      <c r="BU169">
        <v>999.9000000000002</v>
      </c>
      <c r="BV169">
        <v>0</v>
      </c>
      <c r="BW169">
        <v>0</v>
      </c>
      <c r="BX169">
        <v>9985.646785714285</v>
      </c>
      <c r="BY169">
        <v>0</v>
      </c>
      <c r="BZ169">
        <v>94.03393571428569</v>
      </c>
      <c r="CA169">
        <v>-22.12625714285715</v>
      </c>
      <c r="CB169">
        <v>360.2165000000001</v>
      </c>
      <c r="CC169">
        <v>382.3105714285715</v>
      </c>
      <c r="CD169">
        <v>1.019234285714286</v>
      </c>
      <c r="CE169">
        <v>376.5126785714286</v>
      </c>
      <c r="CF169">
        <v>15.16581428571429</v>
      </c>
      <c r="CG169">
        <v>1.578248928571429</v>
      </c>
      <c r="CH169">
        <v>1.478861071428571</v>
      </c>
      <c r="CI169">
        <v>13.74804642857143</v>
      </c>
      <c r="CJ169">
        <v>12.75133571428572</v>
      </c>
      <c r="CK169">
        <v>1599.997142857143</v>
      </c>
      <c r="CL169">
        <v>0.6920020000000001</v>
      </c>
      <c r="CM169">
        <v>0.307998</v>
      </c>
      <c r="CN169">
        <v>0</v>
      </c>
      <c r="CO169">
        <v>2.120421428571428</v>
      </c>
      <c r="CP169">
        <v>0</v>
      </c>
      <c r="CQ169">
        <v>12133.74642857142</v>
      </c>
      <c r="CR169">
        <v>13790.18214285714</v>
      </c>
      <c r="CS169">
        <v>40.28771428571428</v>
      </c>
      <c r="CT169">
        <v>40.17614285714285</v>
      </c>
      <c r="CU169">
        <v>40.66714285714284</v>
      </c>
      <c r="CV169">
        <v>38.70060714285714</v>
      </c>
      <c r="CW169">
        <v>39.32785714285713</v>
      </c>
      <c r="CX169">
        <v>1107.201785714286</v>
      </c>
      <c r="CY169">
        <v>492.7953571428572</v>
      </c>
      <c r="CZ169">
        <v>0</v>
      </c>
      <c r="DA169">
        <v>1728493106.2</v>
      </c>
      <c r="DB169">
        <v>0</v>
      </c>
      <c r="DC169">
        <v>1728490956.5</v>
      </c>
      <c r="DD169" t="s">
        <v>362</v>
      </c>
      <c r="DE169">
        <v>1728490952.5</v>
      </c>
      <c r="DF169">
        <v>1728490956.5</v>
      </c>
      <c r="DG169">
        <v>1</v>
      </c>
      <c r="DH169">
        <v>-0.065</v>
      </c>
      <c r="DI169">
        <v>-0.008</v>
      </c>
      <c r="DJ169">
        <v>-3.246</v>
      </c>
      <c r="DK169">
        <v>-0.091</v>
      </c>
      <c r="DL169">
        <v>52</v>
      </c>
      <c r="DM169">
        <v>15</v>
      </c>
      <c r="DN169">
        <v>0.25</v>
      </c>
      <c r="DO169">
        <v>0.13</v>
      </c>
      <c r="DP169">
        <v>-22.01808536585366</v>
      </c>
      <c r="DQ169">
        <v>-1.558289895470407</v>
      </c>
      <c r="DR169">
        <v>0.2375652850563197</v>
      </c>
      <c r="DS169">
        <v>0</v>
      </c>
      <c r="DT169">
        <v>1.027546097560976</v>
      </c>
      <c r="DU169">
        <v>-0.1457178397212544</v>
      </c>
      <c r="DV169">
        <v>0.01611182309074785</v>
      </c>
      <c r="DW169">
        <v>0</v>
      </c>
      <c r="DX169">
        <v>0</v>
      </c>
      <c r="DY169">
        <v>2</v>
      </c>
      <c r="DZ169" t="s">
        <v>386</v>
      </c>
      <c r="EA169">
        <v>3.23082</v>
      </c>
      <c r="EB169">
        <v>2.70399</v>
      </c>
      <c r="EC169">
        <v>0.09452969999999999</v>
      </c>
      <c r="ED169">
        <v>0.0981075</v>
      </c>
      <c r="EE169">
        <v>0.0850873</v>
      </c>
      <c r="EF169">
        <v>0.0813174</v>
      </c>
      <c r="EG169">
        <v>29868.2</v>
      </c>
      <c r="EH169">
        <v>29031.7</v>
      </c>
      <c r="EI169">
        <v>31578.2</v>
      </c>
      <c r="EJ169">
        <v>30502.4</v>
      </c>
      <c r="EK169">
        <v>38718.8</v>
      </c>
      <c r="EL169">
        <v>37042.1</v>
      </c>
      <c r="EM169">
        <v>44276.6</v>
      </c>
      <c r="EN169">
        <v>42581</v>
      </c>
      <c r="EO169">
        <v>1.86252</v>
      </c>
      <c r="EP169">
        <v>1.9057</v>
      </c>
      <c r="EQ169">
        <v>0.130378</v>
      </c>
      <c r="ER169">
        <v>0</v>
      </c>
      <c r="ES169">
        <v>22.8094</v>
      </c>
      <c r="ET169">
        <v>999.9</v>
      </c>
      <c r="EU169">
        <v>70.2</v>
      </c>
      <c r="EV169">
        <v>23.8</v>
      </c>
      <c r="EW169">
        <v>21.3037</v>
      </c>
      <c r="EX169">
        <v>61.4519</v>
      </c>
      <c r="EY169">
        <v>25.1442</v>
      </c>
      <c r="EZ169">
        <v>1</v>
      </c>
      <c r="FA169">
        <v>-0.224992</v>
      </c>
      <c r="FB169">
        <v>-0.0943981</v>
      </c>
      <c r="FC169">
        <v>20.1988</v>
      </c>
      <c r="FD169">
        <v>5.21804</v>
      </c>
      <c r="FE169">
        <v>11.9971</v>
      </c>
      <c r="FF169">
        <v>4.965</v>
      </c>
      <c r="FG169">
        <v>3.2955</v>
      </c>
      <c r="FH169">
        <v>9999</v>
      </c>
      <c r="FI169">
        <v>9999</v>
      </c>
      <c r="FJ169">
        <v>9999</v>
      </c>
      <c r="FK169">
        <v>148.6</v>
      </c>
      <c r="FL169">
        <v>4.971</v>
      </c>
      <c r="FM169">
        <v>1.86767</v>
      </c>
      <c r="FN169">
        <v>1.85891</v>
      </c>
      <c r="FO169">
        <v>1.86508</v>
      </c>
      <c r="FP169">
        <v>1.86306</v>
      </c>
      <c r="FQ169">
        <v>1.86443</v>
      </c>
      <c r="FR169">
        <v>1.85988</v>
      </c>
      <c r="FS169">
        <v>1.86394</v>
      </c>
      <c r="FT169">
        <v>0</v>
      </c>
      <c r="FU169">
        <v>0</v>
      </c>
      <c r="FV169">
        <v>0</v>
      </c>
      <c r="FW169">
        <v>0</v>
      </c>
      <c r="FX169" t="s">
        <v>364</v>
      </c>
      <c r="FY169" t="s">
        <v>365</v>
      </c>
      <c r="FZ169" t="s">
        <v>366</v>
      </c>
      <c r="GA169" t="s">
        <v>366</v>
      </c>
      <c r="GB169" t="s">
        <v>366</v>
      </c>
      <c r="GC169" t="s">
        <v>366</v>
      </c>
      <c r="GD169">
        <v>0</v>
      </c>
      <c r="GE169">
        <v>100</v>
      </c>
      <c r="GF169">
        <v>100</v>
      </c>
      <c r="GG169">
        <v>-5.428</v>
      </c>
      <c r="GH169">
        <v>-0.09039999999999999</v>
      </c>
      <c r="GI169">
        <v>-2.868309889394353</v>
      </c>
      <c r="GJ169">
        <v>-0.006773961979547998</v>
      </c>
      <c r="GK169">
        <v>-8.296070481250098E-08</v>
      </c>
      <c r="GL169">
        <v>3.322967193956903E-10</v>
      </c>
      <c r="GM169">
        <v>-0.07871069313407227</v>
      </c>
      <c r="GN169">
        <v>-0.00208336341840114</v>
      </c>
      <c r="GO169">
        <v>8.801746095907445E-05</v>
      </c>
      <c r="GP169">
        <v>-2.677693255255651E-07</v>
      </c>
      <c r="GQ169">
        <v>3</v>
      </c>
      <c r="GR169">
        <v>2052</v>
      </c>
      <c r="GS169">
        <v>2</v>
      </c>
      <c r="GT169">
        <v>18</v>
      </c>
      <c r="GU169">
        <v>34.9</v>
      </c>
      <c r="GV169">
        <v>34.9</v>
      </c>
      <c r="GW169">
        <v>1.09741</v>
      </c>
      <c r="GX169">
        <v>2.38525</v>
      </c>
      <c r="GY169">
        <v>1.44775</v>
      </c>
      <c r="GZ169">
        <v>2.32056</v>
      </c>
      <c r="HA169">
        <v>1.55151</v>
      </c>
      <c r="HB169">
        <v>2.3999</v>
      </c>
      <c r="HC169">
        <v>29.4314</v>
      </c>
      <c r="HD169">
        <v>14.6574</v>
      </c>
      <c r="HE169">
        <v>18</v>
      </c>
      <c r="HF169">
        <v>415.509</v>
      </c>
      <c r="HG169">
        <v>436.824</v>
      </c>
      <c r="HH169">
        <v>22.2283</v>
      </c>
      <c r="HI169">
        <v>24.1086</v>
      </c>
      <c r="HJ169">
        <v>29.9999</v>
      </c>
      <c r="HK169">
        <v>24.0752</v>
      </c>
      <c r="HL169">
        <v>23.9885</v>
      </c>
      <c r="HM169">
        <v>22.008</v>
      </c>
      <c r="HN169">
        <v>37.203</v>
      </c>
      <c r="HO169">
        <v>48.8432</v>
      </c>
      <c r="HP169">
        <v>22.2414</v>
      </c>
      <c r="HQ169">
        <v>416.241</v>
      </c>
      <c r="HR169">
        <v>15.177</v>
      </c>
      <c r="HS169">
        <v>100.239</v>
      </c>
      <c r="HT169">
        <v>101.76</v>
      </c>
    </row>
    <row r="170" spans="1:228">
      <c r="A170">
        <v>154</v>
      </c>
      <c r="B170">
        <v>1728493054.6</v>
      </c>
      <c r="C170">
        <v>2117.099999904633</v>
      </c>
      <c r="D170" t="s">
        <v>675</v>
      </c>
      <c r="E170" t="s">
        <v>676</v>
      </c>
      <c r="F170">
        <v>5</v>
      </c>
      <c r="G170" t="s">
        <v>357</v>
      </c>
      <c r="H170" t="s">
        <v>358</v>
      </c>
      <c r="I170" t="s">
        <v>359</v>
      </c>
      <c r="J170" t="s">
        <v>612</v>
      </c>
      <c r="K170">
        <v>1728493046.85</v>
      </c>
      <c r="L170">
        <f>(M170)/1000</f>
        <v>0</v>
      </c>
      <c r="M170">
        <f>IF(BH170, AP170, AJ170)</f>
        <v>0</v>
      </c>
      <c r="N170">
        <f>IF(BH170, AK170, AI170)</f>
        <v>0</v>
      </c>
      <c r="O170">
        <f>BJ170 - IF(AW170&gt;1, N170*BD170*100.0/(AY170), 0)</f>
        <v>0</v>
      </c>
      <c r="P170">
        <f>((V170-L170/2)*O170-N170)/(V170+L170/2)</f>
        <v>0</v>
      </c>
      <c r="Q170">
        <f>P170*(BQ170+BR170)/1000.0</f>
        <v>0</v>
      </c>
      <c r="R170">
        <f>(BJ170 - IF(AW170&gt;1, N170*BD170*100.0/(AY170), 0))*(BQ170+BR170)/1000.0</f>
        <v>0</v>
      </c>
      <c r="S170">
        <f>2.0/((1/U170-1/T170)+SIGN(U170)*SQRT((1/U170-1/T170)*(1/U170-1/T170) + 4*BE170/((BE170+1)*(BE170+1))*(2*1/U170*1/T170-1/T170*1/T170)))</f>
        <v>0</v>
      </c>
      <c r="T170">
        <f>IF(LEFT(BF170,1)&lt;&gt;"0",IF(LEFT(BF170,1)="1",3.0,BG170),$D$5+$E$5*(BX170*BQ170/($K$5*1000))+$F$5*(BX170*BQ170/($K$5*1000))*MAX(MIN(BD170,$J$5),$I$5)*MAX(MIN(BD170,$J$5),$I$5)+$G$5*MAX(MIN(BD170,$J$5),$I$5)*(BX170*BQ170/($K$5*1000))+$H$5*(BX170*BQ170/($K$5*1000))*(BX170*BQ170/($K$5*1000)))</f>
        <v>0</v>
      </c>
      <c r="U170">
        <f>L170*(1000-(1000*0.61365*exp(17.502*Y170/(240.97+Y170))/(BQ170+BR170)+BL170)/2)/(1000*0.61365*exp(17.502*Y170/(240.97+Y170))/(BQ170+BR170)-BL170)</f>
        <v>0</v>
      </c>
      <c r="V170">
        <f>1/((BE170+1)/(S170/1.6)+1/(T170/1.37)) + BE170/((BE170+1)/(S170/1.6) + BE170/(T170/1.37))</f>
        <v>0</v>
      </c>
      <c r="W170">
        <f>(AZ170*BC170)</f>
        <v>0</v>
      </c>
      <c r="X170">
        <f>(BS170+(W170+2*0.95*5.67E-8*(((BS170+$B$7)+273)^4-(BS170+273)^4)-44100*L170)/(1.84*29.3*T170+8*0.95*5.67E-8*(BS170+273)^3))</f>
        <v>0</v>
      </c>
      <c r="Y170">
        <f>($C$7*BT170+$D$7*BU170+$E$7*X170)</f>
        <v>0</v>
      </c>
      <c r="Z170">
        <f>0.61365*exp(17.502*Y170/(240.97+Y170))</f>
        <v>0</v>
      </c>
      <c r="AA170">
        <f>(AB170/AC170*100)</f>
        <v>0</v>
      </c>
      <c r="AB170">
        <f>BL170*(BQ170+BR170)/1000</f>
        <v>0</v>
      </c>
      <c r="AC170">
        <f>0.61365*exp(17.502*BS170/(240.97+BS170))</f>
        <v>0</v>
      </c>
      <c r="AD170">
        <f>(Z170-BL170*(BQ170+BR170)/1000)</f>
        <v>0</v>
      </c>
      <c r="AE170">
        <f>(-L170*44100)</f>
        <v>0</v>
      </c>
      <c r="AF170">
        <f>2*29.3*T170*0.92*(BS170-Y170)</f>
        <v>0</v>
      </c>
      <c r="AG170">
        <f>2*0.95*5.67E-8*(((BS170+$B$7)+273)^4-(Y170+273)^4)</f>
        <v>0</v>
      </c>
      <c r="AH170">
        <f>W170+AG170+AE170+AF170</f>
        <v>0</v>
      </c>
      <c r="AI170">
        <f>BP170*AW170*(BK170-BJ170*(1000-AW170*BM170)/(1000-AW170*BL170))/(100*BD170)</f>
        <v>0</v>
      </c>
      <c r="AJ170">
        <f>1000*BP170*AW170*(BL170-BM170)/(100*BD170*(1000-AW170*BL170))</f>
        <v>0</v>
      </c>
      <c r="AK170">
        <f>(AL170 - AM170 - BQ170*1E3/(8.314*(BS170+273.15)) * AO170/BP170 * AN170) * BP170/(100*BD170) * (1000 - BM170)/1000</f>
        <v>0</v>
      </c>
      <c r="AL170">
        <v>409.7191034490897</v>
      </c>
      <c r="AM170">
        <v>391.8179575757575</v>
      </c>
      <c r="AN170">
        <v>2.466779498471412</v>
      </c>
      <c r="AO170">
        <v>66.79350455149209</v>
      </c>
      <c r="AP170">
        <f>(AR170 - AQ170 + BQ170*1E3/(8.314*(BS170+273.15)) * AT170/BP170 * AS170) * BP170/(100*BD170) * 1000/(1000 - AR170)</f>
        <v>0</v>
      </c>
      <c r="AQ170">
        <v>15.17231734822927</v>
      </c>
      <c r="AR170">
        <v>16.1983212121212</v>
      </c>
      <c r="AS170">
        <v>0.0001802571950563907</v>
      </c>
      <c r="AT170">
        <v>79.18149441064182</v>
      </c>
      <c r="AU170">
        <v>154</v>
      </c>
      <c r="AV170">
        <v>26</v>
      </c>
      <c r="AW170">
        <f>IF(AU170*$H$13&gt;=AY170,1.0,(AY170/(AY170-AU170*$H$13)))</f>
        <v>0</v>
      </c>
      <c r="AX170">
        <f>(AW170-1)*100</f>
        <v>0</v>
      </c>
      <c r="AY170">
        <f>MAX(0,($B$13+$C$13*BX170)/(1+$D$13*BX170)*BQ170/(BS170+273)*$E$13)</f>
        <v>0</v>
      </c>
      <c r="AZ170">
        <f>$B$11*BY170+$C$11*BZ170+$F$11*CK170*(1-CN170)</f>
        <v>0</v>
      </c>
      <c r="BA170">
        <f>AZ170*BB170</f>
        <v>0</v>
      </c>
      <c r="BB170">
        <f>($B$11*$D$9+$C$11*$D$9+$F$11*((CX170+CP170)/MAX(CX170+CP170+CY170, 0.1)*$I$9+CY170/MAX(CX170+CP170+CY170, 0.1)*$J$9))/($B$11+$C$11+$F$11)</f>
        <v>0</v>
      </c>
      <c r="BC170">
        <f>($B$11*$K$9+$C$11*$K$9+$F$11*((CX170+CP170)/MAX(CX170+CP170+CY170, 0.1)*$P$9+CY170/MAX(CX170+CP170+CY170, 0.1)*$Q$9))/($B$11+$C$11+$F$11)</f>
        <v>0</v>
      </c>
      <c r="BD170">
        <v>6</v>
      </c>
      <c r="BE170">
        <v>0.5</v>
      </c>
      <c r="BF170" t="s">
        <v>361</v>
      </c>
      <c r="BG170">
        <v>2</v>
      </c>
      <c r="BH170" t="b">
        <v>1</v>
      </c>
      <c r="BI170">
        <v>1728493046.85</v>
      </c>
      <c r="BJ170">
        <v>367.9461785714286</v>
      </c>
      <c r="BK170">
        <v>390.2401785714286</v>
      </c>
      <c r="BL170">
        <v>16.186875</v>
      </c>
      <c r="BM170">
        <v>15.16863214285714</v>
      </c>
      <c r="BN170">
        <v>373.3377857142858</v>
      </c>
      <c r="BO170">
        <v>16.27734285714286</v>
      </c>
      <c r="BP170">
        <v>599.9860714285714</v>
      </c>
      <c r="BQ170">
        <v>97.51228214285716</v>
      </c>
      <c r="BR170">
        <v>0.09999184642857141</v>
      </c>
      <c r="BS170">
        <v>24.87230357142857</v>
      </c>
      <c r="BT170">
        <v>24.96</v>
      </c>
      <c r="BU170">
        <v>999.9000000000002</v>
      </c>
      <c r="BV170">
        <v>0</v>
      </c>
      <c r="BW170">
        <v>0</v>
      </c>
      <c r="BX170">
        <v>9986.605</v>
      </c>
      <c r="BY170">
        <v>0</v>
      </c>
      <c r="BZ170">
        <v>101.6656535714286</v>
      </c>
      <c r="CA170">
        <v>-22.29389285714286</v>
      </c>
      <c r="CB170">
        <v>374.0003214285715</v>
      </c>
      <c r="CC170">
        <v>396.2506785714286</v>
      </c>
      <c r="CD170">
        <v>1.018266428571428</v>
      </c>
      <c r="CE170">
        <v>390.2401785714286</v>
      </c>
      <c r="CF170">
        <v>15.16863214285714</v>
      </c>
      <c r="CG170">
        <v>1.57842</v>
      </c>
      <c r="CH170">
        <v>1.479126071428572</v>
      </c>
      <c r="CI170">
        <v>13.74971428571429</v>
      </c>
      <c r="CJ170">
        <v>12.75407857142857</v>
      </c>
      <c r="CK170">
        <v>1599.995357142857</v>
      </c>
      <c r="CL170">
        <v>0.6919986071428573</v>
      </c>
      <c r="CM170">
        <v>0.3080013928571429</v>
      </c>
      <c r="CN170">
        <v>0</v>
      </c>
      <c r="CO170">
        <v>2.059775</v>
      </c>
      <c r="CP170">
        <v>0</v>
      </c>
      <c r="CQ170">
        <v>12124.72857142857</v>
      </c>
      <c r="CR170">
        <v>13790.16071428571</v>
      </c>
      <c r="CS170">
        <v>40.17160714285713</v>
      </c>
      <c r="CT170">
        <v>40.08907142857142</v>
      </c>
      <c r="CU170">
        <v>40.57117857142856</v>
      </c>
      <c r="CV170">
        <v>38.57114285714285</v>
      </c>
      <c r="CW170">
        <v>39.22742857142857</v>
      </c>
      <c r="CX170">
        <v>1107.195</v>
      </c>
      <c r="CY170">
        <v>492.8003571428571</v>
      </c>
      <c r="CZ170">
        <v>0</v>
      </c>
      <c r="DA170">
        <v>1728493111.6</v>
      </c>
      <c r="DB170">
        <v>0</v>
      </c>
      <c r="DC170">
        <v>1728490956.5</v>
      </c>
      <c r="DD170" t="s">
        <v>362</v>
      </c>
      <c r="DE170">
        <v>1728490952.5</v>
      </c>
      <c r="DF170">
        <v>1728490956.5</v>
      </c>
      <c r="DG170">
        <v>1</v>
      </c>
      <c r="DH170">
        <v>-0.065</v>
      </c>
      <c r="DI170">
        <v>-0.008</v>
      </c>
      <c r="DJ170">
        <v>-3.246</v>
      </c>
      <c r="DK170">
        <v>-0.091</v>
      </c>
      <c r="DL170">
        <v>52</v>
      </c>
      <c r="DM170">
        <v>15</v>
      </c>
      <c r="DN170">
        <v>0.25</v>
      </c>
      <c r="DO170">
        <v>0.13</v>
      </c>
      <c r="DP170">
        <v>-22.24792926829268</v>
      </c>
      <c r="DQ170">
        <v>-1.803986759581877</v>
      </c>
      <c r="DR170">
        <v>0.2623755307633833</v>
      </c>
      <c r="DS170">
        <v>0</v>
      </c>
      <c r="DT170">
        <v>1.020554390243902</v>
      </c>
      <c r="DU170">
        <v>-0.01750097560975362</v>
      </c>
      <c r="DV170">
        <v>0.006630204002593174</v>
      </c>
      <c r="DW170">
        <v>1</v>
      </c>
      <c r="DX170">
        <v>1</v>
      </c>
      <c r="DY170">
        <v>2</v>
      </c>
      <c r="DZ170" t="s">
        <v>363</v>
      </c>
      <c r="EA170">
        <v>3.23092</v>
      </c>
      <c r="EB170">
        <v>2.70454</v>
      </c>
      <c r="EC170">
        <v>0.0971096</v>
      </c>
      <c r="ED170">
        <v>0.100705</v>
      </c>
      <c r="EE170">
        <v>0.0851191</v>
      </c>
      <c r="EF170">
        <v>0.0813222</v>
      </c>
      <c r="EG170">
        <v>29782.6</v>
      </c>
      <c r="EH170">
        <v>28947.6</v>
      </c>
      <c r="EI170">
        <v>31577.7</v>
      </c>
      <c r="EJ170">
        <v>30501.9</v>
      </c>
      <c r="EK170">
        <v>38716.6</v>
      </c>
      <c r="EL170">
        <v>37041.2</v>
      </c>
      <c r="EM170">
        <v>44275.5</v>
      </c>
      <c r="EN170">
        <v>42580.2</v>
      </c>
      <c r="EO170">
        <v>1.86367</v>
      </c>
      <c r="EP170">
        <v>1.9054</v>
      </c>
      <c r="EQ170">
        <v>0.132229</v>
      </c>
      <c r="ER170">
        <v>0</v>
      </c>
      <c r="ES170">
        <v>22.8025</v>
      </c>
      <c r="ET170">
        <v>999.9</v>
      </c>
      <c r="EU170">
        <v>70.2</v>
      </c>
      <c r="EV170">
        <v>23.8</v>
      </c>
      <c r="EW170">
        <v>21.3023</v>
      </c>
      <c r="EX170">
        <v>60.6219</v>
      </c>
      <c r="EY170">
        <v>24.9479</v>
      </c>
      <c r="EZ170">
        <v>1</v>
      </c>
      <c r="FA170">
        <v>-0.224733</v>
      </c>
      <c r="FB170">
        <v>0.129139</v>
      </c>
      <c r="FC170">
        <v>20.199</v>
      </c>
      <c r="FD170">
        <v>5.21819</v>
      </c>
      <c r="FE170">
        <v>11.9969</v>
      </c>
      <c r="FF170">
        <v>4.9646</v>
      </c>
      <c r="FG170">
        <v>3.29548</v>
      </c>
      <c r="FH170">
        <v>9999</v>
      </c>
      <c r="FI170">
        <v>9999</v>
      </c>
      <c r="FJ170">
        <v>9999</v>
      </c>
      <c r="FK170">
        <v>148.6</v>
      </c>
      <c r="FL170">
        <v>4.971</v>
      </c>
      <c r="FM170">
        <v>1.86768</v>
      </c>
      <c r="FN170">
        <v>1.85896</v>
      </c>
      <c r="FO170">
        <v>1.86508</v>
      </c>
      <c r="FP170">
        <v>1.86308</v>
      </c>
      <c r="FQ170">
        <v>1.86446</v>
      </c>
      <c r="FR170">
        <v>1.85988</v>
      </c>
      <c r="FS170">
        <v>1.86391</v>
      </c>
      <c r="FT170">
        <v>0</v>
      </c>
      <c r="FU170">
        <v>0</v>
      </c>
      <c r="FV170">
        <v>0</v>
      </c>
      <c r="FW170">
        <v>0</v>
      </c>
      <c r="FX170" t="s">
        <v>364</v>
      </c>
      <c r="FY170" t="s">
        <v>365</v>
      </c>
      <c r="FZ170" t="s">
        <v>366</v>
      </c>
      <c r="GA170" t="s">
        <v>366</v>
      </c>
      <c r="GB170" t="s">
        <v>366</v>
      </c>
      <c r="GC170" t="s">
        <v>366</v>
      </c>
      <c r="GD170">
        <v>0</v>
      </c>
      <c r="GE170">
        <v>100</v>
      </c>
      <c r="GF170">
        <v>100</v>
      </c>
      <c r="GG170">
        <v>-5.518</v>
      </c>
      <c r="GH170">
        <v>-0.09039999999999999</v>
      </c>
      <c r="GI170">
        <v>-2.868309889394353</v>
      </c>
      <c r="GJ170">
        <v>-0.006773961979547998</v>
      </c>
      <c r="GK170">
        <v>-8.296070481250098E-08</v>
      </c>
      <c r="GL170">
        <v>3.322967193956903E-10</v>
      </c>
      <c r="GM170">
        <v>-0.07871069313407227</v>
      </c>
      <c r="GN170">
        <v>-0.00208336341840114</v>
      </c>
      <c r="GO170">
        <v>8.801746095907445E-05</v>
      </c>
      <c r="GP170">
        <v>-2.677693255255651E-07</v>
      </c>
      <c r="GQ170">
        <v>3</v>
      </c>
      <c r="GR170">
        <v>2052</v>
      </c>
      <c r="GS170">
        <v>2</v>
      </c>
      <c r="GT170">
        <v>18</v>
      </c>
      <c r="GU170">
        <v>35</v>
      </c>
      <c r="GV170">
        <v>35</v>
      </c>
      <c r="GW170">
        <v>1.12793</v>
      </c>
      <c r="GX170">
        <v>2.38525</v>
      </c>
      <c r="GY170">
        <v>1.44775</v>
      </c>
      <c r="GZ170">
        <v>2.32178</v>
      </c>
      <c r="HA170">
        <v>1.55151</v>
      </c>
      <c r="HB170">
        <v>2.41577</v>
      </c>
      <c r="HC170">
        <v>29.4314</v>
      </c>
      <c r="HD170">
        <v>14.6574</v>
      </c>
      <c r="HE170">
        <v>18</v>
      </c>
      <c r="HF170">
        <v>416.15</v>
      </c>
      <c r="HG170">
        <v>436.698</v>
      </c>
      <c r="HH170">
        <v>22.2968</v>
      </c>
      <c r="HI170">
        <v>24.1143</v>
      </c>
      <c r="HJ170">
        <v>30.0002</v>
      </c>
      <c r="HK170">
        <v>24.0813</v>
      </c>
      <c r="HL170">
        <v>23.9946</v>
      </c>
      <c r="HM170">
        <v>22.6169</v>
      </c>
      <c r="HN170">
        <v>37.203</v>
      </c>
      <c r="HO170">
        <v>48.8432</v>
      </c>
      <c r="HP170">
        <v>22.2739</v>
      </c>
      <c r="HQ170">
        <v>426.275</v>
      </c>
      <c r="HR170">
        <v>15.177</v>
      </c>
      <c r="HS170">
        <v>100.237</v>
      </c>
      <c r="HT170">
        <v>101.758</v>
      </c>
    </row>
    <row r="171" spans="1:228">
      <c r="A171">
        <v>155</v>
      </c>
      <c r="B171">
        <v>1728493059.1</v>
      </c>
      <c r="C171">
        <v>2121.599999904633</v>
      </c>
      <c r="D171" t="s">
        <v>677</v>
      </c>
      <c r="E171" t="s">
        <v>678</v>
      </c>
      <c r="F171">
        <v>5</v>
      </c>
      <c r="G171" t="s">
        <v>357</v>
      </c>
      <c r="H171" t="s">
        <v>358</v>
      </c>
      <c r="I171" t="s">
        <v>359</v>
      </c>
      <c r="J171" t="s">
        <v>612</v>
      </c>
      <c r="K171">
        <v>1728493051.278571</v>
      </c>
      <c r="L171">
        <f>(M171)/1000</f>
        <v>0</v>
      </c>
      <c r="M171">
        <f>IF(BH171, AP171, AJ171)</f>
        <v>0</v>
      </c>
      <c r="N171">
        <f>IF(BH171, AK171, AI171)</f>
        <v>0</v>
      </c>
      <c r="O171">
        <f>BJ171 - IF(AW171&gt;1, N171*BD171*100.0/(AY171), 0)</f>
        <v>0</v>
      </c>
      <c r="P171">
        <f>((V171-L171/2)*O171-N171)/(V171+L171/2)</f>
        <v>0</v>
      </c>
      <c r="Q171">
        <f>P171*(BQ171+BR171)/1000.0</f>
        <v>0</v>
      </c>
      <c r="R171">
        <f>(BJ171 - IF(AW171&gt;1, N171*BD171*100.0/(AY171), 0))*(BQ171+BR171)/1000.0</f>
        <v>0</v>
      </c>
      <c r="S171">
        <f>2.0/((1/U171-1/T171)+SIGN(U171)*SQRT((1/U171-1/T171)*(1/U171-1/T171) + 4*BE171/((BE171+1)*(BE171+1))*(2*1/U171*1/T171-1/T171*1/T171)))</f>
        <v>0</v>
      </c>
      <c r="T171">
        <f>IF(LEFT(BF171,1)&lt;&gt;"0",IF(LEFT(BF171,1)="1",3.0,BG171),$D$5+$E$5*(BX171*BQ171/($K$5*1000))+$F$5*(BX171*BQ171/($K$5*1000))*MAX(MIN(BD171,$J$5),$I$5)*MAX(MIN(BD171,$J$5),$I$5)+$G$5*MAX(MIN(BD171,$J$5),$I$5)*(BX171*BQ171/($K$5*1000))+$H$5*(BX171*BQ171/($K$5*1000))*(BX171*BQ171/($K$5*1000)))</f>
        <v>0</v>
      </c>
      <c r="U171">
        <f>L171*(1000-(1000*0.61365*exp(17.502*Y171/(240.97+Y171))/(BQ171+BR171)+BL171)/2)/(1000*0.61365*exp(17.502*Y171/(240.97+Y171))/(BQ171+BR171)-BL171)</f>
        <v>0</v>
      </c>
      <c r="V171">
        <f>1/((BE171+1)/(S171/1.6)+1/(T171/1.37)) + BE171/((BE171+1)/(S171/1.6) + BE171/(T171/1.37))</f>
        <v>0</v>
      </c>
      <c r="W171">
        <f>(AZ171*BC171)</f>
        <v>0</v>
      </c>
      <c r="X171">
        <f>(BS171+(W171+2*0.95*5.67E-8*(((BS171+$B$7)+273)^4-(BS171+273)^4)-44100*L171)/(1.84*29.3*T171+8*0.95*5.67E-8*(BS171+273)^3))</f>
        <v>0</v>
      </c>
      <c r="Y171">
        <f>($C$7*BT171+$D$7*BU171+$E$7*X171)</f>
        <v>0</v>
      </c>
      <c r="Z171">
        <f>0.61365*exp(17.502*Y171/(240.97+Y171))</f>
        <v>0</v>
      </c>
      <c r="AA171">
        <f>(AB171/AC171*100)</f>
        <v>0</v>
      </c>
      <c r="AB171">
        <f>BL171*(BQ171+BR171)/1000</f>
        <v>0</v>
      </c>
      <c r="AC171">
        <f>0.61365*exp(17.502*BS171/(240.97+BS171))</f>
        <v>0</v>
      </c>
      <c r="AD171">
        <f>(Z171-BL171*(BQ171+BR171)/1000)</f>
        <v>0</v>
      </c>
      <c r="AE171">
        <f>(-L171*44100)</f>
        <v>0</v>
      </c>
      <c r="AF171">
        <f>2*29.3*T171*0.92*(BS171-Y171)</f>
        <v>0</v>
      </c>
      <c r="AG171">
        <f>2*0.95*5.67E-8*(((BS171+$B$7)+273)^4-(Y171+273)^4)</f>
        <v>0</v>
      </c>
      <c r="AH171">
        <f>W171+AG171+AE171+AF171</f>
        <v>0</v>
      </c>
      <c r="AI171">
        <f>BP171*AW171*(BK171-BJ171*(1000-AW171*BM171)/(1000-AW171*BL171))/(100*BD171)</f>
        <v>0</v>
      </c>
      <c r="AJ171">
        <f>1000*BP171*AW171*(BL171-BM171)/(100*BD171*(1000-AW171*BL171))</f>
        <v>0</v>
      </c>
      <c r="AK171">
        <f>(AL171 - AM171 - BQ171*1E3/(8.314*(BS171+273.15)) * AO171/BP171 * AN171) * BP171/(100*BD171) * (1000 - BM171)/1000</f>
        <v>0</v>
      </c>
      <c r="AL171">
        <v>421.0457723609502</v>
      </c>
      <c r="AM171">
        <v>402.9818363636365</v>
      </c>
      <c r="AN171">
        <v>2.487082635005464</v>
      </c>
      <c r="AO171">
        <v>66.79350455149209</v>
      </c>
      <c r="AP171">
        <f>(AR171 - AQ171 + BQ171*1E3/(8.314*(BS171+273.15)) * AT171/BP171 * AS171) * BP171/(100*BD171) * 1000/(1000 - AR171)</f>
        <v>0</v>
      </c>
      <c r="AQ171">
        <v>15.17332386196917</v>
      </c>
      <c r="AR171">
        <v>16.20603151515151</v>
      </c>
      <c r="AS171">
        <v>0.0001197190796394753</v>
      </c>
      <c r="AT171">
        <v>79.18149441064182</v>
      </c>
      <c r="AU171">
        <v>155</v>
      </c>
      <c r="AV171">
        <v>26</v>
      </c>
      <c r="AW171">
        <f>IF(AU171*$H$13&gt;=AY171,1.0,(AY171/(AY171-AU171*$H$13)))</f>
        <v>0</v>
      </c>
      <c r="AX171">
        <f>(AW171-1)*100</f>
        <v>0</v>
      </c>
      <c r="AY171">
        <f>MAX(0,($B$13+$C$13*BX171)/(1+$D$13*BX171)*BQ171/(BS171+273)*$E$13)</f>
        <v>0</v>
      </c>
      <c r="AZ171">
        <f>$B$11*BY171+$C$11*BZ171+$F$11*CK171*(1-CN171)</f>
        <v>0</v>
      </c>
      <c r="BA171">
        <f>AZ171*BB171</f>
        <v>0</v>
      </c>
      <c r="BB171">
        <f>($B$11*$D$9+$C$11*$D$9+$F$11*((CX171+CP171)/MAX(CX171+CP171+CY171, 0.1)*$I$9+CY171/MAX(CX171+CP171+CY171, 0.1)*$J$9))/($B$11+$C$11+$F$11)</f>
        <v>0</v>
      </c>
      <c r="BC171">
        <f>($B$11*$K$9+$C$11*$K$9+$F$11*((CX171+CP171)/MAX(CX171+CP171+CY171, 0.1)*$P$9+CY171/MAX(CX171+CP171+CY171, 0.1)*$Q$9))/($B$11+$C$11+$F$11)</f>
        <v>0</v>
      </c>
      <c r="BD171">
        <v>6</v>
      </c>
      <c r="BE171">
        <v>0.5</v>
      </c>
      <c r="BF171" t="s">
        <v>361</v>
      </c>
      <c r="BG171">
        <v>2</v>
      </c>
      <c r="BH171" t="b">
        <v>1</v>
      </c>
      <c r="BI171">
        <v>1728493051.278571</v>
      </c>
      <c r="BJ171">
        <v>378.6548214285714</v>
      </c>
      <c r="BK171">
        <v>401.235</v>
      </c>
      <c r="BL171">
        <v>16.19350357142858</v>
      </c>
      <c r="BM171">
        <v>15.17106785714286</v>
      </c>
      <c r="BN171">
        <v>384.1185357142857</v>
      </c>
      <c r="BO171">
        <v>16.28397142857143</v>
      </c>
      <c r="BP171">
        <v>600.0027142857143</v>
      </c>
      <c r="BQ171">
        <v>97.51194642857142</v>
      </c>
      <c r="BR171">
        <v>0.09998324642857141</v>
      </c>
      <c r="BS171">
        <v>24.874925</v>
      </c>
      <c r="BT171">
        <v>24.96332857142857</v>
      </c>
      <c r="BU171">
        <v>999.9000000000002</v>
      </c>
      <c r="BV171">
        <v>0</v>
      </c>
      <c r="BW171">
        <v>0</v>
      </c>
      <c r="BX171">
        <v>9995.131785714286</v>
      </c>
      <c r="BY171">
        <v>0</v>
      </c>
      <c r="BZ171">
        <v>105.0596535714286</v>
      </c>
      <c r="CA171">
        <v>-22.58009999999999</v>
      </c>
      <c r="CB171">
        <v>384.8876428571429</v>
      </c>
      <c r="CC171">
        <v>407.4158928571429</v>
      </c>
      <c r="CD171">
        <v>1.022461428571428</v>
      </c>
      <c r="CE171">
        <v>401.235</v>
      </c>
      <c r="CF171">
        <v>15.17106785714286</v>
      </c>
      <c r="CG171">
        <v>1.579061071428571</v>
      </c>
      <c r="CH171">
        <v>1.479358571428572</v>
      </c>
      <c r="CI171">
        <v>13.75596785714286</v>
      </c>
      <c r="CJ171">
        <v>12.756475</v>
      </c>
      <c r="CK171">
        <v>1600.014285714286</v>
      </c>
      <c r="CL171">
        <v>0.6919997142857143</v>
      </c>
      <c r="CM171">
        <v>0.3080002857142857</v>
      </c>
      <c r="CN171">
        <v>0</v>
      </c>
      <c r="CO171">
        <v>2.029514285714286</v>
      </c>
      <c r="CP171">
        <v>0</v>
      </c>
      <c r="CQ171">
        <v>12117.71428571429</v>
      </c>
      <c r="CR171">
        <v>13790.31428571429</v>
      </c>
      <c r="CS171">
        <v>40.08453571428571</v>
      </c>
      <c r="CT171">
        <v>40.02878571428571</v>
      </c>
      <c r="CU171">
        <v>40.49753571428572</v>
      </c>
      <c r="CV171">
        <v>38.46846428571428</v>
      </c>
      <c r="CW171">
        <v>39.14039285714286</v>
      </c>
      <c r="CX171">
        <v>1107.209642857143</v>
      </c>
      <c r="CY171">
        <v>492.8046428571429</v>
      </c>
      <c r="CZ171">
        <v>0</v>
      </c>
      <c r="DA171">
        <v>1728493115.8</v>
      </c>
      <c r="DB171">
        <v>0</v>
      </c>
      <c r="DC171">
        <v>1728490956.5</v>
      </c>
      <c r="DD171" t="s">
        <v>362</v>
      </c>
      <c r="DE171">
        <v>1728490952.5</v>
      </c>
      <c r="DF171">
        <v>1728490956.5</v>
      </c>
      <c r="DG171">
        <v>1</v>
      </c>
      <c r="DH171">
        <v>-0.065</v>
      </c>
      <c r="DI171">
        <v>-0.008</v>
      </c>
      <c r="DJ171">
        <v>-3.246</v>
      </c>
      <c r="DK171">
        <v>-0.091</v>
      </c>
      <c r="DL171">
        <v>52</v>
      </c>
      <c r="DM171">
        <v>15</v>
      </c>
      <c r="DN171">
        <v>0.25</v>
      </c>
      <c r="DO171">
        <v>0.13</v>
      </c>
      <c r="DP171">
        <v>-22.42917317073171</v>
      </c>
      <c r="DQ171">
        <v>-3.66609198606272</v>
      </c>
      <c r="DR171">
        <v>0.3833660099342054</v>
      </c>
      <c r="DS171">
        <v>0</v>
      </c>
      <c r="DT171">
        <v>1.020558292682927</v>
      </c>
      <c r="DU171">
        <v>0.05491986062717864</v>
      </c>
      <c r="DV171">
        <v>0.006131276038929936</v>
      </c>
      <c r="DW171">
        <v>1</v>
      </c>
      <c r="DX171">
        <v>1</v>
      </c>
      <c r="DY171">
        <v>2</v>
      </c>
      <c r="DZ171" t="s">
        <v>363</v>
      </c>
      <c r="EA171">
        <v>3.23113</v>
      </c>
      <c r="EB171">
        <v>2.70451</v>
      </c>
      <c r="EC171">
        <v>0.09920370000000001</v>
      </c>
      <c r="ED171">
        <v>0.1028</v>
      </c>
      <c r="EE171">
        <v>0.08514149999999999</v>
      </c>
      <c r="EF171">
        <v>0.08133509999999999</v>
      </c>
      <c r="EG171">
        <v>29713.7</v>
      </c>
      <c r="EH171">
        <v>28879.9</v>
      </c>
      <c r="EI171">
        <v>31577.8</v>
      </c>
      <c r="EJ171">
        <v>30501.6</v>
      </c>
      <c r="EK171">
        <v>38715.7</v>
      </c>
      <c r="EL171">
        <v>37040.5</v>
      </c>
      <c r="EM171">
        <v>44275.6</v>
      </c>
      <c r="EN171">
        <v>42579.9</v>
      </c>
      <c r="EO171">
        <v>1.8625</v>
      </c>
      <c r="EP171">
        <v>1.9055</v>
      </c>
      <c r="EQ171">
        <v>0.132408</v>
      </c>
      <c r="ER171">
        <v>0</v>
      </c>
      <c r="ES171">
        <v>22.7997</v>
      </c>
      <c r="ET171">
        <v>999.9</v>
      </c>
      <c r="EU171">
        <v>70.2</v>
      </c>
      <c r="EV171">
        <v>23.8</v>
      </c>
      <c r="EW171">
        <v>21.3045</v>
      </c>
      <c r="EX171">
        <v>60.6019</v>
      </c>
      <c r="EY171">
        <v>24.7356</v>
      </c>
      <c r="EZ171">
        <v>1</v>
      </c>
      <c r="FA171">
        <v>-0.223819</v>
      </c>
      <c r="FB171">
        <v>0.245022</v>
      </c>
      <c r="FC171">
        <v>20.199</v>
      </c>
      <c r="FD171">
        <v>5.21849</v>
      </c>
      <c r="FE171">
        <v>11.9972</v>
      </c>
      <c r="FF171">
        <v>4.96445</v>
      </c>
      <c r="FG171">
        <v>3.2955</v>
      </c>
      <c r="FH171">
        <v>9999</v>
      </c>
      <c r="FI171">
        <v>9999</v>
      </c>
      <c r="FJ171">
        <v>9999</v>
      </c>
      <c r="FK171">
        <v>148.6</v>
      </c>
      <c r="FL171">
        <v>4.97103</v>
      </c>
      <c r="FM171">
        <v>1.86768</v>
      </c>
      <c r="FN171">
        <v>1.85894</v>
      </c>
      <c r="FO171">
        <v>1.86508</v>
      </c>
      <c r="FP171">
        <v>1.86307</v>
      </c>
      <c r="FQ171">
        <v>1.86444</v>
      </c>
      <c r="FR171">
        <v>1.85985</v>
      </c>
      <c r="FS171">
        <v>1.86391</v>
      </c>
      <c r="FT171">
        <v>0</v>
      </c>
      <c r="FU171">
        <v>0</v>
      </c>
      <c r="FV171">
        <v>0</v>
      </c>
      <c r="FW171">
        <v>0</v>
      </c>
      <c r="FX171" t="s">
        <v>364</v>
      </c>
      <c r="FY171" t="s">
        <v>365</v>
      </c>
      <c r="FZ171" t="s">
        <v>366</v>
      </c>
      <c r="GA171" t="s">
        <v>366</v>
      </c>
      <c r="GB171" t="s">
        <v>366</v>
      </c>
      <c r="GC171" t="s">
        <v>366</v>
      </c>
      <c r="GD171">
        <v>0</v>
      </c>
      <c r="GE171">
        <v>100</v>
      </c>
      <c r="GF171">
        <v>100</v>
      </c>
      <c r="GG171">
        <v>-5.591</v>
      </c>
      <c r="GH171">
        <v>-0.09039999999999999</v>
      </c>
      <c r="GI171">
        <v>-2.868309889394353</v>
      </c>
      <c r="GJ171">
        <v>-0.006773961979547998</v>
      </c>
      <c r="GK171">
        <v>-8.296070481250098E-08</v>
      </c>
      <c r="GL171">
        <v>3.322967193956903E-10</v>
      </c>
      <c r="GM171">
        <v>-0.07871069313407227</v>
      </c>
      <c r="GN171">
        <v>-0.00208336341840114</v>
      </c>
      <c r="GO171">
        <v>8.801746095907445E-05</v>
      </c>
      <c r="GP171">
        <v>-2.677693255255651E-07</v>
      </c>
      <c r="GQ171">
        <v>3</v>
      </c>
      <c r="GR171">
        <v>2052</v>
      </c>
      <c r="GS171">
        <v>2</v>
      </c>
      <c r="GT171">
        <v>18</v>
      </c>
      <c r="GU171">
        <v>35.1</v>
      </c>
      <c r="GV171">
        <v>35</v>
      </c>
      <c r="GW171">
        <v>1.15112</v>
      </c>
      <c r="GX171">
        <v>2.37427</v>
      </c>
      <c r="GY171">
        <v>1.44775</v>
      </c>
      <c r="GZ171">
        <v>2.32178</v>
      </c>
      <c r="HA171">
        <v>1.55151</v>
      </c>
      <c r="HB171">
        <v>2.27783</v>
      </c>
      <c r="HC171">
        <v>29.4314</v>
      </c>
      <c r="HD171">
        <v>14.6574</v>
      </c>
      <c r="HE171">
        <v>18</v>
      </c>
      <c r="HF171">
        <v>415.575</v>
      </c>
      <c r="HG171">
        <v>436.796</v>
      </c>
      <c r="HH171">
        <v>22.3189</v>
      </c>
      <c r="HI171">
        <v>24.1198</v>
      </c>
      <c r="HJ171">
        <v>30.0007</v>
      </c>
      <c r="HK171">
        <v>24.0862</v>
      </c>
      <c r="HL171">
        <v>23.9994</v>
      </c>
      <c r="HM171">
        <v>23.085</v>
      </c>
      <c r="HN171">
        <v>37.203</v>
      </c>
      <c r="HO171">
        <v>48.8432</v>
      </c>
      <c r="HP171">
        <v>22.296</v>
      </c>
      <c r="HQ171">
        <v>441.302</v>
      </c>
      <c r="HR171">
        <v>15.177</v>
      </c>
      <c r="HS171">
        <v>100.238</v>
      </c>
      <c r="HT171">
        <v>101.757</v>
      </c>
    </row>
    <row r="172" spans="1:228">
      <c r="A172">
        <v>156</v>
      </c>
      <c r="B172">
        <v>1728493064.6</v>
      </c>
      <c r="C172">
        <v>2127.099999904633</v>
      </c>
      <c r="D172" t="s">
        <v>679</v>
      </c>
      <c r="E172" t="s">
        <v>680</v>
      </c>
      <c r="F172">
        <v>5</v>
      </c>
      <c r="G172" t="s">
        <v>357</v>
      </c>
      <c r="H172" t="s">
        <v>358</v>
      </c>
      <c r="I172" t="s">
        <v>359</v>
      </c>
      <c r="J172" t="s">
        <v>612</v>
      </c>
      <c r="K172">
        <v>1728493056.85</v>
      </c>
      <c r="L172">
        <f>(M172)/1000</f>
        <v>0</v>
      </c>
      <c r="M172">
        <f>IF(BH172, AP172, AJ172)</f>
        <v>0</v>
      </c>
      <c r="N172">
        <f>IF(BH172, AK172, AI172)</f>
        <v>0</v>
      </c>
      <c r="O172">
        <f>BJ172 - IF(AW172&gt;1, N172*BD172*100.0/(AY172), 0)</f>
        <v>0</v>
      </c>
      <c r="P172">
        <f>((V172-L172/2)*O172-N172)/(V172+L172/2)</f>
        <v>0</v>
      </c>
      <c r="Q172">
        <f>P172*(BQ172+BR172)/1000.0</f>
        <v>0</v>
      </c>
      <c r="R172">
        <f>(BJ172 - IF(AW172&gt;1, N172*BD172*100.0/(AY172), 0))*(BQ172+BR172)/1000.0</f>
        <v>0</v>
      </c>
      <c r="S172">
        <f>2.0/((1/U172-1/T172)+SIGN(U172)*SQRT((1/U172-1/T172)*(1/U172-1/T172) + 4*BE172/((BE172+1)*(BE172+1))*(2*1/U172*1/T172-1/T172*1/T172)))</f>
        <v>0</v>
      </c>
      <c r="T172">
        <f>IF(LEFT(BF172,1)&lt;&gt;"0",IF(LEFT(BF172,1)="1",3.0,BG172),$D$5+$E$5*(BX172*BQ172/($K$5*1000))+$F$5*(BX172*BQ172/($K$5*1000))*MAX(MIN(BD172,$J$5),$I$5)*MAX(MIN(BD172,$J$5),$I$5)+$G$5*MAX(MIN(BD172,$J$5),$I$5)*(BX172*BQ172/($K$5*1000))+$H$5*(BX172*BQ172/($K$5*1000))*(BX172*BQ172/($K$5*1000)))</f>
        <v>0</v>
      </c>
      <c r="U172">
        <f>L172*(1000-(1000*0.61365*exp(17.502*Y172/(240.97+Y172))/(BQ172+BR172)+BL172)/2)/(1000*0.61365*exp(17.502*Y172/(240.97+Y172))/(BQ172+BR172)-BL172)</f>
        <v>0</v>
      </c>
      <c r="V172">
        <f>1/((BE172+1)/(S172/1.6)+1/(T172/1.37)) + BE172/((BE172+1)/(S172/1.6) + BE172/(T172/1.37))</f>
        <v>0</v>
      </c>
      <c r="W172">
        <f>(AZ172*BC172)</f>
        <v>0</v>
      </c>
      <c r="X172">
        <f>(BS172+(W172+2*0.95*5.67E-8*(((BS172+$B$7)+273)^4-(BS172+273)^4)-44100*L172)/(1.84*29.3*T172+8*0.95*5.67E-8*(BS172+273)^3))</f>
        <v>0</v>
      </c>
      <c r="Y172">
        <f>($C$7*BT172+$D$7*BU172+$E$7*X172)</f>
        <v>0</v>
      </c>
      <c r="Z172">
        <f>0.61365*exp(17.502*Y172/(240.97+Y172))</f>
        <v>0</v>
      </c>
      <c r="AA172">
        <f>(AB172/AC172*100)</f>
        <v>0</v>
      </c>
      <c r="AB172">
        <f>BL172*(BQ172+BR172)/1000</f>
        <v>0</v>
      </c>
      <c r="AC172">
        <f>0.61365*exp(17.502*BS172/(240.97+BS172))</f>
        <v>0</v>
      </c>
      <c r="AD172">
        <f>(Z172-BL172*(BQ172+BR172)/1000)</f>
        <v>0</v>
      </c>
      <c r="AE172">
        <f>(-L172*44100)</f>
        <v>0</v>
      </c>
      <c r="AF172">
        <f>2*29.3*T172*0.92*(BS172-Y172)</f>
        <v>0</v>
      </c>
      <c r="AG172">
        <f>2*0.95*5.67E-8*(((BS172+$B$7)+273)^4-(Y172+273)^4)</f>
        <v>0</v>
      </c>
      <c r="AH172">
        <f>W172+AG172+AE172+AF172</f>
        <v>0</v>
      </c>
      <c r="AI172">
        <f>BP172*AW172*(BK172-BJ172*(1000-AW172*BM172)/(1000-AW172*BL172))/(100*BD172)</f>
        <v>0</v>
      </c>
      <c r="AJ172">
        <f>1000*BP172*AW172*(BL172-BM172)/(100*BD172*(1000-AW172*BL172))</f>
        <v>0</v>
      </c>
      <c r="AK172">
        <f>(AL172 - AM172 - BQ172*1E3/(8.314*(BS172+273.15)) * AO172/BP172 * AN172) * BP172/(100*BD172) * (1000 - BM172)/1000</f>
        <v>0</v>
      </c>
      <c r="AL172">
        <v>435.1855519682589</v>
      </c>
      <c r="AM172">
        <v>416.6562666666668</v>
      </c>
      <c r="AN172">
        <v>2.498875140020672</v>
      </c>
      <c r="AO172">
        <v>66.79350455149209</v>
      </c>
      <c r="AP172">
        <f>(AR172 - AQ172 + BQ172*1E3/(8.314*(BS172+273.15)) * AT172/BP172 * AS172) * BP172/(100*BD172) * 1000/(1000 - AR172)</f>
        <v>0</v>
      </c>
      <c r="AQ172">
        <v>15.17719609081398</v>
      </c>
      <c r="AR172">
        <v>16.20770121212121</v>
      </c>
      <c r="AS172">
        <v>2.074392917997942E-07</v>
      </c>
      <c r="AT172">
        <v>79.18149441064182</v>
      </c>
      <c r="AU172">
        <v>155</v>
      </c>
      <c r="AV172">
        <v>26</v>
      </c>
      <c r="AW172">
        <f>IF(AU172*$H$13&gt;=AY172,1.0,(AY172/(AY172-AU172*$H$13)))</f>
        <v>0</v>
      </c>
      <c r="AX172">
        <f>(AW172-1)*100</f>
        <v>0</v>
      </c>
      <c r="AY172">
        <f>MAX(0,($B$13+$C$13*BX172)/(1+$D$13*BX172)*BQ172/(BS172+273)*$E$13)</f>
        <v>0</v>
      </c>
      <c r="AZ172">
        <f>$B$11*BY172+$C$11*BZ172+$F$11*CK172*(1-CN172)</f>
        <v>0</v>
      </c>
      <c r="BA172">
        <f>AZ172*BB172</f>
        <v>0</v>
      </c>
      <c r="BB172">
        <f>($B$11*$D$9+$C$11*$D$9+$F$11*((CX172+CP172)/MAX(CX172+CP172+CY172, 0.1)*$I$9+CY172/MAX(CX172+CP172+CY172, 0.1)*$J$9))/($B$11+$C$11+$F$11)</f>
        <v>0</v>
      </c>
      <c r="BC172">
        <f>($B$11*$K$9+$C$11*$K$9+$F$11*((CX172+CP172)/MAX(CX172+CP172+CY172, 0.1)*$P$9+CY172/MAX(CX172+CP172+CY172, 0.1)*$Q$9))/($B$11+$C$11+$F$11)</f>
        <v>0</v>
      </c>
      <c r="BD172">
        <v>6</v>
      </c>
      <c r="BE172">
        <v>0.5</v>
      </c>
      <c r="BF172" t="s">
        <v>361</v>
      </c>
      <c r="BG172">
        <v>2</v>
      </c>
      <c r="BH172" t="b">
        <v>1</v>
      </c>
      <c r="BI172">
        <v>1728493056.85</v>
      </c>
      <c r="BJ172">
        <v>392.1875714285715</v>
      </c>
      <c r="BK172">
        <v>415.1931071428572</v>
      </c>
      <c r="BL172">
        <v>16.202225</v>
      </c>
      <c r="BM172">
        <v>15.17443928571429</v>
      </c>
      <c r="BN172">
        <v>397.7423571428571</v>
      </c>
      <c r="BO172">
        <v>16.29267857142857</v>
      </c>
      <c r="BP172">
        <v>599.9829999999999</v>
      </c>
      <c r="BQ172">
        <v>97.51135357142857</v>
      </c>
      <c r="BR172">
        <v>0.0999616142857143</v>
      </c>
      <c r="BS172">
        <v>24.88207857142857</v>
      </c>
      <c r="BT172">
        <v>24.97591785714285</v>
      </c>
      <c r="BU172">
        <v>999.9000000000002</v>
      </c>
      <c r="BV172">
        <v>0</v>
      </c>
      <c r="BW172">
        <v>0</v>
      </c>
      <c r="BX172">
        <v>10013.215</v>
      </c>
      <c r="BY172">
        <v>0</v>
      </c>
      <c r="BZ172">
        <v>106.4550714285714</v>
      </c>
      <c r="CA172">
        <v>-23.00561071428572</v>
      </c>
      <c r="CB172">
        <v>398.6464999999999</v>
      </c>
      <c r="CC172">
        <v>421.5905714285715</v>
      </c>
      <c r="CD172">
        <v>1.027794642857143</v>
      </c>
      <c r="CE172">
        <v>415.1931071428572</v>
      </c>
      <c r="CF172">
        <v>15.17443928571429</v>
      </c>
      <c r="CG172">
        <v>1.579901428571429</v>
      </c>
      <c r="CH172">
        <v>1.479679285714286</v>
      </c>
      <c r="CI172">
        <v>13.76416071428571</v>
      </c>
      <c r="CJ172">
        <v>12.75979285714286</v>
      </c>
      <c r="CK172">
        <v>1600.037857142857</v>
      </c>
      <c r="CL172">
        <v>0.6920011785714287</v>
      </c>
      <c r="CM172">
        <v>0.3079988214285714</v>
      </c>
      <c r="CN172">
        <v>0</v>
      </c>
      <c r="CO172">
        <v>2.091425000000001</v>
      </c>
      <c r="CP172">
        <v>0</v>
      </c>
      <c r="CQ172">
        <v>12108.82142857143</v>
      </c>
      <c r="CR172">
        <v>13790.51071428572</v>
      </c>
      <c r="CS172">
        <v>39.97742857142857</v>
      </c>
      <c r="CT172">
        <v>39.95514285714285</v>
      </c>
      <c r="CU172">
        <v>40.40599999999999</v>
      </c>
      <c r="CV172">
        <v>38.34799999999999</v>
      </c>
      <c r="CW172">
        <v>39.03992857142857</v>
      </c>
      <c r="CX172">
        <v>1107.228571428571</v>
      </c>
      <c r="CY172">
        <v>492.8092857142857</v>
      </c>
      <c r="CZ172">
        <v>0</v>
      </c>
      <c r="DA172">
        <v>1728493121.2</v>
      </c>
      <c r="DB172">
        <v>0</v>
      </c>
      <c r="DC172">
        <v>1728490956.5</v>
      </c>
      <c r="DD172" t="s">
        <v>362</v>
      </c>
      <c r="DE172">
        <v>1728490952.5</v>
      </c>
      <c r="DF172">
        <v>1728490956.5</v>
      </c>
      <c r="DG172">
        <v>1</v>
      </c>
      <c r="DH172">
        <v>-0.065</v>
      </c>
      <c r="DI172">
        <v>-0.008</v>
      </c>
      <c r="DJ172">
        <v>-3.246</v>
      </c>
      <c r="DK172">
        <v>-0.091</v>
      </c>
      <c r="DL172">
        <v>52</v>
      </c>
      <c r="DM172">
        <v>15</v>
      </c>
      <c r="DN172">
        <v>0.25</v>
      </c>
      <c r="DO172">
        <v>0.13</v>
      </c>
      <c r="DP172">
        <v>-22.8146425</v>
      </c>
      <c r="DQ172">
        <v>-4.45111857410878</v>
      </c>
      <c r="DR172">
        <v>0.4298877940157757</v>
      </c>
      <c r="DS172">
        <v>0</v>
      </c>
      <c r="DT172">
        <v>1.02487175</v>
      </c>
      <c r="DU172">
        <v>0.05497992495309683</v>
      </c>
      <c r="DV172">
        <v>0.005688588088225425</v>
      </c>
      <c r="DW172">
        <v>1</v>
      </c>
      <c r="DX172">
        <v>1</v>
      </c>
      <c r="DY172">
        <v>2</v>
      </c>
      <c r="DZ172" t="s">
        <v>363</v>
      </c>
      <c r="EA172">
        <v>3.23082</v>
      </c>
      <c r="EB172">
        <v>2.70446</v>
      </c>
      <c r="EC172">
        <v>0.101735</v>
      </c>
      <c r="ED172">
        <v>0.105338</v>
      </c>
      <c r="EE172">
        <v>0.0851486</v>
      </c>
      <c r="EF172">
        <v>0.08134039999999999</v>
      </c>
      <c r="EG172">
        <v>29629.4</v>
      </c>
      <c r="EH172">
        <v>28797.8</v>
      </c>
      <c r="EI172">
        <v>31576.9</v>
      </c>
      <c r="EJ172">
        <v>30501.2</v>
      </c>
      <c r="EK172">
        <v>38714.2</v>
      </c>
      <c r="EL172">
        <v>37039.8</v>
      </c>
      <c r="EM172">
        <v>44274.2</v>
      </c>
      <c r="EN172">
        <v>42579.2</v>
      </c>
      <c r="EO172">
        <v>1.86133</v>
      </c>
      <c r="EP172">
        <v>1.90558</v>
      </c>
      <c r="EQ172">
        <v>0.133198</v>
      </c>
      <c r="ER172">
        <v>0</v>
      </c>
      <c r="ES172">
        <v>22.7989</v>
      </c>
      <c r="ET172">
        <v>999.9</v>
      </c>
      <c r="EU172">
        <v>70.2</v>
      </c>
      <c r="EV172">
        <v>23.8</v>
      </c>
      <c r="EW172">
        <v>21.3046</v>
      </c>
      <c r="EX172">
        <v>60.8519</v>
      </c>
      <c r="EY172">
        <v>25.2324</v>
      </c>
      <c r="EZ172">
        <v>1</v>
      </c>
      <c r="FA172">
        <v>-0.222896</v>
      </c>
      <c r="FB172">
        <v>0.32186</v>
      </c>
      <c r="FC172">
        <v>20.1987</v>
      </c>
      <c r="FD172">
        <v>5.21939</v>
      </c>
      <c r="FE172">
        <v>11.9969</v>
      </c>
      <c r="FF172">
        <v>4.96505</v>
      </c>
      <c r="FG172">
        <v>3.29565</v>
      </c>
      <c r="FH172">
        <v>9999</v>
      </c>
      <c r="FI172">
        <v>9999</v>
      </c>
      <c r="FJ172">
        <v>9999</v>
      </c>
      <c r="FK172">
        <v>148.6</v>
      </c>
      <c r="FL172">
        <v>4.97102</v>
      </c>
      <c r="FM172">
        <v>1.86768</v>
      </c>
      <c r="FN172">
        <v>1.85894</v>
      </c>
      <c r="FO172">
        <v>1.86508</v>
      </c>
      <c r="FP172">
        <v>1.86309</v>
      </c>
      <c r="FQ172">
        <v>1.86444</v>
      </c>
      <c r="FR172">
        <v>1.85988</v>
      </c>
      <c r="FS172">
        <v>1.86394</v>
      </c>
      <c r="FT172">
        <v>0</v>
      </c>
      <c r="FU172">
        <v>0</v>
      </c>
      <c r="FV172">
        <v>0</v>
      </c>
      <c r="FW172">
        <v>0</v>
      </c>
      <c r="FX172" t="s">
        <v>364</v>
      </c>
      <c r="FY172" t="s">
        <v>365</v>
      </c>
      <c r="FZ172" t="s">
        <v>366</v>
      </c>
      <c r="GA172" t="s">
        <v>366</v>
      </c>
      <c r="GB172" t="s">
        <v>366</v>
      </c>
      <c r="GC172" t="s">
        <v>366</v>
      </c>
      <c r="GD172">
        <v>0</v>
      </c>
      <c r="GE172">
        <v>100</v>
      </c>
      <c r="GF172">
        <v>100</v>
      </c>
      <c r="GG172">
        <v>-5.682</v>
      </c>
      <c r="GH172">
        <v>-0.0905</v>
      </c>
      <c r="GI172">
        <v>-2.868309889394353</v>
      </c>
      <c r="GJ172">
        <v>-0.006773961979547998</v>
      </c>
      <c r="GK172">
        <v>-8.296070481250098E-08</v>
      </c>
      <c r="GL172">
        <v>3.322967193956903E-10</v>
      </c>
      <c r="GM172">
        <v>-0.07871069313407227</v>
      </c>
      <c r="GN172">
        <v>-0.00208336341840114</v>
      </c>
      <c r="GO172">
        <v>8.801746095907445E-05</v>
      </c>
      <c r="GP172">
        <v>-2.677693255255651E-07</v>
      </c>
      <c r="GQ172">
        <v>3</v>
      </c>
      <c r="GR172">
        <v>2052</v>
      </c>
      <c r="GS172">
        <v>2</v>
      </c>
      <c r="GT172">
        <v>18</v>
      </c>
      <c r="GU172">
        <v>35.2</v>
      </c>
      <c r="GV172">
        <v>35.1</v>
      </c>
      <c r="GW172">
        <v>1.18042</v>
      </c>
      <c r="GX172">
        <v>2.37061</v>
      </c>
      <c r="GY172">
        <v>1.44897</v>
      </c>
      <c r="GZ172">
        <v>2.32178</v>
      </c>
      <c r="HA172">
        <v>1.55151</v>
      </c>
      <c r="HB172">
        <v>2.32056</v>
      </c>
      <c r="HC172">
        <v>29.4314</v>
      </c>
      <c r="HD172">
        <v>14.6486</v>
      </c>
      <c r="HE172">
        <v>18</v>
      </c>
      <c r="HF172">
        <v>415.013</v>
      </c>
      <c r="HG172">
        <v>436.89</v>
      </c>
      <c r="HH172">
        <v>22.3289</v>
      </c>
      <c r="HI172">
        <v>24.1254</v>
      </c>
      <c r="HJ172">
        <v>30.0008</v>
      </c>
      <c r="HK172">
        <v>24.0927</v>
      </c>
      <c r="HL172">
        <v>24.0055</v>
      </c>
      <c r="HM172">
        <v>23.6905</v>
      </c>
      <c r="HN172">
        <v>37.203</v>
      </c>
      <c r="HO172">
        <v>48.4729</v>
      </c>
      <c r="HP172">
        <v>22.3124</v>
      </c>
      <c r="HQ172">
        <v>451.32</v>
      </c>
      <c r="HR172">
        <v>15.177</v>
      </c>
      <c r="HS172">
        <v>100.235</v>
      </c>
      <c r="HT172">
        <v>101.756</v>
      </c>
    </row>
    <row r="173" spans="1:228">
      <c r="A173">
        <v>157</v>
      </c>
      <c r="B173">
        <v>1728493069.1</v>
      </c>
      <c r="C173">
        <v>2131.599999904633</v>
      </c>
      <c r="D173" t="s">
        <v>681</v>
      </c>
      <c r="E173" t="s">
        <v>682</v>
      </c>
      <c r="F173">
        <v>5</v>
      </c>
      <c r="G173" t="s">
        <v>357</v>
      </c>
      <c r="H173" t="s">
        <v>358</v>
      </c>
      <c r="I173" t="s">
        <v>359</v>
      </c>
      <c r="J173" t="s">
        <v>612</v>
      </c>
      <c r="K173">
        <v>1728493061.278571</v>
      </c>
      <c r="L173">
        <f>(M173)/1000</f>
        <v>0</v>
      </c>
      <c r="M173">
        <f>IF(BH173, AP173, AJ173)</f>
        <v>0</v>
      </c>
      <c r="N173">
        <f>IF(BH173, AK173, AI173)</f>
        <v>0</v>
      </c>
      <c r="O173">
        <f>BJ173 - IF(AW173&gt;1, N173*BD173*100.0/(AY173), 0)</f>
        <v>0</v>
      </c>
      <c r="P173">
        <f>((V173-L173/2)*O173-N173)/(V173+L173/2)</f>
        <v>0</v>
      </c>
      <c r="Q173">
        <f>P173*(BQ173+BR173)/1000.0</f>
        <v>0</v>
      </c>
      <c r="R173">
        <f>(BJ173 - IF(AW173&gt;1, N173*BD173*100.0/(AY173), 0))*(BQ173+BR173)/1000.0</f>
        <v>0</v>
      </c>
      <c r="S173">
        <f>2.0/((1/U173-1/T173)+SIGN(U173)*SQRT((1/U173-1/T173)*(1/U173-1/T173) + 4*BE173/((BE173+1)*(BE173+1))*(2*1/U173*1/T173-1/T173*1/T173)))</f>
        <v>0</v>
      </c>
      <c r="T173">
        <f>IF(LEFT(BF173,1)&lt;&gt;"0",IF(LEFT(BF173,1)="1",3.0,BG173),$D$5+$E$5*(BX173*BQ173/($K$5*1000))+$F$5*(BX173*BQ173/($K$5*1000))*MAX(MIN(BD173,$J$5),$I$5)*MAX(MIN(BD173,$J$5),$I$5)+$G$5*MAX(MIN(BD173,$J$5),$I$5)*(BX173*BQ173/($K$5*1000))+$H$5*(BX173*BQ173/($K$5*1000))*(BX173*BQ173/($K$5*1000)))</f>
        <v>0</v>
      </c>
      <c r="U173">
        <f>L173*(1000-(1000*0.61365*exp(17.502*Y173/(240.97+Y173))/(BQ173+BR173)+BL173)/2)/(1000*0.61365*exp(17.502*Y173/(240.97+Y173))/(BQ173+BR173)-BL173)</f>
        <v>0</v>
      </c>
      <c r="V173">
        <f>1/((BE173+1)/(S173/1.6)+1/(T173/1.37)) + BE173/((BE173+1)/(S173/1.6) + BE173/(T173/1.37))</f>
        <v>0</v>
      </c>
      <c r="W173">
        <f>(AZ173*BC173)</f>
        <v>0</v>
      </c>
      <c r="X173">
        <f>(BS173+(W173+2*0.95*5.67E-8*(((BS173+$B$7)+273)^4-(BS173+273)^4)-44100*L173)/(1.84*29.3*T173+8*0.95*5.67E-8*(BS173+273)^3))</f>
        <v>0</v>
      </c>
      <c r="Y173">
        <f>($C$7*BT173+$D$7*BU173+$E$7*X173)</f>
        <v>0</v>
      </c>
      <c r="Z173">
        <f>0.61365*exp(17.502*Y173/(240.97+Y173))</f>
        <v>0</v>
      </c>
      <c r="AA173">
        <f>(AB173/AC173*100)</f>
        <v>0</v>
      </c>
      <c r="AB173">
        <f>BL173*(BQ173+BR173)/1000</f>
        <v>0</v>
      </c>
      <c r="AC173">
        <f>0.61365*exp(17.502*BS173/(240.97+BS173))</f>
        <v>0</v>
      </c>
      <c r="AD173">
        <f>(Z173-BL173*(BQ173+BR173)/1000)</f>
        <v>0</v>
      </c>
      <c r="AE173">
        <f>(-L173*44100)</f>
        <v>0</v>
      </c>
      <c r="AF173">
        <f>2*29.3*T173*0.92*(BS173-Y173)</f>
        <v>0</v>
      </c>
      <c r="AG173">
        <f>2*0.95*5.67E-8*(((BS173+$B$7)+273)^4-(Y173+273)^4)</f>
        <v>0</v>
      </c>
      <c r="AH173">
        <f>W173+AG173+AE173+AF173</f>
        <v>0</v>
      </c>
      <c r="AI173">
        <f>BP173*AW173*(BK173-BJ173*(1000-AW173*BM173)/(1000-AW173*BL173))/(100*BD173)</f>
        <v>0</v>
      </c>
      <c r="AJ173">
        <f>1000*BP173*AW173*(BL173-BM173)/(100*BD173*(1000-AW173*BL173))</f>
        <v>0</v>
      </c>
      <c r="AK173">
        <f>(AL173 - AM173 - BQ173*1E3/(8.314*(BS173+273.15)) * AO173/BP173 * AN173) * BP173/(100*BD173) * (1000 - BM173)/1000</f>
        <v>0</v>
      </c>
      <c r="AL173">
        <v>446.6819589404038</v>
      </c>
      <c r="AM173">
        <v>427.9672606060604</v>
      </c>
      <c r="AN173">
        <v>2.504024902100202</v>
      </c>
      <c r="AO173">
        <v>66.79350455149209</v>
      </c>
      <c r="AP173">
        <f>(AR173 - AQ173 + BQ173*1E3/(8.314*(BS173+273.15)) * AT173/BP173 * AS173) * BP173/(100*BD173) * 1000/(1000 - AR173)</f>
        <v>0</v>
      </c>
      <c r="AQ173">
        <v>15.17941219577043</v>
      </c>
      <c r="AR173">
        <v>16.2094212121212</v>
      </c>
      <c r="AS173">
        <v>3.053689119436611E-05</v>
      </c>
      <c r="AT173">
        <v>79.18149441064182</v>
      </c>
      <c r="AU173">
        <v>155</v>
      </c>
      <c r="AV173">
        <v>26</v>
      </c>
      <c r="AW173">
        <f>IF(AU173*$H$13&gt;=AY173,1.0,(AY173/(AY173-AU173*$H$13)))</f>
        <v>0</v>
      </c>
      <c r="AX173">
        <f>(AW173-1)*100</f>
        <v>0</v>
      </c>
      <c r="AY173">
        <f>MAX(0,($B$13+$C$13*BX173)/(1+$D$13*BX173)*BQ173/(BS173+273)*$E$13)</f>
        <v>0</v>
      </c>
      <c r="AZ173">
        <f>$B$11*BY173+$C$11*BZ173+$F$11*CK173*(1-CN173)</f>
        <v>0</v>
      </c>
      <c r="BA173">
        <f>AZ173*BB173</f>
        <v>0</v>
      </c>
      <c r="BB173">
        <f>($B$11*$D$9+$C$11*$D$9+$F$11*((CX173+CP173)/MAX(CX173+CP173+CY173, 0.1)*$I$9+CY173/MAX(CX173+CP173+CY173, 0.1)*$J$9))/($B$11+$C$11+$F$11)</f>
        <v>0</v>
      </c>
      <c r="BC173">
        <f>($B$11*$K$9+$C$11*$K$9+$F$11*((CX173+CP173)/MAX(CX173+CP173+CY173, 0.1)*$P$9+CY173/MAX(CX173+CP173+CY173, 0.1)*$Q$9))/($B$11+$C$11+$F$11)</f>
        <v>0</v>
      </c>
      <c r="BD173">
        <v>6</v>
      </c>
      <c r="BE173">
        <v>0.5</v>
      </c>
      <c r="BF173" t="s">
        <v>361</v>
      </c>
      <c r="BG173">
        <v>2</v>
      </c>
      <c r="BH173" t="b">
        <v>1</v>
      </c>
      <c r="BI173">
        <v>1728493061.278571</v>
      </c>
      <c r="BJ173">
        <v>403.0232857142857</v>
      </c>
      <c r="BK173">
        <v>426.3167142857143</v>
      </c>
      <c r="BL173">
        <v>16.2059</v>
      </c>
      <c r="BM173">
        <v>15.17662142857143</v>
      </c>
      <c r="BN173">
        <v>408.6508928571429</v>
      </c>
      <c r="BO173">
        <v>16.29635357142857</v>
      </c>
      <c r="BP173">
        <v>600.0023571428572</v>
      </c>
      <c r="BQ173">
        <v>97.51158928571431</v>
      </c>
      <c r="BR173">
        <v>0.09993081071428571</v>
      </c>
      <c r="BS173">
        <v>24.88571785714285</v>
      </c>
      <c r="BT173">
        <v>24.982775</v>
      </c>
      <c r="BU173">
        <v>999.9000000000002</v>
      </c>
      <c r="BV173">
        <v>0</v>
      </c>
      <c r="BW173">
        <v>0</v>
      </c>
      <c r="BX173">
        <v>10024.91607142857</v>
      </c>
      <c r="BY173">
        <v>0</v>
      </c>
      <c r="BZ173">
        <v>105.5554642857143</v>
      </c>
      <c r="CA173">
        <v>-23.29359285714286</v>
      </c>
      <c r="CB173">
        <v>409.6621428571429</v>
      </c>
      <c r="CC173">
        <v>432.8866071428571</v>
      </c>
      <c r="CD173">
        <v>1.02928</v>
      </c>
      <c r="CE173">
        <v>426.3167142857143</v>
      </c>
      <c r="CF173">
        <v>15.17662142857143</v>
      </c>
      <c r="CG173">
        <v>1.580263214285715</v>
      </c>
      <c r="CH173">
        <v>1.479896428571428</v>
      </c>
      <c r="CI173">
        <v>13.76768571428571</v>
      </c>
      <c r="CJ173">
        <v>12.762025</v>
      </c>
      <c r="CK173">
        <v>1600.023571428572</v>
      </c>
      <c r="CL173">
        <v>0.6919964285714286</v>
      </c>
      <c r="CM173">
        <v>0.3080035714285714</v>
      </c>
      <c r="CN173">
        <v>0</v>
      </c>
      <c r="CO173">
        <v>2.111921428571429</v>
      </c>
      <c r="CP173">
        <v>0</v>
      </c>
      <c r="CQ173">
        <v>12101.50357142857</v>
      </c>
      <c r="CR173">
        <v>13790.36071428572</v>
      </c>
      <c r="CS173">
        <v>39.89482142857143</v>
      </c>
      <c r="CT173">
        <v>39.90378571428571</v>
      </c>
      <c r="CU173">
        <v>40.33232142857143</v>
      </c>
      <c r="CV173">
        <v>38.26539285714286</v>
      </c>
      <c r="CW173">
        <v>38.96185714285713</v>
      </c>
      <c r="CX173">
        <v>1107.211071428572</v>
      </c>
      <c r="CY173">
        <v>492.8124999999999</v>
      </c>
      <c r="CZ173">
        <v>0</v>
      </c>
      <c r="DA173">
        <v>1728493126</v>
      </c>
      <c r="DB173">
        <v>0</v>
      </c>
      <c r="DC173">
        <v>1728490956.5</v>
      </c>
      <c r="DD173" t="s">
        <v>362</v>
      </c>
      <c r="DE173">
        <v>1728490952.5</v>
      </c>
      <c r="DF173">
        <v>1728490956.5</v>
      </c>
      <c r="DG173">
        <v>1</v>
      </c>
      <c r="DH173">
        <v>-0.065</v>
      </c>
      <c r="DI173">
        <v>-0.008</v>
      </c>
      <c r="DJ173">
        <v>-3.246</v>
      </c>
      <c r="DK173">
        <v>-0.091</v>
      </c>
      <c r="DL173">
        <v>52</v>
      </c>
      <c r="DM173">
        <v>15</v>
      </c>
      <c r="DN173">
        <v>0.25</v>
      </c>
      <c r="DO173">
        <v>0.13</v>
      </c>
      <c r="DP173">
        <v>-23.095185</v>
      </c>
      <c r="DQ173">
        <v>-4.070861538461505</v>
      </c>
      <c r="DR173">
        <v>0.3938495477653873</v>
      </c>
      <c r="DS173">
        <v>0</v>
      </c>
      <c r="DT173">
        <v>1.02773325</v>
      </c>
      <c r="DU173">
        <v>0.025942401500937</v>
      </c>
      <c r="DV173">
        <v>0.003083606968713751</v>
      </c>
      <c r="DW173">
        <v>1</v>
      </c>
      <c r="DX173">
        <v>1</v>
      </c>
      <c r="DY173">
        <v>2</v>
      </c>
      <c r="DZ173" t="s">
        <v>363</v>
      </c>
      <c r="EA173">
        <v>3.2311</v>
      </c>
      <c r="EB173">
        <v>2.70455</v>
      </c>
      <c r="EC173">
        <v>0.103798</v>
      </c>
      <c r="ED173">
        <v>0.107417</v>
      </c>
      <c r="EE173">
        <v>0.085156</v>
      </c>
      <c r="EF173">
        <v>0.0813522</v>
      </c>
      <c r="EG173">
        <v>29561.4</v>
      </c>
      <c r="EH173">
        <v>28730.4</v>
      </c>
      <c r="EI173">
        <v>31577</v>
      </c>
      <c r="EJ173">
        <v>30500.7</v>
      </c>
      <c r="EK173">
        <v>38713.9</v>
      </c>
      <c r="EL173">
        <v>37038.9</v>
      </c>
      <c r="EM173">
        <v>44274.1</v>
      </c>
      <c r="EN173">
        <v>42578.7</v>
      </c>
      <c r="EO173">
        <v>1.86222</v>
      </c>
      <c r="EP173">
        <v>1.90525</v>
      </c>
      <c r="EQ173">
        <v>0.133183</v>
      </c>
      <c r="ER173">
        <v>0</v>
      </c>
      <c r="ES173">
        <v>22.7972</v>
      </c>
      <c r="ET173">
        <v>999.9</v>
      </c>
      <c r="EU173">
        <v>70.2</v>
      </c>
      <c r="EV173">
        <v>23.8</v>
      </c>
      <c r="EW173">
        <v>21.3044</v>
      </c>
      <c r="EX173">
        <v>60.3819</v>
      </c>
      <c r="EY173">
        <v>24.6835</v>
      </c>
      <c r="EZ173">
        <v>1</v>
      </c>
      <c r="FA173">
        <v>-0.222271</v>
      </c>
      <c r="FB173">
        <v>0.359632</v>
      </c>
      <c r="FC173">
        <v>20.1988</v>
      </c>
      <c r="FD173">
        <v>5.21984</v>
      </c>
      <c r="FE173">
        <v>11.9977</v>
      </c>
      <c r="FF173">
        <v>4.96465</v>
      </c>
      <c r="FG173">
        <v>3.29568</v>
      </c>
      <c r="FH173">
        <v>9999</v>
      </c>
      <c r="FI173">
        <v>9999</v>
      </c>
      <c r="FJ173">
        <v>9999</v>
      </c>
      <c r="FK173">
        <v>148.6</v>
      </c>
      <c r="FL173">
        <v>4.97103</v>
      </c>
      <c r="FM173">
        <v>1.86768</v>
      </c>
      <c r="FN173">
        <v>1.85891</v>
      </c>
      <c r="FO173">
        <v>1.86508</v>
      </c>
      <c r="FP173">
        <v>1.86308</v>
      </c>
      <c r="FQ173">
        <v>1.86443</v>
      </c>
      <c r="FR173">
        <v>1.85988</v>
      </c>
      <c r="FS173">
        <v>1.86394</v>
      </c>
      <c r="FT173">
        <v>0</v>
      </c>
      <c r="FU173">
        <v>0</v>
      </c>
      <c r="FV173">
        <v>0</v>
      </c>
      <c r="FW173">
        <v>0</v>
      </c>
      <c r="FX173" t="s">
        <v>364</v>
      </c>
      <c r="FY173" t="s">
        <v>365</v>
      </c>
      <c r="FZ173" t="s">
        <v>366</v>
      </c>
      <c r="GA173" t="s">
        <v>366</v>
      </c>
      <c r="GB173" t="s">
        <v>366</v>
      </c>
      <c r="GC173" t="s">
        <v>366</v>
      </c>
      <c r="GD173">
        <v>0</v>
      </c>
      <c r="GE173">
        <v>100</v>
      </c>
      <c r="GF173">
        <v>100</v>
      </c>
      <c r="GG173">
        <v>-5.757</v>
      </c>
      <c r="GH173">
        <v>-0.0905</v>
      </c>
      <c r="GI173">
        <v>-2.868309889394353</v>
      </c>
      <c r="GJ173">
        <v>-0.006773961979547998</v>
      </c>
      <c r="GK173">
        <v>-8.296070481250098E-08</v>
      </c>
      <c r="GL173">
        <v>3.322967193956903E-10</v>
      </c>
      <c r="GM173">
        <v>-0.07871069313407227</v>
      </c>
      <c r="GN173">
        <v>-0.00208336341840114</v>
      </c>
      <c r="GO173">
        <v>8.801746095907445E-05</v>
      </c>
      <c r="GP173">
        <v>-2.677693255255651E-07</v>
      </c>
      <c r="GQ173">
        <v>3</v>
      </c>
      <c r="GR173">
        <v>2052</v>
      </c>
      <c r="GS173">
        <v>2</v>
      </c>
      <c r="GT173">
        <v>18</v>
      </c>
      <c r="GU173">
        <v>35.3</v>
      </c>
      <c r="GV173">
        <v>35.2</v>
      </c>
      <c r="GW173">
        <v>1.20483</v>
      </c>
      <c r="GX173">
        <v>2.38159</v>
      </c>
      <c r="GY173">
        <v>1.44897</v>
      </c>
      <c r="GZ173">
        <v>2.32056</v>
      </c>
      <c r="HA173">
        <v>1.55151</v>
      </c>
      <c r="HB173">
        <v>2.33887</v>
      </c>
      <c r="HC173">
        <v>29.4314</v>
      </c>
      <c r="HD173">
        <v>14.6574</v>
      </c>
      <c r="HE173">
        <v>18</v>
      </c>
      <c r="HF173">
        <v>415.512</v>
      </c>
      <c r="HG173">
        <v>436.744</v>
      </c>
      <c r="HH173">
        <v>22.3307</v>
      </c>
      <c r="HI173">
        <v>24.1304</v>
      </c>
      <c r="HJ173">
        <v>30.0008</v>
      </c>
      <c r="HK173">
        <v>24.0973</v>
      </c>
      <c r="HL173">
        <v>24.0109</v>
      </c>
      <c r="HM173">
        <v>24.149</v>
      </c>
      <c r="HN173">
        <v>37.203</v>
      </c>
      <c r="HO173">
        <v>48.4729</v>
      </c>
      <c r="HP173">
        <v>22.32</v>
      </c>
      <c r="HQ173">
        <v>466.348</v>
      </c>
      <c r="HR173">
        <v>15.177</v>
      </c>
      <c r="HS173">
        <v>100.235</v>
      </c>
      <c r="HT173">
        <v>101.754</v>
      </c>
    </row>
    <row r="174" spans="1:228">
      <c r="A174">
        <v>158</v>
      </c>
      <c r="B174">
        <v>1728493074.6</v>
      </c>
      <c r="C174">
        <v>2137.099999904633</v>
      </c>
      <c r="D174" t="s">
        <v>683</v>
      </c>
      <c r="E174" t="s">
        <v>684</v>
      </c>
      <c r="F174">
        <v>5</v>
      </c>
      <c r="G174" t="s">
        <v>357</v>
      </c>
      <c r="H174" t="s">
        <v>358</v>
      </c>
      <c r="I174" t="s">
        <v>359</v>
      </c>
      <c r="J174" t="s">
        <v>612</v>
      </c>
      <c r="K174">
        <v>1728493066.85</v>
      </c>
      <c r="L174">
        <f>(M174)/1000</f>
        <v>0</v>
      </c>
      <c r="M174">
        <f>IF(BH174, AP174, AJ174)</f>
        <v>0</v>
      </c>
      <c r="N174">
        <f>IF(BH174, AK174, AI174)</f>
        <v>0</v>
      </c>
      <c r="O174">
        <f>BJ174 - IF(AW174&gt;1, N174*BD174*100.0/(AY174), 0)</f>
        <v>0</v>
      </c>
      <c r="P174">
        <f>((V174-L174/2)*O174-N174)/(V174+L174/2)</f>
        <v>0</v>
      </c>
      <c r="Q174">
        <f>P174*(BQ174+BR174)/1000.0</f>
        <v>0</v>
      </c>
      <c r="R174">
        <f>(BJ174 - IF(AW174&gt;1, N174*BD174*100.0/(AY174), 0))*(BQ174+BR174)/1000.0</f>
        <v>0</v>
      </c>
      <c r="S174">
        <f>2.0/((1/U174-1/T174)+SIGN(U174)*SQRT((1/U174-1/T174)*(1/U174-1/T174) + 4*BE174/((BE174+1)*(BE174+1))*(2*1/U174*1/T174-1/T174*1/T174)))</f>
        <v>0</v>
      </c>
      <c r="T174">
        <f>IF(LEFT(BF174,1)&lt;&gt;"0",IF(LEFT(BF174,1)="1",3.0,BG174),$D$5+$E$5*(BX174*BQ174/($K$5*1000))+$F$5*(BX174*BQ174/($K$5*1000))*MAX(MIN(BD174,$J$5),$I$5)*MAX(MIN(BD174,$J$5),$I$5)+$G$5*MAX(MIN(BD174,$J$5),$I$5)*(BX174*BQ174/($K$5*1000))+$H$5*(BX174*BQ174/($K$5*1000))*(BX174*BQ174/($K$5*1000)))</f>
        <v>0</v>
      </c>
      <c r="U174">
        <f>L174*(1000-(1000*0.61365*exp(17.502*Y174/(240.97+Y174))/(BQ174+BR174)+BL174)/2)/(1000*0.61365*exp(17.502*Y174/(240.97+Y174))/(BQ174+BR174)-BL174)</f>
        <v>0</v>
      </c>
      <c r="V174">
        <f>1/((BE174+1)/(S174/1.6)+1/(T174/1.37)) + BE174/((BE174+1)/(S174/1.6) + BE174/(T174/1.37))</f>
        <v>0</v>
      </c>
      <c r="W174">
        <f>(AZ174*BC174)</f>
        <v>0</v>
      </c>
      <c r="X174">
        <f>(BS174+(W174+2*0.95*5.67E-8*(((BS174+$B$7)+273)^4-(BS174+273)^4)-44100*L174)/(1.84*29.3*T174+8*0.95*5.67E-8*(BS174+273)^3))</f>
        <v>0</v>
      </c>
      <c r="Y174">
        <f>($C$7*BT174+$D$7*BU174+$E$7*X174)</f>
        <v>0</v>
      </c>
      <c r="Z174">
        <f>0.61365*exp(17.502*Y174/(240.97+Y174))</f>
        <v>0</v>
      </c>
      <c r="AA174">
        <f>(AB174/AC174*100)</f>
        <v>0</v>
      </c>
      <c r="AB174">
        <f>BL174*(BQ174+BR174)/1000</f>
        <v>0</v>
      </c>
      <c r="AC174">
        <f>0.61365*exp(17.502*BS174/(240.97+BS174))</f>
        <v>0</v>
      </c>
      <c r="AD174">
        <f>(Z174-BL174*(BQ174+BR174)/1000)</f>
        <v>0</v>
      </c>
      <c r="AE174">
        <f>(-L174*44100)</f>
        <v>0</v>
      </c>
      <c r="AF174">
        <f>2*29.3*T174*0.92*(BS174-Y174)</f>
        <v>0</v>
      </c>
      <c r="AG174">
        <f>2*0.95*5.67E-8*(((BS174+$B$7)+273)^4-(Y174+273)^4)</f>
        <v>0</v>
      </c>
      <c r="AH174">
        <f>W174+AG174+AE174+AF174</f>
        <v>0</v>
      </c>
      <c r="AI174">
        <f>BP174*AW174*(BK174-BJ174*(1000-AW174*BM174)/(1000-AW174*BL174))/(100*BD174)</f>
        <v>0</v>
      </c>
      <c r="AJ174">
        <f>1000*BP174*AW174*(BL174-BM174)/(100*BD174*(1000-AW174*BL174))</f>
        <v>0</v>
      </c>
      <c r="AK174">
        <f>(AL174 - AM174 - BQ174*1E3/(8.314*(BS174+273.15)) * AO174/BP174 * AN174) * BP174/(100*BD174) * (1000 - BM174)/1000</f>
        <v>0</v>
      </c>
      <c r="AL174">
        <v>460.8696204834064</v>
      </c>
      <c r="AM174">
        <v>441.7799757575758</v>
      </c>
      <c r="AN174">
        <v>2.503497624975173</v>
      </c>
      <c r="AO174">
        <v>66.79350455149209</v>
      </c>
      <c r="AP174">
        <f>(AR174 - AQ174 + BQ174*1E3/(8.314*(BS174+273.15)) * AT174/BP174 * AS174) * BP174/(100*BD174) * 1000/(1000 - AR174)</f>
        <v>0</v>
      </c>
      <c r="AQ174">
        <v>15.18203017399184</v>
      </c>
      <c r="AR174">
        <v>16.21225696969697</v>
      </c>
      <c r="AS174">
        <v>1.702875000609306E-05</v>
      </c>
      <c r="AT174">
        <v>79.18149441064182</v>
      </c>
      <c r="AU174">
        <v>155</v>
      </c>
      <c r="AV174">
        <v>26</v>
      </c>
      <c r="AW174">
        <f>IF(AU174*$H$13&gt;=AY174,1.0,(AY174/(AY174-AU174*$H$13)))</f>
        <v>0</v>
      </c>
      <c r="AX174">
        <f>(AW174-1)*100</f>
        <v>0</v>
      </c>
      <c r="AY174">
        <f>MAX(0,($B$13+$C$13*BX174)/(1+$D$13*BX174)*BQ174/(BS174+273)*$E$13)</f>
        <v>0</v>
      </c>
      <c r="AZ174">
        <f>$B$11*BY174+$C$11*BZ174+$F$11*CK174*(1-CN174)</f>
        <v>0</v>
      </c>
      <c r="BA174">
        <f>AZ174*BB174</f>
        <v>0</v>
      </c>
      <c r="BB174">
        <f>($B$11*$D$9+$C$11*$D$9+$F$11*((CX174+CP174)/MAX(CX174+CP174+CY174, 0.1)*$I$9+CY174/MAX(CX174+CP174+CY174, 0.1)*$J$9))/($B$11+$C$11+$F$11)</f>
        <v>0</v>
      </c>
      <c r="BC174">
        <f>($B$11*$K$9+$C$11*$K$9+$F$11*((CX174+CP174)/MAX(CX174+CP174+CY174, 0.1)*$P$9+CY174/MAX(CX174+CP174+CY174, 0.1)*$Q$9))/($B$11+$C$11+$F$11)</f>
        <v>0</v>
      </c>
      <c r="BD174">
        <v>6</v>
      </c>
      <c r="BE174">
        <v>0.5</v>
      </c>
      <c r="BF174" t="s">
        <v>361</v>
      </c>
      <c r="BG174">
        <v>2</v>
      </c>
      <c r="BH174" t="b">
        <v>1</v>
      </c>
      <c r="BI174">
        <v>1728493066.85</v>
      </c>
      <c r="BJ174">
        <v>416.7245714285714</v>
      </c>
      <c r="BK174">
        <v>440.3982142857143</v>
      </c>
      <c r="BL174">
        <v>16.20909642857143</v>
      </c>
      <c r="BM174">
        <v>15.17968214285714</v>
      </c>
      <c r="BN174">
        <v>422.4441428571429</v>
      </c>
      <c r="BO174">
        <v>16.29953571428571</v>
      </c>
      <c r="BP174">
        <v>600.0029285714287</v>
      </c>
      <c r="BQ174">
        <v>97.51149999999998</v>
      </c>
      <c r="BR174">
        <v>0.1000159607142857</v>
      </c>
      <c r="BS174">
        <v>24.88613571428571</v>
      </c>
      <c r="BT174">
        <v>24.98635714285714</v>
      </c>
      <c r="BU174">
        <v>999.9000000000002</v>
      </c>
      <c r="BV174">
        <v>0</v>
      </c>
      <c r="BW174">
        <v>0</v>
      </c>
      <c r="BX174">
        <v>10007.21321428572</v>
      </c>
      <c r="BY174">
        <v>0</v>
      </c>
      <c r="BZ174">
        <v>108.384</v>
      </c>
      <c r="CA174">
        <v>-23.67385</v>
      </c>
      <c r="CB174">
        <v>423.5904642857143</v>
      </c>
      <c r="CC174">
        <v>447.1864642857143</v>
      </c>
      <c r="CD174">
        <v>1.029407142857143</v>
      </c>
      <c r="CE174">
        <v>440.3982142857143</v>
      </c>
      <c r="CF174">
        <v>15.17968214285714</v>
      </c>
      <c r="CG174">
        <v>1.580573214285714</v>
      </c>
      <c r="CH174">
        <v>1.480193928571429</v>
      </c>
      <c r="CI174">
        <v>13.7707</v>
      </c>
      <c r="CJ174">
        <v>12.76508928571429</v>
      </c>
      <c r="CK174">
        <v>1600.018214285715</v>
      </c>
      <c r="CL174">
        <v>0.69199</v>
      </c>
      <c r="CM174">
        <v>0.30801</v>
      </c>
      <c r="CN174">
        <v>0</v>
      </c>
      <c r="CO174">
        <v>2.181707142857143</v>
      </c>
      <c r="CP174">
        <v>0</v>
      </c>
      <c r="CQ174">
        <v>12092.52857142857</v>
      </c>
      <c r="CR174">
        <v>13790.28571428572</v>
      </c>
      <c r="CS174">
        <v>39.79435714285713</v>
      </c>
      <c r="CT174">
        <v>39.83021428571429</v>
      </c>
      <c r="CU174">
        <v>40.24525</v>
      </c>
      <c r="CV174">
        <v>38.17164285714285</v>
      </c>
      <c r="CW174">
        <v>38.87253571428572</v>
      </c>
      <c r="CX174">
        <v>1107.196785714286</v>
      </c>
      <c r="CY174">
        <v>492.8214285714285</v>
      </c>
      <c r="CZ174">
        <v>0</v>
      </c>
      <c r="DA174">
        <v>1728493131.4</v>
      </c>
      <c r="DB174">
        <v>0</v>
      </c>
      <c r="DC174">
        <v>1728490956.5</v>
      </c>
      <c r="DD174" t="s">
        <v>362</v>
      </c>
      <c r="DE174">
        <v>1728490952.5</v>
      </c>
      <c r="DF174">
        <v>1728490956.5</v>
      </c>
      <c r="DG174">
        <v>1</v>
      </c>
      <c r="DH174">
        <v>-0.065</v>
      </c>
      <c r="DI174">
        <v>-0.008</v>
      </c>
      <c r="DJ174">
        <v>-3.246</v>
      </c>
      <c r="DK174">
        <v>-0.091</v>
      </c>
      <c r="DL174">
        <v>52</v>
      </c>
      <c r="DM174">
        <v>15</v>
      </c>
      <c r="DN174">
        <v>0.25</v>
      </c>
      <c r="DO174">
        <v>0.13</v>
      </c>
      <c r="DP174">
        <v>-23.4349825</v>
      </c>
      <c r="DQ174">
        <v>-4.065292682926806</v>
      </c>
      <c r="DR174">
        <v>0.3938373991176436</v>
      </c>
      <c r="DS174">
        <v>0</v>
      </c>
      <c r="DT174">
        <v>1.0291835</v>
      </c>
      <c r="DU174">
        <v>0.002662739212003181</v>
      </c>
      <c r="DV174">
        <v>0.001021505139487813</v>
      </c>
      <c r="DW174">
        <v>1</v>
      </c>
      <c r="DX174">
        <v>1</v>
      </c>
      <c r="DY174">
        <v>2</v>
      </c>
      <c r="DZ174" t="s">
        <v>363</v>
      </c>
      <c r="EA174">
        <v>3.23103</v>
      </c>
      <c r="EB174">
        <v>2.70428</v>
      </c>
      <c r="EC174">
        <v>0.106279</v>
      </c>
      <c r="ED174">
        <v>0.109874</v>
      </c>
      <c r="EE174">
        <v>0.0851642</v>
      </c>
      <c r="EF174">
        <v>0.0813653</v>
      </c>
      <c r="EG174">
        <v>29479.3</v>
      </c>
      <c r="EH174">
        <v>28651</v>
      </c>
      <c r="EI174">
        <v>31576.7</v>
      </c>
      <c r="EJ174">
        <v>30500.3</v>
      </c>
      <c r="EK174">
        <v>38713.5</v>
      </c>
      <c r="EL174">
        <v>37037.8</v>
      </c>
      <c r="EM174">
        <v>44274</v>
      </c>
      <c r="EN174">
        <v>42577.9</v>
      </c>
      <c r="EO174">
        <v>1.86203</v>
      </c>
      <c r="EP174">
        <v>1.9051</v>
      </c>
      <c r="EQ174">
        <v>0.132769</v>
      </c>
      <c r="ER174">
        <v>0</v>
      </c>
      <c r="ES174">
        <v>22.7992</v>
      </c>
      <c r="ET174">
        <v>999.9</v>
      </c>
      <c r="EU174">
        <v>70.2</v>
      </c>
      <c r="EV174">
        <v>23.8</v>
      </c>
      <c r="EW174">
        <v>21.3035</v>
      </c>
      <c r="EX174">
        <v>61.4419</v>
      </c>
      <c r="EY174">
        <v>24.6995</v>
      </c>
      <c r="EZ174">
        <v>1</v>
      </c>
      <c r="FA174">
        <v>-0.221814</v>
      </c>
      <c r="FB174">
        <v>0.362056</v>
      </c>
      <c r="FC174">
        <v>20.1987</v>
      </c>
      <c r="FD174">
        <v>5.21984</v>
      </c>
      <c r="FE174">
        <v>11.9971</v>
      </c>
      <c r="FF174">
        <v>4.96475</v>
      </c>
      <c r="FG174">
        <v>3.2957</v>
      </c>
      <c r="FH174">
        <v>9999</v>
      </c>
      <c r="FI174">
        <v>9999</v>
      </c>
      <c r="FJ174">
        <v>9999</v>
      </c>
      <c r="FK174">
        <v>148.6</v>
      </c>
      <c r="FL174">
        <v>4.97102</v>
      </c>
      <c r="FM174">
        <v>1.86768</v>
      </c>
      <c r="FN174">
        <v>1.85892</v>
      </c>
      <c r="FO174">
        <v>1.86508</v>
      </c>
      <c r="FP174">
        <v>1.86305</v>
      </c>
      <c r="FQ174">
        <v>1.86442</v>
      </c>
      <c r="FR174">
        <v>1.85987</v>
      </c>
      <c r="FS174">
        <v>1.86392</v>
      </c>
      <c r="FT174">
        <v>0</v>
      </c>
      <c r="FU174">
        <v>0</v>
      </c>
      <c r="FV174">
        <v>0</v>
      </c>
      <c r="FW174">
        <v>0</v>
      </c>
      <c r="FX174" t="s">
        <v>364</v>
      </c>
      <c r="FY174" t="s">
        <v>365</v>
      </c>
      <c r="FZ174" t="s">
        <v>366</v>
      </c>
      <c r="GA174" t="s">
        <v>366</v>
      </c>
      <c r="GB174" t="s">
        <v>366</v>
      </c>
      <c r="GC174" t="s">
        <v>366</v>
      </c>
      <c r="GD174">
        <v>0</v>
      </c>
      <c r="GE174">
        <v>100</v>
      </c>
      <c r="GF174">
        <v>100</v>
      </c>
      <c r="GG174">
        <v>-5.848</v>
      </c>
      <c r="GH174">
        <v>-0.0905</v>
      </c>
      <c r="GI174">
        <v>-2.868309889394353</v>
      </c>
      <c r="GJ174">
        <v>-0.006773961979547998</v>
      </c>
      <c r="GK174">
        <v>-8.296070481250098E-08</v>
      </c>
      <c r="GL174">
        <v>3.322967193956903E-10</v>
      </c>
      <c r="GM174">
        <v>-0.07871069313407227</v>
      </c>
      <c r="GN174">
        <v>-0.00208336341840114</v>
      </c>
      <c r="GO174">
        <v>8.801746095907445E-05</v>
      </c>
      <c r="GP174">
        <v>-2.677693255255651E-07</v>
      </c>
      <c r="GQ174">
        <v>3</v>
      </c>
      <c r="GR174">
        <v>2052</v>
      </c>
      <c r="GS174">
        <v>2</v>
      </c>
      <c r="GT174">
        <v>18</v>
      </c>
      <c r="GU174">
        <v>35.4</v>
      </c>
      <c r="GV174">
        <v>35.3</v>
      </c>
      <c r="GW174">
        <v>1.23413</v>
      </c>
      <c r="GX174">
        <v>2.38037</v>
      </c>
      <c r="GY174">
        <v>1.44897</v>
      </c>
      <c r="GZ174">
        <v>2.32178</v>
      </c>
      <c r="HA174">
        <v>1.55151</v>
      </c>
      <c r="HB174">
        <v>2.33887</v>
      </c>
      <c r="HC174">
        <v>29.4527</v>
      </c>
      <c r="HD174">
        <v>14.6486</v>
      </c>
      <c r="HE174">
        <v>18</v>
      </c>
      <c r="HF174">
        <v>415.452</v>
      </c>
      <c r="HG174">
        <v>436.703</v>
      </c>
      <c r="HH174">
        <v>22.3334</v>
      </c>
      <c r="HI174">
        <v>24.1366</v>
      </c>
      <c r="HJ174">
        <v>30.0006</v>
      </c>
      <c r="HK174">
        <v>24.1034</v>
      </c>
      <c r="HL174">
        <v>24.0168</v>
      </c>
      <c r="HM174">
        <v>24.7452</v>
      </c>
      <c r="HN174">
        <v>37.203</v>
      </c>
      <c r="HO174">
        <v>48.4729</v>
      </c>
      <c r="HP174">
        <v>22.3297</v>
      </c>
      <c r="HQ174">
        <v>476.379</v>
      </c>
      <c r="HR174">
        <v>15.177</v>
      </c>
      <c r="HS174">
        <v>100.234</v>
      </c>
      <c r="HT174">
        <v>101.753</v>
      </c>
    </row>
    <row r="175" spans="1:228">
      <c r="A175">
        <v>159</v>
      </c>
      <c r="B175">
        <v>1728493079.1</v>
      </c>
      <c r="C175">
        <v>2141.599999904633</v>
      </c>
      <c r="D175" t="s">
        <v>685</v>
      </c>
      <c r="E175" t="s">
        <v>686</v>
      </c>
      <c r="F175">
        <v>5</v>
      </c>
      <c r="G175" t="s">
        <v>357</v>
      </c>
      <c r="H175" t="s">
        <v>358</v>
      </c>
      <c r="I175" t="s">
        <v>359</v>
      </c>
      <c r="J175" t="s">
        <v>612</v>
      </c>
      <c r="K175">
        <v>1728493071.278571</v>
      </c>
      <c r="L175">
        <f>(M175)/1000</f>
        <v>0</v>
      </c>
      <c r="M175">
        <f>IF(BH175, AP175, AJ175)</f>
        <v>0</v>
      </c>
      <c r="N175">
        <f>IF(BH175, AK175, AI175)</f>
        <v>0</v>
      </c>
      <c r="O175">
        <f>BJ175 - IF(AW175&gt;1, N175*BD175*100.0/(AY175), 0)</f>
        <v>0</v>
      </c>
      <c r="P175">
        <f>((V175-L175/2)*O175-N175)/(V175+L175/2)</f>
        <v>0</v>
      </c>
      <c r="Q175">
        <f>P175*(BQ175+BR175)/1000.0</f>
        <v>0</v>
      </c>
      <c r="R175">
        <f>(BJ175 - IF(AW175&gt;1, N175*BD175*100.0/(AY175), 0))*(BQ175+BR175)/1000.0</f>
        <v>0</v>
      </c>
      <c r="S175">
        <f>2.0/((1/U175-1/T175)+SIGN(U175)*SQRT((1/U175-1/T175)*(1/U175-1/T175) + 4*BE175/((BE175+1)*(BE175+1))*(2*1/U175*1/T175-1/T175*1/T175)))</f>
        <v>0</v>
      </c>
      <c r="T175">
        <f>IF(LEFT(BF175,1)&lt;&gt;"0",IF(LEFT(BF175,1)="1",3.0,BG175),$D$5+$E$5*(BX175*BQ175/($K$5*1000))+$F$5*(BX175*BQ175/($K$5*1000))*MAX(MIN(BD175,$J$5),$I$5)*MAX(MIN(BD175,$J$5),$I$5)+$G$5*MAX(MIN(BD175,$J$5),$I$5)*(BX175*BQ175/($K$5*1000))+$H$5*(BX175*BQ175/($K$5*1000))*(BX175*BQ175/($K$5*1000)))</f>
        <v>0</v>
      </c>
      <c r="U175">
        <f>L175*(1000-(1000*0.61365*exp(17.502*Y175/(240.97+Y175))/(BQ175+BR175)+BL175)/2)/(1000*0.61365*exp(17.502*Y175/(240.97+Y175))/(BQ175+BR175)-BL175)</f>
        <v>0</v>
      </c>
      <c r="V175">
        <f>1/((BE175+1)/(S175/1.6)+1/(T175/1.37)) + BE175/((BE175+1)/(S175/1.6) + BE175/(T175/1.37))</f>
        <v>0</v>
      </c>
      <c r="W175">
        <f>(AZ175*BC175)</f>
        <v>0</v>
      </c>
      <c r="X175">
        <f>(BS175+(W175+2*0.95*5.67E-8*(((BS175+$B$7)+273)^4-(BS175+273)^4)-44100*L175)/(1.84*29.3*T175+8*0.95*5.67E-8*(BS175+273)^3))</f>
        <v>0</v>
      </c>
      <c r="Y175">
        <f>($C$7*BT175+$D$7*BU175+$E$7*X175)</f>
        <v>0</v>
      </c>
      <c r="Z175">
        <f>0.61365*exp(17.502*Y175/(240.97+Y175))</f>
        <v>0</v>
      </c>
      <c r="AA175">
        <f>(AB175/AC175*100)</f>
        <v>0</v>
      </c>
      <c r="AB175">
        <f>BL175*(BQ175+BR175)/1000</f>
        <v>0</v>
      </c>
      <c r="AC175">
        <f>0.61365*exp(17.502*BS175/(240.97+BS175))</f>
        <v>0</v>
      </c>
      <c r="AD175">
        <f>(Z175-BL175*(BQ175+BR175)/1000)</f>
        <v>0</v>
      </c>
      <c r="AE175">
        <f>(-L175*44100)</f>
        <v>0</v>
      </c>
      <c r="AF175">
        <f>2*29.3*T175*0.92*(BS175-Y175)</f>
        <v>0</v>
      </c>
      <c r="AG175">
        <f>2*0.95*5.67E-8*(((BS175+$B$7)+273)^4-(Y175+273)^4)</f>
        <v>0</v>
      </c>
      <c r="AH175">
        <f>W175+AG175+AE175+AF175</f>
        <v>0</v>
      </c>
      <c r="AI175">
        <f>BP175*AW175*(BK175-BJ175*(1000-AW175*BM175)/(1000-AW175*BL175))/(100*BD175)</f>
        <v>0</v>
      </c>
      <c r="AJ175">
        <f>1000*BP175*AW175*(BL175-BM175)/(100*BD175*(1000-AW175*BL175))</f>
        <v>0</v>
      </c>
      <c r="AK175">
        <f>(AL175 - AM175 - BQ175*1E3/(8.314*(BS175+273.15)) * AO175/BP175 * AN175) * BP175/(100*BD175) * (1000 - BM175)/1000</f>
        <v>0</v>
      </c>
      <c r="AL175">
        <v>472.3362993089477</v>
      </c>
      <c r="AM175">
        <v>453.1225393939392</v>
      </c>
      <c r="AN175">
        <v>2.517290323495204</v>
      </c>
      <c r="AO175">
        <v>66.79350455149209</v>
      </c>
      <c r="AP175">
        <f>(AR175 - AQ175 + BQ175*1E3/(8.314*(BS175+273.15)) * AT175/BP175 * AS175) * BP175/(100*BD175) * 1000/(1000 - AR175)</f>
        <v>0</v>
      </c>
      <c r="AQ175">
        <v>15.18478115333345</v>
      </c>
      <c r="AR175">
        <v>16.21497090909091</v>
      </c>
      <c r="AS175">
        <v>3.308259130077573E-05</v>
      </c>
      <c r="AT175">
        <v>79.18149441064182</v>
      </c>
      <c r="AU175">
        <v>155</v>
      </c>
      <c r="AV175">
        <v>26</v>
      </c>
      <c r="AW175">
        <f>IF(AU175*$H$13&gt;=AY175,1.0,(AY175/(AY175-AU175*$H$13)))</f>
        <v>0</v>
      </c>
      <c r="AX175">
        <f>(AW175-1)*100</f>
        <v>0</v>
      </c>
      <c r="AY175">
        <f>MAX(0,($B$13+$C$13*BX175)/(1+$D$13*BX175)*BQ175/(BS175+273)*$E$13)</f>
        <v>0</v>
      </c>
      <c r="AZ175">
        <f>$B$11*BY175+$C$11*BZ175+$F$11*CK175*(1-CN175)</f>
        <v>0</v>
      </c>
      <c r="BA175">
        <f>AZ175*BB175</f>
        <v>0</v>
      </c>
      <c r="BB175">
        <f>($B$11*$D$9+$C$11*$D$9+$F$11*((CX175+CP175)/MAX(CX175+CP175+CY175, 0.1)*$I$9+CY175/MAX(CX175+CP175+CY175, 0.1)*$J$9))/($B$11+$C$11+$F$11)</f>
        <v>0</v>
      </c>
      <c r="BC175">
        <f>($B$11*$K$9+$C$11*$K$9+$F$11*((CX175+CP175)/MAX(CX175+CP175+CY175, 0.1)*$P$9+CY175/MAX(CX175+CP175+CY175, 0.1)*$Q$9))/($B$11+$C$11+$F$11)</f>
        <v>0</v>
      </c>
      <c r="BD175">
        <v>6</v>
      </c>
      <c r="BE175">
        <v>0.5</v>
      </c>
      <c r="BF175" t="s">
        <v>361</v>
      </c>
      <c r="BG175">
        <v>2</v>
      </c>
      <c r="BH175" t="b">
        <v>1</v>
      </c>
      <c r="BI175">
        <v>1728493071.278571</v>
      </c>
      <c r="BJ175">
        <v>427.6642857142858</v>
      </c>
      <c r="BK175">
        <v>451.5660357142857</v>
      </c>
      <c r="BL175">
        <v>16.21110714285714</v>
      </c>
      <c r="BM175">
        <v>15.18196785714286</v>
      </c>
      <c r="BN175">
        <v>433.45725</v>
      </c>
      <c r="BO175">
        <v>16.30153928571428</v>
      </c>
      <c r="BP175">
        <v>599.9925714285715</v>
      </c>
      <c r="BQ175">
        <v>97.51117142857143</v>
      </c>
      <c r="BR175">
        <v>0.09998292142857143</v>
      </c>
      <c r="BS175">
        <v>24.88556071428571</v>
      </c>
      <c r="BT175">
        <v>24.98695714285714</v>
      </c>
      <c r="BU175">
        <v>999.9000000000002</v>
      </c>
      <c r="BV175">
        <v>0</v>
      </c>
      <c r="BW175">
        <v>0</v>
      </c>
      <c r="BX175">
        <v>10001.27392857143</v>
      </c>
      <c r="BY175">
        <v>0</v>
      </c>
      <c r="BZ175">
        <v>111.04525</v>
      </c>
      <c r="CA175">
        <v>-23.90189285714286</v>
      </c>
      <c r="CB175">
        <v>434.7114285714287</v>
      </c>
      <c r="CC175">
        <v>458.5275357142856</v>
      </c>
      <c r="CD175">
        <v>1.029130714285714</v>
      </c>
      <c r="CE175">
        <v>451.5660357142857</v>
      </c>
      <c r="CF175">
        <v>15.18196785714286</v>
      </c>
      <c r="CG175">
        <v>1.580763571428571</v>
      </c>
      <c r="CH175">
        <v>1.480412142857143</v>
      </c>
      <c r="CI175">
        <v>13.77255</v>
      </c>
      <c r="CJ175">
        <v>12.76733928571429</v>
      </c>
      <c r="CK175">
        <v>1599.998571428571</v>
      </c>
      <c r="CL175">
        <v>0.6919862142857143</v>
      </c>
      <c r="CM175">
        <v>0.3080137857142856</v>
      </c>
      <c r="CN175">
        <v>0</v>
      </c>
      <c r="CO175">
        <v>2.111039285714285</v>
      </c>
      <c r="CP175">
        <v>0</v>
      </c>
      <c r="CQ175">
        <v>12085.43571428571</v>
      </c>
      <c r="CR175">
        <v>13790.1</v>
      </c>
      <c r="CS175">
        <v>39.71178571428571</v>
      </c>
      <c r="CT175">
        <v>39.77435714285713</v>
      </c>
      <c r="CU175">
        <v>40.17157142857142</v>
      </c>
      <c r="CV175">
        <v>38.098</v>
      </c>
      <c r="CW175">
        <v>38.80335714285714</v>
      </c>
      <c r="CX175">
        <v>1107.176071428572</v>
      </c>
      <c r="CY175">
        <v>492.8224999999999</v>
      </c>
      <c r="CZ175">
        <v>0</v>
      </c>
      <c r="DA175">
        <v>1728493136.2</v>
      </c>
      <c r="DB175">
        <v>0</v>
      </c>
      <c r="DC175">
        <v>1728490956.5</v>
      </c>
      <c r="DD175" t="s">
        <v>362</v>
      </c>
      <c r="DE175">
        <v>1728490952.5</v>
      </c>
      <c r="DF175">
        <v>1728490956.5</v>
      </c>
      <c r="DG175">
        <v>1</v>
      </c>
      <c r="DH175">
        <v>-0.065</v>
      </c>
      <c r="DI175">
        <v>-0.008</v>
      </c>
      <c r="DJ175">
        <v>-3.246</v>
      </c>
      <c r="DK175">
        <v>-0.091</v>
      </c>
      <c r="DL175">
        <v>52</v>
      </c>
      <c r="DM175">
        <v>15</v>
      </c>
      <c r="DN175">
        <v>0.25</v>
      </c>
      <c r="DO175">
        <v>0.13</v>
      </c>
      <c r="DP175">
        <v>-23.75035853658536</v>
      </c>
      <c r="DQ175">
        <v>-3.30744250871079</v>
      </c>
      <c r="DR175">
        <v>0.3312600746562632</v>
      </c>
      <c r="DS175">
        <v>0</v>
      </c>
      <c r="DT175">
        <v>1.029339756097561</v>
      </c>
      <c r="DU175">
        <v>-0.004617491289194878</v>
      </c>
      <c r="DV175">
        <v>0.0006471946508751</v>
      </c>
      <c r="DW175">
        <v>1</v>
      </c>
      <c r="DX175">
        <v>1</v>
      </c>
      <c r="DY175">
        <v>2</v>
      </c>
      <c r="DZ175" t="s">
        <v>363</v>
      </c>
      <c r="EA175">
        <v>3.23109</v>
      </c>
      <c r="EB175">
        <v>2.70424</v>
      </c>
      <c r="EC175">
        <v>0.108285</v>
      </c>
      <c r="ED175">
        <v>0.111861</v>
      </c>
      <c r="EE175">
        <v>0.0851739</v>
      </c>
      <c r="EF175">
        <v>0.0813716</v>
      </c>
      <c r="EG175">
        <v>29412.7</v>
      </c>
      <c r="EH175">
        <v>28586.6</v>
      </c>
      <c r="EI175">
        <v>31576.2</v>
      </c>
      <c r="EJ175">
        <v>30499.8</v>
      </c>
      <c r="EK175">
        <v>38712.3</v>
      </c>
      <c r="EL175">
        <v>37037.2</v>
      </c>
      <c r="EM175">
        <v>44273.1</v>
      </c>
      <c r="EN175">
        <v>42577.5</v>
      </c>
      <c r="EO175">
        <v>1.86273</v>
      </c>
      <c r="EP175">
        <v>1.90497</v>
      </c>
      <c r="EQ175">
        <v>0.133686</v>
      </c>
      <c r="ER175">
        <v>0</v>
      </c>
      <c r="ES175">
        <v>22.8001</v>
      </c>
      <c r="ET175">
        <v>999.9</v>
      </c>
      <c r="EU175">
        <v>70.2</v>
      </c>
      <c r="EV175">
        <v>23.8</v>
      </c>
      <c r="EW175">
        <v>21.3047</v>
      </c>
      <c r="EX175">
        <v>60.2819</v>
      </c>
      <c r="EY175">
        <v>24.7596</v>
      </c>
      <c r="EZ175">
        <v>1</v>
      </c>
      <c r="FA175">
        <v>-0.221423</v>
      </c>
      <c r="FB175">
        <v>0.341857</v>
      </c>
      <c r="FC175">
        <v>20.1987</v>
      </c>
      <c r="FD175">
        <v>5.21924</v>
      </c>
      <c r="FE175">
        <v>11.9965</v>
      </c>
      <c r="FF175">
        <v>4.9645</v>
      </c>
      <c r="FG175">
        <v>3.2956</v>
      </c>
      <c r="FH175">
        <v>9999</v>
      </c>
      <c r="FI175">
        <v>9999</v>
      </c>
      <c r="FJ175">
        <v>9999</v>
      </c>
      <c r="FK175">
        <v>148.6</v>
      </c>
      <c r="FL175">
        <v>4.97099</v>
      </c>
      <c r="FM175">
        <v>1.86768</v>
      </c>
      <c r="FN175">
        <v>1.85893</v>
      </c>
      <c r="FO175">
        <v>1.86508</v>
      </c>
      <c r="FP175">
        <v>1.86306</v>
      </c>
      <c r="FQ175">
        <v>1.8644</v>
      </c>
      <c r="FR175">
        <v>1.85989</v>
      </c>
      <c r="FS175">
        <v>1.86389</v>
      </c>
      <c r="FT175">
        <v>0</v>
      </c>
      <c r="FU175">
        <v>0</v>
      </c>
      <c r="FV175">
        <v>0</v>
      </c>
      <c r="FW175">
        <v>0</v>
      </c>
      <c r="FX175" t="s">
        <v>364</v>
      </c>
      <c r="FY175" t="s">
        <v>365</v>
      </c>
      <c r="FZ175" t="s">
        <v>366</v>
      </c>
      <c r="GA175" t="s">
        <v>366</v>
      </c>
      <c r="GB175" t="s">
        <v>366</v>
      </c>
      <c r="GC175" t="s">
        <v>366</v>
      </c>
      <c r="GD175">
        <v>0</v>
      </c>
      <c r="GE175">
        <v>100</v>
      </c>
      <c r="GF175">
        <v>100</v>
      </c>
      <c r="GG175">
        <v>-5.922</v>
      </c>
      <c r="GH175">
        <v>-0.09039999999999999</v>
      </c>
      <c r="GI175">
        <v>-2.868309889394353</v>
      </c>
      <c r="GJ175">
        <v>-0.006773961979547998</v>
      </c>
      <c r="GK175">
        <v>-8.296070481250098E-08</v>
      </c>
      <c r="GL175">
        <v>3.322967193956903E-10</v>
      </c>
      <c r="GM175">
        <v>-0.07871069313407227</v>
      </c>
      <c r="GN175">
        <v>-0.00208336341840114</v>
      </c>
      <c r="GO175">
        <v>8.801746095907445E-05</v>
      </c>
      <c r="GP175">
        <v>-2.677693255255651E-07</v>
      </c>
      <c r="GQ175">
        <v>3</v>
      </c>
      <c r="GR175">
        <v>2052</v>
      </c>
      <c r="GS175">
        <v>2</v>
      </c>
      <c r="GT175">
        <v>18</v>
      </c>
      <c r="GU175">
        <v>35.4</v>
      </c>
      <c r="GV175">
        <v>35.4</v>
      </c>
      <c r="GW175">
        <v>1.25977</v>
      </c>
      <c r="GX175">
        <v>2.37915</v>
      </c>
      <c r="GY175">
        <v>1.44897</v>
      </c>
      <c r="GZ175">
        <v>2.32178</v>
      </c>
      <c r="HA175">
        <v>1.55151</v>
      </c>
      <c r="HB175">
        <v>2.37183</v>
      </c>
      <c r="HC175">
        <v>29.4314</v>
      </c>
      <c r="HD175">
        <v>14.6574</v>
      </c>
      <c r="HE175">
        <v>18</v>
      </c>
      <c r="HF175">
        <v>415.851</v>
      </c>
      <c r="HG175">
        <v>436.673</v>
      </c>
      <c r="HH175">
        <v>22.3381</v>
      </c>
      <c r="HI175">
        <v>24.1416</v>
      </c>
      <c r="HJ175">
        <v>30.0006</v>
      </c>
      <c r="HK175">
        <v>24.1083</v>
      </c>
      <c r="HL175">
        <v>24.0219</v>
      </c>
      <c r="HM175">
        <v>25.2035</v>
      </c>
      <c r="HN175">
        <v>37.203</v>
      </c>
      <c r="HO175">
        <v>48.0912</v>
      </c>
      <c r="HP175">
        <v>22.3409</v>
      </c>
      <c r="HQ175">
        <v>491.407</v>
      </c>
      <c r="HR175">
        <v>15.177</v>
      </c>
      <c r="HS175">
        <v>100.232</v>
      </c>
      <c r="HT175">
        <v>101.752</v>
      </c>
    </row>
    <row r="176" spans="1:228">
      <c r="A176">
        <v>160</v>
      </c>
      <c r="B176">
        <v>1728493084.1</v>
      </c>
      <c r="C176">
        <v>2146.599999904633</v>
      </c>
      <c r="D176" t="s">
        <v>687</v>
      </c>
      <c r="E176" t="s">
        <v>688</v>
      </c>
      <c r="F176">
        <v>5</v>
      </c>
      <c r="G176" t="s">
        <v>357</v>
      </c>
      <c r="H176" t="s">
        <v>358</v>
      </c>
      <c r="I176" t="s">
        <v>359</v>
      </c>
      <c r="J176" t="s">
        <v>612</v>
      </c>
      <c r="K176">
        <v>1728493076.581481</v>
      </c>
      <c r="L176">
        <f>(M176)/1000</f>
        <v>0</v>
      </c>
      <c r="M176">
        <f>IF(BH176, AP176, AJ176)</f>
        <v>0</v>
      </c>
      <c r="N176">
        <f>IF(BH176, AK176, AI176)</f>
        <v>0</v>
      </c>
      <c r="O176">
        <f>BJ176 - IF(AW176&gt;1, N176*BD176*100.0/(AY176), 0)</f>
        <v>0</v>
      </c>
      <c r="P176">
        <f>((V176-L176/2)*O176-N176)/(V176+L176/2)</f>
        <v>0</v>
      </c>
      <c r="Q176">
        <f>P176*(BQ176+BR176)/1000.0</f>
        <v>0</v>
      </c>
      <c r="R176">
        <f>(BJ176 - IF(AW176&gt;1, N176*BD176*100.0/(AY176), 0))*(BQ176+BR176)/1000.0</f>
        <v>0</v>
      </c>
      <c r="S176">
        <f>2.0/((1/U176-1/T176)+SIGN(U176)*SQRT((1/U176-1/T176)*(1/U176-1/T176) + 4*BE176/((BE176+1)*(BE176+1))*(2*1/U176*1/T176-1/T176*1/T176)))</f>
        <v>0</v>
      </c>
      <c r="T176">
        <f>IF(LEFT(BF176,1)&lt;&gt;"0",IF(LEFT(BF176,1)="1",3.0,BG176),$D$5+$E$5*(BX176*BQ176/($K$5*1000))+$F$5*(BX176*BQ176/($K$5*1000))*MAX(MIN(BD176,$J$5),$I$5)*MAX(MIN(BD176,$J$5),$I$5)+$G$5*MAX(MIN(BD176,$J$5),$I$5)*(BX176*BQ176/($K$5*1000))+$H$5*(BX176*BQ176/($K$5*1000))*(BX176*BQ176/($K$5*1000)))</f>
        <v>0</v>
      </c>
      <c r="U176">
        <f>L176*(1000-(1000*0.61365*exp(17.502*Y176/(240.97+Y176))/(BQ176+BR176)+BL176)/2)/(1000*0.61365*exp(17.502*Y176/(240.97+Y176))/(BQ176+BR176)-BL176)</f>
        <v>0</v>
      </c>
      <c r="V176">
        <f>1/((BE176+1)/(S176/1.6)+1/(T176/1.37)) + BE176/((BE176+1)/(S176/1.6) + BE176/(T176/1.37))</f>
        <v>0</v>
      </c>
      <c r="W176">
        <f>(AZ176*BC176)</f>
        <v>0</v>
      </c>
      <c r="X176">
        <f>(BS176+(W176+2*0.95*5.67E-8*(((BS176+$B$7)+273)^4-(BS176+273)^4)-44100*L176)/(1.84*29.3*T176+8*0.95*5.67E-8*(BS176+273)^3))</f>
        <v>0</v>
      </c>
      <c r="Y176">
        <f>($C$7*BT176+$D$7*BU176+$E$7*X176)</f>
        <v>0</v>
      </c>
      <c r="Z176">
        <f>0.61365*exp(17.502*Y176/(240.97+Y176))</f>
        <v>0</v>
      </c>
      <c r="AA176">
        <f>(AB176/AC176*100)</f>
        <v>0</v>
      </c>
      <c r="AB176">
        <f>BL176*(BQ176+BR176)/1000</f>
        <v>0</v>
      </c>
      <c r="AC176">
        <f>0.61365*exp(17.502*BS176/(240.97+BS176))</f>
        <v>0</v>
      </c>
      <c r="AD176">
        <f>(Z176-BL176*(BQ176+BR176)/1000)</f>
        <v>0</v>
      </c>
      <c r="AE176">
        <f>(-L176*44100)</f>
        <v>0</v>
      </c>
      <c r="AF176">
        <f>2*29.3*T176*0.92*(BS176-Y176)</f>
        <v>0</v>
      </c>
      <c r="AG176">
        <f>2*0.95*5.67E-8*(((BS176+$B$7)+273)^4-(Y176+273)^4)</f>
        <v>0</v>
      </c>
      <c r="AH176">
        <f>W176+AG176+AE176+AF176</f>
        <v>0</v>
      </c>
      <c r="AI176">
        <f>BP176*AW176*(BK176-BJ176*(1000-AW176*BM176)/(1000-AW176*BL176))/(100*BD176)</f>
        <v>0</v>
      </c>
      <c r="AJ176">
        <f>1000*BP176*AW176*(BL176-BM176)/(100*BD176*(1000-AW176*BL176))</f>
        <v>0</v>
      </c>
      <c r="AK176">
        <f>(AL176 - AM176 - BQ176*1E3/(8.314*(BS176+273.15)) * AO176/BP176 * AN176) * BP176/(100*BD176) * (1000 - BM176)/1000</f>
        <v>0</v>
      </c>
      <c r="AL176">
        <v>485.0075382257052</v>
      </c>
      <c r="AM176">
        <v>465.6286787878787</v>
      </c>
      <c r="AN176">
        <v>2.503028044889609</v>
      </c>
      <c r="AO176">
        <v>66.79350455149209</v>
      </c>
      <c r="AP176">
        <f>(AR176 - AQ176 + BQ176*1E3/(8.314*(BS176+273.15)) * AT176/BP176 * AS176) * BP176/(100*BD176) * 1000/(1000 - AR176)</f>
        <v>0</v>
      </c>
      <c r="AQ176">
        <v>15.18847993823763</v>
      </c>
      <c r="AR176">
        <v>16.21938787878788</v>
      </c>
      <c r="AS176">
        <v>4.35785585565906E-05</v>
      </c>
      <c r="AT176">
        <v>79.18149441064182</v>
      </c>
      <c r="AU176">
        <v>155</v>
      </c>
      <c r="AV176">
        <v>26</v>
      </c>
      <c r="AW176">
        <f>IF(AU176*$H$13&gt;=AY176,1.0,(AY176/(AY176-AU176*$H$13)))</f>
        <v>0</v>
      </c>
      <c r="AX176">
        <f>(AW176-1)*100</f>
        <v>0</v>
      </c>
      <c r="AY176">
        <f>MAX(0,($B$13+$C$13*BX176)/(1+$D$13*BX176)*BQ176/(BS176+273)*$E$13)</f>
        <v>0</v>
      </c>
      <c r="AZ176">
        <f>$B$11*BY176+$C$11*BZ176+$F$11*CK176*(1-CN176)</f>
        <v>0</v>
      </c>
      <c r="BA176">
        <f>AZ176*BB176</f>
        <v>0</v>
      </c>
      <c r="BB176">
        <f>($B$11*$D$9+$C$11*$D$9+$F$11*((CX176+CP176)/MAX(CX176+CP176+CY176, 0.1)*$I$9+CY176/MAX(CX176+CP176+CY176, 0.1)*$J$9))/($B$11+$C$11+$F$11)</f>
        <v>0</v>
      </c>
      <c r="BC176">
        <f>($B$11*$K$9+$C$11*$K$9+$F$11*((CX176+CP176)/MAX(CX176+CP176+CY176, 0.1)*$P$9+CY176/MAX(CX176+CP176+CY176, 0.1)*$Q$9))/($B$11+$C$11+$F$11)</f>
        <v>0</v>
      </c>
      <c r="BD176">
        <v>6</v>
      </c>
      <c r="BE176">
        <v>0.5</v>
      </c>
      <c r="BF176" t="s">
        <v>361</v>
      </c>
      <c r="BG176">
        <v>2</v>
      </c>
      <c r="BH176" t="b">
        <v>1</v>
      </c>
      <c r="BI176">
        <v>1728493076.581481</v>
      </c>
      <c r="BJ176">
        <v>440.763962962963</v>
      </c>
      <c r="BK176">
        <v>464.9139999999999</v>
      </c>
      <c r="BL176">
        <v>16.21427037037037</v>
      </c>
      <c r="BM176">
        <v>15.18515185185185</v>
      </c>
      <c r="BN176">
        <v>446.6445925925926</v>
      </c>
      <c r="BO176">
        <v>16.30471111111111</v>
      </c>
      <c r="BP176">
        <v>599.9994444444445</v>
      </c>
      <c r="BQ176">
        <v>97.51101481481481</v>
      </c>
      <c r="BR176">
        <v>0.1000115888888889</v>
      </c>
      <c r="BS176">
        <v>24.88244814814815</v>
      </c>
      <c r="BT176">
        <v>24.99093703703704</v>
      </c>
      <c r="BU176">
        <v>999.9000000000001</v>
      </c>
      <c r="BV176">
        <v>0</v>
      </c>
      <c r="BW176">
        <v>0</v>
      </c>
      <c r="BX176">
        <v>9995.761111111111</v>
      </c>
      <c r="BY176">
        <v>0</v>
      </c>
      <c r="BZ176">
        <v>113.6731481481481</v>
      </c>
      <c r="CA176">
        <v>-24.15008148148149</v>
      </c>
      <c r="CB176">
        <v>448.0284444444445</v>
      </c>
      <c r="CC176">
        <v>472.0827407407407</v>
      </c>
      <c r="CD176">
        <v>1.029116296296296</v>
      </c>
      <c r="CE176">
        <v>464.9139999999999</v>
      </c>
      <c r="CF176">
        <v>15.18515185185185</v>
      </c>
      <c r="CG176">
        <v>1.58106962962963</v>
      </c>
      <c r="CH176">
        <v>1.48071962962963</v>
      </c>
      <c r="CI176">
        <v>13.77553333333333</v>
      </c>
      <c r="CJ176">
        <v>12.77050740740741</v>
      </c>
      <c r="CK176">
        <v>1600.009259259259</v>
      </c>
      <c r="CL176">
        <v>0.6919897777777778</v>
      </c>
      <c r="CM176">
        <v>0.3080102222222222</v>
      </c>
      <c r="CN176">
        <v>0</v>
      </c>
      <c r="CO176">
        <v>2.092333333333333</v>
      </c>
      <c r="CP176">
        <v>0</v>
      </c>
      <c r="CQ176">
        <v>12077.0037037037</v>
      </c>
      <c r="CR176">
        <v>13790.21481481482</v>
      </c>
      <c r="CS176">
        <v>39.61322222222221</v>
      </c>
      <c r="CT176">
        <v>39.70351851851851</v>
      </c>
      <c r="CU176">
        <v>40.08303703703703</v>
      </c>
      <c r="CV176">
        <v>38.01596296296297</v>
      </c>
      <c r="CW176">
        <v>38.72655555555556</v>
      </c>
      <c r="CX176">
        <v>1107.189259259259</v>
      </c>
      <c r="CY176">
        <v>492.8199999999999</v>
      </c>
      <c r="CZ176">
        <v>0</v>
      </c>
      <c r="DA176">
        <v>1728493141</v>
      </c>
      <c r="DB176">
        <v>0</v>
      </c>
      <c r="DC176">
        <v>1728490956.5</v>
      </c>
      <c r="DD176" t="s">
        <v>362</v>
      </c>
      <c r="DE176">
        <v>1728490952.5</v>
      </c>
      <c r="DF176">
        <v>1728490956.5</v>
      </c>
      <c r="DG176">
        <v>1</v>
      </c>
      <c r="DH176">
        <v>-0.065</v>
      </c>
      <c r="DI176">
        <v>-0.008</v>
      </c>
      <c r="DJ176">
        <v>-3.246</v>
      </c>
      <c r="DK176">
        <v>-0.091</v>
      </c>
      <c r="DL176">
        <v>52</v>
      </c>
      <c r="DM176">
        <v>15</v>
      </c>
      <c r="DN176">
        <v>0.25</v>
      </c>
      <c r="DO176">
        <v>0.13</v>
      </c>
      <c r="DP176">
        <v>-23.99671219512195</v>
      </c>
      <c r="DQ176">
        <v>-2.743981881533155</v>
      </c>
      <c r="DR176">
        <v>0.2768152507034444</v>
      </c>
      <c r="DS176">
        <v>0</v>
      </c>
      <c r="DT176">
        <v>1.029210975609756</v>
      </c>
      <c r="DU176">
        <v>-0.0006112891986043742</v>
      </c>
      <c r="DV176">
        <v>0.0005994461056270666</v>
      </c>
      <c r="DW176">
        <v>1</v>
      </c>
      <c r="DX176">
        <v>1</v>
      </c>
      <c r="DY176">
        <v>2</v>
      </c>
      <c r="DZ176" t="s">
        <v>363</v>
      </c>
      <c r="EA176">
        <v>3.23084</v>
      </c>
      <c r="EB176">
        <v>2.70423</v>
      </c>
      <c r="EC176">
        <v>0.110478</v>
      </c>
      <c r="ED176">
        <v>0.114053</v>
      </c>
      <c r="EE176">
        <v>0.0851864</v>
      </c>
      <c r="EF176">
        <v>0.0813806</v>
      </c>
      <c r="EG176">
        <v>29340.6</v>
      </c>
      <c r="EH176">
        <v>28515.8</v>
      </c>
      <c r="EI176">
        <v>31576.4</v>
      </c>
      <c r="EJ176">
        <v>30499.5</v>
      </c>
      <c r="EK176">
        <v>38712.2</v>
      </c>
      <c r="EL176">
        <v>37036.6</v>
      </c>
      <c r="EM176">
        <v>44273.5</v>
      </c>
      <c r="EN176">
        <v>42577.2</v>
      </c>
      <c r="EO176">
        <v>1.86197</v>
      </c>
      <c r="EP176">
        <v>1.90485</v>
      </c>
      <c r="EQ176">
        <v>0.133358</v>
      </c>
      <c r="ER176">
        <v>0</v>
      </c>
      <c r="ES176">
        <v>22.802</v>
      </c>
      <c r="ET176">
        <v>999.9</v>
      </c>
      <c r="EU176">
        <v>70.2</v>
      </c>
      <c r="EV176">
        <v>23.8</v>
      </c>
      <c r="EW176">
        <v>21.3032</v>
      </c>
      <c r="EX176">
        <v>61.0719</v>
      </c>
      <c r="EY176">
        <v>25.2163</v>
      </c>
      <c r="EZ176">
        <v>1</v>
      </c>
      <c r="FA176">
        <v>-0.221049</v>
      </c>
      <c r="FB176">
        <v>0.350637</v>
      </c>
      <c r="FC176">
        <v>20.1986</v>
      </c>
      <c r="FD176">
        <v>5.21849</v>
      </c>
      <c r="FE176">
        <v>11.9966</v>
      </c>
      <c r="FF176">
        <v>4.96385</v>
      </c>
      <c r="FG176">
        <v>3.2955</v>
      </c>
      <c r="FH176">
        <v>9999</v>
      </c>
      <c r="FI176">
        <v>9999</v>
      </c>
      <c r="FJ176">
        <v>9999</v>
      </c>
      <c r="FK176">
        <v>148.6</v>
      </c>
      <c r="FL176">
        <v>4.97098</v>
      </c>
      <c r="FM176">
        <v>1.86768</v>
      </c>
      <c r="FN176">
        <v>1.85894</v>
      </c>
      <c r="FO176">
        <v>1.86508</v>
      </c>
      <c r="FP176">
        <v>1.86306</v>
      </c>
      <c r="FQ176">
        <v>1.86444</v>
      </c>
      <c r="FR176">
        <v>1.85988</v>
      </c>
      <c r="FS176">
        <v>1.86393</v>
      </c>
      <c r="FT176">
        <v>0</v>
      </c>
      <c r="FU176">
        <v>0</v>
      </c>
      <c r="FV176">
        <v>0</v>
      </c>
      <c r="FW176">
        <v>0</v>
      </c>
      <c r="FX176" t="s">
        <v>364</v>
      </c>
      <c r="FY176" t="s">
        <v>365</v>
      </c>
      <c r="FZ176" t="s">
        <v>366</v>
      </c>
      <c r="GA176" t="s">
        <v>366</v>
      </c>
      <c r="GB176" t="s">
        <v>366</v>
      </c>
      <c r="GC176" t="s">
        <v>366</v>
      </c>
      <c r="GD176">
        <v>0</v>
      </c>
      <c r="GE176">
        <v>100</v>
      </c>
      <c r="GF176">
        <v>100</v>
      </c>
      <c r="GG176">
        <v>-6.005</v>
      </c>
      <c r="GH176">
        <v>-0.0905</v>
      </c>
      <c r="GI176">
        <v>-2.868309889394353</v>
      </c>
      <c r="GJ176">
        <v>-0.006773961979547998</v>
      </c>
      <c r="GK176">
        <v>-8.296070481250098E-08</v>
      </c>
      <c r="GL176">
        <v>3.322967193956903E-10</v>
      </c>
      <c r="GM176">
        <v>-0.07871069313407227</v>
      </c>
      <c r="GN176">
        <v>-0.00208336341840114</v>
      </c>
      <c r="GO176">
        <v>8.801746095907445E-05</v>
      </c>
      <c r="GP176">
        <v>-2.677693255255651E-07</v>
      </c>
      <c r="GQ176">
        <v>3</v>
      </c>
      <c r="GR176">
        <v>2052</v>
      </c>
      <c r="GS176">
        <v>2</v>
      </c>
      <c r="GT176">
        <v>18</v>
      </c>
      <c r="GU176">
        <v>35.5</v>
      </c>
      <c r="GV176">
        <v>35.5</v>
      </c>
      <c r="GW176">
        <v>1.28418</v>
      </c>
      <c r="GX176">
        <v>2.37305</v>
      </c>
      <c r="GY176">
        <v>1.44775</v>
      </c>
      <c r="GZ176">
        <v>2.32178</v>
      </c>
      <c r="HA176">
        <v>1.55151</v>
      </c>
      <c r="HB176">
        <v>2.42432</v>
      </c>
      <c r="HC176">
        <v>29.4527</v>
      </c>
      <c r="HD176">
        <v>14.6486</v>
      </c>
      <c r="HE176">
        <v>18</v>
      </c>
      <c r="HF176">
        <v>415.505</v>
      </c>
      <c r="HG176">
        <v>436.649</v>
      </c>
      <c r="HH176">
        <v>22.3466</v>
      </c>
      <c r="HI176">
        <v>24.1472</v>
      </c>
      <c r="HJ176">
        <v>30.0005</v>
      </c>
      <c r="HK176">
        <v>24.1145</v>
      </c>
      <c r="HL176">
        <v>24.028</v>
      </c>
      <c r="HM176">
        <v>25.7559</v>
      </c>
      <c r="HN176">
        <v>37.203</v>
      </c>
      <c r="HO176">
        <v>48.0912</v>
      </c>
      <c r="HP176">
        <v>22.3462</v>
      </c>
      <c r="HQ176">
        <v>501.426</v>
      </c>
      <c r="HR176">
        <v>15.177</v>
      </c>
      <c r="HS176">
        <v>100.233</v>
      </c>
      <c r="HT176">
        <v>101.751</v>
      </c>
    </row>
    <row r="177" spans="1:228">
      <c r="A177">
        <v>161</v>
      </c>
      <c r="B177">
        <v>1728493089.1</v>
      </c>
      <c r="C177">
        <v>2151.599999904633</v>
      </c>
      <c r="D177" t="s">
        <v>689</v>
      </c>
      <c r="E177" t="s">
        <v>690</v>
      </c>
      <c r="F177">
        <v>5</v>
      </c>
      <c r="G177" t="s">
        <v>357</v>
      </c>
      <c r="H177" t="s">
        <v>358</v>
      </c>
      <c r="I177" t="s">
        <v>359</v>
      </c>
      <c r="J177" t="s">
        <v>612</v>
      </c>
      <c r="K177">
        <v>1728493081.296428</v>
      </c>
      <c r="L177">
        <f>(M177)/1000</f>
        <v>0</v>
      </c>
      <c r="M177">
        <f>IF(BH177, AP177, AJ177)</f>
        <v>0</v>
      </c>
      <c r="N177">
        <f>IF(BH177, AK177, AI177)</f>
        <v>0</v>
      </c>
      <c r="O177">
        <f>BJ177 - IF(AW177&gt;1, N177*BD177*100.0/(AY177), 0)</f>
        <v>0</v>
      </c>
      <c r="P177">
        <f>((V177-L177/2)*O177-N177)/(V177+L177/2)</f>
        <v>0</v>
      </c>
      <c r="Q177">
        <f>P177*(BQ177+BR177)/1000.0</f>
        <v>0</v>
      </c>
      <c r="R177">
        <f>(BJ177 - IF(AW177&gt;1, N177*BD177*100.0/(AY177), 0))*(BQ177+BR177)/1000.0</f>
        <v>0</v>
      </c>
      <c r="S177">
        <f>2.0/((1/U177-1/T177)+SIGN(U177)*SQRT((1/U177-1/T177)*(1/U177-1/T177) + 4*BE177/((BE177+1)*(BE177+1))*(2*1/U177*1/T177-1/T177*1/T177)))</f>
        <v>0</v>
      </c>
      <c r="T177">
        <f>IF(LEFT(BF177,1)&lt;&gt;"0",IF(LEFT(BF177,1)="1",3.0,BG177),$D$5+$E$5*(BX177*BQ177/($K$5*1000))+$F$5*(BX177*BQ177/($K$5*1000))*MAX(MIN(BD177,$J$5),$I$5)*MAX(MIN(BD177,$J$5),$I$5)+$G$5*MAX(MIN(BD177,$J$5),$I$5)*(BX177*BQ177/($K$5*1000))+$H$5*(BX177*BQ177/($K$5*1000))*(BX177*BQ177/($K$5*1000)))</f>
        <v>0</v>
      </c>
      <c r="U177">
        <f>L177*(1000-(1000*0.61365*exp(17.502*Y177/(240.97+Y177))/(BQ177+BR177)+BL177)/2)/(1000*0.61365*exp(17.502*Y177/(240.97+Y177))/(BQ177+BR177)-BL177)</f>
        <v>0</v>
      </c>
      <c r="V177">
        <f>1/((BE177+1)/(S177/1.6)+1/(T177/1.37)) + BE177/((BE177+1)/(S177/1.6) + BE177/(T177/1.37))</f>
        <v>0</v>
      </c>
      <c r="W177">
        <f>(AZ177*BC177)</f>
        <v>0</v>
      </c>
      <c r="X177">
        <f>(BS177+(W177+2*0.95*5.67E-8*(((BS177+$B$7)+273)^4-(BS177+273)^4)-44100*L177)/(1.84*29.3*T177+8*0.95*5.67E-8*(BS177+273)^3))</f>
        <v>0</v>
      </c>
      <c r="Y177">
        <f>($C$7*BT177+$D$7*BU177+$E$7*X177)</f>
        <v>0</v>
      </c>
      <c r="Z177">
        <f>0.61365*exp(17.502*Y177/(240.97+Y177))</f>
        <v>0</v>
      </c>
      <c r="AA177">
        <f>(AB177/AC177*100)</f>
        <v>0</v>
      </c>
      <c r="AB177">
        <f>BL177*(BQ177+BR177)/1000</f>
        <v>0</v>
      </c>
      <c r="AC177">
        <f>0.61365*exp(17.502*BS177/(240.97+BS177))</f>
        <v>0</v>
      </c>
      <c r="AD177">
        <f>(Z177-BL177*(BQ177+BR177)/1000)</f>
        <v>0</v>
      </c>
      <c r="AE177">
        <f>(-L177*44100)</f>
        <v>0</v>
      </c>
      <c r="AF177">
        <f>2*29.3*T177*0.92*(BS177-Y177)</f>
        <v>0</v>
      </c>
      <c r="AG177">
        <f>2*0.95*5.67E-8*(((BS177+$B$7)+273)^4-(Y177+273)^4)</f>
        <v>0</v>
      </c>
      <c r="AH177">
        <f>W177+AG177+AE177+AF177</f>
        <v>0</v>
      </c>
      <c r="AI177">
        <f>BP177*AW177*(BK177-BJ177*(1000-AW177*BM177)/(1000-AW177*BL177))/(100*BD177)</f>
        <v>0</v>
      </c>
      <c r="AJ177">
        <f>1000*BP177*AW177*(BL177-BM177)/(100*BD177*(1000-AW177*BL177))</f>
        <v>0</v>
      </c>
      <c r="AK177">
        <f>(AL177 - AM177 - BQ177*1E3/(8.314*(BS177+273.15)) * AO177/BP177 * AN177) * BP177/(100*BD177) * (1000 - BM177)/1000</f>
        <v>0</v>
      </c>
      <c r="AL177">
        <v>497.8944365210903</v>
      </c>
      <c r="AM177">
        <v>478.1627636363633</v>
      </c>
      <c r="AN177">
        <v>2.517611144891444</v>
      </c>
      <c r="AO177">
        <v>66.79350455149209</v>
      </c>
      <c r="AP177">
        <f>(AR177 - AQ177 + BQ177*1E3/(8.314*(BS177+273.15)) * AT177/BP177 * AS177) * BP177/(100*BD177) * 1000/(1000 - AR177)</f>
        <v>0</v>
      </c>
      <c r="AQ177">
        <v>15.18996908855688</v>
      </c>
      <c r="AR177">
        <v>16.22036787878787</v>
      </c>
      <c r="AS177">
        <v>3.874267680066644E-06</v>
      </c>
      <c r="AT177">
        <v>79.18149441064182</v>
      </c>
      <c r="AU177">
        <v>155</v>
      </c>
      <c r="AV177">
        <v>26</v>
      </c>
      <c r="AW177">
        <f>IF(AU177*$H$13&gt;=AY177,1.0,(AY177/(AY177-AU177*$H$13)))</f>
        <v>0</v>
      </c>
      <c r="AX177">
        <f>(AW177-1)*100</f>
        <v>0</v>
      </c>
      <c r="AY177">
        <f>MAX(0,($B$13+$C$13*BX177)/(1+$D$13*BX177)*BQ177/(BS177+273)*$E$13)</f>
        <v>0</v>
      </c>
      <c r="AZ177">
        <f>$B$11*BY177+$C$11*BZ177+$F$11*CK177*(1-CN177)</f>
        <v>0</v>
      </c>
      <c r="BA177">
        <f>AZ177*BB177</f>
        <v>0</v>
      </c>
      <c r="BB177">
        <f>($B$11*$D$9+$C$11*$D$9+$F$11*((CX177+CP177)/MAX(CX177+CP177+CY177, 0.1)*$I$9+CY177/MAX(CX177+CP177+CY177, 0.1)*$J$9))/($B$11+$C$11+$F$11)</f>
        <v>0</v>
      </c>
      <c r="BC177">
        <f>($B$11*$K$9+$C$11*$K$9+$F$11*((CX177+CP177)/MAX(CX177+CP177+CY177, 0.1)*$P$9+CY177/MAX(CX177+CP177+CY177, 0.1)*$Q$9))/($B$11+$C$11+$F$11)</f>
        <v>0</v>
      </c>
      <c r="BD177">
        <v>6</v>
      </c>
      <c r="BE177">
        <v>0.5</v>
      </c>
      <c r="BF177" t="s">
        <v>361</v>
      </c>
      <c r="BG177">
        <v>2</v>
      </c>
      <c r="BH177" t="b">
        <v>1</v>
      </c>
      <c r="BI177">
        <v>1728493081.296428</v>
      </c>
      <c r="BJ177">
        <v>452.3928928571428</v>
      </c>
      <c r="BK177">
        <v>476.7686071428571</v>
      </c>
      <c r="BL177">
        <v>16.21706071428572</v>
      </c>
      <c r="BM177">
        <v>15.18770357142857</v>
      </c>
      <c r="BN177">
        <v>458.3512857142857</v>
      </c>
      <c r="BO177">
        <v>16.30751071428571</v>
      </c>
      <c r="BP177">
        <v>599.9822857142857</v>
      </c>
      <c r="BQ177">
        <v>97.51095714285715</v>
      </c>
      <c r="BR177">
        <v>0.09998575714285717</v>
      </c>
      <c r="BS177">
        <v>24.87924642857143</v>
      </c>
      <c r="BT177">
        <v>24.99115357142857</v>
      </c>
      <c r="BU177">
        <v>999.9000000000002</v>
      </c>
      <c r="BV177">
        <v>0</v>
      </c>
      <c r="BW177">
        <v>0</v>
      </c>
      <c r="BX177">
        <v>9990.06857142857</v>
      </c>
      <c r="BY177">
        <v>0</v>
      </c>
      <c r="BZ177">
        <v>114.0141785714286</v>
      </c>
      <c r="CA177">
        <v>-24.37568571428572</v>
      </c>
      <c r="CB177">
        <v>459.8503571428572</v>
      </c>
      <c r="CC177">
        <v>484.1213214285714</v>
      </c>
      <c r="CD177">
        <v>1.029358214285714</v>
      </c>
      <c r="CE177">
        <v>476.7686071428571</v>
      </c>
      <c r="CF177">
        <v>15.18770357142857</v>
      </c>
      <c r="CG177">
        <v>1.581341428571429</v>
      </c>
      <c r="CH177">
        <v>1.4809675</v>
      </c>
      <c r="CI177">
        <v>13.77817857142857</v>
      </c>
      <c r="CJ177">
        <v>12.77307142857143</v>
      </c>
      <c r="CK177">
        <v>1600.023571428572</v>
      </c>
      <c r="CL177">
        <v>0.6919979999999999</v>
      </c>
      <c r="CM177">
        <v>0.3080021428571429</v>
      </c>
      <c r="CN177">
        <v>0</v>
      </c>
      <c r="CO177">
        <v>2.073096428571429</v>
      </c>
      <c r="CP177">
        <v>0</v>
      </c>
      <c r="CQ177">
        <v>12069.53571428572</v>
      </c>
      <c r="CR177">
        <v>13790.375</v>
      </c>
      <c r="CS177">
        <v>39.52657142857142</v>
      </c>
      <c r="CT177">
        <v>39.64928571428571</v>
      </c>
      <c r="CU177">
        <v>40.00860714285714</v>
      </c>
      <c r="CV177">
        <v>37.94625</v>
      </c>
      <c r="CW177">
        <v>38.65821428571428</v>
      </c>
      <c r="CX177">
        <v>1107.212142857143</v>
      </c>
      <c r="CY177">
        <v>492.812142857143</v>
      </c>
      <c r="CZ177">
        <v>0</v>
      </c>
      <c r="DA177">
        <v>1728493145.8</v>
      </c>
      <c r="DB177">
        <v>0</v>
      </c>
      <c r="DC177">
        <v>1728490956.5</v>
      </c>
      <c r="DD177" t="s">
        <v>362</v>
      </c>
      <c r="DE177">
        <v>1728490952.5</v>
      </c>
      <c r="DF177">
        <v>1728490956.5</v>
      </c>
      <c r="DG177">
        <v>1</v>
      </c>
      <c r="DH177">
        <v>-0.065</v>
      </c>
      <c r="DI177">
        <v>-0.008</v>
      </c>
      <c r="DJ177">
        <v>-3.246</v>
      </c>
      <c r="DK177">
        <v>-0.091</v>
      </c>
      <c r="DL177">
        <v>52</v>
      </c>
      <c r="DM177">
        <v>15</v>
      </c>
      <c r="DN177">
        <v>0.25</v>
      </c>
      <c r="DO177">
        <v>0.13</v>
      </c>
      <c r="DP177">
        <v>-24.2494025</v>
      </c>
      <c r="DQ177">
        <v>-2.704814634146342</v>
      </c>
      <c r="DR177">
        <v>0.2663133046690495</v>
      </c>
      <c r="DS177">
        <v>0</v>
      </c>
      <c r="DT177">
        <v>1.029248</v>
      </c>
      <c r="DU177">
        <v>0.003583564727954521</v>
      </c>
      <c r="DV177">
        <v>0.0006412807497500697</v>
      </c>
      <c r="DW177">
        <v>1</v>
      </c>
      <c r="DX177">
        <v>1</v>
      </c>
      <c r="DY177">
        <v>2</v>
      </c>
      <c r="DZ177" t="s">
        <v>363</v>
      </c>
      <c r="EA177">
        <v>3.23095</v>
      </c>
      <c r="EB177">
        <v>2.70422</v>
      </c>
      <c r="EC177">
        <v>0.112646</v>
      </c>
      <c r="ED177">
        <v>0.116234</v>
      </c>
      <c r="EE177">
        <v>0.0851938</v>
      </c>
      <c r="EF177">
        <v>0.08139059999999999</v>
      </c>
      <c r="EG177">
        <v>29269.1</v>
      </c>
      <c r="EH177">
        <v>28445.3</v>
      </c>
      <c r="EI177">
        <v>31576.3</v>
      </c>
      <c r="EJ177">
        <v>30499.1</v>
      </c>
      <c r="EK177">
        <v>38712.1</v>
      </c>
      <c r="EL177">
        <v>37035.7</v>
      </c>
      <c r="EM177">
        <v>44273.6</v>
      </c>
      <c r="EN177">
        <v>42576.6</v>
      </c>
      <c r="EO177">
        <v>1.8627</v>
      </c>
      <c r="EP177">
        <v>1.90455</v>
      </c>
      <c r="EQ177">
        <v>0.133201</v>
      </c>
      <c r="ER177">
        <v>0</v>
      </c>
      <c r="ES177">
        <v>22.8045</v>
      </c>
      <c r="ET177">
        <v>999.9</v>
      </c>
      <c r="EU177">
        <v>70.2</v>
      </c>
      <c r="EV177">
        <v>23.8</v>
      </c>
      <c r="EW177">
        <v>21.303</v>
      </c>
      <c r="EX177">
        <v>60.8419</v>
      </c>
      <c r="EY177">
        <v>24.9119</v>
      </c>
      <c r="EZ177">
        <v>1</v>
      </c>
      <c r="FA177">
        <v>-0.220521</v>
      </c>
      <c r="FB177">
        <v>0.369867</v>
      </c>
      <c r="FC177">
        <v>20.1987</v>
      </c>
      <c r="FD177">
        <v>5.21894</v>
      </c>
      <c r="FE177">
        <v>11.9975</v>
      </c>
      <c r="FF177">
        <v>4.9641</v>
      </c>
      <c r="FG177">
        <v>3.2955</v>
      </c>
      <c r="FH177">
        <v>9999</v>
      </c>
      <c r="FI177">
        <v>9999</v>
      </c>
      <c r="FJ177">
        <v>9999</v>
      </c>
      <c r="FK177">
        <v>148.6</v>
      </c>
      <c r="FL177">
        <v>4.971</v>
      </c>
      <c r="FM177">
        <v>1.86768</v>
      </c>
      <c r="FN177">
        <v>1.85892</v>
      </c>
      <c r="FO177">
        <v>1.86508</v>
      </c>
      <c r="FP177">
        <v>1.86309</v>
      </c>
      <c r="FQ177">
        <v>1.86443</v>
      </c>
      <c r="FR177">
        <v>1.85988</v>
      </c>
      <c r="FS177">
        <v>1.86391</v>
      </c>
      <c r="FT177">
        <v>0</v>
      </c>
      <c r="FU177">
        <v>0</v>
      </c>
      <c r="FV177">
        <v>0</v>
      </c>
      <c r="FW177">
        <v>0</v>
      </c>
      <c r="FX177" t="s">
        <v>364</v>
      </c>
      <c r="FY177" t="s">
        <v>365</v>
      </c>
      <c r="FZ177" t="s">
        <v>366</v>
      </c>
      <c r="GA177" t="s">
        <v>366</v>
      </c>
      <c r="GB177" t="s">
        <v>366</v>
      </c>
      <c r="GC177" t="s">
        <v>366</v>
      </c>
      <c r="GD177">
        <v>0</v>
      </c>
      <c r="GE177">
        <v>100</v>
      </c>
      <c r="GF177">
        <v>100</v>
      </c>
      <c r="GG177">
        <v>-6.087</v>
      </c>
      <c r="GH177">
        <v>-0.09039999999999999</v>
      </c>
      <c r="GI177">
        <v>-2.868309889394353</v>
      </c>
      <c r="GJ177">
        <v>-0.006773961979547998</v>
      </c>
      <c r="GK177">
        <v>-8.296070481250098E-08</v>
      </c>
      <c r="GL177">
        <v>3.322967193956903E-10</v>
      </c>
      <c r="GM177">
        <v>-0.07871069313407227</v>
      </c>
      <c r="GN177">
        <v>-0.00208336341840114</v>
      </c>
      <c r="GO177">
        <v>8.801746095907445E-05</v>
      </c>
      <c r="GP177">
        <v>-2.677693255255651E-07</v>
      </c>
      <c r="GQ177">
        <v>3</v>
      </c>
      <c r="GR177">
        <v>2052</v>
      </c>
      <c r="GS177">
        <v>2</v>
      </c>
      <c r="GT177">
        <v>18</v>
      </c>
      <c r="GU177">
        <v>35.6</v>
      </c>
      <c r="GV177">
        <v>35.5</v>
      </c>
      <c r="GW177">
        <v>1.31104</v>
      </c>
      <c r="GX177">
        <v>2.36816</v>
      </c>
      <c r="GY177">
        <v>1.44775</v>
      </c>
      <c r="GZ177">
        <v>2.32178</v>
      </c>
      <c r="HA177">
        <v>1.55151</v>
      </c>
      <c r="HB177">
        <v>2.41455</v>
      </c>
      <c r="HC177">
        <v>29.4527</v>
      </c>
      <c r="HD177">
        <v>14.6486</v>
      </c>
      <c r="HE177">
        <v>18</v>
      </c>
      <c r="HF177">
        <v>415.921</v>
      </c>
      <c r="HG177">
        <v>436.522</v>
      </c>
      <c r="HH177">
        <v>22.3506</v>
      </c>
      <c r="HI177">
        <v>24.1533</v>
      </c>
      <c r="HJ177">
        <v>30.0005</v>
      </c>
      <c r="HK177">
        <v>24.1201</v>
      </c>
      <c r="HL177">
        <v>24.034</v>
      </c>
      <c r="HM177">
        <v>26.2446</v>
      </c>
      <c r="HN177">
        <v>37.203</v>
      </c>
      <c r="HO177">
        <v>48.0912</v>
      </c>
      <c r="HP177">
        <v>22.3484</v>
      </c>
      <c r="HQ177">
        <v>516.453</v>
      </c>
      <c r="HR177">
        <v>15.177</v>
      </c>
      <c r="HS177">
        <v>100.233</v>
      </c>
      <c r="HT177">
        <v>101.749</v>
      </c>
    </row>
    <row r="178" spans="1:228">
      <c r="A178">
        <v>162</v>
      </c>
      <c r="B178">
        <v>1728493094.1</v>
      </c>
      <c r="C178">
        <v>2156.599999904633</v>
      </c>
      <c r="D178" t="s">
        <v>691</v>
      </c>
      <c r="E178" t="s">
        <v>692</v>
      </c>
      <c r="F178">
        <v>5</v>
      </c>
      <c r="G178" t="s">
        <v>357</v>
      </c>
      <c r="H178" t="s">
        <v>358</v>
      </c>
      <c r="I178" t="s">
        <v>359</v>
      </c>
      <c r="J178" t="s">
        <v>612</v>
      </c>
      <c r="K178">
        <v>1728493086.6</v>
      </c>
      <c r="L178">
        <f>(M178)/1000</f>
        <v>0</v>
      </c>
      <c r="M178">
        <f>IF(BH178, AP178, AJ178)</f>
        <v>0</v>
      </c>
      <c r="N178">
        <f>IF(BH178, AK178, AI178)</f>
        <v>0</v>
      </c>
      <c r="O178">
        <f>BJ178 - IF(AW178&gt;1, N178*BD178*100.0/(AY178), 0)</f>
        <v>0</v>
      </c>
      <c r="P178">
        <f>((V178-L178/2)*O178-N178)/(V178+L178/2)</f>
        <v>0</v>
      </c>
      <c r="Q178">
        <f>P178*(BQ178+BR178)/1000.0</f>
        <v>0</v>
      </c>
      <c r="R178">
        <f>(BJ178 - IF(AW178&gt;1, N178*BD178*100.0/(AY178), 0))*(BQ178+BR178)/1000.0</f>
        <v>0</v>
      </c>
      <c r="S178">
        <f>2.0/((1/U178-1/T178)+SIGN(U178)*SQRT((1/U178-1/T178)*(1/U178-1/T178) + 4*BE178/((BE178+1)*(BE178+1))*(2*1/U178*1/T178-1/T178*1/T178)))</f>
        <v>0</v>
      </c>
      <c r="T178">
        <f>IF(LEFT(BF178,1)&lt;&gt;"0",IF(LEFT(BF178,1)="1",3.0,BG178),$D$5+$E$5*(BX178*BQ178/($K$5*1000))+$F$5*(BX178*BQ178/($K$5*1000))*MAX(MIN(BD178,$J$5),$I$5)*MAX(MIN(BD178,$J$5),$I$5)+$G$5*MAX(MIN(BD178,$J$5),$I$5)*(BX178*BQ178/($K$5*1000))+$H$5*(BX178*BQ178/($K$5*1000))*(BX178*BQ178/($K$5*1000)))</f>
        <v>0</v>
      </c>
      <c r="U178">
        <f>L178*(1000-(1000*0.61365*exp(17.502*Y178/(240.97+Y178))/(BQ178+BR178)+BL178)/2)/(1000*0.61365*exp(17.502*Y178/(240.97+Y178))/(BQ178+BR178)-BL178)</f>
        <v>0</v>
      </c>
      <c r="V178">
        <f>1/((BE178+1)/(S178/1.6)+1/(T178/1.37)) + BE178/((BE178+1)/(S178/1.6) + BE178/(T178/1.37))</f>
        <v>0</v>
      </c>
      <c r="W178">
        <f>(AZ178*BC178)</f>
        <v>0</v>
      </c>
      <c r="X178">
        <f>(BS178+(W178+2*0.95*5.67E-8*(((BS178+$B$7)+273)^4-(BS178+273)^4)-44100*L178)/(1.84*29.3*T178+8*0.95*5.67E-8*(BS178+273)^3))</f>
        <v>0</v>
      </c>
      <c r="Y178">
        <f>($C$7*BT178+$D$7*BU178+$E$7*X178)</f>
        <v>0</v>
      </c>
      <c r="Z178">
        <f>0.61365*exp(17.502*Y178/(240.97+Y178))</f>
        <v>0</v>
      </c>
      <c r="AA178">
        <f>(AB178/AC178*100)</f>
        <v>0</v>
      </c>
      <c r="AB178">
        <f>BL178*(BQ178+BR178)/1000</f>
        <v>0</v>
      </c>
      <c r="AC178">
        <f>0.61365*exp(17.502*BS178/(240.97+BS178))</f>
        <v>0</v>
      </c>
      <c r="AD178">
        <f>(Z178-BL178*(BQ178+BR178)/1000)</f>
        <v>0</v>
      </c>
      <c r="AE178">
        <f>(-L178*44100)</f>
        <v>0</v>
      </c>
      <c r="AF178">
        <f>2*29.3*T178*0.92*(BS178-Y178)</f>
        <v>0</v>
      </c>
      <c r="AG178">
        <f>2*0.95*5.67E-8*(((BS178+$B$7)+273)^4-(Y178+273)^4)</f>
        <v>0</v>
      </c>
      <c r="AH178">
        <f>W178+AG178+AE178+AF178</f>
        <v>0</v>
      </c>
      <c r="AI178">
        <f>BP178*AW178*(BK178-BJ178*(1000-AW178*BM178)/(1000-AW178*BL178))/(100*BD178)</f>
        <v>0</v>
      </c>
      <c r="AJ178">
        <f>1000*BP178*AW178*(BL178-BM178)/(100*BD178*(1000-AW178*BL178))</f>
        <v>0</v>
      </c>
      <c r="AK178">
        <f>(AL178 - AM178 - BQ178*1E3/(8.314*(BS178+273.15)) * AO178/BP178 * AN178) * BP178/(100*BD178) * (1000 - BM178)/1000</f>
        <v>0</v>
      </c>
      <c r="AL178">
        <v>510.7520812675564</v>
      </c>
      <c r="AM178">
        <v>490.757836363636</v>
      </c>
      <c r="AN178">
        <v>2.514940296179327</v>
      </c>
      <c r="AO178">
        <v>66.79350455149209</v>
      </c>
      <c r="AP178">
        <f>(AR178 - AQ178 + BQ178*1E3/(8.314*(BS178+273.15)) * AT178/BP178 * AS178) * BP178/(100*BD178) * 1000/(1000 - AR178)</f>
        <v>0</v>
      </c>
      <c r="AQ178">
        <v>15.19277340505339</v>
      </c>
      <c r="AR178">
        <v>16.22131454545455</v>
      </c>
      <c r="AS178">
        <v>-2.78040200428486E-06</v>
      </c>
      <c r="AT178">
        <v>79.18149441064182</v>
      </c>
      <c r="AU178">
        <v>155</v>
      </c>
      <c r="AV178">
        <v>26</v>
      </c>
      <c r="AW178">
        <f>IF(AU178*$H$13&gt;=AY178,1.0,(AY178/(AY178-AU178*$H$13)))</f>
        <v>0</v>
      </c>
      <c r="AX178">
        <f>(AW178-1)*100</f>
        <v>0</v>
      </c>
      <c r="AY178">
        <f>MAX(0,($B$13+$C$13*BX178)/(1+$D$13*BX178)*BQ178/(BS178+273)*$E$13)</f>
        <v>0</v>
      </c>
      <c r="AZ178">
        <f>$B$11*BY178+$C$11*BZ178+$F$11*CK178*(1-CN178)</f>
        <v>0</v>
      </c>
      <c r="BA178">
        <f>AZ178*BB178</f>
        <v>0</v>
      </c>
      <c r="BB178">
        <f>($B$11*$D$9+$C$11*$D$9+$F$11*((CX178+CP178)/MAX(CX178+CP178+CY178, 0.1)*$I$9+CY178/MAX(CX178+CP178+CY178, 0.1)*$J$9))/($B$11+$C$11+$F$11)</f>
        <v>0</v>
      </c>
      <c r="BC178">
        <f>($B$11*$K$9+$C$11*$K$9+$F$11*((CX178+CP178)/MAX(CX178+CP178+CY178, 0.1)*$P$9+CY178/MAX(CX178+CP178+CY178, 0.1)*$Q$9))/($B$11+$C$11+$F$11)</f>
        <v>0</v>
      </c>
      <c r="BD178">
        <v>6</v>
      </c>
      <c r="BE178">
        <v>0.5</v>
      </c>
      <c r="BF178" t="s">
        <v>361</v>
      </c>
      <c r="BG178">
        <v>2</v>
      </c>
      <c r="BH178" t="b">
        <v>1</v>
      </c>
      <c r="BI178">
        <v>1728493086.6</v>
      </c>
      <c r="BJ178">
        <v>465.4853333333335</v>
      </c>
      <c r="BK178">
        <v>490.1415925925925</v>
      </c>
      <c r="BL178">
        <v>16.21969629629629</v>
      </c>
      <c r="BM178">
        <v>15.19054444444444</v>
      </c>
      <c r="BN178">
        <v>471.5311851851852</v>
      </c>
      <c r="BO178">
        <v>16.31015185185185</v>
      </c>
      <c r="BP178">
        <v>600.0012592592592</v>
      </c>
      <c r="BQ178">
        <v>97.51131481481482</v>
      </c>
      <c r="BR178">
        <v>0.1000221925925926</v>
      </c>
      <c r="BS178">
        <v>24.87166666666667</v>
      </c>
      <c r="BT178">
        <v>24.99178888888889</v>
      </c>
      <c r="BU178">
        <v>999.9000000000001</v>
      </c>
      <c r="BV178">
        <v>0</v>
      </c>
      <c r="BW178">
        <v>0</v>
      </c>
      <c r="BX178">
        <v>9995.948148148149</v>
      </c>
      <c r="BY178">
        <v>0</v>
      </c>
      <c r="BZ178">
        <v>113.2518518518519</v>
      </c>
      <c r="CA178">
        <v>-24.65624074074075</v>
      </c>
      <c r="CB178">
        <v>473.1597407407408</v>
      </c>
      <c r="CC178">
        <v>497.7019259259259</v>
      </c>
      <c r="CD178">
        <v>1.029155555555556</v>
      </c>
      <c r="CE178">
        <v>490.1415925925925</v>
      </c>
      <c r="CF178">
        <v>15.19054444444444</v>
      </c>
      <c r="CG178">
        <v>1.581604444444445</v>
      </c>
      <c r="CH178">
        <v>1.481249259259259</v>
      </c>
      <c r="CI178">
        <v>13.78074074074074</v>
      </c>
      <c r="CJ178">
        <v>12.77598148148148</v>
      </c>
      <c r="CK178">
        <v>1600.028518518518</v>
      </c>
      <c r="CL178">
        <v>0.6920075185185185</v>
      </c>
      <c r="CM178">
        <v>0.3079927037037037</v>
      </c>
      <c r="CN178">
        <v>0</v>
      </c>
      <c r="CO178">
        <v>2.131025925925926</v>
      </c>
      <c r="CP178">
        <v>0</v>
      </c>
      <c r="CQ178">
        <v>12060.65555555555</v>
      </c>
      <c r="CR178">
        <v>13790.45555555555</v>
      </c>
      <c r="CS178">
        <v>39.43729629629629</v>
      </c>
      <c r="CT178">
        <v>39.58311111111111</v>
      </c>
      <c r="CU178">
        <v>39.92562962962962</v>
      </c>
      <c r="CV178">
        <v>37.87933333333334</v>
      </c>
      <c r="CW178">
        <v>38.58311111111111</v>
      </c>
      <c r="CX178">
        <v>1107.231481481482</v>
      </c>
      <c r="CY178">
        <v>492.7977777777778</v>
      </c>
      <c r="CZ178">
        <v>0</v>
      </c>
      <c r="DA178">
        <v>1728493150.6</v>
      </c>
      <c r="DB178">
        <v>0</v>
      </c>
      <c r="DC178">
        <v>1728490956.5</v>
      </c>
      <c r="DD178" t="s">
        <v>362</v>
      </c>
      <c r="DE178">
        <v>1728490952.5</v>
      </c>
      <c r="DF178">
        <v>1728490956.5</v>
      </c>
      <c r="DG178">
        <v>1</v>
      </c>
      <c r="DH178">
        <v>-0.065</v>
      </c>
      <c r="DI178">
        <v>-0.008</v>
      </c>
      <c r="DJ178">
        <v>-3.246</v>
      </c>
      <c r="DK178">
        <v>-0.091</v>
      </c>
      <c r="DL178">
        <v>52</v>
      </c>
      <c r="DM178">
        <v>15</v>
      </c>
      <c r="DN178">
        <v>0.25</v>
      </c>
      <c r="DO178">
        <v>0.13</v>
      </c>
      <c r="DP178">
        <v>-24.494605</v>
      </c>
      <c r="DQ178">
        <v>-3.300974859287028</v>
      </c>
      <c r="DR178">
        <v>0.3218999316169545</v>
      </c>
      <c r="DS178">
        <v>0</v>
      </c>
      <c r="DT178">
        <v>1.02914475</v>
      </c>
      <c r="DU178">
        <v>-0.0005028517823637993</v>
      </c>
      <c r="DV178">
        <v>0.0007330176924877056</v>
      </c>
      <c r="DW178">
        <v>1</v>
      </c>
      <c r="DX178">
        <v>1</v>
      </c>
      <c r="DY178">
        <v>2</v>
      </c>
      <c r="DZ178" t="s">
        <v>363</v>
      </c>
      <c r="EA178">
        <v>3.23094</v>
      </c>
      <c r="EB178">
        <v>2.70445</v>
      </c>
      <c r="EC178">
        <v>0.114795</v>
      </c>
      <c r="ED178">
        <v>0.118349</v>
      </c>
      <c r="EE178">
        <v>0.0851939</v>
      </c>
      <c r="EF178">
        <v>0.0814018</v>
      </c>
      <c r="EG178">
        <v>29197.7</v>
      </c>
      <c r="EH178">
        <v>28376.8</v>
      </c>
      <c r="EI178">
        <v>31575.8</v>
      </c>
      <c r="EJ178">
        <v>30498.7</v>
      </c>
      <c r="EK178">
        <v>38711</v>
      </c>
      <c r="EL178">
        <v>37034.8</v>
      </c>
      <c r="EM178">
        <v>44272.4</v>
      </c>
      <c r="EN178">
        <v>42576</v>
      </c>
      <c r="EO178">
        <v>1.86222</v>
      </c>
      <c r="EP178">
        <v>1.90453</v>
      </c>
      <c r="EQ178">
        <v>0.132151</v>
      </c>
      <c r="ER178">
        <v>0</v>
      </c>
      <c r="ES178">
        <v>22.8078</v>
      </c>
      <c r="ET178">
        <v>999.9</v>
      </c>
      <c r="EU178">
        <v>70.2</v>
      </c>
      <c r="EV178">
        <v>23.8</v>
      </c>
      <c r="EW178">
        <v>21.3054</v>
      </c>
      <c r="EX178">
        <v>61.2719</v>
      </c>
      <c r="EY178">
        <v>25.0881</v>
      </c>
      <c r="EZ178">
        <v>1</v>
      </c>
      <c r="FA178">
        <v>-0.220084</v>
      </c>
      <c r="FB178">
        <v>0.353276</v>
      </c>
      <c r="FC178">
        <v>20.1988</v>
      </c>
      <c r="FD178">
        <v>5.21894</v>
      </c>
      <c r="FE178">
        <v>11.9965</v>
      </c>
      <c r="FF178">
        <v>4.96415</v>
      </c>
      <c r="FG178">
        <v>3.2955</v>
      </c>
      <c r="FH178">
        <v>9999</v>
      </c>
      <c r="FI178">
        <v>9999</v>
      </c>
      <c r="FJ178">
        <v>9999</v>
      </c>
      <c r="FK178">
        <v>148.6</v>
      </c>
      <c r="FL178">
        <v>4.97099</v>
      </c>
      <c r="FM178">
        <v>1.86768</v>
      </c>
      <c r="FN178">
        <v>1.85897</v>
      </c>
      <c r="FO178">
        <v>1.86508</v>
      </c>
      <c r="FP178">
        <v>1.86305</v>
      </c>
      <c r="FQ178">
        <v>1.86444</v>
      </c>
      <c r="FR178">
        <v>1.85985</v>
      </c>
      <c r="FS178">
        <v>1.86391</v>
      </c>
      <c r="FT178">
        <v>0</v>
      </c>
      <c r="FU178">
        <v>0</v>
      </c>
      <c r="FV178">
        <v>0</v>
      </c>
      <c r="FW178">
        <v>0</v>
      </c>
      <c r="FX178" t="s">
        <v>364</v>
      </c>
      <c r="FY178" t="s">
        <v>365</v>
      </c>
      <c r="FZ178" t="s">
        <v>366</v>
      </c>
      <c r="GA178" t="s">
        <v>366</v>
      </c>
      <c r="GB178" t="s">
        <v>366</v>
      </c>
      <c r="GC178" t="s">
        <v>366</v>
      </c>
      <c r="GD178">
        <v>0</v>
      </c>
      <c r="GE178">
        <v>100</v>
      </c>
      <c r="GF178">
        <v>100</v>
      </c>
      <c r="GG178">
        <v>-6.169</v>
      </c>
      <c r="GH178">
        <v>-0.09039999999999999</v>
      </c>
      <c r="GI178">
        <v>-2.868309889394353</v>
      </c>
      <c r="GJ178">
        <v>-0.006773961979547998</v>
      </c>
      <c r="GK178">
        <v>-8.296070481250098E-08</v>
      </c>
      <c r="GL178">
        <v>3.322967193956903E-10</v>
      </c>
      <c r="GM178">
        <v>-0.07871069313407227</v>
      </c>
      <c r="GN178">
        <v>-0.00208336341840114</v>
      </c>
      <c r="GO178">
        <v>8.801746095907445E-05</v>
      </c>
      <c r="GP178">
        <v>-2.677693255255651E-07</v>
      </c>
      <c r="GQ178">
        <v>3</v>
      </c>
      <c r="GR178">
        <v>2052</v>
      </c>
      <c r="GS178">
        <v>2</v>
      </c>
      <c r="GT178">
        <v>18</v>
      </c>
      <c r="GU178">
        <v>35.7</v>
      </c>
      <c r="GV178">
        <v>35.6</v>
      </c>
      <c r="GW178">
        <v>1.33667</v>
      </c>
      <c r="GX178">
        <v>2.38037</v>
      </c>
      <c r="GY178">
        <v>1.44897</v>
      </c>
      <c r="GZ178">
        <v>2.32178</v>
      </c>
      <c r="HA178">
        <v>1.55151</v>
      </c>
      <c r="HB178">
        <v>2.21436</v>
      </c>
      <c r="HC178">
        <v>29.4527</v>
      </c>
      <c r="HD178">
        <v>14.6311</v>
      </c>
      <c r="HE178">
        <v>18</v>
      </c>
      <c r="HF178">
        <v>415.718</v>
      </c>
      <c r="HG178">
        <v>436.557</v>
      </c>
      <c r="HH178">
        <v>22.3546</v>
      </c>
      <c r="HI178">
        <v>24.1594</v>
      </c>
      <c r="HJ178">
        <v>30.0005</v>
      </c>
      <c r="HK178">
        <v>24.1261</v>
      </c>
      <c r="HL178">
        <v>24.04</v>
      </c>
      <c r="HM178">
        <v>26.7927</v>
      </c>
      <c r="HN178">
        <v>37.203</v>
      </c>
      <c r="HO178">
        <v>48.0912</v>
      </c>
      <c r="HP178">
        <v>22.3564</v>
      </c>
      <c r="HQ178">
        <v>526.471</v>
      </c>
      <c r="HR178">
        <v>15.177</v>
      </c>
      <c r="HS178">
        <v>100.231</v>
      </c>
      <c r="HT178">
        <v>101.748</v>
      </c>
    </row>
    <row r="179" spans="1:228">
      <c r="A179">
        <v>163</v>
      </c>
      <c r="B179">
        <v>1728493099.1</v>
      </c>
      <c r="C179">
        <v>2161.599999904633</v>
      </c>
      <c r="D179" t="s">
        <v>693</v>
      </c>
      <c r="E179" t="s">
        <v>694</v>
      </c>
      <c r="F179">
        <v>5</v>
      </c>
      <c r="G179" t="s">
        <v>357</v>
      </c>
      <c r="H179" t="s">
        <v>358</v>
      </c>
      <c r="I179" t="s">
        <v>359</v>
      </c>
      <c r="J179" t="s">
        <v>612</v>
      </c>
      <c r="K179">
        <v>1728493091.314285</v>
      </c>
      <c r="L179">
        <f>(M179)/1000</f>
        <v>0</v>
      </c>
      <c r="M179">
        <f>IF(BH179, AP179, AJ179)</f>
        <v>0</v>
      </c>
      <c r="N179">
        <f>IF(BH179, AK179, AI179)</f>
        <v>0</v>
      </c>
      <c r="O179">
        <f>BJ179 - IF(AW179&gt;1, N179*BD179*100.0/(AY179), 0)</f>
        <v>0</v>
      </c>
      <c r="P179">
        <f>((V179-L179/2)*O179-N179)/(V179+L179/2)</f>
        <v>0</v>
      </c>
      <c r="Q179">
        <f>P179*(BQ179+BR179)/1000.0</f>
        <v>0</v>
      </c>
      <c r="R179">
        <f>(BJ179 - IF(AW179&gt;1, N179*BD179*100.0/(AY179), 0))*(BQ179+BR179)/1000.0</f>
        <v>0</v>
      </c>
      <c r="S179">
        <f>2.0/((1/U179-1/T179)+SIGN(U179)*SQRT((1/U179-1/T179)*(1/U179-1/T179) + 4*BE179/((BE179+1)*(BE179+1))*(2*1/U179*1/T179-1/T179*1/T179)))</f>
        <v>0</v>
      </c>
      <c r="T179">
        <f>IF(LEFT(BF179,1)&lt;&gt;"0",IF(LEFT(BF179,1)="1",3.0,BG179),$D$5+$E$5*(BX179*BQ179/($K$5*1000))+$F$5*(BX179*BQ179/($K$5*1000))*MAX(MIN(BD179,$J$5),$I$5)*MAX(MIN(BD179,$J$5),$I$5)+$G$5*MAX(MIN(BD179,$J$5),$I$5)*(BX179*BQ179/($K$5*1000))+$H$5*(BX179*BQ179/($K$5*1000))*(BX179*BQ179/($K$5*1000)))</f>
        <v>0</v>
      </c>
      <c r="U179">
        <f>L179*(1000-(1000*0.61365*exp(17.502*Y179/(240.97+Y179))/(BQ179+BR179)+BL179)/2)/(1000*0.61365*exp(17.502*Y179/(240.97+Y179))/(BQ179+BR179)-BL179)</f>
        <v>0</v>
      </c>
      <c r="V179">
        <f>1/((BE179+1)/(S179/1.6)+1/(T179/1.37)) + BE179/((BE179+1)/(S179/1.6) + BE179/(T179/1.37))</f>
        <v>0</v>
      </c>
      <c r="W179">
        <f>(AZ179*BC179)</f>
        <v>0</v>
      </c>
      <c r="X179">
        <f>(BS179+(W179+2*0.95*5.67E-8*(((BS179+$B$7)+273)^4-(BS179+273)^4)-44100*L179)/(1.84*29.3*T179+8*0.95*5.67E-8*(BS179+273)^3))</f>
        <v>0</v>
      </c>
      <c r="Y179">
        <f>($C$7*BT179+$D$7*BU179+$E$7*X179)</f>
        <v>0</v>
      </c>
      <c r="Z179">
        <f>0.61365*exp(17.502*Y179/(240.97+Y179))</f>
        <v>0</v>
      </c>
      <c r="AA179">
        <f>(AB179/AC179*100)</f>
        <v>0</v>
      </c>
      <c r="AB179">
        <f>BL179*(BQ179+BR179)/1000</f>
        <v>0</v>
      </c>
      <c r="AC179">
        <f>0.61365*exp(17.502*BS179/(240.97+BS179))</f>
        <v>0</v>
      </c>
      <c r="AD179">
        <f>(Z179-BL179*(BQ179+BR179)/1000)</f>
        <v>0</v>
      </c>
      <c r="AE179">
        <f>(-L179*44100)</f>
        <v>0</v>
      </c>
      <c r="AF179">
        <f>2*29.3*T179*0.92*(BS179-Y179)</f>
        <v>0</v>
      </c>
      <c r="AG179">
        <f>2*0.95*5.67E-8*(((BS179+$B$7)+273)^4-(Y179+273)^4)</f>
        <v>0</v>
      </c>
      <c r="AH179">
        <f>W179+AG179+AE179+AF179</f>
        <v>0</v>
      </c>
      <c r="AI179">
        <f>BP179*AW179*(BK179-BJ179*(1000-AW179*BM179)/(1000-AW179*BL179))/(100*BD179)</f>
        <v>0</v>
      </c>
      <c r="AJ179">
        <f>1000*BP179*AW179*(BL179-BM179)/(100*BD179*(1000-AW179*BL179))</f>
        <v>0</v>
      </c>
      <c r="AK179">
        <f>(AL179 - AM179 - BQ179*1E3/(8.314*(BS179+273.15)) * AO179/BP179 * AN179) * BP179/(100*BD179) * (1000 - BM179)/1000</f>
        <v>0</v>
      </c>
      <c r="AL179">
        <v>523.4386258483556</v>
      </c>
      <c r="AM179">
        <v>503.1727454545451</v>
      </c>
      <c r="AN179">
        <v>2.480008872874408</v>
      </c>
      <c r="AO179">
        <v>66.79350455149209</v>
      </c>
      <c r="AP179">
        <f>(AR179 - AQ179 + BQ179*1E3/(8.314*(BS179+273.15)) * AT179/BP179 * AS179) * BP179/(100*BD179) * 1000/(1000 - AR179)</f>
        <v>0</v>
      </c>
      <c r="AQ179">
        <v>15.19596114799179</v>
      </c>
      <c r="AR179">
        <v>16.22523575757575</v>
      </c>
      <c r="AS179">
        <v>2.61251134280157E-05</v>
      </c>
      <c r="AT179">
        <v>79.18149441064182</v>
      </c>
      <c r="AU179">
        <v>154</v>
      </c>
      <c r="AV179">
        <v>26</v>
      </c>
      <c r="AW179">
        <f>IF(AU179*$H$13&gt;=AY179,1.0,(AY179/(AY179-AU179*$H$13)))</f>
        <v>0</v>
      </c>
      <c r="AX179">
        <f>(AW179-1)*100</f>
        <v>0</v>
      </c>
      <c r="AY179">
        <f>MAX(0,($B$13+$C$13*BX179)/(1+$D$13*BX179)*BQ179/(BS179+273)*$E$13)</f>
        <v>0</v>
      </c>
      <c r="AZ179">
        <f>$B$11*BY179+$C$11*BZ179+$F$11*CK179*(1-CN179)</f>
        <v>0</v>
      </c>
      <c r="BA179">
        <f>AZ179*BB179</f>
        <v>0</v>
      </c>
      <c r="BB179">
        <f>($B$11*$D$9+$C$11*$D$9+$F$11*((CX179+CP179)/MAX(CX179+CP179+CY179, 0.1)*$I$9+CY179/MAX(CX179+CP179+CY179, 0.1)*$J$9))/($B$11+$C$11+$F$11)</f>
        <v>0</v>
      </c>
      <c r="BC179">
        <f>($B$11*$K$9+$C$11*$K$9+$F$11*((CX179+CP179)/MAX(CX179+CP179+CY179, 0.1)*$P$9+CY179/MAX(CX179+CP179+CY179, 0.1)*$Q$9))/($B$11+$C$11+$F$11)</f>
        <v>0</v>
      </c>
      <c r="BD179">
        <v>6</v>
      </c>
      <c r="BE179">
        <v>0.5</v>
      </c>
      <c r="BF179" t="s">
        <v>361</v>
      </c>
      <c r="BG179">
        <v>2</v>
      </c>
      <c r="BH179" t="b">
        <v>1</v>
      </c>
      <c r="BI179">
        <v>1728493091.314285</v>
      </c>
      <c r="BJ179">
        <v>477.1064285714286</v>
      </c>
      <c r="BK179">
        <v>502.0260714285714</v>
      </c>
      <c r="BL179">
        <v>16.22138214285714</v>
      </c>
      <c r="BM179">
        <v>15.19285714285714</v>
      </c>
      <c r="BN179">
        <v>483.2298928571429</v>
      </c>
      <c r="BO179">
        <v>16.31183214285714</v>
      </c>
      <c r="BP179">
        <v>599.9916071428571</v>
      </c>
      <c r="BQ179">
        <v>97.51158214285715</v>
      </c>
      <c r="BR179">
        <v>0.09999388928571429</v>
      </c>
      <c r="BS179">
        <v>24.86204285714286</v>
      </c>
      <c r="BT179">
        <v>24.98432857142857</v>
      </c>
      <c r="BU179">
        <v>999.9000000000002</v>
      </c>
      <c r="BV179">
        <v>0</v>
      </c>
      <c r="BW179">
        <v>0</v>
      </c>
      <c r="BX179">
        <v>9998.436071428572</v>
      </c>
      <c r="BY179">
        <v>0</v>
      </c>
      <c r="BZ179">
        <v>111.9708571428572</v>
      </c>
      <c r="CA179">
        <v>-24.91967142857143</v>
      </c>
      <c r="CB179">
        <v>484.97325</v>
      </c>
      <c r="CC179">
        <v>509.7710000000001</v>
      </c>
      <c r="CD179">
        <v>1.028528571428571</v>
      </c>
      <c r="CE179">
        <v>502.0260714285714</v>
      </c>
      <c r="CF179">
        <v>15.19285714285714</v>
      </c>
      <c r="CG179">
        <v>1.581773571428571</v>
      </c>
      <c r="CH179">
        <v>1.481478928571429</v>
      </c>
      <c r="CI179">
        <v>13.78237857142857</v>
      </c>
      <c r="CJ179">
        <v>12.77835357142857</v>
      </c>
      <c r="CK179">
        <v>1600.009285714285</v>
      </c>
      <c r="CL179">
        <v>0.6920089285714285</v>
      </c>
      <c r="CM179">
        <v>0.3079913571428571</v>
      </c>
      <c r="CN179">
        <v>0</v>
      </c>
      <c r="CO179">
        <v>2.13825</v>
      </c>
      <c r="CP179">
        <v>0</v>
      </c>
      <c r="CQ179">
        <v>12052.89285714286</v>
      </c>
      <c r="CR179">
        <v>13790.3</v>
      </c>
      <c r="CS179">
        <v>39.35917857142857</v>
      </c>
      <c r="CT179">
        <v>39.5332857142857</v>
      </c>
      <c r="CU179">
        <v>39.85460714285715</v>
      </c>
      <c r="CV179">
        <v>37.81003571428572</v>
      </c>
      <c r="CW179">
        <v>38.50425</v>
      </c>
      <c r="CX179">
        <v>1107.220357142857</v>
      </c>
      <c r="CY179">
        <v>492.789642857143</v>
      </c>
      <c r="CZ179">
        <v>0</v>
      </c>
      <c r="DA179">
        <v>1728493156</v>
      </c>
      <c r="DB179">
        <v>0</v>
      </c>
      <c r="DC179">
        <v>1728490956.5</v>
      </c>
      <c r="DD179" t="s">
        <v>362</v>
      </c>
      <c r="DE179">
        <v>1728490952.5</v>
      </c>
      <c r="DF179">
        <v>1728490956.5</v>
      </c>
      <c r="DG179">
        <v>1</v>
      </c>
      <c r="DH179">
        <v>-0.065</v>
      </c>
      <c r="DI179">
        <v>-0.008</v>
      </c>
      <c r="DJ179">
        <v>-3.246</v>
      </c>
      <c r="DK179">
        <v>-0.091</v>
      </c>
      <c r="DL179">
        <v>52</v>
      </c>
      <c r="DM179">
        <v>15</v>
      </c>
      <c r="DN179">
        <v>0.25</v>
      </c>
      <c r="DO179">
        <v>0.13</v>
      </c>
      <c r="DP179">
        <v>-24.75630975609756</v>
      </c>
      <c r="DQ179">
        <v>-3.303869686411143</v>
      </c>
      <c r="DR179">
        <v>0.3305238914687526</v>
      </c>
      <c r="DS179">
        <v>0</v>
      </c>
      <c r="DT179">
        <v>1.028749024390244</v>
      </c>
      <c r="DU179">
        <v>-0.008065714285712457</v>
      </c>
      <c r="DV179">
        <v>0.001182287581865935</v>
      </c>
      <c r="DW179">
        <v>1</v>
      </c>
      <c r="DX179">
        <v>1</v>
      </c>
      <c r="DY179">
        <v>2</v>
      </c>
      <c r="DZ179" t="s">
        <v>363</v>
      </c>
      <c r="EA179">
        <v>3.23087</v>
      </c>
      <c r="EB179">
        <v>2.70448</v>
      </c>
      <c r="EC179">
        <v>0.116888</v>
      </c>
      <c r="ED179">
        <v>0.120458</v>
      </c>
      <c r="EE179">
        <v>0.0852069</v>
      </c>
      <c r="EF179">
        <v>0.08140500000000001</v>
      </c>
      <c r="EG179">
        <v>29128</v>
      </c>
      <c r="EH179">
        <v>28308.7</v>
      </c>
      <c r="EI179">
        <v>31575.1</v>
      </c>
      <c r="EJ179">
        <v>30498.5</v>
      </c>
      <c r="EK179">
        <v>38710.1</v>
      </c>
      <c r="EL179">
        <v>37034.2</v>
      </c>
      <c r="EM179">
        <v>44271.9</v>
      </c>
      <c r="EN179">
        <v>42575.4</v>
      </c>
      <c r="EO179">
        <v>1.86362</v>
      </c>
      <c r="EP179">
        <v>1.90435</v>
      </c>
      <c r="EQ179">
        <v>0.13157</v>
      </c>
      <c r="ER179">
        <v>0</v>
      </c>
      <c r="ES179">
        <v>22.8097</v>
      </c>
      <c r="ET179">
        <v>999.9</v>
      </c>
      <c r="EU179">
        <v>70.2</v>
      </c>
      <c r="EV179">
        <v>23.8</v>
      </c>
      <c r="EW179">
        <v>21.3037</v>
      </c>
      <c r="EX179">
        <v>60.5319</v>
      </c>
      <c r="EY179">
        <v>25.1803</v>
      </c>
      <c r="EZ179">
        <v>1</v>
      </c>
      <c r="FA179">
        <v>-0.219576</v>
      </c>
      <c r="FB179">
        <v>0.335365</v>
      </c>
      <c r="FC179">
        <v>20.1988</v>
      </c>
      <c r="FD179">
        <v>5.21924</v>
      </c>
      <c r="FE179">
        <v>11.9969</v>
      </c>
      <c r="FF179">
        <v>4.96475</v>
      </c>
      <c r="FG179">
        <v>3.2955</v>
      </c>
      <c r="FH179">
        <v>9999</v>
      </c>
      <c r="FI179">
        <v>9999</v>
      </c>
      <c r="FJ179">
        <v>9999</v>
      </c>
      <c r="FK179">
        <v>148.6</v>
      </c>
      <c r="FL179">
        <v>4.971</v>
      </c>
      <c r="FM179">
        <v>1.86768</v>
      </c>
      <c r="FN179">
        <v>1.85897</v>
      </c>
      <c r="FO179">
        <v>1.86508</v>
      </c>
      <c r="FP179">
        <v>1.86305</v>
      </c>
      <c r="FQ179">
        <v>1.86441</v>
      </c>
      <c r="FR179">
        <v>1.85987</v>
      </c>
      <c r="FS179">
        <v>1.86391</v>
      </c>
      <c r="FT179">
        <v>0</v>
      </c>
      <c r="FU179">
        <v>0</v>
      </c>
      <c r="FV179">
        <v>0</v>
      </c>
      <c r="FW179">
        <v>0</v>
      </c>
      <c r="FX179" t="s">
        <v>364</v>
      </c>
      <c r="FY179" t="s">
        <v>365</v>
      </c>
      <c r="FZ179" t="s">
        <v>366</v>
      </c>
      <c r="GA179" t="s">
        <v>366</v>
      </c>
      <c r="GB179" t="s">
        <v>366</v>
      </c>
      <c r="GC179" t="s">
        <v>366</v>
      </c>
      <c r="GD179">
        <v>0</v>
      </c>
      <c r="GE179">
        <v>100</v>
      </c>
      <c r="GF179">
        <v>100</v>
      </c>
      <c r="GG179">
        <v>-6.251</v>
      </c>
      <c r="GH179">
        <v>-0.09039999999999999</v>
      </c>
      <c r="GI179">
        <v>-2.868309889394353</v>
      </c>
      <c r="GJ179">
        <v>-0.006773961979547998</v>
      </c>
      <c r="GK179">
        <v>-8.296070481250098E-08</v>
      </c>
      <c r="GL179">
        <v>3.322967193956903E-10</v>
      </c>
      <c r="GM179">
        <v>-0.07871069313407227</v>
      </c>
      <c r="GN179">
        <v>-0.00208336341840114</v>
      </c>
      <c r="GO179">
        <v>8.801746095907445E-05</v>
      </c>
      <c r="GP179">
        <v>-2.677693255255651E-07</v>
      </c>
      <c r="GQ179">
        <v>3</v>
      </c>
      <c r="GR179">
        <v>2052</v>
      </c>
      <c r="GS179">
        <v>2</v>
      </c>
      <c r="GT179">
        <v>18</v>
      </c>
      <c r="GU179">
        <v>35.8</v>
      </c>
      <c r="GV179">
        <v>35.7</v>
      </c>
      <c r="GW179">
        <v>1.36108</v>
      </c>
      <c r="GX179">
        <v>2.38159</v>
      </c>
      <c r="GY179">
        <v>1.44897</v>
      </c>
      <c r="GZ179">
        <v>2.32056</v>
      </c>
      <c r="HA179">
        <v>1.55151</v>
      </c>
      <c r="HB179">
        <v>2.28027</v>
      </c>
      <c r="HC179">
        <v>29.4527</v>
      </c>
      <c r="HD179">
        <v>14.6399</v>
      </c>
      <c r="HE179">
        <v>18</v>
      </c>
      <c r="HF179">
        <v>416.485</v>
      </c>
      <c r="HG179">
        <v>436.503</v>
      </c>
      <c r="HH179">
        <v>22.3623</v>
      </c>
      <c r="HI179">
        <v>24.165</v>
      </c>
      <c r="HJ179">
        <v>30.0005</v>
      </c>
      <c r="HK179">
        <v>24.1317</v>
      </c>
      <c r="HL179">
        <v>24.046</v>
      </c>
      <c r="HM179">
        <v>27.2776</v>
      </c>
      <c r="HN179">
        <v>37.203</v>
      </c>
      <c r="HO179">
        <v>47.7158</v>
      </c>
      <c r="HP179">
        <v>22.3667</v>
      </c>
      <c r="HQ179">
        <v>541.496</v>
      </c>
      <c r="HR179">
        <v>15.177</v>
      </c>
      <c r="HS179">
        <v>100.229</v>
      </c>
      <c r="HT179">
        <v>101.747</v>
      </c>
    </row>
    <row r="180" spans="1:228">
      <c r="A180">
        <v>164</v>
      </c>
      <c r="B180">
        <v>1728493104.1</v>
      </c>
      <c r="C180">
        <v>2166.599999904633</v>
      </c>
      <c r="D180" t="s">
        <v>695</v>
      </c>
      <c r="E180" t="s">
        <v>696</v>
      </c>
      <c r="F180">
        <v>5</v>
      </c>
      <c r="G180" t="s">
        <v>357</v>
      </c>
      <c r="H180" t="s">
        <v>358</v>
      </c>
      <c r="I180" t="s">
        <v>359</v>
      </c>
      <c r="J180" t="s">
        <v>612</v>
      </c>
      <c r="K180">
        <v>1728493096.6</v>
      </c>
      <c r="L180">
        <f>(M180)/1000</f>
        <v>0</v>
      </c>
      <c r="M180">
        <f>IF(BH180, AP180, AJ180)</f>
        <v>0</v>
      </c>
      <c r="N180">
        <f>IF(BH180, AK180, AI180)</f>
        <v>0</v>
      </c>
      <c r="O180">
        <f>BJ180 - IF(AW180&gt;1, N180*BD180*100.0/(AY180), 0)</f>
        <v>0</v>
      </c>
      <c r="P180">
        <f>((V180-L180/2)*O180-N180)/(V180+L180/2)</f>
        <v>0</v>
      </c>
      <c r="Q180">
        <f>P180*(BQ180+BR180)/1000.0</f>
        <v>0</v>
      </c>
      <c r="R180">
        <f>(BJ180 - IF(AW180&gt;1, N180*BD180*100.0/(AY180), 0))*(BQ180+BR180)/1000.0</f>
        <v>0</v>
      </c>
      <c r="S180">
        <f>2.0/((1/U180-1/T180)+SIGN(U180)*SQRT((1/U180-1/T180)*(1/U180-1/T180) + 4*BE180/((BE180+1)*(BE180+1))*(2*1/U180*1/T180-1/T180*1/T180)))</f>
        <v>0</v>
      </c>
      <c r="T180">
        <f>IF(LEFT(BF180,1)&lt;&gt;"0",IF(LEFT(BF180,1)="1",3.0,BG180),$D$5+$E$5*(BX180*BQ180/($K$5*1000))+$F$5*(BX180*BQ180/($K$5*1000))*MAX(MIN(BD180,$J$5),$I$5)*MAX(MIN(BD180,$J$5),$I$5)+$G$5*MAX(MIN(BD180,$J$5),$I$5)*(BX180*BQ180/($K$5*1000))+$H$5*(BX180*BQ180/($K$5*1000))*(BX180*BQ180/($K$5*1000)))</f>
        <v>0</v>
      </c>
      <c r="U180">
        <f>L180*(1000-(1000*0.61365*exp(17.502*Y180/(240.97+Y180))/(BQ180+BR180)+BL180)/2)/(1000*0.61365*exp(17.502*Y180/(240.97+Y180))/(BQ180+BR180)-BL180)</f>
        <v>0</v>
      </c>
      <c r="V180">
        <f>1/((BE180+1)/(S180/1.6)+1/(T180/1.37)) + BE180/((BE180+1)/(S180/1.6) + BE180/(T180/1.37))</f>
        <v>0</v>
      </c>
      <c r="W180">
        <f>(AZ180*BC180)</f>
        <v>0</v>
      </c>
      <c r="X180">
        <f>(BS180+(W180+2*0.95*5.67E-8*(((BS180+$B$7)+273)^4-(BS180+273)^4)-44100*L180)/(1.84*29.3*T180+8*0.95*5.67E-8*(BS180+273)^3))</f>
        <v>0</v>
      </c>
      <c r="Y180">
        <f>($C$7*BT180+$D$7*BU180+$E$7*X180)</f>
        <v>0</v>
      </c>
      <c r="Z180">
        <f>0.61365*exp(17.502*Y180/(240.97+Y180))</f>
        <v>0</v>
      </c>
      <c r="AA180">
        <f>(AB180/AC180*100)</f>
        <v>0</v>
      </c>
      <c r="AB180">
        <f>BL180*(BQ180+BR180)/1000</f>
        <v>0</v>
      </c>
      <c r="AC180">
        <f>0.61365*exp(17.502*BS180/(240.97+BS180))</f>
        <v>0</v>
      </c>
      <c r="AD180">
        <f>(Z180-BL180*(BQ180+BR180)/1000)</f>
        <v>0</v>
      </c>
      <c r="AE180">
        <f>(-L180*44100)</f>
        <v>0</v>
      </c>
      <c r="AF180">
        <f>2*29.3*T180*0.92*(BS180-Y180)</f>
        <v>0</v>
      </c>
      <c r="AG180">
        <f>2*0.95*5.67E-8*(((BS180+$B$7)+273)^4-(Y180+273)^4)</f>
        <v>0</v>
      </c>
      <c r="AH180">
        <f>W180+AG180+AE180+AF180</f>
        <v>0</v>
      </c>
      <c r="AI180">
        <f>BP180*AW180*(BK180-BJ180*(1000-AW180*BM180)/(1000-AW180*BL180))/(100*BD180)</f>
        <v>0</v>
      </c>
      <c r="AJ180">
        <f>1000*BP180*AW180*(BL180-BM180)/(100*BD180*(1000-AW180*BL180))</f>
        <v>0</v>
      </c>
      <c r="AK180">
        <f>(AL180 - AM180 - BQ180*1E3/(8.314*(BS180+273.15)) * AO180/BP180 * AN180) * BP180/(100*BD180) * (1000 - BM180)/1000</f>
        <v>0</v>
      </c>
      <c r="AL180">
        <v>536.1944166562049</v>
      </c>
      <c r="AM180">
        <v>515.6954181818181</v>
      </c>
      <c r="AN180">
        <v>2.512517110602512</v>
      </c>
      <c r="AO180">
        <v>66.79350455149209</v>
      </c>
      <c r="AP180">
        <f>(AR180 - AQ180 + BQ180*1E3/(8.314*(BS180+273.15)) * AT180/BP180 * AS180) * BP180/(100*BD180) * 1000/(1000 - AR180)</f>
        <v>0</v>
      </c>
      <c r="AQ180">
        <v>15.19732292502028</v>
      </c>
      <c r="AR180">
        <v>16.22565636363636</v>
      </c>
      <c r="AS180">
        <v>-9.322635076888967E-06</v>
      </c>
      <c r="AT180">
        <v>79.18149441064182</v>
      </c>
      <c r="AU180">
        <v>155</v>
      </c>
      <c r="AV180">
        <v>26</v>
      </c>
      <c r="AW180">
        <f>IF(AU180*$H$13&gt;=AY180,1.0,(AY180/(AY180-AU180*$H$13)))</f>
        <v>0</v>
      </c>
      <c r="AX180">
        <f>(AW180-1)*100</f>
        <v>0</v>
      </c>
      <c r="AY180">
        <f>MAX(0,($B$13+$C$13*BX180)/(1+$D$13*BX180)*BQ180/(BS180+273)*$E$13)</f>
        <v>0</v>
      </c>
      <c r="AZ180">
        <f>$B$11*BY180+$C$11*BZ180+$F$11*CK180*(1-CN180)</f>
        <v>0</v>
      </c>
      <c r="BA180">
        <f>AZ180*BB180</f>
        <v>0</v>
      </c>
      <c r="BB180">
        <f>($B$11*$D$9+$C$11*$D$9+$F$11*((CX180+CP180)/MAX(CX180+CP180+CY180, 0.1)*$I$9+CY180/MAX(CX180+CP180+CY180, 0.1)*$J$9))/($B$11+$C$11+$F$11)</f>
        <v>0</v>
      </c>
      <c r="BC180">
        <f>($B$11*$K$9+$C$11*$K$9+$F$11*((CX180+CP180)/MAX(CX180+CP180+CY180, 0.1)*$P$9+CY180/MAX(CX180+CP180+CY180, 0.1)*$Q$9))/($B$11+$C$11+$F$11)</f>
        <v>0</v>
      </c>
      <c r="BD180">
        <v>6</v>
      </c>
      <c r="BE180">
        <v>0.5</v>
      </c>
      <c r="BF180" t="s">
        <v>361</v>
      </c>
      <c r="BG180">
        <v>2</v>
      </c>
      <c r="BH180" t="b">
        <v>1</v>
      </c>
      <c r="BI180">
        <v>1728493096.6</v>
      </c>
      <c r="BJ180">
        <v>490.1214814814815</v>
      </c>
      <c r="BK180">
        <v>515.3166666666666</v>
      </c>
      <c r="BL180">
        <v>16.22322592592593</v>
      </c>
      <c r="BM180">
        <v>15.19552962962963</v>
      </c>
      <c r="BN180">
        <v>496.3317037037038</v>
      </c>
      <c r="BO180">
        <v>16.31366296296297</v>
      </c>
      <c r="BP180">
        <v>600.0147407407408</v>
      </c>
      <c r="BQ180">
        <v>97.51184074074074</v>
      </c>
      <c r="BR180">
        <v>0.09996366296296297</v>
      </c>
      <c r="BS180">
        <v>24.8506</v>
      </c>
      <c r="BT180">
        <v>24.9780111111111</v>
      </c>
      <c r="BU180">
        <v>999.9000000000001</v>
      </c>
      <c r="BV180">
        <v>0</v>
      </c>
      <c r="BW180">
        <v>0</v>
      </c>
      <c r="BX180">
        <v>10011.10296296296</v>
      </c>
      <c r="BY180">
        <v>0</v>
      </c>
      <c r="BZ180">
        <v>109.3379259259259</v>
      </c>
      <c r="CA180">
        <v>-25.19524074074074</v>
      </c>
      <c r="CB180">
        <v>498.2039259259259</v>
      </c>
      <c r="CC180">
        <v>523.2680370370371</v>
      </c>
      <c r="CD180">
        <v>1.027695555555556</v>
      </c>
      <c r="CE180">
        <v>515.3166666666666</v>
      </c>
      <c r="CF180">
        <v>15.19552962962963</v>
      </c>
      <c r="CG180">
        <v>1.581957777777778</v>
      </c>
      <c r="CH180">
        <v>1.481744074074074</v>
      </c>
      <c r="CI180">
        <v>13.78415925925926</v>
      </c>
      <c r="CJ180">
        <v>12.78107777777777</v>
      </c>
      <c r="CK180">
        <v>1599.97962962963</v>
      </c>
      <c r="CL180">
        <v>0.6920017407407407</v>
      </c>
      <c r="CM180">
        <v>0.3079984814814814</v>
      </c>
      <c r="CN180">
        <v>0</v>
      </c>
      <c r="CO180">
        <v>2.170637037037037</v>
      </c>
      <c r="CP180">
        <v>0</v>
      </c>
      <c r="CQ180">
        <v>12044.19259259259</v>
      </c>
      <c r="CR180">
        <v>13790.00740740741</v>
      </c>
      <c r="CS180">
        <v>39.27062962962962</v>
      </c>
      <c r="CT180">
        <v>39.47662962962963</v>
      </c>
      <c r="CU180">
        <v>39.77522222222222</v>
      </c>
      <c r="CV180">
        <v>37.73348148148148</v>
      </c>
      <c r="CW180">
        <v>38.42111111111111</v>
      </c>
      <c r="CX180">
        <v>1107.189259259259</v>
      </c>
      <c r="CY180">
        <v>492.791111111111</v>
      </c>
      <c r="CZ180">
        <v>0</v>
      </c>
      <c r="DA180">
        <v>1728493160.8</v>
      </c>
      <c r="DB180">
        <v>0</v>
      </c>
      <c r="DC180">
        <v>1728490956.5</v>
      </c>
      <c r="DD180" t="s">
        <v>362</v>
      </c>
      <c r="DE180">
        <v>1728490952.5</v>
      </c>
      <c r="DF180">
        <v>1728490956.5</v>
      </c>
      <c r="DG180">
        <v>1</v>
      </c>
      <c r="DH180">
        <v>-0.065</v>
      </c>
      <c r="DI180">
        <v>-0.008</v>
      </c>
      <c r="DJ180">
        <v>-3.246</v>
      </c>
      <c r="DK180">
        <v>-0.091</v>
      </c>
      <c r="DL180">
        <v>52</v>
      </c>
      <c r="DM180">
        <v>15</v>
      </c>
      <c r="DN180">
        <v>0.25</v>
      </c>
      <c r="DO180">
        <v>0.13</v>
      </c>
      <c r="DP180">
        <v>-25.04248292682927</v>
      </c>
      <c r="DQ180">
        <v>-3.099679442508689</v>
      </c>
      <c r="DR180">
        <v>0.3090595450579606</v>
      </c>
      <c r="DS180">
        <v>0</v>
      </c>
      <c r="DT180">
        <v>1.02829243902439</v>
      </c>
      <c r="DU180">
        <v>-0.009516585365856665</v>
      </c>
      <c r="DV180">
        <v>0.001340154305800323</v>
      </c>
      <c r="DW180">
        <v>1</v>
      </c>
      <c r="DX180">
        <v>1</v>
      </c>
      <c r="DY180">
        <v>2</v>
      </c>
      <c r="DZ180" t="s">
        <v>363</v>
      </c>
      <c r="EA180">
        <v>3.23101</v>
      </c>
      <c r="EB180">
        <v>2.70417</v>
      </c>
      <c r="EC180">
        <v>0.118975</v>
      </c>
      <c r="ED180">
        <v>0.122538</v>
      </c>
      <c r="EE180">
        <v>0.0852111</v>
      </c>
      <c r="EF180">
        <v>0.0814189</v>
      </c>
      <c r="EG180">
        <v>29059</v>
      </c>
      <c r="EH180">
        <v>28241.5</v>
      </c>
      <c r="EI180">
        <v>31574.8</v>
      </c>
      <c r="EJ180">
        <v>30498.1</v>
      </c>
      <c r="EK180">
        <v>38709.4</v>
      </c>
      <c r="EL180">
        <v>37033.5</v>
      </c>
      <c r="EM180">
        <v>44271.2</v>
      </c>
      <c r="EN180">
        <v>42575.2</v>
      </c>
      <c r="EO180">
        <v>1.86238</v>
      </c>
      <c r="EP180">
        <v>1.90432</v>
      </c>
      <c r="EQ180">
        <v>0.130832</v>
      </c>
      <c r="ER180">
        <v>0</v>
      </c>
      <c r="ES180">
        <v>22.8107</v>
      </c>
      <c r="ET180">
        <v>999.9</v>
      </c>
      <c r="EU180">
        <v>70.09999999999999</v>
      </c>
      <c r="EV180">
        <v>23.8</v>
      </c>
      <c r="EW180">
        <v>21.2727</v>
      </c>
      <c r="EX180">
        <v>60.7519</v>
      </c>
      <c r="EY180">
        <v>24.7396</v>
      </c>
      <c r="EZ180">
        <v>1</v>
      </c>
      <c r="FA180">
        <v>-0.219268</v>
      </c>
      <c r="FB180">
        <v>0.288924</v>
      </c>
      <c r="FC180">
        <v>20.1988</v>
      </c>
      <c r="FD180">
        <v>5.21864</v>
      </c>
      <c r="FE180">
        <v>11.9972</v>
      </c>
      <c r="FF180">
        <v>4.96435</v>
      </c>
      <c r="FG180">
        <v>3.29545</v>
      </c>
      <c r="FH180">
        <v>9999</v>
      </c>
      <c r="FI180">
        <v>9999</v>
      </c>
      <c r="FJ180">
        <v>9999</v>
      </c>
      <c r="FK180">
        <v>148.6</v>
      </c>
      <c r="FL180">
        <v>4.97099</v>
      </c>
      <c r="FM180">
        <v>1.86768</v>
      </c>
      <c r="FN180">
        <v>1.85893</v>
      </c>
      <c r="FO180">
        <v>1.86508</v>
      </c>
      <c r="FP180">
        <v>1.86305</v>
      </c>
      <c r="FQ180">
        <v>1.86438</v>
      </c>
      <c r="FR180">
        <v>1.85986</v>
      </c>
      <c r="FS180">
        <v>1.86387</v>
      </c>
      <c r="FT180">
        <v>0</v>
      </c>
      <c r="FU180">
        <v>0</v>
      </c>
      <c r="FV180">
        <v>0</v>
      </c>
      <c r="FW180">
        <v>0</v>
      </c>
      <c r="FX180" t="s">
        <v>364</v>
      </c>
      <c r="FY180" t="s">
        <v>365</v>
      </c>
      <c r="FZ180" t="s">
        <v>366</v>
      </c>
      <c r="GA180" t="s">
        <v>366</v>
      </c>
      <c r="GB180" t="s">
        <v>366</v>
      </c>
      <c r="GC180" t="s">
        <v>366</v>
      </c>
      <c r="GD180">
        <v>0</v>
      </c>
      <c r="GE180">
        <v>100</v>
      </c>
      <c r="GF180">
        <v>100</v>
      </c>
      <c r="GG180">
        <v>-6.332</v>
      </c>
      <c r="GH180">
        <v>-0.09039999999999999</v>
      </c>
      <c r="GI180">
        <v>-2.868309889394353</v>
      </c>
      <c r="GJ180">
        <v>-0.006773961979547998</v>
      </c>
      <c r="GK180">
        <v>-8.296070481250098E-08</v>
      </c>
      <c r="GL180">
        <v>3.322967193956903E-10</v>
      </c>
      <c r="GM180">
        <v>-0.07871069313407227</v>
      </c>
      <c r="GN180">
        <v>-0.00208336341840114</v>
      </c>
      <c r="GO180">
        <v>8.801746095907445E-05</v>
      </c>
      <c r="GP180">
        <v>-2.677693255255651E-07</v>
      </c>
      <c r="GQ180">
        <v>3</v>
      </c>
      <c r="GR180">
        <v>2052</v>
      </c>
      <c r="GS180">
        <v>2</v>
      </c>
      <c r="GT180">
        <v>18</v>
      </c>
      <c r="GU180">
        <v>35.9</v>
      </c>
      <c r="GV180">
        <v>35.8</v>
      </c>
      <c r="GW180">
        <v>1.38794</v>
      </c>
      <c r="GX180">
        <v>2.38281</v>
      </c>
      <c r="GY180">
        <v>1.44775</v>
      </c>
      <c r="GZ180">
        <v>2.32178</v>
      </c>
      <c r="HA180">
        <v>1.55151</v>
      </c>
      <c r="HB180">
        <v>2.33398</v>
      </c>
      <c r="HC180">
        <v>29.4527</v>
      </c>
      <c r="HD180">
        <v>14.6399</v>
      </c>
      <c r="HE180">
        <v>18</v>
      </c>
      <c r="HF180">
        <v>415.879</v>
      </c>
      <c r="HG180">
        <v>436.537</v>
      </c>
      <c r="HH180">
        <v>22.3766</v>
      </c>
      <c r="HI180">
        <v>24.1706</v>
      </c>
      <c r="HJ180">
        <v>30.0004</v>
      </c>
      <c r="HK180">
        <v>24.1376</v>
      </c>
      <c r="HL180">
        <v>24.052</v>
      </c>
      <c r="HM180">
        <v>27.8216</v>
      </c>
      <c r="HN180">
        <v>37.203</v>
      </c>
      <c r="HO180">
        <v>47.7158</v>
      </c>
      <c r="HP180">
        <v>22.3848</v>
      </c>
      <c r="HQ180">
        <v>551.515</v>
      </c>
      <c r="HR180">
        <v>15.177</v>
      </c>
      <c r="HS180">
        <v>100.228</v>
      </c>
      <c r="HT180">
        <v>101.746</v>
      </c>
    </row>
    <row r="181" spans="1:228">
      <c r="A181">
        <v>165</v>
      </c>
      <c r="B181">
        <v>1728493109.1</v>
      </c>
      <c r="C181">
        <v>2171.599999904633</v>
      </c>
      <c r="D181" t="s">
        <v>697</v>
      </c>
      <c r="E181" t="s">
        <v>698</v>
      </c>
      <c r="F181">
        <v>5</v>
      </c>
      <c r="G181" t="s">
        <v>357</v>
      </c>
      <c r="H181" t="s">
        <v>358</v>
      </c>
      <c r="I181" t="s">
        <v>359</v>
      </c>
      <c r="J181" t="s">
        <v>612</v>
      </c>
      <c r="K181">
        <v>1728493101.314285</v>
      </c>
      <c r="L181">
        <f>(M181)/1000</f>
        <v>0</v>
      </c>
      <c r="M181">
        <f>IF(BH181, AP181, AJ181)</f>
        <v>0</v>
      </c>
      <c r="N181">
        <f>IF(BH181, AK181, AI181)</f>
        <v>0</v>
      </c>
      <c r="O181">
        <f>BJ181 - IF(AW181&gt;1, N181*BD181*100.0/(AY181), 0)</f>
        <v>0</v>
      </c>
      <c r="P181">
        <f>((V181-L181/2)*O181-N181)/(V181+L181/2)</f>
        <v>0</v>
      </c>
      <c r="Q181">
        <f>P181*(BQ181+BR181)/1000.0</f>
        <v>0</v>
      </c>
      <c r="R181">
        <f>(BJ181 - IF(AW181&gt;1, N181*BD181*100.0/(AY181), 0))*(BQ181+BR181)/1000.0</f>
        <v>0</v>
      </c>
      <c r="S181">
        <f>2.0/((1/U181-1/T181)+SIGN(U181)*SQRT((1/U181-1/T181)*(1/U181-1/T181) + 4*BE181/((BE181+1)*(BE181+1))*(2*1/U181*1/T181-1/T181*1/T181)))</f>
        <v>0</v>
      </c>
      <c r="T181">
        <f>IF(LEFT(BF181,1)&lt;&gt;"0",IF(LEFT(BF181,1)="1",3.0,BG181),$D$5+$E$5*(BX181*BQ181/($K$5*1000))+$F$5*(BX181*BQ181/($K$5*1000))*MAX(MIN(BD181,$J$5),$I$5)*MAX(MIN(BD181,$J$5),$I$5)+$G$5*MAX(MIN(BD181,$J$5),$I$5)*(BX181*BQ181/($K$5*1000))+$H$5*(BX181*BQ181/($K$5*1000))*(BX181*BQ181/($K$5*1000)))</f>
        <v>0</v>
      </c>
      <c r="U181">
        <f>L181*(1000-(1000*0.61365*exp(17.502*Y181/(240.97+Y181))/(BQ181+BR181)+BL181)/2)/(1000*0.61365*exp(17.502*Y181/(240.97+Y181))/(BQ181+BR181)-BL181)</f>
        <v>0</v>
      </c>
      <c r="V181">
        <f>1/((BE181+1)/(S181/1.6)+1/(T181/1.37)) + BE181/((BE181+1)/(S181/1.6) + BE181/(T181/1.37))</f>
        <v>0</v>
      </c>
      <c r="W181">
        <f>(AZ181*BC181)</f>
        <v>0</v>
      </c>
      <c r="X181">
        <f>(BS181+(W181+2*0.95*5.67E-8*(((BS181+$B$7)+273)^4-(BS181+273)^4)-44100*L181)/(1.84*29.3*T181+8*0.95*5.67E-8*(BS181+273)^3))</f>
        <v>0</v>
      </c>
      <c r="Y181">
        <f>($C$7*BT181+$D$7*BU181+$E$7*X181)</f>
        <v>0</v>
      </c>
      <c r="Z181">
        <f>0.61365*exp(17.502*Y181/(240.97+Y181))</f>
        <v>0</v>
      </c>
      <c r="AA181">
        <f>(AB181/AC181*100)</f>
        <v>0</v>
      </c>
      <c r="AB181">
        <f>BL181*(BQ181+BR181)/1000</f>
        <v>0</v>
      </c>
      <c r="AC181">
        <f>0.61365*exp(17.502*BS181/(240.97+BS181))</f>
        <v>0</v>
      </c>
      <c r="AD181">
        <f>(Z181-BL181*(BQ181+BR181)/1000)</f>
        <v>0</v>
      </c>
      <c r="AE181">
        <f>(-L181*44100)</f>
        <v>0</v>
      </c>
      <c r="AF181">
        <f>2*29.3*T181*0.92*(BS181-Y181)</f>
        <v>0</v>
      </c>
      <c r="AG181">
        <f>2*0.95*5.67E-8*(((BS181+$B$7)+273)^4-(Y181+273)^4)</f>
        <v>0</v>
      </c>
      <c r="AH181">
        <f>W181+AG181+AE181+AF181</f>
        <v>0</v>
      </c>
      <c r="AI181">
        <f>BP181*AW181*(BK181-BJ181*(1000-AW181*BM181)/(1000-AW181*BL181))/(100*BD181)</f>
        <v>0</v>
      </c>
      <c r="AJ181">
        <f>1000*BP181*AW181*(BL181-BM181)/(100*BD181*(1000-AW181*BL181))</f>
        <v>0</v>
      </c>
      <c r="AK181">
        <f>(AL181 - AM181 - BQ181*1E3/(8.314*(BS181+273.15)) * AO181/BP181 * AN181) * BP181/(100*BD181) * (1000 - BM181)/1000</f>
        <v>0</v>
      </c>
      <c r="AL181">
        <v>548.9458670153123</v>
      </c>
      <c r="AM181">
        <v>528.2043818181818</v>
      </c>
      <c r="AN181">
        <v>2.499177927076705</v>
      </c>
      <c r="AO181">
        <v>66.79350455149209</v>
      </c>
      <c r="AP181">
        <f>(AR181 - AQ181 + BQ181*1E3/(8.314*(BS181+273.15)) * AT181/BP181 * AS181) * BP181/(100*BD181) * 1000/(1000 - AR181)</f>
        <v>0</v>
      </c>
      <c r="AQ181">
        <v>15.20047652475382</v>
      </c>
      <c r="AR181">
        <v>16.22745454545453</v>
      </c>
      <c r="AS181">
        <v>1.410198239816065E-05</v>
      </c>
      <c r="AT181">
        <v>79.18149441064182</v>
      </c>
      <c r="AU181">
        <v>155</v>
      </c>
      <c r="AV181">
        <v>26</v>
      </c>
      <c r="AW181">
        <f>IF(AU181*$H$13&gt;=AY181,1.0,(AY181/(AY181-AU181*$H$13)))</f>
        <v>0</v>
      </c>
      <c r="AX181">
        <f>(AW181-1)*100</f>
        <v>0</v>
      </c>
      <c r="AY181">
        <f>MAX(0,($B$13+$C$13*BX181)/(1+$D$13*BX181)*BQ181/(BS181+273)*$E$13)</f>
        <v>0</v>
      </c>
      <c r="AZ181">
        <f>$B$11*BY181+$C$11*BZ181+$F$11*CK181*(1-CN181)</f>
        <v>0</v>
      </c>
      <c r="BA181">
        <f>AZ181*BB181</f>
        <v>0</v>
      </c>
      <c r="BB181">
        <f>($B$11*$D$9+$C$11*$D$9+$F$11*((CX181+CP181)/MAX(CX181+CP181+CY181, 0.1)*$I$9+CY181/MAX(CX181+CP181+CY181, 0.1)*$J$9))/($B$11+$C$11+$F$11)</f>
        <v>0</v>
      </c>
      <c r="BC181">
        <f>($B$11*$K$9+$C$11*$K$9+$F$11*((CX181+CP181)/MAX(CX181+CP181+CY181, 0.1)*$P$9+CY181/MAX(CX181+CP181+CY181, 0.1)*$Q$9))/($B$11+$C$11+$F$11)</f>
        <v>0</v>
      </c>
      <c r="BD181">
        <v>6</v>
      </c>
      <c r="BE181">
        <v>0.5</v>
      </c>
      <c r="BF181" t="s">
        <v>361</v>
      </c>
      <c r="BG181">
        <v>2</v>
      </c>
      <c r="BH181" t="b">
        <v>1</v>
      </c>
      <c r="BI181">
        <v>1728493101.314285</v>
      </c>
      <c r="BJ181">
        <v>501.7097142857143</v>
      </c>
      <c r="BK181">
        <v>527.1412499999999</v>
      </c>
      <c r="BL181">
        <v>16.22520714285715</v>
      </c>
      <c r="BM181">
        <v>15.19794642857143</v>
      </c>
      <c r="BN181">
        <v>507.9970357142857</v>
      </c>
      <c r="BO181">
        <v>16.31564642857143</v>
      </c>
      <c r="BP181">
        <v>599.996392857143</v>
      </c>
      <c r="BQ181">
        <v>97.51241428571429</v>
      </c>
      <c r="BR181">
        <v>0.09995984285714286</v>
      </c>
      <c r="BS181">
        <v>24.84121785714286</v>
      </c>
      <c r="BT181">
        <v>24.96925357142857</v>
      </c>
      <c r="BU181">
        <v>999.9000000000002</v>
      </c>
      <c r="BV181">
        <v>0</v>
      </c>
      <c r="BW181">
        <v>0</v>
      </c>
      <c r="BX181">
        <v>10000.61892857143</v>
      </c>
      <c r="BY181">
        <v>0</v>
      </c>
      <c r="BZ181">
        <v>106.8666071428571</v>
      </c>
      <c r="CA181">
        <v>-25.43152499999999</v>
      </c>
      <c r="CB181">
        <v>509.9843214285714</v>
      </c>
      <c r="CC181">
        <v>535.2763214285715</v>
      </c>
      <c r="CD181">
        <v>1.027266785714286</v>
      </c>
      <c r="CE181">
        <v>527.1412499999999</v>
      </c>
      <c r="CF181">
        <v>15.19794642857143</v>
      </c>
      <c r="CG181">
        <v>1.58216</v>
      </c>
      <c r="CH181">
        <v>1.481988214285714</v>
      </c>
      <c r="CI181">
        <v>13.78612857142857</v>
      </c>
      <c r="CJ181">
        <v>12.78358928571429</v>
      </c>
      <c r="CK181">
        <v>1599.991785714286</v>
      </c>
      <c r="CL181">
        <v>0.6919977857142855</v>
      </c>
      <c r="CM181">
        <v>0.3080024642857143</v>
      </c>
      <c r="CN181">
        <v>0</v>
      </c>
      <c r="CO181">
        <v>2.075414285714285</v>
      </c>
      <c r="CP181">
        <v>0</v>
      </c>
      <c r="CQ181">
        <v>12037.58214285714</v>
      </c>
      <c r="CR181">
        <v>13790.10714285714</v>
      </c>
      <c r="CS181">
        <v>39.18724999999999</v>
      </c>
      <c r="CT181">
        <v>39.42614285714286</v>
      </c>
      <c r="CU181">
        <v>39.70517857142857</v>
      </c>
      <c r="CV181">
        <v>37.66492857142857</v>
      </c>
      <c r="CW181">
        <v>38.35242857142857</v>
      </c>
      <c r="CX181">
        <v>1107.191785714286</v>
      </c>
      <c r="CY181">
        <v>492.8007142857143</v>
      </c>
      <c r="CZ181">
        <v>0</v>
      </c>
      <c r="DA181">
        <v>1728493166.2</v>
      </c>
      <c r="DB181">
        <v>0</v>
      </c>
      <c r="DC181">
        <v>1728490956.5</v>
      </c>
      <c r="DD181" t="s">
        <v>362</v>
      </c>
      <c r="DE181">
        <v>1728490952.5</v>
      </c>
      <c r="DF181">
        <v>1728490956.5</v>
      </c>
      <c r="DG181">
        <v>1</v>
      </c>
      <c r="DH181">
        <v>-0.065</v>
      </c>
      <c r="DI181">
        <v>-0.008</v>
      </c>
      <c r="DJ181">
        <v>-3.246</v>
      </c>
      <c r="DK181">
        <v>-0.091</v>
      </c>
      <c r="DL181">
        <v>52</v>
      </c>
      <c r="DM181">
        <v>15</v>
      </c>
      <c r="DN181">
        <v>0.25</v>
      </c>
      <c r="DO181">
        <v>0.13</v>
      </c>
      <c r="DP181">
        <v>-25.286945</v>
      </c>
      <c r="DQ181">
        <v>-3.059966228893062</v>
      </c>
      <c r="DR181">
        <v>0.2976848736079817</v>
      </c>
      <c r="DS181">
        <v>0</v>
      </c>
      <c r="DT181">
        <v>1.0276345</v>
      </c>
      <c r="DU181">
        <v>-0.005243752345218888</v>
      </c>
      <c r="DV181">
        <v>0.001061696637462887</v>
      </c>
      <c r="DW181">
        <v>1</v>
      </c>
      <c r="DX181">
        <v>1</v>
      </c>
      <c r="DY181">
        <v>2</v>
      </c>
      <c r="DZ181" t="s">
        <v>363</v>
      </c>
      <c r="EA181">
        <v>3.23073</v>
      </c>
      <c r="EB181">
        <v>2.70432</v>
      </c>
      <c r="EC181">
        <v>0.121039</v>
      </c>
      <c r="ED181">
        <v>0.124598</v>
      </c>
      <c r="EE181">
        <v>0.0852164</v>
      </c>
      <c r="EF181">
        <v>0.0814265</v>
      </c>
      <c r="EG181">
        <v>28990.3</v>
      </c>
      <c r="EH181">
        <v>28175.4</v>
      </c>
      <c r="EI181">
        <v>31574.1</v>
      </c>
      <c r="EJ181">
        <v>30498.3</v>
      </c>
      <c r="EK181">
        <v>38708.2</v>
      </c>
      <c r="EL181">
        <v>37033.3</v>
      </c>
      <c r="EM181">
        <v>44270.1</v>
      </c>
      <c r="EN181">
        <v>42575.2</v>
      </c>
      <c r="EO181">
        <v>1.86112</v>
      </c>
      <c r="EP181">
        <v>1.90438</v>
      </c>
      <c r="EQ181">
        <v>0.13078</v>
      </c>
      <c r="ER181">
        <v>0</v>
      </c>
      <c r="ES181">
        <v>22.8102</v>
      </c>
      <c r="ET181">
        <v>999.9</v>
      </c>
      <c r="EU181">
        <v>70.09999999999999</v>
      </c>
      <c r="EV181">
        <v>23.8</v>
      </c>
      <c r="EW181">
        <v>21.2737</v>
      </c>
      <c r="EX181">
        <v>60.8819</v>
      </c>
      <c r="EY181">
        <v>25.2163</v>
      </c>
      <c r="EZ181">
        <v>1</v>
      </c>
      <c r="FA181">
        <v>-0.21909</v>
      </c>
      <c r="FB181">
        <v>0.243028</v>
      </c>
      <c r="FC181">
        <v>20.1983</v>
      </c>
      <c r="FD181">
        <v>5.21534</v>
      </c>
      <c r="FE181">
        <v>11.9962</v>
      </c>
      <c r="FF181">
        <v>4.9635</v>
      </c>
      <c r="FG181">
        <v>3.2949</v>
      </c>
      <c r="FH181">
        <v>9999</v>
      </c>
      <c r="FI181">
        <v>9999</v>
      </c>
      <c r="FJ181">
        <v>9999</v>
      </c>
      <c r="FK181">
        <v>148.6</v>
      </c>
      <c r="FL181">
        <v>4.97102</v>
      </c>
      <c r="FM181">
        <v>1.86768</v>
      </c>
      <c r="FN181">
        <v>1.85893</v>
      </c>
      <c r="FO181">
        <v>1.86508</v>
      </c>
      <c r="FP181">
        <v>1.86306</v>
      </c>
      <c r="FQ181">
        <v>1.86441</v>
      </c>
      <c r="FR181">
        <v>1.85988</v>
      </c>
      <c r="FS181">
        <v>1.86389</v>
      </c>
      <c r="FT181">
        <v>0</v>
      </c>
      <c r="FU181">
        <v>0</v>
      </c>
      <c r="FV181">
        <v>0</v>
      </c>
      <c r="FW181">
        <v>0</v>
      </c>
      <c r="FX181" t="s">
        <v>364</v>
      </c>
      <c r="FY181" t="s">
        <v>365</v>
      </c>
      <c r="FZ181" t="s">
        <v>366</v>
      </c>
      <c r="GA181" t="s">
        <v>366</v>
      </c>
      <c r="GB181" t="s">
        <v>366</v>
      </c>
      <c r="GC181" t="s">
        <v>366</v>
      </c>
      <c r="GD181">
        <v>0</v>
      </c>
      <c r="GE181">
        <v>100</v>
      </c>
      <c r="GF181">
        <v>100</v>
      </c>
      <c r="GG181">
        <v>-6.414</v>
      </c>
      <c r="GH181">
        <v>-0.09039999999999999</v>
      </c>
      <c r="GI181">
        <v>-2.868309889394353</v>
      </c>
      <c r="GJ181">
        <v>-0.006773961979547998</v>
      </c>
      <c r="GK181">
        <v>-8.296070481250098E-08</v>
      </c>
      <c r="GL181">
        <v>3.322967193956903E-10</v>
      </c>
      <c r="GM181">
        <v>-0.07871069313407227</v>
      </c>
      <c r="GN181">
        <v>-0.00208336341840114</v>
      </c>
      <c r="GO181">
        <v>8.801746095907445E-05</v>
      </c>
      <c r="GP181">
        <v>-2.677693255255651E-07</v>
      </c>
      <c r="GQ181">
        <v>3</v>
      </c>
      <c r="GR181">
        <v>2052</v>
      </c>
      <c r="GS181">
        <v>2</v>
      </c>
      <c r="GT181">
        <v>18</v>
      </c>
      <c r="GU181">
        <v>35.9</v>
      </c>
      <c r="GV181">
        <v>35.9</v>
      </c>
      <c r="GW181">
        <v>1.41479</v>
      </c>
      <c r="GX181">
        <v>2.38037</v>
      </c>
      <c r="GY181">
        <v>1.44897</v>
      </c>
      <c r="GZ181">
        <v>2.32178</v>
      </c>
      <c r="HA181">
        <v>1.55151</v>
      </c>
      <c r="HB181">
        <v>2.31567</v>
      </c>
      <c r="HC181">
        <v>29.4739</v>
      </c>
      <c r="HD181">
        <v>14.6486</v>
      </c>
      <c r="HE181">
        <v>18</v>
      </c>
      <c r="HF181">
        <v>415.274</v>
      </c>
      <c r="HG181">
        <v>436.608</v>
      </c>
      <c r="HH181">
        <v>22.3967</v>
      </c>
      <c r="HI181">
        <v>24.1757</v>
      </c>
      <c r="HJ181">
        <v>30.0003</v>
      </c>
      <c r="HK181">
        <v>24.1437</v>
      </c>
      <c r="HL181">
        <v>24.057</v>
      </c>
      <c r="HM181">
        <v>28.3062</v>
      </c>
      <c r="HN181">
        <v>37.203</v>
      </c>
      <c r="HO181">
        <v>47.7158</v>
      </c>
      <c r="HP181">
        <v>22.4085</v>
      </c>
      <c r="HQ181">
        <v>566.5410000000001</v>
      </c>
      <c r="HR181">
        <v>15.1098</v>
      </c>
      <c r="HS181">
        <v>100.225</v>
      </c>
      <c r="HT181">
        <v>101.746</v>
      </c>
    </row>
    <row r="182" spans="1:228">
      <c r="A182">
        <v>166</v>
      </c>
      <c r="B182">
        <v>1728493114.1</v>
      </c>
      <c r="C182">
        <v>2176.599999904633</v>
      </c>
      <c r="D182" t="s">
        <v>699</v>
      </c>
      <c r="E182" t="s">
        <v>700</v>
      </c>
      <c r="F182">
        <v>5</v>
      </c>
      <c r="G182" t="s">
        <v>357</v>
      </c>
      <c r="H182" t="s">
        <v>358</v>
      </c>
      <c r="I182" t="s">
        <v>359</v>
      </c>
      <c r="J182" t="s">
        <v>612</v>
      </c>
      <c r="K182">
        <v>1728493106.6</v>
      </c>
      <c r="L182">
        <f>(M182)/1000</f>
        <v>0</v>
      </c>
      <c r="M182">
        <f>IF(BH182, AP182, AJ182)</f>
        <v>0</v>
      </c>
      <c r="N182">
        <f>IF(BH182, AK182, AI182)</f>
        <v>0</v>
      </c>
      <c r="O182">
        <f>BJ182 - IF(AW182&gt;1, N182*BD182*100.0/(AY182), 0)</f>
        <v>0</v>
      </c>
      <c r="P182">
        <f>((V182-L182/2)*O182-N182)/(V182+L182/2)</f>
        <v>0</v>
      </c>
      <c r="Q182">
        <f>P182*(BQ182+BR182)/1000.0</f>
        <v>0</v>
      </c>
      <c r="R182">
        <f>(BJ182 - IF(AW182&gt;1, N182*BD182*100.0/(AY182), 0))*(BQ182+BR182)/1000.0</f>
        <v>0</v>
      </c>
      <c r="S182">
        <f>2.0/((1/U182-1/T182)+SIGN(U182)*SQRT((1/U182-1/T182)*(1/U182-1/T182) + 4*BE182/((BE182+1)*(BE182+1))*(2*1/U182*1/T182-1/T182*1/T182)))</f>
        <v>0</v>
      </c>
      <c r="T182">
        <f>IF(LEFT(BF182,1)&lt;&gt;"0",IF(LEFT(BF182,1)="1",3.0,BG182),$D$5+$E$5*(BX182*BQ182/($K$5*1000))+$F$5*(BX182*BQ182/($K$5*1000))*MAX(MIN(BD182,$J$5),$I$5)*MAX(MIN(BD182,$J$5),$I$5)+$G$5*MAX(MIN(BD182,$J$5),$I$5)*(BX182*BQ182/($K$5*1000))+$H$5*(BX182*BQ182/($K$5*1000))*(BX182*BQ182/($K$5*1000)))</f>
        <v>0</v>
      </c>
      <c r="U182">
        <f>L182*(1000-(1000*0.61365*exp(17.502*Y182/(240.97+Y182))/(BQ182+BR182)+BL182)/2)/(1000*0.61365*exp(17.502*Y182/(240.97+Y182))/(BQ182+BR182)-BL182)</f>
        <v>0</v>
      </c>
      <c r="V182">
        <f>1/((BE182+1)/(S182/1.6)+1/(T182/1.37)) + BE182/((BE182+1)/(S182/1.6) + BE182/(T182/1.37))</f>
        <v>0</v>
      </c>
      <c r="W182">
        <f>(AZ182*BC182)</f>
        <v>0</v>
      </c>
      <c r="X182">
        <f>(BS182+(W182+2*0.95*5.67E-8*(((BS182+$B$7)+273)^4-(BS182+273)^4)-44100*L182)/(1.84*29.3*T182+8*0.95*5.67E-8*(BS182+273)^3))</f>
        <v>0</v>
      </c>
      <c r="Y182">
        <f>($C$7*BT182+$D$7*BU182+$E$7*X182)</f>
        <v>0</v>
      </c>
      <c r="Z182">
        <f>0.61365*exp(17.502*Y182/(240.97+Y182))</f>
        <v>0</v>
      </c>
      <c r="AA182">
        <f>(AB182/AC182*100)</f>
        <v>0</v>
      </c>
      <c r="AB182">
        <f>BL182*(BQ182+BR182)/1000</f>
        <v>0</v>
      </c>
      <c r="AC182">
        <f>0.61365*exp(17.502*BS182/(240.97+BS182))</f>
        <v>0</v>
      </c>
      <c r="AD182">
        <f>(Z182-BL182*(BQ182+BR182)/1000)</f>
        <v>0</v>
      </c>
      <c r="AE182">
        <f>(-L182*44100)</f>
        <v>0</v>
      </c>
      <c r="AF182">
        <f>2*29.3*T182*0.92*(BS182-Y182)</f>
        <v>0</v>
      </c>
      <c r="AG182">
        <f>2*0.95*5.67E-8*(((BS182+$B$7)+273)^4-(Y182+273)^4)</f>
        <v>0</v>
      </c>
      <c r="AH182">
        <f>W182+AG182+AE182+AF182</f>
        <v>0</v>
      </c>
      <c r="AI182">
        <f>BP182*AW182*(BK182-BJ182*(1000-AW182*BM182)/(1000-AW182*BL182))/(100*BD182)</f>
        <v>0</v>
      </c>
      <c r="AJ182">
        <f>1000*BP182*AW182*(BL182-BM182)/(100*BD182*(1000-AW182*BL182))</f>
        <v>0</v>
      </c>
      <c r="AK182">
        <f>(AL182 - AM182 - BQ182*1E3/(8.314*(BS182+273.15)) * AO182/BP182 * AN182) * BP182/(100*BD182) * (1000 - BM182)/1000</f>
        <v>0</v>
      </c>
      <c r="AL182">
        <v>561.7689213375638</v>
      </c>
      <c r="AM182">
        <v>540.774412121212</v>
      </c>
      <c r="AN182">
        <v>2.517379776218094</v>
      </c>
      <c r="AO182">
        <v>66.79350455149209</v>
      </c>
      <c r="AP182">
        <f>(AR182 - AQ182 + BQ182*1E3/(8.314*(BS182+273.15)) * AT182/BP182 * AS182) * BP182/(100*BD182) * 1000/(1000 - AR182)</f>
        <v>0</v>
      </c>
      <c r="AQ182">
        <v>15.20344717671359</v>
      </c>
      <c r="AR182">
        <v>16.2290206060606</v>
      </c>
      <c r="AS182">
        <v>1.169591651620911E-05</v>
      </c>
      <c r="AT182">
        <v>79.18149441064182</v>
      </c>
      <c r="AU182">
        <v>154</v>
      </c>
      <c r="AV182">
        <v>26</v>
      </c>
      <c r="AW182">
        <f>IF(AU182*$H$13&gt;=AY182,1.0,(AY182/(AY182-AU182*$H$13)))</f>
        <v>0</v>
      </c>
      <c r="AX182">
        <f>(AW182-1)*100</f>
        <v>0</v>
      </c>
      <c r="AY182">
        <f>MAX(0,($B$13+$C$13*BX182)/(1+$D$13*BX182)*BQ182/(BS182+273)*$E$13)</f>
        <v>0</v>
      </c>
      <c r="AZ182">
        <f>$B$11*BY182+$C$11*BZ182+$F$11*CK182*(1-CN182)</f>
        <v>0</v>
      </c>
      <c r="BA182">
        <f>AZ182*BB182</f>
        <v>0</v>
      </c>
      <c r="BB182">
        <f>($B$11*$D$9+$C$11*$D$9+$F$11*((CX182+CP182)/MAX(CX182+CP182+CY182, 0.1)*$I$9+CY182/MAX(CX182+CP182+CY182, 0.1)*$J$9))/($B$11+$C$11+$F$11)</f>
        <v>0</v>
      </c>
      <c r="BC182">
        <f>($B$11*$K$9+$C$11*$K$9+$F$11*((CX182+CP182)/MAX(CX182+CP182+CY182, 0.1)*$P$9+CY182/MAX(CX182+CP182+CY182, 0.1)*$Q$9))/($B$11+$C$11+$F$11)</f>
        <v>0</v>
      </c>
      <c r="BD182">
        <v>6</v>
      </c>
      <c r="BE182">
        <v>0.5</v>
      </c>
      <c r="BF182" t="s">
        <v>361</v>
      </c>
      <c r="BG182">
        <v>2</v>
      </c>
      <c r="BH182" t="b">
        <v>1</v>
      </c>
      <c r="BI182">
        <v>1728493106.6</v>
      </c>
      <c r="BJ182">
        <v>514.7154814814814</v>
      </c>
      <c r="BK182">
        <v>540.435962962963</v>
      </c>
      <c r="BL182">
        <v>16.22724814814815</v>
      </c>
      <c r="BM182">
        <v>15.20052962962963</v>
      </c>
      <c r="BN182">
        <v>521.089074074074</v>
      </c>
      <c r="BO182">
        <v>16.31768518518519</v>
      </c>
      <c r="BP182">
        <v>599.9923333333334</v>
      </c>
      <c r="BQ182">
        <v>97.51307777777777</v>
      </c>
      <c r="BR182">
        <v>0.1000085185185185</v>
      </c>
      <c r="BS182">
        <v>24.83056296296296</v>
      </c>
      <c r="BT182">
        <v>24.96051481481481</v>
      </c>
      <c r="BU182">
        <v>999.9000000000001</v>
      </c>
      <c r="BV182">
        <v>0</v>
      </c>
      <c r="BW182">
        <v>0</v>
      </c>
      <c r="BX182">
        <v>9993.790000000001</v>
      </c>
      <c r="BY182">
        <v>0</v>
      </c>
      <c r="BZ182">
        <v>104.1514444444444</v>
      </c>
      <c r="CA182">
        <v>-25.72048518518518</v>
      </c>
      <c r="CB182">
        <v>523.2056666666666</v>
      </c>
      <c r="CC182">
        <v>548.7776666666666</v>
      </c>
      <c r="CD182">
        <v>1.026727037037037</v>
      </c>
      <c r="CE182">
        <v>540.435962962963</v>
      </c>
      <c r="CF182">
        <v>15.20052962962963</v>
      </c>
      <c r="CG182">
        <v>1.582369629629629</v>
      </c>
      <c r="CH182">
        <v>1.48225</v>
      </c>
      <c r="CI182">
        <v>13.78817037037037</v>
      </c>
      <c r="CJ182">
        <v>12.78629259259259</v>
      </c>
      <c r="CK182">
        <v>1599.995185185185</v>
      </c>
      <c r="CL182">
        <v>0.6919932592592593</v>
      </c>
      <c r="CM182">
        <v>0.3080068888888888</v>
      </c>
      <c r="CN182">
        <v>0</v>
      </c>
      <c r="CO182">
        <v>2.063977777777778</v>
      </c>
      <c r="CP182">
        <v>0</v>
      </c>
      <c r="CQ182">
        <v>12031.17407407408</v>
      </c>
      <c r="CR182">
        <v>13790.10740740741</v>
      </c>
      <c r="CS182">
        <v>39.09929629629629</v>
      </c>
      <c r="CT182">
        <v>39.36081481481482</v>
      </c>
      <c r="CU182">
        <v>39.62707407407407</v>
      </c>
      <c r="CV182">
        <v>37.60155555555556</v>
      </c>
      <c r="CW182">
        <v>38.28448148148147</v>
      </c>
      <c r="CX182">
        <v>1107.187037037037</v>
      </c>
      <c r="CY182">
        <v>492.8088888888889</v>
      </c>
      <c r="CZ182">
        <v>0</v>
      </c>
      <c r="DA182">
        <v>1728493171</v>
      </c>
      <c r="DB182">
        <v>0</v>
      </c>
      <c r="DC182">
        <v>1728490956.5</v>
      </c>
      <c r="DD182" t="s">
        <v>362</v>
      </c>
      <c r="DE182">
        <v>1728490952.5</v>
      </c>
      <c r="DF182">
        <v>1728490956.5</v>
      </c>
      <c r="DG182">
        <v>1</v>
      </c>
      <c r="DH182">
        <v>-0.065</v>
      </c>
      <c r="DI182">
        <v>-0.008</v>
      </c>
      <c r="DJ182">
        <v>-3.246</v>
      </c>
      <c r="DK182">
        <v>-0.091</v>
      </c>
      <c r="DL182">
        <v>52</v>
      </c>
      <c r="DM182">
        <v>15</v>
      </c>
      <c r="DN182">
        <v>0.25</v>
      </c>
      <c r="DO182">
        <v>0.13</v>
      </c>
      <c r="DP182">
        <v>-25.54094</v>
      </c>
      <c r="DQ182">
        <v>-3.298043527204495</v>
      </c>
      <c r="DR182">
        <v>0.3189428301435852</v>
      </c>
      <c r="DS182">
        <v>0</v>
      </c>
      <c r="DT182">
        <v>1.02695475</v>
      </c>
      <c r="DU182">
        <v>-0.00597782363977706</v>
      </c>
      <c r="DV182">
        <v>0.001097333102344037</v>
      </c>
      <c r="DW182">
        <v>1</v>
      </c>
      <c r="DX182">
        <v>1</v>
      </c>
      <c r="DY182">
        <v>2</v>
      </c>
      <c r="DZ182" t="s">
        <v>363</v>
      </c>
      <c r="EA182">
        <v>3.23087</v>
      </c>
      <c r="EB182">
        <v>2.7043</v>
      </c>
      <c r="EC182">
        <v>0.123084</v>
      </c>
      <c r="ED182">
        <v>0.126628</v>
      </c>
      <c r="EE182">
        <v>0.0852195</v>
      </c>
      <c r="EF182">
        <v>0.08141669999999999</v>
      </c>
      <c r="EG182">
        <v>28922.7</v>
      </c>
      <c r="EH182">
        <v>28109.4</v>
      </c>
      <c r="EI182">
        <v>31573.9</v>
      </c>
      <c r="EJ182">
        <v>30497.6</v>
      </c>
      <c r="EK182">
        <v>38707.8</v>
      </c>
      <c r="EL182">
        <v>37033.1</v>
      </c>
      <c r="EM182">
        <v>44269.7</v>
      </c>
      <c r="EN182">
        <v>42574.5</v>
      </c>
      <c r="EO182">
        <v>1.86383</v>
      </c>
      <c r="EP182">
        <v>1.904</v>
      </c>
      <c r="EQ182">
        <v>0.130214</v>
      </c>
      <c r="ER182">
        <v>0</v>
      </c>
      <c r="ES182">
        <v>22.8054</v>
      </c>
      <c r="ET182">
        <v>999.9</v>
      </c>
      <c r="EU182">
        <v>70.09999999999999</v>
      </c>
      <c r="EV182">
        <v>23.8</v>
      </c>
      <c r="EW182">
        <v>21.2718</v>
      </c>
      <c r="EX182">
        <v>61.3719</v>
      </c>
      <c r="EY182">
        <v>25.0962</v>
      </c>
      <c r="EZ182">
        <v>1</v>
      </c>
      <c r="FA182">
        <v>-0.218897</v>
      </c>
      <c r="FB182">
        <v>0.197116</v>
      </c>
      <c r="FC182">
        <v>20.1988</v>
      </c>
      <c r="FD182">
        <v>5.21894</v>
      </c>
      <c r="FE182">
        <v>11.9962</v>
      </c>
      <c r="FF182">
        <v>4.96465</v>
      </c>
      <c r="FG182">
        <v>3.29565</v>
      </c>
      <c r="FH182">
        <v>9999</v>
      </c>
      <c r="FI182">
        <v>9999</v>
      </c>
      <c r="FJ182">
        <v>9999</v>
      </c>
      <c r="FK182">
        <v>148.6</v>
      </c>
      <c r="FL182">
        <v>4.971</v>
      </c>
      <c r="FM182">
        <v>1.86768</v>
      </c>
      <c r="FN182">
        <v>1.85895</v>
      </c>
      <c r="FO182">
        <v>1.86508</v>
      </c>
      <c r="FP182">
        <v>1.86304</v>
      </c>
      <c r="FQ182">
        <v>1.86443</v>
      </c>
      <c r="FR182">
        <v>1.85989</v>
      </c>
      <c r="FS182">
        <v>1.86389</v>
      </c>
      <c r="FT182">
        <v>0</v>
      </c>
      <c r="FU182">
        <v>0</v>
      </c>
      <c r="FV182">
        <v>0</v>
      </c>
      <c r="FW182">
        <v>0</v>
      </c>
      <c r="FX182" t="s">
        <v>364</v>
      </c>
      <c r="FY182" t="s">
        <v>365</v>
      </c>
      <c r="FZ182" t="s">
        <v>366</v>
      </c>
      <c r="GA182" t="s">
        <v>366</v>
      </c>
      <c r="GB182" t="s">
        <v>366</v>
      </c>
      <c r="GC182" t="s">
        <v>366</v>
      </c>
      <c r="GD182">
        <v>0</v>
      </c>
      <c r="GE182">
        <v>100</v>
      </c>
      <c r="GF182">
        <v>100</v>
      </c>
      <c r="GG182">
        <v>-6.497</v>
      </c>
      <c r="GH182">
        <v>-0.09039999999999999</v>
      </c>
      <c r="GI182">
        <v>-2.868309889394353</v>
      </c>
      <c r="GJ182">
        <v>-0.006773961979547998</v>
      </c>
      <c r="GK182">
        <v>-8.296070481250098E-08</v>
      </c>
      <c r="GL182">
        <v>3.322967193956903E-10</v>
      </c>
      <c r="GM182">
        <v>-0.07871069313407227</v>
      </c>
      <c r="GN182">
        <v>-0.00208336341840114</v>
      </c>
      <c r="GO182">
        <v>8.801746095907445E-05</v>
      </c>
      <c r="GP182">
        <v>-2.677693255255651E-07</v>
      </c>
      <c r="GQ182">
        <v>3</v>
      </c>
      <c r="GR182">
        <v>2052</v>
      </c>
      <c r="GS182">
        <v>2</v>
      </c>
      <c r="GT182">
        <v>18</v>
      </c>
      <c r="GU182">
        <v>36</v>
      </c>
      <c r="GV182">
        <v>36</v>
      </c>
      <c r="GW182">
        <v>1.43921</v>
      </c>
      <c r="GX182">
        <v>2.37305</v>
      </c>
      <c r="GY182">
        <v>1.44775</v>
      </c>
      <c r="GZ182">
        <v>2.32178</v>
      </c>
      <c r="HA182">
        <v>1.55151</v>
      </c>
      <c r="HB182">
        <v>2.42188</v>
      </c>
      <c r="HC182">
        <v>29.4739</v>
      </c>
      <c r="HD182">
        <v>14.6486</v>
      </c>
      <c r="HE182">
        <v>18</v>
      </c>
      <c r="HF182">
        <v>416.711</v>
      </c>
      <c r="HG182">
        <v>436.438</v>
      </c>
      <c r="HH182">
        <v>22.4248</v>
      </c>
      <c r="HI182">
        <v>24.1817</v>
      </c>
      <c r="HJ182">
        <v>30.0004</v>
      </c>
      <c r="HK182">
        <v>24.1487</v>
      </c>
      <c r="HL182">
        <v>24.063</v>
      </c>
      <c r="HM182">
        <v>28.8442</v>
      </c>
      <c r="HN182">
        <v>37.4966</v>
      </c>
      <c r="HO182">
        <v>47.3242</v>
      </c>
      <c r="HP182">
        <v>22.4362</v>
      </c>
      <c r="HQ182">
        <v>576.562</v>
      </c>
      <c r="HR182">
        <v>15.0817</v>
      </c>
      <c r="HS182">
        <v>100.225</v>
      </c>
      <c r="HT182">
        <v>101.744</v>
      </c>
    </row>
    <row r="183" spans="1:228">
      <c r="A183">
        <v>167</v>
      </c>
      <c r="B183">
        <v>1728493119.1</v>
      </c>
      <c r="C183">
        <v>2181.599999904633</v>
      </c>
      <c r="D183" t="s">
        <v>701</v>
      </c>
      <c r="E183" t="s">
        <v>702</v>
      </c>
      <c r="F183">
        <v>5</v>
      </c>
      <c r="G183" t="s">
        <v>357</v>
      </c>
      <c r="H183" t="s">
        <v>358</v>
      </c>
      <c r="I183" t="s">
        <v>359</v>
      </c>
      <c r="J183" t="s">
        <v>612</v>
      </c>
      <c r="K183">
        <v>1728493111.314285</v>
      </c>
      <c r="L183">
        <f>(M183)/1000</f>
        <v>0</v>
      </c>
      <c r="M183">
        <f>IF(BH183, AP183, AJ183)</f>
        <v>0</v>
      </c>
      <c r="N183">
        <f>IF(BH183, AK183, AI183)</f>
        <v>0</v>
      </c>
      <c r="O183">
        <f>BJ183 - IF(AW183&gt;1, N183*BD183*100.0/(AY183), 0)</f>
        <v>0</v>
      </c>
      <c r="P183">
        <f>((V183-L183/2)*O183-N183)/(V183+L183/2)</f>
        <v>0</v>
      </c>
      <c r="Q183">
        <f>P183*(BQ183+BR183)/1000.0</f>
        <v>0</v>
      </c>
      <c r="R183">
        <f>(BJ183 - IF(AW183&gt;1, N183*BD183*100.0/(AY183), 0))*(BQ183+BR183)/1000.0</f>
        <v>0</v>
      </c>
      <c r="S183">
        <f>2.0/((1/U183-1/T183)+SIGN(U183)*SQRT((1/U183-1/T183)*(1/U183-1/T183) + 4*BE183/((BE183+1)*(BE183+1))*(2*1/U183*1/T183-1/T183*1/T183)))</f>
        <v>0</v>
      </c>
      <c r="T183">
        <f>IF(LEFT(BF183,1)&lt;&gt;"0",IF(LEFT(BF183,1)="1",3.0,BG183),$D$5+$E$5*(BX183*BQ183/($K$5*1000))+$F$5*(BX183*BQ183/($K$5*1000))*MAX(MIN(BD183,$J$5),$I$5)*MAX(MIN(BD183,$J$5),$I$5)+$G$5*MAX(MIN(BD183,$J$5),$I$5)*(BX183*BQ183/($K$5*1000))+$H$5*(BX183*BQ183/($K$5*1000))*(BX183*BQ183/($K$5*1000)))</f>
        <v>0</v>
      </c>
      <c r="U183">
        <f>L183*(1000-(1000*0.61365*exp(17.502*Y183/(240.97+Y183))/(BQ183+BR183)+BL183)/2)/(1000*0.61365*exp(17.502*Y183/(240.97+Y183))/(BQ183+BR183)-BL183)</f>
        <v>0</v>
      </c>
      <c r="V183">
        <f>1/((BE183+1)/(S183/1.6)+1/(T183/1.37)) + BE183/((BE183+1)/(S183/1.6) + BE183/(T183/1.37))</f>
        <v>0</v>
      </c>
      <c r="W183">
        <f>(AZ183*BC183)</f>
        <v>0</v>
      </c>
      <c r="X183">
        <f>(BS183+(W183+2*0.95*5.67E-8*(((BS183+$B$7)+273)^4-(BS183+273)^4)-44100*L183)/(1.84*29.3*T183+8*0.95*5.67E-8*(BS183+273)^3))</f>
        <v>0</v>
      </c>
      <c r="Y183">
        <f>($C$7*BT183+$D$7*BU183+$E$7*X183)</f>
        <v>0</v>
      </c>
      <c r="Z183">
        <f>0.61365*exp(17.502*Y183/(240.97+Y183))</f>
        <v>0</v>
      </c>
      <c r="AA183">
        <f>(AB183/AC183*100)</f>
        <v>0</v>
      </c>
      <c r="AB183">
        <f>BL183*(BQ183+BR183)/1000</f>
        <v>0</v>
      </c>
      <c r="AC183">
        <f>0.61365*exp(17.502*BS183/(240.97+BS183))</f>
        <v>0</v>
      </c>
      <c r="AD183">
        <f>(Z183-BL183*(BQ183+BR183)/1000)</f>
        <v>0</v>
      </c>
      <c r="AE183">
        <f>(-L183*44100)</f>
        <v>0</v>
      </c>
      <c r="AF183">
        <f>2*29.3*T183*0.92*(BS183-Y183)</f>
        <v>0</v>
      </c>
      <c r="AG183">
        <f>2*0.95*5.67E-8*(((BS183+$B$7)+273)^4-(Y183+273)^4)</f>
        <v>0</v>
      </c>
      <c r="AH183">
        <f>W183+AG183+AE183+AF183</f>
        <v>0</v>
      </c>
      <c r="AI183">
        <f>BP183*AW183*(BK183-BJ183*(1000-AW183*BM183)/(1000-AW183*BL183))/(100*BD183)</f>
        <v>0</v>
      </c>
      <c r="AJ183">
        <f>1000*BP183*AW183*(BL183-BM183)/(100*BD183*(1000-AW183*BL183))</f>
        <v>0</v>
      </c>
      <c r="AK183">
        <f>(AL183 - AM183 - BQ183*1E3/(8.314*(BS183+273.15)) * AO183/BP183 * AN183) * BP183/(100*BD183) * (1000 - BM183)/1000</f>
        <v>0</v>
      </c>
      <c r="AL183">
        <v>574.559822727384</v>
      </c>
      <c r="AM183">
        <v>553.3208242424241</v>
      </c>
      <c r="AN183">
        <v>2.51100762760285</v>
      </c>
      <c r="AO183">
        <v>66.79350455149209</v>
      </c>
      <c r="AP183">
        <f>(AR183 - AQ183 + BQ183*1E3/(8.314*(BS183+273.15)) * AT183/BP183 * AS183) * BP183/(100*BD183) * 1000/(1000 - AR183)</f>
        <v>0</v>
      </c>
      <c r="AQ183">
        <v>15.18227350299656</v>
      </c>
      <c r="AR183">
        <v>16.2260303030303</v>
      </c>
      <c r="AS183">
        <v>-1.351831441387325E-06</v>
      </c>
      <c r="AT183">
        <v>79.18149441064182</v>
      </c>
      <c r="AU183">
        <v>153</v>
      </c>
      <c r="AV183">
        <v>26</v>
      </c>
      <c r="AW183">
        <f>IF(AU183*$H$13&gt;=AY183,1.0,(AY183/(AY183-AU183*$H$13)))</f>
        <v>0</v>
      </c>
      <c r="AX183">
        <f>(AW183-1)*100</f>
        <v>0</v>
      </c>
      <c r="AY183">
        <f>MAX(0,($B$13+$C$13*BX183)/(1+$D$13*BX183)*BQ183/(BS183+273)*$E$13)</f>
        <v>0</v>
      </c>
      <c r="AZ183">
        <f>$B$11*BY183+$C$11*BZ183+$F$11*CK183*(1-CN183)</f>
        <v>0</v>
      </c>
      <c r="BA183">
        <f>AZ183*BB183</f>
        <v>0</v>
      </c>
      <c r="BB183">
        <f>($B$11*$D$9+$C$11*$D$9+$F$11*((CX183+CP183)/MAX(CX183+CP183+CY183, 0.1)*$I$9+CY183/MAX(CX183+CP183+CY183, 0.1)*$J$9))/($B$11+$C$11+$F$11)</f>
        <v>0</v>
      </c>
      <c r="BC183">
        <f>($B$11*$K$9+$C$11*$K$9+$F$11*((CX183+CP183)/MAX(CX183+CP183+CY183, 0.1)*$P$9+CY183/MAX(CX183+CP183+CY183, 0.1)*$Q$9))/($B$11+$C$11+$F$11)</f>
        <v>0</v>
      </c>
      <c r="BD183">
        <v>6</v>
      </c>
      <c r="BE183">
        <v>0.5</v>
      </c>
      <c r="BF183" t="s">
        <v>361</v>
      </c>
      <c r="BG183">
        <v>2</v>
      </c>
      <c r="BH183" t="b">
        <v>1</v>
      </c>
      <c r="BI183">
        <v>1728493111.314285</v>
      </c>
      <c r="BJ183">
        <v>526.3494642857142</v>
      </c>
      <c r="BK183">
        <v>552.3067857142858</v>
      </c>
      <c r="BL183">
        <v>16.22826071428571</v>
      </c>
      <c r="BM183">
        <v>15.19518928571428</v>
      </c>
      <c r="BN183">
        <v>532.8001785714285</v>
      </c>
      <c r="BO183">
        <v>16.3187</v>
      </c>
      <c r="BP183">
        <v>600.0038928571429</v>
      </c>
      <c r="BQ183">
        <v>97.51278214285715</v>
      </c>
      <c r="BR183">
        <v>0.1000329785714286</v>
      </c>
      <c r="BS183">
        <v>24.81830357142858</v>
      </c>
      <c r="BT183">
        <v>24.95252857142858</v>
      </c>
      <c r="BU183">
        <v>999.9000000000002</v>
      </c>
      <c r="BV183">
        <v>0</v>
      </c>
      <c r="BW183">
        <v>0</v>
      </c>
      <c r="BX183">
        <v>9988.525357142857</v>
      </c>
      <c r="BY183">
        <v>0</v>
      </c>
      <c r="BZ183">
        <v>102.3670714285714</v>
      </c>
      <c r="CA183">
        <v>-25.95729285714286</v>
      </c>
      <c r="CB183">
        <v>535.0320357142857</v>
      </c>
      <c r="CC183">
        <v>560.8285714285714</v>
      </c>
      <c r="CD183">
        <v>1.033076428571429</v>
      </c>
      <c r="CE183">
        <v>552.3067857142858</v>
      </c>
      <c r="CF183">
        <v>15.19518928571428</v>
      </c>
      <c r="CG183">
        <v>1.582463214285714</v>
      </c>
      <c r="CH183">
        <v>1.481725714285714</v>
      </c>
      <c r="CI183">
        <v>13.78908928571428</v>
      </c>
      <c r="CJ183">
        <v>12.78088214285714</v>
      </c>
      <c r="CK183">
        <v>1600.023571428572</v>
      </c>
      <c r="CL183">
        <v>0.6919946428571428</v>
      </c>
      <c r="CM183">
        <v>0.3080054285714285</v>
      </c>
      <c r="CN183">
        <v>0</v>
      </c>
      <c r="CO183">
        <v>2.049071428571428</v>
      </c>
      <c r="CP183">
        <v>0</v>
      </c>
      <c r="CQ183">
        <v>12027.33571428571</v>
      </c>
      <c r="CR183">
        <v>13790.36071428572</v>
      </c>
      <c r="CS183">
        <v>39.02428571428571</v>
      </c>
      <c r="CT183">
        <v>39.30564285714286</v>
      </c>
      <c r="CU183">
        <v>39.54885714285713</v>
      </c>
      <c r="CV183">
        <v>37.54214285714285</v>
      </c>
      <c r="CW183">
        <v>38.22075</v>
      </c>
      <c r="CX183">
        <v>1107.207857142857</v>
      </c>
      <c r="CY183">
        <v>492.8157142857143</v>
      </c>
      <c r="CZ183">
        <v>0</v>
      </c>
      <c r="DA183">
        <v>1728493175.8</v>
      </c>
      <c r="DB183">
        <v>0</v>
      </c>
      <c r="DC183">
        <v>1728490956.5</v>
      </c>
      <c r="DD183" t="s">
        <v>362</v>
      </c>
      <c r="DE183">
        <v>1728490952.5</v>
      </c>
      <c r="DF183">
        <v>1728490956.5</v>
      </c>
      <c r="DG183">
        <v>1</v>
      </c>
      <c r="DH183">
        <v>-0.065</v>
      </c>
      <c r="DI183">
        <v>-0.008</v>
      </c>
      <c r="DJ183">
        <v>-3.246</v>
      </c>
      <c r="DK183">
        <v>-0.091</v>
      </c>
      <c r="DL183">
        <v>52</v>
      </c>
      <c r="DM183">
        <v>15</v>
      </c>
      <c r="DN183">
        <v>0.25</v>
      </c>
      <c r="DO183">
        <v>0.13</v>
      </c>
      <c r="DP183">
        <v>-25.82080731707317</v>
      </c>
      <c r="DQ183">
        <v>-3.026201393728229</v>
      </c>
      <c r="DR183">
        <v>0.2997178879971713</v>
      </c>
      <c r="DS183">
        <v>0</v>
      </c>
      <c r="DT183">
        <v>1.0314</v>
      </c>
      <c r="DU183">
        <v>0.06064285714285702</v>
      </c>
      <c r="DV183">
        <v>0.0093206385209933</v>
      </c>
      <c r="DW183">
        <v>1</v>
      </c>
      <c r="DX183">
        <v>1</v>
      </c>
      <c r="DY183">
        <v>2</v>
      </c>
      <c r="DZ183" t="s">
        <v>363</v>
      </c>
      <c r="EA183">
        <v>3.23083</v>
      </c>
      <c r="EB183">
        <v>2.70414</v>
      </c>
      <c r="EC183">
        <v>0.125102</v>
      </c>
      <c r="ED183">
        <v>0.128646</v>
      </c>
      <c r="EE183">
        <v>0.0852028</v>
      </c>
      <c r="EF183">
        <v>0.08128870000000001</v>
      </c>
      <c r="EG183">
        <v>28856.3</v>
      </c>
      <c r="EH183">
        <v>28043.9</v>
      </c>
      <c r="EI183">
        <v>31574</v>
      </c>
      <c r="EJ183">
        <v>30496.9</v>
      </c>
      <c r="EK183">
        <v>38708.8</v>
      </c>
      <c r="EL183">
        <v>37037.5</v>
      </c>
      <c r="EM183">
        <v>44270</v>
      </c>
      <c r="EN183">
        <v>42573.5</v>
      </c>
      <c r="EO183">
        <v>1.86518</v>
      </c>
      <c r="EP183">
        <v>1.904</v>
      </c>
      <c r="EQ183">
        <v>0.129968</v>
      </c>
      <c r="ER183">
        <v>0</v>
      </c>
      <c r="ES183">
        <v>22.7982</v>
      </c>
      <c r="ET183">
        <v>999.9</v>
      </c>
      <c r="EU183">
        <v>70.09999999999999</v>
      </c>
      <c r="EV183">
        <v>23.9</v>
      </c>
      <c r="EW183">
        <v>21.402</v>
      </c>
      <c r="EX183">
        <v>61.1719</v>
      </c>
      <c r="EY183">
        <v>25.2043</v>
      </c>
      <c r="EZ183">
        <v>1</v>
      </c>
      <c r="FA183">
        <v>-0.218539</v>
      </c>
      <c r="FB183">
        <v>0.140863</v>
      </c>
      <c r="FC183">
        <v>20.1989</v>
      </c>
      <c r="FD183">
        <v>5.21969</v>
      </c>
      <c r="FE183">
        <v>11.9972</v>
      </c>
      <c r="FF183">
        <v>4.965</v>
      </c>
      <c r="FG183">
        <v>3.29565</v>
      </c>
      <c r="FH183">
        <v>9999</v>
      </c>
      <c r="FI183">
        <v>9999</v>
      </c>
      <c r="FJ183">
        <v>9999</v>
      </c>
      <c r="FK183">
        <v>148.6</v>
      </c>
      <c r="FL183">
        <v>4.97099</v>
      </c>
      <c r="FM183">
        <v>1.86768</v>
      </c>
      <c r="FN183">
        <v>1.85892</v>
      </c>
      <c r="FO183">
        <v>1.86508</v>
      </c>
      <c r="FP183">
        <v>1.86305</v>
      </c>
      <c r="FQ183">
        <v>1.86441</v>
      </c>
      <c r="FR183">
        <v>1.85988</v>
      </c>
      <c r="FS183">
        <v>1.86392</v>
      </c>
      <c r="FT183">
        <v>0</v>
      </c>
      <c r="FU183">
        <v>0</v>
      </c>
      <c r="FV183">
        <v>0</v>
      </c>
      <c r="FW183">
        <v>0</v>
      </c>
      <c r="FX183" t="s">
        <v>364</v>
      </c>
      <c r="FY183" t="s">
        <v>365</v>
      </c>
      <c r="FZ183" t="s">
        <v>366</v>
      </c>
      <c r="GA183" t="s">
        <v>366</v>
      </c>
      <c r="GB183" t="s">
        <v>366</v>
      </c>
      <c r="GC183" t="s">
        <v>366</v>
      </c>
      <c r="GD183">
        <v>0</v>
      </c>
      <c r="GE183">
        <v>100</v>
      </c>
      <c r="GF183">
        <v>100</v>
      </c>
      <c r="GG183">
        <v>-6.578</v>
      </c>
      <c r="GH183">
        <v>-0.09039999999999999</v>
      </c>
      <c r="GI183">
        <v>-2.868309889394353</v>
      </c>
      <c r="GJ183">
        <v>-0.006773961979547998</v>
      </c>
      <c r="GK183">
        <v>-8.296070481250098E-08</v>
      </c>
      <c r="GL183">
        <v>3.322967193956903E-10</v>
      </c>
      <c r="GM183">
        <v>-0.07871069313407227</v>
      </c>
      <c r="GN183">
        <v>-0.00208336341840114</v>
      </c>
      <c r="GO183">
        <v>8.801746095907445E-05</v>
      </c>
      <c r="GP183">
        <v>-2.677693255255651E-07</v>
      </c>
      <c r="GQ183">
        <v>3</v>
      </c>
      <c r="GR183">
        <v>2052</v>
      </c>
      <c r="GS183">
        <v>2</v>
      </c>
      <c r="GT183">
        <v>18</v>
      </c>
      <c r="GU183">
        <v>36.1</v>
      </c>
      <c r="GV183">
        <v>36</v>
      </c>
      <c r="GW183">
        <v>1.46362</v>
      </c>
      <c r="GX183">
        <v>2.36816</v>
      </c>
      <c r="GY183">
        <v>1.44775</v>
      </c>
      <c r="GZ183">
        <v>2.32178</v>
      </c>
      <c r="HA183">
        <v>1.55151</v>
      </c>
      <c r="HB183">
        <v>2.36206</v>
      </c>
      <c r="HC183">
        <v>29.4527</v>
      </c>
      <c r="HD183">
        <v>14.6486</v>
      </c>
      <c r="HE183">
        <v>18</v>
      </c>
      <c r="HF183">
        <v>417.456</v>
      </c>
      <c r="HG183">
        <v>436.478</v>
      </c>
      <c r="HH183">
        <v>22.4566</v>
      </c>
      <c r="HI183">
        <v>24.1868</v>
      </c>
      <c r="HJ183">
        <v>30.0003</v>
      </c>
      <c r="HK183">
        <v>24.1547</v>
      </c>
      <c r="HL183">
        <v>24.068</v>
      </c>
      <c r="HM183">
        <v>29.3213</v>
      </c>
      <c r="HN183">
        <v>37.7892</v>
      </c>
      <c r="HO183">
        <v>47.3242</v>
      </c>
      <c r="HP183">
        <v>22.4727</v>
      </c>
      <c r="HQ183">
        <v>586.579</v>
      </c>
      <c r="HR183">
        <v>15.0592</v>
      </c>
      <c r="HS183">
        <v>100.225</v>
      </c>
      <c r="HT183">
        <v>101.742</v>
      </c>
    </row>
    <row r="184" spans="1:228">
      <c r="A184">
        <v>168</v>
      </c>
      <c r="B184">
        <v>1728493124.1</v>
      </c>
      <c r="C184">
        <v>2186.599999904633</v>
      </c>
      <c r="D184" t="s">
        <v>703</v>
      </c>
      <c r="E184" t="s">
        <v>704</v>
      </c>
      <c r="F184">
        <v>5</v>
      </c>
      <c r="G184" t="s">
        <v>357</v>
      </c>
      <c r="H184" t="s">
        <v>358</v>
      </c>
      <c r="I184" t="s">
        <v>359</v>
      </c>
      <c r="J184" t="s">
        <v>612</v>
      </c>
      <c r="K184">
        <v>1728493116.6</v>
      </c>
      <c r="L184">
        <f>(M184)/1000</f>
        <v>0</v>
      </c>
      <c r="M184">
        <f>IF(BH184, AP184, AJ184)</f>
        <v>0</v>
      </c>
      <c r="N184">
        <f>IF(BH184, AK184, AI184)</f>
        <v>0</v>
      </c>
      <c r="O184">
        <f>BJ184 - IF(AW184&gt;1, N184*BD184*100.0/(AY184), 0)</f>
        <v>0</v>
      </c>
      <c r="P184">
        <f>((V184-L184/2)*O184-N184)/(V184+L184/2)</f>
        <v>0</v>
      </c>
      <c r="Q184">
        <f>P184*(BQ184+BR184)/1000.0</f>
        <v>0</v>
      </c>
      <c r="R184">
        <f>(BJ184 - IF(AW184&gt;1, N184*BD184*100.0/(AY184), 0))*(BQ184+BR184)/1000.0</f>
        <v>0</v>
      </c>
      <c r="S184">
        <f>2.0/((1/U184-1/T184)+SIGN(U184)*SQRT((1/U184-1/T184)*(1/U184-1/T184) + 4*BE184/((BE184+1)*(BE184+1))*(2*1/U184*1/T184-1/T184*1/T184)))</f>
        <v>0</v>
      </c>
      <c r="T184">
        <f>IF(LEFT(BF184,1)&lt;&gt;"0",IF(LEFT(BF184,1)="1",3.0,BG184),$D$5+$E$5*(BX184*BQ184/($K$5*1000))+$F$5*(BX184*BQ184/($K$5*1000))*MAX(MIN(BD184,$J$5),$I$5)*MAX(MIN(BD184,$J$5),$I$5)+$G$5*MAX(MIN(BD184,$J$5),$I$5)*(BX184*BQ184/($K$5*1000))+$H$5*(BX184*BQ184/($K$5*1000))*(BX184*BQ184/($K$5*1000)))</f>
        <v>0</v>
      </c>
      <c r="U184">
        <f>L184*(1000-(1000*0.61365*exp(17.502*Y184/(240.97+Y184))/(BQ184+BR184)+BL184)/2)/(1000*0.61365*exp(17.502*Y184/(240.97+Y184))/(BQ184+BR184)-BL184)</f>
        <v>0</v>
      </c>
      <c r="V184">
        <f>1/((BE184+1)/(S184/1.6)+1/(T184/1.37)) + BE184/((BE184+1)/(S184/1.6) + BE184/(T184/1.37))</f>
        <v>0</v>
      </c>
      <c r="W184">
        <f>(AZ184*BC184)</f>
        <v>0</v>
      </c>
      <c r="X184">
        <f>(BS184+(W184+2*0.95*5.67E-8*(((BS184+$B$7)+273)^4-(BS184+273)^4)-44100*L184)/(1.84*29.3*T184+8*0.95*5.67E-8*(BS184+273)^3))</f>
        <v>0</v>
      </c>
      <c r="Y184">
        <f>($C$7*BT184+$D$7*BU184+$E$7*X184)</f>
        <v>0</v>
      </c>
      <c r="Z184">
        <f>0.61365*exp(17.502*Y184/(240.97+Y184))</f>
        <v>0</v>
      </c>
      <c r="AA184">
        <f>(AB184/AC184*100)</f>
        <v>0</v>
      </c>
      <c r="AB184">
        <f>BL184*(BQ184+BR184)/1000</f>
        <v>0</v>
      </c>
      <c r="AC184">
        <f>0.61365*exp(17.502*BS184/(240.97+BS184))</f>
        <v>0</v>
      </c>
      <c r="AD184">
        <f>(Z184-BL184*(BQ184+BR184)/1000)</f>
        <v>0</v>
      </c>
      <c r="AE184">
        <f>(-L184*44100)</f>
        <v>0</v>
      </c>
      <c r="AF184">
        <f>2*29.3*T184*0.92*(BS184-Y184)</f>
        <v>0</v>
      </c>
      <c r="AG184">
        <f>2*0.95*5.67E-8*(((BS184+$B$7)+273)^4-(Y184+273)^4)</f>
        <v>0</v>
      </c>
      <c r="AH184">
        <f>W184+AG184+AE184+AF184</f>
        <v>0</v>
      </c>
      <c r="AI184">
        <f>BP184*AW184*(BK184-BJ184*(1000-AW184*BM184)/(1000-AW184*BL184))/(100*BD184)</f>
        <v>0</v>
      </c>
      <c r="AJ184">
        <f>1000*BP184*AW184*(BL184-BM184)/(100*BD184*(1000-AW184*BL184))</f>
        <v>0</v>
      </c>
      <c r="AK184">
        <f>(AL184 - AM184 - BQ184*1E3/(8.314*(BS184+273.15)) * AO184/BP184 * AN184) * BP184/(100*BD184) * (1000 - BM184)/1000</f>
        <v>0</v>
      </c>
      <c r="AL184">
        <v>587.2396741264437</v>
      </c>
      <c r="AM184">
        <v>565.8179515151515</v>
      </c>
      <c r="AN184">
        <v>2.495384454536724</v>
      </c>
      <c r="AO184">
        <v>66.79350455149209</v>
      </c>
      <c r="AP184">
        <f>(AR184 - AQ184 + BQ184*1E3/(8.314*(BS184+273.15)) * AT184/BP184 * AS184) * BP184/(100*BD184) * 1000/(1000 - AR184)</f>
        <v>0</v>
      </c>
      <c r="AQ184">
        <v>15.13700027106714</v>
      </c>
      <c r="AR184">
        <v>16.20877333333332</v>
      </c>
      <c r="AS184">
        <v>-4.766318932854193E-05</v>
      </c>
      <c r="AT184">
        <v>79.18149441064182</v>
      </c>
      <c r="AU184">
        <v>154</v>
      </c>
      <c r="AV184">
        <v>26</v>
      </c>
      <c r="AW184">
        <f>IF(AU184*$H$13&gt;=AY184,1.0,(AY184/(AY184-AU184*$H$13)))</f>
        <v>0</v>
      </c>
      <c r="AX184">
        <f>(AW184-1)*100</f>
        <v>0</v>
      </c>
      <c r="AY184">
        <f>MAX(0,($B$13+$C$13*BX184)/(1+$D$13*BX184)*BQ184/(BS184+273)*$E$13)</f>
        <v>0</v>
      </c>
      <c r="AZ184">
        <f>$B$11*BY184+$C$11*BZ184+$F$11*CK184*(1-CN184)</f>
        <v>0</v>
      </c>
      <c r="BA184">
        <f>AZ184*BB184</f>
        <v>0</v>
      </c>
      <c r="BB184">
        <f>($B$11*$D$9+$C$11*$D$9+$F$11*((CX184+CP184)/MAX(CX184+CP184+CY184, 0.1)*$I$9+CY184/MAX(CX184+CP184+CY184, 0.1)*$J$9))/($B$11+$C$11+$F$11)</f>
        <v>0</v>
      </c>
      <c r="BC184">
        <f>($B$11*$K$9+$C$11*$K$9+$F$11*((CX184+CP184)/MAX(CX184+CP184+CY184, 0.1)*$P$9+CY184/MAX(CX184+CP184+CY184, 0.1)*$Q$9))/($B$11+$C$11+$F$11)</f>
        <v>0</v>
      </c>
      <c r="BD184">
        <v>6</v>
      </c>
      <c r="BE184">
        <v>0.5</v>
      </c>
      <c r="BF184" t="s">
        <v>361</v>
      </c>
      <c r="BG184">
        <v>2</v>
      </c>
      <c r="BH184" t="b">
        <v>1</v>
      </c>
      <c r="BI184">
        <v>1728493116.6</v>
      </c>
      <c r="BJ184">
        <v>539.3928518518519</v>
      </c>
      <c r="BK184">
        <v>565.6050740740741</v>
      </c>
      <c r="BL184">
        <v>16.22505185185185</v>
      </c>
      <c r="BM184">
        <v>15.17171481481481</v>
      </c>
      <c r="BN184">
        <v>545.9298888888889</v>
      </c>
      <c r="BO184">
        <v>16.31548888888889</v>
      </c>
      <c r="BP184">
        <v>600.0103333333333</v>
      </c>
      <c r="BQ184">
        <v>97.51252592592591</v>
      </c>
      <c r="BR184">
        <v>0.1000048814814815</v>
      </c>
      <c r="BS184">
        <v>24.80461111111111</v>
      </c>
      <c r="BT184">
        <v>24.93906296296296</v>
      </c>
      <c r="BU184">
        <v>999.9000000000001</v>
      </c>
      <c r="BV184">
        <v>0</v>
      </c>
      <c r="BW184">
        <v>0</v>
      </c>
      <c r="BX184">
        <v>9991.319259259259</v>
      </c>
      <c r="BY184">
        <v>0</v>
      </c>
      <c r="BZ184">
        <v>100.9965592592593</v>
      </c>
      <c r="CA184">
        <v>-26.21221851851852</v>
      </c>
      <c r="CB184">
        <v>548.2888148148148</v>
      </c>
      <c r="CC184">
        <v>574.3181481481481</v>
      </c>
      <c r="CD184">
        <v>1.053348888888889</v>
      </c>
      <c r="CE184">
        <v>565.6050740740741</v>
      </c>
      <c r="CF184">
        <v>15.17171481481481</v>
      </c>
      <c r="CG184">
        <v>1.582145925925926</v>
      </c>
      <c r="CH184">
        <v>1.479432592592593</v>
      </c>
      <c r="CI184">
        <v>13.7860037037037</v>
      </c>
      <c r="CJ184">
        <v>12.75720370370371</v>
      </c>
      <c r="CK184">
        <v>1600.017777777778</v>
      </c>
      <c r="CL184">
        <v>0.6919908888888886</v>
      </c>
      <c r="CM184">
        <v>0.3080091111111111</v>
      </c>
      <c r="CN184">
        <v>0</v>
      </c>
      <c r="CO184">
        <v>2.125988888888889</v>
      </c>
      <c r="CP184">
        <v>0</v>
      </c>
      <c r="CQ184">
        <v>12024.41851851852</v>
      </c>
      <c r="CR184">
        <v>13790.28888888889</v>
      </c>
      <c r="CS184">
        <v>38.93722222222222</v>
      </c>
      <c r="CT184">
        <v>39.2474074074074</v>
      </c>
      <c r="CU184">
        <v>39.4627037037037</v>
      </c>
      <c r="CV184">
        <v>37.48114814814815</v>
      </c>
      <c r="CW184">
        <v>38.14555555555555</v>
      </c>
      <c r="CX184">
        <v>1107.197407407408</v>
      </c>
      <c r="CY184">
        <v>492.8203703703704</v>
      </c>
      <c r="CZ184">
        <v>0</v>
      </c>
      <c r="DA184">
        <v>1728493180.6</v>
      </c>
      <c r="DB184">
        <v>0</v>
      </c>
      <c r="DC184">
        <v>1728490956.5</v>
      </c>
      <c r="DD184" t="s">
        <v>362</v>
      </c>
      <c r="DE184">
        <v>1728490952.5</v>
      </c>
      <c r="DF184">
        <v>1728490956.5</v>
      </c>
      <c r="DG184">
        <v>1</v>
      </c>
      <c r="DH184">
        <v>-0.065</v>
      </c>
      <c r="DI184">
        <v>-0.008</v>
      </c>
      <c r="DJ184">
        <v>-3.246</v>
      </c>
      <c r="DK184">
        <v>-0.091</v>
      </c>
      <c r="DL184">
        <v>52</v>
      </c>
      <c r="DM184">
        <v>15</v>
      </c>
      <c r="DN184">
        <v>0.25</v>
      </c>
      <c r="DO184">
        <v>0.13</v>
      </c>
      <c r="DP184">
        <v>-26.01427073170732</v>
      </c>
      <c r="DQ184">
        <v>-2.948098954703838</v>
      </c>
      <c r="DR184">
        <v>0.2923011813297746</v>
      </c>
      <c r="DS184">
        <v>0</v>
      </c>
      <c r="DT184">
        <v>1.041039512195122</v>
      </c>
      <c r="DU184">
        <v>0.1820138675958228</v>
      </c>
      <c r="DV184">
        <v>0.02138330690974135</v>
      </c>
      <c r="DW184">
        <v>0</v>
      </c>
      <c r="DX184">
        <v>0</v>
      </c>
      <c r="DY184">
        <v>2</v>
      </c>
      <c r="DZ184" t="s">
        <v>386</v>
      </c>
      <c r="EA184">
        <v>3.23072</v>
      </c>
      <c r="EB184">
        <v>2.70432</v>
      </c>
      <c r="EC184">
        <v>0.12709</v>
      </c>
      <c r="ED184">
        <v>0.130621</v>
      </c>
      <c r="EE184">
        <v>0.0851267</v>
      </c>
      <c r="EF184">
        <v>0.0809981</v>
      </c>
      <c r="EG184">
        <v>28790.1</v>
      </c>
      <c r="EH184">
        <v>27980</v>
      </c>
      <c r="EI184">
        <v>31573.3</v>
      </c>
      <c r="EJ184">
        <v>30496.5</v>
      </c>
      <c r="EK184">
        <v>38711.2</v>
      </c>
      <c r="EL184">
        <v>37049</v>
      </c>
      <c r="EM184">
        <v>44268.9</v>
      </c>
      <c r="EN184">
        <v>42573.1</v>
      </c>
      <c r="EO184">
        <v>1.86405</v>
      </c>
      <c r="EP184">
        <v>1.90383</v>
      </c>
      <c r="EQ184">
        <v>0.129804</v>
      </c>
      <c r="ER184">
        <v>0</v>
      </c>
      <c r="ES184">
        <v>22.7905</v>
      </c>
      <c r="ET184">
        <v>999.9</v>
      </c>
      <c r="EU184">
        <v>70.09999999999999</v>
      </c>
      <c r="EV184">
        <v>23.9</v>
      </c>
      <c r="EW184">
        <v>21.4012</v>
      </c>
      <c r="EX184">
        <v>61.2119</v>
      </c>
      <c r="EY184">
        <v>25.1923</v>
      </c>
      <c r="EZ184">
        <v>1</v>
      </c>
      <c r="FA184">
        <v>-0.218498</v>
      </c>
      <c r="FB184">
        <v>0.0740087</v>
      </c>
      <c r="FC184">
        <v>20.199</v>
      </c>
      <c r="FD184">
        <v>5.21924</v>
      </c>
      <c r="FE184">
        <v>11.9974</v>
      </c>
      <c r="FF184">
        <v>4.9649</v>
      </c>
      <c r="FG184">
        <v>3.29558</v>
      </c>
      <c r="FH184">
        <v>9999</v>
      </c>
      <c r="FI184">
        <v>9999</v>
      </c>
      <c r="FJ184">
        <v>9999</v>
      </c>
      <c r="FK184">
        <v>148.6</v>
      </c>
      <c r="FL184">
        <v>4.97101</v>
      </c>
      <c r="FM184">
        <v>1.86768</v>
      </c>
      <c r="FN184">
        <v>1.8589</v>
      </c>
      <c r="FO184">
        <v>1.86508</v>
      </c>
      <c r="FP184">
        <v>1.86307</v>
      </c>
      <c r="FQ184">
        <v>1.86442</v>
      </c>
      <c r="FR184">
        <v>1.85987</v>
      </c>
      <c r="FS184">
        <v>1.8639</v>
      </c>
      <c r="FT184">
        <v>0</v>
      </c>
      <c r="FU184">
        <v>0</v>
      </c>
      <c r="FV184">
        <v>0</v>
      </c>
      <c r="FW184">
        <v>0</v>
      </c>
      <c r="FX184" t="s">
        <v>364</v>
      </c>
      <c r="FY184" t="s">
        <v>365</v>
      </c>
      <c r="FZ184" t="s">
        <v>366</v>
      </c>
      <c r="GA184" t="s">
        <v>366</v>
      </c>
      <c r="GB184" t="s">
        <v>366</v>
      </c>
      <c r="GC184" t="s">
        <v>366</v>
      </c>
      <c r="GD184">
        <v>0</v>
      </c>
      <c r="GE184">
        <v>100</v>
      </c>
      <c r="GF184">
        <v>100</v>
      </c>
      <c r="GG184">
        <v>-6.659</v>
      </c>
      <c r="GH184">
        <v>-0.09039999999999999</v>
      </c>
      <c r="GI184">
        <v>-2.868309889394353</v>
      </c>
      <c r="GJ184">
        <v>-0.006773961979547998</v>
      </c>
      <c r="GK184">
        <v>-8.296070481250098E-08</v>
      </c>
      <c r="GL184">
        <v>3.322967193956903E-10</v>
      </c>
      <c r="GM184">
        <v>-0.07871069313407227</v>
      </c>
      <c r="GN184">
        <v>-0.00208336341840114</v>
      </c>
      <c r="GO184">
        <v>8.801746095907445E-05</v>
      </c>
      <c r="GP184">
        <v>-2.677693255255651E-07</v>
      </c>
      <c r="GQ184">
        <v>3</v>
      </c>
      <c r="GR184">
        <v>2052</v>
      </c>
      <c r="GS184">
        <v>2</v>
      </c>
      <c r="GT184">
        <v>18</v>
      </c>
      <c r="GU184">
        <v>36.2</v>
      </c>
      <c r="GV184">
        <v>36.1</v>
      </c>
      <c r="GW184">
        <v>1.48926</v>
      </c>
      <c r="GX184">
        <v>2.37305</v>
      </c>
      <c r="GY184">
        <v>1.44897</v>
      </c>
      <c r="GZ184">
        <v>2.32178</v>
      </c>
      <c r="HA184">
        <v>1.55151</v>
      </c>
      <c r="HB184">
        <v>2.24609</v>
      </c>
      <c r="HC184">
        <v>29.4739</v>
      </c>
      <c r="HD184">
        <v>14.6311</v>
      </c>
      <c r="HE184">
        <v>18</v>
      </c>
      <c r="HF184">
        <v>416.907</v>
      </c>
      <c r="HG184">
        <v>436.425</v>
      </c>
      <c r="HH184">
        <v>22.4993</v>
      </c>
      <c r="HI184">
        <v>24.1929</v>
      </c>
      <c r="HJ184">
        <v>30.0002</v>
      </c>
      <c r="HK184">
        <v>24.1598</v>
      </c>
      <c r="HL184">
        <v>24.074</v>
      </c>
      <c r="HM184">
        <v>29.8565</v>
      </c>
      <c r="HN184">
        <v>37.7892</v>
      </c>
      <c r="HO184">
        <v>47.3242</v>
      </c>
      <c r="HP184">
        <v>22.5149</v>
      </c>
      <c r="HQ184">
        <v>601.617</v>
      </c>
      <c r="HR184">
        <v>15.0603</v>
      </c>
      <c r="HS184">
        <v>100.223</v>
      </c>
      <c r="HT184">
        <v>101.741</v>
      </c>
    </row>
    <row r="185" spans="1:228">
      <c r="A185">
        <v>169</v>
      </c>
      <c r="B185">
        <v>1728493129.1</v>
      </c>
      <c r="C185">
        <v>2191.599999904633</v>
      </c>
      <c r="D185" t="s">
        <v>705</v>
      </c>
      <c r="E185" t="s">
        <v>706</v>
      </c>
      <c r="F185">
        <v>5</v>
      </c>
      <c r="G185" t="s">
        <v>357</v>
      </c>
      <c r="H185" t="s">
        <v>358</v>
      </c>
      <c r="I185" t="s">
        <v>359</v>
      </c>
      <c r="J185" t="s">
        <v>612</v>
      </c>
      <c r="K185">
        <v>1728493121.314285</v>
      </c>
      <c r="L185">
        <f>(M185)/1000</f>
        <v>0</v>
      </c>
      <c r="M185">
        <f>IF(BH185, AP185, AJ185)</f>
        <v>0</v>
      </c>
      <c r="N185">
        <f>IF(BH185, AK185, AI185)</f>
        <v>0</v>
      </c>
      <c r="O185">
        <f>BJ185 - IF(AW185&gt;1, N185*BD185*100.0/(AY185), 0)</f>
        <v>0</v>
      </c>
      <c r="P185">
        <f>((V185-L185/2)*O185-N185)/(V185+L185/2)</f>
        <v>0</v>
      </c>
      <c r="Q185">
        <f>P185*(BQ185+BR185)/1000.0</f>
        <v>0</v>
      </c>
      <c r="R185">
        <f>(BJ185 - IF(AW185&gt;1, N185*BD185*100.0/(AY185), 0))*(BQ185+BR185)/1000.0</f>
        <v>0</v>
      </c>
      <c r="S185">
        <f>2.0/((1/U185-1/T185)+SIGN(U185)*SQRT((1/U185-1/T185)*(1/U185-1/T185) + 4*BE185/((BE185+1)*(BE185+1))*(2*1/U185*1/T185-1/T185*1/T185)))</f>
        <v>0</v>
      </c>
      <c r="T185">
        <f>IF(LEFT(BF185,1)&lt;&gt;"0",IF(LEFT(BF185,1)="1",3.0,BG185),$D$5+$E$5*(BX185*BQ185/($K$5*1000))+$F$5*(BX185*BQ185/($K$5*1000))*MAX(MIN(BD185,$J$5),$I$5)*MAX(MIN(BD185,$J$5),$I$5)+$G$5*MAX(MIN(BD185,$J$5),$I$5)*(BX185*BQ185/($K$5*1000))+$H$5*(BX185*BQ185/($K$5*1000))*(BX185*BQ185/($K$5*1000)))</f>
        <v>0</v>
      </c>
      <c r="U185">
        <f>L185*(1000-(1000*0.61365*exp(17.502*Y185/(240.97+Y185))/(BQ185+BR185)+BL185)/2)/(1000*0.61365*exp(17.502*Y185/(240.97+Y185))/(BQ185+BR185)-BL185)</f>
        <v>0</v>
      </c>
      <c r="V185">
        <f>1/((BE185+1)/(S185/1.6)+1/(T185/1.37)) + BE185/((BE185+1)/(S185/1.6) + BE185/(T185/1.37))</f>
        <v>0</v>
      </c>
      <c r="W185">
        <f>(AZ185*BC185)</f>
        <v>0</v>
      </c>
      <c r="X185">
        <f>(BS185+(W185+2*0.95*5.67E-8*(((BS185+$B$7)+273)^4-(BS185+273)^4)-44100*L185)/(1.84*29.3*T185+8*0.95*5.67E-8*(BS185+273)^3))</f>
        <v>0</v>
      </c>
      <c r="Y185">
        <f>($C$7*BT185+$D$7*BU185+$E$7*X185)</f>
        <v>0</v>
      </c>
      <c r="Z185">
        <f>0.61365*exp(17.502*Y185/(240.97+Y185))</f>
        <v>0</v>
      </c>
      <c r="AA185">
        <f>(AB185/AC185*100)</f>
        <v>0</v>
      </c>
      <c r="AB185">
        <f>BL185*(BQ185+BR185)/1000</f>
        <v>0</v>
      </c>
      <c r="AC185">
        <f>0.61365*exp(17.502*BS185/(240.97+BS185))</f>
        <v>0</v>
      </c>
      <c r="AD185">
        <f>(Z185-BL185*(BQ185+BR185)/1000)</f>
        <v>0</v>
      </c>
      <c r="AE185">
        <f>(-L185*44100)</f>
        <v>0</v>
      </c>
      <c r="AF185">
        <f>2*29.3*T185*0.92*(BS185-Y185)</f>
        <v>0</v>
      </c>
      <c r="AG185">
        <f>2*0.95*5.67E-8*(((BS185+$B$7)+273)^4-(Y185+273)^4)</f>
        <v>0</v>
      </c>
      <c r="AH185">
        <f>W185+AG185+AE185+AF185</f>
        <v>0</v>
      </c>
      <c r="AI185">
        <f>BP185*AW185*(BK185-BJ185*(1000-AW185*BM185)/(1000-AW185*BL185))/(100*BD185)</f>
        <v>0</v>
      </c>
      <c r="AJ185">
        <f>1000*BP185*AW185*(BL185-BM185)/(100*BD185*(1000-AW185*BL185))</f>
        <v>0</v>
      </c>
      <c r="AK185">
        <f>(AL185 - AM185 - BQ185*1E3/(8.314*(BS185+273.15)) * AO185/BP185 * AN185) * BP185/(100*BD185) * (1000 - BM185)/1000</f>
        <v>0</v>
      </c>
      <c r="AL185">
        <v>600.0248097717293</v>
      </c>
      <c r="AM185">
        <v>578.3273333333332</v>
      </c>
      <c r="AN185">
        <v>2.505352118338388</v>
      </c>
      <c r="AO185">
        <v>66.79350455149209</v>
      </c>
      <c r="AP185">
        <f>(AR185 - AQ185 + BQ185*1E3/(8.314*(BS185+273.15)) * AT185/BP185 * AS185) * BP185/(100*BD185) * 1000/(1000 - AR185)</f>
        <v>0</v>
      </c>
      <c r="AQ185">
        <v>15.08748207883067</v>
      </c>
      <c r="AR185">
        <v>16.17540060606061</v>
      </c>
      <c r="AS185">
        <v>-0.007403667435528007</v>
      </c>
      <c r="AT185">
        <v>79.18149441064182</v>
      </c>
      <c r="AU185">
        <v>152</v>
      </c>
      <c r="AV185">
        <v>25</v>
      </c>
      <c r="AW185">
        <f>IF(AU185*$H$13&gt;=AY185,1.0,(AY185/(AY185-AU185*$H$13)))</f>
        <v>0</v>
      </c>
      <c r="AX185">
        <f>(AW185-1)*100</f>
        <v>0</v>
      </c>
      <c r="AY185">
        <f>MAX(0,($B$13+$C$13*BX185)/(1+$D$13*BX185)*BQ185/(BS185+273)*$E$13)</f>
        <v>0</v>
      </c>
      <c r="AZ185">
        <f>$B$11*BY185+$C$11*BZ185+$F$11*CK185*(1-CN185)</f>
        <v>0</v>
      </c>
      <c r="BA185">
        <f>AZ185*BB185</f>
        <v>0</v>
      </c>
      <c r="BB185">
        <f>($B$11*$D$9+$C$11*$D$9+$F$11*((CX185+CP185)/MAX(CX185+CP185+CY185, 0.1)*$I$9+CY185/MAX(CX185+CP185+CY185, 0.1)*$J$9))/($B$11+$C$11+$F$11)</f>
        <v>0</v>
      </c>
      <c r="BC185">
        <f>($B$11*$K$9+$C$11*$K$9+$F$11*((CX185+CP185)/MAX(CX185+CP185+CY185, 0.1)*$P$9+CY185/MAX(CX185+CP185+CY185, 0.1)*$Q$9))/($B$11+$C$11+$F$11)</f>
        <v>0</v>
      </c>
      <c r="BD185">
        <v>6</v>
      </c>
      <c r="BE185">
        <v>0.5</v>
      </c>
      <c r="BF185" t="s">
        <v>361</v>
      </c>
      <c r="BG185">
        <v>2</v>
      </c>
      <c r="BH185" t="b">
        <v>1</v>
      </c>
      <c r="BI185">
        <v>1728493121.314285</v>
      </c>
      <c r="BJ185">
        <v>551.0186428571428</v>
      </c>
      <c r="BK185">
        <v>577.465607142857</v>
      </c>
      <c r="BL185">
        <v>16.21176785714286</v>
      </c>
      <c r="BM185">
        <v>15.13574285714286</v>
      </c>
      <c r="BN185">
        <v>557.6324642857143</v>
      </c>
      <c r="BO185">
        <v>16.30221071428571</v>
      </c>
      <c r="BP185">
        <v>600.022642857143</v>
      </c>
      <c r="BQ185">
        <v>97.51187142857144</v>
      </c>
      <c r="BR185">
        <v>0.1000645071428572</v>
      </c>
      <c r="BS185">
        <v>24.79417857142857</v>
      </c>
      <c r="BT185">
        <v>24.92958928571429</v>
      </c>
      <c r="BU185">
        <v>999.9000000000002</v>
      </c>
      <c r="BV185">
        <v>0</v>
      </c>
      <c r="BW185">
        <v>0</v>
      </c>
      <c r="BX185">
        <v>9989.752857142857</v>
      </c>
      <c r="BY185">
        <v>0</v>
      </c>
      <c r="BZ185">
        <v>99.92924285714287</v>
      </c>
      <c r="CA185">
        <v>-26.44684642857143</v>
      </c>
      <c r="CB185">
        <v>560.0986785714285</v>
      </c>
      <c r="CC185">
        <v>586.33975</v>
      </c>
      <c r="CD185">
        <v>1.076031785714286</v>
      </c>
      <c r="CE185">
        <v>577.465607142857</v>
      </c>
      <c r="CF185">
        <v>15.13574285714286</v>
      </c>
      <c r="CG185">
        <v>1.580839642857143</v>
      </c>
      <c r="CH185">
        <v>1.475915714285714</v>
      </c>
      <c r="CI185">
        <v>13.77328571428572</v>
      </c>
      <c r="CJ185">
        <v>12.72084285714286</v>
      </c>
      <c r="CK185">
        <v>1600.021428571428</v>
      </c>
      <c r="CL185">
        <v>0.6919888928571426</v>
      </c>
      <c r="CM185">
        <v>0.3080111071428571</v>
      </c>
      <c r="CN185">
        <v>0</v>
      </c>
      <c r="CO185">
        <v>2.1415</v>
      </c>
      <c r="CP185">
        <v>0</v>
      </c>
      <c r="CQ185">
        <v>12023.68571428571</v>
      </c>
      <c r="CR185">
        <v>13790.31428571428</v>
      </c>
      <c r="CS185">
        <v>38.85910714285713</v>
      </c>
      <c r="CT185">
        <v>39.19846428571428</v>
      </c>
      <c r="CU185">
        <v>39.39035714285713</v>
      </c>
      <c r="CV185">
        <v>37.41264285714285</v>
      </c>
      <c r="CW185">
        <v>38.07789285714286</v>
      </c>
      <c r="CX185">
        <v>1107.196785714286</v>
      </c>
      <c r="CY185">
        <v>492.8246428571428</v>
      </c>
      <c r="CZ185">
        <v>0</v>
      </c>
      <c r="DA185">
        <v>1728493186</v>
      </c>
      <c r="DB185">
        <v>0</v>
      </c>
      <c r="DC185">
        <v>1728490956.5</v>
      </c>
      <c r="DD185" t="s">
        <v>362</v>
      </c>
      <c r="DE185">
        <v>1728490952.5</v>
      </c>
      <c r="DF185">
        <v>1728490956.5</v>
      </c>
      <c r="DG185">
        <v>1</v>
      </c>
      <c r="DH185">
        <v>-0.065</v>
      </c>
      <c r="DI185">
        <v>-0.008</v>
      </c>
      <c r="DJ185">
        <v>-3.246</v>
      </c>
      <c r="DK185">
        <v>-0.091</v>
      </c>
      <c r="DL185">
        <v>52</v>
      </c>
      <c r="DM185">
        <v>15</v>
      </c>
      <c r="DN185">
        <v>0.25</v>
      </c>
      <c r="DO185">
        <v>0.13</v>
      </c>
      <c r="DP185">
        <v>-26.2997675</v>
      </c>
      <c r="DQ185">
        <v>-2.931902814258851</v>
      </c>
      <c r="DR185">
        <v>0.2851021960521349</v>
      </c>
      <c r="DS185">
        <v>0</v>
      </c>
      <c r="DT185">
        <v>1.0624355</v>
      </c>
      <c r="DU185">
        <v>0.314270318949345</v>
      </c>
      <c r="DV185">
        <v>0.03209381996194906</v>
      </c>
      <c r="DW185">
        <v>0</v>
      </c>
      <c r="DX185">
        <v>0</v>
      </c>
      <c r="DY185">
        <v>2</v>
      </c>
      <c r="DZ185" t="s">
        <v>386</v>
      </c>
      <c r="EA185">
        <v>3.23105</v>
      </c>
      <c r="EB185">
        <v>2.70463</v>
      </c>
      <c r="EC185">
        <v>0.129061</v>
      </c>
      <c r="ED185">
        <v>0.132603</v>
      </c>
      <c r="EE185">
        <v>0.0850008</v>
      </c>
      <c r="EF185">
        <v>0.08096739999999999</v>
      </c>
      <c r="EG185">
        <v>28725.2</v>
      </c>
      <c r="EH185">
        <v>27916.1</v>
      </c>
      <c r="EI185">
        <v>31573.4</v>
      </c>
      <c r="EJ185">
        <v>30496.3</v>
      </c>
      <c r="EK185">
        <v>38716.7</v>
      </c>
      <c r="EL185">
        <v>37050</v>
      </c>
      <c r="EM185">
        <v>44269.1</v>
      </c>
      <c r="EN185">
        <v>42572.7</v>
      </c>
      <c r="EO185">
        <v>1.8679</v>
      </c>
      <c r="EP185">
        <v>1.90335</v>
      </c>
      <c r="EQ185">
        <v>0.130013</v>
      </c>
      <c r="ER185">
        <v>0</v>
      </c>
      <c r="ES185">
        <v>22.7838</v>
      </c>
      <c r="ET185">
        <v>999.9</v>
      </c>
      <c r="EU185">
        <v>70.09999999999999</v>
      </c>
      <c r="EV185">
        <v>23.9</v>
      </c>
      <c r="EW185">
        <v>21.4012</v>
      </c>
      <c r="EX185">
        <v>61.0419</v>
      </c>
      <c r="EY185">
        <v>24.8478</v>
      </c>
      <c r="EZ185">
        <v>1</v>
      </c>
      <c r="FA185">
        <v>-0.217957</v>
      </c>
      <c r="FB185">
        <v>0.000503813</v>
      </c>
      <c r="FC185">
        <v>20.1992</v>
      </c>
      <c r="FD185">
        <v>5.21954</v>
      </c>
      <c r="FE185">
        <v>11.9968</v>
      </c>
      <c r="FF185">
        <v>4.9651</v>
      </c>
      <c r="FG185">
        <v>3.29565</v>
      </c>
      <c r="FH185">
        <v>9999</v>
      </c>
      <c r="FI185">
        <v>9999</v>
      </c>
      <c r="FJ185">
        <v>9999</v>
      </c>
      <c r="FK185">
        <v>148.6</v>
      </c>
      <c r="FL185">
        <v>4.97101</v>
      </c>
      <c r="FM185">
        <v>1.86768</v>
      </c>
      <c r="FN185">
        <v>1.85889</v>
      </c>
      <c r="FO185">
        <v>1.86508</v>
      </c>
      <c r="FP185">
        <v>1.86305</v>
      </c>
      <c r="FQ185">
        <v>1.86444</v>
      </c>
      <c r="FR185">
        <v>1.85987</v>
      </c>
      <c r="FS185">
        <v>1.8639</v>
      </c>
      <c r="FT185">
        <v>0</v>
      </c>
      <c r="FU185">
        <v>0</v>
      </c>
      <c r="FV185">
        <v>0</v>
      </c>
      <c r="FW185">
        <v>0</v>
      </c>
      <c r="FX185" t="s">
        <v>364</v>
      </c>
      <c r="FY185" t="s">
        <v>365</v>
      </c>
      <c r="FZ185" t="s">
        <v>366</v>
      </c>
      <c r="GA185" t="s">
        <v>366</v>
      </c>
      <c r="GB185" t="s">
        <v>366</v>
      </c>
      <c r="GC185" t="s">
        <v>366</v>
      </c>
      <c r="GD185">
        <v>0</v>
      </c>
      <c r="GE185">
        <v>100</v>
      </c>
      <c r="GF185">
        <v>100</v>
      </c>
      <c r="GG185">
        <v>-6.74</v>
      </c>
      <c r="GH185">
        <v>-0.0905</v>
      </c>
      <c r="GI185">
        <v>-2.868309889394353</v>
      </c>
      <c r="GJ185">
        <v>-0.006773961979547998</v>
      </c>
      <c r="GK185">
        <v>-8.296070481250098E-08</v>
      </c>
      <c r="GL185">
        <v>3.322967193956903E-10</v>
      </c>
      <c r="GM185">
        <v>-0.07871069313407227</v>
      </c>
      <c r="GN185">
        <v>-0.00208336341840114</v>
      </c>
      <c r="GO185">
        <v>8.801746095907445E-05</v>
      </c>
      <c r="GP185">
        <v>-2.677693255255651E-07</v>
      </c>
      <c r="GQ185">
        <v>3</v>
      </c>
      <c r="GR185">
        <v>2052</v>
      </c>
      <c r="GS185">
        <v>2</v>
      </c>
      <c r="GT185">
        <v>18</v>
      </c>
      <c r="GU185">
        <v>36.3</v>
      </c>
      <c r="GV185">
        <v>36.2</v>
      </c>
      <c r="GW185">
        <v>1.51489</v>
      </c>
      <c r="GX185">
        <v>2.37305</v>
      </c>
      <c r="GY185">
        <v>1.44897</v>
      </c>
      <c r="GZ185">
        <v>2.32178</v>
      </c>
      <c r="HA185">
        <v>1.55151</v>
      </c>
      <c r="HB185">
        <v>2.24854</v>
      </c>
      <c r="HC185">
        <v>29.4739</v>
      </c>
      <c r="HD185">
        <v>14.6311</v>
      </c>
      <c r="HE185">
        <v>18</v>
      </c>
      <c r="HF185">
        <v>418.953</v>
      </c>
      <c r="HG185">
        <v>436.191</v>
      </c>
      <c r="HH185">
        <v>22.5468</v>
      </c>
      <c r="HI185">
        <v>24.198</v>
      </c>
      <c r="HJ185">
        <v>30.0003</v>
      </c>
      <c r="HK185">
        <v>24.1653</v>
      </c>
      <c r="HL185">
        <v>24.0795</v>
      </c>
      <c r="HM185">
        <v>30.33</v>
      </c>
      <c r="HN185">
        <v>37.7892</v>
      </c>
      <c r="HO185">
        <v>46.9499</v>
      </c>
      <c r="HP185">
        <v>22.5696</v>
      </c>
      <c r="HQ185">
        <v>616.643</v>
      </c>
      <c r="HR185">
        <v>15.0724</v>
      </c>
      <c r="HS185">
        <v>100.223</v>
      </c>
      <c r="HT185">
        <v>101.74</v>
      </c>
    </row>
    <row r="186" spans="1:228">
      <c r="A186">
        <v>170</v>
      </c>
      <c r="B186">
        <v>1728493134.1</v>
      </c>
      <c r="C186">
        <v>2196.599999904633</v>
      </c>
      <c r="D186" t="s">
        <v>707</v>
      </c>
      <c r="E186" t="s">
        <v>708</v>
      </c>
      <c r="F186">
        <v>5</v>
      </c>
      <c r="G186" t="s">
        <v>357</v>
      </c>
      <c r="H186" t="s">
        <v>358</v>
      </c>
      <c r="I186" t="s">
        <v>359</v>
      </c>
      <c r="J186" t="s">
        <v>612</v>
      </c>
      <c r="K186">
        <v>1728493126.6</v>
      </c>
      <c r="L186">
        <f>(M186)/1000</f>
        <v>0</v>
      </c>
      <c r="M186">
        <f>IF(BH186, AP186, AJ186)</f>
        <v>0</v>
      </c>
      <c r="N186">
        <f>IF(BH186, AK186, AI186)</f>
        <v>0</v>
      </c>
      <c r="O186">
        <f>BJ186 - IF(AW186&gt;1, N186*BD186*100.0/(AY186), 0)</f>
        <v>0</v>
      </c>
      <c r="P186">
        <f>((V186-L186/2)*O186-N186)/(V186+L186/2)</f>
        <v>0</v>
      </c>
      <c r="Q186">
        <f>P186*(BQ186+BR186)/1000.0</f>
        <v>0</v>
      </c>
      <c r="R186">
        <f>(BJ186 - IF(AW186&gt;1, N186*BD186*100.0/(AY186), 0))*(BQ186+BR186)/1000.0</f>
        <v>0</v>
      </c>
      <c r="S186">
        <f>2.0/((1/U186-1/T186)+SIGN(U186)*SQRT((1/U186-1/T186)*(1/U186-1/T186) + 4*BE186/((BE186+1)*(BE186+1))*(2*1/U186*1/T186-1/T186*1/T186)))</f>
        <v>0</v>
      </c>
      <c r="T186">
        <f>IF(LEFT(BF186,1)&lt;&gt;"0",IF(LEFT(BF186,1)="1",3.0,BG186),$D$5+$E$5*(BX186*BQ186/($K$5*1000))+$F$5*(BX186*BQ186/($K$5*1000))*MAX(MIN(BD186,$J$5),$I$5)*MAX(MIN(BD186,$J$5),$I$5)+$G$5*MAX(MIN(BD186,$J$5),$I$5)*(BX186*BQ186/($K$5*1000))+$H$5*(BX186*BQ186/($K$5*1000))*(BX186*BQ186/($K$5*1000)))</f>
        <v>0</v>
      </c>
      <c r="U186">
        <f>L186*(1000-(1000*0.61365*exp(17.502*Y186/(240.97+Y186))/(BQ186+BR186)+BL186)/2)/(1000*0.61365*exp(17.502*Y186/(240.97+Y186))/(BQ186+BR186)-BL186)</f>
        <v>0</v>
      </c>
      <c r="V186">
        <f>1/((BE186+1)/(S186/1.6)+1/(T186/1.37)) + BE186/((BE186+1)/(S186/1.6) + BE186/(T186/1.37))</f>
        <v>0</v>
      </c>
      <c r="W186">
        <f>(AZ186*BC186)</f>
        <v>0</v>
      </c>
      <c r="X186">
        <f>(BS186+(W186+2*0.95*5.67E-8*(((BS186+$B$7)+273)^4-(BS186+273)^4)-44100*L186)/(1.84*29.3*T186+8*0.95*5.67E-8*(BS186+273)^3))</f>
        <v>0</v>
      </c>
      <c r="Y186">
        <f>($C$7*BT186+$D$7*BU186+$E$7*X186)</f>
        <v>0</v>
      </c>
      <c r="Z186">
        <f>0.61365*exp(17.502*Y186/(240.97+Y186))</f>
        <v>0</v>
      </c>
      <c r="AA186">
        <f>(AB186/AC186*100)</f>
        <v>0</v>
      </c>
      <c r="AB186">
        <f>BL186*(BQ186+BR186)/1000</f>
        <v>0</v>
      </c>
      <c r="AC186">
        <f>0.61365*exp(17.502*BS186/(240.97+BS186))</f>
        <v>0</v>
      </c>
      <c r="AD186">
        <f>(Z186-BL186*(BQ186+BR186)/1000)</f>
        <v>0</v>
      </c>
      <c r="AE186">
        <f>(-L186*44100)</f>
        <v>0</v>
      </c>
      <c r="AF186">
        <f>2*29.3*T186*0.92*(BS186-Y186)</f>
        <v>0</v>
      </c>
      <c r="AG186">
        <f>2*0.95*5.67E-8*(((BS186+$B$7)+273)^4-(Y186+273)^4)</f>
        <v>0</v>
      </c>
      <c r="AH186">
        <f>W186+AG186+AE186+AF186</f>
        <v>0</v>
      </c>
      <c r="AI186">
        <f>BP186*AW186*(BK186-BJ186*(1000-AW186*BM186)/(1000-AW186*BL186))/(100*BD186)</f>
        <v>0</v>
      </c>
      <c r="AJ186">
        <f>1000*BP186*AW186*(BL186-BM186)/(100*BD186*(1000-AW186*BL186))</f>
        <v>0</v>
      </c>
      <c r="AK186">
        <f>(AL186 - AM186 - BQ186*1E3/(8.314*(BS186+273.15)) * AO186/BP186 * AN186) * BP186/(100*BD186) * (1000 - BM186)/1000</f>
        <v>0</v>
      </c>
      <c r="AL186">
        <v>612.7464121010012</v>
      </c>
      <c r="AM186">
        <v>590.8971393939391</v>
      </c>
      <c r="AN186">
        <v>2.517356699904306</v>
      </c>
      <c r="AO186">
        <v>66.79350455149209</v>
      </c>
      <c r="AP186">
        <f>(AR186 - AQ186 + BQ186*1E3/(8.314*(BS186+273.15)) * AT186/BP186 * AS186) * BP186/(100*BD186) * 1000/(1000 - AR186)</f>
        <v>0</v>
      </c>
      <c r="AQ186">
        <v>15.08506233624296</v>
      </c>
      <c r="AR186">
        <v>16.15845151515151</v>
      </c>
      <c r="AS186">
        <v>-0.00144273761564007</v>
      </c>
      <c r="AT186">
        <v>79.18149441064182</v>
      </c>
      <c r="AU186">
        <v>152</v>
      </c>
      <c r="AV186">
        <v>25</v>
      </c>
      <c r="AW186">
        <f>IF(AU186*$H$13&gt;=AY186,1.0,(AY186/(AY186-AU186*$H$13)))</f>
        <v>0</v>
      </c>
      <c r="AX186">
        <f>(AW186-1)*100</f>
        <v>0</v>
      </c>
      <c r="AY186">
        <f>MAX(0,($B$13+$C$13*BX186)/(1+$D$13*BX186)*BQ186/(BS186+273)*$E$13)</f>
        <v>0</v>
      </c>
      <c r="AZ186">
        <f>$B$11*BY186+$C$11*BZ186+$F$11*CK186*(1-CN186)</f>
        <v>0</v>
      </c>
      <c r="BA186">
        <f>AZ186*BB186</f>
        <v>0</v>
      </c>
      <c r="BB186">
        <f>($B$11*$D$9+$C$11*$D$9+$F$11*((CX186+CP186)/MAX(CX186+CP186+CY186, 0.1)*$I$9+CY186/MAX(CX186+CP186+CY186, 0.1)*$J$9))/($B$11+$C$11+$F$11)</f>
        <v>0</v>
      </c>
      <c r="BC186">
        <f>($B$11*$K$9+$C$11*$K$9+$F$11*((CX186+CP186)/MAX(CX186+CP186+CY186, 0.1)*$P$9+CY186/MAX(CX186+CP186+CY186, 0.1)*$Q$9))/($B$11+$C$11+$F$11)</f>
        <v>0</v>
      </c>
      <c r="BD186">
        <v>6</v>
      </c>
      <c r="BE186">
        <v>0.5</v>
      </c>
      <c r="BF186" t="s">
        <v>361</v>
      </c>
      <c r="BG186">
        <v>2</v>
      </c>
      <c r="BH186" t="b">
        <v>1</v>
      </c>
      <c r="BI186">
        <v>1728493126.6</v>
      </c>
      <c r="BJ186">
        <v>564.0535555555555</v>
      </c>
      <c r="BK186">
        <v>590.7532222222222</v>
      </c>
      <c r="BL186">
        <v>16.18968888888889</v>
      </c>
      <c r="BM186">
        <v>15.10125185185185</v>
      </c>
      <c r="BN186">
        <v>570.7533333333333</v>
      </c>
      <c r="BO186">
        <v>16.28014444444445</v>
      </c>
      <c r="BP186">
        <v>600.0151111111112</v>
      </c>
      <c r="BQ186">
        <v>97.5116814814815</v>
      </c>
      <c r="BR186">
        <v>0.1000544518518519</v>
      </c>
      <c r="BS186">
        <v>24.78847037037037</v>
      </c>
      <c r="BT186">
        <v>24.92292222222222</v>
      </c>
      <c r="BU186">
        <v>999.9000000000001</v>
      </c>
      <c r="BV186">
        <v>0</v>
      </c>
      <c r="BW186">
        <v>0</v>
      </c>
      <c r="BX186">
        <v>9996.087037037036</v>
      </c>
      <c r="BY186">
        <v>0</v>
      </c>
      <c r="BZ186">
        <v>98.28914074074073</v>
      </c>
      <c r="CA186">
        <v>-26.69956666666667</v>
      </c>
      <c r="CB186">
        <v>573.3355555555555</v>
      </c>
      <c r="CC186">
        <v>599.8108518518518</v>
      </c>
      <c r="CD186">
        <v>1.088447037037037</v>
      </c>
      <c r="CE186">
        <v>590.7532222222222</v>
      </c>
      <c r="CF186">
        <v>15.10125185185185</v>
      </c>
      <c r="CG186">
        <v>1.578683703703704</v>
      </c>
      <c r="CH186">
        <v>1.472548888888889</v>
      </c>
      <c r="CI186">
        <v>13.75228148148148</v>
      </c>
      <c r="CJ186">
        <v>12.68603703703703</v>
      </c>
      <c r="CK186">
        <v>1600.011851851852</v>
      </c>
      <c r="CL186">
        <v>0.6919892222222223</v>
      </c>
      <c r="CM186">
        <v>0.3080107777777777</v>
      </c>
      <c r="CN186">
        <v>0</v>
      </c>
      <c r="CO186">
        <v>2.14947037037037</v>
      </c>
      <c r="CP186">
        <v>0</v>
      </c>
      <c r="CQ186">
        <v>12024.65555555556</v>
      </c>
      <c r="CR186">
        <v>13790.23333333333</v>
      </c>
      <c r="CS186">
        <v>38.77055555555555</v>
      </c>
      <c r="CT186">
        <v>39.14088888888888</v>
      </c>
      <c r="CU186">
        <v>39.31925925925925</v>
      </c>
      <c r="CV186">
        <v>37.3422962962963</v>
      </c>
      <c r="CW186">
        <v>37.9997037037037</v>
      </c>
      <c r="CX186">
        <v>1107.191481481481</v>
      </c>
      <c r="CY186">
        <v>492.8203703703704</v>
      </c>
      <c r="CZ186">
        <v>0</v>
      </c>
      <c r="DA186">
        <v>1728493190.8</v>
      </c>
      <c r="DB186">
        <v>0</v>
      </c>
      <c r="DC186">
        <v>1728490956.5</v>
      </c>
      <c r="DD186" t="s">
        <v>362</v>
      </c>
      <c r="DE186">
        <v>1728490952.5</v>
      </c>
      <c r="DF186">
        <v>1728490956.5</v>
      </c>
      <c r="DG186">
        <v>1</v>
      </c>
      <c r="DH186">
        <v>-0.065</v>
      </c>
      <c r="DI186">
        <v>-0.008</v>
      </c>
      <c r="DJ186">
        <v>-3.246</v>
      </c>
      <c r="DK186">
        <v>-0.091</v>
      </c>
      <c r="DL186">
        <v>52</v>
      </c>
      <c r="DM186">
        <v>15</v>
      </c>
      <c r="DN186">
        <v>0.25</v>
      </c>
      <c r="DO186">
        <v>0.13</v>
      </c>
      <c r="DP186">
        <v>-26.55324390243903</v>
      </c>
      <c r="DQ186">
        <v>-2.985386759581909</v>
      </c>
      <c r="DR186">
        <v>0.2972074442234647</v>
      </c>
      <c r="DS186">
        <v>0</v>
      </c>
      <c r="DT186">
        <v>1.076220975609756</v>
      </c>
      <c r="DU186">
        <v>0.1559293379790933</v>
      </c>
      <c r="DV186">
        <v>0.02412293643947229</v>
      </c>
      <c r="DW186">
        <v>0</v>
      </c>
      <c r="DX186">
        <v>0</v>
      </c>
      <c r="DY186">
        <v>2</v>
      </c>
      <c r="DZ186" t="s">
        <v>386</v>
      </c>
      <c r="EA186">
        <v>3.23094</v>
      </c>
      <c r="EB186">
        <v>2.70422</v>
      </c>
      <c r="EC186">
        <v>0.131016</v>
      </c>
      <c r="ED186">
        <v>0.134546</v>
      </c>
      <c r="EE186">
        <v>0.0849401</v>
      </c>
      <c r="EF186">
        <v>0.08096</v>
      </c>
      <c r="EG186">
        <v>28660.9</v>
      </c>
      <c r="EH186">
        <v>27853</v>
      </c>
      <c r="EI186">
        <v>31573.5</v>
      </c>
      <c r="EJ186">
        <v>30495.7</v>
      </c>
      <c r="EK186">
        <v>38719.3</v>
      </c>
      <c r="EL186">
        <v>37049.3</v>
      </c>
      <c r="EM186">
        <v>44269.1</v>
      </c>
      <c r="EN186">
        <v>42571.6</v>
      </c>
      <c r="EO186">
        <v>1.86788</v>
      </c>
      <c r="EP186">
        <v>1.90377</v>
      </c>
      <c r="EQ186">
        <v>0.130795</v>
      </c>
      <c r="ER186">
        <v>0</v>
      </c>
      <c r="ES186">
        <v>22.7761</v>
      </c>
      <c r="ET186">
        <v>999.9</v>
      </c>
      <c r="EU186">
        <v>70.09999999999999</v>
      </c>
      <c r="EV186">
        <v>23.9</v>
      </c>
      <c r="EW186">
        <v>21.4006</v>
      </c>
      <c r="EX186">
        <v>60.6019</v>
      </c>
      <c r="EY186">
        <v>24.7115</v>
      </c>
      <c r="EZ186">
        <v>1</v>
      </c>
      <c r="FA186">
        <v>-0.217668</v>
      </c>
      <c r="FB186">
        <v>-0.0680501</v>
      </c>
      <c r="FC186">
        <v>20.1992</v>
      </c>
      <c r="FD186">
        <v>5.21894</v>
      </c>
      <c r="FE186">
        <v>11.9968</v>
      </c>
      <c r="FF186">
        <v>4.96475</v>
      </c>
      <c r="FG186">
        <v>3.29558</v>
      </c>
      <c r="FH186">
        <v>9999</v>
      </c>
      <c r="FI186">
        <v>9999</v>
      </c>
      <c r="FJ186">
        <v>9999</v>
      </c>
      <c r="FK186">
        <v>148.6</v>
      </c>
      <c r="FL186">
        <v>4.971</v>
      </c>
      <c r="FM186">
        <v>1.86768</v>
      </c>
      <c r="FN186">
        <v>1.85892</v>
      </c>
      <c r="FO186">
        <v>1.86508</v>
      </c>
      <c r="FP186">
        <v>1.86309</v>
      </c>
      <c r="FQ186">
        <v>1.86445</v>
      </c>
      <c r="FR186">
        <v>1.85987</v>
      </c>
      <c r="FS186">
        <v>1.86388</v>
      </c>
      <c r="FT186">
        <v>0</v>
      </c>
      <c r="FU186">
        <v>0</v>
      </c>
      <c r="FV186">
        <v>0</v>
      </c>
      <c r="FW186">
        <v>0</v>
      </c>
      <c r="FX186" t="s">
        <v>364</v>
      </c>
      <c r="FY186" t="s">
        <v>365</v>
      </c>
      <c r="FZ186" t="s">
        <v>366</v>
      </c>
      <c r="GA186" t="s">
        <v>366</v>
      </c>
      <c r="GB186" t="s">
        <v>366</v>
      </c>
      <c r="GC186" t="s">
        <v>366</v>
      </c>
      <c r="GD186">
        <v>0</v>
      </c>
      <c r="GE186">
        <v>100</v>
      </c>
      <c r="GF186">
        <v>100</v>
      </c>
      <c r="GG186">
        <v>-6.822</v>
      </c>
      <c r="GH186">
        <v>-0.09039999999999999</v>
      </c>
      <c r="GI186">
        <v>-2.868309889394353</v>
      </c>
      <c r="GJ186">
        <v>-0.006773961979547998</v>
      </c>
      <c r="GK186">
        <v>-8.296070481250098E-08</v>
      </c>
      <c r="GL186">
        <v>3.322967193956903E-10</v>
      </c>
      <c r="GM186">
        <v>-0.07871069313407227</v>
      </c>
      <c r="GN186">
        <v>-0.00208336341840114</v>
      </c>
      <c r="GO186">
        <v>8.801746095907445E-05</v>
      </c>
      <c r="GP186">
        <v>-2.677693255255651E-07</v>
      </c>
      <c r="GQ186">
        <v>3</v>
      </c>
      <c r="GR186">
        <v>2052</v>
      </c>
      <c r="GS186">
        <v>2</v>
      </c>
      <c r="GT186">
        <v>18</v>
      </c>
      <c r="GU186">
        <v>36.4</v>
      </c>
      <c r="GV186">
        <v>36.3</v>
      </c>
      <c r="GW186">
        <v>1.53931</v>
      </c>
      <c r="GX186">
        <v>2.37305</v>
      </c>
      <c r="GY186">
        <v>1.44775</v>
      </c>
      <c r="GZ186">
        <v>2.32178</v>
      </c>
      <c r="HA186">
        <v>1.55151</v>
      </c>
      <c r="HB186">
        <v>2.35718</v>
      </c>
      <c r="HC186">
        <v>29.4739</v>
      </c>
      <c r="HD186">
        <v>14.6486</v>
      </c>
      <c r="HE186">
        <v>18</v>
      </c>
      <c r="HF186">
        <v>418.98</v>
      </c>
      <c r="HG186">
        <v>436.485</v>
      </c>
      <c r="HH186">
        <v>22.607</v>
      </c>
      <c r="HI186">
        <v>24.2031</v>
      </c>
      <c r="HJ186">
        <v>30.0004</v>
      </c>
      <c r="HK186">
        <v>24.1709</v>
      </c>
      <c r="HL186">
        <v>24.085</v>
      </c>
      <c r="HM186">
        <v>30.8599</v>
      </c>
      <c r="HN186">
        <v>37.7892</v>
      </c>
      <c r="HO186">
        <v>46.9499</v>
      </c>
      <c r="HP186">
        <v>22.6255</v>
      </c>
      <c r="HQ186">
        <v>626.664</v>
      </c>
      <c r="HR186">
        <v>15.0763</v>
      </c>
      <c r="HS186">
        <v>100.223</v>
      </c>
      <c r="HT186">
        <v>101.738</v>
      </c>
    </row>
    <row r="187" spans="1:228">
      <c r="A187">
        <v>171</v>
      </c>
      <c r="B187">
        <v>1728493139.1</v>
      </c>
      <c r="C187">
        <v>2201.599999904633</v>
      </c>
      <c r="D187" t="s">
        <v>709</v>
      </c>
      <c r="E187" t="s">
        <v>710</v>
      </c>
      <c r="F187">
        <v>5</v>
      </c>
      <c r="G187" t="s">
        <v>357</v>
      </c>
      <c r="H187" t="s">
        <v>358</v>
      </c>
      <c r="I187" t="s">
        <v>359</v>
      </c>
      <c r="J187" t="s">
        <v>612</v>
      </c>
      <c r="K187">
        <v>1728493131.314285</v>
      </c>
      <c r="L187">
        <f>(M187)/1000</f>
        <v>0</v>
      </c>
      <c r="M187">
        <f>IF(BH187, AP187, AJ187)</f>
        <v>0</v>
      </c>
      <c r="N187">
        <f>IF(BH187, AK187, AI187)</f>
        <v>0</v>
      </c>
      <c r="O187">
        <f>BJ187 - IF(AW187&gt;1, N187*BD187*100.0/(AY187), 0)</f>
        <v>0</v>
      </c>
      <c r="P187">
        <f>((V187-L187/2)*O187-N187)/(V187+L187/2)</f>
        <v>0</v>
      </c>
      <c r="Q187">
        <f>P187*(BQ187+BR187)/1000.0</f>
        <v>0</v>
      </c>
      <c r="R187">
        <f>(BJ187 - IF(AW187&gt;1, N187*BD187*100.0/(AY187), 0))*(BQ187+BR187)/1000.0</f>
        <v>0</v>
      </c>
      <c r="S187">
        <f>2.0/((1/U187-1/T187)+SIGN(U187)*SQRT((1/U187-1/T187)*(1/U187-1/T187) + 4*BE187/((BE187+1)*(BE187+1))*(2*1/U187*1/T187-1/T187*1/T187)))</f>
        <v>0</v>
      </c>
      <c r="T187">
        <f>IF(LEFT(BF187,1)&lt;&gt;"0",IF(LEFT(BF187,1)="1",3.0,BG187),$D$5+$E$5*(BX187*BQ187/($K$5*1000))+$F$5*(BX187*BQ187/($K$5*1000))*MAX(MIN(BD187,$J$5),$I$5)*MAX(MIN(BD187,$J$5),$I$5)+$G$5*MAX(MIN(BD187,$J$5),$I$5)*(BX187*BQ187/($K$5*1000))+$H$5*(BX187*BQ187/($K$5*1000))*(BX187*BQ187/($K$5*1000)))</f>
        <v>0</v>
      </c>
      <c r="U187">
        <f>L187*(1000-(1000*0.61365*exp(17.502*Y187/(240.97+Y187))/(BQ187+BR187)+BL187)/2)/(1000*0.61365*exp(17.502*Y187/(240.97+Y187))/(BQ187+BR187)-BL187)</f>
        <v>0</v>
      </c>
      <c r="V187">
        <f>1/((BE187+1)/(S187/1.6)+1/(T187/1.37)) + BE187/((BE187+1)/(S187/1.6) + BE187/(T187/1.37))</f>
        <v>0</v>
      </c>
      <c r="W187">
        <f>(AZ187*BC187)</f>
        <v>0</v>
      </c>
      <c r="X187">
        <f>(BS187+(W187+2*0.95*5.67E-8*(((BS187+$B$7)+273)^4-(BS187+273)^4)-44100*L187)/(1.84*29.3*T187+8*0.95*5.67E-8*(BS187+273)^3))</f>
        <v>0</v>
      </c>
      <c r="Y187">
        <f>($C$7*BT187+$D$7*BU187+$E$7*X187)</f>
        <v>0</v>
      </c>
      <c r="Z187">
        <f>0.61365*exp(17.502*Y187/(240.97+Y187))</f>
        <v>0</v>
      </c>
      <c r="AA187">
        <f>(AB187/AC187*100)</f>
        <v>0</v>
      </c>
      <c r="AB187">
        <f>BL187*(BQ187+BR187)/1000</f>
        <v>0</v>
      </c>
      <c r="AC187">
        <f>0.61365*exp(17.502*BS187/(240.97+BS187))</f>
        <v>0</v>
      </c>
      <c r="AD187">
        <f>(Z187-BL187*(BQ187+BR187)/1000)</f>
        <v>0</v>
      </c>
      <c r="AE187">
        <f>(-L187*44100)</f>
        <v>0</v>
      </c>
      <c r="AF187">
        <f>2*29.3*T187*0.92*(BS187-Y187)</f>
        <v>0</v>
      </c>
      <c r="AG187">
        <f>2*0.95*5.67E-8*(((BS187+$B$7)+273)^4-(Y187+273)^4)</f>
        <v>0</v>
      </c>
      <c r="AH187">
        <f>W187+AG187+AE187+AF187</f>
        <v>0</v>
      </c>
      <c r="AI187">
        <f>BP187*AW187*(BK187-BJ187*(1000-AW187*BM187)/(1000-AW187*BL187))/(100*BD187)</f>
        <v>0</v>
      </c>
      <c r="AJ187">
        <f>1000*BP187*AW187*(BL187-BM187)/(100*BD187*(1000-AW187*BL187))</f>
        <v>0</v>
      </c>
      <c r="AK187">
        <f>(AL187 - AM187 - BQ187*1E3/(8.314*(BS187+273.15)) * AO187/BP187 * AN187) * BP187/(100*BD187) * (1000 - BM187)/1000</f>
        <v>0</v>
      </c>
      <c r="AL187">
        <v>625.4633369674586</v>
      </c>
      <c r="AM187">
        <v>603.3312848484848</v>
      </c>
      <c r="AN187">
        <v>2.477470680228248</v>
      </c>
      <c r="AO187">
        <v>66.79350455149209</v>
      </c>
      <c r="AP187">
        <f>(AR187 - AQ187 + BQ187*1E3/(8.314*(BS187+273.15)) * AT187/BP187 * AS187) * BP187/(100*BD187) * 1000/(1000 - AR187)</f>
        <v>0</v>
      </c>
      <c r="AQ187">
        <v>15.08576751630029</v>
      </c>
      <c r="AR187">
        <v>16.15113818181818</v>
      </c>
      <c r="AS187">
        <v>-0.000243161820173647</v>
      </c>
      <c r="AT187">
        <v>79.18149441064182</v>
      </c>
      <c r="AU187">
        <v>152</v>
      </c>
      <c r="AV187">
        <v>25</v>
      </c>
      <c r="AW187">
        <f>IF(AU187*$H$13&gt;=AY187,1.0,(AY187/(AY187-AU187*$H$13)))</f>
        <v>0</v>
      </c>
      <c r="AX187">
        <f>(AW187-1)*100</f>
        <v>0</v>
      </c>
      <c r="AY187">
        <f>MAX(0,($B$13+$C$13*BX187)/(1+$D$13*BX187)*BQ187/(BS187+273)*$E$13)</f>
        <v>0</v>
      </c>
      <c r="AZ187">
        <f>$B$11*BY187+$C$11*BZ187+$F$11*CK187*(1-CN187)</f>
        <v>0</v>
      </c>
      <c r="BA187">
        <f>AZ187*BB187</f>
        <v>0</v>
      </c>
      <c r="BB187">
        <f>($B$11*$D$9+$C$11*$D$9+$F$11*((CX187+CP187)/MAX(CX187+CP187+CY187, 0.1)*$I$9+CY187/MAX(CX187+CP187+CY187, 0.1)*$J$9))/($B$11+$C$11+$F$11)</f>
        <v>0</v>
      </c>
      <c r="BC187">
        <f>($B$11*$K$9+$C$11*$K$9+$F$11*((CX187+CP187)/MAX(CX187+CP187+CY187, 0.1)*$P$9+CY187/MAX(CX187+CP187+CY187, 0.1)*$Q$9))/($B$11+$C$11+$F$11)</f>
        <v>0</v>
      </c>
      <c r="BD187">
        <v>6</v>
      </c>
      <c r="BE187">
        <v>0.5</v>
      </c>
      <c r="BF187" t="s">
        <v>361</v>
      </c>
      <c r="BG187">
        <v>2</v>
      </c>
      <c r="BH187" t="b">
        <v>1</v>
      </c>
      <c r="BI187">
        <v>1728493131.314285</v>
      </c>
      <c r="BJ187">
        <v>575.6748928571429</v>
      </c>
      <c r="BK187">
        <v>602.5950357142857</v>
      </c>
      <c r="BL187">
        <v>16.169675</v>
      </c>
      <c r="BM187">
        <v>15.08664642857143</v>
      </c>
      <c r="BN187">
        <v>582.4511071428572</v>
      </c>
      <c r="BO187">
        <v>16.26013571428572</v>
      </c>
      <c r="BP187">
        <v>600.0339285714286</v>
      </c>
      <c r="BQ187">
        <v>97.51147142857144</v>
      </c>
      <c r="BR187">
        <v>0.1001205714285714</v>
      </c>
      <c r="BS187">
        <v>24.78719285714286</v>
      </c>
      <c r="BT187">
        <v>24.92575714285715</v>
      </c>
      <c r="BU187">
        <v>999.9000000000002</v>
      </c>
      <c r="BV187">
        <v>0</v>
      </c>
      <c r="BW187">
        <v>0</v>
      </c>
      <c r="BX187">
        <v>10001.36214285714</v>
      </c>
      <c r="BY187">
        <v>0</v>
      </c>
      <c r="BZ187">
        <v>96.07694285714287</v>
      </c>
      <c r="CA187">
        <v>-26.92010357142857</v>
      </c>
      <c r="CB187">
        <v>585.1362857142857</v>
      </c>
      <c r="CC187">
        <v>611.8253928571429</v>
      </c>
      <c r="CD187">
        <v>1.083023928571428</v>
      </c>
      <c r="CE187">
        <v>602.5950357142857</v>
      </c>
      <c r="CF187">
        <v>15.08664642857143</v>
      </c>
      <c r="CG187">
        <v>1.576728928571429</v>
      </c>
      <c r="CH187">
        <v>1.471121785714285</v>
      </c>
      <c r="CI187">
        <v>13.733225</v>
      </c>
      <c r="CJ187">
        <v>12.67127142857143</v>
      </c>
      <c r="CK187">
        <v>1600.020357142857</v>
      </c>
      <c r="CL187">
        <v>0.6919927142857142</v>
      </c>
      <c r="CM187">
        <v>0.3080072857142857</v>
      </c>
      <c r="CN187">
        <v>0</v>
      </c>
      <c r="CO187">
        <v>2.151571428571429</v>
      </c>
      <c r="CP187">
        <v>0</v>
      </c>
      <c r="CQ187">
        <v>12027.65357142857</v>
      </c>
      <c r="CR187">
        <v>13790.32142857143</v>
      </c>
      <c r="CS187">
        <v>38.70289285714286</v>
      </c>
      <c r="CT187">
        <v>39.09125</v>
      </c>
      <c r="CU187">
        <v>39.25642857142856</v>
      </c>
      <c r="CV187">
        <v>37.27878571428572</v>
      </c>
      <c r="CW187">
        <v>37.93507142857142</v>
      </c>
      <c r="CX187">
        <v>1107.203571428572</v>
      </c>
      <c r="CY187">
        <v>492.8167857142858</v>
      </c>
      <c r="CZ187">
        <v>0</v>
      </c>
      <c r="DA187">
        <v>1728493195.6</v>
      </c>
      <c r="DB187">
        <v>0</v>
      </c>
      <c r="DC187">
        <v>1728490956.5</v>
      </c>
      <c r="DD187" t="s">
        <v>362</v>
      </c>
      <c r="DE187">
        <v>1728490952.5</v>
      </c>
      <c r="DF187">
        <v>1728490956.5</v>
      </c>
      <c r="DG187">
        <v>1</v>
      </c>
      <c r="DH187">
        <v>-0.065</v>
      </c>
      <c r="DI187">
        <v>-0.008</v>
      </c>
      <c r="DJ187">
        <v>-3.246</v>
      </c>
      <c r="DK187">
        <v>-0.091</v>
      </c>
      <c r="DL187">
        <v>52</v>
      </c>
      <c r="DM187">
        <v>15</v>
      </c>
      <c r="DN187">
        <v>0.25</v>
      </c>
      <c r="DO187">
        <v>0.13</v>
      </c>
      <c r="DP187">
        <v>-26.74155609756098</v>
      </c>
      <c r="DQ187">
        <v>-2.809406968641142</v>
      </c>
      <c r="DR187">
        <v>0.2798644567824517</v>
      </c>
      <c r="DS187">
        <v>0</v>
      </c>
      <c r="DT187">
        <v>1.082004146341463</v>
      </c>
      <c r="DU187">
        <v>-0.02061846689895267</v>
      </c>
      <c r="DV187">
        <v>0.0166310337263759</v>
      </c>
      <c r="DW187">
        <v>1</v>
      </c>
      <c r="DX187">
        <v>1</v>
      </c>
      <c r="DY187">
        <v>2</v>
      </c>
      <c r="DZ187" t="s">
        <v>363</v>
      </c>
      <c r="EA187">
        <v>3.23096</v>
      </c>
      <c r="EB187">
        <v>2.70439</v>
      </c>
      <c r="EC187">
        <v>0.132935</v>
      </c>
      <c r="ED187">
        <v>0.136463</v>
      </c>
      <c r="EE187">
        <v>0.0849143</v>
      </c>
      <c r="EF187">
        <v>0.0809651</v>
      </c>
      <c r="EG187">
        <v>28597.3</v>
      </c>
      <c r="EH187">
        <v>27791.1</v>
      </c>
      <c r="EI187">
        <v>31573.1</v>
      </c>
      <c r="EJ187">
        <v>30495.4</v>
      </c>
      <c r="EK187">
        <v>38720.3</v>
      </c>
      <c r="EL187">
        <v>37049</v>
      </c>
      <c r="EM187">
        <v>44268.8</v>
      </c>
      <c r="EN187">
        <v>42571.4</v>
      </c>
      <c r="EO187">
        <v>1.86725</v>
      </c>
      <c r="EP187">
        <v>1.90345</v>
      </c>
      <c r="EQ187">
        <v>0.131823</v>
      </c>
      <c r="ER187">
        <v>0</v>
      </c>
      <c r="ES187">
        <v>22.7699</v>
      </c>
      <c r="ET187">
        <v>999.9</v>
      </c>
      <c r="EU187">
        <v>70.09999999999999</v>
      </c>
      <c r="EV187">
        <v>23.9</v>
      </c>
      <c r="EW187">
        <v>21.4015</v>
      </c>
      <c r="EX187">
        <v>61.2119</v>
      </c>
      <c r="EY187">
        <v>24.8397</v>
      </c>
      <c r="EZ187">
        <v>1</v>
      </c>
      <c r="FA187">
        <v>-0.217185</v>
      </c>
      <c r="FB187">
        <v>-0.0862554</v>
      </c>
      <c r="FC187">
        <v>20.1992</v>
      </c>
      <c r="FD187">
        <v>5.21864</v>
      </c>
      <c r="FE187">
        <v>11.9972</v>
      </c>
      <c r="FF187">
        <v>4.96455</v>
      </c>
      <c r="FG187">
        <v>3.29548</v>
      </c>
      <c r="FH187">
        <v>9999</v>
      </c>
      <c r="FI187">
        <v>9999</v>
      </c>
      <c r="FJ187">
        <v>9999</v>
      </c>
      <c r="FK187">
        <v>148.6</v>
      </c>
      <c r="FL187">
        <v>4.97099</v>
      </c>
      <c r="FM187">
        <v>1.86768</v>
      </c>
      <c r="FN187">
        <v>1.85889</v>
      </c>
      <c r="FO187">
        <v>1.86508</v>
      </c>
      <c r="FP187">
        <v>1.86309</v>
      </c>
      <c r="FQ187">
        <v>1.86443</v>
      </c>
      <c r="FR187">
        <v>1.85987</v>
      </c>
      <c r="FS187">
        <v>1.86391</v>
      </c>
      <c r="FT187">
        <v>0</v>
      </c>
      <c r="FU187">
        <v>0</v>
      </c>
      <c r="FV187">
        <v>0</v>
      </c>
      <c r="FW187">
        <v>0</v>
      </c>
      <c r="FX187" t="s">
        <v>364</v>
      </c>
      <c r="FY187" t="s">
        <v>365</v>
      </c>
      <c r="FZ187" t="s">
        <v>366</v>
      </c>
      <c r="GA187" t="s">
        <v>366</v>
      </c>
      <c r="GB187" t="s">
        <v>366</v>
      </c>
      <c r="GC187" t="s">
        <v>366</v>
      </c>
      <c r="GD187">
        <v>0</v>
      </c>
      <c r="GE187">
        <v>100</v>
      </c>
      <c r="GF187">
        <v>100</v>
      </c>
      <c r="GG187">
        <v>-6.902</v>
      </c>
      <c r="GH187">
        <v>-0.09039999999999999</v>
      </c>
      <c r="GI187">
        <v>-2.868309889394353</v>
      </c>
      <c r="GJ187">
        <v>-0.006773961979547998</v>
      </c>
      <c r="GK187">
        <v>-8.296070481250098E-08</v>
      </c>
      <c r="GL187">
        <v>3.322967193956903E-10</v>
      </c>
      <c r="GM187">
        <v>-0.07871069313407227</v>
      </c>
      <c r="GN187">
        <v>-0.00208336341840114</v>
      </c>
      <c r="GO187">
        <v>8.801746095907445E-05</v>
      </c>
      <c r="GP187">
        <v>-2.677693255255651E-07</v>
      </c>
      <c r="GQ187">
        <v>3</v>
      </c>
      <c r="GR187">
        <v>2052</v>
      </c>
      <c r="GS187">
        <v>2</v>
      </c>
      <c r="GT187">
        <v>18</v>
      </c>
      <c r="GU187">
        <v>36.4</v>
      </c>
      <c r="GV187">
        <v>36.4</v>
      </c>
      <c r="GW187">
        <v>1.56372</v>
      </c>
      <c r="GX187">
        <v>2.37183</v>
      </c>
      <c r="GY187">
        <v>1.44775</v>
      </c>
      <c r="GZ187">
        <v>2.32178</v>
      </c>
      <c r="HA187">
        <v>1.55151</v>
      </c>
      <c r="HB187">
        <v>2.40479</v>
      </c>
      <c r="HC187">
        <v>29.4739</v>
      </c>
      <c r="HD187">
        <v>14.6486</v>
      </c>
      <c r="HE187">
        <v>18</v>
      </c>
      <c r="HF187">
        <v>418.69</v>
      </c>
      <c r="HG187">
        <v>436.34</v>
      </c>
      <c r="HH187">
        <v>22.6639</v>
      </c>
      <c r="HI187">
        <v>24.2081</v>
      </c>
      <c r="HJ187">
        <v>30.0005</v>
      </c>
      <c r="HK187">
        <v>24.1759</v>
      </c>
      <c r="HL187">
        <v>24.0905</v>
      </c>
      <c r="HM187">
        <v>31.334</v>
      </c>
      <c r="HN187">
        <v>37.7892</v>
      </c>
      <c r="HO187">
        <v>46.9499</v>
      </c>
      <c r="HP187">
        <v>22.6765</v>
      </c>
      <c r="HQ187">
        <v>636.682</v>
      </c>
      <c r="HR187">
        <v>15.0763</v>
      </c>
      <c r="HS187">
        <v>100.222</v>
      </c>
      <c r="HT187">
        <v>101.737</v>
      </c>
    </row>
    <row r="188" spans="1:228">
      <c r="A188">
        <v>172</v>
      </c>
      <c r="B188">
        <v>1728493144.1</v>
      </c>
      <c r="C188">
        <v>2206.599999904633</v>
      </c>
      <c r="D188" t="s">
        <v>711</v>
      </c>
      <c r="E188" t="s">
        <v>712</v>
      </c>
      <c r="F188">
        <v>5</v>
      </c>
      <c r="G188" t="s">
        <v>357</v>
      </c>
      <c r="H188" t="s">
        <v>358</v>
      </c>
      <c r="I188" t="s">
        <v>359</v>
      </c>
      <c r="J188" t="s">
        <v>612</v>
      </c>
      <c r="K188">
        <v>1728493136.6</v>
      </c>
      <c r="L188">
        <f>(M188)/1000</f>
        <v>0</v>
      </c>
      <c r="M188">
        <f>IF(BH188, AP188, AJ188)</f>
        <v>0</v>
      </c>
      <c r="N188">
        <f>IF(BH188, AK188, AI188)</f>
        <v>0</v>
      </c>
      <c r="O188">
        <f>BJ188 - IF(AW188&gt;1, N188*BD188*100.0/(AY188), 0)</f>
        <v>0</v>
      </c>
      <c r="P188">
        <f>((V188-L188/2)*O188-N188)/(V188+L188/2)</f>
        <v>0</v>
      </c>
      <c r="Q188">
        <f>P188*(BQ188+BR188)/1000.0</f>
        <v>0</v>
      </c>
      <c r="R188">
        <f>(BJ188 - IF(AW188&gt;1, N188*BD188*100.0/(AY188), 0))*(BQ188+BR188)/1000.0</f>
        <v>0</v>
      </c>
      <c r="S188">
        <f>2.0/((1/U188-1/T188)+SIGN(U188)*SQRT((1/U188-1/T188)*(1/U188-1/T188) + 4*BE188/((BE188+1)*(BE188+1))*(2*1/U188*1/T188-1/T188*1/T188)))</f>
        <v>0</v>
      </c>
      <c r="T188">
        <f>IF(LEFT(BF188,1)&lt;&gt;"0",IF(LEFT(BF188,1)="1",3.0,BG188),$D$5+$E$5*(BX188*BQ188/($K$5*1000))+$F$5*(BX188*BQ188/($K$5*1000))*MAX(MIN(BD188,$J$5),$I$5)*MAX(MIN(BD188,$J$5),$I$5)+$G$5*MAX(MIN(BD188,$J$5),$I$5)*(BX188*BQ188/($K$5*1000))+$H$5*(BX188*BQ188/($K$5*1000))*(BX188*BQ188/($K$5*1000)))</f>
        <v>0</v>
      </c>
      <c r="U188">
        <f>L188*(1000-(1000*0.61365*exp(17.502*Y188/(240.97+Y188))/(BQ188+BR188)+BL188)/2)/(1000*0.61365*exp(17.502*Y188/(240.97+Y188))/(BQ188+BR188)-BL188)</f>
        <v>0</v>
      </c>
      <c r="V188">
        <f>1/((BE188+1)/(S188/1.6)+1/(T188/1.37)) + BE188/((BE188+1)/(S188/1.6) + BE188/(T188/1.37))</f>
        <v>0</v>
      </c>
      <c r="W188">
        <f>(AZ188*BC188)</f>
        <v>0</v>
      </c>
      <c r="X188">
        <f>(BS188+(W188+2*0.95*5.67E-8*(((BS188+$B$7)+273)^4-(BS188+273)^4)-44100*L188)/(1.84*29.3*T188+8*0.95*5.67E-8*(BS188+273)^3))</f>
        <v>0</v>
      </c>
      <c r="Y188">
        <f>($C$7*BT188+$D$7*BU188+$E$7*X188)</f>
        <v>0</v>
      </c>
      <c r="Z188">
        <f>0.61365*exp(17.502*Y188/(240.97+Y188))</f>
        <v>0</v>
      </c>
      <c r="AA188">
        <f>(AB188/AC188*100)</f>
        <v>0</v>
      </c>
      <c r="AB188">
        <f>BL188*(BQ188+BR188)/1000</f>
        <v>0</v>
      </c>
      <c r="AC188">
        <f>0.61365*exp(17.502*BS188/(240.97+BS188))</f>
        <v>0</v>
      </c>
      <c r="AD188">
        <f>(Z188-BL188*(BQ188+BR188)/1000)</f>
        <v>0</v>
      </c>
      <c r="AE188">
        <f>(-L188*44100)</f>
        <v>0</v>
      </c>
      <c r="AF188">
        <f>2*29.3*T188*0.92*(BS188-Y188)</f>
        <v>0</v>
      </c>
      <c r="AG188">
        <f>2*0.95*5.67E-8*(((BS188+$B$7)+273)^4-(Y188+273)^4)</f>
        <v>0</v>
      </c>
      <c r="AH188">
        <f>W188+AG188+AE188+AF188</f>
        <v>0</v>
      </c>
      <c r="AI188">
        <f>BP188*AW188*(BK188-BJ188*(1000-AW188*BM188)/(1000-AW188*BL188))/(100*BD188)</f>
        <v>0</v>
      </c>
      <c r="AJ188">
        <f>1000*BP188*AW188*(BL188-BM188)/(100*BD188*(1000-AW188*BL188))</f>
        <v>0</v>
      </c>
      <c r="AK188">
        <f>(AL188 - AM188 - BQ188*1E3/(8.314*(BS188+273.15)) * AO188/BP188 * AN188) * BP188/(100*BD188) * (1000 - BM188)/1000</f>
        <v>0</v>
      </c>
      <c r="AL188">
        <v>638.1800563581611</v>
      </c>
      <c r="AM188">
        <v>615.9039272727274</v>
      </c>
      <c r="AN188">
        <v>2.519424224832791</v>
      </c>
      <c r="AO188">
        <v>66.79350455149209</v>
      </c>
      <c r="AP188">
        <f>(AR188 - AQ188 + BQ188*1E3/(8.314*(BS188+273.15)) * AT188/BP188 * AS188) * BP188/(100*BD188) * 1000/(1000 - AR188)</f>
        <v>0</v>
      </c>
      <c r="AQ188">
        <v>15.08702876034</v>
      </c>
      <c r="AR188">
        <v>16.14776363636363</v>
      </c>
      <c r="AS188">
        <v>-0.0001331831752316453</v>
      </c>
      <c r="AT188">
        <v>79.18149441064182</v>
      </c>
      <c r="AU188">
        <v>151</v>
      </c>
      <c r="AV188">
        <v>25</v>
      </c>
      <c r="AW188">
        <f>IF(AU188*$H$13&gt;=AY188,1.0,(AY188/(AY188-AU188*$H$13)))</f>
        <v>0</v>
      </c>
      <c r="AX188">
        <f>(AW188-1)*100</f>
        <v>0</v>
      </c>
      <c r="AY188">
        <f>MAX(0,($B$13+$C$13*BX188)/(1+$D$13*BX188)*BQ188/(BS188+273)*$E$13)</f>
        <v>0</v>
      </c>
      <c r="AZ188">
        <f>$B$11*BY188+$C$11*BZ188+$F$11*CK188*(1-CN188)</f>
        <v>0</v>
      </c>
      <c r="BA188">
        <f>AZ188*BB188</f>
        <v>0</v>
      </c>
      <c r="BB188">
        <f>($B$11*$D$9+$C$11*$D$9+$F$11*((CX188+CP188)/MAX(CX188+CP188+CY188, 0.1)*$I$9+CY188/MAX(CX188+CP188+CY188, 0.1)*$J$9))/($B$11+$C$11+$F$11)</f>
        <v>0</v>
      </c>
      <c r="BC188">
        <f>($B$11*$K$9+$C$11*$K$9+$F$11*((CX188+CP188)/MAX(CX188+CP188+CY188, 0.1)*$P$9+CY188/MAX(CX188+CP188+CY188, 0.1)*$Q$9))/($B$11+$C$11+$F$11)</f>
        <v>0</v>
      </c>
      <c r="BD188">
        <v>6</v>
      </c>
      <c r="BE188">
        <v>0.5</v>
      </c>
      <c r="BF188" t="s">
        <v>361</v>
      </c>
      <c r="BG188">
        <v>2</v>
      </c>
      <c r="BH188" t="b">
        <v>1</v>
      </c>
      <c r="BI188">
        <v>1728493136.6</v>
      </c>
      <c r="BJ188">
        <v>588.7009259259258</v>
      </c>
      <c r="BK188">
        <v>615.8472962962963</v>
      </c>
      <c r="BL188">
        <v>16.15523333333333</v>
      </c>
      <c r="BM188">
        <v>15.0860962962963</v>
      </c>
      <c r="BN188">
        <v>595.5626666666667</v>
      </c>
      <c r="BO188">
        <v>16.24570740740741</v>
      </c>
      <c r="BP188">
        <v>600.0115555555556</v>
      </c>
      <c r="BQ188">
        <v>97.51178518518519</v>
      </c>
      <c r="BR188">
        <v>0.1000412518518519</v>
      </c>
      <c r="BS188">
        <v>24.79072222222222</v>
      </c>
      <c r="BT188">
        <v>24.93291851851852</v>
      </c>
      <c r="BU188">
        <v>999.9000000000001</v>
      </c>
      <c r="BV188">
        <v>0</v>
      </c>
      <c r="BW188">
        <v>0</v>
      </c>
      <c r="BX188">
        <v>10002.2262962963</v>
      </c>
      <c r="BY188">
        <v>0</v>
      </c>
      <c r="BZ188">
        <v>93.09215925925926</v>
      </c>
      <c r="CA188">
        <v>-27.1465</v>
      </c>
      <c r="CB188">
        <v>598.3676296296297</v>
      </c>
      <c r="CC188">
        <v>625.2804074074074</v>
      </c>
      <c r="CD188">
        <v>1.069131851851852</v>
      </c>
      <c r="CE188">
        <v>615.8472962962963</v>
      </c>
      <c r="CF188">
        <v>15.0860962962963</v>
      </c>
      <c r="CG188">
        <v>1.575325555555556</v>
      </c>
      <c r="CH188">
        <v>1.471072962962963</v>
      </c>
      <c r="CI188">
        <v>13.71954444444444</v>
      </c>
      <c r="CJ188">
        <v>12.67077777777778</v>
      </c>
      <c r="CK188">
        <v>1600.02962962963</v>
      </c>
      <c r="CL188">
        <v>0.6920036666666667</v>
      </c>
      <c r="CM188">
        <v>0.3079963333333333</v>
      </c>
      <c r="CN188">
        <v>0</v>
      </c>
      <c r="CO188">
        <v>2.135381481481482</v>
      </c>
      <c r="CP188">
        <v>0</v>
      </c>
      <c r="CQ188">
        <v>12033.02962962963</v>
      </c>
      <c r="CR188">
        <v>13790.45555555555</v>
      </c>
      <c r="CS188">
        <v>38.6247037037037</v>
      </c>
      <c r="CT188">
        <v>39.03914814814814</v>
      </c>
      <c r="CU188">
        <v>39.1827037037037</v>
      </c>
      <c r="CV188">
        <v>37.21737037037037</v>
      </c>
      <c r="CW188">
        <v>37.85622222222222</v>
      </c>
      <c r="CX188">
        <v>1107.226296296296</v>
      </c>
      <c r="CY188">
        <v>492.8033333333333</v>
      </c>
      <c r="CZ188">
        <v>0</v>
      </c>
      <c r="DA188">
        <v>1728493201</v>
      </c>
      <c r="DB188">
        <v>0</v>
      </c>
      <c r="DC188">
        <v>1728490956.5</v>
      </c>
      <c r="DD188" t="s">
        <v>362</v>
      </c>
      <c r="DE188">
        <v>1728490952.5</v>
      </c>
      <c r="DF188">
        <v>1728490956.5</v>
      </c>
      <c r="DG188">
        <v>1</v>
      </c>
      <c r="DH188">
        <v>-0.065</v>
      </c>
      <c r="DI188">
        <v>-0.008</v>
      </c>
      <c r="DJ188">
        <v>-3.246</v>
      </c>
      <c r="DK188">
        <v>-0.091</v>
      </c>
      <c r="DL188">
        <v>52</v>
      </c>
      <c r="DM188">
        <v>15</v>
      </c>
      <c r="DN188">
        <v>0.25</v>
      </c>
      <c r="DO188">
        <v>0.13</v>
      </c>
      <c r="DP188">
        <v>-27.01674878048781</v>
      </c>
      <c r="DQ188">
        <v>-2.608022299651565</v>
      </c>
      <c r="DR188">
        <v>0.2605034283019122</v>
      </c>
      <c r="DS188">
        <v>0</v>
      </c>
      <c r="DT188">
        <v>1.07823</v>
      </c>
      <c r="DU188">
        <v>-0.1592523344947724</v>
      </c>
      <c r="DV188">
        <v>0.01629011656069335</v>
      </c>
      <c r="DW188">
        <v>0</v>
      </c>
      <c r="DX188">
        <v>0</v>
      </c>
      <c r="DY188">
        <v>2</v>
      </c>
      <c r="DZ188" t="s">
        <v>386</v>
      </c>
      <c r="EA188">
        <v>3.23088</v>
      </c>
      <c r="EB188">
        <v>2.70427</v>
      </c>
      <c r="EC188">
        <v>0.134852</v>
      </c>
      <c r="ED188">
        <v>0.138362</v>
      </c>
      <c r="EE188">
        <v>0.0849029</v>
      </c>
      <c r="EF188">
        <v>0.0809747</v>
      </c>
      <c r="EG188">
        <v>28534.3</v>
      </c>
      <c r="EH188">
        <v>27729.5</v>
      </c>
      <c r="EI188">
        <v>31573.3</v>
      </c>
      <c r="EJ188">
        <v>30494.9</v>
      </c>
      <c r="EK188">
        <v>38721</v>
      </c>
      <c r="EL188">
        <v>37048.3</v>
      </c>
      <c r="EM188">
        <v>44269</v>
      </c>
      <c r="EN188">
        <v>42570.9</v>
      </c>
      <c r="EO188">
        <v>1.86893</v>
      </c>
      <c r="EP188">
        <v>1.90335</v>
      </c>
      <c r="EQ188">
        <v>0.132315</v>
      </c>
      <c r="ER188">
        <v>0</v>
      </c>
      <c r="ES188">
        <v>22.7632</v>
      </c>
      <c r="ET188">
        <v>999.9</v>
      </c>
      <c r="EU188">
        <v>70.09999999999999</v>
      </c>
      <c r="EV188">
        <v>23.9</v>
      </c>
      <c r="EW188">
        <v>21.4004</v>
      </c>
      <c r="EX188">
        <v>61.6719</v>
      </c>
      <c r="EY188">
        <v>25.0681</v>
      </c>
      <c r="EZ188">
        <v>1</v>
      </c>
      <c r="FA188">
        <v>-0.216852</v>
      </c>
      <c r="FB188">
        <v>-0.089921</v>
      </c>
      <c r="FC188">
        <v>20.1991</v>
      </c>
      <c r="FD188">
        <v>5.21894</v>
      </c>
      <c r="FE188">
        <v>11.9959</v>
      </c>
      <c r="FF188">
        <v>4.9646</v>
      </c>
      <c r="FG188">
        <v>3.29548</v>
      </c>
      <c r="FH188">
        <v>9999</v>
      </c>
      <c r="FI188">
        <v>9999</v>
      </c>
      <c r="FJ188">
        <v>9999</v>
      </c>
      <c r="FK188">
        <v>148.6</v>
      </c>
      <c r="FL188">
        <v>4.97101</v>
      </c>
      <c r="FM188">
        <v>1.86768</v>
      </c>
      <c r="FN188">
        <v>1.8589</v>
      </c>
      <c r="FO188">
        <v>1.86508</v>
      </c>
      <c r="FP188">
        <v>1.86305</v>
      </c>
      <c r="FQ188">
        <v>1.86443</v>
      </c>
      <c r="FR188">
        <v>1.85986</v>
      </c>
      <c r="FS188">
        <v>1.86388</v>
      </c>
      <c r="FT188">
        <v>0</v>
      </c>
      <c r="FU188">
        <v>0</v>
      </c>
      <c r="FV188">
        <v>0</v>
      </c>
      <c r="FW188">
        <v>0</v>
      </c>
      <c r="FX188" t="s">
        <v>364</v>
      </c>
      <c r="FY188" t="s">
        <v>365</v>
      </c>
      <c r="FZ188" t="s">
        <v>366</v>
      </c>
      <c r="GA188" t="s">
        <v>366</v>
      </c>
      <c r="GB188" t="s">
        <v>366</v>
      </c>
      <c r="GC188" t="s">
        <v>366</v>
      </c>
      <c r="GD188">
        <v>0</v>
      </c>
      <c r="GE188">
        <v>100</v>
      </c>
      <c r="GF188">
        <v>100</v>
      </c>
      <c r="GG188">
        <v>-6.983</v>
      </c>
      <c r="GH188">
        <v>-0.0905</v>
      </c>
      <c r="GI188">
        <v>-2.868309889394353</v>
      </c>
      <c r="GJ188">
        <v>-0.006773961979547998</v>
      </c>
      <c r="GK188">
        <v>-8.296070481250098E-08</v>
      </c>
      <c r="GL188">
        <v>3.322967193956903E-10</v>
      </c>
      <c r="GM188">
        <v>-0.07871069313407227</v>
      </c>
      <c r="GN188">
        <v>-0.00208336341840114</v>
      </c>
      <c r="GO188">
        <v>8.801746095907445E-05</v>
      </c>
      <c r="GP188">
        <v>-2.677693255255651E-07</v>
      </c>
      <c r="GQ188">
        <v>3</v>
      </c>
      <c r="GR188">
        <v>2052</v>
      </c>
      <c r="GS188">
        <v>2</v>
      </c>
      <c r="GT188">
        <v>18</v>
      </c>
      <c r="GU188">
        <v>36.5</v>
      </c>
      <c r="GV188">
        <v>36.5</v>
      </c>
      <c r="GW188">
        <v>1.59058</v>
      </c>
      <c r="GX188">
        <v>2.36694</v>
      </c>
      <c r="GY188">
        <v>1.44775</v>
      </c>
      <c r="GZ188">
        <v>2.32178</v>
      </c>
      <c r="HA188">
        <v>1.55151</v>
      </c>
      <c r="HB188">
        <v>2.42188</v>
      </c>
      <c r="HC188">
        <v>29.4739</v>
      </c>
      <c r="HD188">
        <v>14.6486</v>
      </c>
      <c r="HE188">
        <v>18</v>
      </c>
      <c r="HF188">
        <v>419.609</v>
      </c>
      <c r="HG188">
        <v>436.326</v>
      </c>
      <c r="HH188">
        <v>22.7143</v>
      </c>
      <c r="HI188">
        <v>24.2142</v>
      </c>
      <c r="HJ188">
        <v>30.0005</v>
      </c>
      <c r="HK188">
        <v>24.182</v>
      </c>
      <c r="HL188">
        <v>24.096</v>
      </c>
      <c r="HM188">
        <v>31.8672</v>
      </c>
      <c r="HN188">
        <v>37.7892</v>
      </c>
      <c r="HO188">
        <v>46.5798</v>
      </c>
      <c r="HP188">
        <v>22.7227</v>
      </c>
      <c r="HQ188">
        <v>651.708</v>
      </c>
      <c r="HR188">
        <v>15.0763</v>
      </c>
      <c r="HS188">
        <v>100.223</v>
      </c>
      <c r="HT188">
        <v>101.736</v>
      </c>
    </row>
    <row r="189" spans="1:228">
      <c r="A189">
        <v>173</v>
      </c>
      <c r="B189">
        <v>1728493149.1</v>
      </c>
      <c r="C189">
        <v>2211.599999904633</v>
      </c>
      <c r="D189" t="s">
        <v>713</v>
      </c>
      <c r="E189" t="s">
        <v>714</v>
      </c>
      <c r="F189">
        <v>5</v>
      </c>
      <c r="G189" t="s">
        <v>357</v>
      </c>
      <c r="H189" t="s">
        <v>358</v>
      </c>
      <c r="I189" t="s">
        <v>359</v>
      </c>
      <c r="J189" t="s">
        <v>612</v>
      </c>
      <c r="K189">
        <v>1728493141.314285</v>
      </c>
      <c r="L189">
        <f>(M189)/1000</f>
        <v>0</v>
      </c>
      <c r="M189">
        <f>IF(BH189, AP189, AJ189)</f>
        <v>0</v>
      </c>
      <c r="N189">
        <f>IF(BH189, AK189, AI189)</f>
        <v>0</v>
      </c>
      <c r="O189">
        <f>BJ189 - IF(AW189&gt;1, N189*BD189*100.0/(AY189), 0)</f>
        <v>0</v>
      </c>
      <c r="P189">
        <f>((V189-L189/2)*O189-N189)/(V189+L189/2)</f>
        <v>0</v>
      </c>
      <c r="Q189">
        <f>P189*(BQ189+BR189)/1000.0</f>
        <v>0</v>
      </c>
      <c r="R189">
        <f>(BJ189 - IF(AW189&gt;1, N189*BD189*100.0/(AY189), 0))*(BQ189+BR189)/1000.0</f>
        <v>0</v>
      </c>
      <c r="S189">
        <f>2.0/((1/U189-1/T189)+SIGN(U189)*SQRT((1/U189-1/T189)*(1/U189-1/T189) + 4*BE189/((BE189+1)*(BE189+1))*(2*1/U189*1/T189-1/T189*1/T189)))</f>
        <v>0</v>
      </c>
      <c r="T189">
        <f>IF(LEFT(BF189,1)&lt;&gt;"0",IF(LEFT(BF189,1)="1",3.0,BG189),$D$5+$E$5*(BX189*BQ189/($K$5*1000))+$F$5*(BX189*BQ189/($K$5*1000))*MAX(MIN(BD189,$J$5),$I$5)*MAX(MIN(BD189,$J$5),$I$5)+$G$5*MAX(MIN(BD189,$J$5),$I$5)*(BX189*BQ189/($K$5*1000))+$H$5*(BX189*BQ189/($K$5*1000))*(BX189*BQ189/($K$5*1000)))</f>
        <v>0</v>
      </c>
      <c r="U189">
        <f>L189*(1000-(1000*0.61365*exp(17.502*Y189/(240.97+Y189))/(BQ189+BR189)+BL189)/2)/(1000*0.61365*exp(17.502*Y189/(240.97+Y189))/(BQ189+BR189)-BL189)</f>
        <v>0</v>
      </c>
      <c r="V189">
        <f>1/((BE189+1)/(S189/1.6)+1/(T189/1.37)) + BE189/((BE189+1)/(S189/1.6) + BE189/(T189/1.37))</f>
        <v>0</v>
      </c>
      <c r="W189">
        <f>(AZ189*BC189)</f>
        <v>0</v>
      </c>
      <c r="X189">
        <f>(BS189+(W189+2*0.95*5.67E-8*(((BS189+$B$7)+273)^4-(BS189+273)^4)-44100*L189)/(1.84*29.3*T189+8*0.95*5.67E-8*(BS189+273)^3))</f>
        <v>0</v>
      </c>
      <c r="Y189">
        <f>($C$7*BT189+$D$7*BU189+$E$7*X189)</f>
        <v>0</v>
      </c>
      <c r="Z189">
        <f>0.61365*exp(17.502*Y189/(240.97+Y189))</f>
        <v>0</v>
      </c>
      <c r="AA189">
        <f>(AB189/AC189*100)</f>
        <v>0</v>
      </c>
      <c r="AB189">
        <f>BL189*(BQ189+BR189)/1000</f>
        <v>0</v>
      </c>
      <c r="AC189">
        <f>0.61365*exp(17.502*BS189/(240.97+BS189))</f>
        <v>0</v>
      </c>
      <c r="AD189">
        <f>(Z189-BL189*(BQ189+BR189)/1000)</f>
        <v>0</v>
      </c>
      <c r="AE189">
        <f>(-L189*44100)</f>
        <v>0</v>
      </c>
      <c r="AF189">
        <f>2*29.3*T189*0.92*(BS189-Y189)</f>
        <v>0</v>
      </c>
      <c r="AG189">
        <f>2*0.95*5.67E-8*(((BS189+$B$7)+273)^4-(Y189+273)^4)</f>
        <v>0</v>
      </c>
      <c r="AH189">
        <f>W189+AG189+AE189+AF189</f>
        <v>0</v>
      </c>
      <c r="AI189">
        <f>BP189*AW189*(BK189-BJ189*(1000-AW189*BM189)/(1000-AW189*BL189))/(100*BD189)</f>
        <v>0</v>
      </c>
      <c r="AJ189">
        <f>1000*BP189*AW189*(BL189-BM189)/(100*BD189*(1000-AW189*BL189))</f>
        <v>0</v>
      </c>
      <c r="AK189">
        <f>(AL189 - AM189 - BQ189*1E3/(8.314*(BS189+273.15)) * AO189/BP189 * AN189) * BP189/(100*BD189) * (1000 - BM189)/1000</f>
        <v>0</v>
      </c>
      <c r="AL189">
        <v>650.9478385248053</v>
      </c>
      <c r="AM189">
        <v>628.3971878787878</v>
      </c>
      <c r="AN189">
        <v>2.508961885340323</v>
      </c>
      <c r="AO189">
        <v>66.79350455149209</v>
      </c>
      <c r="AP189">
        <f>(AR189 - AQ189 + BQ189*1E3/(8.314*(BS189+273.15)) * AT189/BP189 * AS189) * BP189/(100*BD189) * 1000/(1000 - AR189)</f>
        <v>0</v>
      </c>
      <c r="AQ189">
        <v>15.08899766161719</v>
      </c>
      <c r="AR189">
        <v>16.1474303030303</v>
      </c>
      <c r="AS189">
        <v>-3.59872619862849E-05</v>
      </c>
      <c r="AT189">
        <v>79.18149441064182</v>
      </c>
      <c r="AU189">
        <v>152</v>
      </c>
      <c r="AV189">
        <v>25</v>
      </c>
      <c r="AW189">
        <f>IF(AU189*$H$13&gt;=AY189,1.0,(AY189/(AY189-AU189*$H$13)))</f>
        <v>0</v>
      </c>
      <c r="AX189">
        <f>(AW189-1)*100</f>
        <v>0</v>
      </c>
      <c r="AY189">
        <f>MAX(0,($B$13+$C$13*BX189)/(1+$D$13*BX189)*BQ189/(BS189+273)*$E$13)</f>
        <v>0</v>
      </c>
      <c r="AZ189">
        <f>$B$11*BY189+$C$11*BZ189+$F$11*CK189*(1-CN189)</f>
        <v>0</v>
      </c>
      <c r="BA189">
        <f>AZ189*BB189</f>
        <v>0</v>
      </c>
      <c r="BB189">
        <f>($B$11*$D$9+$C$11*$D$9+$F$11*((CX189+CP189)/MAX(CX189+CP189+CY189, 0.1)*$I$9+CY189/MAX(CX189+CP189+CY189, 0.1)*$J$9))/($B$11+$C$11+$F$11)</f>
        <v>0</v>
      </c>
      <c r="BC189">
        <f>($B$11*$K$9+$C$11*$K$9+$F$11*((CX189+CP189)/MAX(CX189+CP189+CY189, 0.1)*$P$9+CY189/MAX(CX189+CP189+CY189, 0.1)*$Q$9))/($B$11+$C$11+$F$11)</f>
        <v>0</v>
      </c>
      <c r="BD189">
        <v>6</v>
      </c>
      <c r="BE189">
        <v>0.5</v>
      </c>
      <c r="BF189" t="s">
        <v>361</v>
      </c>
      <c r="BG189">
        <v>2</v>
      </c>
      <c r="BH189" t="b">
        <v>1</v>
      </c>
      <c r="BI189">
        <v>1728493141.314285</v>
      </c>
      <c r="BJ189">
        <v>600.3062142857142</v>
      </c>
      <c r="BK189">
        <v>627.6726785714285</v>
      </c>
      <c r="BL189">
        <v>16.15019285714286</v>
      </c>
      <c r="BM189">
        <v>15.08736071428571</v>
      </c>
      <c r="BN189">
        <v>607.2440357142857</v>
      </c>
      <c r="BO189">
        <v>16.24067142857143</v>
      </c>
      <c r="BP189">
        <v>600.0083214285714</v>
      </c>
      <c r="BQ189">
        <v>97.5121035714286</v>
      </c>
      <c r="BR189">
        <v>0.09999415714285716</v>
      </c>
      <c r="BS189">
        <v>24.79426785714286</v>
      </c>
      <c r="BT189">
        <v>24.93736428571428</v>
      </c>
      <c r="BU189">
        <v>999.9000000000002</v>
      </c>
      <c r="BV189">
        <v>0</v>
      </c>
      <c r="BW189">
        <v>0</v>
      </c>
      <c r="BX189">
        <v>10001.72535714286</v>
      </c>
      <c r="BY189">
        <v>0</v>
      </c>
      <c r="BZ189">
        <v>93.13165714285715</v>
      </c>
      <c r="CA189">
        <v>-27.36649285714285</v>
      </c>
      <c r="CB189">
        <v>610.1603571428572</v>
      </c>
      <c r="CC189">
        <v>637.2877142857143</v>
      </c>
      <c r="CD189">
        <v>1.062826785714286</v>
      </c>
      <c r="CE189">
        <v>627.6726785714285</v>
      </c>
      <c r="CF189">
        <v>15.08736071428571</v>
      </c>
      <c r="CG189">
        <v>1.574839642857143</v>
      </c>
      <c r="CH189">
        <v>1.471201428571429</v>
      </c>
      <c r="CI189">
        <v>13.71479642857143</v>
      </c>
      <c r="CJ189">
        <v>12.67210714285714</v>
      </c>
      <c r="CK189">
        <v>1600.029285714286</v>
      </c>
      <c r="CL189">
        <v>0.6920100714285714</v>
      </c>
      <c r="CM189">
        <v>0.3079899285714285</v>
      </c>
      <c r="CN189">
        <v>0</v>
      </c>
      <c r="CO189">
        <v>2.117964285714286</v>
      </c>
      <c r="CP189">
        <v>0</v>
      </c>
      <c r="CQ189">
        <v>12039.71785714286</v>
      </c>
      <c r="CR189">
        <v>13790.48214285714</v>
      </c>
      <c r="CS189">
        <v>38.55557142857142</v>
      </c>
      <c r="CT189">
        <v>38.99303571428571</v>
      </c>
      <c r="CU189">
        <v>39.11803571428572</v>
      </c>
      <c r="CV189">
        <v>37.16271428571429</v>
      </c>
      <c r="CW189">
        <v>37.79221428571429</v>
      </c>
      <c r="CX189">
        <v>1107.236428571429</v>
      </c>
      <c r="CY189">
        <v>492.7928571428573</v>
      </c>
      <c r="CZ189">
        <v>0</v>
      </c>
      <c r="DA189">
        <v>1728493205.8</v>
      </c>
      <c r="DB189">
        <v>0</v>
      </c>
      <c r="DC189">
        <v>1728490956.5</v>
      </c>
      <c r="DD189" t="s">
        <v>362</v>
      </c>
      <c r="DE189">
        <v>1728490952.5</v>
      </c>
      <c r="DF189">
        <v>1728490956.5</v>
      </c>
      <c r="DG189">
        <v>1</v>
      </c>
      <c r="DH189">
        <v>-0.065</v>
      </c>
      <c r="DI189">
        <v>-0.008</v>
      </c>
      <c r="DJ189">
        <v>-3.246</v>
      </c>
      <c r="DK189">
        <v>-0.091</v>
      </c>
      <c r="DL189">
        <v>52</v>
      </c>
      <c r="DM189">
        <v>15</v>
      </c>
      <c r="DN189">
        <v>0.25</v>
      </c>
      <c r="DO189">
        <v>0.13</v>
      </c>
      <c r="DP189">
        <v>-27.2320775</v>
      </c>
      <c r="DQ189">
        <v>-2.65241763602245</v>
      </c>
      <c r="DR189">
        <v>0.2597038192706259</v>
      </c>
      <c r="DS189">
        <v>0</v>
      </c>
      <c r="DT189">
        <v>1.06774325</v>
      </c>
      <c r="DU189">
        <v>-0.08898225140713074</v>
      </c>
      <c r="DV189">
        <v>0.009010235676024263</v>
      </c>
      <c r="DW189">
        <v>1</v>
      </c>
      <c r="DX189">
        <v>1</v>
      </c>
      <c r="DY189">
        <v>2</v>
      </c>
      <c r="DZ189" t="s">
        <v>363</v>
      </c>
      <c r="EA189">
        <v>3.23068</v>
      </c>
      <c r="EB189">
        <v>2.70434</v>
      </c>
      <c r="EC189">
        <v>0.13674</v>
      </c>
      <c r="ED189">
        <v>0.140283</v>
      </c>
      <c r="EE189">
        <v>0.0848989</v>
      </c>
      <c r="EF189">
        <v>0.0809776</v>
      </c>
      <c r="EG189">
        <v>28471.9</v>
      </c>
      <c r="EH189">
        <v>27667.2</v>
      </c>
      <c r="EI189">
        <v>31573.1</v>
      </c>
      <c r="EJ189">
        <v>30494.3</v>
      </c>
      <c r="EK189">
        <v>38720.9</v>
      </c>
      <c r="EL189">
        <v>37047.5</v>
      </c>
      <c r="EM189">
        <v>44268.6</v>
      </c>
      <c r="EN189">
        <v>42570.1</v>
      </c>
      <c r="EO189">
        <v>1.86742</v>
      </c>
      <c r="EP189">
        <v>1.9036</v>
      </c>
      <c r="EQ189">
        <v>0.132911</v>
      </c>
      <c r="ER189">
        <v>0</v>
      </c>
      <c r="ES189">
        <v>22.7579</v>
      </c>
      <c r="ET189">
        <v>999.9</v>
      </c>
      <c r="EU189">
        <v>70.09999999999999</v>
      </c>
      <c r="EV189">
        <v>23.9</v>
      </c>
      <c r="EW189">
        <v>21.4021</v>
      </c>
      <c r="EX189">
        <v>61.3219</v>
      </c>
      <c r="EY189">
        <v>25.2163</v>
      </c>
      <c r="EZ189">
        <v>1</v>
      </c>
      <c r="FA189">
        <v>-0.216496</v>
      </c>
      <c r="FB189">
        <v>-0.0845915</v>
      </c>
      <c r="FC189">
        <v>20.1992</v>
      </c>
      <c r="FD189">
        <v>5.21879</v>
      </c>
      <c r="FE189">
        <v>11.9977</v>
      </c>
      <c r="FF189">
        <v>4.96485</v>
      </c>
      <c r="FG189">
        <v>3.29548</v>
      </c>
      <c r="FH189">
        <v>9999</v>
      </c>
      <c r="FI189">
        <v>9999</v>
      </c>
      <c r="FJ189">
        <v>9999</v>
      </c>
      <c r="FK189">
        <v>148.6</v>
      </c>
      <c r="FL189">
        <v>4.97101</v>
      </c>
      <c r="FM189">
        <v>1.86768</v>
      </c>
      <c r="FN189">
        <v>1.85892</v>
      </c>
      <c r="FO189">
        <v>1.86508</v>
      </c>
      <c r="FP189">
        <v>1.86307</v>
      </c>
      <c r="FQ189">
        <v>1.86445</v>
      </c>
      <c r="FR189">
        <v>1.85987</v>
      </c>
      <c r="FS189">
        <v>1.86389</v>
      </c>
      <c r="FT189">
        <v>0</v>
      </c>
      <c r="FU189">
        <v>0</v>
      </c>
      <c r="FV189">
        <v>0</v>
      </c>
      <c r="FW189">
        <v>0</v>
      </c>
      <c r="FX189" t="s">
        <v>364</v>
      </c>
      <c r="FY189" t="s">
        <v>365</v>
      </c>
      <c r="FZ189" t="s">
        <v>366</v>
      </c>
      <c r="GA189" t="s">
        <v>366</v>
      </c>
      <c r="GB189" t="s">
        <v>366</v>
      </c>
      <c r="GC189" t="s">
        <v>366</v>
      </c>
      <c r="GD189">
        <v>0</v>
      </c>
      <c r="GE189">
        <v>100</v>
      </c>
      <c r="GF189">
        <v>100</v>
      </c>
      <c r="GG189">
        <v>-7.063</v>
      </c>
      <c r="GH189">
        <v>-0.0905</v>
      </c>
      <c r="GI189">
        <v>-2.868309889394353</v>
      </c>
      <c r="GJ189">
        <v>-0.006773961979547998</v>
      </c>
      <c r="GK189">
        <v>-8.296070481250098E-08</v>
      </c>
      <c r="GL189">
        <v>3.322967193956903E-10</v>
      </c>
      <c r="GM189">
        <v>-0.07871069313407227</v>
      </c>
      <c r="GN189">
        <v>-0.00208336341840114</v>
      </c>
      <c r="GO189">
        <v>8.801746095907445E-05</v>
      </c>
      <c r="GP189">
        <v>-2.677693255255651E-07</v>
      </c>
      <c r="GQ189">
        <v>3</v>
      </c>
      <c r="GR189">
        <v>2052</v>
      </c>
      <c r="GS189">
        <v>2</v>
      </c>
      <c r="GT189">
        <v>18</v>
      </c>
      <c r="GU189">
        <v>36.6</v>
      </c>
      <c r="GV189">
        <v>36.5</v>
      </c>
      <c r="GW189">
        <v>1.61377</v>
      </c>
      <c r="GX189">
        <v>2.36206</v>
      </c>
      <c r="GY189">
        <v>1.44775</v>
      </c>
      <c r="GZ189">
        <v>2.32178</v>
      </c>
      <c r="HA189">
        <v>1.55151</v>
      </c>
      <c r="HB189">
        <v>2.38525</v>
      </c>
      <c r="HC189">
        <v>29.4739</v>
      </c>
      <c r="HD189">
        <v>14.6399</v>
      </c>
      <c r="HE189">
        <v>18</v>
      </c>
      <c r="HF189">
        <v>418.862</v>
      </c>
      <c r="HG189">
        <v>436.522</v>
      </c>
      <c r="HH189">
        <v>22.7589</v>
      </c>
      <c r="HI189">
        <v>24.2193</v>
      </c>
      <c r="HJ189">
        <v>30.0004</v>
      </c>
      <c r="HK189">
        <v>24.187</v>
      </c>
      <c r="HL189">
        <v>24.102</v>
      </c>
      <c r="HM189">
        <v>32.3321</v>
      </c>
      <c r="HN189">
        <v>37.7892</v>
      </c>
      <c r="HO189">
        <v>46.5798</v>
      </c>
      <c r="HP189">
        <v>22.7641</v>
      </c>
      <c r="HQ189">
        <v>661.727</v>
      </c>
      <c r="HR189">
        <v>15.0763</v>
      </c>
      <c r="HS189">
        <v>100.222</v>
      </c>
      <c r="HT189">
        <v>101.734</v>
      </c>
    </row>
    <row r="190" spans="1:228">
      <c r="A190">
        <v>174</v>
      </c>
      <c r="B190">
        <v>1728493154.1</v>
      </c>
      <c r="C190">
        <v>2216.599999904633</v>
      </c>
      <c r="D190" t="s">
        <v>715</v>
      </c>
      <c r="E190" t="s">
        <v>716</v>
      </c>
      <c r="F190">
        <v>5</v>
      </c>
      <c r="G190" t="s">
        <v>357</v>
      </c>
      <c r="H190" t="s">
        <v>358</v>
      </c>
      <c r="I190" t="s">
        <v>359</v>
      </c>
      <c r="J190" t="s">
        <v>612</v>
      </c>
      <c r="K190">
        <v>1728493146.6</v>
      </c>
      <c r="L190">
        <f>(M190)/1000</f>
        <v>0</v>
      </c>
      <c r="M190">
        <f>IF(BH190, AP190, AJ190)</f>
        <v>0</v>
      </c>
      <c r="N190">
        <f>IF(BH190, AK190, AI190)</f>
        <v>0</v>
      </c>
      <c r="O190">
        <f>BJ190 - IF(AW190&gt;1, N190*BD190*100.0/(AY190), 0)</f>
        <v>0</v>
      </c>
      <c r="P190">
        <f>((V190-L190/2)*O190-N190)/(V190+L190/2)</f>
        <v>0</v>
      </c>
      <c r="Q190">
        <f>P190*(BQ190+BR190)/1000.0</f>
        <v>0</v>
      </c>
      <c r="R190">
        <f>(BJ190 - IF(AW190&gt;1, N190*BD190*100.0/(AY190), 0))*(BQ190+BR190)/1000.0</f>
        <v>0</v>
      </c>
      <c r="S190">
        <f>2.0/((1/U190-1/T190)+SIGN(U190)*SQRT((1/U190-1/T190)*(1/U190-1/T190) + 4*BE190/((BE190+1)*(BE190+1))*(2*1/U190*1/T190-1/T190*1/T190)))</f>
        <v>0</v>
      </c>
      <c r="T190">
        <f>IF(LEFT(BF190,1)&lt;&gt;"0",IF(LEFT(BF190,1)="1",3.0,BG190),$D$5+$E$5*(BX190*BQ190/($K$5*1000))+$F$5*(BX190*BQ190/($K$5*1000))*MAX(MIN(BD190,$J$5),$I$5)*MAX(MIN(BD190,$J$5),$I$5)+$G$5*MAX(MIN(BD190,$J$5),$I$5)*(BX190*BQ190/($K$5*1000))+$H$5*(BX190*BQ190/($K$5*1000))*(BX190*BQ190/($K$5*1000)))</f>
        <v>0</v>
      </c>
      <c r="U190">
        <f>L190*(1000-(1000*0.61365*exp(17.502*Y190/(240.97+Y190))/(BQ190+BR190)+BL190)/2)/(1000*0.61365*exp(17.502*Y190/(240.97+Y190))/(BQ190+BR190)-BL190)</f>
        <v>0</v>
      </c>
      <c r="V190">
        <f>1/((BE190+1)/(S190/1.6)+1/(T190/1.37)) + BE190/((BE190+1)/(S190/1.6) + BE190/(T190/1.37))</f>
        <v>0</v>
      </c>
      <c r="W190">
        <f>(AZ190*BC190)</f>
        <v>0</v>
      </c>
      <c r="X190">
        <f>(BS190+(W190+2*0.95*5.67E-8*(((BS190+$B$7)+273)^4-(BS190+273)^4)-44100*L190)/(1.84*29.3*T190+8*0.95*5.67E-8*(BS190+273)^3))</f>
        <v>0</v>
      </c>
      <c r="Y190">
        <f>($C$7*BT190+$D$7*BU190+$E$7*X190)</f>
        <v>0</v>
      </c>
      <c r="Z190">
        <f>0.61365*exp(17.502*Y190/(240.97+Y190))</f>
        <v>0</v>
      </c>
      <c r="AA190">
        <f>(AB190/AC190*100)</f>
        <v>0</v>
      </c>
      <c r="AB190">
        <f>BL190*(BQ190+BR190)/1000</f>
        <v>0</v>
      </c>
      <c r="AC190">
        <f>0.61365*exp(17.502*BS190/(240.97+BS190))</f>
        <v>0</v>
      </c>
      <c r="AD190">
        <f>(Z190-BL190*(BQ190+BR190)/1000)</f>
        <v>0</v>
      </c>
      <c r="AE190">
        <f>(-L190*44100)</f>
        <v>0</v>
      </c>
      <c r="AF190">
        <f>2*29.3*T190*0.92*(BS190-Y190)</f>
        <v>0</v>
      </c>
      <c r="AG190">
        <f>2*0.95*5.67E-8*(((BS190+$B$7)+273)^4-(Y190+273)^4)</f>
        <v>0</v>
      </c>
      <c r="AH190">
        <f>W190+AG190+AE190+AF190</f>
        <v>0</v>
      </c>
      <c r="AI190">
        <f>BP190*AW190*(BK190-BJ190*(1000-AW190*BM190)/(1000-AW190*BL190))/(100*BD190)</f>
        <v>0</v>
      </c>
      <c r="AJ190">
        <f>1000*BP190*AW190*(BL190-BM190)/(100*BD190*(1000-AW190*BL190))</f>
        <v>0</v>
      </c>
      <c r="AK190">
        <f>(AL190 - AM190 - BQ190*1E3/(8.314*(BS190+273.15)) * AO190/BP190 * AN190) * BP190/(100*BD190) * (1000 - BM190)/1000</f>
        <v>0</v>
      </c>
      <c r="AL190">
        <v>663.921362595116</v>
      </c>
      <c r="AM190">
        <v>641.0028424242424</v>
      </c>
      <c r="AN190">
        <v>2.511487797086433</v>
      </c>
      <c r="AO190">
        <v>66.79350455149209</v>
      </c>
      <c r="AP190">
        <f>(AR190 - AQ190 + BQ190*1E3/(8.314*(BS190+273.15)) * AT190/BP190 * AS190) * BP190/(100*BD190) * 1000/(1000 - AR190)</f>
        <v>0</v>
      </c>
      <c r="AQ190">
        <v>15.09221121627372</v>
      </c>
      <c r="AR190">
        <v>16.15043636363636</v>
      </c>
      <c r="AS190">
        <v>3.631418462711165E-05</v>
      </c>
      <c r="AT190">
        <v>79.18149441064182</v>
      </c>
      <c r="AU190">
        <v>152</v>
      </c>
      <c r="AV190">
        <v>25</v>
      </c>
      <c r="AW190">
        <f>IF(AU190*$H$13&gt;=AY190,1.0,(AY190/(AY190-AU190*$H$13)))</f>
        <v>0</v>
      </c>
      <c r="AX190">
        <f>(AW190-1)*100</f>
        <v>0</v>
      </c>
      <c r="AY190">
        <f>MAX(0,($B$13+$C$13*BX190)/(1+$D$13*BX190)*BQ190/(BS190+273)*$E$13)</f>
        <v>0</v>
      </c>
      <c r="AZ190">
        <f>$B$11*BY190+$C$11*BZ190+$F$11*CK190*(1-CN190)</f>
        <v>0</v>
      </c>
      <c r="BA190">
        <f>AZ190*BB190</f>
        <v>0</v>
      </c>
      <c r="BB190">
        <f>($B$11*$D$9+$C$11*$D$9+$F$11*((CX190+CP190)/MAX(CX190+CP190+CY190, 0.1)*$I$9+CY190/MAX(CX190+CP190+CY190, 0.1)*$J$9))/($B$11+$C$11+$F$11)</f>
        <v>0</v>
      </c>
      <c r="BC190">
        <f>($B$11*$K$9+$C$11*$K$9+$F$11*((CX190+CP190)/MAX(CX190+CP190+CY190, 0.1)*$P$9+CY190/MAX(CX190+CP190+CY190, 0.1)*$Q$9))/($B$11+$C$11+$F$11)</f>
        <v>0</v>
      </c>
      <c r="BD190">
        <v>6</v>
      </c>
      <c r="BE190">
        <v>0.5</v>
      </c>
      <c r="BF190" t="s">
        <v>361</v>
      </c>
      <c r="BG190">
        <v>2</v>
      </c>
      <c r="BH190" t="b">
        <v>1</v>
      </c>
      <c r="BI190">
        <v>1728493146.6</v>
      </c>
      <c r="BJ190">
        <v>613.3414074074075</v>
      </c>
      <c r="BK190">
        <v>641.0051851851852</v>
      </c>
      <c r="BL190">
        <v>16.14845925925926</v>
      </c>
      <c r="BM190">
        <v>15.08965185185185</v>
      </c>
      <c r="BN190">
        <v>620.3645185185184</v>
      </c>
      <c r="BO190">
        <v>16.23895185185185</v>
      </c>
      <c r="BP190">
        <v>599.9948888888889</v>
      </c>
      <c r="BQ190">
        <v>97.51187407407407</v>
      </c>
      <c r="BR190">
        <v>0.09995320370370371</v>
      </c>
      <c r="BS190">
        <v>24.79982222222222</v>
      </c>
      <c r="BT190">
        <v>24.94318148148148</v>
      </c>
      <c r="BU190">
        <v>999.9000000000001</v>
      </c>
      <c r="BV190">
        <v>0</v>
      </c>
      <c r="BW190">
        <v>0</v>
      </c>
      <c r="BX190">
        <v>10002.84814814815</v>
      </c>
      <c r="BY190">
        <v>0</v>
      </c>
      <c r="BZ190">
        <v>97.82829629629632</v>
      </c>
      <c r="CA190">
        <v>-27.66380740740741</v>
      </c>
      <c r="CB190">
        <v>623.4084074074074</v>
      </c>
      <c r="CC190">
        <v>650.826</v>
      </c>
      <c r="CD190">
        <v>1.058802592592593</v>
      </c>
      <c r="CE190">
        <v>641.0051851851852</v>
      </c>
      <c r="CF190">
        <v>15.08965185185185</v>
      </c>
      <c r="CG190">
        <v>1.574667037037037</v>
      </c>
      <c r="CH190">
        <v>1.471421851851852</v>
      </c>
      <c r="CI190">
        <v>13.71310740740741</v>
      </c>
      <c r="CJ190">
        <v>12.67438518518519</v>
      </c>
      <c r="CK190">
        <v>1600.025555555555</v>
      </c>
      <c r="CL190">
        <v>0.6920143333333334</v>
      </c>
      <c r="CM190">
        <v>0.3079856666666667</v>
      </c>
      <c r="CN190">
        <v>0</v>
      </c>
      <c r="CO190">
        <v>2.089133333333333</v>
      </c>
      <c r="CP190">
        <v>0</v>
      </c>
      <c r="CQ190">
        <v>12049.3</v>
      </c>
      <c r="CR190">
        <v>13790.47037037037</v>
      </c>
      <c r="CS190">
        <v>38.47196296296296</v>
      </c>
      <c r="CT190">
        <v>38.94422222222222</v>
      </c>
      <c r="CU190">
        <v>39.03907407407407</v>
      </c>
      <c r="CV190">
        <v>37.10614814814815</v>
      </c>
      <c r="CW190">
        <v>37.72196296296296</v>
      </c>
      <c r="CX190">
        <v>1107.240740740741</v>
      </c>
      <c r="CY190">
        <v>492.7848148148149</v>
      </c>
      <c r="CZ190">
        <v>0</v>
      </c>
      <c r="DA190">
        <v>1728493210.6</v>
      </c>
      <c r="DB190">
        <v>0</v>
      </c>
      <c r="DC190">
        <v>1728490956.5</v>
      </c>
      <c r="DD190" t="s">
        <v>362</v>
      </c>
      <c r="DE190">
        <v>1728490952.5</v>
      </c>
      <c r="DF190">
        <v>1728490956.5</v>
      </c>
      <c r="DG190">
        <v>1</v>
      </c>
      <c r="DH190">
        <v>-0.065</v>
      </c>
      <c r="DI190">
        <v>-0.008</v>
      </c>
      <c r="DJ190">
        <v>-3.246</v>
      </c>
      <c r="DK190">
        <v>-0.091</v>
      </c>
      <c r="DL190">
        <v>52</v>
      </c>
      <c r="DM190">
        <v>15</v>
      </c>
      <c r="DN190">
        <v>0.25</v>
      </c>
      <c r="DO190">
        <v>0.13</v>
      </c>
      <c r="DP190">
        <v>-27.496165</v>
      </c>
      <c r="DQ190">
        <v>-3.344994371482185</v>
      </c>
      <c r="DR190">
        <v>0.328910013947584</v>
      </c>
      <c r="DS190">
        <v>0</v>
      </c>
      <c r="DT190">
        <v>1.061644</v>
      </c>
      <c r="DU190">
        <v>-0.04738851782363978</v>
      </c>
      <c r="DV190">
        <v>0.004862748091357409</v>
      </c>
      <c r="DW190">
        <v>1</v>
      </c>
      <c r="DX190">
        <v>1</v>
      </c>
      <c r="DY190">
        <v>2</v>
      </c>
      <c r="DZ190" t="s">
        <v>363</v>
      </c>
      <c r="EA190">
        <v>3.23078</v>
      </c>
      <c r="EB190">
        <v>2.70436</v>
      </c>
      <c r="EC190">
        <v>0.13862</v>
      </c>
      <c r="ED190">
        <v>0.142142</v>
      </c>
      <c r="EE190">
        <v>0.084911</v>
      </c>
      <c r="EF190">
        <v>0.0809889</v>
      </c>
      <c r="EG190">
        <v>28409.6</v>
      </c>
      <c r="EH190">
        <v>27607.7</v>
      </c>
      <c r="EI190">
        <v>31572.7</v>
      </c>
      <c r="EJ190">
        <v>30494.6</v>
      </c>
      <c r="EK190">
        <v>38720.1</v>
      </c>
      <c r="EL190">
        <v>37047.4</v>
      </c>
      <c r="EM190">
        <v>44268.3</v>
      </c>
      <c r="EN190">
        <v>42570.5</v>
      </c>
      <c r="EO190">
        <v>1.86613</v>
      </c>
      <c r="EP190">
        <v>1.90313</v>
      </c>
      <c r="EQ190">
        <v>0.133619</v>
      </c>
      <c r="ER190">
        <v>0</v>
      </c>
      <c r="ES190">
        <v>22.755</v>
      </c>
      <c r="ET190">
        <v>999.9</v>
      </c>
      <c r="EU190">
        <v>70.09999999999999</v>
      </c>
      <c r="EV190">
        <v>23.9</v>
      </c>
      <c r="EW190">
        <v>21.4025</v>
      </c>
      <c r="EX190">
        <v>61.3619</v>
      </c>
      <c r="EY190">
        <v>25.1883</v>
      </c>
      <c r="EZ190">
        <v>1</v>
      </c>
      <c r="FA190">
        <v>-0.21593</v>
      </c>
      <c r="FB190">
        <v>-0.0921868</v>
      </c>
      <c r="FC190">
        <v>20.1993</v>
      </c>
      <c r="FD190">
        <v>5.21894</v>
      </c>
      <c r="FE190">
        <v>11.9974</v>
      </c>
      <c r="FF190">
        <v>4.96455</v>
      </c>
      <c r="FG190">
        <v>3.29545</v>
      </c>
      <c r="FH190">
        <v>9999</v>
      </c>
      <c r="FI190">
        <v>9999</v>
      </c>
      <c r="FJ190">
        <v>9999</v>
      </c>
      <c r="FK190">
        <v>148.6</v>
      </c>
      <c r="FL190">
        <v>4.971</v>
      </c>
      <c r="FM190">
        <v>1.86767</v>
      </c>
      <c r="FN190">
        <v>1.85886</v>
      </c>
      <c r="FO190">
        <v>1.86508</v>
      </c>
      <c r="FP190">
        <v>1.86303</v>
      </c>
      <c r="FQ190">
        <v>1.86439</v>
      </c>
      <c r="FR190">
        <v>1.85983</v>
      </c>
      <c r="FS190">
        <v>1.86389</v>
      </c>
      <c r="FT190">
        <v>0</v>
      </c>
      <c r="FU190">
        <v>0</v>
      </c>
      <c r="FV190">
        <v>0</v>
      </c>
      <c r="FW190">
        <v>0</v>
      </c>
      <c r="FX190" t="s">
        <v>364</v>
      </c>
      <c r="FY190" t="s">
        <v>365</v>
      </c>
      <c r="FZ190" t="s">
        <v>366</v>
      </c>
      <c r="GA190" t="s">
        <v>366</v>
      </c>
      <c r="GB190" t="s">
        <v>366</v>
      </c>
      <c r="GC190" t="s">
        <v>366</v>
      </c>
      <c r="GD190">
        <v>0</v>
      </c>
      <c r="GE190">
        <v>100</v>
      </c>
      <c r="GF190">
        <v>100</v>
      </c>
      <c r="GG190">
        <v>-7.144</v>
      </c>
      <c r="GH190">
        <v>-0.09039999999999999</v>
      </c>
      <c r="GI190">
        <v>-2.868309889394353</v>
      </c>
      <c r="GJ190">
        <v>-0.006773961979547998</v>
      </c>
      <c r="GK190">
        <v>-8.296070481250098E-08</v>
      </c>
      <c r="GL190">
        <v>3.322967193956903E-10</v>
      </c>
      <c r="GM190">
        <v>-0.07871069313407227</v>
      </c>
      <c r="GN190">
        <v>-0.00208336341840114</v>
      </c>
      <c r="GO190">
        <v>8.801746095907445E-05</v>
      </c>
      <c r="GP190">
        <v>-2.677693255255651E-07</v>
      </c>
      <c r="GQ190">
        <v>3</v>
      </c>
      <c r="GR190">
        <v>2052</v>
      </c>
      <c r="GS190">
        <v>2</v>
      </c>
      <c r="GT190">
        <v>18</v>
      </c>
      <c r="GU190">
        <v>36.7</v>
      </c>
      <c r="GV190">
        <v>36.6</v>
      </c>
      <c r="GW190">
        <v>1.63818</v>
      </c>
      <c r="GX190">
        <v>2.36572</v>
      </c>
      <c r="GY190">
        <v>1.44897</v>
      </c>
      <c r="GZ190">
        <v>2.32178</v>
      </c>
      <c r="HA190">
        <v>1.55151</v>
      </c>
      <c r="HB190">
        <v>2.25952</v>
      </c>
      <c r="HC190">
        <v>29.4739</v>
      </c>
      <c r="HD190">
        <v>14.6311</v>
      </c>
      <c r="HE190">
        <v>18</v>
      </c>
      <c r="HF190">
        <v>418.226</v>
      </c>
      <c r="HG190">
        <v>436.292</v>
      </c>
      <c r="HH190">
        <v>22.7988</v>
      </c>
      <c r="HI190">
        <v>24.2244</v>
      </c>
      <c r="HJ190">
        <v>30.0005</v>
      </c>
      <c r="HK190">
        <v>24.1931</v>
      </c>
      <c r="HL190">
        <v>24.108</v>
      </c>
      <c r="HM190">
        <v>32.8534</v>
      </c>
      <c r="HN190">
        <v>37.7892</v>
      </c>
      <c r="HO190">
        <v>46.5798</v>
      </c>
      <c r="HP190">
        <v>22.8045</v>
      </c>
      <c r="HQ190">
        <v>676.764</v>
      </c>
      <c r="HR190">
        <v>15.0763</v>
      </c>
      <c r="HS190">
        <v>100.221</v>
      </c>
      <c r="HT190">
        <v>101.734</v>
      </c>
    </row>
    <row r="191" spans="1:228">
      <c r="A191">
        <v>175</v>
      </c>
      <c r="B191">
        <v>1728493159.1</v>
      </c>
      <c r="C191">
        <v>2221.599999904633</v>
      </c>
      <c r="D191" t="s">
        <v>717</v>
      </c>
      <c r="E191" t="s">
        <v>718</v>
      </c>
      <c r="F191">
        <v>5</v>
      </c>
      <c r="G191" t="s">
        <v>357</v>
      </c>
      <c r="H191" t="s">
        <v>358</v>
      </c>
      <c r="I191" t="s">
        <v>359</v>
      </c>
      <c r="J191" t="s">
        <v>612</v>
      </c>
      <c r="K191">
        <v>1728493151.314285</v>
      </c>
      <c r="L191">
        <f>(M191)/1000</f>
        <v>0</v>
      </c>
      <c r="M191">
        <f>IF(BH191, AP191, AJ191)</f>
        <v>0</v>
      </c>
      <c r="N191">
        <f>IF(BH191, AK191, AI191)</f>
        <v>0</v>
      </c>
      <c r="O191">
        <f>BJ191 - IF(AW191&gt;1, N191*BD191*100.0/(AY191), 0)</f>
        <v>0</v>
      </c>
      <c r="P191">
        <f>((V191-L191/2)*O191-N191)/(V191+L191/2)</f>
        <v>0</v>
      </c>
      <c r="Q191">
        <f>P191*(BQ191+BR191)/1000.0</f>
        <v>0</v>
      </c>
      <c r="R191">
        <f>(BJ191 - IF(AW191&gt;1, N191*BD191*100.0/(AY191), 0))*(BQ191+BR191)/1000.0</f>
        <v>0</v>
      </c>
      <c r="S191">
        <f>2.0/((1/U191-1/T191)+SIGN(U191)*SQRT((1/U191-1/T191)*(1/U191-1/T191) + 4*BE191/((BE191+1)*(BE191+1))*(2*1/U191*1/T191-1/T191*1/T191)))</f>
        <v>0</v>
      </c>
      <c r="T191">
        <f>IF(LEFT(BF191,1)&lt;&gt;"0",IF(LEFT(BF191,1)="1",3.0,BG191),$D$5+$E$5*(BX191*BQ191/($K$5*1000))+$F$5*(BX191*BQ191/($K$5*1000))*MAX(MIN(BD191,$J$5),$I$5)*MAX(MIN(BD191,$J$5),$I$5)+$G$5*MAX(MIN(BD191,$J$5),$I$5)*(BX191*BQ191/($K$5*1000))+$H$5*(BX191*BQ191/($K$5*1000))*(BX191*BQ191/($K$5*1000)))</f>
        <v>0</v>
      </c>
      <c r="U191">
        <f>L191*(1000-(1000*0.61365*exp(17.502*Y191/(240.97+Y191))/(BQ191+BR191)+BL191)/2)/(1000*0.61365*exp(17.502*Y191/(240.97+Y191))/(BQ191+BR191)-BL191)</f>
        <v>0</v>
      </c>
      <c r="V191">
        <f>1/((BE191+1)/(S191/1.6)+1/(T191/1.37)) + BE191/((BE191+1)/(S191/1.6) + BE191/(T191/1.37))</f>
        <v>0</v>
      </c>
      <c r="W191">
        <f>(AZ191*BC191)</f>
        <v>0</v>
      </c>
      <c r="X191">
        <f>(BS191+(W191+2*0.95*5.67E-8*(((BS191+$B$7)+273)^4-(BS191+273)^4)-44100*L191)/(1.84*29.3*T191+8*0.95*5.67E-8*(BS191+273)^3))</f>
        <v>0</v>
      </c>
      <c r="Y191">
        <f>($C$7*BT191+$D$7*BU191+$E$7*X191)</f>
        <v>0</v>
      </c>
      <c r="Z191">
        <f>0.61365*exp(17.502*Y191/(240.97+Y191))</f>
        <v>0</v>
      </c>
      <c r="AA191">
        <f>(AB191/AC191*100)</f>
        <v>0</v>
      </c>
      <c r="AB191">
        <f>BL191*(BQ191+BR191)/1000</f>
        <v>0</v>
      </c>
      <c r="AC191">
        <f>0.61365*exp(17.502*BS191/(240.97+BS191))</f>
        <v>0</v>
      </c>
      <c r="AD191">
        <f>(Z191-BL191*(BQ191+BR191)/1000)</f>
        <v>0</v>
      </c>
      <c r="AE191">
        <f>(-L191*44100)</f>
        <v>0</v>
      </c>
      <c r="AF191">
        <f>2*29.3*T191*0.92*(BS191-Y191)</f>
        <v>0</v>
      </c>
      <c r="AG191">
        <f>2*0.95*5.67E-8*(((BS191+$B$7)+273)^4-(Y191+273)^4)</f>
        <v>0</v>
      </c>
      <c r="AH191">
        <f>W191+AG191+AE191+AF191</f>
        <v>0</v>
      </c>
      <c r="AI191">
        <f>BP191*AW191*(BK191-BJ191*(1000-AW191*BM191)/(1000-AW191*BL191))/(100*BD191)</f>
        <v>0</v>
      </c>
      <c r="AJ191">
        <f>1000*BP191*AW191*(BL191-BM191)/(100*BD191*(1000-AW191*BL191))</f>
        <v>0</v>
      </c>
      <c r="AK191">
        <f>(AL191 - AM191 - BQ191*1E3/(8.314*(BS191+273.15)) * AO191/BP191 * AN191) * BP191/(100*BD191) * (1000 - BM191)/1000</f>
        <v>0</v>
      </c>
      <c r="AL191">
        <v>676.5373272428228</v>
      </c>
      <c r="AM191">
        <v>653.5081090909092</v>
      </c>
      <c r="AN191">
        <v>2.499535388490397</v>
      </c>
      <c r="AO191">
        <v>66.79350455149209</v>
      </c>
      <c r="AP191">
        <f>(AR191 - AQ191 + BQ191*1E3/(8.314*(BS191+273.15)) * AT191/BP191 * AS191) * BP191/(100*BD191) * 1000/(1000 - AR191)</f>
        <v>0</v>
      </c>
      <c r="AQ191">
        <v>15.09477698455611</v>
      </c>
      <c r="AR191">
        <v>16.15571272727271</v>
      </c>
      <c r="AS191">
        <v>9.347371702458464E-05</v>
      </c>
      <c r="AT191">
        <v>79.18149441064182</v>
      </c>
      <c r="AU191">
        <v>152</v>
      </c>
      <c r="AV191">
        <v>25</v>
      </c>
      <c r="AW191">
        <f>IF(AU191*$H$13&gt;=AY191,1.0,(AY191/(AY191-AU191*$H$13)))</f>
        <v>0</v>
      </c>
      <c r="AX191">
        <f>(AW191-1)*100</f>
        <v>0</v>
      </c>
      <c r="AY191">
        <f>MAX(0,($B$13+$C$13*BX191)/(1+$D$13*BX191)*BQ191/(BS191+273)*$E$13)</f>
        <v>0</v>
      </c>
      <c r="AZ191">
        <f>$B$11*BY191+$C$11*BZ191+$F$11*CK191*(1-CN191)</f>
        <v>0</v>
      </c>
      <c r="BA191">
        <f>AZ191*BB191</f>
        <v>0</v>
      </c>
      <c r="BB191">
        <f>($B$11*$D$9+$C$11*$D$9+$F$11*((CX191+CP191)/MAX(CX191+CP191+CY191, 0.1)*$I$9+CY191/MAX(CX191+CP191+CY191, 0.1)*$J$9))/($B$11+$C$11+$F$11)</f>
        <v>0</v>
      </c>
      <c r="BC191">
        <f>($B$11*$K$9+$C$11*$K$9+$F$11*((CX191+CP191)/MAX(CX191+CP191+CY191, 0.1)*$P$9+CY191/MAX(CX191+CP191+CY191, 0.1)*$Q$9))/($B$11+$C$11+$F$11)</f>
        <v>0</v>
      </c>
      <c r="BD191">
        <v>6</v>
      </c>
      <c r="BE191">
        <v>0.5</v>
      </c>
      <c r="BF191" t="s">
        <v>361</v>
      </c>
      <c r="BG191">
        <v>2</v>
      </c>
      <c r="BH191" t="b">
        <v>1</v>
      </c>
      <c r="BI191">
        <v>1728493151.314285</v>
      </c>
      <c r="BJ191">
        <v>624.9803571428572</v>
      </c>
      <c r="BK191">
        <v>652.87175</v>
      </c>
      <c r="BL191">
        <v>16.15030714285714</v>
      </c>
      <c r="BM191">
        <v>15.09196785714286</v>
      </c>
      <c r="BN191">
        <v>632.0795000000001</v>
      </c>
      <c r="BO191">
        <v>16.24079285714286</v>
      </c>
      <c r="BP191">
        <v>599.999107142857</v>
      </c>
      <c r="BQ191">
        <v>97.51161785714285</v>
      </c>
      <c r="BR191">
        <v>0.09992743571428571</v>
      </c>
      <c r="BS191">
        <v>24.80599642857143</v>
      </c>
      <c r="BT191">
        <v>24.95032857142857</v>
      </c>
      <c r="BU191">
        <v>999.9000000000002</v>
      </c>
      <c r="BV191">
        <v>0</v>
      </c>
      <c r="BW191">
        <v>0</v>
      </c>
      <c r="BX191">
        <v>10007.03428571429</v>
      </c>
      <c r="BY191">
        <v>0</v>
      </c>
      <c r="BZ191">
        <v>107.3730535714286</v>
      </c>
      <c r="CA191">
        <v>-27.89136071428572</v>
      </c>
      <c r="CB191">
        <v>635.2396428571429</v>
      </c>
      <c r="CC191">
        <v>662.8759285714286</v>
      </c>
      <c r="CD191">
        <v>1.058342142857143</v>
      </c>
      <c r="CE191">
        <v>652.87175</v>
      </c>
      <c r="CF191">
        <v>15.09196785714286</v>
      </c>
      <c r="CG191">
        <v>1.574843571428572</v>
      </c>
      <c r="CH191">
        <v>1.471642857142857</v>
      </c>
      <c r="CI191">
        <v>13.714825</v>
      </c>
      <c r="CJ191">
        <v>12.67667142857143</v>
      </c>
      <c r="CK191">
        <v>1600.0175</v>
      </c>
      <c r="CL191">
        <v>0.6920115714285713</v>
      </c>
      <c r="CM191">
        <v>0.3079884285714285</v>
      </c>
      <c r="CN191">
        <v>0</v>
      </c>
      <c r="CO191">
        <v>2.060603571428571</v>
      </c>
      <c r="CP191">
        <v>0</v>
      </c>
      <c r="CQ191">
        <v>12059.8</v>
      </c>
      <c r="CR191">
        <v>13790.38928571429</v>
      </c>
      <c r="CS191">
        <v>38.4082857142857</v>
      </c>
      <c r="CT191">
        <v>38.89253571428571</v>
      </c>
      <c r="CU191">
        <v>38.97953571428572</v>
      </c>
      <c r="CV191">
        <v>37.05778571428571</v>
      </c>
      <c r="CW191">
        <v>37.66271428571429</v>
      </c>
      <c r="CX191">
        <v>1107.231071428571</v>
      </c>
      <c r="CY191">
        <v>492.7864285714286</v>
      </c>
      <c r="CZ191">
        <v>0</v>
      </c>
      <c r="DA191">
        <v>1728493216</v>
      </c>
      <c r="DB191">
        <v>0</v>
      </c>
      <c r="DC191">
        <v>1728490956.5</v>
      </c>
      <c r="DD191" t="s">
        <v>362</v>
      </c>
      <c r="DE191">
        <v>1728490952.5</v>
      </c>
      <c r="DF191">
        <v>1728490956.5</v>
      </c>
      <c r="DG191">
        <v>1</v>
      </c>
      <c r="DH191">
        <v>-0.065</v>
      </c>
      <c r="DI191">
        <v>-0.008</v>
      </c>
      <c r="DJ191">
        <v>-3.246</v>
      </c>
      <c r="DK191">
        <v>-0.091</v>
      </c>
      <c r="DL191">
        <v>52</v>
      </c>
      <c r="DM191">
        <v>15</v>
      </c>
      <c r="DN191">
        <v>0.25</v>
      </c>
      <c r="DO191">
        <v>0.13</v>
      </c>
      <c r="DP191">
        <v>-27.74881463414633</v>
      </c>
      <c r="DQ191">
        <v>-3.069938675958225</v>
      </c>
      <c r="DR191">
        <v>0.3129579848376562</v>
      </c>
      <c r="DS191">
        <v>0</v>
      </c>
      <c r="DT191">
        <v>1.059136341463415</v>
      </c>
      <c r="DU191">
        <v>-0.01164961672473872</v>
      </c>
      <c r="DV191">
        <v>0.002110706454498408</v>
      </c>
      <c r="DW191">
        <v>1</v>
      </c>
      <c r="DX191">
        <v>1</v>
      </c>
      <c r="DY191">
        <v>2</v>
      </c>
      <c r="DZ191" t="s">
        <v>363</v>
      </c>
      <c r="EA191">
        <v>3.2309</v>
      </c>
      <c r="EB191">
        <v>2.70426</v>
      </c>
      <c r="EC191">
        <v>0.140477</v>
      </c>
      <c r="ED191">
        <v>0.143979</v>
      </c>
      <c r="EE191">
        <v>0.08493199999999999</v>
      </c>
      <c r="EF191">
        <v>0.0809979</v>
      </c>
      <c r="EG191">
        <v>28348.4</v>
      </c>
      <c r="EH191">
        <v>27548.5</v>
      </c>
      <c r="EI191">
        <v>31572.7</v>
      </c>
      <c r="EJ191">
        <v>30494.4</v>
      </c>
      <c r="EK191">
        <v>38719.2</v>
      </c>
      <c r="EL191">
        <v>37046.9</v>
      </c>
      <c r="EM191">
        <v>44268.2</v>
      </c>
      <c r="EN191">
        <v>42570.2</v>
      </c>
      <c r="EO191">
        <v>1.86707</v>
      </c>
      <c r="EP191">
        <v>1.90303</v>
      </c>
      <c r="EQ191">
        <v>0.134915</v>
      </c>
      <c r="ER191">
        <v>0</v>
      </c>
      <c r="ES191">
        <v>22.7574</v>
      </c>
      <c r="ET191">
        <v>999.9</v>
      </c>
      <c r="EU191">
        <v>70.09999999999999</v>
      </c>
      <c r="EV191">
        <v>23.9</v>
      </c>
      <c r="EW191">
        <v>21.4012</v>
      </c>
      <c r="EX191">
        <v>61.0119</v>
      </c>
      <c r="EY191">
        <v>24.9159</v>
      </c>
      <c r="EZ191">
        <v>1</v>
      </c>
      <c r="FA191">
        <v>-0.215615</v>
      </c>
      <c r="FB191">
        <v>-0.08418299999999999</v>
      </c>
      <c r="FC191">
        <v>20.1992</v>
      </c>
      <c r="FD191">
        <v>5.21879</v>
      </c>
      <c r="FE191">
        <v>11.9971</v>
      </c>
      <c r="FF191">
        <v>4.9649</v>
      </c>
      <c r="FG191">
        <v>3.2955</v>
      </c>
      <c r="FH191">
        <v>9999</v>
      </c>
      <c r="FI191">
        <v>9999</v>
      </c>
      <c r="FJ191">
        <v>9999</v>
      </c>
      <c r="FK191">
        <v>148.6</v>
      </c>
      <c r="FL191">
        <v>4.97101</v>
      </c>
      <c r="FM191">
        <v>1.86768</v>
      </c>
      <c r="FN191">
        <v>1.85895</v>
      </c>
      <c r="FO191">
        <v>1.86508</v>
      </c>
      <c r="FP191">
        <v>1.86302</v>
      </c>
      <c r="FQ191">
        <v>1.86441</v>
      </c>
      <c r="FR191">
        <v>1.85984</v>
      </c>
      <c r="FS191">
        <v>1.8639</v>
      </c>
      <c r="FT191">
        <v>0</v>
      </c>
      <c r="FU191">
        <v>0</v>
      </c>
      <c r="FV191">
        <v>0</v>
      </c>
      <c r="FW191">
        <v>0</v>
      </c>
      <c r="FX191" t="s">
        <v>364</v>
      </c>
      <c r="FY191" t="s">
        <v>365</v>
      </c>
      <c r="FZ191" t="s">
        <v>366</v>
      </c>
      <c r="GA191" t="s">
        <v>366</v>
      </c>
      <c r="GB191" t="s">
        <v>366</v>
      </c>
      <c r="GC191" t="s">
        <v>366</v>
      </c>
      <c r="GD191">
        <v>0</v>
      </c>
      <c r="GE191">
        <v>100</v>
      </c>
      <c r="GF191">
        <v>100</v>
      </c>
      <c r="GG191">
        <v>-7.224</v>
      </c>
      <c r="GH191">
        <v>-0.0905</v>
      </c>
      <c r="GI191">
        <v>-2.868309889394353</v>
      </c>
      <c r="GJ191">
        <v>-0.006773961979547998</v>
      </c>
      <c r="GK191">
        <v>-8.296070481250098E-08</v>
      </c>
      <c r="GL191">
        <v>3.322967193956903E-10</v>
      </c>
      <c r="GM191">
        <v>-0.07871069313407227</v>
      </c>
      <c r="GN191">
        <v>-0.00208336341840114</v>
      </c>
      <c r="GO191">
        <v>8.801746095907445E-05</v>
      </c>
      <c r="GP191">
        <v>-2.677693255255651E-07</v>
      </c>
      <c r="GQ191">
        <v>3</v>
      </c>
      <c r="GR191">
        <v>2052</v>
      </c>
      <c r="GS191">
        <v>2</v>
      </c>
      <c r="GT191">
        <v>18</v>
      </c>
      <c r="GU191">
        <v>36.8</v>
      </c>
      <c r="GV191">
        <v>36.7</v>
      </c>
      <c r="GW191">
        <v>1.6626</v>
      </c>
      <c r="GX191">
        <v>2.37915</v>
      </c>
      <c r="GY191">
        <v>1.44897</v>
      </c>
      <c r="GZ191">
        <v>2.32056</v>
      </c>
      <c r="HA191">
        <v>1.55151</v>
      </c>
      <c r="HB191">
        <v>2.24731</v>
      </c>
      <c r="HC191">
        <v>29.4739</v>
      </c>
      <c r="HD191">
        <v>14.6224</v>
      </c>
      <c r="HE191">
        <v>18</v>
      </c>
      <c r="HF191">
        <v>418.766</v>
      </c>
      <c r="HG191">
        <v>436.288</v>
      </c>
      <c r="HH191">
        <v>22.8358</v>
      </c>
      <c r="HI191">
        <v>24.23</v>
      </c>
      <c r="HJ191">
        <v>30.0005</v>
      </c>
      <c r="HK191">
        <v>24.1991</v>
      </c>
      <c r="HL191">
        <v>24.1145</v>
      </c>
      <c r="HM191">
        <v>33.3252</v>
      </c>
      <c r="HN191">
        <v>37.7892</v>
      </c>
      <c r="HO191">
        <v>46.2066</v>
      </c>
      <c r="HP191">
        <v>22.8395</v>
      </c>
      <c r="HQ191">
        <v>686.814</v>
      </c>
      <c r="HR191">
        <v>15.0762</v>
      </c>
      <c r="HS191">
        <v>100.221</v>
      </c>
      <c r="HT191">
        <v>101.734</v>
      </c>
    </row>
    <row r="192" spans="1:228">
      <c r="A192">
        <v>176</v>
      </c>
      <c r="B192">
        <v>1728493164.1</v>
      </c>
      <c r="C192">
        <v>2226.599999904633</v>
      </c>
      <c r="D192" t="s">
        <v>719</v>
      </c>
      <c r="E192" t="s">
        <v>720</v>
      </c>
      <c r="F192">
        <v>5</v>
      </c>
      <c r="G192" t="s">
        <v>357</v>
      </c>
      <c r="H192" t="s">
        <v>358</v>
      </c>
      <c r="I192" t="s">
        <v>359</v>
      </c>
      <c r="J192" t="s">
        <v>612</v>
      </c>
      <c r="K192">
        <v>1728493156.6</v>
      </c>
      <c r="L192">
        <f>(M192)/1000</f>
        <v>0</v>
      </c>
      <c r="M192">
        <f>IF(BH192, AP192, AJ192)</f>
        <v>0</v>
      </c>
      <c r="N192">
        <f>IF(BH192, AK192, AI192)</f>
        <v>0</v>
      </c>
      <c r="O192">
        <f>BJ192 - IF(AW192&gt;1, N192*BD192*100.0/(AY192), 0)</f>
        <v>0</v>
      </c>
      <c r="P192">
        <f>((V192-L192/2)*O192-N192)/(V192+L192/2)</f>
        <v>0</v>
      </c>
      <c r="Q192">
        <f>P192*(BQ192+BR192)/1000.0</f>
        <v>0</v>
      </c>
      <c r="R192">
        <f>(BJ192 - IF(AW192&gt;1, N192*BD192*100.0/(AY192), 0))*(BQ192+BR192)/1000.0</f>
        <v>0</v>
      </c>
      <c r="S192">
        <f>2.0/((1/U192-1/T192)+SIGN(U192)*SQRT((1/U192-1/T192)*(1/U192-1/T192) + 4*BE192/((BE192+1)*(BE192+1))*(2*1/U192*1/T192-1/T192*1/T192)))</f>
        <v>0</v>
      </c>
      <c r="T192">
        <f>IF(LEFT(BF192,1)&lt;&gt;"0",IF(LEFT(BF192,1)="1",3.0,BG192),$D$5+$E$5*(BX192*BQ192/($K$5*1000))+$F$5*(BX192*BQ192/($K$5*1000))*MAX(MIN(BD192,$J$5),$I$5)*MAX(MIN(BD192,$J$5),$I$5)+$G$5*MAX(MIN(BD192,$J$5),$I$5)*(BX192*BQ192/($K$5*1000))+$H$5*(BX192*BQ192/($K$5*1000))*(BX192*BQ192/($K$5*1000)))</f>
        <v>0</v>
      </c>
      <c r="U192">
        <f>L192*(1000-(1000*0.61365*exp(17.502*Y192/(240.97+Y192))/(BQ192+BR192)+BL192)/2)/(1000*0.61365*exp(17.502*Y192/(240.97+Y192))/(BQ192+BR192)-BL192)</f>
        <v>0</v>
      </c>
      <c r="V192">
        <f>1/((BE192+1)/(S192/1.6)+1/(T192/1.37)) + BE192/((BE192+1)/(S192/1.6) + BE192/(T192/1.37))</f>
        <v>0</v>
      </c>
      <c r="W192">
        <f>(AZ192*BC192)</f>
        <v>0</v>
      </c>
      <c r="X192">
        <f>(BS192+(W192+2*0.95*5.67E-8*(((BS192+$B$7)+273)^4-(BS192+273)^4)-44100*L192)/(1.84*29.3*T192+8*0.95*5.67E-8*(BS192+273)^3))</f>
        <v>0</v>
      </c>
      <c r="Y192">
        <f>($C$7*BT192+$D$7*BU192+$E$7*X192)</f>
        <v>0</v>
      </c>
      <c r="Z192">
        <f>0.61365*exp(17.502*Y192/(240.97+Y192))</f>
        <v>0</v>
      </c>
      <c r="AA192">
        <f>(AB192/AC192*100)</f>
        <v>0</v>
      </c>
      <c r="AB192">
        <f>BL192*(BQ192+BR192)/1000</f>
        <v>0</v>
      </c>
      <c r="AC192">
        <f>0.61365*exp(17.502*BS192/(240.97+BS192))</f>
        <v>0</v>
      </c>
      <c r="AD192">
        <f>(Z192-BL192*(BQ192+BR192)/1000)</f>
        <v>0</v>
      </c>
      <c r="AE192">
        <f>(-L192*44100)</f>
        <v>0</v>
      </c>
      <c r="AF192">
        <f>2*29.3*T192*0.92*(BS192-Y192)</f>
        <v>0</v>
      </c>
      <c r="AG192">
        <f>2*0.95*5.67E-8*(((BS192+$B$7)+273)^4-(Y192+273)^4)</f>
        <v>0</v>
      </c>
      <c r="AH192">
        <f>W192+AG192+AE192+AF192</f>
        <v>0</v>
      </c>
      <c r="AI192">
        <f>BP192*AW192*(BK192-BJ192*(1000-AW192*BM192)/(1000-AW192*BL192))/(100*BD192)</f>
        <v>0</v>
      </c>
      <c r="AJ192">
        <f>1000*BP192*AW192*(BL192-BM192)/(100*BD192*(1000-AW192*BL192))</f>
        <v>0</v>
      </c>
      <c r="AK192">
        <f>(AL192 - AM192 - BQ192*1E3/(8.314*(BS192+273.15)) * AO192/BP192 * AN192) * BP192/(100*BD192) * (1000 - BM192)/1000</f>
        <v>0</v>
      </c>
      <c r="AL192">
        <v>689.2218000678264</v>
      </c>
      <c r="AM192">
        <v>666.0321818181819</v>
      </c>
      <c r="AN192">
        <v>2.492368631326613</v>
      </c>
      <c r="AO192">
        <v>66.79350455149209</v>
      </c>
      <c r="AP192">
        <f>(AR192 - AQ192 + BQ192*1E3/(8.314*(BS192+273.15)) * AT192/BP192 * AS192) * BP192/(100*BD192) * 1000/(1000 - AR192)</f>
        <v>0</v>
      </c>
      <c r="AQ192">
        <v>15.0970258573743</v>
      </c>
      <c r="AR192">
        <v>16.15838484848485</v>
      </c>
      <c r="AS192">
        <v>3.426135634049898E-05</v>
      </c>
      <c r="AT192">
        <v>79.18149441064182</v>
      </c>
      <c r="AU192">
        <v>152</v>
      </c>
      <c r="AV192">
        <v>25</v>
      </c>
      <c r="AW192">
        <f>IF(AU192*$H$13&gt;=AY192,1.0,(AY192/(AY192-AU192*$H$13)))</f>
        <v>0</v>
      </c>
      <c r="AX192">
        <f>(AW192-1)*100</f>
        <v>0</v>
      </c>
      <c r="AY192">
        <f>MAX(0,($B$13+$C$13*BX192)/(1+$D$13*BX192)*BQ192/(BS192+273)*$E$13)</f>
        <v>0</v>
      </c>
      <c r="AZ192">
        <f>$B$11*BY192+$C$11*BZ192+$F$11*CK192*(1-CN192)</f>
        <v>0</v>
      </c>
      <c r="BA192">
        <f>AZ192*BB192</f>
        <v>0</v>
      </c>
      <c r="BB192">
        <f>($B$11*$D$9+$C$11*$D$9+$F$11*((CX192+CP192)/MAX(CX192+CP192+CY192, 0.1)*$I$9+CY192/MAX(CX192+CP192+CY192, 0.1)*$J$9))/($B$11+$C$11+$F$11)</f>
        <v>0</v>
      </c>
      <c r="BC192">
        <f>($B$11*$K$9+$C$11*$K$9+$F$11*((CX192+CP192)/MAX(CX192+CP192+CY192, 0.1)*$P$9+CY192/MAX(CX192+CP192+CY192, 0.1)*$Q$9))/($B$11+$C$11+$F$11)</f>
        <v>0</v>
      </c>
      <c r="BD192">
        <v>6</v>
      </c>
      <c r="BE192">
        <v>0.5</v>
      </c>
      <c r="BF192" t="s">
        <v>361</v>
      </c>
      <c r="BG192">
        <v>2</v>
      </c>
      <c r="BH192" t="b">
        <v>1</v>
      </c>
      <c r="BI192">
        <v>1728493156.6</v>
      </c>
      <c r="BJ192">
        <v>638.0354814814814</v>
      </c>
      <c r="BK192">
        <v>666.1459259259259</v>
      </c>
      <c r="BL192">
        <v>16.1536037037037</v>
      </c>
      <c r="BM192">
        <v>15.09465555555555</v>
      </c>
      <c r="BN192">
        <v>645.2197777777777</v>
      </c>
      <c r="BO192">
        <v>16.24408518518518</v>
      </c>
      <c r="BP192">
        <v>599.9986666666667</v>
      </c>
      <c r="BQ192">
        <v>97.5115037037037</v>
      </c>
      <c r="BR192">
        <v>0.09998115185185187</v>
      </c>
      <c r="BS192">
        <v>24.81615925925926</v>
      </c>
      <c r="BT192">
        <v>24.96429259259259</v>
      </c>
      <c r="BU192">
        <v>999.9000000000001</v>
      </c>
      <c r="BV192">
        <v>0</v>
      </c>
      <c r="BW192">
        <v>0</v>
      </c>
      <c r="BX192">
        <v>10001.94148148148</v>
      </c>
      <c r="BY192">
        <v>0</v>
      </c>
      <c r="BZ192">
        <v>121.5763703703704</v>
      </c>
      <c r="CA192">
        <v>-28.11038518518518</v>
      </c>
      <c r="CB192">
        <v>648.5112962962963</v>
      </c>
      <c r="CC192">
        <v>676.3553333333334</v>
      </c>
      <c r="CD192">
        <v>1.058950740740741</v>
      </c>
      <c r="CE192">
        <v>666.1459259259259</v>
      </c>
      <c r="CF192">
        <v>15.09465555555555</v>
      </c>
      <c r="CG192">
        <v>1.575162222222222</v>
      </c>
      <c r="CH192">
        <v>1.471902592592593</v>
      </c>
      <c r="CI192">
        <v>13.71794444444444</v>
      </c>
      <c r="CJ192">
        <v>12.67935925925926</v>
      </c>
      <c r="CK192">
        <v>1600.014444444445</v>
      </c>
      <c r="CL192">
        <v>0.6920101481481482</v>
      </c>
      <c r="CM192">
        <v>0.3079898518518518</v>
      </c>
      <c r="CN192">
        <v>0</v>
      </c>
      <c r="CO192">
        <v>2.025011111111111</v>
      </c>
      <c r="CP192">
        <v>0</v>
      </c>
      <c r="CQ192">
        <v>12073.64814814815</v>
      </c>
      <c r="CR192">
        <v>13790.35185185185</v>
      </c>
      <c r="CS192">
        <v>38.33777777777777</v>
      </c>
      <c r="CT192">
        <v>38.83311111111111</v>
      </c>
      <c r="CU192">
        <v>38.91407407407407</v>
      </c>
      <c r="CV192">
        <v>37.0042962962963</v>
      </c>
      <c r="CW192">
        <v>37.59237037037037</v>
      </c>
      <c r="CX192">
        <v>1107.227037037037</v>
      </c>
      <c r="CY192">
        <v>492.7874074074075</v>
      </c>
      <c r="CZ192">
        <v>0</v>
      </c>
      <c r="DA192">
        <v>1728493220.8</v>
      </c>
      <c r="DB192">
        <v>0</v>
      </c>
      <c r="DC192">
        <v>1728490956.5</v>
      </c>
      <c r="DD192" t="s">
        <v>362</v>
      </c>
      <c r="DE192">
        <v>1728490952.5</v>
      </c>
      <c r="DF192">
        <v>1728490956.5</v>
      </c>
      <c r="DG192">
        <v>1</v>
      </c>
      <c r="DH192">
        <v>-0.065</v>
      </c>
      <c r="DI192">
        <v>-0.008</v>
      </c>
      <c r="DJ192">
        <v>-3.246</v>
      </c>
      <c r="DK192">
        <v>-0.091</v>
      </c>
      <c r="DL192">
        <v>52</v>
      </c>
      <c r="DM192">
        <v>15</v>
      </c>
      <c r="DN192">
        <v>0.25</v>
      </c>
      <c r="DO192">
        <v>0.13</v>
      </c>
      <c r="DP192">
        <v>-27.92136829268292</v>
      </c>
      <c r="DQ192">
        <v>-2.664549825784024</v>
      </c>
      <c r="DR192">
        <v>0.2785092987360585</v>
      </c>
      <c r="DS192">
        <v>0</v>
      </c>
      <c r="DT192">
        <v>1.058801951219512</v>
      </c>
      <c r="DU192">
        <v>0.006423972125436089</v>
      </c>
      <c r="DV192">
        <v>0.001493896884011564</v>
      </c>
      <c r="DW192">
        <v>1</v>
      </c>
      <c r="DX192">
        <v>1</v>
      </c>
      <c r="DY192">
        <v>2</v>
      </c>
      <c r="DZ192" t="s">
        <v>363</v>
      </c>
      <c r="EA192">
        <v>3.23099</v>
      </c>
      <c r="EB192">
        <v>2.70438</v>
      </c>
      <c r="EC192">
        <v>0.142305</v>
      </c>
      <c r="ED192">
        <v>0.145792</v>
      </c>
      <c r="EE192">
        <v>0.0849384</v>
      </c>
      <c r="EF192">
        <v>0.0810017</v>
      </c>
      <c r="EG192">
        <v>28287.9</v>
      </c>
      <c r="EH192">
        <v>27489.7</v>
      </c>
      <c r="EI192">
        <v>31572.5</v>
      </c>
      <c r="EJ192">
        <v>30494</v>
      </c>
      <c r="EK192">
        <v>38718.5</v>
      </c>
      <c r="EL192">
        <v>37045.9</v>
      </c>
      <c r="EM192">
        <v>44267.7</v>
      </c>
      <c r="EN192">
        <v>42569.2</v>
      </c>
      <c r="EO192">
        <v>1.86723</v>
      </c>
      <c r="EP192">
        <v>1.90278</v>
      </c>
      <c r="EQ192">
        <v>0.135392</v>
      </c>
      <c r="ER192">
        <v>0</v>
      </c>
      <c r="ES192">
        <v>22.7637</v>
      </c>
      <c r="ET192">
        <v>999.9</v>
      </c>
      <c r="EU192">
        <v>70.09999999999999</v>
      </c>
      <c r="EV192">
        <v>23.9</v>
      </c>
      <c r="EW192">
        <v>21.4028</v>
      </c>
      <c r="EX192">
        <v>61.4419</v>
      </c>
      <c r="EY192">
        <v>24.6595</v>
      </c>
      <c r="EZ192">
        <v>1</v>
      </c>
      <c r="FA192">
        <v>-0.215163</v>
      </c>
      <c r="FB192">
        <v>-0.0325735</v>
      </c>
      <c r="FC192">
        <v>20.199</v>
      </c>
      <c r="FD192">
        <v>5.21789</v>
      </c>
      <c r="FE192">
        <v>11.9971</v>
      </c>
      <c r="FF192">
        <v>4.9648</v>
      </c>
      <c r="FG192">
        <v>3.29535</v>
      </c>
      <c r="FH192">
        <v>9999</v>
      </c>
      <c r="FI192">
        <v>9999</v>
      </c>
      <c r="FJ192">
        <v>9999</v>
      </c>
      <c r="FK192">
        <v>148.6</v>
      </c>
      <c r="FL192">
        <v>4.971</v>
      </c>
      <c r="FM192">
        <v>1.86767</v>
      </c>
      <c r="FN192">
        <v>1.85896</v>
      </c>
      <c r="FO192">
        <v>1.86508</v>
      </c>
      <c r="FP192">
        <v>1.86306</v>
      </c>
      <c r="FQ192">
        <v>1.86441</v>
      </c>
      <c r="FR192">
        <v>1.85987</v>
      </c>
      <c r="FS192">
        <v>1.86393</v>
      </c>
      <c r="FT192">
        <v>0</v>
      </c>
      <c r="FU192">
        <v>0</v>
      </c>
      <c r="FV192">
        <v>0</v>
      </c>
      <c r="FW192">
        <v>0</v>
      </c>
      <c r="FX192" t="s">
        <v>364</v>
      </c>
      <c r="FY192" t="s">
        <v>365</v>
      </c>
      <c r="FZ192" t="s">
        <v>366</v>
      </c>
      <c r="GA192" t="s">
        <v>366</v>
      </c>
      <c r="GB192" t="s">
        <v>366</v>
      </c>
      <c r="GC192" t="s">
        <v>366</v>
      </c>
      <c r="GD192">
        <v>0</v>
      </c>
      <c r="GE192">
        <v>100</v>
      </c>
      <c r="GF192">
        <v>100</v>
      </c>
      <c r="GG192">
        <v>-7.304</v>
      </c>
      <c r="GH192">
        <v>-0.0905</v>
      </c>
      <c r="GI192">
        <v>-2.868309889394353</v>
      </c>
      <c r="GJ192">
        <v>-0.006773961979547998</v>
      </c>
      <c r="GK192">
        <v>-8.296070481250098E-08</v>
      </c>
      <c r="GL192">
        <v>3.322967193956903E-10</v>
      </c>
      <c r="GM192">
        <v>-0.07871069313407227</v>
      </c>
      <c r="GN192">
        <v>-0.00208336341840114</v>
      </c>
      <c r="GO192">
        <v>8.801746095907445E-05</v>
      </c>
      <c r="GP192">
        <v>-2.677693255255651E-07</v>
      </c>
      <c r="GQ192">
        <v>3</v>
      </c>
      <c r="GR192">
        <v>2052</v>
      </c>
      <c r="GS192">
        <v>2</v>
      </c>
      <c r="GT192">
        <v>18</v>
      </c>
      <c r="GU192">
        <v>36.9</v>
      </c>
      <c r="GV192">
        <v>36.8</v>
      </c>
      <c r="GW192">
        <v>1.68823</v>
      </c>
      <c r="GX192">
        <v>2.37427</v>
      </c>
      <c r="GY192">
        <v>1.44897</v>
      </c>
      <c r="GZ192">
        <v>2.32178</v>
      </c>
      <c r="HA192">
        <v>1.55151</v>
      </c>
      <c r="HB192">
        <v>2.323</v>
      </c>
      <c r="HC192">
        <v>29.4739</v>
      </c>
      <c r="HD192">
        <v>14.6399</v>
      </c>
      <c r="HE192">
        <v>18</v>
      </c>
      <c r="HF192">
        <v>418.889</v>
      </c>
      <c r="HG192">
        <v>436.19</v>
      </c>
      <c r="HH192">
        <v>22.8643</v>
      </c>
      <c r="HI192">
        <v>24.2356</v>
      </c>
      <c r="HJ192">
        <v>30.0005</v>
      </c>
      <c r="HK192">
        <v>24.2052</v>
      </c>
      <c r="HL192">
        <v>24.1205</v>
      </c>
      <c r="HM192">
        <v>33.837</v>
      </c>
      <c r="HN192">
        <v>37.7892</v>
      </c>
      <c r="HO192">
        <v>46.2066</v>
      </c>
      <c r="HP192">
        <v>22.8608</v>
      </c>
      <c r="HQ192">
        <v>701.9299999999999</v>
      </c>
      <c r="HR192">
        <v>15.0721</v>
      </c>
      <c r="HS192">
        <v>100.22</v>
      </c>
      <c r="HT192">
        <v>101.732</v>
      </c>
    </row>
    <row r="193" spans="1:228">
      <c r="A193">
        <v>177</v>
      </c>
      <c r="B193">
        <v>1728493169.1</v>
      </c>
      <c r="C193">
        <v>2231.599999904633</v>
      </c>
      <c r="D193" t="s">
        <v>721</v>
      </c>
      <c r="E193" t="s">
        <v>722</v>
      </c>
      <c r="F193">
        <v>5</v>
      </c>
      <c r="G193" t="s">
        <v>357</v>
      </c>
      <c r="H193" t="s">
        <v>358</v>
      </c>
      <c r="I193" t="s">
        <v>359</v>
      </c>
      <c r="J193" t="s">
        <v>612</v>
      </c>
      <c r="K193">
        <v>1728493161.314285</v>
      </c>
      <c r="L193">
        <f>(M193)/1000</f>
        <v>0</v>
      </c>
      <c r="M193">
        <f>IF(BH193, AP193, AJ193)</f>
        <v>0</v>
      </c>
      <c r="N193">
        <f>IF(BH193, AK193, AI193)</f>
        <v>0</v>
      </c>
      <c r="O193">
        <f>BJ193 - IF(AW193&gt;1, N193*BD193*100.0/(AY193), 0)</f>
        <v>0</v>
      </c>
      <c r="P193">
        <f>((V193-L193/2)*O193-N193)/(V193+L193/2)</f>
        <v>0</v>
      </c>
      <c r="Q193">
        <f>P193*(BQ193+BR193)/1000.0</f>
        <v>0</v>
      </c>
      <c r="R193">
        <f>(BJ193 - IF(AW193&gt;1, N193*BD193*100.0/(AY193), 0))*(BQ193+BR193)/1000.0</f>
        <v>0</v>
      </c>
      <c r="S193">
        <f>2.0/((1/U193-1/T193)+SIGN(U193)*SQRT((1/U193-1/T193)*(1/U193-1/T193) + 4*BE193/((BE193+1)*(BE193+1))*(2*1/U193*1/T193-1/T193*1/T193)))</f>
        <v>0</v>
      </c>
      <c r="T193">
        <f>IF(LEFT(BF193,1)&lt;&gt;"0",IF(LEFT(BF193,1)="1",3.0,BG193),$D$5+$E$5*(BX193*BQ193/($K$5*1000))+$F$5*(BX193*BQ193/($K$5*1000))*MAX(MIN(BD193,$J$5),$I$5)*MAX(MIN(BD193,$J$5),$I$5)+$G$5*MAX(MIN(BD193,$J$5),$I$5)*(BX193*BQ193/($K$5*1000))+$H$5*(BX193*BQ193/($K$5*1000))*(BX193*BQ193/($K$5*1000)))</f>
        <v>0</v>
      </c>
      <c r="U193">
        <f>L193*(1000-(1000*0.61365*exp(17.502*Y193/(240.97+Y193))/(BQ193+BR193)+BL193)/2)/(1000*0.61365*exp(17.502*Y193/(240.97+Y193))/(BQ193+BR193)-BL193)</f>
        <v>0</v>
      </c>
      <c r="V193">
        <f>1/((BE193+1)/(S193/1.6)+1/(T193/1.37)) + BE193/((BE193+1)/(S193/1.6) + BE193/(T193/1.37))</f>
        <v>0</v>
      </c>
      <c r="W193">
        <f>(AZ193*BC193)</f>
        <v>0</v>
      </c>
      <c r="X193">
        <f>(BS193+(W193+2*0.95*5.67E-8*(((BS193+$B$7)+273)^4-(BS193+273)^4)-44100*L193)/(1.84*29.3*T193+8*0.95*5.67E-8*(BS193+273)^3))</f>
        <v>0</v>
      </c>
      <c r="Y193">
        <f>($C$7*BT193+$D$7*BU193+$E$7*X193)</f>
        <v>0</v>
      </c>
      <c r="Z193">
        <f>0.61365*exp(17.502*Y193/(240.97+Y193))</f>
        <v>0</v>
      </c>
      <c r="AA193">
        <f>(AB193/AC193*100)</f>
        <v>0</v>
      </c>
      <c r="AB193">
        <f>BL193*(BQ193+BR193)/1000</f>
        <v>0</v>
      </c>
      <c r="AC193">
        <f>0.61365*exp(17.502*BS193/(240.97+BS193))</f>
        <v>0</v>
      </c>
      <c r="AD193">
        <f>(Z193-BL193*(BQ193+BR193)/1000)</f>
        <v>0</v>
      </c>
      <c r="AE193">
        <f>(-L193*44100)</f>
        <v>0</v>
      </c>
      <c r="AF193">
        <f>2*29.3*T193*0.92*(BS193-Y193)</f>
        <v>0</v>
      </c>
      <c r="AG193">
        <f>2*0.95*5.67E-8*(((BS193+$B$7)+273)^4-(Y193+273)^4)</f>
        <v>0</v>
      </c>
      <c r="AH193">
        <f>W193+AG193+AE193+AF193</f>
        <v>0</v>
      </c>
      <c r="AI193">
        <f>BP193*AW193*(BK193-BJ193*(1000-AW193*BM193)/(1000-AW193*BL193))/(100*BD193)</f>
        <v>0</v>
      </c>
      <c r="AJ193">
        <f>1000*BP193*AW193*(BL193-BM193)/(100*BD193*(1000-AW193*BL193))</f>
        <v>0</v>
      </c>
      <c r="AK193">
        <f>(AL193 - AM193 - BQ193*1E3/(8.314*(BS193+273.15)) * AO193/BP193 * AN193) * BP193/(100*BD193) * (1000 - BM193)/1000</f>
        <v>0</v>
      </c>
      <c r="AL193">
        <v>701.8192111291457</v>
      </c>
      <c r="AM193">
        <v>678.4438727272728</v>
      </c>
      <c r="AN193">
        <v>2.486184829035998</v>
      </c>
      <c r="AO193">
        <v>66.79350455149209</v>
      </c>
      <c r="AP193">
        <f>(AR193 - AQ193 + BQ193*1E3/(8.314*(BS193+273.15)) * AT193/BP193 * AS193) * BP193/(100*BD193) * 1000/(1000 - AR193)</f>
        <v>0</v>
      </c>
      <c r="AQ193">
        <v>15.09915364853849</v>
      </c>
      <c r="AR193">
        <v>16.16058424242424</v>
      </c>
      <c r="AS193">
        <v>2.52828108824898E-05</v>
      </c>
      <c r="AT193">
        <v>79.18149441064182</v>
      </c>
      <c r="AU193">
        <v>152</v>
      </c>
      <c r="AV193">
        <v>25</v>
      </c>
      <c r="AW193">
        <f>IF(AU193*$H$13&gt;=AY193,1.0,(AY193/(AY193-AU193*$H$13)))</f>
        <v>0</v>
      </c>
      <c r="AX193">
        <f>(AW193-1)*100</f>
        <v>0</v>
      </c>
      <c r="AY193">
        <f>MAX(0,($B$13+$C$13*BX193)/(1+$D$13*BX193)*BQ193/(BS193+273)*$E$13)</f>
        <v>0</v>
      </c>
      <c r="AZ193">
        <f>$B$11*BY193+$C$11*BZ193+$F$11*CK193*(1-CN193)</f>
        <v>0</v>
      </c>
      <c r="BA193">
        <f>AZ193*BB193</f>
        <v>0</v>
      </c>
      <c r="BB193">
        <f>($B$11*$D$9+$C$11*$D$9+$F$11*((CX193+CP193)/MAX(CX193+CP193+CY193, 0.1)*$I$9+CY193/MAX(CX193+CP193+CY193, 0.1)*$J$9))/($B$11+$C$11+$F$11)</f>
        <v>0</v>
      </c>
      <c r="BC193">
        <f>($B$11*$K$9+$C$11*$K$9+$F$11*((CX193+CP193)/MAX(CX193+CP193+CY193, 0.1)*$P$9+CY193/MAX(CX193+CP193+CY193, 0.1)*$Q$9))/($B$11+$C$11+$F$11)</f>
        <v>0</v>
      </c>
      <c r="BD193">
        <v>6</v>
      </c>
      <c r="BE193">
        <v>0.5</v>
      </c>
      <c r="BF193" t="s">
        <v>361</v>
      </c>
      <c r="BG193">
        <v>2</v>
      </c>
      <c r="BH193" t="b">
        <v>1</v>
      </c>
      <c r="BI193">
        <v>1728493161.314285</v>
      </c>
      <c r="BJ193">
        <v>649.625892857143</v>
      </c>
      <c r="BK193">
        <v>677.8879285714286</v>
      </c>
      <c r="BL193">
        <v>16.15699285714286</v>
      </c>
      <c r="BM193">
        <v>15.09682857142857</v>
      </c>
      <c r="BN193">
        <v>656.8856071428571</v>
      </c>
      <c r="BO193">
        <v>16.24747142857143</v>
      </c>
      <c r="BP193">
        <v>600.004107142857</v>
      </c>
      <c r="BQ193">
        <v>97.51165357142858</v>
      </c>
      <c r="BR193">
        <v>0.09999428928571429</v>
      </c>
      <c r="BS193">
        <v>24.82619285714285</v>
      </c>
      <c r="BT193">
        <v>24.97758571428572</v>
      </c>
      <c r="BU193">
        <v>999.9000000000002</v>
      </c>
      <c r="BV193">
        <v>0</v>
      </c>
      <c r="BW193">
        <v>0</v>
      </c>
      <c r="BX193">
        <v>9993.328214285715</v>
      </c>
      <c r="BY193">
        <v>0</v>
      </c>
      <c r="BZ193">
        <v>137.0824642857143</v>
      </c>
      <c r="CA193">
        <v>-28.26189285714286</v>
      </c>
      <c r="CB193">
        <v>660.2943214285715</v>
      </c>
      <c r="CC193">
        <v>688.2787857142858</v>
      </c>
      <c r="CD193">
        <v>1.060165714285714</v>
      </c>
      <c r="CE193">
        <v>677.8879285714286</v>
      </c>
      <c r="CF193">
        <v>15.09682857142857</v>
      </c>
      <c r="CG193">
        <v>1.575494642857143</v>
      </c>
      <c r="CH193">
        <v>1.472117142857143</v>
      </c>
      <c r="CI193">
        <v>13.72119642857143</v>
      </c>
      <c r="CJ193">
        <v>12.68158571428571</v>
      </c>
      <c r="CK193">
        <v>1600.0225</v>
      </c>
      <c r="CL193">
        <v>0.6920105357142857</v>
      </c>
      <c r="CM193">
        <v>0.3079894642857143</v>
      </c>
      <c r="CN193">
        <v>0</v>
      </c>
      <c r="CO193">
        <v>2.037846428571429</v>
      </c>
      <c r="CP193">
        <v>0</v>
      </c>
      <c r="CQ193">
        <v>12088.21071428571</v>
      </c>
      <c r="CR193">
        <v>13790.42857142857</v>
      </c>
      <c r="CS193">
        <v>38.2832857142857</v>
      </c>
      <c r="CT193">
        <v>38.79</v>
      </c>
      <c r="CU193">
        <v>38.86796428571428</v>
      </c>
      <c r="CV193">
        <v>36.95289285714286</v>
      </c>
      <c r="CW193">
        <v>37.53328571428572</v>
      </c>
      <c r="CX193">
        <v>1107.2325</v>
      </c>
      <c r="CY193">
        <v>492.79</v>
      </c>
      <c r="CZ193">
        <v>0</v>
      </c>
      <c r="DA193">
        <v>1728493225.6</v>
      </c>
      <c r="DB193">
        <v>0</v>
      </c>
      <c r="DC193">
        <v>1728490956.5</v>
      </c>
      <c r="DD193" t="s">
        <v>362</v>
      </c>
      <c r="DE193">
        <v>1728490952.5</v>
      </c>
      <c r="DF193">
        <v>1728490956.5</v>
      </c>
      <c r="DG193">
        <v>1</v>
      </c>
      <c r="DH193">
        <v>-0.065</v>
      </c>
      <c r="DI193">
        <v>-0.008</v>
      </c>
      <c r="DJ193">
        <v>-3.246</v>
      </c>
      <c r="DK193">
        <v>-0.091</v>
      </c>
      <c r="DL193">
        <v>52</v>
      </c>
      <c r="DM193">
        <v>15</v>
      </c>
      <c r="DN193">
        <v>0.25</v>
      </c>
      <c r="DO193">
        <v>0.13</v>
      </c>
      <c r="DP193">
        <v>-28.1677</v>
      </c>
      <c r="DQ193">
        <v>-1.819868667917351</v>
      </c>
      <c r="DR193">
        <v>0.188460475962468</v>
      </c>
      <c r="DS193">
        <v>0</v>
      </c>
      <c r="DT193">
        <v>1.05931875</v>
      </c>
      <c r="DU193">
        <v>0.0163525328330177</v>
      </c>
      <c r="DV193">
        <v>0.00183524410842264</v>
      </c>
      <c r="DW193">
        <v>1</v>
      </c>
      <c r="DX193">
        <v>1</v>
      </c>
      <c r="DY193">
        <v>2</v>
      </c>
      <c r="DZ193" t="s">
        <v>363</v>
      </c>
      <c r="EA193">
        <v>3.23087</v>
      </c>
      <c r="EB193">
        <v>2.70428</v>
      </c>
      <c r="EC193">
        <v>0.144111</v>
      </c>
      <c r="ED193">
        <v>0.147641</v>
      </c>
      <c r="EE193">
        <v>0.0849443</v>
      </c>
      <c r="EF193">
        <v>0.0810143</v>
      </c>
      <c r="EG193">
        <v>28228</v>
      </c>
      <c r="EH193">
        <v>27429.8</v>
      </c>
      <c r="EI193">
        <v>31572</v>
      </c>
      <c r="EJ193">
        <v>30493.4</v>
      </c>
      <c r="EK193">
        <v>38717.8</v>
      </c>
      <c r="EL193">
        <v>37044.9</v>
      </c>
      <c r="EM193">
        <v>44267.1</v>
      </c>
      <c r="EN193">
        <v>42568.6</v>
      </c>
      <c r="EO193">
        <v>1.868</v>
      </c>
      <c r="EP193">
        <v>1.90285</v>
      </c>
      <c r="EQ193">
        <v>0.135355</v>
      </c>
      <c r="ER193">
        <v>0</v>
      </c>
      <c r="ES193">
        <v>22.7723</v>
      </c>
      <c r="ET193">
        <v>999.9</v>
      </c>
      <c r="EU193">
        <v>70.09999999999999</v>
      </c>
      <c r="EV193">
        <v>23.9</v>
      </c>
      <c r="EW193">
        <v>21.4007</v>
      </c>
      <c r="EX193">
        <v>61.4219</v>
      </c>
      <c r="EY193">
        <v>24.8117</v>
      </c>
      <c r="EZ193">
        <v>1</v>
      </c>
      <c r="FA193">
        <v>-0.214789</v>
      </c>
      <c r="FB193">
        <v>0.0230855</v>
      </c>
      <c r="FC193">
        <v>20.1992</v>
      </c>
      <c r="FD193">
        <v>5.21924</v>
      </c>
      <c r="FE193">
        <v>11.9969</v>
      </c>
      <c r="FF193">
        <v>4.9648</v>
      </c>
      <c r="FG193">
        <v>3.2955</v>
      </c>
      <c r="FH193">
        <v>9999</v>
      </c>
      <c r="FI193">
        <v>9999</v>
      </c>
      <c r="FJ193">
        <v>9999</v>
      </c>
      <c r="FK193">
        <v>148.6</v>
      </c>
      <c r="FL193">
        <v>4.97099</v>
      </c>
      <c r="FM193">
        <v>1.86767</v>
      </c>
      <c r="FN193">
        <v>1.85894</v>
      </c>
      <c r="FO193">
        <v>1.86508</v>
      </c>
      <c r="FP193">
        <v>1.86304</v>
      </c>
      <c r="FQ193">
        <v>1.86443</v>
      </c>
      <c r="FR193">
        <v>1.85986</v>
      </c>
      <c r="FS193">
        <v>1.86389</v>
      </c>
      <c r="FT193">
        <v>0</v>
      </c>
      <c r="FU193">
        <v>0</v>
      </c>
      <c r="FV193">
        <v>0</v>
      </c>
      <c r="FW193">
        <v>0</v>
      </c>
      <c r="FX193" t="s">
        <v>364</v>
      </c>
      <c r="FY193" t="s">
        <v>365</v>
      </c>
      <c r="FZ193" t="s">
        <v>366</v>
      </c>
      <c r="GA193" t="s">
        <v>366</v>
      </c>
      <c r="GB193" t="s">
        <v>366</v>
      </c>
      <c r="GC193" t="s">
        <v>366</v>
      </c>
      <c r="GD193">
        <v>0</v>
      </c>
      <c r="GE193">
        <v>100</v>
      </c>
      <c r="GF193">
        <v>100</v>
      </c>
      <c r="GG193">
        <v>-7.383</v>
      </c>
      <c r="GH193">
        <v>-0.0905</v>
      </c>
      <c r="GI193">
        <v>-2.868309889394353</v>
      </c>
      <c r="GJ193">
        <v>-0.006773961979547998</v>
      </c>
      <c r="GK193">
        <v>-8.296070481250098E-08</v>
      </c>
      <c r="GL193">
        <v>3.322967193956903E-10</v>
      </c>
      <c r="GM193">
        <v>-0.07871069313407227</v>
      </c>
      <c r="GN193">
        <v>-0.00208336341840114</v>
      </c>
      <c r="GO193">
        <v>8.801746095907445E-05</v>
      </c>
      <c r="GP193">
        <v>-2.677693255255651E-07</v>
      </c>
      <c r="GQ193">
        <v>3</v>
      </c>
      <c r="GR193">
        <v>2052</v>
      </c>
      <c r="GS193">
        <v>2</v>
      </c>
      <c r="GT193">
        <v>18</v>
      </c>
      <c r="GU193">
        <v>36.9</v>
      </c>
      <c r="GV193">
        <v>36.9</v>
      </c>
      <c r="GW193">
        <v>1.71143</v>
      </c>
      <c r="GX193">
        <v>2.37183</v>
      </c>
      <c r="GY193">
        <v>1.44775</v>
      </c>
      <c r="GZ193">
        <v>2.32056</v>
      </c>
      <c r="HA193">
        <v>1.55151</v>
      </c>
      <c r="HB193">
        <v>2.41333</v>
      </c>
      <c r="HC193">
        <v>29.4739</v>
      </c>
      <c r="HD193">
        <v>14.6399</v>
      </c>
      <c r="HE193">
        <v>18</v>
      </c>
      <c r="HF193">
        <v>419.336</v>
      </c>
      <c r="HG193">
        <v>436.287</v>
      </c>
      <c r="HH193">
        <v>22.8789</v>
      </c>
      <c r="HI193">
        <v>24.2417</v>
      </c>
      <c r="HJ193">
        <v>30.0004</v>
      </c>
      <c r="HK193">
        <v>24.2113</v>
      </c>
      <c r="HL193">
        <v>24.127</v>
      </c>
      <c r="HM193">
        <v>34.3058</v>
      </c>
      <c r="HN193">
        <v>37.7892</v>
      </c>
      <c r="HO193">
        <v>46.2066</v>
      </c>
      <c r="HP193">
        <v>22.8716</v>
      </c>
      <c r="HQ193">
        <v>711.951</v>
      </c>
      <c r="HR193">
        <v>15.0708</v>
      </c>
      <c r="HS193">
        <v>100.219</v>
      </c>
      <c r="HT193">
        <v>101.73</v>
      </c>
    </row>
    <row r="194" spans="1:228">
      <c r="A194">
        <v>178</v>
      </c>
      <c r="B194">
        <v>1728493174.1</v>
      </c>
      <c r="C194">
        <v>2236.599999904633</v>
      </c>
      <c r="D194" t="s">
        <v>723</v>
      </c>
      <c r="E194" t="s">
        <v>724</v>
      </c>
      <c r="F194">
        <v>5</v>
      </c>
      <c r="G194" t="s">
        <v>357</v>
      </c>
      <c r="H194" t="s">
        <v>358</v>
      </c>
      <c r="I194" t="s">
        <v>359</v>
      </c>
      <c r="J194" t="s">
        <v>612</v>
      </c>
      <c r="K194">
        <v>1728493166.6</v>
      </c>
      <c r="L194">
        <f>(M194)/1000</f>
        <v>0</v>
      </c>
      <c r="M194">
        <f>IF(BH194, AP194, AJ194)</f>
        <v>0</v>
      </c>
      <c r="N194">
        <f>IF(BH194, AK194, AI194)</f>
        <v>0</v>
      </c>
      <c r="O194">
        <f>BJ194 - IF(AW194&gt;1, N194*BD194*100.0/(AY194), 0)</f>
        <v>0</v>
      </c>
      <c r="P194">
        <f>((V194-L194/2)*O194-N194)/(V194+L194/2)</f>
        <v>0</v>
      </c>
      <c r="Q194">
        <f>P194*(BQ194+BR194)/1000.0</f>
        <v>0</v>
      </c>
      <c r="R194">
        <f>(BJ194 - IF(AW194&gt;1, N194*BD194*100.0/(AY194), 0))*(BQ194+BR194)/1000.0</f>
        <v>0</v>
      </c>
      <c r="S194">
        <f>2.0/((1/U194-1/T194)+SIGN(U194)*SQRT((1/U194-1/T194)*(1/U194-1/T194) + 4*BE194/((BE194+1)*(BE194+1))*(2*1/U194*1/T194-1/T194*1/T194)))</f>
        <v>0</v>
      </c>
      <c r="T194">
        <f>IF(LEFT(BF194,1)&lt;&gt;"0",IF(LEFT(BF194,1)="1",3.0,BG194),$D$5+$E$5*(BX194*BQ194/($K$5*1000))+$F$5*(BX194*BQ194/($K$5*1000))*MAX(MIN(BD194,$J$5),$I$5)*MAX(MIN(BD194,$J$5),$I$5)+$G$5*MAX(MIN(BD194,$J$5),$I$5)*(BX194*BQ194/($K$5*1000))+$H$5*(BX194*BQ194/($K$5*1000))*(BX194*BQ194/($K$5*1000)))</f>
        <v>0</v>
      </c>
      <c r="U194">
        <f>L194*(1000-(1000*0.61365*exp(17.502*Y194/(240.97+Y194))/(BQ194+BR194)+BL194)/2)/(1000*0.61365*exp(17.502*Y194/(240.97+Y194))/(BQ194+BR194)-BL194)</f>
        <v>0</v>
      </c>
      <c r="V194">
        <f>1/((BE194+1)/(S194/1.6)+1/(T194/1.37)) + BE194/((BE194+1)/(S194/1.6) + BE194/(T194/1.37))</f>
        <v>0</v>
      </c>
      <c r="W194">
        <f>(AZ194*BC194)</f>
        <v>0</v>
      </c>
      <c r="X194">
        <f>(BS194+(W194+2*0.95*5.67E-8*(((BS194+$B$7)+273)^4-(BS194+273)^4)-44100*L194)/(1.84*29.3*T194+8*0.95*5.67E-8*(BS194+273)^3))</f>
        <v>0</v>
      </c>
      <c r="Y194">
        <f>($C$7*BT194+$D$7*BU194+$E$7*X194)</f>
        <v>0</v>
      </c>
      <c r="Z194">
        <f>0.61365*exp(17.502*Y194/(240.97+Y194))</f>
        <v>0</v>
      </c>
      <c r="AA194">
        <f>(AB194/AC194*100)</f>
        <v>0</v>
      </c>
      <c r="AB194">
        <f>BL194*(BQ194+BR194)/1000</f>
        <v>0</v>
      </c>
      <c r="AC194">
        <f>0.61365*exp(17.502*BS194/(240.97+BS194))</f>
        <v>0</v>
      </c>
      <c r="AD194">
        <f>(Z194-BL194*(BQ194+BR194)/1000)</f>
        <v>0</v>
      </c>
      <c r="AE194">
        <f>(-L194*44100)</f>
        <v>0</v>
      </c>
      <c r="AF194">
        <f>2*29.3*T194*0.92*(BS194-Y194)</f>
        <v>0</v>
      </c>
      <c r="AG194">
        <f>2*0.95*5.67E-8*(((BS194+$B$7)+273)^4-(Y194+273)^4)</f>
        <v>0</v>
      </c>
      <c r="AH194">
        <f>W194+AG194+AE194+AF194</f>
        <v>0</v>
      </c>
      <c r="AI194">
        <f>BP194*AW194*(BK194-BJ194*(1000-AW194*BM194)/(1000-AW194*BL194))/(100*BD194)</f>
        <v>0</v>
      </c>
      <c r="AJ194">
        <f>1000*BP194*AW194*(BL194-BM194)/(100*BD194*(1000-AW194*BL194))</f>
        <v>0</v>
      </c>
      <c r="AK194">
        <f>(AL194 - AM194 - BQ194*1E3/(8.314*(BS194+273.15)) * AO194/BP194 * AN194) * BP194/(100*BD194) * (1000 - BM194)/1000</f>
        <v>0</v>
      </c>
      <c r="AL194">
        <v>714.7305360736477</v>
      </c>
      <c r="AM194">
        <v>690.9920666666666</v>
      </c>
      <c r="AN194">
        <v>2.509847639780216</v>
      </c>
      <c r="AO194">
        <v>66.79350455149209</v>
      </c>
      <c r="AP194">
        <f>(AR194 - AQ194 + BQ194*1E3/(8.314*(BS194+273.15)) * AT194/BP194 * AS194) * BP194/(100*BD194) * 1000/(1000 - AR194)</f>
        <v>0</v>
      </c>
      <c r="AQ194">
        <v>15.10125189703535</v>
      </c>
      <c r="AR194">
        <v>16.16278242424242</v>
      </c>
      <c r="AS194">
        <v>2.438979738328318E-05</v>
      </c>
      <c r="AT194">
        <v>79.18149441064182</v>
      </c>
      <c r="AU194">
        <v>151</v>
      </c>
      <c r="AV194">
        <v>25</v>
      </c>
      <c r="AW194">
        <f>IF(AU194*$H$13&gt;=AY194,1.0,(AY194/(AY194-AU194*$H$13)))</f>
        <v>0</v>
      </c>
      <c r="AX194">
        <f>(AW194-1)*100</f>
        <v>0</v>
      </c>
      <c r="AY194">
        <f>MAX(0,($B$13+$C$13*BX194)/(1+$D$13*BX194)*BQ194/(BS194+273)*$E$13)</f>
        <v>0</v>
      </c>
      <c r="AZ194">
        <f>$B$11*BY194+$C$11*BZ194+$F$11*CK194*(1-CN194)</f>
        <v>0</v>
      </c>
      <c r="BA194">
        <f>AZ194*BB194</f>
        <v>0</v>
      </c>
      <c r="BB194">
        <f>($B$11*$D$9+$C$11*$D$9+$F$11*((CX194+CP194)/MAX(CX194+CP194+CY194, 0.1)*$I$9+CY194/MAX(CX194+CP194+CY194, 0.1)*$J$9))/($B$11+$C$11+$F$11)</f>
        <v>0</v>
      </c>
      <c r="BC194">
        <f>($B$11*$K$9+$C$11*$K$9+$F$11*((CX194+CP194)/MAX(CX194+CP194+CY194, 0.1)*$P$9+CY194/MAX(CX194+CP194+CY194, 0.1)*$Q$9))/($B$11+$C$11+$F$11)</f>
        <v>0</v>
      </c>
      <c r="BD194">
        <v>6</v>
      </c>
      <c r="BE194">
        <v>0.5</v>
      </c>
      <c r="BF194" t="s">
        <v>361</v>
      </c>
      <c r="BG194">
        <v>2</v>
      </c>
      <c r="BH194" t="b">
        <v>1</v>
      </c>
      <c r="BI194">
        <v>1728493166.6</v>
      </c>
      <c r="BJ194">
        <v>662.6131851851852</v>
      </c>
      <c r="BK194">
        <v>691.1286666666666</v>
      </c>
      <c r="BL194">
        <v>16.15994074074074</v>
      </c>
      <c r="BM194">
        <v>15.09918888888889</v>
      </c>
      <c r="BN194">
        <v>669.9571111111111</v>
      </c>
      <c r="BO194">
        <v>16.25041851851852</v>
      </c>
      <c r="BP194">
        <v>599.982925925926</v>
      </c>
      <c r="BQ194">
        <v>97.51188518518519</v>
      </c>
      <c r="BR194">
        <v>0.09997446666666665</v>
      </c>
      <c r="BS194">
        <v>24.83542962962963</v>
      </c>
      <c r="BT194">
        <v>24.98865185185185</v>
      </c>
      <c r="BU194">
        <v>999.9000000000001</v>
      </c>
      <c r="BV194">
        <v>0</v>
      </c>
      <c r="BW194">
        <v>0</v>
      </c>
      <c r="BX194">
        <v>9995.785555555556</v>
      </c>
      <c r="BY194">
        <v>0</v>
      </c>
      <c r="BZ194">
        <v>155.0633703703704</v>
      </c>
      <c r="CA194">
        <v>-28.51532592592593</v>
      </c>
      <c r="CB194">
        <v>673.496962962963</v>
      </c>
      <c r="CC194">
        <v>701.7241851851852</v>
      </c>
      <c r="CD194">
        <v>1.060743703703704</v>
      </c>
      <c r="CE194">
        <v>691.1286666666666</v>
      </c>
      <c r="CF194">
        <v>15.09918888888889</v>
      </c>
      <c r="CG194">
        <v>1.575785555555555</v>
      </c>
      <c r="CH194">
        <v>1.472351851851852</v>
      </c>
      <c r="CI194">
        <v>13.72404074074074</v>
      </c>
      <c r="CJ194">
        <v>12.68401481481481</v>
      </c>
      <c r="CK194">
        <v>1599.998888888889</v>
      </c>
      <c r="CL194">
        <v>0.6920059629629629</v>
      </c>
      <c r="CM194">
        <v>0.307994037037037</v>
      </c>
      <c r="CN194">
        <v>0</v>
      </c>
      <c r="CO194">
        <v>2.088133333333333</v>
      </c>
      <c r="CP194">
        <v>0</v>
      </c>
      <c r="CQ194">
        <v>12105.78888888889</v>
      </c>
      <c r="CR194">
        <v>13790.2</v>
      </c>
      <c r="CS194">
        <v>38.22196296296296</v>
      </c>
      <c r="CT194">
        <v>38.75451851851852</v>
      </c>
      <c r="CU194">
        <v>38.80766666666666</v>
      </c>
      <c r="CV194">
        <v>36.90488888888889</v>
      </c>
      <c r="CW194">
        <v>37.47196296296296</v>
      </c>
      <c r="CX194">
        <v>1107.208148148148</v>
      </c>
      <c r="CY194">
        <v>492.7907407407408</v>
      </c>
      <c r="CZ194">
        <v>0</v>
      </c>
      <c r="DA194">
        <v>1728493231</v>
      </c>
      <c r="DB194">
        <v>0</v>
      </c>
      <c r="DC194">
        <v>1728490956.5</v>
      </c>
      <c r="DD194" t="s">
        <v>362</v>
      </c>
      <c r="DE194">
        <v>1728490952.5</v>
      </c>
      <c r="DF194">
        <v>1728490956.5</v>
      </c>
      <c r="DG194">
        <v>1</v>
      </c>
      <c r="DH194">
        <v>-0.065</v>
      </c>
      <c r="DI194">
        <v>-0.008</v>
      </c>
      <c r="DJ194">
        <v>-3.246</v>
      </c>
      <c r="DK194">
        <v>-0.091</v>
      </c>
      <c r="DL194">
        <v>52</v>
      </c>
      <c r="DM194">
        <v>15</v>
      </c>
      <c r="DN194">
        <v>0.25</v>
      </c>
      <c r="DO194">
        <v>0.13</v>
      </c>
      <c r="DP194">
        <v>-28.3862475</v>
      </c>
      <c r="DQ194">
        <v>-2.947541088180035</v>
      </c>
      <c r="DR194">
        <v>0.3032391028441911</v>
      </c>
      <c r="DS194">
        <v>0</v>
      </c>
      <c r="DT194">
        <v>1.06026</v>
      </c>
      <c r="DU194">
        <v>0.00704667917448126</v>
      </c>
      <c r="DV194">
        <v>0.001157436823329893</v>
      </c>
      <c r="DW194">
        <v>1</v>
      </c>
      <c r="DX194">
        <v>1</v>
      </c>
      <c r="DY194">
        <v>2</v>
      </c>
      <c r="DZ194" t="s">
        <v>363</v>
      </c>
      <c r="EA194">
        <v>3.23079</v>
      </c>
      <c r="EB194">
        <v>2.70429</v>
      </c>
      <c r="EC194">
        <v>0.145914</v>
      </c>
      <c r="ED194">
        <v>0.149382</v>
      </c>
      <c r="EE194">
        <v>0.08495229999999999</v>
      </c>
      <c r="EF194">
        <v>0.0810198</v>
      </c>
      <c r="EG194">
        <v>28167.6</v>
      </c>
      <c r="EH194">
        <v>27373.5</v>
      </c>
      <c r="EI194">
        <v>31570.9</v>
      </c>
      <c r="EJ194">
        <v>30493.1</v>
      </c>
      <c r="EK194">
        <v>38716.3</v>
      </c>
      <c r="EL194">
        <v>37044.4</v>
      </c>
      <c r="EM194">
        <v>44265.7</v>
      </c>
      <c r="EN194">
        <v>42568.2</v>
      </c>
      <c r="EO194">
        <v>1.86858</v>
      </c>
      <c r="EP194">
        <v>1.90245</v>
      </c>
      <c r="EQ194">
        <v>0.134476</v>
      </c>
      <c r="ER194">
        <v>0</v>
      </c>
      <c r="ES194">
        <v>22.7833</v>
      </c>
      <c r="ET194">
        <v>999.9</v>
      </c>
      <c r="EU194">
        <v>70.09999999999999</v>
      </c>
      <c r="EV194">
        <v>23.9</v>
      </c>
      <c r="EW194">
        <v>21.4032</v>
      </c>
      <c r="EX194">
        <v>61.0119</v>
      </c>
      <c r="EY194">
        <v>25.0441</v>
      </c>
      <c r="EZ194">
        <v>1</v>
      </c>
      <c r="FA194">
        <v>-0.214108</v>
      </c>
      <c r="FB194">
        <v>0.0688453</v>
      </c>
      <c r="FC194">
        <v>20.199</v>
      </c>
      <c r="FD194">
        <v>5.21849</v>
      </c>
      <c r="FE194">
        <v>11.9963</v>
      </c>
      <c r="FF194">
        <v>4.96485</v>
      </c>
      <c r="FG194">
        <v>3.29542</v>
      </c>
      <c r="FH194">
        <v>9999</v>
      </c>
      <c r="FI194">
        <v>9999</v>
      </c>
      <c r="FJ194">
        <v>9999</v>
      </c>
      <c r="FK194">
        <v>148.6</v>
      </c>
      <c r="FL194">
        <v>4.97098</v>
      </c>
      <c r="FM194">
        <v>1.86768</v>
      </c>
      <c r="FN194">
        <v>1.85896</v>
      </c>
      <c r="FO194">
        <v>1.86508</v>
      </c>
      <c r="FP194">
        <v>1.86305</v>
      </c>
      <c r="FQ194">
        <v>1.86443</v>
      </c>
      <c r="FR194">
        <v>1.85983</v>
      </c>
      <c r="FS194">
        <v>1.86394</v>
      </c>
      <c r="FT194">
        <v>0</v>
      </c>
      <c r="FU194">
        <v>0</v>
      </c>
      <c r="FV194">
        <v>0</v>
      </c>
      <c r="FW194">
        <v>0</v>
      </c>
      <c r="FX194" t="s">
        <v>364</v>
      </c>
      <c r="FY194" t="s">
        <v>365</v>
      </c>
      <c r="FZ194" t="s">
        <v>366</v>
      </c>
      <c r="GA194" t="s">
        <v>366</v>
      </c>
      <c r="GB194" t="s">
        <v>366</v>
      </c>
      <c r="GC194" t="s">
        <v>366</v>
      </c>
      <c r="GD194">
        <v>0</v>
      </c>
      <c r="GE194">
        <v>100</v>
      </c>
      <c r="GF194">
        <v>100</v>
      </c>
      <c r="GG194">
        <v>-7.463</v>
      </c>
      <c r="GH194">
        <v>-0.09039999999999999</v>
      </c>
      <c r="GI194">
        <v>-2.868309889394353</v>
      </c>
      <c r="GJ194">
        <v>-0.006773961979547998</v>
      </c>
      <c r="GK194">
        <v>-8.296070481250098E-08</v>
      </c>
      <c r="GL194">
        <v>3.322967193956903E-10</v>
      </c>
      <c r="GM194">
        <v>-0.07871069313407227</v>
      </c>
      <c r="GN194">
        <v>-0.00208336341840114</v>
      </c>
      <c r="GO194">
        <v>8.801746095907445E-05</v>
      </c>
      <c r="GP194">
        <v>-2.677693255255651E-07</v>
      </c>
      <c r="GQ194">
        <v>3</v>
      </c>
      <c r="GR194">
        <v>2052</v>
      </c>
      <c r="GS194">
        <v>2</v>
      </c>
      <c r="GT194">
        <v>18</v>
      </c>
      <c r="GU194">
        <v>37</v>
      </c>
      <c r="GV194">
        <v>37</v>
      </c>
      <c r="GW194">
        <v>1.73828</v>
      </c>
      <c r="GX194">
        <v>2.36694</v>
      </c>
      <c r="GY194">
        <v>1.44775</v>
      </c>
      <c r="GZ194">
        <v>2.32178</v>
      </c>
      <c r="HA194">
        <v>1.55151</v>
      </c>
      <c r="HB194">
        <v>2.43286</v>
      </c>
      <c r="HC194">
        <v>29.4739</v>
      </c>
      <c r="HD194">
        <v>14.6311</v>
      </c>
      <c r="HE194">
        <v>18</v>
      </c>
      <c r="HF194">
        <v>419.681</v>
      </c>
      <c r="HG194">
        <v>436.106</v>
      </c>
      <c r="HH194">
        <v>22.8844</v>
      </c>
      <c r="HI194">
        <v>24.2478</v>
      </c>
      <c r="HJ194">
        <v>30.0007</v>
      </c>
      <c r="HK194">
        <v>24.2173</v>
      </c>
      <c r="HL194">
        <v>24.1336</v>
      </c>
      <c r="HM194">
        <v>34.8377</v>
      </c>
      <c r="HN194">
        <v>37.7892</v>
      </c>
      <c r="HO194">
        <v>45.8313</v>
      </c>
      <c r="HP194">
        <v>22.8763</v>
      </c>
      <c r="HQ194">
        <v>727.215</v>
      </c>
      <c r="HR194">
        <v>15.0675</v>
      </c>
      <c r="HS194">
        <v>100.215</v>
      </c>
      <c r="HT194">
        <v>101.729</v>
      </c>
    </row>
    <row r="195" spans="1:228">
      <c r="A195">
        <v>179</v>
      </c>
      <c r="B195">
        <v>1728493179.1</v>
      </c>
      <c r="C195">
        <v>2241.599999904633</v>
      </c>
      <c r="D195" t="s">
        <v>725</v>
      </c>
      <c r="E195" t="s">
        <v>726</v>
      </c>
      <c r="F195">
        <v>5</v>
      </c>
      <c r="G195" t="s">
        <v>357</v>
      </c>
      <c r="H195" t="s">
        <v>358</v>
      </c>
      <c r="I195" t="s">
        <v>359</v>
      </c>
      <c r="J195" t="s">
        <v>612</v>
      </c>
      <c r="K195">
        <v>1728493171.314285</v>
      </c>
      <c r="L195">
        <f>(M195)/1000</f>
        <v>0</v>
      </c>
      <c r="M195">
        <f>IF(BH195, AP195, AJ195)</f>
        <v>0</v>
      </c>
      <c r="N195">
        <f>IF(BH195, AK195, AI195)</f>
        <v>0</v>
      </c>
      <c r="O195">
        <f>BJ195 - IF(AW195&gt;1, N195*BD195*100.0/(AY195), 0)</f>
        <v>0</v>
      </c>
      <c r="P195">
        <f>((V195-L195/2)*O195-N195)/(V195+L195/2)</f>
        <v>0</v>
      </c>
      <c r="Q195">
        <f>P195*(BQ195+BR195)/1000.0</f>
        <v>0</v>
      </c>
      <c r="R195">
        <f>(BJ195 - IF(AW195&gt;1, N195*BD195*100.0/(AY195), 0))*(BQ195+BR195)/1000.0</f>
        <v>0</v>
      </c>
      <c r="S195">
        <f>2.0/((1/U195-1/T195)+SIGN(U195)*SQRT((1/U195-1/T195)*(1/U195-1/T195) + 4*BE195/((BE195+1)*(BE195+1))*(2*1/U195*1/T195-1/T195*1/T195)))</f>
        <v>0</v>
      </c>
      <c r="T195">
        <f>IF(LEFT(BF195,1)&lt;&gt;"0",IF(LEFT(BF195,1)="1",3.0,BG195),$D$5+$E$5*(BX195*BQ195/($K$5*1000))+$F$5*(BX195*BQ195/($K$5*1000))*MAX(MIN(BD195,$J$5),$I$5)*MAX(MIN(BD195,$J$5),$I$5)+$G$5*MAX(MIN(BD195,$J$5),$I$5)*(BX195*BQ195/($K$5*1000))+$H$5*(BX195*BQ195/($K$5*1000))*(BX195*BQ195/($K$5*1000)))</f>
        <v>0</v>
      </c>
      <c r="U195">
        <f>L195*(1000-(1000*0.61365*exp(17.502*Y195/(240.97+Y195))/(BQ195+BR195)+BL195)/2)/(1000*0.61365*exp(17.502*Y195/(240.97+Y195))/(BQ195+BR195)-BL195)</f>
        <v>0</v>
      </c>
      <c r="V195">
        <f>1/((BE195+1)/(S195/1.6)+1/(T195/1.37)) + BE195/((BE195+1)/(S195/1.6) + BE195/(T195/1.37))</f>
        <v>0</v>
      </c>
      <c r="W195">
        <f>(AZ195*BC195)</f>
        <v>0</v>
      </c>
      <c r="X195">
        <f>(BS195+(W195+2*0.95*5.67E-8*(((BS195+$B$7)+273)^4-(BS195+273)^4)-44100*L195)/(1.84*29.3*T195+8*0.95*5.67E-8*(BS195+273)^3))</f>
        <v>0</v>
      </c>
      <c r="Y195">
        <f>($C$7*BT195+$D$7*BU195+$E$7*X195)</f>
        <v>0</v>
      </c>
      <c r="Z195">
        <f>0.61365*exp(17.502*Y195/(240.97+Y195))</f>
        <v>0</v>
      </c>
      <c r="AA195">
        <f>(AB195/AC195*100)</f>
        <v>0</v>
      </c>
      <c r="AB195">
        <f>BL195*(BQ195+BR195)/1000</f>
        <v>0</v>
      </c>
      <c r="AC195">
        <f>0.61365*exp(17.502*BS195/(240.97+BS195))</f>
        <v>0</v>
      </c>
      <c r="AD195">
        <f>(Z195-BL195*(BQ195+BR195)/1000)</f>
        <v>0</v>
      </c>
      <c r="AE195">
        <f>(-L195*44100)</f>
        <v>0</v>
      </c>
      <c r="AF195">
        <f>2*29.3*T195*0.92*(BS195-Y195)</f>
        <v>0</v>
      </c>
      <c r="AG195">
        <f>2*0.95*5.67E-8*(((BS195+$B$7)+273)^4-(Y195+273)^4)</f>
        <v>0</v>
      </c>
      <c r="AH195">
        <f>W195+AG195+AE195+AF195</f>
        <v>0</v>
      </c>
      <c r="AI195">
        <f>BP195*AW195*(BK195-BJ195*(1000-AW195*BM195)/(1000-AW195*BL195))/(100*BD195)</f>
        <v>0</v>
      </c>
      <c r="AJ195">
        <f>1000*BP195*AW195*(BL195-BM195)/(100*BD195*(1000-AW195*BL195))</f>
        <v>0</v>
      </c>
      <c r="AK195">
        <f>(AL195 - AM195 - BQ195*1E3/(8.314*(BS195+273.15)) * AO195/BP195 * AN195) * BP195/(100*BD195) * (1000 - BM195)/1000</f>
        <v>0</v>
      </c>
      <c r="AL195">
        <v>727.3139713998487</v>
      </c>
      <c r="AM195">
        <v>703.3904303030304</v>
      </c>
      <c r="AN195">
        <v>2.49712462894237</v>
      </c>
      <c r="AO195">
        <v>66.79350455149209</v>
      </c>
      <c r="AP195">
        <f>(AR195 - AQ195 + BQ195*1E3/(8.314*(BS195+273.15)) * AT195/BP195 * AS195) * BP195/(100*BD195) * 1000/(1000 - AR195)</f>
        <v>0</v>
      </c>
      <c r="AQ195">
        <v>15.10332729831442</v>
      </c>
      <c r="AR195">
        <v>16.16436181818181</v>
      </c>
      <c r="AS195">
        <v>6.488480880511082E-06</v>
      </c>
      <c r="AT195">
        <v>79.18149441064182</v>
      </c>
      <c r="AU195">
        <v>151</v>
      </c>
      <c r="AV195">
        <v>25</v>
      </c>
      <c r="AW195">
        <f>IF(AU195*$H$13&gt;=AY195,1.0,(AY195/(AY195-AU195*$H$13)))</f>
        <v>0</v>
      </c>
      <c r="AX195">
        <f>(AW195-1)*100</f>
        <v>0</v>
      </c>
      <c r="AY195">
        <f>MAX(0,($B$13+$C$13*BX195)/(1+$D$13*BX195)*BQ195/(BS195+273)*$E$13)</f>
        <v>0</v>
      </c>
      <c r="AZ195">
        <f>$B$11*BY195+$C$11*BZ195+$F$11*CK195*(1-CN195)</f>
        <v>0</v>
      </c>
      <c r="BA195">
        <f>AZ195*BB195</f>
        <v>0</v>
      </c>
      <c r="BB195">
        <f>($B$11*$D$9+$C$11*$D$9+$F$11*((CX195+CP195)/MAX(CX195+CP195+CY195, 0.1)*$I$9+CY195/MAX(CX195+CP195+CY195, 0.1)*$J$9))/($B$11+$C$11+$F$11)</f>
        <v>0</v>
      </c>
      <c r="BC195">
        <f>($B$11*$K$9+$C$11*$K$9+$F$11*((CX195+CP195)/MAX(CX195+CP195+CY195, 0.1)*$P$9+CY195/MAX(CX195+CP195+CY195, 0.1)*$Q$9))/($B$11+$C$11+$F$11)</f>
        <v>0</v>
      </c>
      <c r="BD195">
        <v>6</v>
      </c>
      <c r="BE195">
        <v>0.5</v>
      </c>
      <c r="BF195" t="s">
        <v>361</v>
      </c>
      <c r="BG195">
        <v>2</v>
      </c>
      <c r="BH195" t="b">
        <v>1</v>
      </c>
      <c r="BI195">
        <v>1728493171.314285</v>
      </c>
      <c r="BJ195">
        <v>674.1619642857141</v>
      </c>
      <c r="BK195">
        <v>702.9406071428569</v>
      </c>
      <c r="BL195">
        <v>16.16174285714286</v>
      </c>
      <c r="BM195">
        <v>15.10123214285714</v>
      </c>
      <c r="BN195">
        <v>681.5806428571428</v>
      </c>
      <c r="BO195">
        <v>16.25222857142857</v>
      </c>
      <c r="BP195">
        <v>599.9786785714285</v>
      </c>
      <c r="BQ195">
        <v>97.5117392857143</v>
      </c>
      <c r="BR195">
        <v>0.1000280464285714</v>
      </c>
      <c r="BS195">
        <v>24.84136071428572</v>
      </c>
      <c r="BT195">
        <v>24.99468928571429</v>
      </c>
      <c r="BU195">
        <v>999.9000000000002</v>
      </c>
      <c r="BV195">
        <v>0</v>
      </c>
      <c r="BW195">
        <v>0</v>
      </c>
      <c r="BX195">
        <v>9998.864285714286</v>
      </c>
      <c r="BY195">
        <v>0</v>
      </c>
      <c r="BZ195">
        <v>170.5308571428572</v>
      </c>
      <c r="CA195">
        <v>-28.77857142857143</v>
      </c>
      <c r="CB195">
        <v>685.2366428571429</v>
      </c>
      <c r="CC195">
        <v>713.7187142857143</v>
      </c>
      <c r="CD195">
        <v>1.0605025</v>
      </c>
      <c r="CE195">
        <v>702.9406071428569</v>
      </c>
      <c r="CF195">
        <v>15.10123214285714</v>
      </c>
      <c r="CG195">
        <v>1.575959642857143</v>
      </c>
      <c r="CH195">
        <v>1.472549285714286</v>
      </c>
      <c r="CI195">
        <v>13.72573214285714</v>
      </c>
      <c r="CJ195">
        <v>12.68606785714286</v>
      </c>
      <c r="CK195">
        <v>1600.004642857142</v>
      </c>
      <c r="CL195">
        <v>0.69200175</v>
      </c>
      <c r="CM195">
        <v>0.30799825</v>
      </c>
      <c r="CN195">
        <v>0</v>
      </c>
      <c r="CO195">
        <v>2.110796428571429</v>
      </c>
      <c r="CP195">
        <v>0</v>
      </c>
      <c r="CQ195">
        <v>12123.28214285714</v>
      </c>
      <c r="CR195">
        <v>13790.23214285714</v>
      </c>
      <c r="CS195">
        <v>38.17614285714285</v>
      </c>
      <c r="CT195">
        <v>38.72746428571428</v>
      </c>
      <c r="CU195">
        <v>38.75189285714286</v>
      </c>
      <c r="CV195">
        <v>36.86585714285714</v>
      </c>
      <c r="CW195">
        <v>37.42614285714285</v>
      </c>
      <c r="CX195">
        <v>1107.205714285714</v>
      </c>
      <c r="CY195">
        <v>492.7989285714287</v>
      </c>
      <c r="CZ195">
        <v>0</v>
      </c>
      <c r="DA195">
        <v>1728493235.8</v>
      </c>
      <c r="DB195">
        <v>0</v>
      </c>
      <c r="DC195">
        <v>1728490956.5</v>
      </c>
      <c r="DD195" t="s">
        <v>362</v>
      </c>
      <c r="DE195">
        <v>1728490952.5</v>
      </c>
      <c r="DF195">
        <v>1728490956.5</v>
      </c>
      <c r="DG195">
        <v>1</v>
      </c>
      <c r="DH195">
        <v>-0.065</v>
      </c>
      <c r="DI195">
        <v>-0.008</v>
      </c>
      <c r="DJ195">
        <v>-3.246</v>
      </c>
      <c r="DK195">
        <v>-0.091</v>
      </c>
      <c r="DL195">
        <v>52</v>
      </c>
      <c r="DM195">
        <v>15</v>
      </c>
      <c r="DN195">
        <v>0.25</v>
      </c>
      <c r="DO195">
        <v>0.13</v>
      </c>
      <c r="DP195">
        <v>-28.62790487804878</v>
      </c>
      <c r="DQ195">
        <v>-3.449640418118439</v>
      </c>
      <c r="DR195">
        <v>0.376018232530973</v>
      </c>
      <c r="DS195">
        <v>0</v>
      </c>
      <c r="DT195">
        <v>1.060565609756098</v>
      </c>
      <c r="DU195">
        <v>-0.00314655052264734</v>
      </c>
      <c r="DV195">
        <v>0.0005856413985620301</v>
      </c>
      <c r="DW195">
        <v>1</v>
      </c>
      <c r="DX195">
        <v>1</v>
      </c>
      <c r="DY195">
        <v>2</v>
      </c>
      <c r="DZ195" t="s">
        <v>363</v>
      </c>
      <c r="EA195">
        <v>3.2308</v>
      </c>
      <c r="EB195">
        <v>2.70448</v>
      </c>
      <c r="EC195">
        <v>0.147689</v>
      </c>
      <c r="ED195">
        <v>0.151263</v>
      </c>
      <c r="EE195">
        <v>0.08495460000000001</v>
      </c>
      <c r="EF195">
        <v>0.08102669999999999</v>
      </c>
      <c r="EG195">
        <v>28109</v>
      </c>
      <c r="EH195">
        <v>27312.7</v>
      </c>
      <c r="EI195">
        <v>31570.8</v>
      </c>
      <c r="EJ195">
        <v>30492.7</v>
      </c>
      <c r="EK195">
        <v>38716</v>
      </c>
      <c r="EL195">
        <v>37043.7</v>
      </c>
      <c r="EM195">
        <v>44265.5</v>
      </c>
      <c r="EN195">
        <v>42567.7</v>
      </c>
      <c r="EO195">
        <v>1.86885</v>
      </c>
      <c r="EP195">
        <v>1.90215</v>
      </c>
      <c r="EQ195">
        <v>0.134543</v>
      </c>
      <c r="ER195">
        <v>0</v>
      </c>
      <c r="ES195">
        <v>22.7953</v>
      </c>
      <c r="ET195">
        <v>999.9</v>
      </c>
      <c r="EU195">
        <v>70.09999999999999</v>
      </c>
      <c r="EV195">
        <v>23.9</v>
      </c>
      <c r="EW195">
        <v>21.4028</v>
      </c>
      <c r="EX195">
        <v>61.2619</v>
      </c>
      <c r="EY195">
        <v>25.2043</v>
      </c>
      <c r="EZ195">
        <v>1</v>
      </c>
      <c r="FA195">
        <v>-0.213534</v>
      </c>
      <c r="FB195">
        <v>0.086988</v>
      </c>
      <c r="FC195">
        <v>20.199</v>
      </c>
      <c r="FD195">
        <v>5.21909</v>
      </c>
      <c r="FE195">
        <v>11.9966</v>
      </c>
      <c r="FF195">
        <v>4.96485</v>
      </c>
      <c r="FG195">
        <v>3.29548</v>
      </c>
      <c r="FH195">
        <v>9999</v>
      </c>
      <c r="FI195">
        <v>9999</v>
      </c>
      <c r="FJ195">
        <v>9999</v>
      </c>
      <c r="FK195">
        <v>148.6</v>
      </c>
      <c r="FL195">
        <v>4.971</v>
      </c>
      <c r="FM195">
        <v>1.86768</v>
      </c>
      <c r="FN195">
        <v>1.85894</v>
      </c>
      <c r="FO195">
        <v>1.86508</v>
      </c>
      <c r="FP195">
        <v>1.86305</v>
      </c>
      <c r="FQ195">
        <v>1.86442</v>
      </c>
      <c r="FR195">
        <v>1.8598</v>
      </c>
      <c r="FS195">
        <v>1.86392</v>
      </c>
      <c r="FT195">
        <v>0</v>
      </c>
      <c r="FU195">
        <v>0</v>
      </c>
      <c r="FV195">
        <v>0</v>
      </c>
      <c r="FW195">
        <v>0</v>
      </c>
      <c r="FX195" t="s">
        <v>364</v>
      </c>
      <c r="FY195" t="s">
        <v>365</v>
      </c>
      <c r="FZ195" t="s">
        <v>366</v>
      </c>
      <c r="GA195" t="s">
        <v>366</v>
      </c>
      <c r="GB195" t="s">
        <v>366</v>
      </c>
      <c r="GC195" t="s">
        <v>366</v>
      </c>
      <c r="GD195">
        <v>0</v>
      </c>
      <c r="GE195">
        <v>100</v>
      </c>
      <c r="GF195">
        <v>100</v>
      </c>
      <c r="GG195">
        <v>-7.542</v>
      </c>
      <c r="GH195">
        <v>-0.09039999999999999</v>
      </c>
      <c r="GI195">
        <v>-2.868309889394353</v>
      </c>
      <c r="GJ195">
        <v>-0.006773961979547998</v>
      </c>
      <c r="GK195">
        <v>-8.296070481250098E-08</v>
      </c>
      <c r="GL195">
        <v>3.322967193956903E-10</v>
      </c>
      <c r="GM195">
        <v>-0.07871069313407227</v>
      </c>
      <c r="GN195">
        <v>-0.00208336341840114</v>
      </c>
      <c r="GO195">
        <v>8.801746095907445E-05</v>
      </c>
      <c r="GP195">
        <v>-2.677693255255651E-07</v>
      </c>
      <c r="GQ195">
        <v>3</v>
      </c>
      <c r="GR195">
        <v>2052</v>
      </c>
      <c r="GS195">
        <v>2</v>
      </c>
      <c r="GT195">
        <v>18</v>
      </c>
      <c r="GU195">
        <v>37.1</v>
      </c>
      <c r="GV195">
        <v>37</v>
      </c>
      <c r="GW195">
        <v>1.76147</v>
      </c>
      <c r="GX195">
        <v>2.3584</v>
      </c>
      <c r="GY195">
        <v>1.44775</v>
      </c>
      <c r="GZ195">
        <v>2.32056</v>
      </c>
      <c r="HA195">
        <v>1.55151</v>
      </c>
      <c r="HB195">
        <v>2.33276</v>
      </c>
      <c r="HC195">
        <v>29.4739</v>
      </c>
      <c r="HD195">
        <v>14.6311</v>
      </c>
      <c r="HE195">
        <v>18</v>
      </c>
      <c r="HF195">
        <v>419.872</v>
      </c>
      <c r="HG195">
        <v>435.983</v>
      </c>
      <c r="HH195">
        <v>22.8857</v>
      </c>
      <c r="HI195">
        <v>24.2544</v>
      </c>
      <c r="HJ195">
        <v>30.0006</v>
      </c>
      <c r="HK195">
        <v>24.2239</v>
      </c>
      <c r="HL195">
        <v>24.1401</v>
      </c>
      <c r="HM195">
        <v>35.2971</v>
      </c>
      <c r="HN195">
        <v>37.7892</v>
      </c>
      <c r="HO195">
        <v>45.8313</v>
      </c>
      <c r="HP195">
        <v>22.8808</v>
      </c>
      <c r="HQ195">
        <v>737.277</v>
      </c>
      <c r="HR195">
        <v>15.0644</v>
      </c>
      <c r="HS195">
        <v>100.215</v>
      </c>
      <c r="HT195">
        <v>101.728</v>
      </c>
    </row>
    <row r="196" spans="1:228">
      <c r="A196">
        <v>180</v>
      </c>
      <c r="B196">
        <v>1728493184.1</v>
      </c>
      <c r="C196">
        <v>2246.599999904633</v>
      </c>
      <c r="D196" t="s">
        <v>727</v>
      </c>
      <c r="E196" t="s">
        <v>728</v>
      </c>
      <c r="F196">
        <v>5</v>
      </c>
      <c r="G196" t="s">
        <v>357</v>
      </c>
      <c r="H196" t="s">
        <v>358</v>
      </c>
      <c r="I196" t="s">
        <v>359</v>
      </c>
      <c r="J196" t="s">
        <v>612</v>
      </c>
      <c r="K196">
        <v>1728493176.6</v>
      </c>
      <c r="L196">
        <f>(M196)/1000</f>
        <v>0</v>
      </c>
      <c r="M196">
        <f>IF(BH196, AP196, AJ196)</f>
        <v>0</v>
      </c>
      <c r="N196">
        <f>IF(BH196, AK196, AI196)</f>
        <v>0</v>
      </c>
      <c r="O196">
        <f>BJ196 - IF(AW196&gt;1, N196*BD196*100.0/(AY196), 0)</f>
        <v>0</v>
      </c>
      <c r="P196">
        <f>((V196-L196/2)*O196-N196)/(V196+L196/2)</f>
        <v>0</v>
      </c>
      <c r="Q196">
        <f>P196*(BQ196+BR196)/1000.0</f>
        <v>0</v>
      </c>
      <c r="R196">
        <f>(BJ196 - IF(AW196&gt;1, N196*BD196*100.0/(AY196), 0))*(BQ196+BR196)/1000.0</f>
        <v>0</v>
      </c>
      <c r="S196">
        <f>2.0/((1/U196-1/T196)+SIGN(U196)*SQRT((1/U196-1/T196)*(1/U196-1/T196) + 4*BE196/((BE196+1)*(BE196+1))*(2*1/U196*1/T196-1/T196*1/T196)))</f>
        <v>0</v>
      </c>
      <c r="T196">
        <f>IF(LEFT(BF196,1)&lt;&gt;"0",IF(LEFT(BF196,1)="1",3.0,BG196),$D$5+$E$5*(BX196*BQ196/($K$5*1000))+$F$5*(BX196*BQ196/($K$5*1000))*MAX(MIN(BD196,$J$5),$I$5)*MAX(MIN(BD196,$J$5),$I$5)+$G$5*MAX(MIN(BD196,$J$5),$I$5)*(BX196*BQ196/($K$5*1000))+$H$5*(BX196*BQ196/($K$5*1000))*(BX196*BQ196/($K$5*1000)))</f>
        <v>0</v>
      </c>
      <c r="U196">
        <f>L196*(1000-(1000*0.61365*exp(17.502*Y196/(240.97+Y196))/(BQ196+BR196)+BL196)/2)/(1000*0.61365*exp(17.502*Y196/(240.97+Y196))/(BQ196+BR196)-BL196)</f>
        <v>0</v>
      </c>
      <c r="V196">
        <f>1/((BE196+1)/(S196/1.6)+1/(T196/1.37)) + BE196/((BE196+1)/(S196/1.6) + BE196/(T196/1.37))</f>
        <v>0</v>
      </c>
      <c r="W196">
        <f>(AZ196*BC196)</f>
        <v>0</v>
      </c>
      <c r="X196">
        <f>(BS196+(W196+2*0.95*5.67E-8*(((BS196+$B$7)+273)^4-(BS196+273)^4)-44100*L196)/(1.84*29.3*T196+8*0.95*5.67E-8*(BS196+273)^3))</f>
        <v>0</v>
      </c>
      <c r="Y196">
        <f>($C$7*BT196+$D$7*BU196+$E$7*X196)</f>
        <v>0</v>
      </c>
      <c r="Z196">
        <f>0.61365*exp(17.502*Y196/(240.97+Y196))</f>
        <v>0</v>
      </c>
      <c r="AA196">
        <f>(AB196/AC196*100)</f>
        <v>0</v>
      </c>
      <c r="AB196">
        <f>BL196*(BQ196+BR196)/1000</f>
        <v>0</v>
      </c>
      <c r="AC196">
        <f>0.61365*exp(17.502*BS196/(240.97+BS196))</f>
        <v>0</v>
      </c>
      <c r="AD196">
        <f>(Z196-BL196*(BQ196+BR196)/1000)</f>
        <v>0</v>
      </c>
      <c r="AE196">
        <f>(-L196*44100)</f>
        <v>0</v>
      </c>
      <c r="AF196">
        <f>2*29.3*T196*0.92*(BS196-Y196)</f>
        <v>0</v>
      </c>
      <c r="AG196">
        <f>2*0.95*5.67E-8*(((BS196+$B$7)+273)^4-(Y196+273)^4)</f>
        <v>0</v>
      </c>
      <c r="AH196">
        <f>W196+AG196+AE196+AF196</f>
        <v>0</v>
      </c>
      <c r="AI196">
        <f>BP196*AW196*(BK196-BJ196*(1000-AW196*BM196)/(1000-AW196*BL196))/(100*BD196)</f>
        <v>0</v>
      </c>
      <c r="AJ196">
        <f>1000*BP196*AW196*(BL196-BM196)/(100*BD196*(1000-AW196*BL196))</f>
        <v>0</v>
      </c>
      <c r="AK196">
        <f>(AL196 - AM196 - BQ196*1E3/(8.314*(BS196+273.15)) * AO196/BP196 * AN196) * BP196/(100*BD196) * (1000 - BM196)/1000</f>
        <v>0</v>
      </c>
      <c r="AL196">
        <v>740.6191592467184</v>
      </c>
      <c r="AM196">
        <v>716.2785818181818</v>
      </c>
      <c r="AN196">
        <v>2.581891846513701</v>
      </c>
      <c r="AO196">
        <v>66.79350455149209</v>
      </c>
      <c r="AP196">
        <f>(AR196 - AQ196 + BQ196*1E3/(8.314*(BS196+273.15)) * AT196/BP196 * AS196) * BP196/(100*BD196) * 1000/(1000 - AR196)</f>
        <v>0</v>
      </c>
      <c r="AQ196">
        <v>15.10553435619842</v>
      </c>
      <c r="AR196">
        <v>16.16195575757575</v>
      </c>
      <c r="AS196">
        <v>-2.627698202816557E-05</v>
      </c>
      <c r="AT196">
        <v>79.18149441064182</v>
      </c>
      <c r="AU196">
        <v>151</v>
      </c>
      <c r="AV196">
        <v>25</v>
      </c>
      <c r="AW196">
        <f>IF(AU196*$H$13&gt;=AY196,1.0,(AY196/(AY196-AU196*$H$13)))</f>
        <v>0</v>
      </c>
      <c r="AX196">
        <f>(AW196-1)*100</f>
        <v>0</v>
      </c>
      <c r="AY196">
        <f>MAX(0,($B$13+$C$13*BX196)/(1+$D$13*BX196)*BQ196/(BS196+273)*$E$13)</f>
        <v>0</v>
      </c>
      <c r="AZ196">
        <f>$B$11*BY196+$C$11*BZ196+$F$11*CK196*(1-CN196)</f>
        <v>0</v>
      </c>
      <c r="BA196">
        <f>AZ196*BB196</f>
        <v>0</v>
      </c>
      <c r="BB196">
        <f>($B$11*$D$9+$C$11*$D$9+$F$11*((CX196+CP196)/MAX(CX196+CP196+CY196, 0.1)*$I$9+CY196/MAX(CX196+CP196+CY196, 0.1)*$J$9))/($B$11+$C$11+$F$11)</f>
        <v>0</v>
      </c>
      <c r="BC196">
        <f>($B$11*$K$9+$C$11*$K$9+$F$11*((CX196+CP196)/MAX(CX196+CP196+CY196, 0.1)*$P$9+CY196/MAX(CX196+CP196+CY196, 0.1)*$Q$9))/($B$11+$C$11+$F$11)</f>
        <v>0</v>
      </c>
      <c r="BD196">
        <v>6</v>
      </c>
      <c r="BE196">
        <v>0.5</v>
      </c>
      <c r="BF196" t="s">
        <v>361</v>
      </c>
      <c r="BG196">
        <v>2</v>
      </c>
      <c r="BH196" t="b">
        <v>1</v>
      </c>
      <c r="BI196">
        <v>1728493176.6</v>
      </c>
      <c r="BJ196">
        <v>687.205888888889</v>
      </c>
      <c r="BK196">
        <v>716.3775185185185</v>
      </c>
      <c r="BL196">
        <v>16.1627962962963</v>
      </c>
      <c r="BM196">
        <v>15.10348888888889</v>
      </c>
      <c r="BN196">
        <v>694.7085925925925</v>
      </c>
      <c r="BO196">
        <v>16.25328148148148</v>
      </c>
      <c r="BP196">
        <v>599.9914444444445</v>
      </c>
      <c r="BQ196">
        <v>97.51223333333334</v>
      </c>
      <c r="BR196">
        <v>0.09998060740740741</v>
      </c>
      <c r="BS196">
        <v>24.84540740740741</v>
      </c>
      <c r="BT196">
        <v>25.0026</v>
      </c>
      <c r="BU196">
        <v>999.9000000000001</v>
      </c>
      <c r="BV196">
        <v>0</v>
      </c>
      <c r="BW196">
        <v>0</v>
      </c>
      <c r="BX196">
        <v>10005.02777777778</v>
      </c>
      <c r="BY196">
        <v>0</v>
      </c>
      <c r="BZ196">
        <v>186.1742222222222</v>
      </c>
      <c r="CA196">
        <v>-29.17168148148148</v>
      </c>
      <c r="CB196">
        <v>698.4954814814816</v>
      </c>
      <c r="CC196">
        <v>727.3633333333332</v>
      </c>
      <c r="CD196">
        <v>1.05931074074074</v>
      </c>
      <c r="CE196">
        <v>716.3775185185185</v>
      </c>
      <c r="CF196">
        <v>15.10348888888889</v>
      </c>
      <c r="CG196">
        <v>1.576070740740741</v>
      </c>
      <c r="CH196">
        <v>1.472774814814815</v>
      </c>
      <c r="CI196">
        <v>13.72681111111111</v>
      </c>
      <c r="CJ196">
        <v>12.68841481481481</v>
      </c>
      <c r="CK196">
        <v>1599.989259259259</v>
      </c>
      <c r="CL196">
        <v>0.6919965925925927</v>
      </c>
      <c r="CM196">
        <v>0.3080034074074074</v>
      </c>
      <c r="CN196">
        <v>0</v>
      </c>
      <c r="CO196">
        <v>2.130796296296297</v>
      </c>
      <c r="CP196">
        <v>0</v>
      </c>
      <c r="CQ196">
        <v>12144.11111111111</v>
      </c>
      <c r="CR196">
        <v>13790.07407407407</v>
      </c>
      <c r="CS196">
        <v>38.12007407407408</v>
      </c>
      <c r="CT196">
        <v>38.68955555555555</v>
      </c>
      <c r="CU196">
        <v>38.68962962962963</v>
      </c>
      <c r="CV196">
        <v>36.83533333333333</v>
      </c>
      <c r="CW196">
        <v>37.37007407407408</v>
      </c>
      <c r="CX196">
        <v>1107.187037037037</v>
      </c>
      <c r="CY196">
        <v>492.8022222222222</v>
      </c>
      <c r="CZ196">
        <v>0</v>
      </c>
      <c r="DA196">
        <v>1728493240.6</v>
      </c>
      <c r="DB196">
        <v>0</v>
      </c>
      <c r="DC196">
        <v>1728490956.5</v>
      </c>
      <c r="DD196" t="s">
        <v>362</v>
      </c>
      <c r="DE196">
        <v>1728490952.5</v>
      </c>
      <c r="DF196">
        <v>1728490956.5</v>
      </c>
      <c r="DG196">
        <v>1</v>
      </c>
      <c r="DH196">
        <v>-0.065</v>
      </c>
      <c r="DI196">
        <v>-0.008</v>
      </c>
      <c r="DJ196">
        <v>-3.246</v>
      </c>
      <c r="DK196">
        <v>-0.091</v>
      </c>
      <c r="DL196">
        <v>52</v>
      </c>
      <c r="DM196">
        <v>15</v>
      </c>
      <c r="DN196">
        <v>0.25</v>
      </c>
      <c r="DO196">
        <v>0.13</v>
      </c>
      <c r="DP196">
        <v>-28.9672756097561</v>
      </c>
      <c r="DQ196">
        <v>-4.341160975609834</v>
      </c>
      <c r="DR196">
        <v>0.4675157056344442</v>
      </c>
      <c r="DS196">
        <v>0</v>
      </c>
      <c r="DT196">
        <v>1.059773902439024</v>
      </c>
      <c r="DU196">
        <v>-0.01306745644599123</v>
      </c>
      <c r="DV196">
        <v>0.001564058008481955</v>
      </c>
      <c r="DW196">
        <v>1</v>
      </c>
      <c r="DX196">
        <v>1</v>
      </c>
      <c r="DY196">
        <v>2</v>
      </c>
      <c r="DZ196" t="s">
        <v>363</v>
      </c>
      <c r="EA196">
        <v>3.23093</v>
      </c>
      <c r="EB196">
        <v>2.70412</v>
      </c>
      <c r="EC196">
        <v>0.149509</v>
      </c>
      <c r="ED196">
        <v>0.153014</v>
      </c>
      <c r="EE196">
        <v>0.0849452</v>
      </c>
      <c r="EF196">
        <v>0.0810329</v>
      </c>
      <c r="EG196">
        <v>28048.9</v>
      </c>
      <c r="EH196">
        <v>27256.5</v>
      </c>
      <c r="EI196">
        <v>31570.7</v>
      </c>
      <c r="EJ196">
        <v>30492.9</v>
      </c>
      <c r="EK196">
        <v>38716.1</v>
      </c>
      <c r="EL196">
        <v>37043.5</v>
      </c>
      <c r="EM196">
        <v>44265.1</v>
      </c>
      <c r="EN196">
        <v>42567.8</v>
      </c>
      <c r="EO196">
        <v>1.86815</v>
      </c>
      <c r="EP196">
        <v>1.9024</v>
      </c>
      <c r="EQ196">
        <v>0.134416</v>
      </c>
      <c r="ER196">
        <v>0</v>
      </c>
      <c r="ES196">
        <v>22.8064</v>
      </c>
      <c r="ET196">
        <v>999.9</v>
      </c>
      <c r="EU196">
        <v>70.09999999999999</v>
      </c>
      <c r="EV196">
        <v>23.9</v>
      </c>
      <c r="EW196">
        <v>21.3986</v>
      </c>
      <c r="EX196">
        <v>60.3719</v>
      </c>
      <c r="EY196">
        <v>24.7837</v>
      </c>
      <c r="EZ196">
        <v>1</v>
      </c>
      <c r="FA196">
        <v>-0.211118</v>
      </c>
      <c r="FB196">
        <v>1.48038</v>
      </c>
      <c r="FC196">
        <v>20.1914</v>
      </c>
      <c r="FD196">
        <v>5.21894</v>
      </c>
      <c r="FE196">
        <v>11.9974</v>
      </c>
      <c r="FF196">
        <v>4.96475</v>
      </c>
      <c r="FG196">
        <v>3.2955</v>
      </c>
      <c r="FH196">
        <v>9999</v>
      </c>
      <c r="FI196">
        <v>9999</v>
      </c>
      <c r="FJ196">
        <v>9999</v>
      </c>
      <c r="FK196">
        <v>148.6</v>
      </c>
      <c r="FL196">
        <v>4.97099</v>
      </c>
      <c r="FM196">
        <v>1.86768</v>
      </c>
      <c r="FN196">
        <v>1.85893</v>
      </c>
      <c r="FO196">
        <v>1.86508</v>
      </c>
      <c r="FP196">
        <v>1.86306</v>
      </c>
      <c r="FQ196">
        <v>1.86445</v>
      </c>
      <c r="FR196">
        <v>1.8598</v>
      </c>
      <c r="FS196">
        <v>1.86393</v>
      </c>
      <c r="FT196">
        <v>0</v>
      </c>
      <c r="FU196">
        <v>0</v>
      </c>
      <c r="FV196">
        <v>0</v>
      </c>
      <c r="FW196">
        <v>0</v>
      </c>
      <c r="FX196" t="s">
        <v>364</v>
      </c>
      <c r="FY196" t="s">
        <v>365</v>
      </c>
      <c r="FZ196" t="s">
        <v>366</v>
      </c>
      <c r="GA196" t="s">
        <v>366</v>
      </c>
      <c r="GB196" t="s">
        <v>366</v>
      </c>
      <c r="GC196" t="s">
        <v>366</v>
      </c>
      <c r="GD196">
        <v>0</v>
      </c>
      <c r="GE196">
        <v>100</v>
      </c>
      <c r="GF196">
        <v>100</v>
      </c>
      <c r="GG196">
        <v>-7.623</v>
      </c>
      <c r="GH196">
        <v>-0.0905</v>
      </c>
      <c r="GI196">
        <v>-2.868309889394353</v>
      </c>
      <c r="GJ196">
        <v>-0.006773961979547998</v>
      </c>
      <c r="GK196">
        <v>-8.296070481250098E-08</v>
      </c>
      <c r="GL196">
        <v>3.322967193956903E-10</v>
      </c>
      <c r="GM196">
        <v>-0.07871069313407227</v>
      </c>
      <c r="GN196">
        <v>-0.00208336341840114</v>
      </c>
      <c r="GO196">
        <v>8.801746095907445E-05</v>
      </c>
      <c r="GP196">
        <v>-2.677693255255651E-07</v>
      </c>
      <c r="GQ196">
        <v>3</v>
      </c>
      <c r="GR196">
        <v>2052</v>
      </c>
      <c r="GS196">
        <v>2</v>
      </c>
      <c r="GT196">
        <v>18</v>
      </c>
      <c r="GU196">
        <v>37.2</v>
      </c>
      <c r="GV196">
        <v>37.1</v>
      </c>
      <c r="GW196">
        <v>1.78711</v>
      </c>
      <c r="GX196">
        <v>2.37549</v>
      </c>
      <c r="GY196">
        <v>1.44897</v>
      </c>
      <c r="GZ196">
        <v>2.32056</v>
      </c>
      <c r="HA196">
        <v>1.55151</v>
      </c>
      <c r="HB196">
        <v>2.27661</v>
      </c>
      <c r="HC196">
        <v>29.4739</v>
      </c>
      <c r="HD196">
        <v>14.6136</v>
      </c>
      <c r="HE196">
        <v>18</v>
      </c>
      <c r="HF196">
        <v>419.55</v>
      </c>
      <c r="HG196">
        <v>436.179</v>
      </c>
      <c r="HH196">
        <v>22.7449</v>
      </c>
      <c r="HI196">
        <v>24.2606</v>
      </c>
      <c r="HJ196">
        <v>30.0019</v>
      </c>
      <c r="HK196">
        <v>24.23</v>
      </c>
      <c r="HL196">
        <v>24.1461</v>
      </c>
      <c r="HM196">
        <v>35.8088</v>
      </c>
      <c r="HN196">
        <v>37.7892</v>
      </c>
      <c r="HO196">
        <v>45.8313</v>
      </c>
      <c r="HP196">
        <v>22.5489</v>
      </c>
      <c r="HQ196">
        <v>752.3200000000001</v>
      </c>
      <c r="HR196">
        <v>15.0636</v>
      </c>
      <c r="HS196">
        <v>100.214</v>
      </c>
      <c r="HT196">
        <v>101.728</v>
      </c>
    </row>
    <row r="197" spans="1:228">
      <c r="A197">
        <v>181</v>
      </c>
      <c r="B197">
        <v>1728493189.1</v>
      </c>
      <c r="C197">
        <v>2251.599999904633</v>
      </c>
      <c r="D197" t="s">
        <v>729</v>
      </c>
      <c r="E197" t="s">
        <v>730</v>
      </c>
      <c r="F197">
        <v>5</v>
      </c>
      <c r="G197" t="s">
        <v>357</v>
      </c>
      <c r="H197" t="s">
        <v>358</v>
      </c>
      <c r="I197" t="s">
        <v>359</v>
      </c>
      <c r="J197" t="s">
        <v>612</v>
      </c>
      <c r="K197">
        <v>1728493181.314285</v>
      </c>
      <c r="L197">
        <f>(M197)/1000</f>
        <v>0</v>
      </c>
      <c r="M197">
        <f>IF(BH197, AP197, AJ197)</f>
        <v>0</v>
      </c>
      <c r="N197">
        <f>IF(BH197, AK197, AI197)</f>
        <v>0</v>
      </c>
      <c r="O197">
        <f>BJ197 - IF(AW197&gt;1, N197*BD197*100.0/(AY197), 0)</f>
        <v>0</v>
      </c>
      <c r="P197">
        <f>((V197-L197/2)*O197-N197)/(V197+L197/2)</f>
        <v>0</v>
      </c>
      <c r="Q197">
        <f>P197*(BQ197+BR197)/1000.0</f>
        <v>0</v>
      </c>
      <c r="R197">
        <f>(BJ197 - IF(AW197&gt;1, N197*BD197*100.0/(AY197), 0))*(BQ197+BR197)/1000.0</f>
        <v>0</v>
      </c>
      <c r="S197">
        <f>2.0/((1/U197-1/T197)+SIGN(U197)*SQRT((1/U197-1/T197)*(1/U197-1/T197) + 4*BE197/((BE197+1)*(BE197+1))*(2*1/U197*1/T197-1/T197*1/T197)))</f>
        <v>0</v>
      </c>
      <c r="T197">
        <f>IF(LEFT(BF197,1)&lt;&gt;"0",IF(LEFT(BF197,1)="1",3.0,BG197),$D$5+$E$5*(BX197*BQ197/($K$5*1000))+$F$5*(BX197*BQ197/($K$5*1000))*MAX(MIN(BD197,$J$5),$I$5)*MAX(MIN(BD197,$J$5),$I$5)+$G$5*MAX(MIN(BD197,$J$5),$I$5)*(BX197*BQ197/($K$5*1000))+$H$5*(BX197*BQ197/($K$5*1000))*(BX197*BQ197/($K$5*1000)))</f>
        <v>0</v>
      </c>
      <c r="U197">
        <f>L197*(1000-(1000*0.61365*exp(17.502*Y197/(240.97+Y197))/(BQ197+BR197)+BL197)/2)/(1000*0.61365*exp(17.502*Y197/(240.97+Y197))/(BQ197+BR197)-BL197)</f>
        <v>0</v>
      </c>
      <c r="V197">
        <f>1/((BE197+1)/(S197/1.6)+1/(T197/1.37)) + BE197/((BE197+1)/(S197/1.6) + BE197/(T197/1.37))</f>
        <v>0</v>
      </c>
      <c r="W197">
        <f>(AZ197*BC197)</f>
        <v>0</v>
      </c>
      <c r="X197">
        <f>(BS197+(W197+2*0.95*5.67E-8*(((BS197+$B$7)+273)^4-(BS197+273)^4)-44100*L197)/(1.84*29.3*T197+8*0.95*5.67E-8*(BS197+273)^3))</f>
        <v>0</v>
      </c>
      <c r="Y197">
        <f>($C$7*BT197+$D$7*BU197+$E$7*X197)</f>
        <v>0</v>
      </c>
      <c r="Z197">
        <f>0.61365*exp(17.502*Y197/(240.97+Y197))</f>
        <v>0</v>
      </c>
      <c r="AA197">
        <f>(AB197/AC197*100)</f>
        <v>0</v>
      </c>
      <c r="AB197">
        <f>BL197*(BQ197+BR197)/1000</f>
        <v>0</v>
      </c>
      <c r="AC197">
        <f>0.61365*exp(17.502*BS197/(240.97+BS197))</f>
        <v>0</v>
      </c>
      <c r="AD197">
        <f>(Z197-BL197*(BQ197+BR197)/1000)</f>
        <v>0</v>
      </c>
      <c r="AE197">
        <f>(-L197*44100)</f>
        <v>0</v>
      </c>
      <c r="AF197">
        <f>2*29.3*T197*0.92*(BS197-Y197)</f>
        <v>0</v>
      </c>
      <c r="AG197">
        <f>2*0.95*5.67E-8*(((BS197+$B$7)+273)^4-(Y197+273)^4)</f>
        <v>0</v>
      </c>
      <c r="AH197">
        <f>W197+AG197+AE197+AF197</f>
        <v>0</v>
      </c>
      <c r="AI197">
        <f>BP197*AW197*(BK197-BJ197*(1000-AW197*BM197)/(1000-AW197*BL197))/(100*BD197)</f>
        <v>0</v>
      </c>
      <c r="AJ197">
        <f>1000*BP197*AW197*(BL197-BM197)/(100*BD197*(1000-AW197*BL197))</f>
        <v>0</v>
      </c>
      <c r="AK197">
        <f>(AL197 - AM197 - BQ197*1E3/(8.314*(BS197+273.15)) * AO197/BP197 * AN197) * BP197/(100*BD197) * (1000 - BM197)/1000</f>
        <v>0</v>
      </c>
      <c r="AL197">
        <v>753.0253807638926</v>
      </c>
      <c r="AM197">
        <v>728.7178969696969</v>
      </c>
      <c r="AN197">
        <v>2.483782822255045</v>
      </c>
      <c r="AO197">
        <v>66.79350455149209</v>
      </c>
      <c r="AP197">
        <f>(AR197 - AQ197 + BQ197*1E3/(8.314*(BS197+273.15)) * AT197/BP197 * AS197) * BP197/(100*BD197) * 1000/(1000 - AR197)</f>
        <v>0</v>
      </c>
      <c r="AQ197">
        <v>15.10798149333766</v>
      </c>
      <c r="AR197">
        <v>16.15297515151515</v>
      </c>
      <c r="AS197">
        <v>-6.79960231976426E-05</v>
      </c>
      <c r="AT197">
        <v>79.18149441064182</v>
      </c>
      <c r="AU197">
        <v>151</v>
      </c>
      <c r="AV197">
        <v>25</v>
      </c>
      <c r="AW197">
        <f>IF(AU197*$H$13&gt;=AY197,1.0,(AY197/(AY197-AU197*$H$13)))</f>
        <v>0</v>
      </c>
      <c r="AX197">
        <f>(AW197-1)*100</f>
        <v>0</v>
      </c>
      <c r="AY197">
        <f>MAX(0,($B$13+$C$13*BX197)/(1+$D$13*BX197)*BQ197/(BS197+273)*$E$13)</f>
        <v>0</v>
      </c>
      <c r="AZ197">
        <f>$B$11*BY197+$C$11*BZ197+$F$11*CK197*(1-CN197)</f>
        <v>0</v>
      </c>
      <c r="BA197">
        <f>AZ197*BB197</f>
        <v>0</v>
      </c>
      <c r="BB197">
        <f>($B$11*$D$9+$C$11*$D$9+$F$11*((CX197+CP197)/MAX(CX197+CP197+CY197, 0.1)*$I$9+CY197/MAX(CX197+CP197+CY197, 0.1)*$J$9))/($B$11+$C$11+$F$11)</f>
        <v>0</v>
      </c>
      <c r="BC197">
        <f>($B$11*$K$9+$C$11*$K$9+$F$11*((CX197+CP197)/MAX(CX197+CP197+CY197, 0.1)*$P$9+CY197/MAX(CX197+CP197+CY197, 0.1)*$Q$9))/($B$11+$C$11+$F$11)</f>
        <v>0</v>
      </c>
      <c r="BD197">
        <v>6</v>
      </c>
      <c r="BE197">
        <v>0.5</v>
      </c>
      <c r="BF197" t="s">
        <v>361</v>
      </c>
      <c r="BG197">
        <v>2</v>
      </c>
      <c r="BH197" t="b">
        <v>1</v>
      </c>
      <c r="BI197">
        <v>1728493181.314285</v>
      </c>
      <c r="BJ197">
        <v>698.8900714285713</v>
      </c>
      <c r="BK197">
        <v>728.2502142857144</v>
      </c>
      <c r="BL197">
        <v>16.16152142857143</v>
      </c>
      <c r="BM197">
        <v>15.10564642857143</v>
      </c>
      <c r="BN197">
        <v>706.468142857143</v>
      </c>
      <c r="BO197">
        <v>16.25199642857143</v>
      </c>
      <c r="BP197">
        <v>599.9992142857143</v>
      </c>
      <c r="BQ197">
        <v>97.51220714285715</v>
      </c>
      <c r="BR197">
        <v>0.1000047464285714</v>
      </c>
      <c r="BS197">
        <v>24.84539642857143</v>
      </c>
      <c r="BT197">
        <v>25.00671785714286</v>
      </c>
      <c r="BU197">
        <v>999.9000000000002</v>
      </c>
      <c r="BV197">
        <v>0</v>
      </c>
      <c r="BW197">
        <v>0</v>
      </c>
      <c r="BX197">
        <v>9994.067500000001</v>
      </c>
      <c r="BY197">
        <v>0</v>
      </c>
      <c r="BZ197">
        <v>196.5910357142857</v>
      </c>
      <c r="CA197">
        <v>-29.36012142857142</v>
      </c>
      <c r="CB197">
        <v>710.3706785714285</v>
      </c>
      <c r="CC197">
        <v>739.4195714285714</v>
      </c>
      <c r="CD197">
        <v>1.055876785714286</v>
      </c>
      <c r="CE197">
        <v>728.2502142857144</v>
      </c>
      <c r="CF197">
        <v>15.10564642857143</v>
      </c>
      <c r="CG197">
        <v>1.575945</v>
      </c>
      <c r="CH197">
        <v>1.472983928571428</v>
      </c>
      <c r="CI197">
        <v>13.72557857142857</v>
      </c>
      <c r="CJ197">
        <v>12.69058214285714</v>
      </c>
      <c r="CK197">
        <v>1600.038214285715</v>
      </c>
      <c r="CL197">
        <v>0.6920001785714287</v>
      </c>
      <c r="CM197">
        <v>0.3079998214285714</v>
      </c>
      <c r="CN197">
        <v>0</v>
      </c>
      <c r="CO197">
        <v>2.136889285714286</v>
      </c>
      <c r="CP197">
        <v>0</v>
      </c>
      <c r="CQ197">
        <v>12164.83571428571</v>
      </c>
      <c r="CR197">
        <v>13790.51785714286</v>
      </c>
      <c r="CS197">
        <v>38.06678571428571</v>
      </c>
      <c r="CT197">
        <v>38.64928571428571</v>
      </c>
      <c r="CU197">
        <v>38.63810714285713</v>
      </c>
      <c r="CV197">
        <v>36.79657142857143</v>
      </c>
      <c r="CW197">
        <v>37.32564285714285</v>
      </c>
      <c r="CX197">
        <v>1107.227857142857</v>
      </c>
      <c r="CY197">
        <v>492.8103571428572</v>
      </c>
      <c r="CZ197">
        <v>0</v>
      </c>
      <c r="DA197">
        <v>1728493246</v>
      </c>
      <c r="DB197">
        <v>0</v>
      </c>
      <c r="DC197">
        <v>1728490956.5</v>
      </c>
      <c r="DD197" t="s">
        <v>362</v>
      </c>
      <c r="DE197">
        <v>1728490952.5</v>
      </c>
      <c r="DF197">
        <v>1728490956.5</v>
      </c>
      <c r="DG197">
        <v>1</v>
      </c>
      <c r="DH197">
        <v>-0.065</v>
      </c>
      <c r="DI197">
        <v>-0.008</v>
      </c>
      <c r="DJ197">
        <v>-3.246</v>
      </c>
      <c r="DK197">
        <v>-0.091</v>
      </c>
      <c r="DL197">
        <v>52</v>
      </c>
      <c r="DM197">
        <v>15</v>
      </c>
      <c r="DN197">
        <v>0.25</v>
      </c>
      <c r="DO197">
        <v>0.13</v>
      </c>
      <c r="DP197">
        <v>-29.17523414634146</v>
      </c>
      <c r="DQ197">
        <v>-2.989486411149878</v>
      </c>
      <c r="DR197">
        <v>0.3689218666765043</v>
      </c>
      <c r="DS197">
        <v>0</v>
      </c>
      <c r="DT197">
        <v>1.057961219512195</v>
      </c>
      <c r="DU197">
        <v>-0.02947567944250934</v>
      </c>
      <c r="DV197">
        <v>0.003512485184499226</v>
      </c>
      <c r="DW197">
        <v>1</v>
      </c>
      <c r="DX197">
        <v>1</v>
      </c>
      <c r="DY197">
        <v>2</v>
      </c>
      <c r="DZ197" t="s">
        <v>363</v>
      </c>
      <c r="EA197">
        <v>3.23104</v>
      </c>
      <c r="EB197">
        <v>2.70408</v>
      </c>
      <c r="EC197">
        <v>0.151254</v>
      </c>
      <c r="ED197">
        <v>0.154783</v>
      </c>
      <c r="EE197">
        <v>0.08490739999999999</v>
      </c>
      <c r="EF197">
        <v>0.0810461</v>
      </c>
      <c r="EG197">
        <v>27990.7</v>
      </c>
      <c r="EH197">
        <v>27198.8</v>
      </c>
      <c r="EI197">
        <v>31569.9</v>
      </c>
      <c r="EJ197">
        <v>30492</v>
      </c>
      <c r="EK197">
        <v>38716.7</v>
      </c>
      <c r="EL197">
        <v>37042.1</v>
      </c>
      <c r="EM197">
        <v>44263.9</v>
      </c>
      <c r="EN197">
        <v>42566.7</v>
      </c>
      <c r="EO197">
        <v>1.86825</v>
      </c>
      <c r="EP197">
        <v>1.90208</v>
      </c>
      <c r="EQ197">
        <v>0.133209</v>
      </c>
      <c r="ER197">
        <v>0</v>
      </c>
      <c r="ES197">
        <v>22.8174</v>
      </c>
      <c r="ET197">
        <v>999.9</v>
      </c>
      <c r="EU197">
        <v>70.09999999999999</v>
      </c>
      <c r="EV197">
        <v>23.9</v>
      </c>
      <c r="EW197">
        <v>21.4019</v>
      </c>
      <c r="EX197">
        <v>60.5919</v>
      </c>
      <c r="EY197">
        <v>24.6314</v>
      </c>
      <c r="EZ197">
        <v>1</v>
      </c>
      <c r="FA197">
        <v>-0.210628</v>
      </c>
      <c r="FB197">
        <v>0.843952</v>
      </c>
      <c r="FC197">
        <v>20.1964</v>
      </c>
      <c r="FD197">
        <v>5.21984</v>
      </c>
      <c r="FE197">
        <v>11.9977</v>
      </c>
      <c r="FF197">
        <v>4.9652</v>
      </c>
      <c r="FG197">
        <v>3.29568</v>
      </c>
      <c r="FH197">
        <v>9999</v>
      </c>
      <c r="FI197">
        <v>9999</v>
      </c>
      <c r="FJ197">
        <v>9999</v>
      </c>
      <c r="FK197">
        <v>148.6</v>
      </c>
      <c r="FL197">
        <v>4.97099</v>
      </c>
      <c r="FM197">
        <v>1.86768</v>
      </c>
      <c r="FN197">
        <v>1.85892</v>
      </c>
      <c r="FO197">
        <v>1.86508</v>
      </c>
      <c r="FP197">
        <v>1.86307</v>
      </c>
      <c r="FQ197">
        <v>1.86444</v>
      </c>
      <c r="FR197">
        <v>1.85982</v>
      </c>
      <c r="FS197">
        <v>1.86392</v>
      </c>
      <c r="FT197">
        <v>0</v>
      </c>
      <c r="FU197">
        <v>0</v>
      </c>
      <c r="FV197">
        <v>0</v>
      </c>
      <c r="FW197">
        <v>0</v>
      </c>
      <c r="FX197" t="s">
        <v>364</v>
      </c>
      <c r="FY197" t="s">
        <v>365</v>
      </c>
      <c r="FZ197" t="s">
        <v>366</v>
      </c>
      <c r="GA197" t="s">
        <v>366</v>
      </c>
      <c r="GB197" t="s">
        <v>366</v>
      </c>
      <c r="GC197" t="s">
        <v>366</v>
      </c>
      <c r="GD197">
        <v>0</v>
      </c>
      <c r="GE197">
        <v>100</v>
      </c>
      <c r="GF197">
        <v>100</v>
      </c>
      <c r="GG197">
        <v>-7.702</v>
      </c>
      <c r="GH197">
        <v>-0.0905</v>
      </c>
      <c r="GI197">
        <v>-2.868309889394353</v>
      </c>
      <c r="GJ197">
        <v>-0.006773961979547998</v>
      </c>
      <c r="GK197">
        <v>-8.296070481250098E-08</v>
      </c>
      <c r="GL197">
        <v>3.322967193956903E-10</v>
      </c>
      <c r="GM197">
        <v>-0.07871069313407227</v>
      </c>
      <c r="GN197">
        <v>-0.00208336341840114</v>
      </c>
      <c r="GO197">
        <v>8.801746095907445E-05</v>
      </c>
      <c r="GP197">
        <v>-2.677693255255651E-07</v>
      </c>
      <c r="GQ197">
        <v>3</v>
      </c>
      <c r="GR197">
        <v>2052</v>
      </c>
      <c r="GS197">
        <v>2</v>
      </c>
      <c r="GT197">
        <v>18</v>
      </c>
      <c r="GU197">
        <v>37.3</v>
      </c>
      <c r="GV197">
        <v>37.2</v>
      </c>
      <c r="GW197">
        <v>1.8103</v>
      </c>
      <c r="GX197">
        <v>2.37183</v>
      </c>
      <c r="GY197">
        <v>1.44775</v>
      </c>
      <c r="GZ197">
        <v>2.32178</v>
      </c>
      <c r="HA197">
        <v>1.55151</v>
      </c>
      <c r="HB197">
        <v>2.37671</v>
      </c>
      <c r="HC197">
        <v>29.4739</v>
      </c>
      <c r="HD197">
        <v>14.6399</v>
      </c>
      <c r="HE197">
        <v>18</v>
      </c>
      <c r="HF197">
        <v>419.65</v>
      </c>
      <c r="HG197">
        <v>436.046</v>
      </c>
      <c r="HH197">
        <v>22.5306</v>
      </c>
      <c r="HI197">
        <v>24.2667</v>
      </c>
      <c r="HJ197">
        <v>30.0009</v>
      </c>
      <c r="HK197">
        <v>24.2366</v>
      </c>
      <c r="HL197">
        <v>24.1531</v>
      </c>
      <c r="HM197">
        <v>36.2706</v>
      </c>
      <c r="HN197">
        <v>37.7892</v>
      </c>
      <c r="HO197">
        <v>45.456</v>
      </c>
      <c r="HP197">
        <v>22.5348</v>
      </c>
      <c r="HQ197">
        <v>762.341</v>
      </c>
      <c r="HR197">
        <v>15.0668</v>
      </c>
      <c r="HS197">
        <v>100.212</v>
      </c>
      <c r="HT197">
        <v>101.725</v>
      </c>
    </row>
    <row r="198" spans="1:228">
      <c r="A198">
        <v>182</v>
      </c>
      <c r="B198">
        <v>1728493194.1</v>
      </c>
      <c r="C198">
        <v>2256.599999904633</v>
      </c>
      <c r="D198" t="s">
        <v>731</v>
      </c>
      <c r="E198" t="s">
        <v>732</v>
      </c>
      <c r="F198">
        <v>5</v>
      </c>
      <c r="G198" t="s">
        <v>357</v>
      </c>
      <c r="H198" t="s">
        <v>358</v>
      </c>
      <c r="I198" t="s">
        <v>359</v>
      </c>
      <c r="J198" t="s">
        <v>612</v>
      </c>
      <c r="K198">
        <v>1728493186.6</v>
      </c>
      <c r="L198">
        <f>(M198)/1000</f>
        <v>0</v>
      </c>
      <c r="M198">
        <f>IF(BH198, AP198, AJ198)</f>
        <v>0</v>
      </c>
      <c r="N198">
        <f>IF(BH198, AK198, AI198)</f>
        <v>0</v>
      </c>
      <c r="O198">
        <f>BJ198 - IF(AW198&gt;1, N198*BD198*100.0/(AY198), 0)</f>
        <v>0</v>
      </c>
      <c r="P198">
        <f>((V198-L198/2)*O198-N198)/(V198+L198/2)</f>
        <v>0</v>
      </c>
      <c r="Q198">
        <f>P198*(BQ198+BR198)/1000.0</f>
        <v>0</v>
      </c>
      <c r="R198">
        <f>(BJ198 - IF(AW198&gt;1, N198*BD198*100.0/(AY198), 0))*(BQ198+BR198)/1000.0</f>
        <v>0</v>
      </c>
      <c r="S198">
        <f>2.0/((1/U198-1/T198)+SIGN(U198)*SQRT((1/U198-1/T198)*(1/U198-1/T198) + 4*BE198/((BE198+1)*(BE198+1))*(2*1/U198*1/T198-1/T198*1/T198)))</f>
        <v>0</v>
      </c>
      <c r="T198">
        <f>IF(LEFT(BF198,1)&lt;&gt;"0",IF(LEFT(BF198,1)="1",3.0,BG198),$D$5+$E$5*(BX198*BQ198/($K$5*1000))+$F$5*(BX198*BQ198/($K$5*1000))*MAX(MIN(BD198,$J$5),$I$5)*MAX(MIN(BD198,$J$5),$I$5)+$G$5*MAX(MIN(BD198,$J$5),$I$5)*(BX198*BQ198/($K$5*1000))+$H$5*(BX198*BQ198/($K$5*1000))*(BX198*BQ198/($K$5*1000)))</f>
        <v>0</v>
      </c>
      <c r="U198">
        <f>L198*(1000-(1000*0.61365*exp(17.502*Y198/(240.97+Y198))/(BQ198+BR198)+BL198)/2)/(1000*0.61365*exp(17.502*Y198/(240.97+Y198))/(BQ198+BR198)-BL198)</f>
        <v>0</v>
      </c>
      <c r="V198">
        <f>1/((BE198+1)/(S198/1.6)+1/(T198/1.37)) + BE198/((BE198+1)/(S198/1.6) + BE198/(T198/1.37))</f>
        <v>0</v>
      </c>
      <c r="W198">
        <f>(AZ198*BC198)</f>
        <v>0</v>
      </c>
      <c r="X198">
        <f>(BS198+(W198+2*0.95*5.67E-8*(((BS198+$B$7)+273)^4-(BS198+273)^4)-44100*L198)/(1.84*29.3*T198+8*0.95*5.67E-8*(BS198+273)^3))</f>
        <v>0</v>
      </c>
      <c r="Y198">
        <f>($C$7*BT198+$D$7*BU198+$E$7*X198)</f>
        <v>0</v>
      </c>
      <c r="Z198">
        <f>0.61365*exp(17.502*Y198/(240.97+Y198))</f>
        <v>0</v>
      </c>
      <c r="AA198">
        <f>(AB198/AC198*100)</f>
        <v>0</v>
      </c>
      <c r="AB198">
        <f>BL198*(BQ198+BR198)/1000</f>
        <v>0</v>
      </c>
      <c r="AC198">
        <f>0.61365*exp(17.502*BS198/(240.97+BS198))</f>
        <v>0</v>
      </c>
      <c r="AD198">
        <f>(Z198-BL198*(BQ198+BR198)/1000)</f>
        <v>0</v>
      </c>
      <c r="AE198">
        <f>(-L198*44100)</f>
        <v>0</v>
      </c>
      <c r="AF198">
        <f>2*29.3*T198*0.92*(BS198-Y198)</f>
        <v>0</v>
      </c>
      <c r="AG198">
        <f>2*0.95*5.67E-8*(((BS198+$B$7)+273)^4-(Y198+273)^4)</f>
        <v>0</v>
      </c>
      <c r="AH198">
        <f>W198+AG198+AE198+AF198</f>
        <v>0</v>
      </c>
      <c r="AI198">
        <f>BP198*AW198*(BK198-BJ198*(1000-AW198*BM198)/(1000-AW198*BL198))/(100*BD198)</f>
        <v>0</v>
      </c>
      <c r="AJ198">
        <f>1000*BP198*AW198*(BL198-BM198)/(100*BD198*(1000-AW198*BL198))</f>
        <v>0</v>
      </c>
      <c r="AK198">
        <f>(AL198 - AM198 - BQ198*1E3/(8.314*(BS198+273.15)) * AO198/BP198 * AN198) * BP198/(100*BD198) * (1000 - BM198)/1000</f>
        <v>0</v>
      </c>
      <c r="AL198">
        <v>766.2080797405312</v>
      </c>
      <c r="AM198">
        <v>741.3992060606057</v>
      </c>
      <c r="AN198">
        <v>2.540403759169762</v>
      </c>
      <c r="AO198">
        <v>66.79350455149209</v>
      </c>
      <c r="AP198">
        <f>(AR198 - AQ198 + BQ198*1E3/(8.314*(BS198+273.15)) * AT198/BP198 * AS198) * BP198/(100*BD198) * 1000/(1000 - AR198)</f>
        <v>0</v>
      </c>
      <c r="AQ198">
        <v>15.11045649554097</v>
      </c>
      <c r="AR198">
        <v>16.14472969696969</v>
      </c>
      <c r="AS198">
        <v>-3.986241764150532E-05</v>
      </c>
      <c r="AT198">
        <v>79.18149441064182</v>
      </c>
      <c r="AU198">
        <v>151</v>
      </c>
      <c r="AV198">
        <v>25</v>
      </c>
      <c r="AW198">
        <f>IF(AU198*$H$13&gt;=AY198,1.0,(AY198/(AY198-AU198*$H$13)))</f>
        <v>0</v>
      </c>
      <c r="AX198">
        <f>(AW198-1)*100</f>
        <v>0</v>
      </c>
      <c r="AY198">
        <f>MAX(0,($B$13+$C$13*BX198)/(1+$D$13*BX198)*BQ198/(BS198+273)*$E$13)</f>
        <v>0</v>
      </c>
      <c r="AZ198">
        <f>$B$11*BY198+$C$11*BZ198+$F$11*CK198*(1-CN198)</f>
        <v>0</v>
      </c>
      <c r="BA198">
        <f>AZ198*BB198</f>
        <v>0</v>
      </c>
      <c r="BB198">
        <f>($B$11*$D$9+$C$11*$D$9+$F$11*((CX198+CP198)/MAX(CX198+CP198+CY198, 0.1)*$I$9+CY198/MAX(CX198+CP198+CY198, 0.1)*$J$9))/($B$11+$C$11+$F$11)</f>
        <v>0</v>
      </c>
      <c r="BC198">
        <f>($B$11*$K$9+$C$11*$K$9+$F$11*((CX198+CP198)/MAX(CX198+CP198+CY198, 0.1)*$P$9+CY198/MAX(CX198+CP198+CY198, 0.1)*$Q$9))/($B$11+$C$11+$F$11)</f>
        <v>0</v>
      </c>
      <c r="BD198">
        <v>6</v>
      </c>
      <c r="BE198">
        <v>0.5</v>
      </c>
      <c r="BF198" t="s">
        <v>361</v>
      </c>
      <c r="BG198">
        <v>2</v>
      </c>
      <c r="BH198" t="b">
        <v>1</v>
      </c>
      <c r="BI198">
        <v>1728493186.6</v>
      </c>
      <c r="BJ198">
        <v>712.0357777777778</v>
      </c>
      <c r="BK198">
        <v>741.717888888889</v>
      </c>
      <c r="BL198">
        <v>16.15634074074074</v>
      </c>
      <c r="BM198">
        <v>15.10815925925926</v>
      </c>
      <c r="BN198">
        <v>719.6982592592593</v>
      </c>
      <c r="BO198">
        <v>16.24681111111111</v>
      </c>
      <c r="BP198">
        <v>599.9947037037037</v>
      </c>
      <c r="BQ198">
        <v>97.51275925925927</v>
      </c>
      <c r="BR198">
        <v>0.09995355185185187</v>
      </c>
      <c r="BS198">
        <v>24.83665555555556</v>
      </c>
      <c r="BT198">
        <v>25.00720740740741</v>
      </c>
      <c r="BU198">
        <v>999.9000000000001</v>
      </c>
      <c r="BV198">
        <v>0</v>
      </c>
      <c r="BW198">
        <v>0</v>
      </c>
      <c r="BX198">
        <v>9987.066296296296</v>
      </c>
      <c r="BY198">
        <v>0</v>
      </c>
      <c r="BZ198">
        <v>206.0149259259259</v>
      </c>
      <c r="CA198">
        <v>-29.68208888888889</v>
      </c>
      <c r="CB198">
        <v>723.7285925925925</v>
      </c>
      <c r="CC198">
        <v>753.0957407407407</v>
      </c>
      <c r="CD198">
        <v>1.048184814814815</v>
      </c>
      <c r="CE198">
        <v>741.717888888889</v>
      </c>
      <c r="CF198">
        <v>15.10815925925926</v>
      </c>
      <c r="CG198">
        <v>1.575448148148148</v>
      </c>
      <c r="CH198">
        <v>1.473237037037037</v>
      </c>
      <c r="CI198">
        <v>13.72073703703703</v>
      </c>
      <c r="CJ198">
        <v>12.6932037037037</v>
      </c>
      <c r="CK198">
        <v>1600.025185185185</v>
      </c>
      <c r="CL198">
        <v>0.6919962962962962</v>
      </c>
      <c r="CM198">
        <v>0.3080037037037037</v>
      </c>
      <c r="CN198">
        <v>0</v>
      </c>
      <c r="CO198">
        <v>2.145525925925926</v>
      </c>
      <c r="CP198">
        <v>0</v>
      </c>
      <c r="CQ198">
        <v>12189.48148148148</v>
      </c>
      <c r="CR198">
        <v>13790.38518518519</v>
      </c>
      <c r="CS198">
        <v>38.00196296296296</v>
      </c>
      <c r="CT198">
        <v>38.60622222222222</v>
      </c>
      <c r="CU198">
        <v>38.57851851851851</v>
      </c>
      <c r="CV198">
        <v>36.77066666666666</v>
      </c>
      <c r="CW198">
        <v>37.28214814814815</v>
      </c>
      <c r="CX198">
        <v>1107.211851851852</v>
      </c>
      <c r="CY198">
        <v>492.8133333333334</v>
      </c>
      <c r="CZ198">
        <v>0</v>
      </c>
      <c r="DA198">
        <v>1728493250.8</v>
      </c>
      <c r="DB198">
        <v>0</v>
      </c>
      <c r="DC198">
        <v>1728490956.5</v>
      </c>
      <c r="DD198" t="s">
        <v>362</v>
      </c>
      <c r="DE198">
        <v>1728490952.5</v>
      </c>
      <c r="DF198">
        <v>1728490956.5</v>
      </c>
      <c r="DG198">
        <v>1</v>
      </c>
      <c r="DH198">
        <v>-0.065</v>
      </c>
      <c r="DI198">
        <v>-0.008</v>
      </c>
      <c r="DJ198">
        <v>-3.246</v>
      </c>
      <c r="DK198">
        <v>-0.091</v>
      </c>
      <c r="DL198">
        <v>52</v>
      </c>
      <c r="DM198">
        <v>15</v>
      </c>
      <c r="DN198">
        <v>0.25</v>
      </c>
      <c r="DO198">
        <v>0.13</v>
      </c>
      <c r="DP198">
        <v>-29.48628</v>
      </c>
      <c r="DQ198">
        <v>-3.373240525328272</v>
      </c>
      <c r="DR198">
        <v>0.3937954514719542</v>
      </c>
      <c r="DS198">
        <v>0</v>
      </c>
      <c r="DT198">
        <v>1.05211225</v>
      </c>
      <c r="DU198">
        <v>-0.08371778611632674</v>
      </c>
      <c r="DV198">
        <v>0.008595838378977367</v>
      </c>
      <c r="DW198">
        <v>1</v>
      </c>
      <c r="DX198">
        <v>1</v>
      </c>
      <c r="DY198">
        <v>2</v>
      </c>
      <c r="DZ198" t="s">
        <v>363</v>
      </c>
      <c r="EA198">
        <v>3.23089</v>
      </c>
      <c r="EB198">
        <v>2.70446</v>
      </c>
      <c r="EC198">
        <v>0.153017</v>
      </c>
      <c r="ED198">
        <v>0.156521</v>
      </c>
      <c r="EE198">
        <v>0.0848734</v>
      </c>
      <c r="EF198">
        <v>0.08105130000000001</v>
      </c>
      <c r="EG198">
        <v>27931.8</v>
      </c>
      <c r="EH198">
        <v>27142.7</v>
      </c>
      <c r="EI198">
        <v>31569</v>
      </c>
      <c r="EJ198">
        <v>30491.7</v>
      </c>
      <c r="EK198">
        <v>38717.1</v>
      </c>
      <c r="EL198">
        <v>37041.6</v>
      </c>
      <c r="EM198">
        <v>44262.6</v>
      </c>
      <c r="EN198">
        <v>42566.3</v>
      </c>
      <c r="EO198">
        <v>1.86978</v>
      </c>
      <c r="EP198">
        <v>1.90205</v>
      </c>
      <c r="EQ198">
        <v>0.131607</v>
      </c>
      <c r="ER198">
        <v>0</v>
      </c>
      <c r="ES198">
        <v>22.8251</v>
      </c>
      <c r="ET198">
        <v>999.9</v>
      </c>
      <c r="EU198">
        <v>70.09999999999999</v>
      </c>
      <c r="EV198">
        <v>23.9</v>
      </c>
      <c r="EW198">
        <v>21.4029</v>
      </c>
      <c r="EX198">
        <v>61.5019</v>
      </c>
      <c r="EY198">
        <v>24.8998</v>
      </c>
      <c r="EZ198">
        <v>1</v>
      </c>
      <c r="FA198">
        <v>-0.211004</v>
      </c>
      <c r="FB198">
        <v>0.542582</v>
      </c>
      <c r="FC198">
        <v>20.1978</v>
      </c>
      <c r="FD198">
        <v>5.21954</v>
      </c>
      <c r="FE198">
        <v>11.9972</v>
      </c>
      <c r="FF198">
        <v>4.96505</v>
      </c>
      <c r="FG198">
        <v>3.29558</v>
      </c>
      <c r="FH198">
        <v>9999</v>
      </c>
      <c r="FI198">
        <v>9999</v>
      </c>
      <c r="FJ198">
        <v>9999</v>
      </c>
      <c r="FK198">
        <v>148.6</v>
      </c>
      <c r="FL198">
        <v>4.97101</v>
      </c>
      <c r="FM198">
        <v>1.86767</v>
      </c>
      <c r="FN198">
        <v>1.85893</v>
      </c>
      <c r="FO198">
        <v>1.86508</v>
      </c>
      <c r="FP198">
        <v>1.86307</v>
      </c>
      <c r="FQ198">
        <v>1.86446</v>
      </c>
      <c r="FR198">
        <v>1.85982</v>
      </c>
      <c r="FS198">
        <v>1.86397</v>
      </c>
      <c r="FT198">
        <v>0</v>
      </c>
      <c r="FU198">
        <v>0</v>
      </c>
      <c r="FV198">
        <v>0</v>
      </c>
      <c r="FW198">
        <v>0</v>
      </c>
      <c r="FX198" t="s">
        <v>364</v>
      </c>
      <c r="FY198" t="s">
        <v>365</v>
      </c>
      <c r="FZ198" t="s">
        <v>366</v>
      </c>
      <c r="GA198" t="s">
        <v>366</v>
      </c>
      <c r="GB198" t="s">
        <v>366</v>
      </c>
      <c r="GC198" t="s">
        <v>366</v>
      </c>
      <c r="GD198">
        <v>0</v>
      </c>
      <c r="GE198">
        <v>100</v>
      </c>
      <c r="GF198">
        <v>100</v>
      </c>
      <c r="GG198">
        <v>-7.783</v>
      </c>
      <c r="GH198">
        <v>-0.0905</v>
      </c>
      <c r="GI198">
        <v>-2.868309889394353</v>
      </c>
      <c r="GJ198">
        <v>-0.006773961979547998</v>
      </c>
      <c r="GK198">
        <v>-8.296070481250098E-08</v>
      </c>
      <c r="GL198">
        <v>3.322967193956903E-10</v>
      </c>
      <c r="GM198">
        <v>-0.07871069313407227</v>
      </c>
      <c r="GN198">
        <v>-0.00208336341840114</v>
      </c>
      <c r="GO198">
        <v>8.801746095907445E-05</v>
      </c>
      <c r="GP198">
        <v>-2.677693255255651E-07</v>
      </c>
      <c r="GQ198">
        <v>3</v>
      </c>
      <c r="GR198">
        <v>2052</v>
      </c>
      <c r="GS198">
        <v>2</v>
      </c>
      <c r="GT198">
        <v>18</v>
      </c>
      <c r="GU198">
        <v>37.4</v>
      </c>
      <c r="GV198">
        <v>37.3</v>
      </c>
      <c r="GW198">
        <v>1.83472</v>
      </c>
      <c r="GX198">
        <v>2.37183</v>
      </c>
      <c r="GY198">
        <v>1.44775</v>
      </c>
      <c r="GZ198">
        <v>2.32056</v>
      </c>
      <c r="HA198">
        <v>1.55151</v>
      </c>
      <c r="HB198">
        <v>2.40723</v>
      </c>
      <c r="HC198">
        <v>29.4739</v>
      </c>
      <c r="HD198">
        <v>14.6224</v>
      </c>
      <c r="HE198">
        <v>18</v>
      </c>
      <c r="HF198">
        <v>420.492</v>
      </c>
      <c r="HG198">
        <v>436.084</v>
      </c>
      <c r="HH198">
        <v>22.4888</v>
      </c>
      <c r="HI198">
        <v>24.2733</v>
      </c>
      <c r="HJ198">
        <v>30.0003</v>
      </c>
      <c r="HK198">
        <v>24.2427</v>
      </c>
      <c r="HL198">
        <v>24.1597</v>
      </c>
      <c r="HM198">
        <v>36.7747</v>
      </c>
      <c r="HN198">
        <v>37.7892</v>
      </c>
      <c r="HO198">
        <v>45.456</v>
      </c>
      <c r="HP198">
        <v>22.528</v>
      </c>
      <c r="HQ198">
        <v>777.372</v>
      </c>
      <c r="HR198">
        <v>15.0668</v>
      </c>
      <c r="HS198">
        <v>100.209</v>
      </c>
      <c r="HT198">
        <v>101.725</v>
      </c>
    </row>
    <row r="199" spans="1:228">
      <c r="A199">
        <v>183</v>
      </c>
      <c r="B199">
        <v>1728493199.1</v>
      </c>
      <c r="C199">
        <v>2261.599999904633</v>
      </c>
      <c r="D199" t="s">
        <v>733</v>
      </c>
      <c r="E199" t="s">
        <v>734</v>
      </c>
      <c r="F199">
        <v>5</v>
      </c>
      <c r="G199" t="s">
        <v>357</v>
      </c>
      <c r="H199" t="s">
        <v>358</v>
      </c>
      <c r="I199" t="s">
        <v>359</v>
      </c>
      <c r="J199" t="s">
        <v>612</v>
      </c>
      <c r="K199">
        <v>1728493191.314285</v>
      </c>
      <c r="L199">
        <f>(M199)/1000</f>
        <v>0</v>
      </c>
      <c r="M199">
        <f>IF(BH199, AP199, AJ199)</f>
        <v>0</v>
      </c>
      <c r="N199">
        <f>IF(BH199, AK199, AI199)</f>
        <v>0</v>
      </c>
      <c r="O199">
        <f>BJ199 - IF(AW199&gt;1, N199*BD199*100.0/(AY199), 0)</f>
        <v>0</v>
      </c>
      <c r="P199">
        <f>((V199-L199/2)*O199-N199)/(V199+L199/2)</f>
        <v>0</v>
      </c>
      <c r="Q199">
        <f>P199*(BQ199+BR199)/1000.0</f>
        <v>0</v>
      </c>
      <c r="R199">
        <f>(BJ199 - IF(AW199&gt;1, N199*BD199*100.0/(AY199), 0))*(BQ199+BR199)/1000.0</f>
        <v>0</v>
      </c>
      <c r="S199">
        <f>2.0/((1/U199-1/T199)+SIGN(U199)*SQRT((1/U199-1/T199)*(1/U199-1/T199) + 4*BE199/((BE199+1)*(BE199+1))*(2*1/U199*1/T199-1/T199*1/T199)))</f>
        <v>0</v>
      </c>
      <c r="T199">
        <f>IF(LEFT(BF199,1)&lt;&gt;"0",IF(LEFT(BF199,1)="1",3.0,BG199),$D$5+$E$5*(BX199*BQ199/($K$5*1000))+$F$5*(BX199*BQ199/($K$5*1000))*MAX(MIN(BD199,$J$5),$I$5)*MAX(MIN(BD199,$J$5),$I$5)+$G$5*MAX(MIN(BD199,$J$5),$I$5)*(BX199*BQ199/($K$5*1000))+$H$5*(BX199*BQ199/($K$5*1000))*(BX199*BQ199/($K$5*1000)))</f>
        <v>0</v>
      </c>
      <c r="U199">
        <f>L199*(1000-(1000*0.61365*exp(17.502*Y199/(240.97+Y199))/(BQ199+BR199)+BL199)/2)/(1000*0.61365*exp(17.502*Y199/(240.97+Y199))/(BQ199+BR199)-BL199)</f>
        <v>0</v>
      </c>
      <c r="V199">
        <f>1/((BE199+1)/(S199/1.6)+1/(T199/1.37)) + BE199/((BE199+1)/(S199/1.6) + BE199/(T199/1.37))</f>
        <v>0</v>
      </c>
      <c r="W199">
        <f>(AZ199*BC199)</f>
        <v>0</v>
      </c>
      <c r="X199">
        <f>(BS199+(W199+2*0.95*5.67E-8*(((BS199+$B$7)+273)^4-(BS199+273)^4)-44100*L199)/(1.84*29.3*T199+8*0.95*5.67E-8*(BS199+273)^3))</f>
        <v>0</v>
      </c>
      <c r="Y199">
        <f>($C$7*BT199+$D$7*BU199+$E$7*X199)</f>
        <v>0</v>
      </c>
      <c r="Z199">
        <f>0.61365*exp(17.502*Y199/(240.97+Y199))</f>
        <v>0</v>
      </c>
      <c r="AA199">
        <f>(AB199/AC199*100)</f>
        <v>0</v>
      </c>
      <c r="AB199">
        <f>BL199*(BQ199+BR199)/1000</f>
        <v>0</v>
      </c>
      <c r="AC199">
        <f>0.61365*exp(17.502*BS199/(240.97+BS199))</f>
        <v>0</v>
      </c>
      <c r="AD199">
        <f>(Z199-BL199*(BQ199+BR199)/1000)</f>
        <v>0</v>
      </c>
      <c r="AE199">
        <f>(-L199*44100)</f>
        <v>0</v>
      </c>
      <c r="AF199">
        <f>2*29.3*T199*0.92*(BS199-Y199)</f>
        <v>0</v>
      </c>
      <c r="AG199">
        <f>2*0.95*5.67E-8*(((BS199+$B$7)+273)^4-(Y199+273)^4)</f>
        <v>0</v>
      </c>
      <c r="AH199">
        <f>W199+AG199+AE199+AF199</f>
        <v>0</v>
      </c>
      <c r="AI199">
        <f>BP199*AW199*(BK199-BJ199*(1000-AW199*BM199)/(1000-AW199*BL199))/(100*BD199)</f>
        <v>0</v>
      </c>
      <c r="AJ199">
        <f>1000*BP199*AW199*(BL199-BM199)/(100*BD199*(1000-AW199*BL199))</f>
        <v>0</v>
      </c>
      <c r="AK199">
        <f>(AL199 - AM199 - BQ199*1E3/(8.314*(BS199+273.15)) * AO199/BP199 * AN199) * BP199/(100*BD199) * (1000 - BM199)/1000</f>
        <v>0</v>
      </c>
      <c r="AL199">
        <v>778.7279756574395</v>
      </c>
      <c r="AM199">
        <v>753.9642545454545</v>
      </c>
      <c r="AN199">
        <v>2.501991610887809</v>
      </c>
      <c r="AO199">
        <v>66.79350455149209</v>
      </c>
      <c r="AP199">
        <f>(AR199 - AQ199 + BQ199*1E3/(8.314*(BS199+273.15)) * AT199/BP199 * AS199) * BP199/(100*BD199) * 1000/(1000 - AR199)</f>
        <v>0</v>
      </c>
      <c r="AQ199">
        <v>15.11362750725807</v>
      </c>
      <c r="AR199">
        <v>16.14102484848484</v>
      </c>
      <c r="AS199">
        <v>-2.500428556016395E-05</v>
      </c>
      <c r="AT199">
        <v>79.18149441064182</v>
      </c>
      <c r="AU199">
        <v>151</v>
      </c>
      <c r="AV199">
        <v>25</v>
      </c>
      <c r="AW199">
        <f>IF(AU199*$H$13&gt;=AY199,1.0,(AY199/(AY199-AU199*$H$13)))</f>
        <v>0</v>
      </c>
      <c r="AX199">
        <f>(AW199-1)*100</f>
        <v>0</v>
      </c>
      <c r="AY199">
        <f>MAX(0,($B$13+$C$13*BX199)/(1+$D$13*BX199)*BQ199/(BS199+273)*$E$13)</f>
        <v>0</v>
      </c>
      <c r="AZ199">
        <f>$B$11*BY199+$C$11*BZ199+$F$11*CK199*(1-CN199)</f>
        <v>0</v>
      </c>
      <c r="BA199">
        <f>AZ199*BB199</f>
        <v>0</v>
      </c>
      <c r="BB199">
        <f>($B$11*$D$9+$C$11*$D$9+$F$11*((CX199+CP199)/MAX(CX199+CP199+CY199, 0.1)*$I$9+CY199/MAX(CX199+CP199+CY199, 0.1)*$J$9))/($B$11+$C$11+$F$11)</f>
        <v>0</v>
      </c>
      <c r="BC199">
        <f>($B$11*$K$9+$C$11*$K$9+$F$11*((CX199+CP199)/MAX(CX199+CP199+CY199, 0.1)*$P$9+CY199/MAX(CX199+CP199+CY199, 0.1)*$Q$9))/($B$11+$C$11+$F$11)</f>
        <v>0</v>
      </c>
      <c r="BD199">
        <v>6</v>
      </c>
      <c r="BE199">
        <v>0.5</v>
      </c>
      <c r="BF199" t="s">
        <v>361</v>
      </c>
      <c r="BG199">
        <v>2</v>
      </c>
      <c r="BH199" t="b">
        <v>1</v>
      </c>
      <c r="BI199">
        <v>1728493191.314285</v>
      </c>
      <c r="BJ199">
        <v>723.7469285714285</v>
      </c>
      <c r="BK199">
        <v>753.5257142857143</v>
      </c>
      <c r="BL199">
        <v>16.14962142857143</v>
      </c>
      <c r="BM199">
        <v>15.11064285714286</v>
      </c>
      <c r="BN199">
        <v>731.4845714285714</v>
      </c>
      <c r="BO199">
        <v>16.24009285714286</v>
      </c>
      <c r="BP199">
        <v>599.98525</v>
      </c>
      <c r="BQ199">
        <v>97.51272857142855</v>
      </c>
      <c r="BR199">
        <v>0.09998145357142856</v>
      </c>
      <c r="BS199">
        <v>24.81952142857143</v>
      </c>
      <c r="BT199">
        <v>24.99409285714285</v>
      </c>
      <c r="BU199">
        <v>999.9000000000002</v>
      </c>
      <c r="BV199">
        <v>0</v>
      </c>
      <c r="BW199">
        <v>0</v>
      </c>
      <c r="BX199">
        <v>9991.026428571427</v>
      </c>
      <c r="BY199">
        <v>0</v>
      </c>
      <c r="BZ199">
        <v>213.9421071428571</v>
      </c>
      <c r="CA199">
        <v>-29.778725</v>
      </c>
      <c r="CB199">
        <v>735.6270357142857</v>
      </c>
      <c r="CC199">
        <v>765.0866071428572</v>
      </c>
      <c r="CD199">
        <v>1.038974642857143</v>
      </c>
      <c r="CE199">
        <v>753.5257142857143</v>
      </c>
      <c r="CF199">
        <v>15.11064285714286</v>
      </c>
      <c r="CG199">
        <v>1.574792142857142</v>
      </c>
      <c r="CH199">
        <v>1.47348</v>
      </c>
      <c r="CI199">
        <v>13.71433571428571</v>
      </c>
      <c r="CJ199">
        <v>12.69571071428572</v>
      </c>
      <c r="CK199">
        <v>1600.019642857142</v>
      </c>
      <c r="CL199">
        <v>0.6919896785714286</v>
      </c>
      <c r="CM199">
        <v>0.3080103214285714</v>
      </c>
      <c r="CN199">
        <v>0</v>
      </c>
      <c r="CO199">
        <v>2.114207142857143</v>
      </c>
      <c r="CP199">
        <v>0</v>
      </c>
      <c r="CQ199">
        <v>12213.16428571429</v>
      </c>
      <c r="CR199">
        <v>13790.30714285714</v>
      </c>
      <c r="CS199">
        <v>37.94171428571428</v>
      </c>
      <c r="CT199">
        <v>38.56228571428571</v>
      </c>
      <c r="CU199">
        <v>38.51978571428571</v>
      </c>
      <c r="CV199">
        <v>36.73421428571429</v>
      </c>
      <c r="CW199">
        <v>37.24528571428571</v>
      </c>
      <c r="CX199">
        <v>1107.1975</v>
      </c>
      <c r="CY199">
        <v>492.8221428571429</v>
      </c>
      <c r="CZ199">
        <v>0</v>
      </c>
      <c r="DA199">
        <v>1728493255.6</v>
      </c>
      <c r="DB199">
        <v>0</v>
      </c>
      <c r="DC199">
        <v>1728490956.5</v>
      </c>
      <c r="DD199" t="s">
        <v>362</v>
      </c>
      <c r="DE199">
        <v>1728490952.5</v>
      </c>
      <c r="DF199">
        <v>1728490956.5</v>
      </c>
      <c r="DG199">
        <v>1</v>
      </c>
      <c r="DH199">
        <v>-0.065</v>
      </c>
      <c r="DI199">
        <v>-0.008</v>
      </c>
      <c r="DJ199">
        <v>-3.246</v>
      </c>
      <c r="DK199">
        <v>-0.091</v>
      </c>
      <c r="DL199">
        <v>52</v>
      </c>
      <c r="DM199">
        <v>15</v>
      </c>
      <c r="DN199">
        <v>0.25</v>
      </c>
      <c r="DO199">
        <v>0.13</v>
      </c>
      <c r="DP199">
        <v>-29.73458292682927</v>
      </c>
      <c r="DQ199">
        <v>-1.668347038327482</v>
      </c>
      <c r="DR199">
        <v>0.2281663993800747</v>
      </c>
      <c r="DS199">
        <v>0</v>
      </c>
      <c r="DT199">
        <v>1.043893414634146</v>
      </c>
      <c r="DU199">
        <v>-0.1176102439024378</v>
      </c>
      <c r="DV199">
        <v>0.01174259821038417</v>
      </c>
      <c r="DW199">
        <v>0</v>
      </c>
      <c r="DX199">
        <v>0</v>
      </c>
      <c r="DY199">
        <v>2</v>
      </c>
      <c r="DZ199" t="s">
        <v>386</v>
      </c>
      <c r="EA199">
        <v>3.23069</v>
      </c>
      <c r="EB199">
        <v>2.70451</v>
      </c>
      <c r="EC199">
        <v>0.154748</v>
      </c>
      <c r="ED199">
        <v>0.158251</v>
      </c>
      <c r="EE199">
        <v>0.08486349999999999</v>
      </c>
      <c r="EF199">
        <v>0.08106140000000001</v>
      </c>
      <c r="EG199">
        <v>27874.8</v>
      </c>
      <c r="EH199">
        <v>27086.4</v>
      </c>
      <c r="EI199">
        <v>31569</v>
      </c>
      <c r="EJ199">
        <v>30491</v>
      </c>
      <c r="EK199">
        <v>38717.6</v>
      </c>
      <c r="EL199">
        <v>37040.4</v>
      </c>
      <c r="EM199">
        <v>44262.7</v>
      </c>
      <c r="EN199">
        <v>42565.3</v>
      </c>
      <c r="EO199">
        <v>1.86885</v>
      </c>
      <c r="EP199">
        <v>1.90195</v>
      </c>
      <c r="EQ199">
        <v>0.129595</v>
      </c>
      <c r="ER199">
        <v>0</v>
      </c>
      <c r="ES199">
        <v>22.8289</v>
      </c>
      <c r="ET199">
        <v>999.9</v>
      </c>
      <c r="EU199">
        <v>70.09999999999999</v>
      </c>
      <c r="EV199">
        <v>23.9</v>
      </c>
      <c r="EW199">
        <v>21.4022</v>
      </c>
      <c r="EX199">
        <v>61.3019</v>
      </c>
      <c r="EY199">
        <v>25.1923</v>
      </c>
      <c r="EZ199">
        <v>1</v>
      </c>
      <c r="FA199">
        <v>-0.210419</v>
      </c>
      <c r="FB199">
        <v>0.413709</v>
      </c>
      <c r="FC199">
        <v>20.1984</v>
      </c>
      <c r="FD199">
        <v>5.21954</v>
      </c>
      <c r="FE199">
        <v>11.9968</v>
      </c>
      <c r="FF199">
        <v>4.96495</v>
      </c>
      <c r="FG199">
        <v>3.29555</v>
      </c>
      <c r="FH199">
        <v>9999</v>
      </c>
      <c r="FI199">
        <v>9999</v>
      </c>
      <c r="FJ199">
        <v>9999</v>
      </c>
      <c r="FK199">
        <v>148.6</v>
      </c>
      <c r="FL199">
        <v>4.97098</v>
      </c>
      <c r="FM199">
        <v>1.86768</v>
      </c>
      <c r="FN199">
        <v>1.85896</v>
      </c>
      <c r="FO199">
        <v>1.86508</v>
      </c>
      <c r="FP199">
        <v>1.86306</v>
      </c>
      <c r="FQ199">
        <v>1.86446</v>
      </c>
      <c r="FR199">
        <v>1.85983</v>
      </c>
      <c r="FS199">
        <v>1.86396</v>
      </c>
      <c r="FT199">
        <v>0</v>
      </c>
      <c r="FU199">
        <v>0</v>
      </c>
      <c r="FV199">
        <v>0</v>
      </c>
      <c r="FW199">
        <v>0</v>
      </c>
      <c r="FX199" t="s">
        <v>364</v>
      </c>
      <c r="FY199" t="s">
        <v>365</v>
      </c>
      <c r="FZ199" t="s">
        <v>366</v>
      </c>
      <c r="GA199" t="s">
        <v>366</v>
      </c>
      <c r="GB199" t="s">
        <v>366</v>
      </c>
      <c r="GC199" t="s">
        <v>366</v>
      </c>
      <c r="GD199">
        <v>0</v>
      </c>
      <c r="GE199">
        <v>100</v>
      </c>
      <c r="GF199">
        <v>100</v>
      </c>
      <c r="GG199">
        <v>-7.861</v>
      </c>
      <c r="GH199">
        <v>-0.0905</v>
      </c>
      <c r="GI199">
        <v>-2.868309889394353</v>
      </c>
      <c r="GJ199">
        <v>-0.006773961979547998</v>
      </c>
      <c r="GK199">
        <v>-8.296070481250098E-08</v>
      </c>
      <c r="GL199">
        <v>3.322967193956903E-10</v>
      </c>
      <c r="GM199">
        <v>-0.07871069313407227</v>
      </c>
      <c r="GN199">
        <v>-0.00208336341840114</v>
      </c>
      <c r="GO199">
        <v>8.801746095907445E-05</v>
      </c>
      <c r="GP199">
        <v>-2.677693255255651E-07</v>
      </c>
      <c r="GQ199">
        <v>3</v>
      </c>
      <c r="GR199">
        <v>2052</v>
      </c>
      <c r="GS199">
        <v>2</v>
      </c>
      <c r="GT199">
        <v>18</v>
      </c>
      <c r="GU199">
        <v>37.4</v>
      </c>
      <c r="GV199">
        <v>37.4</v>
      </c>
      <c r="GW199">
        <v>1.85669</v>
      </c>
      <c r="GX199">
        <v>2.36084</v>
      </c>
      <c r="GY199">
        <v>1.44775</v>
      </c>
      <c r="GZ199">
        <v>2.32056</v>
      </c>
      <c r="HA199">
        <v>1.55151</v>
      </c>
      <c r="HB199">
        <v>2.40356</v>
      </c>
      <c r="HC199">
        <v>29.4739</v>
      </c>
      <c r="HD199">
        <v>14.6311</v>
      </c>
      <c r="HE199">
        <v>18</v>
      </c>
      <c r="HF199">
        <v>420.055</v>
      </c>
      <c r="HG199">
        <v>436.074</v>
      </c>
      <c r="HH199">
        <v>22.4882</v>
      </c>
      <c r="HI199">
        <v>24.2795</v>
      </c>
      <c r="HJ199">
        <v>30.0004</v>
      </c>
      <c r="HK199">
        <v>24.2493</v>
      </c>
      <c r="HL199">
        <v>24.1657</v>
      </c>
      <c r="HM199">
        <v>37.2114</v>
      </c>
      <c r="HN199">
        <v>37.7892</v>
      </c>
      <c r="HO199">
        <v>45.456</v>
      </c>
      <c r="HP199">
        <v>22.5179</v>
      </c>
      <c r="HQ199">
        <v>787.395</v>
      </c>
      <c r="HR199">
        <v>15.0668</v>
      </c>
      <c r="HS199">
        <v>100.209</v>
      </c>
      <c r="HT199">
        <v>101.722</v>
      </c>
    </row>
    <row r="200" spans="1:228">
      <c r="A200">
        <v>184</v>
      </c>
      <c r="B200">
        <v>1728493204.1</v>
      </c>
      <c r="C200">
        <v>2266.599999904633</v>
      </c>
      <c r="D200" t="s">
        <v>735</v>
      </c>
      <c r="E200" t="s">
        <v>736</v>
      </c>
      <c r="F200">
        <v>5</v>
      </c>
      <c r="G200" t="s">
        <v>357</v>
      </c>
      <c r="H200" t="s">
        <v>358</v>
      </c>
      <c r="I200" t="s">
        <v>359</v>
      </c>
      <c r="J200" t="s">
        <v>612</v>
      </c>
      <c r="K200">
        <v>1728493196.6</v>
      </c>
      <c r="L200">
        <f>(M200)/1000</f>
        <v>0</v>
      </c>
      <c r="M200">
        <f>IF(BH200, AP200, AJ200)</f>
        <v>0</v>
      </c>
      <c r="N200">
        <f>IF(BH200, AK200, AI200)</f>
        <v>0</v>
      </c>
      <c r="O200">
        <f>BJ200 - IF(AW200&gt;1, N200*BD200*100.0/(AY200), 0)</f>
        <v>0</v>
      </c>
      <c r="P200">
        <f>((V200-L200/2)*O200-N200)/(V200+L200/2)</f>
        <v>0</v>
      </c>
      <c r="Q200">
        <f>P200*(BQ200+BR200)/1000.0</f>
        <v>0</v>
      </c>
      <c r="R200">
        <f>(BJ200 - IF(AW200&gt;1, N200*BD200*100.0/(AY200), 0))*(BQ200+BR200)/1000.0</f>
        <v>0</v>
      </c>
      <c r="S200">
        <f>2.0/((1/U200-1/T200)+SIGN(U200)*SQRT((1/U200-1/T200)*(1/U200-1/T200) + 4*BE200/((BE200+1)*(BE200+1))*(2*1/U200*1/T200-1/T200*1/T200)))</f>
        <v>0</v>
      </c>
      <c r="T200">
        <f>IF(LEFT(BF200,1)&lt;&gt;"0",IF(LEFT(BF200,1)="1",3.0,BG200),$D$5+$E$5*(BX200*BQ200/($K$5*1000))+$F$5*(BX200*BQ200/($K$5*1000))*MAX(MIN(BD200,$J$5),$I$5)*MAX(MIN(BD200,$J$5),$I$5)+$G$5*MAX(MIN(BD200,$J$5),$I$5)*(BX200*BQ200/($K$5*1000))+$H$5*(BX200*BQ200/($K$5*1000))*(BX200*BQ200/($K$5*1000)))</f>
        <v>0</v>
      </c>
      <c r="U200">
        <f>L200*(1000-(1000*0.61365*exp(17.502*Y200/(240.97+Y200))/(BQ200+BR200)+BL200)/2)/(1000*0.61365*exp(17.502*Y200/(240.97+Y200))/(BQ200+BR200)-BL200)</f>
        <v>0</v>
      </c>
      <c r="V200">
        <f>1/((BE200+1)/(S200/1.6)+1/(T200/1.37)) + BE200/((BE200+1)/(S200/1.6) + BE200/(T200/1.37))</f>
        <v>0</v>
      </c>
      <c r="W200">
        <f>(AZ200*BC200)</f>
        <v>0</v>
      </c>
      <c r="X200">
        <f>(BS200+(W200+2*0.95*5.67E-8*(((BS200+$B$7)+273)^4-(BS200+273)^4)-44100*L200)/(1.84*29.3*T200+8*0.95*5.67E-8*(BS200+273)^3))</f>
        <v>0</v>
      </c>
      <c r="Y200">
        <f>($C$7*BT200+$D$7*BU200+$E$7*X200)</f>
        <v>0</v>
      </c>
      <c r="Z200">
        <f>0.61365*exp(17.502*Y200/(240.97+Y200))</f>
        <v>0</v>
      </c>
      <c r="AA200">
        <f>(AB200/AC200*100)</f>
        <v>0</v>
      </c>
      <c r="AB200">
        <f>BL200*(BQ200+BR200)/1000</f>
        <v>0</v>
      </c>
      <c r="AC200">
        <f>0.61365*exp(17.502*BS200/(240.97+BS200))</f>
        <v>0</v>
      </c>
      <c r="AD200">
        <f>(Z200-BL200*(BQ200+BR200)/1000)</f>
        <v>0</v>
      </c>
      <c r="AE200">
        <f>(-L200*44100)</f>
        <v>0</v>
      </c>
      <c r="AF200">
        <f>2*29.3*T200*0.92*(BS200-Y200)</f>
        <v>0</v>
      </c>
      <c r="AG200">
        <f>2*0.95*5.67E-8*(((BS200+$B$7)+273)^4-(Y200+273)^4)</f>
        <v>0</v>
      </c>
      <c r="AH200">
        <f>W200+AG200+AE200+AF200</f>
        <v>0</v>
      </c>
      <c r="AI200">
        <f>BP200*AW200*(BK200-BJ200*(1000-AW200*BM200)/(1000-AW200*BL200))/(100*BD200)</f>
        <v>0</v>
      </c>
      <c r="AJ200">
        <f>1000*BP200*AW200*(BL200-BM200)/(100*BD200*(1000-AW200*BL200))</f>
        <v>0</v>
      </c>
      <c r="AK200">
        <f>(AL200 - AM200 - BQ200*1E3/(8.314*(BS200+273.15)) * AO200/BP200 * AN200) * BP200/(100*BD200) * (1000 - BM200)/1000</f>
        <v>0</v>
      </c>
      <c r="AL200">
        <v>791.481187212536</v>
      </c>
      <c r="AM200">
        <v>766.540133333333</v>
      </c>
      <c r="AN200">
        <v>2.506514886961723</v>
      </c>
      <c r="AO200">
        <v>66.79350455149209</v>
      </c>
      <c r="AP200">
        <f>(AR200 - AQ200 + BQ200*1E3/(8.314*(BS200+273.15)) * AT200/BP200 * AS200) * BP200/(100*BD200) * 1000/(1000 - AR200)</f>
        <v>0</v>
      </c>
      <c r="AQ200">
        <v>15.11605261034715</v>
      </c>
      <c r="AR200">
        <v>16.1430696969697</v>
      </c>
      <c r="AS200">
        <v>1.736011999785289E-06</v>
      </c>
      <c r="AT200">
        <v>79.18149441064182</v>
      </c>
      <c r="AU200">
        <v>151</v>
      </c>
      <c r="AV200">
        <v>25</v>
      </c>
      <c r="AW200">
        <f>IF(AU200*$H$13&gt;=AY200,1.0,(AY200/(AY200-AU200*$H$13)))</f>
        <v>0</v>
      </c>
      <c r="AX200">
        <f>(AW200-1)*100</f>
        <v>0</v>
      </c>
      <c r="AY200">
        <f>MAX(0,($B$13+$C$13*BX200)/(1+$D$13*BX200)*BQ200/(BS200+273)*$E$13)</f>
        <v>0</v>
      </c>
      <c r="AZ200">
        <f>$B$11*BY200+$C$11*BZ200+$F$11*CK200*(1-CN200)</f>
        <v>0</v>
      </c>
      <c r="BA200">
        <f>AZ200*BB200</f>
        <v>0</v>
      </c>
      <c r="BB200">
        <f>($B$11*$D$9+$C$11*$D$9+$F$11*((CX200+CP200)/MAX(CX200+CP200+CY200, 0.1)*$I$9+CY200/MAX(CX200+CP200+CY200, 0.1)*$J$9))/($B$11+$C$11+$F$11)</f>
        <v>0</v>
      </c>
      <c r="BC200">
        <f>($B$11*$K$9+$C$11*$K$9+$F$11*((CX200+CP200)/MAX(CX200+CP200+CY200, 0.1)*$P$9+CY200/MAX(CX200+CP200+CY200, 0.1)*$Q$9))/($B$11+$C$11+$F$11)</f>
        <v>0</v>
      </c>
      <c r="BD200">
        <v>6</v>
      </c>
      <c r="BE200">
        <v>0.5</v>
      </c>
      <c r="BF200" t="s">
        <v>361</v>
      </c>
      <c r="BG200">
        <v>2</v>
      </c>
      <c r="BH200" t="b">
        <v>1</v>
      </c>
      <c r="BI200">
        <v>1728493196.6</v>
      </c>
      <c r="BJ200">
        <v>736.8443703703705</v>
      </c>
      <c r="BK200">
        <v>766.828037037037</v>
      </c>
      <c r="BL200">
        <v>16.14379259259259</v>
      </c>
      <c r="BM200">
        <v>15.1135</v>
      </c>
      <c r="BN200">
        <v>744.6657037037037</v>
      </c>
      <c r="BO200">
        <v>16.23428148148148</v>
      </c>
      <c r="BP200">
        <v>599.9857037037037</v>
      </c>
      <c r="BQ200">
        <v>97.5128851851852</v>
      </c>
      <c r="BR200">
        <v>0.09991504814814817</v>
      </c>
      <c r="BS200">
        <v>24.79632222222223</v>
      </c>
      <c r="BT200">
        <v>24.97772592592593</v>
      </c>
      <c r="BU200">
        <v>999.9000000000001</v>
      </c>
      <c r="BV200">
        <v>0</v>
      </c>
      <c r="BW200">
        <v>0</v>
      </c>
      <c r="BX200">
        <v>10014.69444444445</v>
      </c>
      <c r="BY200">
        <v>0</v>
      </c>
      <c r="BZ200">
        <v>223.4102592592593</v>
      </c>
      <c r="CA200">
        <v>-29.98367777777778</v>
      </c>
      <c r="CB200">
        <v>748.935074074074</v>
      </c>
      <c r="CC200">
        <v>778.5954074074073</v>
      </c>
      <c r="CD200">
        <v>1.030288518518519</v>
      </c>
      <c r="CE200">
        <v>766.828037037037</v>
      </c>
      <c r="CF200">
        <v>15.1135</v>
      </c>
      <c r="CG200">
        <v>1.574227037037037</v>
      </c>
      <c r="CH200">
        <v>1.473761481481482</v>
      </c>
      <c r="CI200">
        <v>13.70881851851852</v>
      </c>
      <c r="CJ200">
        <v>12.69862592592593</v>
      </c>
      <c r="CK200">
        <v>1600.007037037037</v>
      </c>
      <c r="CL200">
        <v>0.6919841111111114</v>
      </c>
      <c r="CM200">
        <v>0.3080158888888889</v>
      </c>
      <c r="CN200">
        <v>0</v>
      </c>
      <c r="CO200">
        <v>2.131248148148148</v>
      </c>
      <c r="CP200">
        <v>0</v>
      </c>
      <c r="CQ200">
        <v>12241.22592592592</v>
      </c>
      <c r="CR200">
        <v>13790.16296296296</v>
      </c>
      <c r="CS200">
        <v>37.87003703703704</v>
      </c>
      <c r="CT200">
        <v>38.51362962962963</v>
      </c>
      <c r="CU200">
        <v>38.45344444444444</v>
      </c>
      <c r="CV200">
        <v>36.69196296296296</v>
      </c>
      <c r="CW200">
        <v>37.19196296296296</v>
      </c>
      <c r="CX200">
        <v>1107.17962962963</v>
      </c>
      <c r="CY200">
        <v>492.8274074074074</v>
      </c>
      <c r="CZ200">
        <v>0</v>
      </c>
      <c r="DA200">
        <v>1728493261</v>
      </c>
      <c r="DB200">
        <v>0</v>
      </c>
      <c r="DC200">
        <v>1728490956.5</v>
      </c>
      <c r="DD200" t="s">
        <v>362</v>
      </c>
      <c r="DE200">
        <v>1728490952.5</v>
      </c>
      <c r="DF200">
        <v>1728490956.5</v>
      </c>
      <c r="DG200">
        <v>1</v>
      </c>
      <c r="DH200">
        <v>-0.065</v>
      </c>
      <c r="DI200">
        <v>-0.008</v>
      </c>
      <c r="DJ200">
        <v>-3.246</v>
      </c>
      <c r="DK200">
        <v>-0.091</v>
      </c>
      <c r="DL200">
        <v>52</v>
      </c>
      <c r="DM200">
        <v>15</v>
      </c>
      <c r="DN200">
        <v>0.25</v>
      </c>
      <c r="DO200">
        <v>0.13</v>
      </c>
      <c r="DP200">
        <v>-29.84097804878049</v>
      </c>
      <c r="DQ200">
        <v>-2.049829965156765</v>
      </c>
      <c r="DR200">
        <v>0.257682462479237</v>
      </c>
      <c r="DS200">
        <v>0</v>
      </c>
      <c r="DT200">
        <v>1.036074634146342</v>
      </c>
      <c r="DU200">
        <v>-0.1011382578397234</v>
      </c>
      <c r="DV200">
        <v>0.01040094111538295</v>
      </c>
      <c r="DW200">
        <v>0</v>
      </c>
      <c r="DX200">
        <v>0</v>
      </c>
      <c r="DY200">
        <v>2</v>
      </c>
      <c r="DZ200" t="s">
        <v>386</v>
      </c>
      <c r="EA200">
        <v>3.23074</v>
      </c>
      <c r="EB200">
        <v>2.70441</v>
      </c>
      <c r="EC200">
        <v>0.156456</v>
      </c>
      <c r="ED200">
        <v>0.159875</v>
      </c>
      <c r="EE200">
        <v>0.0848705</v>
      </c>
      <c r="EF200">
        <v>0.08107540000000001</v>
      </c>
      <c r="EG200">
        <v>27818.2</v>
      </c>
      <c r="EH200">
        <v>27033.8</v>
      </c>
      <c r="EI200">
        <v>31568.7</v>
      </c>
      <c r="EJ200">
        <v>30490.6</v>
      </c>
      <c r="EK200">
        <v>38717</v>
      </c>
      <c r="EL200">
        <v>37039.4</v>
      </c>
      <c r="EM200">
        <v>44262.2</v>
      </c>
      <c r="EN200">
        <v>42564.8</v>
      </c>
      <c r="EO200">
        <v>1.8675</v>
      </c>
      <c r="EP200">
        <v>1.9018</v>
      </c>
      <c r="EQ200">
        <v>0.129476</v>
      </c>
      <c r="ER200">
        <v>0</v>
      </c>
      <c r="ES200">
        <v>22.8299</v>
      </c>
      <c r="ET200">
        <v>999.9</v>
      </c>
      <c r="EU200">
        <v>70.09999999999999</v>
      </c>
      <c r="EV200">
        <v>23.9</v>
      </c>
      <c r="EW200">
        <v>21.4015</v>
      </c>
      <c r="EX200">
        <v>60.8619</v>
      </c>
      <c r="EY200">
        <v>25.1202</v>
      </c>
      <c r="EZ200">
        <v>1</v>
      </c>
      <c r="FA200">
        <v>-0.210193</v>
      </c>
      <c r="FB200">
        <v>0.238529</v>
      </c>
      <c r="FC200">
        <v>20.1989</v>
      </c>
      <c r="FD200">
        <v>5.21894</v>
      </c>
      <c r="FE200">
        <v>11.996</v>
      </c>
      <c r="FF200">
        <v>4.9648</v>
      </c>
      <c r="FG200">
        <v>3.2955</v>
      </c>
      <c r="FH200">
        <v>9999</v>
      </c>
      <c r="FI200">
        <v>9999</v>
      </c>
      <c r="FJ200">
        <v>9999</v>
      </c>
      <c r="FK200">
        <v>148.6</v>
      </c>
      <c r="FL200">
        <v>4.97098</v>
      </c>
      <c r="FM200">
        <v>1.86768</v>
      </c>
      <c r="FN200">
        <v>1.85892</v>
      </c>
      <c r="FO200">
        <v>1.86508</v>
      </c>
      <c r="FP200">
        <v>1.86305</v>
      </c>
      <c r="FQ200">
        <v>1.86445</v>
      </c>
      <c r="FR200">
        <v>1.85986</v>
      </c>
      <c r="FS200">
        <v>1.86398</v>
      </c>
      <c r="FT200">
        <v>0</v>
      </c>
      <c r="FU200">
        <v>0</v>
      </c>
      <c r="FV200">
        <v>0</v>
      </c>
      <c r="FW200">
        <v>0</v>
      </c>
      <c r="FX200" t="s">
        <v>364</v>
      </c>
      <c r="FY200" t="s">
        <v>365</v>
      </c>
      <c r="FZ200" t="s">
        <v>366</v>
      </c>
      <c r="GA200" t="s">
        <v>366</v>
      </c>
      <c r="GB200" t="s">
        <v>366</v>
      </c>
      <c r="GC200" t="s">
        <v>366</v>
      </c>
      <c r="GD200">
        <v>0</v>
      </c>
      <c r="GE200">
        <v>100</v>
      </c>
      <c r="GF200">
        <v>100</v>
      </c>
      <c r="GG200">
        <v>-7.939</v>
      </c>
      <c r="GH200">
        <v>-0.0905</v>
      </c>
      <c r="GI200">
        <v>-2.868309889394353</v>
      </c>
      <c r="GJ200">
        <v>-0.006773961979547998</v>
      </c>
      <c r="GK200">
        <v>-8.296070481250098E-08</v>
      </c>
      <c r="GL200">
        <v>3.322967193956903E-10</v>
      </c>
      <c r="GM200">
        <v>-0.07871069313407227</v>
      </c>
      <c r="GN200">
        <v>-0.00208336341840114</v>
      </c>
      <c r="GO200">
        <v>8.801746095907445E-05</v>
      </c>
      <c r="GP200">
        <v>-2.677693255255651E-07</v>
      </c>
      <c r="GQ200">
        <v>3</v>
      </c>
      <c r="GR200">
        <v>2052</v>
      </c>
      <c r="GS200">
        <v>2</v>
      </c>
      <c r="GT200">
        <v>18</v>
      </c>
      <c r="GU200">
        <v>37.5</v>
      </c>
      <c r="GV200">
        <v>37.5</v>
      </c>
      <c r="GW200">
        <v>1.87866</v>
      </c>
      <c r="GX200">
        <v>2.37183</v>
      </c>
      <c r="GY200">
        <v>1.44897</v>
      </c>
      <c r="GZ200">
        <v>2.32056</v>
      </c>
      <c r="HA200">
        <v>1.55151</v>
      </c>
      <c r="HB200">
        <v>2.24121</v>
      </c>
      <c r="HC200">
        <v>29.4739</v>
      </c>
      <c r="HD200">
        <v>14.6136</v>
      </c>
      <c r="HE200">
        <v>18</v>
      </c>
      <c r="HF200">
        <v>419.393</v>
      </c>
      <c r="HG200">
        <v>436.036</v>
      </c>
      <c r="HH200">
        <v>22.5079</v>
      </c>
      <c r="HI200">
        <v>24.2856</v>
      </c>
      <c r="HJ200">
        <v>30.0002</v>
      </c>
      <c r="HK200">
        <v>24.2553</v>
      </c>
      <c r="HL200">
        <v>24.1717</v>
      </c>
      <c r="HM200">
        <v>37.6966</v>
      </c>
      <c r="HN200">
        <v>37.7892</v>
      </c>
      <c r="HO200">
        <v>45.0814</v>
      </c>
      <c r="HP200">
        <v>22.5417</v>
      </c>
      <c r="HQ200">
        <v>802.4400000000001</v>
      </c>
      <c r="HR200">
        <v>15.0668</v>
      </c>
      <c r="HS200">
        <v>100.208</v>
      </c>
      <c r="HT200">
        <v>101.721</v>
      </c>
    </row>
    <row r="201" spans="1:228">
      <c r="A201">
        <v>185</v>
      </c>
      <c r="B201">
        <v>1728493209.1</v>
      </c>
      <c r="C201">
        <v>2271.599999904633</v>
      </c>
      <c r="D201" t="s">
        <v>737</v>
      </c>
      <c r="E201" t="s">
        <v>738</v>
      </c>
      <c r="F201">
        <v>5</v>
      </c>
      <c r="G201" t="s">
        <v>357</v>
      </c>
      <c r="H201" t="s">
        <v>358</v>
      </c>
      <c r="I201" t="s">
        <v>359</v>
      </c>
      <c r="J201" t="s">
        <v>612</v>
      </c>
      <c r="K201">
        <v>1728493201.314285</v>
      </c>
      <c r="L201">
        <f>(M201)/1000</f>
        <v>0</v>
      </c>
      <c r="M201">
        <f>IF(BH201, AP201, AJ201)</f>
        <v>0</v>
      </c>
      <c r="N201">
        <f>IF(BH201, AK201, AI201)</f>
        <v>0</v>
      </c>
      <c r="O201">
        <f>BJ201 - IF(AW201&gt;1, N201*BD201*100.0/(AY201), 0)</f>
        <v>0</v>
      </c>
      <c r="P201">
        <f>((V201-L201/2)*O201-N201)/(V201+L201/2)</f>
        <v>0</v>
      </c>
      <c r="Q201">
        <f>P201*(BQ201+BR201)/1000.0</f>
        <v>0</v>
      </c>
      <c r="R201">
        <f>(BJ201 - IF(AW201&gt;1, N201*BD201*100.0/(AY201), 0))*(BQ201+BR201)/1000.0</f>
        <v>0</v>
      </c>
      <c r="S201">
        <f>2.0/((1/U201-1/T201)+SIGN(U201)*SQRT((1/U201-1/T201)*(1/U201-1/T201) + 4*BE201/((BE201+1)*(BE201+1))*(2*1/U201*1/T201-1/T201*1/T201)))</f>
        <v>0</v>
      </c>
      <c r="T201">
        <f>IF(LEFT(BF201,1)&lt;&gt;"0",IF(LEFT(BF201,1)="1",3.0,BG201),$D$5+$E$5*(BX201*BQ201/($K$5*1000))+$F$5*(BX201*BQ201/($K$5*1000))*MAX(MIN(BD201,$J$5),$I$5)*MAX(MIN(BD201,$J$5),$I$5)+$G$5*MAX(MIN(BD201,$J$5),$I$5)*(BX201*BQ201/($K$5*1000))+$H$5*(BX201*BQ201/($K$5*1000))*(BX201*BQ201/($K$5*1000)))</f>
        <v>0</v>
      </c>
      <c r="U201">
        <f>L201*(1000-(1000*0.61365*exp(17.502*Y201/(240.97+Y201))/(BQ201+BR201)+BL201)/2)/(1000*0.61365*exp(17.502*Y201/(240.97+Y201))/(BQ201+BR201)-BL201)</f>
        <v>0</v>
      </c>
      <c r="V201">
        <f>1/((BE201+1)/(S201/1.6)+1/(T201/1.37)) + BE201/((BE201+1)/(S201/1.6) + BE201/(T201/1.37))</f>
        <v>0</v>
      </c>
      <c r="W201">
        <f>(AZ201*BC201)</f>
        <v>0</v>
      </c>
      <c r="X201">
        <f>(BS201+(W201+2*0.95*5.67E-8*(((BS201+$B$7)+273)^4-(BS201+273)^4)-44100*L201)/(1.84*29.3*T201+8*0.95*5.67E-8*(BS201+273)^3))</f>
        <v>0</v>
      </c>
      <c r="Y201">
        <f>($C$7*BT201+$D$7*BU201+$E$7*X201)</f>
        <v>0</v>
      </c>
      <c r="Z201">
        <f>0.61365*exp(17.502*Y201/(240.97+Y201))</f>
        <v>0</v>
      </c>
      <c r="AA201">
        <f>(AB201/AC201*100)</f>
        <v>0</v>
      </c>
      <c r="AB201">
        <f>BL201*(BQ201+BR201)/1000</f>
        <v>0</v>
      </c>
      <c r="AC201">
        <f>0.61365*exp(17.502*BS201/(240.97+BS201))</f>
        <v>0</v>
      </c>
      <c r="AD201">
        <f>(Z201-BL201*(BQ201+BR201)/1000)</f>
        <v>0</v>
      </c>
      <c r="AE201">
        <f>(-L201*44100)</f>
        <v>0</v>
      </c>
      <c r="AF201">
        <f>2*29.3*T201*0.92*(BS201-Y201)</f>
        <v>0</v>
      </c>
      <c r="AG201">
        <f>2*0.95*5.67E-8*(((BS201+$B$7)+273)^4-(Y201+273)^4)</f>
        <v>0</v>
      </c>
      <c r="AH201">
        <f>W201+AG201+AE201+AF201</f>
        <v>0</v>
      </c>
      <c r="AI201">
        <f>BP201*AW201*(BK201-BJ201*(1000-AW201*BM201)/(1000-AW201*BL201))/(100*BD201)</f>
        <v>0</v>
      </c>
      <c r="AJ201">
        <f>1000*BP201*AW201*(BL201-BM201)/(100*BD201*(1000-AW201*BL201))</f>
        <v>0</v>
      </c>
      <c r="AK201">
        <f>(AL201 - AM201 - BQ201*1E3/(8.314*(BS201+273.15)) * AO201/BP201 * AN201) * BP201/(100*BD201) * (1000 - BM201)/1000</f>
        <v>0</v>
      </c>
      <c r="AL201">
        <v>803.4888995119063</v>
      </c>
      <c r="AM201">
        <v>778.7228060606061</v>
      </c>
      <c r="AN201">
        <v>2.444240845417646</v>
      </c>
      <c r="AO201">
        <v>66.79350455149209</v>
      </c>
      <c r="AP201">
        <f>(AR201 - AQ201 + BQ201*1E3/(8.314*(BS201+273.15)) * AT201/BP201 * AS201) * BP201/(100*BD201) * 1000/(1000 - AR201)</f>
        <v>0</v>
      </c>
      <c r="AQ201">
        <v>15.11871990365557</v>
      </c>
      <c r="AR201">
        <v>16.14476424242424</v>
      </c>
      <c r="AS201">
        <v>1.384158571751879E-05</v>
      </c>
      <c r="AT201">
        <v>79.18149441064182</v>
      </c>
      <c r="AU201">
        <v>151</v>
      </c>
      <c r="AV201">
        <v>25</v>
      </c>
      <c r="AW201">
        <f>IF(AU201*$H$13&gt;=AY201,1.0,(AY201/(AY201-AU201*$H$13)))</f>
        <v>0</v>
      </c>
      <c r="AX201">
        <f>(AW201-1)*100</f>
        <v>0</v>
      </c>
      <c r="AY201">
        <f>MAX(0,($B$13+$C$13*BX201)/(1+$D$13*BX201)*BQ201/(BS201+273)*$E$13)</f>
        <v>0</v>
      </c>
      <c r="AZ201">
        <f>$B$11*BY201+$C$11*BZ201+$F$11*CK201*(1-CN201)</f>
        <v>0</v>
      </c>
      <c r="BA201">
        <f>AZ201*BB201</f>
        <v>0</v>
      </c>
      <c r="BB201">
        <f>($B$11*$D$9+$C$11*$D$9+$F$11*((CX201+CP201)/MAX(CX201+CP201+CY201, 0.1)*$I$9+CY201/MAX(CX201+CP201+CY201, 0.1)*$J$9))/($B$11+$C$11+$F$11)</f>
        <v>0</v>
      </c>
      <c r="BC201">
        <f>($B$11*$K$9+$C$11*$K$9+$F$11*((CX201+CP201)/MAX(CX201+CP201+CY201, 0.1)*$P$9+CY201/MAX(CX201+CP201+CY201, 0.1)*$Q$9))/($B$11+$C$11+$F$11)</f>
        <v>0</v>
      </c>
      <c r="BD201">
        <v>6</v>
      </c>
      <c r="BE201">
        <v>0.5</v>
      </c>
      <c r="BF201" t="s">
        <v>361</v>
      </c>
      <c r="BG201">
        <v>2</v>
      </c>
      <c r="BH201" t="b">
        <v>1</v>
      </c>
      <c r="BI201">
        <v>1728493201.314285</v>
      </c>
      <c r="BJ201">
        <v>748.4448928571428</v>
      </c>
      <c r="BK201">
        <v>778.3804642857143</v>
      </c>
      <c r="BL201">
        <v>16.1426</v>
      </c>
      <c r="BM201">
        <v>15.11608214285714</v>
      </c>
      <c r="BN201">
        <v>756.3402142857143</v>
      </c>
      <c r="BO201">
        <v>16.23308928571429</v>
      </c>
      <c r="BP201">
        <v>600.0117142857143</v>
      </c>
      <c r="BQ201">
        <v>97.51281785714286</v>
      </c>
      <c r="BR201">
        <v>0.09996883214285715</v>
      </c>
      <c r="BS201">
        <v>24.77992857142857</v>
      </c>
      <c r="BT201">
        <v>24.96174285714286</v>
      </c>
      <c r="BU201">
        <v>999.9000000000002</v>
      </c>
      <c r="BV201">
        <v>0</v>
      </c>
      <c r="BW201">
        <v>0</v>
      </c>
      <c r="BX201">
        <v>10021.08607142857</v>
      </c>
      <c r="BY201">
        <v>0</v>
      </c>
      <c r="BZ201">
        <v>232.0798928571429</v>
      </c>
      <c r="CA201">
        <v>-29.93557142857143</v>
      </c>
      <c r="CB201">
        <v>760.7250000000001</v>
      </c>
      <c r="CC201">
        <v>790.3271785714285</v>
      </c>
      <c r="CD201">
        <v>1.026518214285714</v>
      </c>
      <c r="CE201">
        <v>778.3804642857143</v>
      </c>
      <c r="CF201">
        <v>15.11608214285714</v>
      </c>
      <c r="CG201">
        <v>1.57411</v>
      </c>
      <c r="CH201">
        <v>1.474011428571429</v>
      </c>
      <c r="CI201">
        <v>13.70767142857143</v>
      </c>
      <c r="CJ201">
        <v>12.70121785714285</v>
      </c>
      <c r="CK201">
        <v>1600.017857142857</v>
      </c>
      <c r="CL201">
        <v>0.6919875714285715</v>
      </c>
      <c r="CM201">
        <v>0.3080124285714286</v>
      </c>
      <c r="CN201">
        <v>0</v>
      </c>
      <c r="CO201">
        <v>2.142467857142857</v>
      </c>
      <c r="CP201">
        <v>0</v>
      </c>
      <c r="CQ201">
        <v>12267.57857142857</v>
      </c>
      <c r="CR201">
        <v>13790.27142857143</v>
      </c>
      <c r="CS201">
        <v>37.81232142857142</v>
      </c>
      <c r="CT201">
        <v>38.47517857142856</v>
      </c>
      <c r="CU201">
        <v>38.39478571428571</v>
      </c>
      <c r="CV201">
        <v>36.65385714285714</v>
      </c>
      <c r="CW201">
        <v>37.13810714285714</v>
      </c>
      <c r="CX201">
        <v>1107.193571428571</v>
      </c>
      <c r="CY201">
        <v>492.8242857142856</v>
      </c>
      <c r="CZ201">
        <v>0</v>
      </c>
      <c r="DA201">
        <v>1728493265.8</v>
      </c>
      <c r="DB201">
        <v>0</v>
      </c>
      <c r="DC201">
        <v>1728490956.5</v>
      </c>
      <c r="DD201" t="s">
        <v>362</v>
      </c>
      <c r="DE201">
        <v>1728490952.5</v>
      </c>
      <c r="DF201">
        <v>1728490956.5</v>
      </c>
      <c r="DG201">
        <v>1</v>
      </c>
      <c r="DH201">
        <v>-0.065</v>
      </c>
      <c r="DI201">
        <v>-0.008</v>
      </c>
      <c r="DJ201">
        <v>-3.246</v>
      </c>
      <c r="DK201">
        <v>-0.091</v>
      </c>
      <c r="DL201">
        <v>52</v>
      </c>
      <c r="DM201">
        <v>15</v>
      </c>
      <c r="DN201">
        <v>0.25</v>
      </c>
      <c r="DO201">
        <v>0.13</v>
      </c>
      <c r="DP201">
        <v>-29.91775609756098</v>
      </c>
      <c r="DQ201">
        <v>-0.09266341463418326</v>
      </c>
      <c r="DR201">
        <v>0.1517652600898402</v>
      </c>
      <c r="DS201">
        <v>1</v>
      </c>
      <c r="DT201">
        <v>1.030633658536585</v>
      </c>
      <c r="DU201">
        <v>-0.06016536585366178</v>
      </c>
      <c r="DV201">
        <v>0.00659944630201344</v>
      </c>
      <c r="DW201">
        <v>1</v>
      </c>
      <c r="DX201">
        <v>2</v>
      </c>
      <c r="DY201">
        <v>2</v>
      </c>
      <c r="DZ201" t="s">
        <v>371</v>
      </c>
      <c r="EA201">
        <v>3.23101</v>
      </c>
      <c r="EB201">
        <v>2.70455</v>
      </c>
      <c r="EC201">
        <v>0.158109</v>
      </c>
      <c r="ED201">
        <v>0.161533</v>
      </c>
      <c r="EE201">
        <v>0.0848797</v>
      </c>
      <c r="EF201">
        <v>0.0810801</v>
      </c>
      <c r="EG201">
        <v>27763.7</v>
      </c>
      <c r="EH201">
        <v>26979.8</v>
      </c>
      <c r="EI201">
        <v>31568.6</v>
      </c>
      <c r="EJ201">
        <v>30489.8</v>
      </c>
      <c r="EK201">
        <v>38716.4</v>
      </c>
      <c r="EL201">
        <v>37038.3</v>
      </c>
      <c r="EM201">
        <v>44262</v>
      </c>
      <c r="EN201">
        <v>42563.7</v>
      </c>
      <c r="EO201">
        <v>1.86812</v>
      </c>
      <c r="EP201">
        <v>1.90128</v>
      </c>
      <c r="EQ201">
        <v>0.12885</v>
      </c>
      <c r="ER201">
        <v>0</v>
      </c>
      <c r="ES201">
        <v>22.828</v>
      </c>
      <c r="ET201">
        <v>999.9</v>
      </c>
      <c r="EU201">
        <v>70.09999999999999</v>
      </c>
      <c r="EV201">
        <v>23.9</v>
      </c>
      <c r="EW201">
        <v>21.4006</v>
      </c>
      <c r="EX201">
        <v>61.2619</v>
      </c>
      <c r="EY201">
        <v>24.8758</v>
      </c>
      <c r="EZ201">
        <v>1</v>
      </c>
      <c r="FA201">
        <v>-0.210178</v>
      </c>
      <c r="FB201">
        <v>0.158698</v>
      </c>
      <c r="FC201">
        <v>20.1991</v>
      </c>
      <c r="FD201">
        <v>5.21879</v>
      </c>
      <c r="FE201">
        <v>11.9962</v>
      </c>
      <c r="FF201">
        <v>4.96495</v>
      </c>
      <c r="FG201">
        <v>3.2955</v>
      </c>
      <c r="FH201">
        <v>9999</v>
      </c>
      <c r="FI201">
        <v>9999</v>
      </c>
      <c r="FJ201">
        <v>9999</v>
      </c>
      <c r="FK201">
        <v>148.6</v>
      </c>
      <c r="FL201">
        <v>4.97102</v>
      </c>
      <c r="FM201">
        <v>1.86768</v>
      </c>
      <c r="FN201">
        <v>1.85893</v>
      </c>
      <c r="FO201">
        <v>1.86508</v>
      </c>
      <c r="FP201">
        <v>1.86306</v>
      </c>
      <c r="FQ201">
        <v>1.86443</v>
      </c>
      <c r="FR201">
        <v>1.85985</v>
      </c>
      <c r="FS201">
        <v>1.86395</v>
      </c>
      <c r="FT201">
        <v>0</v>
      </c>
      <c r="FU201">
        <v>0</v>
      </c>
      <c r="FV201">
        <v>0</v>
      </c>
      <c r="FW201">
        <v>0</v>
      </c>
      <c r="FX201" t="s">
        <v>364</v>
      </c>
      <c r="FY201" t="s">
        <v>365</v>
      </c>
      <c r="FZ201" t="s">
        <v>366</v>
      </c>
      <c r="GA201" t="s">
        <v>366</v>
      </c>
      <c r="GB201" t="s">
        <v>366</v>
      </c>
      <c r="GC201" t="s">
        <v>366</v>
      </c>
      <c r="GD201">
        <v>0</v>
      </c>
      <c r="GE201">
        <v>100</v>
      </c>
      <c r="GF201">
        <v>100</v>
      </c>
      <c r="GG201">
        <v>-8.016</v>
      </c>
      <c r="GH201">
        <v>-0.09039999999999999</v>
      </c>
      <c r="GI201">
        <v>-2.868309889394353</v>
      </c>
      <c r="GJ201">
        <v>-0.006773961979547998</v>
      </c>
      <c r="GK201">
        <v>-8.296070481250098E-08</v>
      </c>
      <c r="GL201">
        <v>3.322967193956903E-10</v>
      </c>
      <c r="GM201">
        <v>-0.07871069313407227</v>
      </c>
      <c r="GN201">
        <v>-0.00208336341840114</v>
      </c>
      <c r="GO201">
        <v>8.801746095907445E-05</v>
      </c>
      <c r="GP201">
        <v>-2.677693255255651E-07</v>
      </c>
      <c r="GQ201">
        <v>3</v>
      </c>
      <c r="GR201">
        <v>2052</v>
      </c>
      <c r="GS201">
        <v>2</v>
      </c>
      <c r="GT201">
        <v>18</v>
      </c>
      <c r="GU201">
        <v>37.6</v>
      </c>
      <c r="GV201">
        <v>37.5</v>
      </c>
      <c r="GW201">
        <v>1.9043</v>
      </c>
      <c r="GX201">
        <v>2.37915</v>
      </c>
      <c r="GY201">
        <v>1.44897</v>
      </c>
      <c r="GZ201">
        <v>2.32178</v>
      </c>
      <c r="HA201">
        <v>1.55151</v>
      </c>
      <c r="HB201">
        <v>2.24976</v>
      </c>
      <c r="HC201">
        <v>29.4739</v>
      </c>
      <c r="HD201">
        <v>14.6224</v>
      </c>
      <c r="HE201">
        <v>18</v>
      </c>
      <c r="HF201">
        <v>419.763</v>
      </c>
      <c r="HG201">
        <v>435.781</v>
      </c>
      <c r="HH201">
        <v>22.5459</v>
      </c>
      <c r="HI201">
        <v>24.2918</v>
      </c>
      <c r="HJ201">
        <v>30.0001</v>
      </c>
      <c r="HK201">
        <v>24.2614</v>
      </c>
      <c r="HL201">
        <v>24.1782</v>
      </c>
      <c r="HM201">
        <v>38.1484</v>
      </c>
      <c r="HN201">
        <v>37.7892</v>
      </c>
      <c r="HO201">
        <v>45.0814</v>
      </c>
      <c r="HP201">
        <v>22.57</v>
      </c>
      <c r="HQ201">
        <v>812.467</v>
      </c>
      <c r="HR201">
        <v>15.0668</v>
      </c>
      <c r="HS201">
        <v>100.208</v>
      </c>
      <c r="HT201">
        <v>101.718</v>
      </c>
    </row>
    <row r="202" spans="1:228">
      <c r="A202">
        <v>186</v>
      </c>
      <c r="B202">
        <v>1728493214.1</v>
      </c>
      <c r="C202">
        <v>2276.599999904633</v>
      </c>
      <c r="D202" t="s">
        <v>739</v>
      </c>
      <c r="E202" t="s">
        <v>740</v>
      </c>
      <c r="F202">
        <v>5</v>
      </c>
      <c r="G202" t="s">
        <v>357</v>
      </c>
      <c r="H202" t="s">
        <v>358</v>
      </c>
      <c r="I202" t="s">
        <v>359</v>
      </c>
      <c r="J202" t="s">
        <v>612</v>
      </c>
      <c r="K202">
        <v>1728493206.6</v>
      </c>
      <c r="L202">
        <f>(M202)/1000</f>
        <v>0</v>
      </c>
      <c r="M202">
        <f>IF(BH202, AP202, AJ202)</f>
        <v>0</v>
      </c>
      <c r="N202">
        <f>IF(BH202, AK202, AI202)</f>
        <v>0</v>
      </c>
      <c r="O202">
        <f>BJ202 - IF(AW202&gt;1, N202*BD202*100.0/(AY202), 0)</f>
        <v>0</v>
      </c>
      <c r="P202">
        <f>((V202-L202/2)*O202-N202)/(V202+L202/2)</f>
        <v>0</v>
      </c>
      <c r="Q202">
        <f>P202*(BQ202+BR202)/1000.0</f>
        <v>0</v>
      </c>
      <c r="R202">
        <f>(BJ202 - IF(AW202&gt;1, N202*BD202*100.0/(AY202), 0))*(BQ202+BR202)/1000.0</f>
        <v>0</v>
      </c>
      <c r="S202">
        <f>2.0/((1/U202-1/T202)+SIGN(U202)*SQRT((1/U202-1/T202)*(1/U202-1/T202) + 4*BE202/((BE202+1)*(BE202+1))*(2*1/U202*1/T202-1/T202*1/T202)))</f>
        <v>0</v>
      </c>
      <c r="T202">
        <f>IF(LEFT(BF202,1)&lt;&gt;"0",IF(LEFT(BF202,1)="1",3.0,BG202),$D$5+$E$5*(BX202*BQ202/($K$5*1000))+$F$5*(BX202*BQ202/($K$5*1000))*MAX(MIN(BD202,$J$5),$I$5)*MAX(MIN(BD202,$J$5),$I$5)+$G$5*MAX(MIN(BD202,$J$5),$I$5)*(BX202*BQ202/($K$5*1000))+$H$5*(BX202*BQ202/($K$5*1000))*(BX202*BQ202/($K$5*1000)))</f>
        <v>0</v>
      </c>
      <c r="U202">
        <f>L202*(1000-(1000*0.61365*exp(17.502*Y202/(240.97+Y202))/(BQ202+BR202)+BL202)/2)/(1000*0.61365*exp(17.502*Y202/(240.97+Y202))/(BQ202+BR202)-BL202)</f>
        <v>0</v>
      </c>
      <c r="V202">
        <f>1/((BE202+1)/(S202/1.6)+1/(T202/1.37)) + BE202/((BE202+1)/(S202/1.6) + BE202/(T202/1.37))</f>
        <v>0</v>
      </c>
      <c r="W202">
        <f>(AZ202*BC202)</f>
        <v>0</v>
      </c>
      <c r="X202">
        <f>(BS202+(W202+2*0.95*5.67E-8*(((BS202+$B$7)+273)^4-(BS202+273)^4)-44100*L202)/(1.84*29.3*T202+8*0.95*5.67E-8*(BS202+273)^3))</f>
        <v>0</v>
      </c>
      <c r="Y202">
        <f>($C$7*BT202+$D$7*BU202+$E$7*X202)</f>
        <v>0</v>
      </c>
      <c r="Z202">
        <f>0.61365*exp(17.502*Y202/(240.97+Y202))</f>
        <v>0</v>
      </c>
      <c r="AA202">
        <f>(AB202/AC202*100)</f>
        <v>0</v>
      </c>
      <c r="AB202">
        <f>BL202*(BQ202+BR202)/1000</f>
        <v>0</v>
      </c>
      <c r="AC202">
        <f>0.61365*exp(17.502*BS202/(240.97+BS202))</f>
        <v>0</v>
      </c>
      <c r="AD202">
        <f>(Z202-BL202*(BQ202+BR202)/1000)</f>
        <v>0</v>
      </c>
      <c r="AE202">
        <f>(-L202*44100)</f>
        <v>0</v>
      </c>
      <c r="AF202">
        <f>2*29.3*T202*0.92*(BS202-Y202)</f>
        <v>0</v>
      </c>
      <c r="AG202">
        <f>2*0.95*5.67E-8*(((BS202+$B$7)+273)^4-(Y202+273)^4)</f>
        <v>0</v>
      </c>
      <c r="AH202">
        <f>W202+AG202+AE202+AF202</f>
        <v>0</v>
      </c>
      <c r="AI202">
        <f>BP202*AW202*(BK202-BJ202*(1000-AW202*BM202)/(1000-AW202*BL202))/(100*BD202)</f>
        <v>0</v>
      </c>
      <c r="AJ202">
        <f>1000*BP202*AW202*(BL202-BM202)/(100*BD202*(1000-AW202*BL202))</f>
        <v>0</v>
      </c>
      <c r="AK202">
        <f>(AL202 - AM202 - BQ202*1E3/(8.314*(BS202+273.15)) * AO202/BP202 * AN202) * BP202/(100*BD202) * (1000 - BM202)/1000</f>
        <v>0</v>
      </c>
      <c r="AL202">
        <v>816.0435181483359</v>
      </c>
      <c r="AM202">
        <v>790.9527151515148</v>
      </c>
      <c r="AN202">
        <v>2.44589204001852</v>
      </c>
      <c r="AO202">
        <v>66.79350455149209</v>
      </c>
      <c r="AP202">
        <f>(AR202 - AQ202 + BQ202*1E3/(8.314*(BS202+273.15)) * AT202/BP202 * AS202) * BP202/(100*BD202) * 1000/(1000 - AR202)</f>
        <v>0</v>
      </c>
      <c r="AQ202">
        <v>15.12135307527582</v>
      </c>
      <c r="AR202">
        <v>16.14864484848485</v>
      </c>
      <c r="AS202">
        <v>2.061558335793964E-05</v>
      </c>
      <c r="AT202">
        <v>79.18149441064182</v>
      </c>
      <c r="AU202">
        <v>151</v>
      </c>
      <c r="AV202">
        <v>25</v>
      </c>
      <c r="AW202">
        <f>IF(AU202*$H$13&gt;=AY202,1.0,(AY202/(AY202-AU202*$H$13)))</f>
        <v>0</v>
      </c>
      <c r="AX202">
        <f>(AW202-1)*100</f>
        <v>0</v>
      </c>
      <c r="AY202">
        <f>MAX(0,($B$13+$C$13*BX202)/(1+$D$13*BX202)*BQ202/(BS202+273)*$E$13)</f>
        <v>0</v>
      </c>
      <c r="AZ202">
        <f>$B$11*BY202+$C$11*BZ202+$F$11*CK202*(1-CN202)</f>
        <v>0</v>
      </c>
      <c r="BA202">
        <f>AZ202*BB202</f>
        <v>0</v>
      </c>
      <c r="BB202">
        <f>($B$11*$D$9+$C$11*$D$9+$F$11*((CX202+CP202)/MAX(CX202+CP202+CY202, 0.1)*$I$9+CY202/MAX(CX202+CP202+CY202, 0.1)*$J$9))/($B$11+$C$11+$F$11)</f>
        <v>0</v>
      </c>
      <c r="BC202">
        <f>($B$11*$K$9+$C$11*$K$9+$F$11*((CX202+CP202)/MAX(CX202+CP202+CY202, 0.1)*$P$9+CY202/MAX(CX202+CP202+CY202, 0.1)*$Q$9))/($B$11+$C$11+$F$11)</f>
        <v>0</v>
      </c>
      <c r="BD202">
        <v>6</v>
      </c>
      <c r="BE202">
        <v>0.5</v>
      </c>
      <c r="BF202" t="s">
        <v>361</v>
      </c>
      <c r="BG202">
        <v>2</v>
      </c>
      <c r="BH202" t="b">
        <v>1</v>
      </c>
      <c r="BI202">
        <v>1728493206.6</v>
      </c>
      <c r="BJ202">
        <v>761.3149999999999</v>
      </c>
      <c r="BK202">
        <v>791.3300370370371</v>
      </c>
      <c r="BL202">
        <v>16.14454074074074</v>
      </c>
      <c r="BM202">
        <v>15.11900740740741</v>
      </c>
      <c r="BN202">
        <v>769.2922592592593</v>
      </c>
      <c r="BO202">
        <v>16.23502222222222</v>
      </c>
      <c r="BP202">
        <v>600.0016296296296</v>
      </c>
      <c r="BQ202">
        <v>97.51298148148146</v>
      </c>
      <c r="BR202">
        <v>0.09997231851851851</v>
      </c>
      <c r="BS202">
        <v>24.76865925925926</v>
      </c>
      <c r="BT202">
        <v>24.95169259259259</v>
      </c>
      <c r="BU202">
        <v>999.9000000000001</v>
      </c>
      <c r="BV202">
        <v>0</v>
      </c>
      <c r="BW202">
        <v>0</v>
      </c>
      <c r="BX202">
        <v>10020.59518518519</v>
      </c>
      <c r="BY202">
        <v>0</v>
      </c>
      <c r="BZ202">
        <v>242.6592962962963</v>
      </c>
      <c r="CA202">
        <v>-30.01494074074074</v>
      </c>
      <c r="CB202">
        <v>773.807888888889</v>
      </c>
      <c r="CC202">
        <v>803.4778518518518</v>
      </c>
      <c r="CD202">
        <v>1.025531481481481</v>
      </c>
      <c r="CE202">
        <v>791.3300370370371</v>
      </c>
      <c r="CF202">
        <v>15.11900740740741</v>
      </c>
      <c r="CG202">
        <v>1.574301851851852</v>
      </c>
      <c r="CH202">
        <v>1.474298518518518</v>
      </c>
      <c r="CI202">
        <v>13.70954074074074</v>
      </c>
      <c r="CJ202">
        <v>12.70419259259259</v>
      </c>
      <c r="CK202">
        <v>1600.026296296296</v>
      </c>
      <c r="CL202">
        <v>0.6919976666666668</v>
      </c>
      <c r="CM202">
        <v>0.3080023333333334</v>
      </c>
      <c r="CN202">
        <v>0</v>
      </c>
      <c r="CO202">
        <v>2.156618518518519</v>
      </c>
      <c r="CP202">
        <v>0</v>
      </c>
      <c r="CQ202">
        <v>12298.31111111111</v>
      </c>
      <c r="CR202">
        <v>13790.38888888889</v>
      </c>
      <c r="CS202">
        <v>37.74974074074074</v>
      </c>
      <c r="CT202">
        <v>38.43029629629629</v>
      </c>
      <c r="CU202">
        <v>38.3422962962963</v>
      </c>
      <c r="CV202">
        <v>36.6062962962963</v>
      </c>
      <c r="CW202">
        <v>37.08077777777778</v>
      </c>
      <c r="CX202">
        <v>1107.215925925926</v>
      </c>
      <c r="CY202">
        <v>492.8103703703705</v>
      </c>
      <c r="CZ202">
        <v>0</v>
      </c>
      <c r="DA202">
        <v>1728493270.6</v>
      </c>
      <c r="DB202">
        <v>0</v>
      </c>
      <c r="DC202">
        <v>1728490956.5</v>
      </c>
      <c r="DD202" t="s">
        <v>362</v>
      </c>
      <c r="DE202">
        <v>1728490952.5</v>
      </c>
      <c r="DF202">
        <v>1728490956.5</v>
      </c>
      <c r="DG202">
        <v>1</v>
      </c>
      <c r="DH202">
        <v>-0.065</v>
      </c>
      <c r="DI202">
        <v>-0.008</v>
      </c>
      <c r="DJ202">
        <v>-3.246</v>
      </c>
      <c r="DK202">
        <v>-0.091</v>
      </c>
      <c r="DL202">
        <v>52</v>
      </c>
      <c r="DM202">
        <v>15</v>
      </c>
      <c r="DN202">
        <v>0.25</v>
      </c>
      <c r="DO202">
        <v>0.13</v>
      </c>
      <c r="DP202">
        <v>-29.97638</v>
      </c>
      <c r="DQ202">
        <v>-0.4548517823639729</v>
      </c>
      <c r="DR202">
        <v>0.1579584378879459</v>
      </c>
      <c r="DS202">
        <v>0</v>
      </c>
      <c r="DT202">
        <v>1.02644225</v>
      </c>
      <c r="DU202">
        <v>-0.0136215759849924</v>
      </c>
      <c r="DV202">
        <v>0.001937106718149523</v>
      </c>
      <c r="DW202">
        <v>1</v>
      </c>
      <c r="DX202">
        <v>1</v>
      </c>
      <c r="DY202">
        <v>2</v>
      </c>
      <c r="DZ202" t="s">
        <v>363</v>
      </c>
      <c r="EA202">
        <v>3.231</v>
      </c>
      <c r="EB202">
        <v>2.70429</v>
      </c>
      <c r="EC202">
        <v>0.159755</v>
      </c>
      <c r="ED202">
        <v>0.163208</v>
      </c>
      <c r="EE202">
        <v>0.084892</v>
      </c>
      <c r="EF202">
        <v>0.0810939</v>
      </c>
      <c r="EG202">
        <v>27708.7</v>
      </c>
      <c r="EH202">
        <v>26925.4</v>
      </c>
      <c r="EI202">
        <v>31567.7</v>
      </c>
      <c r="EJ202">
        <v>30489.2</v>
      </c>
      <c r="EK202">
        <v>38714.7</v>
      </c>
      <c r="EL202">
        <v>37037.3</v>
      </c>
      <c r="EM202">
        <v>44260.6</v>
      </c>
      <c r="EN202">
        <v>42563.1</v>
      </c>
      <c r="EO202">
        <v>1.86835</v>
      </c>
      <c r="EP202">
        <v>1.90128</v>
      </c>
      <c r="EQ202">
        <v>0.128664</v>
      </c>
      <c r="ER202">
        <v>0</v>
      </c>
      <c r="ES202">
        <v>22.827</v>
      </c>
      <c r="ET202">
        <v>999.9</v>
      </c>
      <c r="EU202">
        <v>70.09999999999999</v>
      </c>
      <c r="EV202">
        <v>23.9</v>
      </c>
      <c r="EW202">
        <v>21.4015</v>
      </c>
      <c r="EX202">
        <v>61.3019</v>
      </c>
      <c r="EY202">
        <v>24.6955</v>
      </c>
      <c r="EZ202">
        <v>1</v>
      </c>
      <c r="FA202">
        <v>-0.21001</v>
      </c>
      <c r="FB202">
        <v>0.0909668</v>
      </c>
      <c r="FC202">
        <v>20.1994</v>
      </c>
      <c r="FD202">
        <v>5.21939</v>
      </c>
      <c r="FE202">
        <v>11.9954</v>
      </c>
      <c r="FF202">
        <v>4.965</v>
      </c>
      <c r="FG202">
        <v>3.2955</v>
      </c>
      <c r="FH202">
        <v>9999</v>
      </c>
      <c r="FI202">
        <v>9999</v>
      </c>
      <c r="FJ202">
        <v>9999</v>
      </c>
      <c r="FK202">
        <v>148.6</v>
      </c>
      <c r="FL202">
        <v>4.97102</v>
      </c>
      <c r="FM202">
        <v>1.86768</v>
      </c>
      <c r="FN202">
        <v>1.85891</v>
      </c>
      <c r="FO202">
        <v>1.86508</v>
      </c>
      <c r="FP202">
        <v>1.86306</v>
      </c>
      <c r="FQ202">
        <v>1.86445</v>
      </c>
      <c r="FR202">
        <v>1.85986</v>
      </c>
      <c r="FS202">
        <v>1.86399</v>
      </c>
      <c r="FT202">
        <v>0</v>
      </c>
      <c r="FU202">
        <v>0</v>
      </c>
      <c r="FV202">
        <v>0</v>
      </c>
      <c r="FW202">
        <v>0</v>
      </c>
      <c r="FX202" t="s">
        <v>364</v>
      </c>
      <c r="FY202" t="s">
        <v>365</v>
      </c>
      <c r="FZ202" t="s">
        <v>366</v>
      </c>
      <c r="GA202" t="s">
        <v>366</v>
      </c>
      <c r="GB202" t="s">
        <v>366</v>
      </c>
      <c r="GC202" t="s">
        <v>366</v>
      </c>
      <c r="GD202">
        <v>0</v>
      </c>
      <c r="GE202">
        <v>100</v>
      </c>
      <c r="GF202">
        <v>100</v>
      </c>
      <c r="GG202">
        <v>-8.092000000000001</v>
      </c>
      <c r="GH202">
        <v>-0.0905</v>
      </c>
      <c r="GI202">
        <v>-2.868309889394353</v>
      </c>
      <c r="GJ202">
        <v>-0.006773961979547998</v>
      </c>
      <c r="GK202">
        <v>-8.296070481250098E-08</v>
      </c>
      <c r="GL202">
        <v>3.322967193956903E-10</v>
      </c>
      <c r="GM202">
        <v>-0.07871069313407227</v>
      </c>
      <c r="GN202">
        <v>-0.00208336341840114</v>
      </c>
      <c r="GO202">
        <v>8.801746095907445E-05</v>
      </c>
      <c r="GP202">
        <v>-2.677693255255651E-07</v>
      </c>
      <c r="GQ202">
        <v>3</v>
      </c>
      <c r="GR202">
        <v>2052</v>
      </c>
      <c r="GS202">
        <v>2</v>
      </c>
      <c r="GT202">
        <v>18</v>
      </c>
      <c r="GU202">
        <v>37.7</v>
      </c>
      <c r="GV202">
        <v>37.6</v>
      </c>
      <c r="GW202">
        <v>1.92627</v>
      </c>
      <c r="GX202">
        <v>2.36694</v>
      </c>
      <c r="GY202">
        <v>1.44775</v>
      </c>
      <c r="GZ202">
        <v>2.32056</v>
      </c>
      <c r="HA202">
        <v>1.55151</v>
      </c>
      <c r="HB202">
        <v>2.37061</v>
      </c>
      <c r="HC202">
        <v>29.4739</v>
      </c>
      <c r="HD202">
        <v>14.6224</v>
      </c>
      <c r="HE202">
        <v>18</v>
      </c>
      <c r="HF202">
        <v>419.928</v>
      </c>
      <c r="HG202">
        <v>435.831</v>
      </c>
      <c r="HH202">
        <v>22.5876</v>
      </c>
      <c r="HI202">
        <v>24.2984</v>
      </c>
      <c r="HJ202">
        <v>30.0003</v>
      </c>
      <c r="HK202">
        <v>24.2679</v>
      </c>
      <c r="HL202">
        <v>24.1843</v>
      </c>
      <c r="HM202">
        <v>38.6459</v>
      </c>
      <c r="HN202">
        <v>37.7892</v>
      </c>
      <c r="HO202">
        <v>45.0814</v>
      </c>
      <c r="HP202">
        <v>22.6071</v>
      </c>
      <c r="HQ202">
        <v>827.495</v>
      </c>
      <c r="HR202">
        <v>15.0668</v>
      </c>
      <c r="HS202">
        <v>100.204</v>
      </c>
      <c r="HT202">
        <v>101.717</v>
      </c>
    </row>
    <row r="203" spans="1:228">
      <c r="A203">
        <v>187</v>
      </c>
      <c r="B203">
        <v>1728493219.1</v>
      </c>
      <c r="C203">
        <v>2281.599999904633</v>
      </c>
      <c r="D203" t="s">
        <v>741</v>
      </c>
      <c r="E203" t="s">
        <v>742</v>
      </c>
      <c r="F203">
        <v>5</v>
      </c>
      <c r="G203" t="s">
        <v>357</v>
      </c>
      <c r="H203" t="s">
        <v>358</v>
      </c>
      <c r="I203" t="s">
        <v>359</v>
      </c>
      <c r="J203" t="s">
        <v>612</v>
      </c>
      <c r="K203">
        <v>1728493211.314285</v>
      </c>
      <c r="L203">
        <f>(M203)/1000</f>
        <v>0</v>
      </c>
      <c r="M203">
        <f>IF(BH203, AP203, AJ203)</f>
        <v>0</v>
      </c>
      <c r="N203">
        <f>IF(BH203, AK203, AI203)</f>
        <v>0</v>
      </c>
      <c r="O203">
        <f>BJ203 - IF(AW203&gt;1, N203*BD203*100.0/(AY203), 0)</f>
        <v>0</v>
      </c>
      <c r="P203">
        <f>((V203-L203/2)*O203-N203)/(V203+L203/2)</f>
        <v>0</v>
      </c>
      <c r="Q203">
        <f>P203*(BQ203+BR203)/1000.0</f>
        <v>0</v>
      </c>
      <c r="R203">
        <f>(BJ203 - IF(AW203&gt;1, N203*BD203*100.0/(AY203), 0))*(BQ203+BR203)/1000.0</f>
        <v>0</v>
      </c>
      <c r="S203">
        <f>2.0/((1/U203-1/T203)+SIGN(U203)*SQRT((1/U203-1/T203)*(1/U203-1/T203) + 4*BE203/((BE203+1)*(BE203+1))*(2*1/U203*1/T203-1/T203*1/T203)))</f>
        <v>0</v>
      </c>
      <c r="T203">
        <f>IF(LEFT(BF203,1)&lt;&gt;"0",IF(LEFT(BF203,1)="1",3.0,BG203),$D$5+$E$5*(BX203*BQ203/($K$5*1000))+$F$5*(BX203*BQ203/($K$5*1000))*MAX(MIN(BD203,$J$5),$I$5)*MAX(MIN(BD203,$J$5),$I$5)+$G$5*MAX(MIN(BD203,$J$5),$I$5)*(BX203*BQ203/($K$5*1000))+$H$5*(BX203*BQ203/($K$5*1000))*(BX203*BQ203/($K$5*1000)))</f>
        <v>0</v>
      </c>
      <c r="U203">
        <f>L203*(1000-(1000*0.61365*exp(17.502*Y203/(240.97+Y203))/(BQ203+BR203)+BL203)/2)/(1000*0.61365*exp(17.502*Y203/(240.97+Y203))/(BQ203+BR203)-BL203)</f>
        <v>0</v>
      </c>
      <c r="V203">
        <f>1/((BE203+1)/(S203/1.6)+1/(T203/1.37)) + BE203/((BE203+1)/(S203/1.6) + BE203/(T203/1.37))</f>
        <v>0</v>
      </c>
      <c r="W203">
        <f>(AZ203*BC203)</f>
        <v>0</v>
      </c>
      <c r="X203">
        <f>(BS203+(W203+2*0.95*5.67E-8*(((BS203+$B$7)+273)^4-(BS203+273)^4)-44100*L203)/(1.84*29.3*T203+8*0.95*5.67E-8*(BS203+273)^3))</f>
        <v>0</v>
      </c>
      <c r="Y203">
        <f>($C$7*BT203+$D$7*BU203+$E$7*X203)</f>
        <v>0</v>
      </c>
      <c r="Z203">
        <f>0.61365*exp(17.502*Y203/(240.97+Y203))</f>
        <v>0</v>
      </c>
      <c r="AA203">
        <f>(AB203/AC203*100)</f>
        <v>0</v>
      </c>
      <c r="AB203">
        <f>BL203*(BQ203+BR203)/1000</f>
        <v>0</v>
      </c>
      <c r="AC203">
        <f>0.61365*exp(17.502*BS203/(240.97+BS203))</f>
        <v>0</v>
      </c>
      <c r="AD203">
        <f>(Z203-BL203*(BQ203+BR203)/1000)</f>
        <v>0</v>
      </c>
      <c r="AE203">
        <f>(-L203*44100)</f>
        <v>0</v>
      </c>
      <c r="AF203">
        <f>2*29.3*T203*0.92*(BS203-Y203)</f>
        <v>0</v>
      </c>
      <c r="AG203">
        <f>2*0.95*5.67E-8*(((BS203+$B$7)+273)^4-(Y203+273)^4)</f>
        <v>0</v>
      </c>
      <c r="AH203">
        <f>W203+AG203+AE203+AF203</f>
        <v>0</v>
      </c>
      <c r="AI203">
        <f>BP203*AW203*(BK203-BJ203*(1000-AW203*BM203)/(1000-AW203*BL203))/(100*BD203)</f>
        <v>0</v>
      </c>
      <c r="AJ203">
        <f>1000*BP203*AW203*(BL203-BM203)/(100*BD203*(1000-AW203*BL203))</f>
        <v>0</v>
      </c>
      <c r="AK203">
        <f>(AL203 - AM203 - BQ203*1E3/(8.314*(BS203+273.15)) * AO203/BP203 * AN203) * BP203/(100*BD203) * (1000 - BM203)/1000</f>
        <v>0</v>
      </c>
      <c r="AL203">
        <v>828.839710236047</v>
      </c>
      <c r="AM203">
        <v>803.4596424242422</v>
      </c>
      <c r="AN203">
        <v>2.508706195081471</v>
      </c>
      <c r="AO203">
        <v>66.79350455149209</v>
      </c>
      <c r="AP203">
        <f>(AR203 - AQ203 + BQ203*1E3/(8.314*(BS203+273.15)) * AT203/BP203 * AS203) * BP203/(100*BD203) * 1000/(1000 - AR203)</f>
        <v>0</v>
      </c>
      <c r="AQ203">
        <v>15.12564249564215</v>
      </c>
      <c r="AR203">
        <v>16.15093515151515</v>
      </c>
      <c r="AS203">
        <v>7.284409396575215E-06</v>
      </c>
      <c r="AT203">
        <v>79.18149441064182</v>
      </c>
      <c r="AU203">
        <v>151</v>
      </c>
      <c r="AV203">
        <v>25</v>
      </c>
      <c r="AW203">
        <f>IF(AU203*$H$13&gt;=AY203,1.0,(AY203/(AY203-AU203*$H$13)))</f>
        <v>0</v>
      </c>
      <c r="AX203">
        <f>(AW203-1)*100</f>
        <v>0</v>
      </c>
      <c r="AY203">
        <f>MAX(0,($B$13+$C$13*BX203)/(1+$D$13*BX203)*BQ203/(BS203+273)*$E$13)</f>
        <v>0</v>
      </c>
      <c r="AZ203">
        <f>$B$11*BY203+$C$11*BZ203+$F$11*CK203*(1-CN203)</f>
        <v>0</v>
      </c>
      <c r="BA203">
        <f>AZ203*BB203</f>
        <v>0</v>
      </c>
      <c r="BB203">
        <f>($B$11*$D$9+$C$11*$D$9+$F$11*((CX203+CP203)/MAX(CX203+CP203+CY203, 0.1)*$I$9+CY203/MAX(CX203+CP203+CY203, 0.1)*$J$9))/($B$11+$C$11+$F$11)</f>
        <v>0</v>
      </c>
      <c r="BC203">
        <f>($B$11*$K$9+$C$11*$K$9+$F$11*((CX203+CP203)/MAX(CX203+CP203+CY203, 0.1)*$P$9+CY203/MAX(CX203+CP203+CY203, 0.1)*$Q$9))/($B$11+$C$11+$F$11)</f>
        <v>0</v>
      </c>
      <c r="BD203">
        <v>6</v>
      </c>
      <c r="BE203">
        <v>0.5</v>
      </c>
      <c r="BF203" t="s">
        <v>361</v>
      </c>
      <c r="BG203">
        <v>2</v>
      </c>
      <c r="BH203" t="b">
        <v>1</v>
      </c>
      <c r="BI203">
        <v>1728493211.314285</v>
      </c>
      <c r="BJ203">
        <v>772.7315357142858</v>
      </c>
      <c r="BK203">
        <v>802.901107142857</v>
      </c>
      <c r="BL203">
        <v>16.14723928571429</v>
      </c>
      <c r="BM203">
        <v>15.12198214285714</v>
      </c>
      <c r="BN203">
        <v>780.7812142857143</v>
      </c>
      <c r="BO203">
        <v>16.23771785714286</v>
      </c>
      <c r="BP203">
        <v>600.004</v>
      </c>
      <c r="BQ203">
        <v>97.51316785714286</v>
      </c>
      <c r="BR203">
        <v>0.09997432142857142</v>
      </c>
      <c r="BS203">
        <v>24.76361071428571</v>
      </c>
      <c r="BT203">
        <v>24.94576071428571</v>
      </c>
      <c r="BU203">
        <v>999.9000000000002</v>
      </c>
      <c r="BV203">
        <v>0</v>
      </c>
      <c r="BW203">
        <v>0</v>
      </c>
      <c r="BX203">
        <v>10014.57214285714</v>
      </c>
      <c r="BY203">
        <v>0</v>
      </c>
      <c r="BZ203">
        <v>256.9701071428572</v>
      </c>
      <c r="CA203">
        <v>-30.169525</v>
      </c>
      <c r="CB203">
        <v>785.4139285714285</v>
      </c>
      <c r="CC203">
        <v>815.2289642857143</v>
      </c>
      <c r="CD203">
        <v>1.025263571428571</v>
      </c>
      <c r="CE203">
        <v>802.901107142857</v>
      </c>
      <c r="CF203">
        <v>15.12198214285714</v>
      </c>
      <c r="CG203">
        <v>1.574568571428572</v>
      </c>
      <c r="CH203">
        <v>1.474591785714286</v>
      </c>
      <c r="CI203">
        <v>13.71214642857143</v>
      </c>
      <c r="CJ203">
        <v>12.70722142857143</v>
      </c>
      <c r="CK203">
        <v>1600.031428571428</v>
      </c>
      <c r="CL203">
        <v>0.6920072857142857</v>
      </c>
      <c r="CM203">
        <v>0.3079927142857143</v>
      </c>
      <c r="CN203">
        <v>0</v>
      </c>
      <c r="CO203">
        <v>2.106310714285714</v>
      </c>
      <c r="CP203">
        <v>0</v>
      </c>
      <c r="CQ203">
        <v>12326.36071428571</v>
      </c>
      <c r="CR203">
        <v>13790.48571428572</v>
      </c>
      <c r="CS203">
        <v>37.69403571428571</v>
      </c>
      <c r="CT203">
        <v>38.39035714285713</v>
      </c>
      <c r="CU203">
        <v>38.29214285714285</v>
      </c>
      <c r="CV203">
        <v>36.58007142857143</v>
      </c>
      <c r="CW203">
        <v>37.03996428571428</v>
      </c>
      <c r="CX203">
        <v>1107.233928571428</v>
      </c>
      <c r="CY203">
        <v>492.7975000000001</v>
      </c>
      <c r="CZ203">
        <v>0</v>
      </c>
      <c r="DA203">
        <v>1728493276</v>
      </c>
      <c r="DB203">
        <v>0</v>
      </c>
      <c r="DC203">
        <v>1728490956.5</v>
      </c>
      <c r="DD203" t="s">
        <v>362</v>
      </c>
      <c r="DE203">
        <v>1728490952.5</v>
      </c>
      <c r="DF203">
        <v>1728490956.5</v>
      </c>
      <c r="DG203">
        <v>1</v>
      </c>
      <c r="DH203">
        <v>-0.065</v>
      </c>
      <c r="DI203">
        <v>-0.008</v>
      </c>
      <c r="DJ203">
        <v>-3.246</v>
      </c>
      <c r="DK203">
        <v>-0.091</v>
      </c>
      <c r="DL203">
        <v>52</v>
      </c>
      <c r="DM203">
        <v>15</v>
      </c>
      <c r="DN203">
        <v>0.25</v>
      </c>
      <c r="DO203">
        <v>0.13</v>
      </c>
      <c r="DP203">
        <v>-30.14043658536585</v>
      </c>
      <c r="DQ203">
        <v>-1.989570731707407</v>
      </c>
      <c r="DR203">
        <v>0.2793204652725032</v>
      </c>
      <c r="DS203">
        <v>0</v>
      </c>
      <c r="DT203">
        <v>1.025491707317073</v>
      </c>
      <c r="DU203">
        <v>-0.003264668989546839</v>
      </c>
      <c r="DV203">
        <v>0.0007257725990668343</v>
      </c>
      <c r="DW203">
        <v>1</v>
      </c>
      <c r="DX203">
        <v>1</v>
      </c>
      <c r="DY203">
        <v>2</v>
      </c>
      <c r="DZ203" t="s">
        <v>363</v>
      </c>
      <c r="EA203">
        <v>3.23079</v>
      </c>
      <c r="EB203">
        <v>2.70465</v>
      </c>
      <c r="EC203">
        <v>0.161419</v>
      </c>
      <c r="ED203">
        <v>0.164873</v>
      </c>
      <c r="EE203">
        <v>0.0848962</v>
      </c>
      <c r="EF203">
        <v>0.0811011</v>
      </c>
      <c r="EG203">
        <v>27653.9</v>
      </c>
      <c r="EH203">
        <v>26871.7</v>
      </c>
      <c r="EI203">
        <v>31567.7</v>
      </c>
      <c r="EJ203">
        <v>30489</v>
      </c>
      <c r="EK203">
        <v>38714.4</v>
      </c>
      <c r="EL203">
        <v>37036.6</v>
      </c>
      <c r="EM203">
        <v>44260.5</v>
      </c>
      <c r="EN203">
        <v>42562.6</v>
      </c>
      <c r="EO203">
        <v>1.86775</v>
      </c>
      <c r="EP203">
        <v>1.90125</v>
      </c>
      <c r="EQ203">
        <v>0.12856</v>
      </c>
      <c r="ER203">
        <v>0</v>
      </c>
      <c r="ES203">
        <v>22.8261</v>
      </c>
      <c r="ET203">
        <v>999.9</v>
      </c>
      <c r="EU203">
        <v>70.09999999999999</v>
      </c>
      <c r="EV203">
        <v>23.9</v>
      </c>
      <c r="EW203">
        <v>21.402</v>
      </c>
      <c r="EX203">
        <v>61.2519</v>
      </c>
      <c r="EY203">
        <v>25.1162</v>
      </c>
      <c r="EZ203">
        <v>1</v>
      </c>
      <c r="FA203">
        <v>-0.209825</v>
      </c>
      <c r="FB203">
        <v>0.0512854</v>
      </c>
      <c r="FC203">
        <v>20.1992</v>
      </c>
      <c r="FD203">
        <v>5.21909</v>
      </c>
      <c r="FE203">
        <v>11.9957</v>
      </c>
      <c r="FF203">
        <v>4.96475</v>
      </c>
      <c r="FG203">
        <v>3.2955</v>
      </c>
      <c r="FH203">
        <v>9999</v>
      </c>
      <c r="FI203">
        <v>9999</v>
      </c>
      <c r="FJ203">
        <v>9999</v>
      </c>
      <c r="FK203">
        <v>148.6</v>
      </c>
      <c r="FL203">
        <v>4.971</v>
      </c>
      <c r="FM203">
        <v>1.86768</v>
      </c>
      <c r="FN203">
        <v>1.85893</v>
      </c>
      <c r="FO203">
        <v>1.86508</v>
      </c>
      <c r="FP203">
        <v>1.86307</v>
      </c>
      <c r="FQ203">
        <v>1.86445</v>
      </c>
      <c r="FR203">
        <v>1.85986</v>
      </c>
      <c r="FS203">
        <v>1.86399</v>
      </c>
      <c r="FT203">
        <v>0</v>
      </c>
      <c r="FU203">
        <v>0</v>
      </c>
      <c r="FV203">
        <v>0</v>
      </c>
      <c r="FW203">
        <v>0</v>
      </c>
      <c r="FX203" t="s">
        <v>364</v>
      </c>
      <c r="FY203" t="s">
        <v>365</v>
      </c>
      <c r="FZ203" t="s">
        <v>366</v>
      </c>
      <c r="GA203" t="s">
        <v>366</v>
      </c>
      <c r="GB203" t="s">
        <v>366</v>
      </c>
      <c r="GC203" t="s">
        <v>366</v>
      </c>
      <c r="GD203">
        <v>0</v>
      </c>
      <c r="GE203">
        <v>100</v>
      </c>
      <c r="GF203">
        <v>100</v>
      </c>
      <c r="GG203">
        <v>-8.169</v>
      </c>
      <c r="GH203">
        <v>-0.0905</v>
      </c>
      <c r="GI203">
        <v>-2.868309889394353</v>
      </c>
      <c r="GJ203">
        <v>-0.006773961979547998</v>
      </c>
      <c r="GK203">
        <v>-8.296070481250098E-08</v>
      </c>
      <c r="GL203">
        <v>3.322967193956903E-10</v>
      </c>
      <c r="GM203">
        <v>-0.07871069313407227</v>
      </c>
      <c r="GN203">
        <v>-0.00208336341840114</v>
      </c>
      <c r="GO203">
        <v>8.801746095907445E-05</v>
      </c>
      <c r="GP203">
        <v>-2.677693255255651E-07</v>
      </c>
      <c r="GQ203">
        <v>3</v>
      </c>
      <c r="GR203">
        <v>2052</v>
      </c>
      <c r="GS203">
        <v>2</v>
      </c>
      <c r="GT203">
        <v>18</v>
      </c>
      <c r="GU203">
        <v>37.8</v>
      </c>
      <c r="GV203">
        <v>37.7</v>
      </c>
      <c r="GW203">
        <v>1.9519</v>
      </c>
      <c r="GX203">
        <v>2.35718</v>
      </c>
      <c r="GY203">
        <v>1.44775</v>
      </c>
      <c r="GZ203">
        <v>2.32056</v>
      </c>
      <c r="HA203">
        <v>1.55151</v>
      </c>
      <c r="HB203">
        <v>2.43042</v>
      </c>
      <c r="HC203">
        <v>29.4739</v>
      </c>
      <c r="HD203">
        <v>14.6224</v>
      </c>
      <c r="HE203">
        <v>18</v>
      </c>
      <c r="HF203">
        <v>419.662</v>
      </c>
      <c r="HG203">
        <v>435.87</v>
      </c>
      <c r="HH203">
        <v>22.6318</v>
      </c>
      <c r="HI203">
        <v>24.3049</v>
      </c>
      <c r="HJ203">
        <v>30.0003</v>
      </c>
      <c r="HK203">
        <v>24.2745</v>
      </c>
      <c r="HL203">
        <v>24.1908</v>
      </c>
      <c r="HM203">
        <v>39.1022</v>
      </c>
      <c r="HN203">
        <v>37.7892</v>
      </c>
      <c r="HO203">
        <v>44.707</v>
      </c>
      <c r="HP203">
        <v>22.6464</v>
      </c>
      <c r="HQ203">
        <v>837.513</v>
      </c>
      <c r="HR203">
        <v>15.0668</v>
      </c>
      <c r="HS203">
        <v>100.204</v>
      </c>
      <c r="HT203">
        <v>101.716</v>
      </c>
    </row>
    <row r="204" spans="1:228">
      <c r="A204">
        <v>188</v>
      </c>
      <c r="B204">
        <v>1728493224.1</v>
      </c>
      <c r="C204">
        <v>2286.599999904633</v>
      </c>
      <c r="D204" t="s">
        <v>743</v>
      </c>
      <c r="E204" t="s">
        <v>744</v>
      </c>
      <c r="F204">
        <v>5</v>
      </c>
      <c r="G204" t="s">
        <v>357</v>
      </c>
      <c r="H204" t="s">
        <v>358</v>
      </c>
      <c r="I204" t="s">
        <v>359</v>
      </c>
      <c r="J204" t="s">
        <v>612</v>
      </c>
      <c r="K204">
        <v>1728493216.6</v>
      </c>
      <c r="L204">
        <f>(M204)/1000</f>
        <v>0</v>
      </c>
      <c r="M204">
        <f>IF(BH204, AP204, AJ204)</f>
        <v>0</v>
      </c>
      <c r="N204">
        <f>IF(BH204, AK204, AI204)</f>
        <v>0</v>
      </c>
      <c r="O204">
        <f>BJ204 - IF(AW204&gt;1, N204*BD204*100.0/(AY204), 0)</f>
        <v>0</v>
      </c>
      <c r="P204">
        <f>((V204-L204/2)*O204-N204)/(V204+L204/2)</f>
        <v>0</v>
      </c>
      <c r="Q204">
        <f>P204*(BQ204+BR204)/1000.0</f>
        <v>0</v>
      </c>
      <c r="R204">
        <f>(BJ204 - IF(AW204&gt;1, N204*BD204*100.0/(AY204), 0))*(BQ204+BR204)/1000.0</f>
        <v>0</v>
      </c>
      <c r="S204">
        <f>2.0/((1/U204-1/T204)+SIGN(U204)*SQRT((1/U204-1/T204)*(1/U204-1/T204) + 4*BE204/((BE204+1)*(BE204+1))*(2*1/U204*1/T204-1/T204*1/T204)))</f>
        <v>0</v>
      </c>
      <c r="T204">
        <f>IF(LEFT(BF204,1)&lt;&gt;"0",IF(LEFT(BF204,1)="1",3.0,BG204),$D$5+$E$5*(BX204*BQ204/($K$5*1000))+$F$5*(BX204*BQ204/($K$5*1000))*MAX(MIN(BD204,$J$5),$I$5)*MAX(MIN(BD204,$J$5),$I$5)+$G$5*MAX(MIN(BD204,$J$5),$I$5)*(BX204*BQ204/($K$5*1000))+$H$5*(BX204*BQ204/($K$5*1000))*(BX204*BQ204/($K$5*1000)))</f>
        <v>0</v>
      </c>
      <c r="U204">
        <f>L204*(1000-(1000*0.61365*exp(17.502*Y204/(240.97+Y204))/(BQ204+BR204)+BL204)/2)/(1000*0.61365*exp(17.502*Y204/(240.97+Y204))/(BQ204+BR204)-BL204)</f>
        <v>0</v>
      </c>
      <c r="V204">
        <f>1/((BE204+1)/(S204/1.6)+1/(T204/1.37)) + BE204/((BE204+1)/(S204/1.6) + BE204/(T204/1.37))</f>
        <v>0</v>
      </c>
      <c r="W204">
        <f>(AZ204*BC204)</f>
        <v>0</v>
      </c>
      <c r="X204">
        <f>(BS204+(W204+2*0.95*5.67E-8*(((BS204+$B$7)+273)^4-(BS204+273)^4)-44100*L204)/(1.84*29.3*T204+8*0.95*5.67E-8*(BS204+273)^3))</f>
        <v>0</v>
      </c>
      <c r="Y204">
        <f>($C$7*BT204+$D$7*BU204+$E$7*X204)</f>
        <v>0</v>
      </c>
      <c r="Z204">
        <f>0.61365*exp(17.502*Y204/(240.97+Y204))</f>
        <v>0</v>
      </c>
      <c r="AA204">
        <f>(AB204/AC204*100)</f>
        <v>0</v>
      </c>
      <c r="AB204">
        <f>BL204*(BQ204+BR204)/1000</f>
        <v>0</v>
      </c>
      <c r="AC204">
        <f>0.61365*exp(17.502*BS204/(240.97+BS204))</f>
        <v>0</v>
      </c>
      <c r="AD204">
        <f>(Z204-BL204*(BQ204+BR204)/1000)</f>
        <v>0</v>
      </c>
      <c r="AE204">
        <f>(-L204*44100)</f>
        <v>0</v>
      </c>
      <c r="AF204">
        <f>2*29.3*T204*0.92*(BS204-Y204)</f>
        <v>0</v>
      </c>
      <c r="AG204">
        <f>2*0.95*5.67E-8*(((BS204+$B$7)+273)^4-(Y204+273)^4)</f>
        <v>0</v>
      </c>
      <c r="AH204">
        <f>W204+AG204+AE204+AF204</f>
        <v>0</v>
      </c>
      <c r="AI204">
        <f>BP204*AW204*(BK204-BJ204*(1000-AW204*BM204)/(1000-AW204*BL204))/(100*BD204)</f>
        <v>0</v>
      </c>
      <c r="AJ204">
        <f>1000*BP204*AW204*(BL204-BM204)/(100*BD204*(1000-AW204*BL204))</f>
        <v>0</v>
      </c>
      <c r="AK204">
        <f>(AL204 - AM204 - BQ204*1E3/(8.314*(BS204+273.15)) * AO204/BP204 * AN204) * BP204/(100*BD204) * (1000 - BM204)/1000</f>
        <v>0</v>
      </c>
      <c r="AL204">
        <v>841.5707736417248</v>
      </c>
      <c r="AM204">
        <v>815.9398606060603</v>
      </c>
      <c r="AN204">
        <v>2.509966031519927</v>
      </c>
      <c r="AO204">
        <v>66.79350455149209</v>
      </c>
      <c r="AP204">
        <f>(AR204 - AQ204 + BQ204*1E3/(8.314*(BS204+273.15)) * AT204/BP204 * AS204) * BP204/(100*BD204) * 1000/(1000 - AR204)</f>
        <v>0</v>
      </c>
      <c r="AQ204">
        <v>15.12643696170773</v>
      </c>
      <c r="AR204">
        <v>16.15347272727272</v>
      </c>
      <c r="AS204">
        <v>1.410001971302551E-05</v>
      </c>
      <c r="AT204">
        <v>79.18149441064182</v>
      </c>
      <c r="AU204">
        <v>150</v>
      </c>
      <c r="AV204">
        <v>25</v>
      </c>
      <c r="AW204">
        <f>IF(AU204*$H$13&gt;=AY204,1.0,(AY204/(AY204-AU204*$H$13)))</f>
        <v>0</v>
      </c>
      <c r="AX204">
        <f>(AW204-1)*100</f>
        <v>0</v>
      </c>
      <c r="AY204">
        <f>MAX(0,($B$13+$C$13*BX204)/(1+$D$13*BX204)*BQ204/(BS204+273)*$E$13)</f>
        <v>0</v>
      </c>
      <c r="AZ204">
        <f>$B$11*BY204+$C$11*BZ204+$F$11*CK204*(1-CN204)</f>
        <v>0</v>
      </c>
      <c r="BA204">
        <f>AZ204*BB204</f>
        <v>0</v>
      </c>
      <c r="BB204">
        <f>($B$11*$D$9+$C$11*$D$9+$F$11*((CX204+CP204)/MAX(CX204+CP204+CY204, 0.1)*$I$9+CY204/MAX(CX204+CP204+CY204, 0.1)*$J$9))/($B$11+$C$11+$F$11)</f>
        <v>0</v>
      </c>
      <c r="BC204">
        <f>($B$11*$K$9+$C$11*$K$9+$F$11*((CX204+CP204)/MAX(CX204+CP204+CY204, 0.1)*$P$9+CY204/MAX(CX204+CP204+CY204, 0.1)*$Q$9))/($B$11+$C$11+$F$11)</f>
        <v>0</v>
      </c>
      <c r="BD204">
        <v>6</v>
      </c>
      <c r="BE204">
        <v>0.5</v>
      </c>
      <c r="BF204" t="s">
        <v>361</v>
      </c>
      <c r="BG204">
        <v>2</v>
      </c>
      <c r="BH204" t="b">
        <v>1</v>
      </c>
      <c r="BI204">
        <v>1728493216.6</v>
      </c>
      <c r="BJ204">
        <v>785.5793333333334</v>
      </c>
      <c r="BK204">
        <v>816.1010370370371</v>
      </c>
      <c r="BL204">
        <v>16.15038888888889</v>
      </c>
      <c r="BM204">
        <v>15.12473703703704</v>
      </c>
      <c r="BN204">
        <v>793.7102222222221</v>
      </c>
      <c r="BO204">
        <v>16.24087037037037</v>
      </c>
      <c r="BP204">
        <v>600.0195925925925</v>
      </c>
      <c r="BQ204">
        <v>97.51301851851852</v>
      </c>
      <c r="BR204">
        <v>0.1000450185185185</v>
      </c>
      <c r="BS204">
        <v>24.75823333333333</v>
      </c>
      <c r="BT204">
        <v>24.94105555555555</v>
      </c>
      <c r="BU204">
        <v>999.9000000000001</v>
      </c>
      <c r="BV204">
        <v>0</v>
      </c>
      <c r="BW204">
        <v>0</v>
      </c>
      <c r="BX204">
        <v>10004.93074074074</v>
      </c>
      <c r="BY204">
        <v>0</v>
      </c>
      <c r="BZ204">
        <v>278.979962962963</v>
      </c>
      <c r="CA204">
        <v>-30.52171111111111</v>
      </c>
      <c r="CB204">
        <v>798.4750370370369</v>
      </c>
      <c r="CC204">
        <v>828.6339259259258</v>
      </c>
      <c r="CD204">
        <v>1.025652962962963</v>
      </c>
      <c r="CE204">
        <v>816.1010370370371</v>
      </c>
      <c r="CF204">
        <v>15.12473703703704</v>
      </c>
      <c r="CG204">
        <v>1.574873333333333</v>
      </c>
      <c r="CH204">
        <v>1.474858148148148</v>
      </c>
      <c r="CI204">
        <v>13.71512592592593</v>
      </c>
      <c r="CJ204">
        <v>12.70998518518519</v>
      </c>
      <c r="CK204">
        <v>1600.01925925926</v>
      </c>
      <c r="CL204">
        <v>0.6920118518518519</v>
      </c>
      <c r="CM204">
        <v>0.3079881481481482</v>
      </c>
      <c r="CN204">
        <v>0</v>
      </c>
      <c r="CO204">
        <v>2.141429629629629</v>
      </c>
      <c r="CP204">
        <v>0</v>
      </c>
      <c r="CQ204">
        <v>12357.92962962963</v>
      </c>
      <c r="CR204">
        <v>13790.4037037037</v>
      </c>
      <c r="CS204">
        <v>37.63629629629629</v>
      </c>
      <c r="CT204">
        <v>38.34696296296296</v>
      </c>
      <c r="CU204">
        <v>38.24040740740741</v>
      </c>
      <c r="CV204">
        <v>36.54133333333333</v>
      </c>
      <c r="CW204">
        <v>36.99048148148148</v>
      </c>
      <c r="CX204">
        <v>1107.231851851852</v>
      </c>
      <c r="CY204">
        <v>492.7874074074075</v>
      </c>
      <c r="CZ204">
        <v>0</v>
      </c>
      <c r="DA204">
        <v>1728493280.8</v>
      </c>
      <c r="DB204">
        <v>0</v>
      </c>
      <c r="DC204">
        <v>1728490956.5</v>
      </c>
      <c r="DD204" t="s">
        <v>362</v>
      </c>
      <c r="DE204">
        <v>1728490952.5</v>
      </c>
      <c r="DF204">
        <v>1728490956.5</v>
      </c>
      <c r="DG204">
        <v>1</v>
      </c>
      <c r="DH204">
        <v>-0.065</v>
      </c>
      <c r="DI204">
        <v>-0.008</v>
      </c>
      <c r="DJ204">
        <v>-3.246</v>
      </c>
      <c r="DK204">
        <v>-0.091</v>
      </c>
      <c r="DL204">
        <v>52</v>
      </c>
      <c r="DM204">
        <v>15</v>
      </c>
      <c r="DN204">
        <v>0.25</v>
      </c>
      <c r="DO204">
        <v>0.13</v>
      </c>
      <c r="DP204">
        <v>-30.32144878048781</v>
      </c>
      <c r="DQ204">
        <v>-4.026485017421642</v>
      </c>
      <c r="DR204">
        <v>0.3998338594734565</v>
      </c>
      <c r="DS204">
        <v>0</v>
      </c>
      <c r="DT204">
        <v>1.025545121951219</v>
      </c>
      <c r="DU204">
        <v>0.002590662020908246</v>
      </c>
      <c r="DV204">
        <v>0.0006829817051123388</v>
      </c>
      <c r="DW204">
        <v>1</v>
      </c>
      <c r="DX204">
        <v>1</v>
      </c>
      <c r="DY204">
        <v>2</v>
      </c>
      <c r="DZ204" t="s">
        <v>363</v>
      </c>
      <c r="EA204">
        <v>3.23086</v>
      </c>
      <c r="EB204">
        <v>2.70431</v>
      </c>
      <c r="EC204">
        <v>0.163075</v>
      </c>
      <c r="ED204">
        <v>0.166545</v>
      </c>
      <c r="EE204">
        <v>0.0849043</v>
      </c>
      <c r="EF204">
        <v>0.0811106</v>
      </c>
      <c r="EG204">
        <v>27599.1</v>
      </c>
      <c r="EH204">
        <v>26817.7</v>
      </c>
      <c r="EI204">
        <v>31567.5</v>
      </c>
      <c r="EJ204">
        <v>30488.7</v>
      </c>
      <c r="EK204">
        <v>38714.2</v>
      </c>
      <c r="EL204">
        <v>37035.9</v>
      </c>
      <c r="EM204">
        <v>44260.5</v>
      </c>
      <c r="EN204">
        <v>42562.2</v>
      </c>
      <c r="EO204">
        <v>1.8708</v>
      </c>
      <c r="EP204">
        <v>1.9008</v>
      </c>
      <c r="EQ204">
        <v>0.128627</v>
      </c>
      <c r="ER204">
        <v>0</v>
      </c>
      <c r="ES204">
        <v>22.8236</v>
      </c>
      <c r="ET204">
        <v>999.9</v>
      </c>
      <c r="EU204">
        <v>70.09999999999999</v>
      </c>
      <c r="EV204">
        <v>23.9</v>
      </c>
      <c r="EW204">
        <v>21.4032</v>
      </c>
      <c r="EX204">
        <v>61.1719</v>
      </c>
      <c r="EY204">
        <v>24.8998</v>
      </c>
      <c r="EZ204">
        <v>1</v>
      </c>
      <c r="FA204">
        <v>-0.209123</v>
      </c>
      <c r="FB204">
        <v>0.0199537</v>
      </c>
      <c r="FC204">
        <v>20.1992</v>
      </c>
      <c r="FD204">
        <v>5.21894</v>
      </c>
      <c r="FE204">
        <v>11.996</v>
      </c>
      <c r="FF204">
        <v>4.9648</v>
      </c>
      <c r="FG204">
        <v>3.29548</v>
      </c>
      <c r="FH204">
        <v>9999</v>
      </c>
      <c r="FI204">
        <v>9999</v>
      </c>
      <c r="FJ204">
        <v>9999</v>
      </c>
      <c r="FK204">
        <v>148.6</v>
      </c>
      <c r="FL204">
        <v>4.97098</v>
      </c>
      <c r="FM204">
        <v>1.86768</v>
      </c>
      <c r="FN204">
        <v>1.85893</v>
      </c>
      <c r="FO204">
        <v>1.86509</v>
      </c>
      <c r="FP204">
        <v>1.86307</v>
      </c>
      <c r="FQ204">
        <v>1.86445</v>
      </c>
      <c r="FR204">
        <v>1.85986</v>
      </c>
      <c r="FS204">
        <v>1.864</v>
      </c>
      <c r="FT204">
        <v>0</v>
      </c>
      <c r="FU204">
        <v>0</v>
      </c>
      <c r="FV204">
        <v>0</v>
      </c>
      <c r="FW204">
        <v>0</v>
      </c>
      <c r="FX204" t="s">
        <v>364</v>
      </c>
      <c r="FY204" t="s">
        <v>365</v>
      </c>
      <c r="FZ204" t="s">
        <v>366</v>
      </c>
      <c r="GA204" t="s">
        <v>366</v>
      </c>
      <c r="GB204" t="s">
        <v>366</v>
      </c>
      <c r="GC204" t="s">
        <v>366</v>
      </c>
      <c r="GD204">
        <v>0</v>
      </c>
      <c r="GE204">
        <v>100</v>
      </c>
      <c r="GF204">
        <v>100</v>
      </c>
      <c r="GG204">
        <v>-8.247</v>
      </c>
      <c r="GH204">
        <v>-0.0905</v>
      </c>
      <c r="GI204">
        <v>-2.868309889394353</v>
      </c>
      <c r="GJ204">
        <v>-0.006773961979547998</v>
      </c>
      <c r="GK204">
        <v>-8.296070481250098E-08</v>
      </c>
      <c r="GL204">
        <v>3.322967193956903E-10</v>
      </c>
      <c r="GM204">
        <v>-0.07871069313407227</v>
      </c>
      <c r="GN204">
        <v>-0.00208336341840114</v>
      </c>
      <c r="GO204">
        <v>8.801746095907445E-05</v>
      </c>
      <c r="GP204">
        <v>-2.677693255255651E-07</v>
      </c>
      <c r="GQ204">
        <v>3</v>
      </c>
      <c r="GR204">
        <v>2052</v>
      </c>
      <c r="GS204">
        <v>2</v>
      </c>
      <c r="GT204">
        <v>18</v>
      </c>
      <c r="GU204">
        <v>37.9</v>
      </c>
      <c r="GV204">
        <v>37.8</v>
      </c>
      <c r="GW204">
        <v>1.97266</v>
      </c>
      <c r="GX204">
        <v>2.37183</v>
      </c>
      <c r="GY204">
        <v>1.44897</v>
      </c>
      <c r="GZ204">
        <v>2.32056</v>
      </c>
      <c r="HA204">
        <v>1.55151</v>
      </c>
      <c r="HB204">
        <v>2.24609</v>
      </c>
      <c r="HC204">
        <v>29.4739</v>
      </c>
      <c r="HD204">
        <v>14.6049</v>
      </c>
      <c r="HE204">
        <v>18</v>
      </c>
      <c r="HF204">
        <v>421.307</v>
      </c>
      <c r="HG204">
        <v>435.663</v>
      </c>
      <c r="HH204">
        <v>22.6759</v>
      </c>
      <c r="HI204">
        <v>24.3116</v>
      </c>
      <c r="HJ204">
        <v>30.0005</v>
      </c>
      <c r="HK204">
        <v>24.2811</v>
      </c>
      <c r="HL204">
        <v>24.1978</v>
      </c>
      <c r="HM204">
        <v>39.5943</v>
      </c>
      <c r="HN204">
        <v>37.7892</v>
      </c>
      <c r="HO204">
        <v>44.707</v>
      </c>
      <c r="HP204">
        <v>22.6878</v>
      </c>
      <c r="HQ204">
        <v>852.542</v>
      </c>
      <c r="HR204">
        <v>15.0668</v>
      </c>
      <c r="HS204">
        <v>100.204</v>
      </c>
      <c r="HT204">
        <v>101.715</v>
      </c>
    </row>
    <row r="205" spans="1:228">
      <c r="A205">
        <v>189</v>
      </c>
      <c r="B205">
        <v>1728493229.1</v>
      </c>
      <c r="C205">
        <v>2291.599999904633</v>
      </c>
      <c r="D205" t="s">
        <v>745</v>
      </c>
      <c r="E205" t="s">
        <v>746</v>
      </c>
      <c r="F205">
        <v>5</v>
      </c>
      <c r="G205" t="s">
        <v>357</v>
      </c>
      <c r="H205" t="s">
        <v>358</v>
      </c>
      <c r="I205" t="s">
        <v>359</v>
      </c>
      <c r="J205" t="s">
        <v>612</v>
      </c>
      <c r="K205">
        <v>1728493221.314285</v>
      </c>
      <c r="L205">
        <f>(M205)/1000</f>
        <v>0</v>
      </c>
      <c r="M205">
        <f>IF(BH205, AP205, AJ205)</f>
        <v>0</v>
      </c>
      <c r="N205">
        <f>IF(BH205, AK205, AI205)</f>
        <v>0</v>
      </c>
      <c r="O205">
        <f>BJ205 - IF(AW205&gt;1, N205*BD205*100.0/(AY205), 0)</f>
        <v>0</v>
      </c>
      <c r="P205">
        <f>((V205-L205/2)*O205-N205)/(V205+L205/2)</f>
        <v>0</v>
      </c>
      <c r="Q205">
        <f>P205*(BQ205+BR205)/1000.0</f>
        <v>0</v>
      </c>
      <c r="R205">
        <f>(BJ205 - IF(AW205&gt;1, N205*BD205*100.0/(AY205), 0))*(BQ205+BR205)/1000.0</f>
        <v>0</v>
      </c>
      <c r="S205">
        <f>2.0/((1/U205-1/T205)+SIGN(U205)*SQRT((1/U205-1/T205)*(1/U205-1/T205) + 4*BE205/((BE205+1)*(BE205+1))*(2*1/U205*1/T205-1/T205*1/T205)))</f>
        <v>0</v>
      </c>
      <c r="T205">
        <f>IF(LEFT(BF205,1)&lt;&gt;"0",IF(LEFT(BF205,1)="1",3.0,BG205),$D$5+$E$5*(BX205*BQ205/($K$5*1000))+$F$5*(BX205*BQ205/($K$5*1000))*MAX(MIN(BD205,$J$5),$I$5)*MAX(MIN(BD205,$J$5),$I$5)+$G$5*MAX(MIN(BD205,$J$5),$I$5)*(BX205*BQ205/($K$5*1000))+$H$5*(BX205*BQ205/($K$5*1000))*(BX205*BQ205/($K$5*1000)))</f>
        <v>0</v>
      </c>
      <c r="U205">
        <f>L205*(1000-(1000*0.61365*exp(17.502*Y205/(240.97+Y205))/(BQ205+BR205)+BL205)/2)/(1000*0.61365*exp(17.502*Y205/(240.97+Y205))/(BQ205+BR205)-BL205)</f>
        <v>0</v>
      </c>
      <c r="V205">
        <f>1/((BE205+1)/(S205/1.6)+1/(T205/1.37)) + BE205/((BE205+1)/(S205/1.6) + BE205/(T205/1.37))</f>
        <v>0</v>
      </c>
      <c r="W205">
        <f>(AZ205*BC205)</f>
        <v>0</v>
      </c>
      <c r="X205">
        <f>(BS205+(W205+2*0.95*5.67E-8*(((BS205+$B$7)+273)^4-(BS205+273)^4)-44100*L205)/(1.84*29.3*T205+8*0.95*5.67E-8*(BS205+273)^3))</f>
        <v>0</v>
      </c>
      <c r="Y205">
        <f>($C$7*BT205+$D$7*BU205+$E$7*X205)</f>
        <v>0</v>
      </c>
      <c r="Z205">
        <f>0.61365*exp(17.502*Y205/(240.97+Y205))</f>
        <v>0</v>
      </c>
      <c r="AA205">
        <f>(AB205/AC205*100)</f>
        <v>0</v>
      </c>
      <c r="AB205">
        <f>BL205*(BQ205+BR205)/1000</f>
        <v>0</v>
      </c>
      <c r="AC205">
        <f>0.61365*exp(17.502*BS205/(240.97+BS205))</f>
        <v>0</v>
      </c>
      <c r="AD205">
        <f>(Z205-BL205*(BQ205+BR205)/1000)</f>
        <v>0</v>
      </c>
      <c r="AE205">
        <f>(-L205*44100)</f>
        <v>0</v>
      </c>
      <c r="AF205">
        <f>2*29.3*T205*0.92*(BS205-Y205)</f>
        <v>0</v>
      </c>
      <c r="AG205">
        <f>2*0.95*5.67E-8*(((BS205+$B$7)+273)^4-(Y205+273)^4)</f>
        <v>0</v>
      </c>
      <c r="AH205">
        <f>W205+AG205+AE205+AF205</f>
        <v>0</v>
      </c>
      <c r="AI205">
        <f>BP205*AW205*(BK205-BJ205*(1000-AW205*BM205)/(1000-AW205*BL205))/(100*BD205)</f>
        <v>0</v>
      </c>
      <c r="AJ205">
        <f>1000*BP205*AW205*(BL205-BM205)/(100*BD205*(1000-AW205*BL205))</f>
        <v>0</v>
      </c>
      <c r="AK205">
        <f>(AL205 - AM205 - BQ205*1E3/(8.314*(BS205+273.15)) * AO205/BP205 * AN205) * BP205/(100*BD205) * (1000 - BM205)/1000</f>
        <v>0</v>
      </c>
      <c r="AL205">
        <v>854.3250707369275</v>
      </c>
      <c r="AM205">
        <v>828.3914424242421</v>
      </c>
      <c r="AN205">
        <v>2.480954463752868</v>
      </c>
      <c r="AO205">
        <v>66.79350455149209</v>
      </c>
      <c r="AP205">
        <f>(AR205 - AQ205 + BQ205*1E3/(8.314*(BS205+273.15)) * AT205/BP205 * AS205) * BP205/(100*BD205) * 1000/(1000 - AR205)</f>
        <v>0</v>
      </c>
      <c r="AQ205">
        <v>15.12887538127008</v>
      </c>
      <c r="AR205">
        <v>16.1550593939394</v>
      </c>
      <c r="AS205">
        <v>1.059209472880855E-05</v>
      </c>
      <c r="AT205">
        <v>79.18149441064182</v>
      </c>
      <c r="AU205">
        <v>150</v>
      </c>
      <c r="AV205">
        <v>25</v>
      </c>
      <c r="AW205">
        <f>IF(AU205*$H$13&gt;=AY205,1.0,(AY205/(AY205-AU205*$H$13)))</f>
        <v>0</v>
      </c>
      <c r="AX205">
        <f>(AW205-1)*100</f>
        <v>0</v>
      </c>
      <c r="AY205">
        <f>MAX(0,($B$13+$C$13*BX205)/(1+$D$13*BX205)*BQ205/(BS205+273)*$E$13)</f>
        <v>0</v>
      </c>
      <c r="AZ205">
        <f>$B$11*BY205+$C$11*BZ205+$F$11*CK205*(1-CN205)</f>
        <v>0</v>
      </c>
      <c r="BA205">
        <f>AZ205*BB205</f>
        <v>0</v>
      </c>
      <c r="BB205">
        <f>($B$11*$D$9+$C$11*$D$9+$F$11*((CX205+CP205)/MAX(CX205+CP205+CY205, 0.1)*$I$9+CY205/MAX(CX205+CP205+CY205, 0.1)*$J$9))/($B$11+$C$11+$F$11)</f>
        <v>0</v>
      </c>
      <c r="BC205">
        <f>($B$11*$K$9+$C$11*$K$9+$F$11*((CX205+CP205)/MAX(CX205+CP205+CY205, 0.1)*$P$9+CY205/MAX(CX205+CP205+CY205, 0.1)*$Q$9))/($B$11+$C$11+$F$11)</f>
        <v>0</v>
      </c>
      <c r="BD205">
        <v>6</v>
      </c>
      <c r="BE205">
        <v>0.5</v>
      </c>
      <c r="BF205" t="s">
        <v>361</v>
      </c>
      <c r="BG205">
        <v>2</v>
      </c>
      <c r="BH205" t="b">
        <v>1</v>
      </c>
      <c r="BI205">
        <v>1728493221.314285</v>
      </c>
      <c r="BJ205">
        <v>797.1306071428571</v>
      </c>
      <c r="BK205">
        <v>827.94525</v>
      </c>
      <c r="BL205">
        <v>16.15270714285714</v>
      </c>
      <c r="BM205">
        <v>15.12701428571429</v>
      </c>
      <c r="BN205">
        <v>805.3342142857142</v>
      </c>
      <c r="BO205">
        <v>16.24318928571429</v>
      </c>
      <c r="BP205">
        <v>600.0238928571428</v>
      </c>
      <c r="BQ205">
        <v>97.51295357142858</v>
      </c>
      <c r="BR205">
        <v>0.1000335642857143</v>
      </c>
      <c r="BS205">
        <v>24.75323214285714</v>
      </c>
      <c r="BT205">
        <v>24.93898214285714</v>
      </c>
      <c r="BU205">
        <v>999.9000000000002</v>
      </c>
      <c r="BV205">
        <v>0</v>
      </c>
      <c r="BW205">
        <v>0</v>
      </c>
      <c r="BX205">
        <v>10004.61892857143</v>
      </c>
      <c r="BY205">
        <v>0</v>
      </c>
      <c r="BZ205">
        <v>301.9375</v>
      </c>
      <c r="CA205">
        <v>-30.81473214285714</v>
      </c>
      <c r="CB205">
        <v>810.21775</v>
      </c>
      <c r="CC205">
        <v>840.6619642857144</v>
      </c>
      <c r="CD205">
        <v>1.025698928571429</v>
      </c>
      <c r="CE205">
        <v>827.94525</v>
      </c>
      <c r="CF205">
        <v>15.12701428571429</v>
      </c>
      <c r="CG205">
        <v>1.575098571428572</v>
      </c>
      <c r="CH205">
        <v>1.475079642857143</v>
      </c>
      <c r="CI205">
        <v>13.71732142857143</v>
      </c>
      <c r="CJ205">
        <v>12.71226785714286</v>
      </c>
      <c r="CK205">
        <v>1600.029285714286</v>
      </c>
      <c r="CL205">
        <v>0.6920134285714286</v>
      </c>
      <c r="CM205">
        <v>0.3079865714285715</v>
      </c>
      <c r="CN205">
        <v>0</v>
      </c>
      <c r="CO205">
        <v>2.097767857142857</v>
      </c>
      <c r="CP205">
        <v>0</v>
      </c>
      <c r="CQ205">
        <v>12386.86428571429</v>
      </c>
      <c r="CR205">
        <v>13790.50357142857</v>
      </c>
      <c r="CS205">
        <v>37.58239285714285</v>
      </c>
      <c r="CT205">
        <v>38.30557142857143</v>
      </c>
      <c r="CU205">
        <v>38.18728571428571</v>
      </c>
      <c r="CV205">
        <v>36.51764285714285</v>
      </c>
      <c r="CW205">
        <v>36.94178571428571</v>
      </c>
      <c r="CX205">
        <v>1107.241785714286</v>
      </c>
      <c r="CY205">
        <v>492.7875</v>
      </c>
      <c r="CZ205">
        <v>0</v>
      </c>
      <c r="DA205">
        <v>1728493285.6</v>
      </c>
      <c r="DB205">
        <v>0</v>
      </c>
      <c r="DC205">
        <v>1728490956.5</v>
      </c>
      <c r="DD205" t="s">
        <v>362</v>
      </c>
      <c r="DE205">
        <v>1728490952.5</v>
      </c>
      <c r="DF205">
        <v>1728490956.5</v>
      </c>
      <c r="DG205">
        <v>1</v>
      </c>
      <c r="DH205">
        <v>-0.065</v>
      </c>
      <c r="DI205">
        <v>-0.008</v>
      </c>
      <c r="DJ205">
        <v>-3.246</v>
      </c>
      <c r="DK205">
        <v>-0.091</v>
      </c>
      <c r="DL205">
        <v>52</v>
      </c>
      <c r="DM205">
        <v>15</v>
      </c>
      <c r="DN205">
        <v>0.25</v>
      </c>
      <c r="DO205">
        <v>0.13</v>
      </c>
      <c r="DP205">
        <v>-30.5746756097561</v>
      </c>
      <c r="DQ205">
        <v>-3.820781184669079</v>
      </c>
      <c r="DR205">
        <v>0.3797500980461908</v>
      </c>
      <c r="DS205">
        <v>0</v>
      </c>
      <c r="DT205">
        <v>1.025650487804878</v>
      </c>
      <c r="DU205">
        <v>0.001793101045298616</v>
      </c>
      <c r="DV205">
        <v>0.0006453849341795299</v>
      </c>
      <c r="DW205">
        <v>1</v>
      </c>
      <c r="DX205">
        <v>1</v>
      </c>
      <c r="DY205">
        <v>2</v>
      </c>
      <c r="DZ205" t="s">
        <v>363</v>
      </c>
      <c r="EA205">
        <v>3.23085</v>
      </c>
      <c r="EB205">
        <v>2.70418</v>
      </c>
      <c r="EC205">
        <v>0.164709</v>
      </c>
      <c r="ED205">
        <v>0.168178</v>
      </c>
      <c r="EE205">
        <v>0.08490929999999999</v>
      </c>
      <c r="EF205">
        <v>0.0811167</v>
      </c>
      <c r="EG205">
        <v>27545.3</v>
      </c>
      <c r="EH205">
        <v>26765</v>
      </c>
      <c r="EI205">
        <v>31567.6</v>
      </c>
      <c r="EJ205">
        <v>30488.5</v>
      </c>
      <c r="EK205">
        <v>38714</v>
      </c>
      <c r="EL205">
        <v>37035.5</v>
      </c>
      <c r="EM205">
        <v>44260.5</v>
      </c>
      <c r="EN205">
        <v>42562</v>
      </c>
      <c r="EO205">
        <v>1.86945</v>
      </c>
      <c r="EP205">
        <v>1.90085</v>
      </c>
      <c r="EQ205">
        <v>0.129014</v>
      </c>
      <c r="ER205">
        <v>0</v>
      </c>
      <c r="ES205">
        <v>22.8222</v>
      </c>
      <c r="ET205">
        <v>999.9</v>
      </c>
      <c r="EU205">
        <v>70.09999999999999</v>
      </c>
      <c r="EV205">
        <v>23.9</v>
      </c>
      <c r="EW205">
        <v>21.4001</v>
      </c>
      <c r="EX205">
        <v>61.0619</v>
      </c>
      <c r="EY205">
        <v>24.6595</v>
      </c>
      <c r="EZ205">
        <v>1</v>
      </c>
      <c r="FA205">
        <v>-0.20872</v>
      </c>
      <c r="FB205">
        <v>-0.0162854</v>
      </c>
      <c r="FC205">
        <v>20.1989</v>
      </c>
      <c r="FD205">
        <v>5.21699</v>
      </c>
      <c r="FE205">
        <v>11.9966</v>
      </c>
      <c r="FF205">
        <v>4.9644</v>
      </c>
      <c r="FG205">
        <v>3.29515</v>
      </c>
      <c r="FH205">
        <v>9999</v>
      </c>
      <c r="FI205">
        <v>9999</v>
      </c>
      <c r="FJ205">
        <v>9999</v>
      </c>
      <c r="FK205">
        <v>148.6</v>
      </c>
      <c r="FL205">
        <v>4.97103</v>
      </c>
      <c r="FM205">
        <v>1.86768</v>
      </c>
      <c r="FN205">
        <v>1.85892</v>
      </c>
      <c r="FO205">
        <v>1.86508</v>
      </c>
      <c r="FP205">
        <v>1.86307</v>
      </c>
      <c r="FQ205">
        <v>1.86444</v>
      </c>
      <c r="FR205">
        <v>1.85984</v>
      </c>
      <c r="FS205">
        <v>1.86395</v>
      </c>
      <c r="FT205">
        <v>0</v>
      </c>
      <c r="FU205">
        <v>0</v>
      </c>
      <c r="FV205">
        <v>0</v>
      </c>
      <c r="FW205">
        <v>0</v>
      </c>
      <c r="FX205" t="s">
        <v>364</v>
      </c>
      <c r="FY205" t="s">
        <v>365</v>
      </c>
      <c r="FZ205" t="s">
        <v>366</v>
      </c>
      <c r="GA205" t="s">
        <v>366</v>
      </c>
      <c r="GB205" t="s">
        <v>366</v>
      </c>
      <c r="GC205" t="s">
        <v>366</v>
      </c>
      <c r="GD205">
        <v>0</v>
      </c>
      <c r="GE205">
        <v>100</v>
      </c>
      <c r="GF205">
        <v>100</v>
      </c>
      <c r="GG205">
        <v>-8.323</v>
      </c>
      <c r="GH205">
        <v>-0.0905</v>
      </c>
      <c r="GI205">
        <v>-2.868309889394353</v>
      </c>
      <c r="GJ205">
        <v>-0.006773961979547998</v>
      </c>
      <c r="GK205">
        <v>-8.296070481250098E-08</v>
      </c>
      <c r="GL205">
        <v>3.322967193956903E-10</v>
      </c>
      <c r="GM205">
        <v>-0.07871069313407227</v>
      </c>
      <c r="GN205">
        <v>-0.00208336341840114</v>
      </c>
      <c r="GO205">
        <v>8.801746095907445E-05</v>
      </c>
      <c r="GP205">
        <v>-2.677693255255651E-07</v>
      </c>
      <c r="GQ205">
        <v>3</v>
      </c>
      <c r="GR205">
        <v>2052</v>
      </c>
      <c r="GS205">
        <v>2</v>
      </c>
      <c r="GT205">
        <v>18</v>
      </c>
      <c r="GU205">
        <v>37.9</v>
      </c>
      <c r="GV205">
        <v>37.9</v>
      </c>
      <c r="GW205">
        <v>1.99829</v>
      </c>
      <c r="GX205">
        <v>2.36816</v>
      </c>
      <c r="GY205">
        <v>1.44897</v>
      </c>
      <c r="GZ205">
        <v>2.32056</v>
      </c>
      <c r="HA205">
        <v>1.55151</v>
      </c>
      <c r="HB205">
        <v>2.31323</v>
      </c>
      <c r="HC205">
        <v>29.4739</v>
      </c>
      <c r="HD205">
        <v>14.6224</v>
      </c>
      <c r="HE205">
        <v>18</v>
      </c>
      <c r="HF205">
        <v>420.644</v>
      </c>
      <c r="HG205">
        <v>435.741</v>
      </c>
      <c r="HH205">
        <v>22.7206</v>
      </c>
      <c r="HI205">
        <v>24.3182</v>
      </c>
      <c r="HJ205">
        <v>30.0004</v>
      </c>
      <c r="HK205">
        <v>24.2873</v>
      </c>
      <c r="HL205">
        <v>24.2039</v>
      </c>
      <c r="HM205">
        <v>40.0452</v>
      </c>
      <c r="HN205">
        <v>38.1729</v>
      </c>
      <c r="HO205">
        <v>44.707</v>
      </c>
      <c r="HP205">
        <v>22.7325</v>
      </c>
      <c r="HQ205">
        <v>862.5599999999999</v>
      </c>
      <c r="HR205">
        <v>14.9981</v>
      </c>
      <c r="HS205">
        <v>100.204</v>
      </c>
      <c r="HT205">
        <v>101.714</v>
      </c>
    </row>
    <row r="206" spans="1:228">
      <c r="A206">
        <v>190</v>
      </c>
      <c r="B206">
        <v>1728493234.1</v>
      </c>
      <c r="C206">
        <v>2296.599999904633</v>
      </c>
      <c r="D206" t="s">
        <v>747</v>
      </c>
      <c r="E206" t="s">
        <v>748</v>
      </c>
      <c r="F206">
        <v>5</v>
      </c>
      <c r="G206" t="s">
        <v>357</v>
      </c>
      <c r="H206" t="s">
        <v>358</v>
      </c>
      <c r="I206" t="s">
        <v>359</v>
      </c>
      <c r="J206" t="s">
        <v>612</v>
      </c>
      <c r="K206">
        <v>1728493226.6</v>
      </c>
      <c r="L206">
        <f>(M206)/1000</f>
        <v>0</v>
      </c>
      <c r="M206">
        <f>IF(BH206, AP206, AJ206)</f>
        <v>0</v>
      </c>
      <c r="N206">
        <f>IF(BH206, AK206, AI206)</f>
        <v>0</v>
      </c>
      <c r="O206">
        <f>BJ206 - IF(AW206&gt;1, N206*BD206*100.0/(AY206), 0)</f>
        <v>0</v>
      </c>
      <c r="P206">
        <f>((V206-L206/2)*O206-N206)/(V206+L206/2)</f>
        <v>0</v>
      </c>
      <c r="Q206">
        <f>P206*(BQ206+BR206)/1000.0</f>
        <v>0</v>
      </c>
      <c r="R206">
        <f>(BJ206 - IF(AW206&gt;1, N206*BD206*100.0/(AY206), 0))*(BQ206+BR206)/1000.0</f>
        <v>0</v>
      </c>
      <c r="S206">
        <f>2.0/((1/U206-1/T206)+SIGN(U206)*SQRT((1/U206-1/T206)*(1/U206-1/T206) + 4*BE206/((BE206+1)*(BE206+1))*(2*1/U206*1/T206-1/T206*1/T206)))</f>
        <v>0</v>
      </c>
      <c r="T206">
        <f>IF(LEFT(BF206,1)&lt;&gt;"0",IF(LEFT(BF206,1)="1",3.0,BG206),$D$5+$E$5*(BX206*BQ206/($K$5*1000))+$F$5*(BX206*BQ206/($K$5*1000))*MAX(MIN(BD206,$J$5),$I$5)*MAX(MIN(BD206,$J$5),$I$5)+$G$5*MAX(MIN(BD206,$J$5),$I$5)*(BX206*BQ206/($K$5*1000))+$H$5*(BX206*BQ206/($K$5*1000))*(BX206*BQ206/($K$5*1000)))</f>
        <v>0</v>
      </c>
      <c r="U206">
        <f>L206*(1000-(1000*0.61365*exp(17.502*Y206/(240.97+Y206))/(BQ206+BR206)+BL206)/2)/(1000*0.61365*exp(17.502*Y206/(240.97+Y206))/(BQ206+BR206)-BL206)</f>
        <v>0</v>
      </c>
      <c r="V206">
        <f>1/((BE206+1)/(S206/1.6)+1/(T206/1.37)) + BE206/((BE206+1)/(S206/1.6) + BE206/(T206/1.37))</f>
        <v>0</v>
      </c>
      <c r="W206">
        <f>(AZ206*BC206)</f>
        <v>0</v>
      </c>
      <c r="X206">
        <f>(BS206+(W206+2*0.95*5.67E-8*(((BS206+$B$7)+273)^4-(BS206+273)^4)-44100*L206)/(1.84*29.3*T206+8*0.95*5.67E-8*(BS206+273)^3))</f>
        <v>0</v>
      </c>
      <c r="Y206">
        <f>($C$7*BT206+$D$7*BU206+$E$7*X206)</f>
        <v>0</v>
      </c>
      <c r="Z206">
        <f>0.61365*exp(17.502*Y206/(240.97+Y206))</f>
        <v>0</v>
      </c>
      <c r="AA206">
        <f>(AB206/AC206*100)</f>
        <v>0</v>
      </c>
      <c r="AB206">
        <f>BL206*(BQ206+BR206)/1000</f>
        <v>0</v>
      </c>
      <c r="AC206">
        <f>0.61365*exp(17.502*BS206/(240.97+BS206))</f>
        <v>0</v>
      </c>
      <c r="AD206">
        <f>(Z206-BL206*(BQ206+BR206)/1000)</f>
        <v>0</v>
      </c>
      <c r="AE206">
        <f>(-L206*44100)</f>
        <v>0</v>
      </c>
      <c r="AF206">
        <f>2*29.3*T206*0.92*(BS206-Y206)</f>
        <v>0</v>
      </c>
      <c r="AG206">
        <f>2*0.95*5.67E-8*(((BS206+$B$7)+273)^4-(Y206+273)^4)</f>
        <v>0</v>
      </c>
      <c r="AH206">
        <f>W206+AG206+AE206+AF206</f>
        <v>0</v>
      </c>
      <c r="AI206">
        <f>BP206*AW206*(BK206-BJ206*(1000-AW206*BM206)/(1000-AW206*BL206))/(100*BD206)</f>
        <v>0</v>
      </c>
      <c r="AJ206">
        <f>1000*BP206*AW206*(BL206-BM206)/(100*BD206*(1000-AW206*BL206))</f>
        <v>0</v>
      </c>
      <c r="AK206">
        <f>(AL206 - AM206 - BQ206*1E3/(8.314*(BS206+273.15)) * AO206/BP206 * AN206) * BP206/(100*BD206) * (1000 - BM206)/1000</f>
        <v>0</v>
      </c>
      <c r="AL206">
        <v>866.9715163102363</v>
      </c>
      <c r="AM206">
        <v>840.9285878787874</v>
      </c>
      <c r="AN206">
        <v>2.512334336723556</v>
      </c>
      <c r="AO206">
        <v>66.79350455149209</v>
      </c>
      <c r="AP206">
        <f>(AR206 - AQ206 + BQ206*1E3/(8.314*(BS206+273.15)) * AT206/BP206 * AS206) * BP206/(100*BD206) * 1000/(1000 - AR206)</f>
        <v>0</v>
      </c>
      <c r="AQ206">
        <v>15.11995399341541</v>
      </c>
      <c r="AR206">
        <v>16.15419757575757</v>
      </c>
      <c r="AS206">
        <v>1.221683711017761E-05</v>
      </c>
      <c r="AT206">
        <v>79.18149441064182</v>
      </c>
      <c r="AU206">
        <v>151</v>
      </c>
      <c r="AV206">
        <v>25</v>
      </c>
      <c r="AW206">
        <f>IF(AU206*$H$13&gt;=AY206,1.0,(AY206/(AY206-AU206*$H$13)))</f>
        <v>0</v>
      </c>
      <c r="AX206">
        <f>(AW206-1)*100</f>
        <v>0</v>
      </c>
      <c r="AY206">
        <f>MAX(0,($B$13+$C$13*BX206)/(1+$D$13*BX206)*BQ206/(BS206+273)*$E$13)</f>
        <v>0</v>
      </c>
      <c r="AZ206">
        <f>$B$11*BY206+$C$11*BZ206+$F$11*CK206*(1-CN206)</f>
        <v>0</v>
      </c>
      <c r="BA206">
        <f>AZ206*BB206</f>
        <v>0</v>
      </c>
      <c r="BB206">
        <f>($B$11*$D$9+$C$11*$D$9+$F$11*((CX206+CP206)/MAX(CX206+CP206+CY206, 0.1)*$I$9+CY206/MAX(CX206+CP206+CY206, 0.1)*$J$9))/($B$11+$C$11+$F$11)</f>
        <v>0</v>
      </c>
      <c r="BC206">
        <f>($B$11*$K$9+$C$11*$K$9+$F$11*((CX206+CP206)/MAX(CX206+CP206+CY206, 0.1)*$P$9+CY206/MAX(CX206+CP206+CY206, 0.1)*$Q$9))/($B$11+$C$11+$F$11)</f>
        <v>0</v>
      </c>
      <c r="BD206">
        <v>6</v>
      </c>
      <c r="BE206">
        <v>0.5</v>
      </c>
      <c r="BF206" t="s">
        <v>361</v>
      </c>
      <c r="BG206">
        <v>2</v>
      </c>
      <c r="BH206" t="b">
        <v>1</v>
      </c>
      <c r="BI206">
        <v>1728493226.6</v>
      </c>
      <c r="BJ206">
        <v>810.1164814814814</v>
      </c>
      <c r="BK206">
        <v>841.1972962962963</v>
      </c>
      <c r="BL206">
        <v>16.15432592592593</v>
      </c>
      <c r="BM206">
        <v>15.12237777777778</v>
      </c>
      <c r="BN206">
        <v>818.4017777777779</v>
      </c>
      <c r="BO206">
        <v>16.2448</v>
      </c>
      <c r="BP206">
        <v>600.0045555555555</v>
      </c>
      <c r="BQ206">
        <v>97.51260000000001</v>
      </c>
      <c r="BR206">
        <v>0.100012562962963</v>
      </c>
      <c r="BS206">
        <v>24.74976666666667</v>
      </c>
      <c r="BT206">
        <v>24.93880370370371</v>
      </c>
      <c r="BU206">
        <v>999.9000000000001</v>
      </c>
      <c r="BV206">
        <v>0</v>
      </c>
      <c r="BW206">
        <v>0</v>
      </c>
      <c r="BX206">
        <v>10003.91037037037</v>
      </c>
      <c r="BY206">
        <v>0</v>
      </c>
      <c r="BZ206">
        <v>325.8291111111111</v>
      </c>
      <c r="CA206">
        <v>-31.08082592592593</v>
      </c>
      <c r="CB206">
        <v>823.4181481481481</v>
      </c>
      <c r="CC206">
        <v>854.1134444444446</v>
      </c>
      <c r="CD206">
        <v>1.031938148148148</v>
      </c>
      <c r="CE206">
        <v>841.1972962962963</v>
      </c>
      <c r="CF206">
        <v>15.12237777777778</v>
      </c>
      <c r="CG206">
        <v>1.575249259259259</v>
      </c>
      <c r="CH206">
        <v>1.474622592592593</v>
      </c>
      <c r="CI206">
        <v>13.71878888888889</v>
      </c>
      <c r="CJ206">
        <v>12.70753703703704</v>
      </c>
      <c r="CK206">
        <v>1600.014444444445</v>
      </c>
      <c r="CL206">
        <v>0.6920070740740742</v>
      </c>
      <c r="CM206">
        <v>0.3079929259259259</v>
      </c>
      <c r="CN206">
        <v>0</v>
      </c>
      <c r="CO206">
        <v>2.105748148148148</v>
      </c>
      <c r="CP206">
        <v>0</v>
      </c>
      <c r="CQ206">
        <v>12419.42222222222</v>
      </c>
      <c r="CR206">
        <v>13790.34444444445</v>
      </c>
      <c r="CS206">
        <v>37.52522222222222</v>
      </c>
      <c r="CT206">
        <v>38.26133333333333</v>
      </c>
      <c r="CU206">
        <v>38.12933333333334</v>
      </c>
      <c r="CV206">
        <v>36.47892592592592</v>
      </c>
      <c r="CW206">
        <v>36.88396296296296</v>
      </c>
      <c r="CX206">
        <v>1107.222222222222</v>
      </c>
      <c r="CY206">
        <v>492.7922222222222</v>
      </c>
      <c r="CZ206">
        <v>0</v>
      </c>
      <c r="DA206">
        <v>1728493291</v>
      </c>
      <c r="DB206">
        <v>0</v>
      </c>
      <c r="DC206">
        <v>1728490956.5</v>
      </c>
      <c r="DD206" t="s">
        <v>362</v>
      </c>
      <c r="DE206">
        <v>1728490952.5</v>
      </c>
      <c r="DF206">
        <v>1728490956.5</v>
      </c>
      <c r="DG206">
        <v>1</v>
      </c>
      <c r="DH206">
        <v>-0.065</v>
      </c>
      <c r="DI206">
        <v>-0.008</v>
      </c>
      <c r="DJ206">
        <v>-3.246</v>
      </c>
      <c r="DK206">
        <v>-0.091</v>
      </c>
      <c r="DL206">
        <v>52</v>
      </c>
      <c r="DM206">
        <v>15</v>
      </c>
      <c r="DN206">
        <v>0.25</v>
      </c>
      <c r="DO206">
        <v>0.13</v>
      </c>
      <c r="DP206">
        <v>-30.9121675</v>
      </c>
      <c r="DQ206">
        <v>-3.045808255159455</v>
      </c>
      <c r="DR206">
        <v>0.2955542931404482</v>
      </c>
      <c r="DS206">
        <v>0</v>
      </c>
      <c r="DT206">
        <v>1.02850275</v>
      </c>
      <c r="DU206">
        <v>0.04783913696060164</v>
      </c>
      <c r="DV206">
        <v>0.008551047008261609</v>
      </c>
      <c r="DW206">
        <v>1</v>
      </c>
      <c r="DX206">
        <v>1</v>
      </c>
      <c r="DY206">
        <v>2</v>
      </c>
      <c r="DZ206" t="s">
        <v>363</v>
      </c>
      <c r="EA206">
        <v>3.23086</v>
      </c>
      <c r="EB206">
        <v>2.70448</v>
      </c>
      <c r="EC206">
        <v>0.16634</v>
      </c>
      <c r="ED206">
        <v>0.16982</v>
      </c>
      <c r="EE206">
        <v>0.08489670000000001</v>
      </c>
      <c r="EF206">
        <v>0.0808816</v>
      </c>
      <c r="EG206">
        <v>27490.9</v>
      </c>
      <c r="EH206">
        <v>26711.7</v>
      </c>
      <c r="EI206">
        <v>31566.8</v>
      </c>
      <c r="EJ206">
        <v>30487.9</v>
      </c>
      <c r="EK206">
        <v>38713.4</v>
      </c>
      <c r="EL206">
        <v>37044.3</v>
      </c>
      <c r="EM206">
        <v>44259.2</v>
      </c>
      <c r="EN206">
        <v>42561.1</v>
      </c>
      <c r="EO206">
        <v>1.86817</v>
      </c>
      <c r="EP206">
        <v>1.90035</v>
      </c>
      <c r="EQ206">
        <v>0.12926</v>
      </c>
      <c r="ER206">
        <v>0</v>
      </c>
      <c r="ES206">
        <v>22.8208</v>
      </c>
      <c r="ET206">
        <v>999.9</v>
      </c>
      <c r="EU206">
        <v>70.09999999999999</v>
      </c>
      <c r="EV206">
        <v>23.9</v>
      </c>
      <c r="EW206">
        <v>21.4026</v>
      </c>
      <c r="EX206">
        <v>61.0419</v>
      </c>
      <c r="EY206">
        <v>24.7276</v>
      </c>
      <c r="EZ206">
        <v>1</v>
      </c>
      <c r="FA206">
        <v>-0.208171</v>
      </c>
      <c r="FB206">
        <v>-0.0326253</v>
      </c>
      <c r="FC206">
        <v>20.1992</v>
      </c>
      <c r="FD206">
        <v>5.21954</v>
      </c>
      <c r="FE206">
        <v>11.9974</v>
      </c>
      <c r="FF206">
        <v>4.9652</v>
      </c>
      <c r="FG206">
        <v>3.29565</v>
      </c>
      <c r="FH206">
        <v>9999</v>
      </c>
      <c r="FI206">
        <v>9999</v>
      </c>
      <c r="FJ206">
        <v>9999</v>
      </c>
      <c r="FK206">
        <v>148.6</v>
      </c>
      <c r="FL206">
        <v>4.97102</v>
      </c>
      <c r="FM206">
        <v>1.86768</v>
      </c>
      <c r="FN206">
        <v>1.85891</v>
      </c>
      <c r="FO206">
        <v>1.86508</v>
      </c>
      <c r="FP206">
        <v>1.8631</v>
      </c>
      <c r="FQ206">
        <v>1.86444</v>
      </c>
      <c r="FR206">
        <v>1.85986</v>
      </c>
      <c r="FS206">
        <v>1.86397</v>
      </c>
      <c r="FT206">
        <v>0</v>
      </c>
      <c r="FU206">
        <v>0</v>
      </c>
      <c r="FV206">
        <v>0</v>
      </c>
      <c r="FW206">
        <v>0</v>
      </c>
      <c r="FX206" t="s">
        <v>364</v>
      </c>
      <c r="FY206" t="s">
        <v>365</v>
      </c>
      <c r="FZ206" t="s">
        <v>366</v>
      </c>
      <c r="GA206" t="s">
        <v>366</v>
      </c>
      <c r="GB206" t="s">
        <v>366</v>
      </c>
      <c r="GC206" t="s">
        <v>366</v>
      </c>
      <c r="GD206">
        <v>0</v>
      </c>
      <c r="GE206">
        <v>100</v>
      </c>
      <c r="GF206">
        <v>100</v>
      </c>
      <c r="GG206">
        <v>-8.401</v>
      </c>
      <c r="GH206">
        <v>-0.09039999999999999</v>
      </c>
      <c r="GI206">
        <v>-2.868309889394353</v>
      </c>
      <c r="GJ206">
        <v>-0.006773961979547998</v>
      </c>
      <c r="GK206">
        <v>-8.296070481250098E-08</v>
      </c>
      <c r="GL206">
        <v>3.322967193956903E-10</v>
      </c>
      <c r="GM206">
        <v>-0.07871069313407227</v>
      </c>
      <c r="GN206">
        <v>-0.00208336341840114</v>
      </c>
      <c r="GO206">
        <v>8.801746095907445E-05</v>
      </c>
      <c r="GP206">
        <v>-2.677693255255651E-07</v>
      </c>
      <c r="GQ206">
        <v>3</v>
      </c>
      <c r="GR206">
        <v>2052</v>
      </c>
      <c r="GS206">
        <v>2</v>
      </c>
      <c r="GT206">
        <v>18</v>
      </c>
      <c r="GU206">
        <v>38</v>
      </c>
      <c r="GV206">
        <v>38</v>
      </c>
      <c r="GW206">
        <v>2.02026</v>
      </c>
      <c r="GX206">
        <v>2.36816</v>
      </c>
      <c r="GY206">
        <v>1.44775</v>
      </c>
      <c r="GZ206">
        <v>2.32056</v>
      </c>
      <c r="HA206">
        <v>1.55151</v>
      </c>
      <c r="HB206">
        <v>2.39624</v>
      </c>
      <c r="HC206">
        <v>29.4952</v>
      </c>
      <c r="HD206">
        <v>14.6224</v>
      </c>
      <c r="HE206">
        <v>18</v>
      </c>
      <c r="HF206">
        <v>420.024</v>
      </c>
      <c r="HG206">
        <v>435.502</v>
      </c>
      <c r="HH206">
        <v>22.7653</v>
      </c>
      <c r="HI206">
        <v>24.3245</v>
      </c>
      <c r="HJ206">
        <v>30.0005</v>
      </c>
      <c r="HK206">
        <v>24.2939</v>
      </c>
      <c r="HL206">
        <v>24.2104</v>
      </c>
      <c r="HM206">
        <v>40.5356</v>
      </c>
      <c r="HN206">
        <v>38.1729</v>
      </c>
      <c r="HO206">
        <v>44.3262</v>
      </c>
      <c r="HP206">
        <v>22.7745</v>
      </c>
      <c r="HQ206">
        <v>877.587</v>
      </c>
      <c r="HR206">
        <v>14.9757</v>
      </c>
      <c r="HS206">
        <v>100.201</v>
      </c>
      <c r="HT206">
        <v>101.712</v>
      </c>
    </row>
    <row r="207" spans="1:228">
      <c r="A207">
        <v>191</v>
      </c>
      <c r="B207">
        <v>1728493239.1</v>
      </c>
      <c r="C207">
        <v>2301.599999904633</v>
      </c>
      <c r="D207" t="s">
        <v>749</v>
      </c>
      <c r="E207" t="s">
        <v>750</v>
      </c>
      <c r="F207">
        <v>5</v>
      </c>
      <c r="G207" t="s">
        <v>357</v>
      </c>
      <c r="H207" t="s">
        <v>358</v>
      </c>
      <c r="I207" t="s">
        <v>359</v>
      </c>
      <c r="J207" t="s">
        <v>612</v>
      </c>
      <c r="K207">
        <v>1728493231.314285</v>
      </c>
      <c r="L207">
        <f>(M207)/1000</f>
        <v>0</v>
      </c>
      <c r="M207">
        <f>IF(BH207, AP207, AJ207)</f>
        <v>0</v>
      </c>
      <c r="N207">
        <f>IF(BH207, AK207, AI207)</f>
        <v>0</v>
      </c>
      <c r="O207">
        <f>BJ207 - IF(AW207&gt;1, N207*BD207*100.0/(AY207), 0)</f>
        <v>0</v>
      </c>
      <c r="P207">
        <f>((V207-L207/2)*O207-N207)/(V207+L207/2)</f>
        <v>0</v>
      </c>
      <c r="Q207">
        <f>P207*(BQ207+BR207)/1000.0</f>
        <v>0</v>
      </c>
      <c r="R207">
        <f>(BJ207 - IF(AW207&gt;1, N207*BD207*100.0/(AY207), 0))*(BQ207+BR207)/1000.0</f>
        <v>0</v>
      </c>
      <c r="S207">
        <f>2.0/((1/U207-1/T207)+SIGN(U207)*SQRT((1/U207-1/T207)*(1/U207-1/T207) + 4*BE207/((BE207+1)*(BE207+1))*(2*1/U207*1/T207-1/T207*1/T207)))</f>
        <v>0</v>
      </c>
      <c r="T207">
        <f>IF(LEFT(BF207,1)&lt;&gt;"0",IF(LEFT(BF207,1)="1",3.0,BG207),$D$5+$E$5*(BX207*BQ207/($K$5*1000))+$F$5*(BX207*BQ207/($K$5*1000))*MAX(MIN(BD207,$J$5),$I$5)*MAX(MIN(BD207,$J$5),$I$5)+$G$5*MAX(MIN(BD207,$J$5),$I$5)*(BX207*BQ207/($K$5*1000))+$H$5*(BX207*BQ207/($K$5*1000))*(BX207*BQ207/($K$5*1000)))</f>
        <v>0</v>
      </c>
      <c r="U207">
        <f>L207*(1000-(1000*0.61365*exp(17.502*Y207/(240.97+Y207))/(BQ207+BR207)+BL207)/2)/(1000*0.61365*exp(17.502*Y207/(240.97+Y207))/(BQ207+BR207)-BL207)</f>
        <v>0</v>
      </c>
      <c r="V207">
        <f>1/((BE207+1)/(S207/1.6)+1/(T207/1.37)) + BE207/((BE207+1)/(S207/1.6) + BE207/(T207/1.37))</f>
        <v>0</v>
      </c>
      <c r="W207">
        <f>(AZ207*BC207)</f>
        <v>0</v>
      </c>
      <c r="X207">
        <f>(BS207+(W207+2*0.95*5.67E-8*(((BS207+$B$7)+273)^4-(BS207+273)^4)-44100*L207)/(1.84*29.3*T207+8*0.95*5.67E-8*(BS207+273)^3))</f>
        <v>0</v>
      </c>
      <c r="Y207">
        <f>($C$7*BT207+$D$7*BU207+$E$7*X207)</f>
        <v>0</v>
      </c>
      <c r="Z207">
        <f>0.61365*exp(17.502*Y207/(240.97+Y207))</f>
        <v>0</v>
      </c>
      <c r="AA207">
        <f>(AB207/AC207*100)</f>
        <v>0</v>
      </c>
      <c r="AB207">
        <f>BL207*(BQ207+BR207)/1000</f>
        <v>0</v>
      </c>
      <c r="AC207">
        <f>0.61365*exp(17.502*BS207/(240.97+BS207))</f>
        <v>0</v>
      </c>
      <c r="AD207">
        <f>(Z207-BL207*(BQ207+BR207)/1000)</f>
        <v>0</v>
      </c>
      <c r="AE207">
        <f>(-L207*44100)</f>
        <v>0</v>
      </c>
      <c r="AF207">
        <f>2*29.3*T207*0.92*(BS207-Y207)</f>
        <v>0</v>
      </c>
      <c r="AG207">
        <f>2*0.95*5.67E-8*(((BS207+$B$7)+273)^4-(Y207+273)^4)</f>
        <v>0</v>
      </c>
      <c r="AH207">
        <f>W207+AG207+AE207+AF207</f>
        <v>0</v>
      </c>
      <c r="AI207">
        <f>BP207*AW207*(BK207-BJ207*(1000-AW207*BM207)/(1000-AW207*BL207))/(100*BD207)</f>
        <v>0</v>
      </c>
      <c r="AJ207">
        <f>1000*BP207*AW207*(BL207-BM207)/(100*BD207*(1000-AW207*BL207))</f>
        <v>0</v>
      </c>
      <c r="AK207">
        <f>(AL207 - AM207 - BQ207*1E3/(8.314*(BS207+273.15)) * AO207/BP207 * AN207) * BP207/(100*BD207) * (1000 - BM207)/1000</f>
        <v>0</v>
      </c>
      <c r="AL207">
        <v>879.8165988579855</v>
      </c>
      <c r="AM207">
        <v>853.5366909090905</v>
      </c>
      <c r="AN207">
        <v>2.522817648996459</v>
      </c>
      <c r="AO207">
        <v>66.79350455149209</v>
      </c>
      <c r="AP207">
        <f>(AR207 - AQ207 + BQ207*1E3/(8.314*(BS207+273.15)) * AT207/BP207 * AS207) * BP207/(100*BD207) * 1000/(1000 - AR207)</f>
        <v>0</v>
      </c>
      <c r="AQ207">
        <v>15.05304553977211</v>
      </c>
      <c r="AR207">
        <v>16.12506181818181</v>
      </c>
      <c r="AS207">
        <v>-0.006249091047508417</v>
      </c>
      <c r="AT207">
        <v>79.18149441064182</v>
      </c>
      <c r="AU207">
        <v>150</v>
      </c>
      <c r="AV207">
        <v>25</v>
      </c>
      <c r="AW207">
        <f>IF(AU207*$H$13&gt;=AY207,1.0,(AY207/(AY207-AU207*$H$13)))</f>
        <v>0</v>
      </c>
      <c r="AX207">
        <f>(AW207-1)*100</f>
        <v>0</v>
      </c>
      <c r="AY207">
        <f>MAX(0,($B$13+$C$13*BX207)/(1+$D$13*BX207)*BQ207/(BS207+273)*$E$13)</f>
        <v>0</v>
      </c>
      <c r="AZ207">
        <f>$B$11*BY207+$C$11*BZ207+$F$11*CK207*(1-CN207)</f>
        <v>0</v>
      </c>
      <c r="BA207">
        <f>AZ207*BB207</f>
        <v>0</v>
      </c>
      <c r="BB207">
        <f>($B$11*$D$9+$C$11*$D$9+$F$11*((CX207+CP207)/MAX(CX207+CP207+CY207, 0.1)*$I$9+CY207/MAX(CX207+CP207+CY207, 0.1)*$J$9))/($B$11+$C$11+$F$11)</f>
        <v>0</v>
      </c>
      <c r="BC207">
        <f>($B$11*$K$9+$C$11*$K$9+$F$11*((CX207+CP207)/MAX(CX207+CP207+CY207, 0.1)*$P$9+CY207/MAX(CX207+CP207+CY207, 0.1)*$Q$9))/($B$11+$C$11+$F$11)</f>
        <v>0</v>
      </c>
      <c r="BD207">
        <v>6</v>
      </c>
      <c r="BE207">
        <v>0.5</v>
      </c>
      <c r="BF207" t="s">
        <v>361</v>
      </c>
      <c r="BG207">
        <v>2</v>
      </c>
      <c r="BH207" t="b">
        <v>1</v>
      </c>
      <c r="BI207">
        <v>1728493231.314285</v>
      </c>
      <c r="BJ207">
        <v>821.7380000000002</v>
      </c>
      <c r="BK207">
        <v>853.0544642857143</v>
      </c>
      <c r="BL207">
        <v>16.14934642857143</v>
      </c>
      <c r="BM207">
        <v>15.09888571428571</v>
      </c>
      <c r="BN207">
        <v>830.0961785714286</v>
      </c>
      <c r="BO207">
        <v>16.23981428571429</v>
      </c>
      <c r="BP207">
        <v>599.9802142857143</v>
      </c>
      <c r="BQ207">
        <v>97.51262142857142</v>
      </c>
      <c r="BR207">
        <v>0.09998936428571426</v>
      </c>
      <c r="BS207">
        <v>24.74853571428572</v>
      </c>
      <c r="BT207">
        <v>24.94175714285714</v>
      </c>
      <c r="BU207">
        <v>999.9000000000002</v>
      </c>
      <c r="BV207">
        <v>0</v>
      </c>
      <c r="BW207">
        <v>0</v>
      </c>
      <c r="BX207">
        <v>10004.99678571429</v>
      </c>
      <c r="BY207">
        <v>0</v>
      </c>
      <c r="BZ207">
        <v>346.4154642857143</v>
      </c>
      <c r="CA207">
        <v>-31.31643928571429</v>
      </c>
      <c r="CB207">
        <v>835.2261428571428</v>
      </c>
      <c r="CC207">
        <v>866.1316071428572</v>
      </c>
      <c r="CD207">
        <v>1.0504525</v>
      </c>
      <c r="CE207">
        <v>853.0544642857143</v>
      </c>
      <c r="CF207">
        <v>15.09888571428571</v>
      </c>
      <c r="CG207">
        <v>1.574763571428571</v>
      </c>
      <c r="CH207">
        <v>1.472331785714285</v>
      </c>
      <c r="CI207">
        <v>13.71403928571428</v>
      </c>
      <c r="CJ207">
        <v>12.68377857142857</v>
      </c>
      <c r="CK207">
        <v>1600.015714285714</v>
      </c>
      <c r="CL207">
        <v>0.6920028571428573</v>
      </c>
      <c r="CM207">
        <v>0.3079971428571429</v>
      </c>
      <c r="CN207">
        <v>0</v>
      </c>
      <c r="CO207">
        <v>2.0005</v>
      </c>
      <c r="CP207">
        <v>0</v>
      </c>
      <c r="CQ207">
        <v>12449.25714285714</v>
      </c>
      <c r="CR207">
        <v>13790.33571428571</v>
      </c>
      <c r="CS207">
        <v>37.47517857142856</v>
      </c>
      <c r="CT207">
        <v>38.22296428571428</v>
      </c>
      <c r="CU207">
        <v>38.0735</v>
      </c>
      <c r="CV207">
        <v>36.44171428571428</v>
      </c>
      <c r="CW207">
        <v>36.83682142857143</v>
      </c>
      <c r="CX207">
        <v>1107.216071428571</v>
      </c>
      <c r="CY207">
        <v>492.7996428571428</v>
      </c>
      <c r="CZ207">
        <v>0</v>
      </c>
      <c r="DA207">
        <v>1728493295.8</v>
      </c>
      <c r="DB207">
        <v>0</v>
      </c>
      <c r="DC207">
        <v>1728490956.5</v>
      </c>
      <c r="DD207" t="s">
        <v>362</v>
      </c>
      <c r="DE207">
        <v>1728490952.5</v>
      </c>
      <c r="DF207">
        <v>1728490956.5</v>
      </c>
      <c r="DG207">
        <v>1</v>
      </c>
      <c r="DH207">
        <v>-0.065</v>
      </c>
      <c r="DI207">
        <v>-0.008</v>
      </c>
      <c r="DJ207">
        <v>-3.246</v>
      </c>
      <c r="DK207">
        <v>-0.091</v>
      </c>
      <c r="DL207">
        <v>52</v>
      </c>
      <c r="DM207">
        <v>15</v>
      </c>
      <c r="DN207">
        <v>0.25</v>
      </c>
      <c r="DO207">
        <v>0.13</v>
      </c>
      <c r="DP207">
        <v>-31.18434146341464</v>
      </c>
      <c r="DQ207">
        <v>-2.950158188153226</v>
      </c>
      <c r="DR207">
        <v>0.2968411967461108</v>
      </c>
      <c r="DS207">
        <v>0</v>
      </c>
      <c r="DT207">
        <v>1.044044146341464</v>
      </c>
      <c r="DU207">
        <v>0.2157827874564475</v>
      </c>
      <c r="DV207">
        <v>0.02529878759030875</v>
      </c>
      <c r="DW207">
        <v>0</v>
      </c>
      <c r="DX207">
        <v>0</v>
      </c>
      <c r="DY207">
        <v>2</v>
      </c>
      <c r="DZ207" t="s">
        <v>386</v>
      </c>
      <c r="EA207">
        <v>3.23085</v>
      </c>
      <c r="EB207">
        <v>2.70437</v>
      </c>
      <c r="EC207">
        <v>0.167976</v>
      </c>
      <c r="ED207">
        <v>0.171422</v>
      </c>
      <c r="EE207">
        <v>0.08478189999999999</v>
      </c>
      <c r="EF207">
        <v>0.08076949999999999</v>
      </c>
      <c r="EG207">
        <v>27437</v>
      </c>
      <c r="EH207">
        <v>26659.7</v>
      </c>
      <c r="EI207">
        <v>31566.7</v>
      </c>
      <c r="EJ207">
        <v>30487.3</v>
      </c>
      <c r="EK207">
        <v>38718.6</v>
      </c>
      <c r="EL207">
        <v>37048.4</v>
      </c>
      <c r="EM207">
        <v>44259.5</v>
      </c>
      <c r="EN207">
        <v>42560.5</v>
      </c>
      <c r="EO207">
        <v>1.87083</v>
      </c>
      <c r="EP207">
        <v>1.9</v>
      </c>
      <c r="EQ207">
        <v>0.129141</v>
      </c>
      <c r="ER207">
        <v>0</v>
      </c>
      <c r="ES207">
        <v>22.8194</v>
      </c>
      <c r="ET207">
        <v>999.9</v>
      </c>
      <c r="EU207">
        <v>70</v>
      </c>
      <c r="EV207">
        <v>24</v>
      </c>
      <c r="EW207">
        <v>21.5003</v>
      </c>
      <c r="EX207">
        <v>61.1419</v>
      </c>
      <c r="EY207">
        <v>25.1042</v>
      </c>
      <c r="EZ207">
        <v>1</v>
      </c>
      <c r="FA207">
        <v>-0.207691</v>
      </c>
      <c r="FB207">
        <v>-0.0431454</v>
      </c>
      <c r="FC207">
        <v>20.1991</v>
      </c>
      <c r="FD207">
        <v>5.21969</v>
      </c>
      <c r="FE207">
        <v>11.9965</v>
      </c>
      <c r="FF207">
        <v>4.96515</v>
      </c>
      <c r="FG207">
        <v>3.29568</v>
      </c>
      <c r="FH207">
        <v>9999</v>
      </c>
      <c r="FI207">
        <v>9999</v>
      </c>
      <c r="FJ207">
        <v>9999</v>
      </c>
      <c r="FK207">
        <v>148.6</v>
      </c>
      <c r="FL207">
        <v>4.97099</v>
      </c>
      <c r="FM207">
        <v>1.86768</v>
      </c>
      <c r="FN207">
        <v>1.85892</v>
      </c>
      <c r="FO207">
        <v>1.86508</v>
      </c>
      <c r="FP207">
        <v>1.86307</v>
      </c>
      <c r="FQ207">
        <v>1.86444</v>
      </c>
      <c r="FR207">
        <v>1.85986</v>
      </c>
      <c r="FS207">
        <v>1.86398</v>
      </c>
      <c r="FT207">
        <v>0</v>
      </c>
      <c r="FU207">
        <v>0</v>
      </c>
      <c r="FV207">
        <v>0</v>
      </c>
      <c r="FW207">
        <v>0</v>
      </c>
      <c r="FX207" t="s">
        <v>364</v>
      </c>
      <c r="FY207" t="s">
        <v>365</v>
      </c>
      <c r="FZ207" t="s">
        <v>366</v>
      </c>
      <c r="GA207" t="s">
        <v>366</v>
      </c>
      <c r="GB207" t="s">
        <v>366</v>
      </c>
      <c r="GC207" t="s">
        <v>366</v>
      </c>
      <c r="GD207">
        <v>0</v>
      </c>
      <c r="GE207">
        <v>100</v>
      </c>
      <c r="GF207">
        <v>100</v>
      </c>
      <c r="GG207">
        <v>-8.478999999999999</v>
      </c>
      <c r="GH207">
        <v>-0.0905</v>
      </c>
      <c r="GI207">
        <v>-2.868309889394353</v>
      </c>
      <c r="GJ207">
        <v>-0.006773961979547998</v>
      </c>
      <c r="GK207">
        <v>-8.296070481250098E-08</v>
      </c>
      <c r="GL207">
        <v>3.322967193956903E-10</v>
      </c>
      <c r="GM207">
        <v>-0.07871069313407227</v>
      </c>
      <c r="GN207">
        <v>-0.00208336341840114</v>
      </c>
      <c r="GO207">
        <v>8.801746095907445E-05</v>
      </c>
      <c r="GP207">
        <v>-2.677693255255651E-07</v>
      </c>
      <c r="GQ207">
        <v>3</v>
      </c>
      <c r="GR207">
        <v>2052</v>
      </c>
      <c r="GS207">
        <v>2</v>
      </c>
      <c r="GT207">
        <v>18</v>
      </c>
      <c r="GU207">
        <v>38.1</v>
      </c>
      <c r="GV207">
        <v>38</v>
      </c>
      <c r="GW207">
        <v>2.0459</v>
      </c>
      <c r="GX207">
        <v>2.36206</v>
      </c>
      <c r="GY207">
        <v>1.44775</v>
      </c>
      <c r="GZ207">
        <v>2.31934</v>
      </c>
      <c r="HA207">
        <v>1.55151</v>
      </c>
      <c r="HB207">
        <v>2.42676</v>
      </c>
      <c r="HC207">
        <v>29.4952</v>
      </c>
      <c r="HD207">
        <v>14.6224</v>
      </c>
      <c r="HE207">
        <v>18</v>
      </c>
      <c r="HF207">
        <v>421.46</v>
      </c>
      <c r="HG207">
        <v>435.346</v>
      </c>
      <c r="HH207">
        <v>22.8071</v>
      </c>
      <c r="HI207">
        <v>24.3311</v>
      </c>
      <c r="HJ207">
        <v>30.0006</v>
      </c>
      <c r="HK207">
        <v>24.3004</v>
      </c>
      <c r="HL207">
        <v>24.2164</v>
      </c>
      <c r="HM207">
        <v>40.9882</v>
      </c>
      <c r="HN207">
        <v>38.4503</v>
      </c>
      <c r="HO207">
        <v>44.3262</v>
      </c>
      <c r="HP207">
        <v>22.8145</v>
      </c>
      <c r="HQ207">
        <v>887.605</v>
      </c>
      <c r="HR207">
        <v>14.9754</v>
      </c>
      <c r="HS207">
        <v>100.202</v>
      </c>
      <c r="HT207">
        <v>101.71</v>
      </c>
    </row>
    <row r="208" spans="1:228">
      <c r="A208">
        <v>192</v>
      </c>
      <c r="B208">
        <v>1728493244.1</v>
      </c>
      <c r="C208">
        <v>2306.599999904633</v>
      </c>
      <c r="D208" t="s">
        <v>751</v>
      </c>
      <c r="E208" t="s">
        <v>752</v>
      </c>
      <c r="F208">
        <v>5</v>
      </c>
      <c r="G208" t="s">
        <v>357</v>
      </c>
      <c r="H208" t="s">
        <v>358</v>
      </c>
      <c r="I208" t="s">
        <v>359</v>
      </c>
      <c r="J208" t="s">
        <v>612</v>
      </c>
      <c r="K208">
        <v>1728493236.6</v>
      </c>
      <c r="L208">
        <f>(M208)/1000</f>
        <v>0</v>
      </c>
      <c r="M208">
        <f>IF(BH208, AP208, AJ208)</f>
        <v>0</v>
      </c>
      <c r="N208">
        <f>IF(BH208, AK208, AI208)</f>
        <v>0</v>
      </c>
      <c r="O208">
        <f>BJ208 - IF(AW208&gt;1, N208*BD208*100.0/(AY208), 0)</f>
        <v>0</v>
      </c>
      <c r="P208">
        <f>((V208-L208/2)*O208-N208)/(V208+L208/2)</f>
        <v>0</v>
      </c>
      <c r="Q208">
        <f>P208*(BQ208+BR208)/1000.0</f>
        <v>0</v>
      </c>
      <c r="R208">
        <f>(BJ208 - IF(AW208&gt;1, N208*BD208*100.0/(AY208), 0))*(BQ208+BR208)/1000.0</f>
        <v>0</v>
      </c>
      <c r="S208">
        <f>2.0/((1/U208-1/T208)+SIGN(U208)*SQRT((1/U208-1/T208)*(1/U208-1/T208) + 4*BE208/((BE208+1)*(BE208+1))*(2*1/U208*1/T208-1/T208*1/T208)))</f>
        <v>0</v>
      </c>
      <c r="T208">
        <f>IF(LEFT(BF208,1)&lt;&gt;"0",IF(LEFT(BF208,1)="1",3.0,BG208),$D$5+$E$5*(BX208*BQ208/($K$5*1000))+$F$5*(BX208*BQ208/($K$5*1000))*MAX(MIN(BD208,$J$5),$I$5)*MAX(MIN(BD208,$J$5),$I$5)+$G$5*MAX(MIN(BD208,$J$5),$I$5)*(BX208*BQ208/($K$5*1000))+$H$5*(BX208*BQ208/($K$5*1000))*(BX208*BQ208/($K$5*1000)))</f>
        <v>0</v>
      </c>
      <c r="U208">
        <f>L208*(1000-(1000*0.61365*exp(17.502*Y208/(240.97+Y208))/(BQ208+BR208)+BL208)/2)/(1000*0.61365*exp(17.502*Y208/(240.97+Y208))/(BQ208+BR208)-BL208)</f>
        <v>0</v>
      </c>
      <c r="V208">
        <f>1/((BE208+1)/(S208/1.6)+1/(T208/1.37)) + BE208/((BE208+1)/(S208/1.6) + BE208/(T208/1.37))</f>
        <v>0</v>
      </c>
      <c r="W208">
        <f>(AZ208*BC208)</f>
        <v>0</v>
      </c>
      <c r="X208">
        <f>(BS208+(W208+2*0.95*5.67E-8*(((BS208+$B$7)+273)^4-(BS208+273)^4)-44100*L208)/(1.84*29.3*T208+8*0.95*5.67E-8*(BS208+273)^3))</f>
        <v>0</v>
      </c>
      <c r="Y208">
        <f>($C$7*BT208+$D$7*BU208+$E$7*X208)</f>
        <v>0</v>
      </c>
      <c r="Z208">
        <f>0.61365*exp(17.502*Y208/(240.97+Y208))</f>
        <v>0</v>
      </c>
      <c r="AA208">
        <f>(AB208/AC208*100)</f>
        <v>0</v>
      </c>
      <c r="AB208">
        <f>BL208*(BQ208+BR208)/1000</f>
        <v>0</v>
      </c>
      <c r="AC208">
        <f>0.61365*exp(17.502*BS208/(240.97+BS208))</f>
        <v>0</v>
      </c>
      <c r="AD208">
        <f>(Z208-BL208*(BQ208+BR208)/1000)</f>
        <v>0</v>
      </c>
      <c r="AE208">
        <f>(-L208*44100)</f>
        <v>0</v>
      </c>
      <c r="AF208">
        <f>2*29.3*T208*0.92*(BS208-Y208)</f>
        <v>0</v>
      </c>
      <c r="AG208">
        <f>2*0.95*5.67E-8*(((BS208+$B$7)+273)^4-(Y208+273)^4)</f>
        <v>0</v>
      </c>
      <c r="AH208">
        <f>W208+AG208+AE208+AF208</f>
        <v>0</v>
      </c>
      <c r="AI208">
        <f>BP208*AW208*(BK208-BJ208*(1000-AW208*BM208)/(1000-AW208*BL208))/(100*BD208)</f>
        <v>0</v>
      </c>
      <c r="AJ208">
        <f>1000*BP208*AW208*(BL208-BM208)/(100*BD208*(1000-AW208*BL208))</f>
        <v>0</v>
      </c>
      <c r="AK208">
        <f>(AL208 - AM208 - BQ208*1E3/(8.314*(BS208+273.15)) * AO208/BP208 * AN208) * BP208/(100*BD208) * (1000 - BM208)/1000</f>
        <v>0</v>
      </c>
      <c r="AL208">
        <v>892.4162835126615</v>
      </c>
      <c r="AM208">
        <v>866.0921878787876</v>
      </c>
      <c r="AN208">
        <v>2.525389869343136</v>
      </c>
      <c r="AO208">
        <v>66.79350455149209</v>
      </c>
      <c r="AP208">
        <f>(AR208 - AQ208 + BQ208*1E3/(8.314*(BS208+273.15)) * AT208/BP208 * AS208) * BP208/(100*BD208) * 1000/(1000 - AR208)</f>
        <v>0</v>
      </c>
      <c r="AQ208">
        <v>15.02148637436098</v>
      </c>
      <c r="AR208">
        <v>16.09888060606061</v>
      </c>
      <c r="AS208">
        <v>-0.005334263003403316</v>
      </c>
      <c r="AT208">
        <v>79.18149441064182</v>
      </c>
      <c r="AU208">
        <v>150</v>
      </c>
      <c r="AV208">
        <v>25</v>
      </c>
      <c r="AW208">
        <f>IF(AU208*$H$13&gt;=AY208,1.0,(AY208/(AY208-AU208*$H$13)))</f>
        <v>0</v>
      </c>
      <c r="AX208">
        <f>(AW208-1)*100</f>
        <v>0</v>
      </c>
      <c r="AY208">
        <f>MAX(0,($B$13+$C$13*BX208)/(1+$D$13*BX208)*BQ208/(BS208+273)*$E$13)</f>
        <v>0</v>
      </c>
      <c r="AZ208">
        <f>$B$11*BY208+$C$11*BZ208+$F$11*CK208*(1-CN208)</f>
        <v>0</v>
      </c>
      <c r="BA208">
        <f>AZ208*BB208</f>
        <v>0</v>
      </c>
      <c r="BB208">
        <f>($B$11*$D$9+$C$11*$D$9+$F$11*((CX208+CP208)/MAX(CX208+CP208+CY208, 0.1)*$I$9+CY208/MAX(CX208+CP208+CY208, 0.1)*$J$9))/($B$11+$C$11+$F$11)</f>
        <v>0</v>
      </c>
      <c r="BC208">
        <f>($B$11*$K$9+$C$11*$K$9+$F$11*((CX208+CP208)/MAX(CX208+CP208+CY208, 0.1)*$P$9+CY208/MAX(CX208+CP208+CY208, 0.1)*$Q$9))/($B$11+$C$11+$F$11)</f>
        <v>0</v>
      </c>
      <c r="BD208">
        <v>6</v>
      </c>
      <c r="BE208">
        <v>0.5</v>
      </c>
      <c r="BF208" t="s">
        <v>361</v>
      </c>
      <c r="BG208">
        <v>2</v>
      </c>
      <c r="BH208" t="b">
        <v>1</v>
      </c>
      <c r="BI208">
        <v>1728493236.6</v>
      </c>
      <c r="BJ208">
        <v>834.7902222222222</v>
      </c>
      <c r="BK208">
        <v>866.3090000000001</v>
      </c>
      <c r="BL208">
        <v>16.13404074074074</v>
      </c>
      <c r="BM208">
        <v>15.06157037037037</v>
      </c>
      <c r="BN208">
        <v>843.2300740740742</v>
      </c>
      <c r="BO208">
        <v>16.22452592592593</v>
      </c>
      <c r="BP208">
        <v>599.9959629629628</v>
      </c>
      <c r="BQ208">
        <v>97.51278518518518</v>
      </c>
      <c r="BR208">
        <v>0.09996008518518519</v>
      </c>
      <c r="BS208">
        <v>24.74791481481481</v>
      </c>
      <c r="BT208">
        <v>24.94419629629629</v>
      </c>
      <c r="BU208">
        <v>999.9000000000001</v>
      </c>
      <c r="BV208">
        <v>0</v>
      </c>
      <c r="BW208">
        <v>0</v>
      </c>
      <c r="BX208">
        <v>10008.03222222222</v>
      </c>
      <c r="BY208">
        <v>0</v>
      </c>
      <c r="BZ208">
        <v>367.3531481481481</v>
      </c>
      <c r="CA208">
        <v>-31.51871851851852</v>
      </c>
      <c r="CB208">
        <v>848.4794074074075</v>
      </c>
      <c r="CC208">
        <v>879.5560370370372</v>
      </c>
      <c r="CD208">
        <v>1.072462592592592</v>
      </c>
      <c r="CE208">
        <v>866.3090000000001</v>
      </c>
      <c r="CF208">
        <v>15.06157037037037</v>
      </c>
      <c r="CG208">
        <v>1.573274444444445</v>
      </c>
      <c r="CH208">
        <v>1.468695555555556</v>
      </c>
      <c r="CI208">
        <v>13.69947407407408</v>
      </c>
      <c r="CJ208">
        <v>12.64604814814815</v>
      </c>
      <c r="CK208">
        <v>1599.996666666666</v>
      </c>
      <c r="CL208">
        <v>0.6919984074074074</v>
      </c>
      <c r="CM208">
        <v>0.3080015925925925</v>
      </c>
      <c r="CN208">
        <v>0</v>
      </c>
      <c r="CO208">
        <v>1.944492592592593</v>
      </c>
      <c r="CP208">
        <v>0</v>
      </c>
      <c r="CQ208">
        <v>12482.95925925926</v>
      </c>
      <c r="CR208">
        <v>13790.13333333333</v>
      </c>
      <c r="CS208">
        <v>37.42340740740741</v>
      </c>
      <c r="CT208">
        <v>38.178</v>
      </c>
      <c r="CU208">
        <v>38.00896296296296</v>
      </c>
      <c r="CV208">
        <v>36.38388888888889</v>
      </c>
      <c r="CW208">
        <v>36.77981481481481</v>
      </c>
      <c r="CX208">
        <v>1107.194814814815</v>
      </c>
      <c r="CY208">
        <v>492.8018518518518</v>
      </c>
      <c r="CZ208">
        <v>0</v>
      </c>
      <c r="DA208">
        <v>1728493300.6</v>
      </c>
      <c r="DB208">
        <v>0</v>
      </c>
      <c r="DC208">
        <v>1728490956.5</v>
      </c>
      <c r="DD208" t="s">
        <v>362</v>
      </c>
      <c r="DE208">
        <v>1728490952.5</v>
      </c>
      <c r="DF208">
        <v>1728490956.5</v>
      </c>
      <c r="DG208">
        <v>1</v>
      </c>
      <c r="DH208">
        <v>-0.065</v>
      </c>
      <c r="DI208">
        <v>-0.008</v>
      </c>
      <c r="DJ208">
        <v>-3.246</v>
      </c>
      <c r="DK208">
        <v>-0.091</v>
      </c>
      <c r="DL208">
        <v>52</v>
      </c>
      <c r="DM208">
        <v>15</v>
      </c>
      <c r="DN208">
        <v>0.25</v>
      </c>
      <c r="DO208">
        <v>0.13</v>
      </c>
      <c r="DP208">
        <v>-31.39475609756098</v>
      </c>
      <c r="DQ208">
        <v>-2.346388850174253</v>
      </c>
      <c r="DR208">
        <v>0.2410660349251365</v>
      </c>
      <c r="DS208">
        <v>0</v>
      </c>
      <c r="DT208">
        <v>1.059151707317073</v>
      </c>
      <c r="DU208">
        <v>0.266063414634144</v>
      </c>
      <c r="DV208">
        <v>0.02853020632057933</v>
      </c>
      <c r="DW208">
        <v>0</v>
      </c>
      <c r="DX208">
        <v>0</v>
      </c>
      <c r="DY208">
        <v>2</v>
      </c>
      <c r="DZ208" t="s">
        <v>386</v>
      </c>
      <c r="EA208">
        <v>3.23089</v>
      </c>
      <c r="EB208">
        <v>2.70442</v>
      </c>
      <c r="EC208">
        <v>0.169592</v>
      </c>
      <c r="ED208">
        <v>0.17305</v>
      </c>
      <c r="EE208">
        <v>0.084678</v>
      </c>
      <c r="EF208">
        <v>0.080622</v>
      </c>
      <c r="EG208">
        <v>27383.7</v>
      </c>
      <c r="EH208">
        <v>26607</v>
      </c>
      <c r="EI208">
        <v>31566.7</v>
      </c>
      <c r="EJ208">
        <v>30486.9</v>
      </c>
      <c r="EK208">
        <v>38723.2</v>
      </c>
      <c r="EL208">
        <v>37053.8</v>
      </c>
      <c r="EM208">
        <v>44259.6</v>
      </c>
      <c r="EN208">
        <v>42559.8</v>
      </c>
      <c r="EO208">
        <v>1.8699</v>
      </c>
      <c r="EP208">
        <v>1.89992</v>
      </c>
      <c r="EQ208">
        <v>0.130095</v>
      </c>
      <c r="ER208">
        <v>0</v>
      </c>
      <c r="ES208">
        <v>22.8164</v>
      </c>
      <c r="ET208">
        <v>999.9</v>
      </c>
      <c r="EU208">
        <v>70</v>
      </c>
      <c r="EV208">
        <v>24</v>
      </c>
      <c r="EW208">
        <v>21.5003</v>
      </c>
      <c r="EX208">
        <v>60.7019</v>
      </c>
      <c r="EY208">
        <v>24.8598</v>
      </c>
      <c r="EZ208">
        <v>1</v>
      </c>
      <c r="FA208">
        <v>-0.207177</v>
      </c>
      <c r="FB208">
        <v>-0.0591585</v>
      </c>
      <c r="FC208">
        <v>20.1992</v>
      </c>
      <c r="FD208">
        <v>5.21984</v>
      </c>
      <c r="FE208">
        <v>11.9975</v>
      </c>
      <c r="FF208">
        <v>4.96515</v>
      </c>
      <c r="FG208">
        <v>3.29565</v>
      </c>
      <c r="FH208">
        <v>9999</v>
      </c>
      <c r="FI208">
        <v>9999</v>
      </c>
      <c r="FJ208">
        <v>9999</v>
      </c>
      <c r="FK208">
        <v>148.6</v>
      </c>
      <c r="FL208">
        <v>4.97099</v>
      </c>
      <c r="FM208">
        <v>1.86768</v>
      </c>
      <c r="FN208">
        <v>1.85895</v>
      </c>
      <c r="FO208">
        <v>1.86508</v>
      </c>
      <c r="FP208">
        <v>1.86309</v>
      </c>
      <c r="FQ208">
        <v>1.86444</v>
      </c>
      <c r="FR208">
        <v>1.85986</v>
      </c>
      <c r="FS208">
        <v>1.86395</v>
      </c>
      <c r="FT208">
        <v>0</v>
      </c>
      <c r="FU208">
        <v>0</v>
      </c>
      <c r="FV208">
        <v>0</v>
      </c>
      <c r="FW208">
        <v>0</v>
      </c>
      <c r="FX208" t="s">
        <v>364</v>
      </c>
      <c r="FY208" t="s">
        <v>365</v>
      </c>
      <c r="FZ208" t="s">
        <v>366</v>
      </c>
      <c r="GA208" t="s">
        <v>366</v>
      </c>
      <c r="GB208" t="s">
        <v>366</v>
      </c>
      <c r="GC208" t="s">
        <v>366</v>
      </c>
      <c r="GD208">
        <v>0</v>
      </c>
      <c r="GE208">
        <v>100</v>
      </c>
      <c r="GF208">
        <v>100</v>
      </c>
      <c r="GG208">
        <v>-8.555999999999999</v>
      </c>
      <c r="GH208">
        <v>-0.0905</v>
      </c>
      <c r="GI208">
        <v>-2.868309889394353</v>
      </c>
      <c r="GJ208">
        <v>-0.006773961979547998</v>
      </c>
      <c r="GK208">
        <v>-8.296070481250098E-08</v>
      </c>
      <c r="GL208">
        <v>3.322967193956903E-10</v>
      </c>
      <c r="GM208">
        <v>-0.07871069313407227</v>
      </c>
      <c r="GN208">
        <v>-0.00208336341840114</v>
      </c>
      <c r="GO208">
        <v>8.801746095907445E-05</v>
      </c>
      <c r="GP208">
        <v>-2.677693255255651E-07</v>
      </c>
      <c r="GQ208">
        <v>3</v>
      </c>
      <c r="GR208">
        <v>2052</v>
      </c>
      <c r="GS208">
        <v>2</v>
      </c>
      <c r="GT208">
        <v>18</v>
      </c>
      <c r="GU208">
        <v>38.2</v>
      </c>
      <c r="GV208">
        <v>38.1</v>
      </c>
      <c r="GW208">
        <v>2.06787</v>
      </c>
      <c r="GX208">
        <v>2.37549</v>
      </c>
      <c r="GY208">
        <v>1.44775</v>
      </c>
      <c r="GZ208">
        <v>2.32056</v>
      </c>
      <c r="HA208">
        <v>1.55151</v>
      </c>
      <c r="HB208">
        <v>2.24365</v>
      </c>
      <c r="HC208">
        <v>29.4952</v>
      </c>
      <c r="HD208">
        <v>14.6136</v>
      </c>
      <c r="HE208">
        <v>18</v>
      </c>
      <c r="HF208">
        <v>421.018</v>
      </c>
      <c r="HG208">
        <v>435.355</v>
      </c>
      <c r="HH208">
        <v>22.8464</v>
      </c>
      <c r="HI208">
        <v>24.3381</v>
      </c>
      <c r="HJ208">
        <v>30.0006</v>
      </c>
      <c r="HK208">
        <v>24.3064</v>
      </c>
      <c r="HL208">
        <v>24.223</v>
      </c>
      <c r="HM208">
        <v>41.4778</v>
      </c>
      <c r="HN208">
        <v>38.4503</v>
      </c>
      <c r="HO208">
        <v>43.953</v>
      </c>
      <c r="HP208">
        <v>22.8536</v>
      </c>
      <c r="HQ208">
        <v>902.631</v>
      </c>
      <c r="HR208">
        <v>14.9855</v>
      </c>
      <c r="HS208">
        <v>100.202</v>
      </c>
      <c r="HT208">
        <v>101.709</v>
      </c>
    </row>
    <row r="209" spans="1:228">
      <c r="A209">
        <v>193</v>
      </c>
      <c r="B209">
        <v>1728493249.1</v>
      </c>
      <c r="C209">
        <v>2311.599999904633</v>
      </c>
      <c r="D209" t="s">
        <v>753</v>
      </c>
      <c r="E209" t="s">
        <v>754</v>
      </c>
      <c r="F209">
        <v>5</v>
      </c>
      <c r="G209" t="s">
        <v>357</v>
      </c>
      <c r="H209" t="s">
        <v>358</v>
      </c>
      <c r="I209" t="s">
        <v>359</v>
      </c>
      <c r="J209" t="s">
        <v>612</v>
      </c>
      <c r="K209">
        <v>1728493241.314285</v>
      </c>
      <c r="L209">
        <f>(M209)/1000</f>
        <v>0</v>
      </c>
      <c r="M209">
        <f>IF(BH209, AP209, AJ209)</f>
        <v>0</v>
      </c>
      <c r="N209">
        <f>IF(BH209, AK209, AI209)</f>
        <v>0</v>
      </c>
      <c r="O209">
        <f>BJ209 - IF(AW209&gt;1, N209*BD209*100.0/(AY209), 0)</f>
        <v>0</v>
      </c>
      <c r="P209">
        <f>((V209-L209/2)*O209-N209)/(V209+L209/2)</f>
        <v>0</v>
      </c>
      <c r="Q209">
        <f>P209*(BQ209+BR209)/1000.0</f>
        <v>0</v>
      </c>
      <c r="R209">
        <f>(BJ209 - IF(AW209&gt;1, N209*BD209*100.0/(AY209), 0))*(BQ209+BR209)/1000.0</f>
        <v>0</v>
      </c>
      <c r="S209">
        <f>2.0/((1/U209-1/T209)+SIGN(U209)*SQRT((1/U209-1/T209)*(1/U209-1/T209) + 4*BE209/((BE209+1)*(BE209+1))*(2*1/U209*1/T209-1/T209*1/T209)))</f>
        <v>0</v>
      </c>
      <c r="T209">
        <f>IF(LEFT(BF209,1)&lt;&gt;"0",IF(LEFT(BF209,1)="1",3.0,BG209),$D$5+$E$5*(BX209*BQ209/($K$5*1000))+$F$5*(BX209*BQ209/($K$5*1000))*MAX(MIN(BD209,$J$5),$I$5)*MAX(MIN(BD209,$J$5),$I$5)+$G$5*MAX(MIN(BD209,$J$5),$I$5)*(BX209*BQ209/($K$5*1000))+$H$5*(BX209*BQ209/($K$5*1000))*(BX209*BQ209/($K$5*1000)))</f>
        <v>0</v>
      </c>
      <c r="U209">
        <f>L209*(1000-(1000*0.61365*exp(17.502*Y209/(240.97+Y209))/(BQ209+BR209)+BL209)/2)/(1000*0.61365*exp(17.502*Y209/(240.97+Y209))/(BQ209+BR209)-BL209)</f>
        <v>0</v>
      </c>
      <c r="V209">
        <f>1/((BE209+1)/(S209/1.6)+1/(T209/1.37)) + BE209/((BE209+1)/(S209/1.6) + BE209/(T209/1.37))</f>
        <v>0</v>
      </c>
      <c r="W209">
        <f>(AZ209*BC209)</f>
        <v>0</v>
      </c>
      <c r="X209">
        <f>(BS209+(W209+2*0.95*5.67E-8*(((BS209+$B$7)+273)^4-(BS209+273)^4)-44100*L209)/(1.84*29.3*T209+8*0.95*5.67E-8*(BS209+273)^3))</f>
        <v>0</v>
      </c>
      <c r="Y209">
        <f>($C$7*BT209+$D$7*BU209+$E$7*X209)</f>
        <v>0</v>
      </c>
      <c r="Z209">
        <f>0.61365*exp(17.502*Y209/(240.97+Y209))</f>
        <v>0</v>
      </c>
      <c r="AA209">
        <f>(AB209/AC209*100)</f>
        <v>0</v>
      </c>
      <c r="AB209">
        <f>BL209*(BQ209+BR209)/1000</f>
        <v>0</v>
      </c>
      <c r="AC209">
        <f>0.61365*exp(17.502*BS209/(240.97+BS209))</f>
        <v>0</v>
      </c>
      <c r="AD209">
        <f>(Z209-BL209*(BQ209+BR209)/1000)</f>
        <v>0</v>
      </c>
      <c r="AE209">
        <f>(-L209*44100)</f>
        <v>0</v>
      </c>
      <c r="AF209">
        <f>2*29.3*T209*0.92*(BS209-Y209)</f>
        <v>0</v>
      </c>
      <c r="AG209">
        <f>2*0.95*5.67E-8*(((BS209+$B$7)+273)^4-(Y209+273)^4)</f>
        <v>0</v>
      </c>
      <c r="AH209">
        <f>W209+AG209+AE209+AF209</f>
        <v>0</v>
      </c>
      <c r="AI209">
        <f>BP209*AW209*(BK209-BJ209*(1000-AW209*BM209)/(1000-AW209*BL209))/(100*BD209)</f>
        <v>0</v>
      </c>
      <c r="AJ209">
        <f>1000*BP209*AW209*(BL209-BM209)/(100*BD209*(1000-AW209*BL209))</f>
        <v>0</v>
      </c>
      <c r="AK209">
        <f>(AL209 - AM209 - BQ209*1E3/(8.314*(BS209+273.15)) * AO209/BP209 * AN209) * BP209/(100*BD209) * (1000 - BM209)/1000</f>
        <v>0</v>
      </c>
      <c r="AL209">
        <v>905.1341613532265</v>
      </c>
      <c r="AM209">
        <v>878.6624303030302</v>
      </c>
      <c r="AN209">
        <v>2.496271079748978</v>
      </c>
      <c r="AO209">
        <v>66.79350455149209</v>
      </c>
      <c r="AP209">
        <f>(AR209 - AQ209 + BQ209*1E3/(8.314*(BS209+273.15)) * AT209/BP209 * AS209) * BP209/(100*BD209) * 1000/(1000 - AR209)</f>
        <v>0</v>
      </c>
      <c r="AQ209">
        <v>15.00486273278891</v>
      </c>
      <c r="AR209">
        <v>16.07215393939393</v>
      </c>
      <c r="AS209">
        <v>-0.005772435288812238</v>
      </c>
      <c r="AT209">
        <v>79.18149441064182</v>
      </c>
      <c r="AU209">
        <v>150</v>
      </c>
      <c r="AV209">
        <v>25</v>
      </c>
      <c r="AW209">
        <f>IF(AU209*$H$13&gt;=AY209,1.0,(AY209/(AY209-AU209*$H$13)))</f>
        <v>0</v>
      </c>
      <c r="AX209">
        <f>(AW209-1)*100</f>
        <v>0</v>
      </c>
      <c r="AY209">
        <f>MAX(0,($B$13+$C$13*BX209)/(1+$D$13*BX209)*BQ209/(BS209+273)*$E$13)</f>
        <v>0</v>
      </c>
      <c r="AZ209">
        <f>$B$11*BY209+$C$11*BZ209+$F$11*CK209*(1-CN209)</f>
        <v>0</v>
      </c>
      <c r="BA209">
        <f>AZ209*BB209</f>
        <v>0</v>
      </c>
      <c r="BB209">
        <f>($B$11*$D$9+$C$11*$D$9+$F$11*((CX209+CP209)/MAX(CX209+CP209+CY209, 0.1)*$I$9+CY209/MAX(CX209+CP209+CY209, 0.1)*$J$9))/($B$11+$C$11+$F$11)</f>
        <v>0</v>
      </c>
      <c r="BC209">
        <f>($B$11*$K$9+$C$11*$K$9+$F$11*((CX209+CP209)/MAX(CX209+CP209+CY209, 0.1)*$P$9+CY209/MAX(CX209+CP209+CY209, 0.1)*$Q$9))/($B$11+$C$11+$F$11)</f>
        <v>0</v>
      </c>
      <c r="BD209">
        <v>6</v>
      </c>
      <c r="BE209">
        <v>0.5</v>
      </c>
      <c r="BF209" t="s">
        <v>361</v>
      </c>
      <c r="BG209">
        <v>2</v>
      </c>
      <c r="BH209" t="b">
        <v>1</v>
      </c>
      <c r="BI209">
        <v>1728493241.314285</v>
      </c>
      <c r="BJ209">
        <v>846.4872857142857</v>
      </c>
      <c r="BK209">
        <v>878.1590714285715</v>
      </c>
      <c r="BL209">
        <v>16.11118214285714</v>
      </c>
      <c r="BM209">
        <v>15.02804285714286</v>
      </c>
      <c r="BN209">
        <v>855.0001071428571</v>
      </c>
      <c r="BO209">
        <v>16.20168571428572</v>
      </c>
      <c r="BP209">
        <v>600.0134285714284</v>
      </c>
      <c r="BQ209">
        <v>97.51244642857141</v>
      </c>
      <c r="BR209">
        <v>0.1000698321428572</v>
      </c>
      <c r="BS209">
        <v>24.74871785714286</v>
      </c>
      <c r="BT209">
        <v>24.94835</v>
      </c>
      <c r="BU209">
        <v>999.9000000000002</v>
      </c>
      <c r="BV209">
        <v>0</v>
      </c>
      <c r="BW209">
        <v>0</v>
      </c>
      <c r="BX209">
        <v>9998.414999999999</v>
      </c>
      <c r="BY209">
        <v>0</v>
      </c>
      <c r="BZ209">
        <v>386.3200357142857</v>
      </c>
      <c r="CA209">
        <v>-31.67171785714286</v>
      </c>
      <c r="CB209">
        <v>860.3482142857143</v>
      </c>
      <c r="CC209">
        <v>891.5571071428573</v>
      </c>
      <c r="CD209">
        <v>1.0831525</v>
      </c>
      <c r="CE209">
        <v>878.1590714285715</v>
      </c>
      <c r="CF209">
        <v>15.02804285714286</v>
      </c>
      <c r="CG209">
        <v>1.571040714285714</v>
      </c>
      <c r="CH209">
        <v>1.465419642857143</v>
      </c>
      <c r="CI209">
        <v>13.67762857142857</v>
      </c>
      <c r="CJ209">
        <v>12.61203214285714</v>
      </c>
      <c r="CK209">
        <v>1600.004285714286</v>
      </c>
      <c r="CL209">
        <v>0.6919976428571427</v>
      </c>
      <c r="CM209">
        <v>0.3080023571428571</v>
      </c>
      <c r="CN209">
        <v>0</v>
      </c>
      <c r="CO209">
        <v>1.956735714285714</v>
      </c>
      <c r="CP209">
        <v>0</v>
      </c>
      <c r="CQ209">
        <v>12513.33571428571</v>
      </c>
      <c r="CR209">
        <v>13790.19642857143</v>
      </c>
      <c r="CS209">
        <v>37.37471428571428</v>
      </c>
      <c r="CT209">
        <v>38.13814285714285</v>
      </c>
      <c r="CU209">
        <v>37.95732142857143</v>
      </c>
      <c r="CV209">
        <v>36.34117857142857</v>
      </c>
      <c r="CW209">
        <v>36.73403571428571</v>
      </c>
      <c r="CX209">
        <v>1107.198214285714</v>
      </c>
      <c r="CY209">
        <v>492.8060714285715</v>
      </c>
      <c r="CZ209">
        <v>0</v>
      </c>
      <c r="DA209">
        <v>1728493306</v>
      </c>
      <c r="DB209">
        <v>0</v>
      </c>
      <c r="DC209">
        <v>1728490956.5</v>
      </c>
      <c r="DD209" t="s">
        <v>362</v>
      </c>
      <c r="DE209">
        <v>1728490952.5</v>
      </c>
      <c r="DF209">
        <v>1728490956.5</v>
      </c>
      <c r="DG209">
        <v>1</v>
      </c>
      <c r="DH209">
        <v>-0.065</v>
      </c>
      <c r="DI209">
        <v>-0.008</v>
      </c>
      <c r="DJ209">
        <v>-3.246</v>
      </c>
      <c r="DK209">
        <v>-0.091</v>
      </c>
      <c r="DL209">
        <v>52</v>
      </c>
      <c r="DM209">
        <v>15</v>
      </c>
      <c r="DN209">
        <v>0.25</v>
      </c>
      <c r="DO209">
        <v>0.13</v>
      </c>
      <c r="DP209">
        <v>-31.53804146341464</v>
      </c>
      <c r="DQ209">
        <v>-1.984237630661997</v>
      </c>
      <c r="DR209">
        <v>0.2108492456195806</v>
      </c>
      <c r="DS209">
        <v>0</v>
      </c>
      <c r="DT209">
        <v>1.069856585365854</v>
      </c>
      <c r="DU209">
        <v>0.1855720557491284</v>
      </c>
      <c r="DV209">
        <v>0.0240336699398843</v>
      </c>
      <c r="DW209">
        <v>0</v>
      </c>
      <c r="DX209">
        <v>0</v>
      </c>
      <c r="DY209">
        <v>2</v>
      </c>
      <c r="DZ209" t="s">
        <v>386</v>
      </c>
      <c r="EA209">
        <v>3.23089</v>
      </c>
      <c r="EB209">
        <v>2.70423</v>
      </c>
      <c r="EC209">
        <v>0.171194</v>
      </c>
      <c r="ED209">
        <v>0.174634</v>
      </c>
      <c r="EE209">
        <v>0.08458060000000001</v>
      </c>
      <c r="EF209">
        <v>0.08061400000000001</v>
      </c>
      <c r="EG209">
        <v>27330</v>
      </c>
      <c r="EH209">
        <v>26555.5</v>
      </c>
      <c r="EI209">
        <v>31565.7</v>
      </c>
      <c r="EJ209">
        <v>30486.2</v>
      </c>
      <c r="EK209">
        <v>38726.1</v>
      </c>
      <c r="EL209">
        <v>37053.3</v>
      </c>
      <c r="EM209">
        <v>44258.2</v>
      </c>
      <c r="EN209">
        <v>42558.8</v>
      </c>
      <c r="EO209">
        <v>1.86957</v>
      </c>
      <c r="EP209">
        <v>1.8999</v>
      </c>
      <c r="EQ209">
        <v>0.130214</v>
      </c>
      <c r="ER209">
        <v>0</v>
      </c>
      <c r="ES209">
        <v>22.814</v>
      </c>
      <c r="ET209">
        <v>999.9</v>
      </c>
      <c r="EU209">
        <v>70</v>
      </c>
      <c r="EV209">
        <v>23.9</v>
      </c>
      <c r="EW209">
        <v>21.3708</v>
      </c>
      <c r="EX209">
        <v>60.9819</v>
      </c>
      <c r="EY209">
        <v>24.6715</v>
      </c>
      <c r="EZ209">
        <v>1</v>
      </c>
      <c r="FA209">
        <v>-0.206674</v>
      </c>
      <c r="FB209">
        <v>-0.060128</v>
      </c>
      <c r="FC209">
        <v>20.1991</v>
      </c>
      <c r="FD209">
        <v>5.22028</v>
      </c>
      <c r="FE209">
        <v>11.9974</v>
      </c>
      <c r="FF209">
        <v>4.9652</v>
      </c>
      <c r="FG209">
        <v>3.29565</v>
      </c>
      <c r="FH209">
        <v>9999</v>
      </c>
      <c r="FI209">
        <v>9999</v>
      </c>
      <c r="FJ209">
        <v>9999</v>
      </c>
      <c r="FK209">
        <v>148.6</v>
      </c>
      <c r="FL209">
        <v>4.97097</v>
      </c>
      <c r="FM209">
        <v>1.86768</v>
      </c>
      <c r="FN209">
        <v>1.85894</v>
      </c>
      <c r="FO209">
        <v>1.86508</v>
      </c>
      <c r="FP209">
        <v>1.86306</v>
      </c>
      <c r="FQ209">
        <v>1.86441</v>
      </c>
      <c r="FR209">
        <v>1.85983</v>
      </c>
      <c r="FS209">
        <v>1.86395</v>
      </c>
      <c r="FT209">
        <v>0</v>
      </c>
      <c r="FU209">
        <v>0</v>
      </c>
      <c r="FV209">
        <v>0</v>
      </c>
      <c r="FW209">
        <v>0</v>
      </c>
      <c r="FX209" t="s">
        <v>364</v>
      </c>
      <c r="FY209" t="s">
        <v>365</v>
      </c>
      <c r="FZ209" t="s">
        <v>366</v>
      </c>
      <c r="GA209" t="s">
        <v>366</v>
      </c>
      <c r="GB209" t="s">
        <v>366</v>
      </c>
      <c r="GC209" t="s">
        <v>366</v>
      </c>
      <c r="GD209">
        <v>0</v>
      </c>
      <c r="GE209">
        <v>100</v>
      </c>
      <c r="GF209">
        <v>100</v>
      </c>
      <c r="GG209">
        <v>-8.632999999999999</v>
      </c>
      <c r="GH209">
        <v>-0.0906</v>
      </c>
      <c r="GI209">
        <v>-2.868309889394353</v>
      </c>
      <c r="GJ209">
        <v>-0.006773961979547998</v>
      </c>
      <c r="GK209">
        <v>-8.296070481250098E-08</v>
      </c>
      <c r="GL209">
        <v>3.322967193956903E-10</v>
      </c>
      <c r="GM209">
        <v>-0.07871069313407227</v>
      </c>
      <c r="GN209">
        <v>-0.00208336341840114</v>
      </c>
      <c r="GO209">
        <v>8.801746095907445E-05</v>
      </c>
      <c r="GP209">
        <v>-2.677693255255651E-07</v>
      </c>
      <c r="GQ209">
        <v>3</v>
      </c>
      <c r="GR209">
        <v>2052</v>
      </c>
      <c r="GS209">
        <v>2</v>
      </c>
      <c r="GT209">
        <v>18</v>
      </c>
      <c r="GU209">
        <v>38.3</v>
      </c>
      <c r="GV209">
        <v>38.2</v>
      </c>
      <c r="GW209">
        <v>2.09229</v>
      </c>
      <c r="GX209">
        <v>2.36938</v>
      </c>
      <c r="GY209">
        <v>1.44775</v>
      </c>
      <c r="GZ209">
        <v>2.32056</v>
      </c>
      <c r="HA209">
        <v>1.55151</v>
      </c>
      <c r="HB209">
        <v>2.38403</v>
      </c>
      <c r="HC209">
        <v>29.4952</v>
      </c>
      <c r="HD209">
        <v>14.6224</v>
      </c>
      <c r="HE209">
        <v>18</v>
      </c>
      <c r="HF209">
        <v>420.896</v>
      </c>
      <c r="HG209">
        <v>435.398</v>
      </c>
      <c r="HH209">
        <v>22.8838</v>
      </c>
      <c r="HI209">
        <v>24.3448</v>
      </c>
      <c r="HJ209">
        <v>30.0005</v>
      </c>
      <c r="HK209">
        <v>24.313</v>
      </c>
      <c r="HL209">
        <v>24.23</v>
      </c>
      <c r="HM209">
        <v>41.923</v>
      </c>
      <c r="HN209">
        <v>38.4503</v>
      </c>
      <c r="HO209">
        <v>43.953</v>
      </c>
      <c r="HP209">
        <v>22.8892</v>
      </c>
      <c r="HQ209">
        <v>912.651</v>
      </c>
      <c r="HR209">
        <v>14.9936</v>
      </c>
      <c r="HS209">
        <v>100.199</v>
      </c>
      <c r="HT209">
        <v>101.707</v>
      </c>
    </row>
    <row r="210" spans="1:228">
      <c r="A210">
        <v>194</v>
      </c>
      <c r="B210">
        <v>1728493254.1</v>
      </c>
      <c r="C210">
        <v>2316.599999904633</v>
      </c>
      <c r="D210" t="s">
        <v>755</v>
      </c>
      <c r="E210" t="s">
        <v>756</v>
      </c>
      <c r="F210">
        <v>5</v>
      </c>
      <c r="G210" t="s">
        <v>357</v>
      </c>
      <c r="H210" t="s">
        <v>358</v>
      </c>
      <c r="I210" t="s">
        <v>359</v>
      </c>
      <c r="J210" t="s">
        <v>612</v>
      </c>
      <c r="K210">
        <v>1728493246.6</v>
      </c>
      <c r="L210">
        <f>(M210)/1000</f>
        <v>0</v>
      </c>
      <c r="M210">
        <f>IF(BH210, AP210, AJ210)</f>
        <v>0</v>
      </c>
      <c r="N210">
        <f>IF(BH210, AK210, AI210)</f>
        <v>0</v>
      </c>
      <c r="O210">
        <f>BJ210 - IF(AW210&gt;1, N210*BD210*100.0/(AY210), 0)</f>
        <v>0</v>
      </c>
      <c r="P210">
        <f>((V210-L210/2)*O210-N210)/(V210+L210/2)</f>
        <v>0</v>
      </c>
      <c r="Q210">
        <f>P210*(BQ210+BR210)/1000.0</f>
        <v>0</v>
      </c>
      <c r="R210">
        <f>(BJ210 - IF(AW210&gt;1, N210*BD210*100.0/(AY210), 0))*(BQ210+BR210)/1000.0</f>
        <v>0</v>
      </c>
      <c r="S210">
        <f>2.0/((1/U210-1/T210)+SIGN(U210)*SQRT((1/U210-1/T210)*(1/U210-1/T210) + 4*BE210/((BE210+1)*(BE210+1))*(2*1/U210*1/T210-1/T210*1/T210)))</f>
        <v>0</v>
      </c>
      <c r="T210">
        <f>IF(LEFT(BF210,1)&lt;&gt;"0",IF(LEFT(BF210,1)="1",3.0,BG210),$D$5+$E$5*(BX210*BQ210/($K$5*1000))+$F$5*(BX210*BQ210/($K$5*1000))*MAX(MIN(BD210,$J$5),$I$5)*MAX(MIN(BD210,$J$5),$I$5)+$G$5*MAX(MIN(BD210,$J$5),$I$5)*(BX210*BQ210/($K$5*1000))+$H$5*(BX210*BQ210/($K$5*1000))*(BX210*BQ210/($K$5*1000)))</f>
        <v>0</v>
      </c>
      <c r="U210">
        <f>L210*(1000-(1000*0.61365*exp(17.502*Y210/(240.97+Y210))/(BQ210+BR210)+BL210)/2)/(1000*0.61365*exp(17.502*Y210/(240.97+Y210))/(BQ210+BR210)-BL210)</f>
        <v>0</v>
      </c>
      <c r="V210">
        <f>1/((BE210+1)/(S210/1.6)+1/(T210/1.37)) + BE210/((BE210+1)/(S210/1.6) + BE210/(T210/1.37))</f>
        <v>0</v>
      </c>
      <c r="W210">
        <f>(AZ210*BC210)</f>
        <v>0</v>
      </c>
      <c r="X210">
        <f>(BS210+(W210+2*0.95*5.67E-8*(((BS210+$B$7)+273)^4-(BS210+273)^4)-44100*L210)/(1.84*29.3*T210+8*0.95*5.67E-8*(BS210+273)^3))</f>
        <v>0</v>
      </c>
      <c r="Y210">
        <f>($C$7*BT210+$D$7*BU210+$E$7*X210)</f>
        <v>0</v>
      </c>
      <c r="Z210">
        <f>0.61365*exp(17.502*Y210/(240.97+Y210))</f>
        <v>0</v>
      </c>
      <c r="AA210">
        <f>(AB210/AC210*100)</f>
        <v>0</v>
      </c>
      <c r="AB210">
        <f>BL210*(BQ210+BR210)/1000</f>
        <v>0</v>
      </c>
      <c r="AC210">
        <f>0.61365*exp(17.502*BS210/(240.97+BS210))</f>
        <v>0</v>
      </c>
      <c r="AD210">
        <f>(Z210-BL210*(BQ210+BR210)/1000)</f>
        <v>0</v>
      </c>
      <c r="AE210">
        <f>(-L210*44100)</f>
        <v>0</v>
      </c>
      <c r="AF210">
        <f>2*29.3*T210*0.92*(BS210-Y210)</f>
        <v>0</v>
      </c>
      <c r="AG210">
        <f>2*0.95*5.67E-8*(((BS210+$B$7)+273)^4-(Y210+273)^4)</f>
        <v>0</v>
      </c>
      <c r="AH210">
        <f>W210+AG210+AE210+AF210</f>
        <v>0</v>
      </c>
      <c r="AI210">
        <f>BP210*AW210*(BK210-BJ210*(1000-AW210*BM210)/(1000-AW210*BL210))/(100*BD210)</f>
        <v>0</v>
      </c>
      <c r="AJ210">
        <f>1000*BP210*AW210*(BL210-BM210)/(100*BD210*(1000-AW210*BL210))</f>
        <v>0</v>
      </c>
      <c r="AK210">
        <f>(AL210 - AM210 - BQ210*1E3/(8.314*(BS210+273.15)) * AO210/BP210 * AN210) * BP210/(100*BD210) * (1000 - BM210)/1000</f>
        <v>0</v>
      </c>
      <c r="AL210">
        <v>917.9163666558345</v>
      </c>
      <c r="AM210">
        <v>891.2598060606059</v>
      </c>
      <c r="AN210">
        <v>2.526766140783228</v>
      </c>
      <c r="AO210">
        <v>66.79350455149209</v>
      </c>
      <c r="AP210">
        <f>(AR210 - AQ210 + BQ210*1E3/(8.314*(BS210+273.15)) * AT210/BP210 * AS210) * BP210/(100*BD210) * 1000/(1000 - AR210)</f>
        <v>0</v>
      </c>
      <c r="AQ210">
        <v>15.00374059066063</v>
      </c>
      <c r="AR210">
        <v>16.06028787878788</v>
      </c>
      <c r="AS210">
        <v>-0.0007655817978215307</v>
      </c>
      <c r="AT210">
        <v>79.18149441064182</v>
      </c>
      <c r="AU210">
        <v>149</v>
      </c>
      <c r="AV210">
        <v>25</v>
      </c>
      <c r="AW210">
        <f>IF(AU210*$H$13&gt;=AY210,1.0,(AY210/(AY210-AU210*$H$13)))</f>
        <v>0</v>
      </c>
      <c r="AX210">
        <f>(AW210-1)*100</f>
        <v>0</v>
      </c>
      <c r="AY210">
        <f>MAX(0,($B$13+$C$13*BX210)/(1+$D$13*BX210)*BQ210/(BS210+273)*$E$13)</f>
        <v>0</v>
      </c>
      <c r="AZ210">
        <f>$B$11*BY210+$C$11*BZ210+$F$11*CK210*(1-CN210)</f>
        <v>0</v>
      </c>
      <c r="BA210">
        <f>AZ210*BB210</f>
        <v>0</v>
      </c>
      <c r="BB210">
        <f>($B$11*$D$9+$C$11*$D$9+$F$11*((CX210+CP210)/MAX(CX210+CP210+CY210, 0.1)*$I$9+CY210/MAX(CX210+CP210+CY210, 0.1)*$J$9))/($B$11+$C$11+$F$11)</f>
        <v>0</v>
      </c>
      <c r="BC210">
        <f>($B$11*$K$9+$C$11*$K$9+$F$11*((CX210+CP210)/MAX(CX210+CP210+CY210, 0.1)*$P$9+CY210/MAX(CX210+CP210+CY210, 0.1)*$Q$9))/($B$11+$C$11+$F$11)</f>
        <v>0</v>
      </c>
      <c r="BD210">
        <v>6</v>
      </c>
      <c r="BE210">
        <v>0.5</v>
      </c>
      <c r="BF210" t="s">
        <v>361</v>
      </c>
      <c r="BG210">
        <v>2</v>
      </c>
      <c r="BH210" t="b">
        <v>1</v>
      </c>
      <c r="BI210">
        <v>1728493246.6</v>
      </c>
      <c r="BJ210">
        <v>859.5864814814814</v>
      </c>
      <c r="BK210">
        <v>891.4030740740741</v>
      </c>
      <c r="BL210">
        <v>16.08522962962963</v>
      </c>
      <c r="BM210">
        <v>15.00973703703703</v>
      </c>
      <c r="BN210">
        <v>868.1807407407408</v>
      </c>
      <c r="BO210">
        <v>16.17574444444444</v>
      </c>
      <c r="BP210">
        <v>600.0235185185185</v>
      </c>
      <c r="BQ210">
        <v>97.51198888888888</v>
      </c>
      <c r="BR210">
        <v>0.09999607407407408</v>
      </c>
      <c r="BS210">
        <v>24.7511</v>
      </c>
      <c r="BT210">
        <v>24.95467407407407</v>
      </c>
      <c r="BU210">
        <v>999.9000000000001</v>
      </c>
      <c r="BV210">
        <v>0</v>
      </c>
      <c r="BW210">
        <v>0</v>
      </c>
      <c r="BX210">
        <v>9995.66962962963</v>
      </c>
      <c r="BY210">
        <v>0</v>
      </c>
      <c r="BZ210">
        <v>404.6860370370371</v>
      </c>
      <c r="CA210">
        <v>-31.81656666666666</v>
      </c>
      <c r="CB210">
        <v>873.639037037037</v>
      </c>
      <c r="CC210">
        <v>904.9866296296294</v>
      </c>
      <c r="CD210">
        <v>1.075507777777778</v>
      </c>
      <c r="CE210">
        <v>891.4030740740741</v>
      </c>
      <c r="CF210">
        <v>15.00973703703703</v>
      </c>
      <c r="CG210">
        <v>1.568502962962963</v>
      </c>
      <c r="CH210">
        <v>1.463628148148148</v>
      </c>
      <c r="CI210">
        <v>13.65278518518519</v>
      </c>
      <c r="CJ210">
        <v>12.59338888888889</v>
      </c>
      <c r="CK210">
        <v>1600.034814814815</v>
      </c>
      <c r="CL210">
        <v>0.6920008148148147</v>
      </c>
      <c r="CM210">
        <v>0.3079991851851851</v>
      </c>
      <c r="CN210">
        <v>0</v>
      </c>
      <c r="CO210">
        <v>2.022607407407407</v>
      </c>
      <c r="CP210">
        <v>0</v>
      </c>
      <c r="CQ210">
        <v>12547.58518518518</v>
      </c>
      <c r="CR210">
        <v>13790.47777777778</v>
      </c>
      <c r="CS210">
        <v>37.31466666666667</v>
      </c>
      <c r="CT210">
        <v>38.09466666666666</v>
      </c>
      <c r="CU210">
        <v>37.90948148148148</v>
      </c>
      <c r="CV210">
        <v>36.29137037037037</v>
      </c>
      <c r="CW210">
        <v>36.68029629629629</v>
      </c>
      <c r="CX210">
        <v>1107.224814814815</v>
      </c>
      <c r="CY210">
        <v>492.8099999999999</v>
      </c>
      <c r="CZ210">
        <v>0</v>
      </c>
      <c r="DA210">
        <v>1728493310.8</v>
      </c>
      <c r="DB210">
        <v>0</v>
      </c>
      <c r="DC210">
        <v>1728490956.5</v>
      </c>
      <c r="DD210" t="s">
        <v>362</v>
      </c>
      <c r="DE210">
        <v>1728490952.5</v>
      </c>
      <c r="DF210">
        <v>1728490956.5</v>
      </c>
      <c r="DG210">
        <v>1</v>
      </c>
      <c r="DH210">
        <v>-0.065</v>
      </c>
      <c r="DI210">
        <v>-0.008</v>
      </c>
      <c r="DJ210">
        <v>-3.246</v>
      </c>
      <c r="DK210">
        <v>-0.091</v>
      </c>
      <c r="DL210">
        <v>52</v>
      </c>
      <c r="DM210">
        <v>15</v>
      </c>
      <c r="DN210">
        <v>0.25</v>
      </c>
      <c r="DO210">
        <v>0.13</v>
      </c>
      <c r="DP210">
        <v>-31.738175</v>
      </c>
      <c r="DQ210">
        <v>-1.592629643527124</v>
      </c>
      <c r="DR210">
        <v>0.1666601838322521</v>
      </c>
      <c r="DS210">
        <v>0</v>
      </c>
      <c r="DT210">
        <v>1.078398</v>
      </c>
      <c r="DU210">
        <v>-0.0823287804878068</v>
      </c>
      <c r="DV210">
        <v>0.01092124585383923</v>
      </c>
      <c r="DW210">
        <v>1</v>
      </c>
      <c r="DX210">
        <v>1</v>
      </c>
      <c r="DY210">
        <v>2</v>
      </c>
      <c r="DZ210" t="s">
        <v>363</v>
      </c>
      <c r="EA210">
        <v>3.23065</v>
      </c>
      <c r="EB210">
        <v>2.70413</v>
      </c>
      <c r="EC210">
        <v>0.172786</v>
      </c>
      <c r="ED210">
        <v>0.176222</v>
      </c>
      <c r="EE210">
        <v>0.0845368</v>
      </c>
      <c r="EF210">
        <v>0.0806125</v>
      </c>
      <c r="EG210">
        <v>27277.6</v>
      </c>
      <c r="EH210">
        <v>26504.2</v>
      </c>
      <c r="EI210">
        <v>31565.6</v>
      </c>
      <c r="EJ210">
        <v>30485.9</v>
      </c>
      <c r="EK210">
        <v>38727.8</v>
      </c>
      <c r="EL210">
        <v>37053.1</v>
      </c>
      <c r="EM210">
        <v>44258</v>
      </c>
      <c r="EN210">
        <v>42558.4</v>
      </c>
      <c r="EO210">
        <v>1.8708</v>
      </c>
      <c r="EP210">
        <v>1.89957</v>
      </c>
      <c r="EQ210">
        <v>0.131436</v>
      </c>
      <c r="ER210">
        <v>0</v>
      </c>
      <c r="ES210">
        <v>22.8112</v>
      </c>
      <c r="ET210">
        <v>999.9</v>
      </c>
      <c r="EU210">
        <v>70</v>
      </c>
      <c r="EV210">
        <v>24</v>
      </c>
      <c r="EW210">
        <v>21.5002</v>
      </c>
      <c r="EX210">
        <v>61.0819</v>
      </c>
      <c r="EY210">
        <v>25.1643</v>
      </c>
      <c r="EZ210">
        <v>1</v>
      </c>
      <c r="FA210">
        <v>-0.206288</v>
      </c>
      <c r="FB210">
        <v>-0.0611356</v>
      </c>
      <c r="FC210">
        <v>20.1992</v>
      </c>
      <c r="FD210">
        <v>5.21894</v>
      </c>
      <c r="FE210">
        <v>11.996</v>
      </c>
      <c r="FF210">
        <v>4.9647</v>
      </c>
      <c r="FG210">
        <v>3.29548</v>
      </c>
      <c r="FH210">
        <v>9999</v>
      </c>
      <c r="FI210">
        <v>9999</v>
      </c>
      <c r="FJ210">
        <v>9999</v>
      </c>
      <c r="FK210">
        <v>148.6</v>
      </c>
      <c r="FL210">
        <v>4.97098</v>
      </c>
      <c r="FM210">
        <v>1.86768</v>
      </c>
      <c r="FN210">
        <v>1.85889</v>
      </c>
      <c r="FO210">
        <v>1.86508</v>
      </c>
      <c r="FP210">
        <v>1.86307</v>
      </c>
      <c r="FQ210">
        <v>1.86443</v>
      </c>
      <c r="FR210">
        <v>1.85986</v>
      </c>
      <c r="FS210">
        <v>1.86396</v>
      </c>
      <c r="FT210">
        <v>0</v>
      </c>
      <c r="FU210">
        <v>0</v>
      </c>
      <c r="FV210">
        <v>0</v>
      </c>
      <c r="FW210">
        <v>0</v>
      </c>
      <c r="FX210" t="s">
        <v>364</v>
      </c>
      <c r="FY210" t="s">
        <v>365</v>
      </c>
      <c r="FZ210" t="s">
        <v>366</v>
      </c>
      <c r="GA210" t="s">
        <v>366</v>
      </c>
      <c r="GB210" t="s">
        <v>366</v>
      </c>
      <c r="GC210" t="s">
        <v>366</v>
      </c>
      <c r="GD210">
        <v>0</v>
      </c>
      <c r="GE210">
        <v>100</v>
      </c>
      <c r="GF210">
        <v>100</v>
      </c>
      <c r="GG210">
        <v>-8.709</v>
      </c>
      <c r="GH210">
        <v>-0.0905</v>
      </c>
      <c r="GI210">
        <v>-2.868309889394353</v>
      </c>
      <c r="GJ210">
        <v>-0.006773961979547998</v>
      </c>
      <c r="GK210">
        <v>-8.296070481250098E-08</v>
      </c>
      <c r="GL210">
        <v>3.322967193956903E-10</v>
      </c>
      <c r="GM210">
        <v>-0.07871069313407227</v>
      </c>
      <c r="GN210">
        <v>-0.00208336341840114</v>
      </c>
      <c r="GO210">
        <v>8.801746095907445E-05</v>
      </c>
      <c r="GP210">
        <v>-2.677693255255651E-07</v>
      </c>
      <c r="GQ210">
        <v>3</v>
      </c>
      <c r="GR210">
        <v>2052</v>
      </c>
      <c r="GS210">
        <v>2</v>
      </c>
      <c r="GT210">
        <v>18</v>
      </c>
      <c r="GU210">
        <v>38.4</v>
      </c>
      <c r="GV210">
        <v>38.3</v>
      </c>
      <c r="GW210">
        <v>2.11426</v>
      </c>
      <c r="GX210">
        <v>2.35474</v>
      </c>
      <c r="GY210">
        <v>1.44775</v>
      </c>
      <c r="GZ210">
        <v>2.31934</v>
      </c>
      <c r="HA210">
        <v>1.55151</v>
      </c>
      <c r="HB210">
        <v>2.3938</v>
      </c>
      <c r="HC210">
        <v>29.4952</v>
      </c>
      <c r="HD210">
        <v>14.6136</v>
      </c>
      <c r="HE210">
        <v>18</v>
      </c>
      <c r="HF210">
        <v>421.586</v>
      </c>
      <c r="HG210">
        <v>435.257</v>
      </c>
      <c r="HH210">
        <v>22.9161</v>
      </c>
      <c r="HI210">
        <v>24.351</v>
      </c>
      <c r="HJ210">
        <v>30.0005</v>
      </c>
      <c r="HK210">
        <v>24.3196</v>
      </c>
      <c r="HL210">
        <v>24.2361</v>
      </c>
      <c r="HM210">
        <v>42.4156</v>
      </c>
      <c r="HN210">
        <v>38.4503</v>
      </c>
      <c r="HO210">
        <v>43.953</v>
      </c>
      <c r="HP210">
        <v>22.9206</v>
      </c>
      <c r="HQ210">
        <v>927.678</v>
      </c>
      <c r="HR210">
        <v>14.9936</v>
      </c>
      <c r="HS210">
        <v>100.198</v>
      </c>
      <c r="HT210">
        <v>101.706</v>
      </c>
    </row>
    <row r="211" spans="1:228">
      <c r="A211">
        <v>195</v>
      </c>
      <c r="B211">
        <v>1728493259.1</v>
      </c>
      <c r="C211">
        <v>2321.599999904633</v>
      </c>
      <c r="D211" t="s">
        <v>757</v>
      </c>
      <c r="E211" t="s">
        <v>758</v>
      </c>
      <c r="F211">
        <v>5</v>
      </c>
      <c r="G211" t="s">
        <v>357</v>
      </c>
      <c r="H211" t="s">
        <v>358</v>
      </c>
      <c r="I211" t="s">
        <v>359</v>
      </c>
      <c r="J211" t="s">
        <v>612</v>
      </c>
      <c r="K211">
        <v>1728493251.314285</v>
      </c>
      <c r="L211">
        <f>(M211)/1000</f>
        <v>0</v>
      </c>
      <c r="M211">
        <f>IF(BH211, AP211, AJ211)</f>
        <v>0</v>
      </c>
      <c r="N211">
        <f>IF(BH211, AK211, AI211)</f>
        <v>0</v>
      </c>
      <c r="O211">
        <f>BJ211 - IF(AW211&gt;1, N211*BD211*100.0/(AY211), 0)</f>
        <v>0</v>
      </c>
      <c r="P211">
        <f>((V211-L211/2)*O211-N211)/(V211+L211/2)</f>
        <v>0</v>
      </c>
      <c r="Q211">
        <f>P211*(BQ211+BR211)/1000.0</f>
        <v>0</v>
      </c>
      <c r="R211">
        <f>(BJ211 - IF(AW211&gt;1, N211*BD211*100.0/(AY211), 0))*(BQ211+BR211)/1000.0</f>
        <v>0</v>
      </c>
      <c r="S211">
        <f>2.0/((1/U211-1/T211)+SIGN(U211)*SQRT((1/U211-1/T211)*(1/U211-1/T211) + 4*BE211/((BE211+1)*(BE211+1))*(2*1/U211*1/T211-1/T211*1/T211)))</f>
        <v>0</v>
      </c>
      <c r="T211">
        <f>IF(LEFT(BF211,1)&lt;&gt;"0",IF(LEFT(BF211,1)="1",3.0,BG211),$D$5+$E$5*(BX211*BQ211/($K$5*1000))+$F$5*(BX211*BQ211/($K$5*1000))*MAX(MIN(BD211,$J$5),$I$5)*MAX(MIN(BD211,$J$5),$I$5)+$G$5*MAX(MIN(BD211,$J$5),$I$5)*(BX211*BQ211/($K$5*1000))+$H$5*(BX211*BQ211/($K$5*1000))*(BX211*BQ211/($K$5*1000)))</f>
        <v>0</v>
      </c>
      <c r="U211">
        <f>L211*(1000-(1000*0.61365*exp(17.502*Y211/(240.97+Y211))/(BQ211+BR211)+BL211)/2)/(1000*0.61365*exp(17.502*Y211/(240.97+Y211))/(BQ211+BR211)-BL211)</f>
        <v>0</v>
      </c>
      <c r="V211">
        <f>1/((BE211+1)/(S211/1.6)+1/(T211/1.37)) + BE211/((BE211+1)/(S211/1.6) + BE211/(T211/1.37))</f>
        <v>0</v>
      </c>
      <c r="W211">
        <f>(AZ211*BC211)</f>
        <v>0</v>
      </c>
      <c r="X211">
        <f>(BS211+(W211+2*0.95*5.67E-8*(((BS211+$B$7)+273)^4-(BS211+273)^4)-44100*L211)/(1.84*29.3*T211+8*0.95*5.67E-8*(BS211+273)^3))</f>
        <v>0</v>
      </c>
      <c r="Y211">
        <f>($C$7*BT211+$D$7*BU211+$E$7*X211)</f>
        <v>0</v>
      </c>
      <c r="Z211">
        <f>0.61365*exp(17.502*Y211/(240.97+Y211))</f>
        <v>0</v>
      </c>
      <c r="AA211">
        <f>(AB211/AC211*100)</f>
        <v>0</v>
      </c>
      <c r="AB211">
        <f>BL211*(BQ211+BR211)/1000</f>
        <v>0</v>
      </c>
      <c r="AC211">
        <f>0.61365*exp(17.502*BS211/(240.97+BS211))</f>
        <v>0</v>
      </c>
      <c r="AD211">
        <f>(Z211-BL211*(BQ211+BR211)/1000)</f>
        <v>0</v>
      </c>
      <c r="AE211">
        <f>(-L211*44100)</f>
        <v>0</v>
      </c>
      <c r="AF211">
        <f>2*29.3*T211*0.92*(BS211-Y211)</f>
        <v>0</v>
      </c>
      <c r="AG211">
        <f>2*0.95*5.67E-8*(((BS211+$B$7)+273)^4-(Y211+273)^4)</f>
        <v>0</v>
      </c>
      <c r="AH211">
        <f>W211+AG211+AE211+AF211</f>
        <v>0</v>
      </c>
      <c r="AI211">
        <f>BP211*AW211*(BK211-BJ211*(1000-AW211*BM211)/(1000-AW211*BL211))/(100*BD211)</f>
        <v>0</v>
      </c>
      <c r="AJ211">
        <f>1000*BP211*AW211*(BL211-BM211)/(100*BD211*(1000-AW211*BL211))</f>
        <v>0</v>
      </c>
      <c r="AK211">
        <f>(AL211 - AM211 - BQ211*1E3/(8.314*(BS211+273.15)) * AO211/BP211 * AN211) * BP211/(100*BD211) * (1000 - BM211)/1000</f>
        <v>0</v>
      </c>
      <c r="AL211">
        <v>930.6341844599867</v>
      </c>
      <c r="AM211">
        <v>903.7932848484843</v>
      </c>
      <c r="AN211">
        <v>2.515374336390243</v>
      </c>
      <c r="AO211">
        <v>66.79350455149209</v>
      </c>
      <c r="AP211">
        <f>(AR211 - AQ211 + BQ211*1E3/(8.314*(BS211+273.15)) * AT211/BP211 * AS211) * BP211/(100*BD211) * 1000/(1000 - AR211)</f>
        <v>0</v>
      </c>
      <c r="AQ211">
        <v>15.00568386932967</v>
      </c>
      <c r="AR211">
        <v>16.05088787878787</v>
      </c>
      <c r="AS211">
        <v>-0.0004249622431870164</v>
      </c>
      <c r="AT211">
        <v>79.18149441064182</v>
      </c>
      <c r="AU211">
        <v>150</v>
      </c>
      <c r="AV211">
        <v>25</v>
      </c>
      <c r="AW211">
        <f>IF(AU211*$H$13&gt;=AY211,1.0,(AY211/(AY211-AU211*$H$13)))</f>
        <v>0</v>
      </c>
      <c r="AX211">
        <f>(AW211-1)*100</f>
        <v>0</v>
      </c>
      <c r="AY211">
        <f>MAX(0,($B$13+$C$13*BX211)/(1+$D$13*BX211)*BQ211/(BS211+273)*$E$13)</f>
        <v>0</v>
      </c>
      <c r="AZ211">
        <f>$B$11*BY211+$C$11*BZ211+$F$11*CK211*(1-CN211)</f>
        <v>0</v>
      </c>
      <c r="BA211">
        <f>AZ211*BB211</f>
        <v>0</v>
      </c>
      <c r="BB211">
        <f>($B$11*$D$9+$C$11*$D$9+$F$11*((CX211+CP211)/MAX(CX211+CP211+CY211, 0.1)*$I$9+CY211/MAX(CX211+CP211+CY211, 0.1)*$J$9))/($B$11+$C$11+$F$11)</f>
        <v>0</v>
      </c>
      <c r="BC211">
        <f>($B$11*$K$9+$C$11*$K$9+$F$11*((CX211+CP211)/MAX(CX211+CP211+CY211, 0.1)*$P$9+CY211/MAX(CX211+CP211+CY211, 0.1)*$Q$9))/($B$11+$C$11+$F$11)</f>
        <v>0</v>
      </c>
      <c r="BD211">
        <v>6</v>
      </c>
      <c r="BE211">
        <v>0.5</v>
      </c>
      <c r="BF211" t="s">
        <v>361</v>
      </c>
      <c r="BG211">
        <v>2</v>
      </c>
      <c r="BH211" t="b">
        <v>1</v>
      </c>
      <c r="BI211">
        <v>1728493251.314285</v>
      </c>
      <c r="BJ211">
        <v>871.2656428571429</v>
      </c>
      <c r="BK211">
        <v>903.2421071428572</v>
      </c>
      <c r="BL211">
        <v>16.06791785714286</v>
      </c>
      <c r="BM211">
        <v>15.00502142857143</v>
      </c>
      <c r="BN211">
        <v>879.9323571428571</v>
      </c>
      <c r="BO211">
        <v>16.15843928571429</v>
      </c>
      <c r="BP211">
        <v>600.0102142857143</v>
      </c>
      <c r="BQ211">
        <v>97.51164642857144</v>
      </c>
      <c r="BR211">
        <v>0.1000520785714286</v>
      </c>
      <c r="BS211">
        <v>24.75508571428572</v>
      </c>
      <c r="BT211">
        <v>24.96190714285714</v>
      </c>
      <c r="BU211">
        <v>999.9000000000002</v>
      </c>
      <c r="BV211">
        <v>0</v>
      </c>
      <c r="BW211">
        <v>0</v>
      </c>
      <c r="BX211">
        <v>9981.023928571429</v>
      </c>
      <c r="BY211">
        <v>0</v>
      </c>
      <c r="BZ211">
        <v>417.8706071428573</v>
      </c>
      <c r="CA211">
        <v>-31.97640714285714</v>
      </c>
      <c r="CB211">
        <v>885.4935714285715</v>
      </c>
      <c r="CC211">
        <v>917.0017142857141</v>
      </c>
      <c r="CD211">
        <v>1.06291</v>
      </c>
      <c r="CE211">
        <v>903.2421071428572</v>
      </c>
      <c r="CF211">
        <v>15.00502142857143</v>
      </c>
      <c r="CG211">
        <v>1.566808928571428</v>
      </c>
      <c r="CH211">
        <v>1.463162857142857</v>
      </c>
      <c r="CI211">
        <v>13.63618928571429</v>
      </c>
      <c r="CJ211">
        <v>12.58855</v>
      </c>
      <c r="CK211">
        <v>1600.026071428572</v>
      </c>
      <c r="CL211">
        <v>0.6919940714285715</v>
      </c>
      <c r="CM211">
        <v>0.3080059285714286</v>
      </c>
      <c r="CN211">
        <v>0</v>
      </c>
      <c r="CO211">
        <v>2.109317857142857</v>
      </c>
      <c r="CP211">
        <v>0</v>
      </c>
      <c r="CQ211">
        <v>12577.49642857143</v>
      </c>
      <c r="CR211">
        <v>13790.37857142857</v>
      </c>
      <c r="CS211">
        <v>37.25639285714285</v>
      </c>
      <c r="CT211">
        <v>38.05778571428571</v>
      </c>
      <c r="CU211">
        <v>37.86803571428571</v>
      </c>
      <c r="CV211">
        <v>36.25642857142857</v>
      </c>
      <c r="CW211">
        <v>36.63585714285714</v>
      </c>
      <c r="CX211">
        <v>1107.207857142857</v>
      </c>
      <c r="CY211">
        <v>492.8182142857144</v>
      </c>
      <c r="CZ211">
        <v>0</v>
      </c>
      <c r="DA211">
        <v>1728493315.6</v>
      </c>
      <c r="DB211">
        <v>0</v>
      </c>
      <c r="DC211">
        <v>1728490956.5</v>
      </c>
      <c r="DD211" t="s">
        <v>362</v>
      </c>
      <c r="DE211">
        <v>1728490952.5</v>
      </c>
      <c r="DF211">
        <v>1728490956.5</v>
      </c>
      <c r="DG211">
        <v>1</v>
      </c>
      <c r="DH211">
        <v>-0.065</v>
      </c>
      <c r="DI211">
        <v>-0.008</v>
      </c>
      <c r="DJ211">
        <v>-3.246</v>
      </c>
      <c r="DK211">
        <v>-0.091</v>
      </c>
      <c r="DL211">
        <v>52</v>
      </c>
      <c r="DM211">
        <v>15</v>
      </c>
      <c r="DN211">
        <v>0.25</v>
      </c>
      <c r="DO211">
        <v>0.13</v>
      </c>
      <c r="DP211">
        <v>-31.88893902439024</v>
      </c>
      <c r="DQ211">
        <v>-2.018594425087138</v>
      </c>
      <c r="DR211">
        <v>0.2055457054128894</v>
      </c>
      <c r="DS211">
        <v>0</v>
      </c>
      <c r="DT211">
        <v>1.069314634146342</v>
      </c>
      <c r="DU211">
        <v>-0.1508109407665479</v>
      </c>
      <c r="DV211">
        <v>0.01583891796894999</v>
      </c>
      <c r="DW211">
        <v>0</v>
      </c>
      <c r="DX211">
        <v>0</v>
      </c>
      <c r="DY211">
        <v>2</v>
      </c>
      <c r="DZ211" t="s">
        <v>386</v>
      </c>
      <c r="EA211">
        <v>3.23081</v>
      </c>
      <c r="EB211">
        <v>2.70414</v>
      </c>
      <c r="EC211">
        <v>0.174368</v>
      </c>
      <c r="ED211">
        <v>0.177791</v>
      </c>
      <c r="EE211">
        <v>0.08449950000000001</v>
      </c>
      <c r="EF211">
        <v>0.0806217</v>
      </c>
      <c r="EG211">
        <v>27225.2</v>
      </c>
      <c r="EH211">
        <v>26453.1</v>
      </c>
      <c r="EI211">
        <v>31565.3</v>
      </c>
      <c r="EJ211">
        <v>30485.2</v>
      </c>
      <c r="EK211">
        <v>38729</v>
      </c>
      <c r="EL211">
        <v>37051.9</v>
      </c>
      <c r="EM211">
        <v>44257.4</v>
      </c>
      <c r="EN211">
        <v>42557.4</v>
      </c>
      <c r="EO211">
        <v>1.8702</v>
      </c>
      <c r="EP211">
        <v>1.89948</v>
      </c>
      <c r="EQ211">
        <v>0.131413</v>
      </c>
      <c r="ER211">
        <v>0</v>
      </c>
      <c r="ES211">
        <v>22.8087</v>
      </c>
      <c r="ET211">
        <v>999.9</v>
      </c>
      <c r="EU211">
        <v>70</v>
      </c>
      <c r="EV211">
        <v>24</v>
      </c>
      <c r="EW211">
        <v>21.4988</v>
      </c>
      <c r="EX211">
        <v>60.9419</v>
      </c>
      <c r="EY211">
        <v>24.8277</v>
      </c>
      <c r="EZ211">
        <v>1</v>
      </c>
      <c r="FA211">
        <v>-0.205678</v>
      </c>
      <c r="FB211">
        <v>-0.0364542</v>
      </c>
      <c r="FC211">
        <v>20.1992</v>
      </c>
      <c r="FD211">
        <v>5.21879</v>
      </c>
      <c r="FE211">
        <v>11.9972</v>
      </c>
      <c r="FF211">
        <v>4.965</v>
      </c>
      <c r="FG211">
        <v>3.29553</v>
      </c>
      <c r="FH211">
        <v>9999</v>
      </c>
      <c r="FI211">
        <v>9999</v>
      </c>
      <c r="FJ211">
        <v>9999</v>
      </c>
      <c r="FK211">
        <v>148.6</v>
      </c>
      <c r="FL211">
        <v>4.97101</v>
      </c>
      <c r="FM211">
        <v>1.86767</v>
      </c>
      <c r="FN211">
        <v>1.85891</v>
      </c>
      <c r="FO211">
        <v>1.86508</v>
      </c>
      <c r="FP211">
        <v>1.86307</v>
      </c>
      <c r="FQ211">
        <v>1.86442</v>
      </c>
      <c r="FR211">
        <v>1.85986</v>
      </c>
      <c r="FS211">
        <v>1.86396</v>
      </c>
      <c r="FT211">
        <v>0</v>
      </c>
      <c r="FU211">
        <v>0</v>
      </c>
      <c r="FV211">
        <v>0</v>
      </c>
      <c r="FW211">
        <v>0</v>
      </c>
      <c r="FX211" t="s">
        <v>364</v>
      </c>
      <c r="FY211" t="s">
        <v>365</v>
      </c>
      <c r="FZ211" t="s">
        <v>366</v>
      </c>
      <c r="GA211" t="s">
        <v>366</v>
      </c>
      <c r="GB211" t="s">
        <v>366</v>
      </c>
      <c r="GC211" t="s">
        <v>366</v>
      </c>
      <c r="GD211">
        <v>0</v>
      </c>
      <c r="GE211">
        <v>100</v>
      </c>
      <c r="GF211">
        <v>100</v>
      </c>
      <c r="GG211">
        <v>-8.786</v>
      </c>
      <c r="GH211">
        <v>-0.0905</v>
      </c>
      <c r="GI211">
        <v>-2.868309889394353</v>
      </c>
      <c r="GJ211">
        <v>-0.006773961979547998</v>
      </c>
      <c r="GK211">
        <v>-8.296070481250098E-08</v>
      </c>
      <c r="GL211">
        <v>3.322967193956903E-10</v>
      </c>
      <c r="GM211">
        <v>-0.07871069313407227</v>
      </c>
      <c r="GN211">
        <v>-0.00208336341840114</v>
      </c>
      <c r="GO211">
        <v>8.801746095907445E-05</v>
      </c>
      <c r="GP211">
        <v>-2.677693255255651E-07</v>
      </c>
      <c r="GQ211">
        <v>3</v>
      </c>
      <c r="GR211">
        <v>2052</v>
      </c>
      <c r="GS211">
        <v>2</v>
      </c>
      <c r="GT211">
        <v>18</v>
      </c>
      <c r="GU211">
        <v>38.4</v>
      </c>
      <c r="GV211">
        <v>38.4</v>
      </c>
      <c r="GW211">
        <v>2.13867</v>
      </c>
      <c r="GX211">
        <v>2.37305</v>
      </c>
      <c r="GY211">
        <v>1.44897</v>
      </c>
      <c r="GZ211">
        <v>2.32056</v>
      </c>
      <c r="HA211">
        <v>1.55151</v>
      </c>
      <c r="HB211">
        <v>2.25708</v>
      </c>
      <c r="HC211">
        <v>29.4952</v>
      </c>
      <c r="HD211">
        <v>14.6136</v>
      </c>
      <c r="HE211">
        <v>18</v>
      </c>
      <c r="HF211">
        <v>421.316</v>
      </c>
      <c r="HG211">
        <v>435.256</v>
      </c>
      <c r="HH211">
        <v>22.9433</v>
      </c>
      <c r="HI211">
        <v>24.3577</v>
      </c>
      <c r="HJ211">
        <v>30.0006</v>
      </c>
      <c r="HK211">
        <v>24.3258</v>
      </c>
      <c r="HL211">
        <v>24.2431</v>
      </c>
      <c r="HM211">
        <v>42.8591</v>
      </c>
      <c r="HN211">
        <v>38.4503</v>
      </c>
      <c r="HO211">
        <v>43.5761</v>
      </c>
      <c r="HP211">
        <v>22.9434</v>
      </c>
      <c r="HQ211">
        <v>937.696</v>
      </c>
      <c r="HR211">
        <v>14.9936</v>
      </c>
      <c r="HS211">
        <v>100.197</v>
      </c>
      <c r="HT211">
        <v>101.703</v>
      </c>
    </row>
    <row r="212" spans="1:228">
      <c r="A212">
        <v>196</v>
      </c>
      <c r="B212">
        <v>1728493263.6</v>
      </c>
      <c r="C212">
        <v>2326.099999904633</v>
      </c>
      <c r="D212" t="s">
        <v>759</v>
      </c>
      <c r="E212" t="s">
        <v>760</v>
      </c>
      <c r="F212">
        <v>5</v>
      </c>
      <c r="G212" t="s">
        <v>357</v>
      </c>
      <c r="H212" t="s">
        <v>358</v>
      </c>
      <c r="I212" t="s">
        <v>359</v>
      </c>
      <c r="J212" t="s">
        <v>612</v>
      </c>
      <c r="K212">
        <v>1728493255.760714</v>
      </c>
      <c r="L212">
        <f>(M212)/1000</f>
        <v>0</v>
      </c>
      <c r="M212">
        <f>IF(BH212, AP212, AJ212)</f>
        <v>0</v>
      </c>
      <c r="N212">
        <f>IF(BH212, AK212, AI212)</f>
        <v>0</v>
      </c>
      <c r="O212">
        <f>BJ212 - IF(AW212&gt;1, N212*BD212*100.0/(AY212), 0)</f>
        <v>0</v>
      </c>
      <c r="P212">
        <f>((V212-L212/2)*O212-N212)/(V212+L212/2)</f>
        <v>0</v>
      </c>
      <c r="Q212">
        <f>P212*(BQ212+BR212)/1000.0</f>
        <v>0</v>
      </c>
      <c r="R212">
        <f>(BJ212 - IF(AW212&gt;1, N212*BD212*100.0/(AY212), 0))*(BQ212+BR212)/1000.0</f>
        <v>0</v>
      </c>
      <c r="S212">
        <f>2.0/((1/U212-1/T212)+SIGN(U212)*SQRT((1/U212-1/T212)*(1/U212-1/T212) + 4*BE212/((BE212+1)*(BE212+1))*(2*1/U212*1/T212-1/T212*1/T212)))</f>
        <v>0</v>
      </c>
      <c r="T212">
        <f>IF(LEFT(BF212,1)&lt;&gt;"0",IF(LEFT(BF212,1)="1",3.0,BG212),$D$5+$E$5*(BX212*BQ212/($K$5*1000))+$F$5*(BX212*BQ212/($K$5*1000))*MAX(MIN(BD212,$J$5),$I$5)*MAX(MIN(BD212,$J$5),$I$5)+$G$5*MAX(MIN(BD212,$J$5),$I$5)*(BX212*BQ212/($K$5*1000))+$H$5*(BX212*BQ212/($K$5*1000))*(BX212*BQ212/($K$5*1000)))</f>
        <v>0</v>
      </c>
      <c r="U212">
        <f>L212*(1000-(1000*0.61365*exp(17.502*Y212/(240.97+Y212))/(BQ212+BR212)+BL212)/2)/(1000*0.61365*exp(17.502*Y212/(240.97+Y212))/(BQ212+BR212)-BL212)</f>
        <v>0</v>
      </c>
      <c r="V212">
        <f>1/((BE212+1)/(S212/1.6)+1/(T212/1.37)) + BE212/((BE212+1)/(S212/1.6) + BE212/(T212/1.37))</f>
        <v>0</v>
      </c>
      <c r="W212">
        <f>(AZ212*BC212)</f>
        <v>0</v>
      </c>
      <c r="X212">
        <f>(BS212+(W212+2*0.95*5.67E-8*(((BS212+$B$7)+273)^4-(BS212+273)^4)-44100*L212)/(1.84*29.3*T212+8*0.95*5.67E-8*(BS212+273)^3))</f>
        <v>0</v>
      </c>
      <c r="Y212">
        <f>($C$7*BT212+$D$7*BU212+$E$7*X212)</f>
        <v>0</v>
      </c>
      <c r="Z212">
        <f>0.61365*exp(17.502*Y212/(240.97+Y212))</f>
        <v>0</v>
      </c>
      <c r="AA212">
        <f>(AB212/AC212*100)</f>
        <v>0</v>
      </c>
      <c r="AB212">
        <f>BL212*(BQ212+BR212)/1000</f>
        <v>0</v>
      </c>
      <c r="AC212">
        <f>0.61365*exp(17.502*BS212/(240.97+BS212))</f>
        <v>0</v>
      </c>
      <c r="AD212">
        <f>(Z212-BL212*(BQ212+BR212)/1000)</f>
        <v>0</v>
      </c>
      <c r="AE212">
        <f>(-L212*44100)</f>
        <v>0</v>
      </c>
      <c r="AF212">
        <f>2*29.3*T212*0.92*(BS212-Y212)</f>
        <v>0</v>
      </c>
      <c r="AG212">
        <f>2*0.95*5.67E-8*(((BS212+$B$7)+273)^4-(Y212+273)^4)</f>
        <v>0</v>
      </c>
      <c r="AH212">
        <f>W212+AG212+AE212+AF212</f>
        <v>0</v>
      </c>
      <c r="AI212">
        <f>BP212*AW212*(BK212-BJ212*(1000-AW212*BM212)/(1000-AW212*BL212))/(100*BD212)</f>
        <v>0</v>
      </c>
      <c r="AJ212">
        <f>1000*BP212*AW212*(BL212-BM212)/(100*BD212*(1000-AW212*BL212))</f>
        <v>0</v>
      </c>
      <c r="AK212">
        <f>(AL212 - AM212 - BQ212*1E3/(8.314*(BS212+273.15)) * AO212/BP212 * AN212) * BP212/(100*BD212) * (1000 - BM212)/1000</f>
        <v>0</v>
      </c>
      <c r="AL212">
        <v>942.0734723088493</v>
      </c>
      <c r="AM212">
        <v>915.1111454545452</v>
      </c>
      <c r="AN212">
        <v>2.511627948137011</v>
      </c>
      <c r="AO212">
        <v>66.79350455149209</v>
      </c>
      <c r="AP212">
        <f>(AR212 - AQ212 + BQ212*1E3/(8.314*(BS212+273.15)) * AT212/BP212 * AS212) * BP212/(100*BD212) * 1000/(1000 - AR212)</f>
        <v>0</v>
      </c>
      <c r="AQ212">
        <v>15.00764228910732</v>
      </c>
      <c r="AR212">
        <v>16.04599636363636</v>
      </c>
      <c r="AS212">
        <v>-9.512934515276125E-05</v>
      </c>
      <c r="AT212">
        <v>79.18149441064182</v>
      </c>
      <c r="AU212">
        <v>150</v>
      </c>
      <c r="AV212">
        <v>25</v>
      </c>
      <c r="AW212">
        <f>IF(AU212*$H$13&gt;=AY212,1.0,(AY212/(AY212-AU212*$H$13)))</f>
        <v>0</v>
      </c>
      <c r="AX212">
        <f>(AW212-1)*100</f>
        <v>0</v>
      </c>
      <c r="AY212">
        <f>MAX(0,($B$13+$C$13*BX212)/(1+$D$13*BX212)*BQ212/(BS212+273)*$E$13)</f>
        <v>0</v>
      </c>
      <c r="AZ212">
        <f>$B$11*BY212+$C$11*BZ212+$F$11*CK212*(1-CN212)</f>
        <v>0</v>
      </c>
      <c r="BA212">
        <f>AZ212*BB212</f>
        <v>0</v>
      </c>
      <c r="BB212">
        <f>($B$11*$D$9+$C$11*$D$9+$F$11*((CX212+CP212)/MAX(CX212+CP212+CY212, 0.1)*$I$9+CY212/MAX(CX212+CP212+CY212, 0.1)*$J$9))/($B$11+$C$11+$F$11)</f>
        <v>0</v>
      </c>
      <c r="BC212">
        <f>($B$11*$K$9+$C$11*$K$9+$F$11*((CX212+CP212)/MAX(CX212+CP212+CY212, 0.1)*$P$9+CY212/MAX(CX212+CP212+CY212, 0.1)*$Q$9))/($B$11+$C$11+$F$11)</f>
        <v>0</v>
      </c>
      <c r="BD212">
        <v>6</v>
      </c>
      <c r="BE212">
        <v>0.5</v>
      </c>
      <c r="BF212" t="s">
        <v>361</v>
      </c>
      <c r="BG212">
        <v>2</v>
      </c>
      <c r="BH212" t="b">
        <v>1</v>
      </c>
      <c r="BI212">
        <v>1728493255.760714</v>
      </c>
      <c r="BJ212">
        <v>882.2648928571429</v>
      </c>
      <c r="BK212">
        <v>914.384642857143</v>
      </c>
      <c r="BL212">
        <v>16.05703571428571</v>
      </c>
      <c r="BM212">
        <v>15.00572142857143</v>
      </c>
      <c r="BN212">
        <v>890.9995000000001</v>
      </c>
      <c r="BO212">
        <v>16.14756785714286</v>
      </c>
      <c r="BP212">
        <v>600.0019642857143</v>
      </c>
      <c r="BQ212">
        <v>97.51155357142856</v>
      </c>
      <c r="BR212">
        <v>0.1000039785714286</v>
      </c>
      <c r="BS212">
        <v>24.75828571428571</v>
      </c>
      <c r="BT212">
        <v>24.96606785714286</v>
      </c>
      <c r="BU212">
        <v>999.9000000000002</v>
      </c>
      <c r="BV212">
        <v>0</v>
      </c>
      <c r="BW212">
        <v>0</v>
      </c>
      <c r="BX212">
        <v>9979.510357142859</v>
      </c>
      <c r="BY212">
        <v>0</v>
      </c>
      <c r="BZ212">
        <v>425.8632857142858</v>
      </c>
      <c r="CA212">
        <v>-32.11970357142857</v>
      </c>
      <c r="CB212">
        <v>896.6626428571428</v>
      </c>
      <c r="CC212">
        <v>928.3146428571429</v>
      </c>
      <c r="CD212">
        <v>1.051318571428572</v>
      </c>
      <c r="CE212">
        <v>914.384642857143</v>
      </c>
      <c r="CF212">
        <v>15.00572142857143</v>
      </c>
      <c r="CG212">
        <v>1.565746428571429</v>
      </c>
      <c r="CH212">
        <v>1.463230714285714</v>
      </c>
      <c r="CI212">
        <v>13.62576428571428</v>
      </c>
      <c r="CJ212">
        <v>12.58926071428572</v>
      </c>
      <c r="CK212">
        <v>1600.008571428571</v>
      </c>
      <c r="CL212">
        <v>0.6919864999999999</v>
      </c>
      <c r="CM212">
        <v>0.3080134999999999</v>
      </c>
      <c r="CN212">
        <v>0</v>
      </c>
      <c r="CO212">
        <v>2.126582142857143</v>
      </c>
      <c r="CP212">
        <v>0</v>
      </c>
      <c r="CQ212">
        <v>12605.49285714286</v>
      </c>
      <c r="CR212">
        <v>13790.18214285714</v>
      </c>
      <c r="CS212">
        <v>37.20953571428571</v>
      </c>
      <c r="CT212">
        <v>38.02657142857142</v>
      </c>
      <c r="CU212">
        <v>37.82125</v>
      </c>
      <c r="CV212">
        <v>36.22071428571429</v>
      </c>
      <c r="CW212">
        <v>36.59792857142857</v>
      </c>
      <c r="CX212">
        <v>1107.184642857143</v>
      </c>
      <c r="CY212">
        <v>492.8239285714286</v>
      </c>
      <c r="CZ212">
        <v>0</v>
      </c>
      <c r="DA212">
        <v>1728493320.4</v>
      </c>
      <c r="DB212">
        <v>0</v>
      </c>
      <c r="DC212">
        <v>1728490956.5</v>
      </c>
      <c r="DD212" t="s">
        <v>362</v>
      </c>
      <c r="DE212">
        <v>1728490952.5</v>
      </c>
      <c r="DF212">
        <v>1728490956.5</v>
      </c>
      <c r="DG212">
        <v>1</v>
      </c>
      <c r="DH212">
        <v>-0.065</v>
      </c>
      <c r="DI212">
        <v>-0.008</v>
      </c>
      <c r="DJ212">
        <v>-3.246</v>
      </c>
      <c r="DK212">
        <v>-0.091</v>
      </c>
      <c r="DL212">
        <v>52</v>
      </c>
      <c r="DM212">
        <v>15</v>
      </c>
      <c r="DN212">
        <v>0.25</v>
      </c>
      <c r="DO212">
        <v>0.13</v>
      </c>
      <c r="DP212">
        <v>-32.01917073170732</v>
      </c>
      <c r="DQ212">
        <v>-1.849381881533098</v>
      </c>
      <c r="DR212">
        <v>0.1885635032372999</v>
      </c>
      <c r="DS212">
        <v>0</v>
      </c>
      <c r="DT212">
        <v>1.060663658536585</v>
      </c>
      <c r="DU212">
        <v>-0.1667736585365845</v>
      </c>
      <c r="DV212">
        <v>0.01676791386534407</v>
      </c>
      <c r="DW212">
        <v>0</v>
      </c>
      <c r="DX212">
        <v>0</v>
      </c>
      <c r="DY212">
        <v>2</v>
      </c>
      <c r="DZ212" t="s">
        <v>386</v>
      </c>
      <c r="EA212">
        <v>3.23097</v>
      </c>
      <c r="EB212">
        <v>2.70423</v>
      </c>
      <c r="EC212">
        <v>0.175776</v>
      </c>
      <c r="ED212">
        <v>0.179198</v>
      </c>
      <c r="EE212">
        <v>0.0844811</v>
      </c>
      <c r="EF212">
        <v>0.0806217</v>
      </c>
      <c r="EG212">
        <v>27178.5</v>
      </c>
      <c r="EH212">
        <v>26407.8</v>
      </c>
      <c r="EI212">
        <v>31564.9</v>
      </c>
      <c r="EJ212">
        <v>30485.1</v>
      </c>
      <c r="EK212">
        <v>38729.5</v>
      </c>
      <c r="EL212">
        <v>37051.6</v>
      </c>
      <c r="EM212">
        <v>44257.1</v>
      </c>
      <c r="EN212">
        <v>42557.1</v>
      </c>
      <c r="EO212">
        <v>1.87048</v>
      </c>
      <c r="EP212">
        <v>1.8996</v>
      </c>
      <c r="EQ212">
        <v>0.131544</v>
      </c>
      <c r="ER212">
        <v>0</v>
      </c>
      <c r="ES212">
        <v>22.8071</v>
      </c>
      <c r="ET212">
        <v>999.9</v>
      </c>
      <c r="EU212">
        <v>70</v>
      </c>
      <c r="EV212">
        <v>24</v>
      </c>
      <c r="EW212">
        <v>21.5014</v>
      </c>
      <c r="EX212">
        <v>61.5319</v>
      </c>
      <c r="EY212">
        <v>24.5793</v>
      </c>
      <c r="EZ212">
        <v>1</v>
      </c>
      <c r="FA212">
        <v>-0.20516</v>
      </c>
      <c r="FB212">
        <v>-0.0343301</v>
      </c>
      <c r="FC212">
        <v>20.1992</v>
      </c>
      <c r="FD212">
        <v>5.21864</v>
      </c>
      <c r="FE212">
        <v>11.9971</v>
      </c>
      <c r="FF212">
        <v>4.96495</v>
      </c>
      <c r="FG212">
        <v>3.29553</v>
      </c>
      <c r="FH212">
        <v>9999</v>
      </c>
      <c r="FI212">
        <v>9999</v>
      </c>
      <c r="FJ212">
        <v>9999</v>
      </c>
      <c r="FK212">
        <v>148.6</v>
      </c>
      <c r="FL212">
        <v>4.97101</v>
      </c>
      <c r="FM212">
        <v>1.86768</v>
      </c>
      <c r="FN212">
        <v>1.85891</v>
      </c>
      <c r="FO212">
        <v>1.86508</v>
      </c>
      <c r="FP212">
        <v>1.86308</v>
      </c>
      <c r="FQ212">
        <v>1.86443</v>
      </c>
      <c r="FR212">
        <v>1.85986</v>
      </c>
      <c r="FS212">
        <v>1.86399</v>
      </c>
      <c r="FT212">
        <v>0</v>
      </c>
      <c r="FU212">
        <v>0</v>
      </c>
      <c r="FV212">
        <v>0</v>
      </c>
      <c r="FW212">
        <v>0</v>
      </c>
      <c r="FX212" t="s">
        <v>364</v>
      </c>
      <c r="FY212" t="s">
        <v>365</v>
      </c>
      <c r="FZ212" t="s">
        <v>366</v>
      </c>
      <c r="GA212" t="s">
        <v>366</v>
      </c>
      <c r="GB212" t="s">
        <v>366</v>
      </c>
      <c r="GC212" t="s">
        <v>366</v>
      </c>
      <c r="GD212">
        <v>0</v>
      </c>
      <c r="GE212">
        <v>100</v>
      </c>
      <c r="GF212">
        <v>100</v>
      </c>
      <c r="GG212">
        <v>-8.853999999999999</v>
      </c>
      <c r="GH212">
        <v>-0.0905</v>
      </c>
      <c r="GI212">
        <v>-2.868309889394353</v>
      </c>
      <c r="GJ212">
        <v>-0.006773961979547998</v>
      </c>
      <c r="GK212">
        <v>-8.296070481250098E-08</v>
      </c>
      <c r="GL212">
        <v>3.322967193956903E-10</v>
      </c>
      <c r="GM212">
        <v>-0.07871069313407227</v>
      </c>
      <c r="GN212">
        <v>-0.00208336341840114</v>
      </c>
      <c r="GO212">
        <v>8.801746095907445E-05</v>
      </c>
      <c r="GP212">
        <v>-2.677693255255651E-07</v>
      </c>
      <c r="GQ212">
        <v>3</v>
      </c>
      <c r="GR212">
        <v>2052</v>
      </c>
      <c r="GS212">
        <v>2</v>
      </c>
      <c r="GT212">
        <v>18</v>
      </c>
      <c r="GU212">
        <v>38.5</v>
      </c>
      <c r="GV212">
        <v>38.5</v>
      </c>
      <c r="GW212">
        <v>2.16064</v>
      </c>
      <c r="GX212">
        <v>2.36694</v>
      </c>
      <c r="GY212">
        <v>1.44897</v>
      </c>
      <c r="GZ212">
        <v>2.32056</v>
      </c>
      <c r="HA212">
        <v>1.55151</v>
      </c>
      <c r="HB212">
        <v>2.35474</v>
      </c>
      <c r="HC212">
        <v>29.4952</v>
      </c>
      <c r="HD212">
        <v>14.6136</v>
      </c>
      <c r="HE212">
        <v>18</v>
      </c>
      <c r="HF212">
        <v>421.504</v>
      </c>
      <c r="HG212">
        <v>435.374</v>
      </c>
      <c r="HH212">
        <v>22.9611</v>
      </c>
      <c r="HI212">
        <v>24.3637</v>
      </c>
      <c r="HJ212">
        <v>30.0006</v>
      </c>
      <c r="HK212">
        <v>24.3318</v>
      </c>
      <c r="HL212">
        <v>24.2487</v>
      </c>
      <c r="HM212">
        <v>43.2618</v>
      </c>
      <c r="HN212">
        <v>38.4503</v>
      </c>
      <c r="HO212">
        <v>43.5761</v>
      </c>
      <c r="HP212">
        <v>22.9657</v>
      </c>
      <c r="HQ212">
        <v>952.723</v>
      </c>
      <c r="HR212">
        <v>14.9936</v>
      </c>
      <c r="HS212">
        <v>100.196</v>
      </c>
      <c r="HT212">
        <v>101.703</v>
      </c>
    </row>
    <row r="213" spans="1:228">
      <c r="A213">
        <v>197</v>
      </c>
      <c r="B213">
        <v>1728493269.1</v>
      </c>
      <c r="C213">
        <v>2331.599999904633</v>
      </c>
      <c r="D213" t="s">
        <v>761</v>
      </c>
      <c r="E213" t="s">
        <v>762</v>
      </c>
      <c r="F213">
        <v>5</v>
      </c>
      <c r="G213" t="s">
        <v>357</v>
      </c>
      <c r="H213" t="s">
        <v>358</v>
      </c>
      <c r="I213" t="s">
        <v>359</v>
      </c>
      <c r="J213" t="s">
        <v>612</v>
      </c>
      <c r="K213">
        <v>1728493261.332142</v>
      </c>
      <c r="L213">
        <f>(M213)/1000</f>
        <v>0</v>
      </c>
      <c r="M213">
        <f>IF(BH213, AP213, AJ213)</f>
        <v>0</v>
      </c>
      <c r="N213">
        <f>IF(BH213, AK213, AI213)</f>
        <v>0</v>
      </c>
      <c r="O213">
        <f>BJ213 - IF(AW213&gt;1, N213*BD213*100.0/(AY213), 0)</f>
        <v>0</v>
      </c>
      <c r="P213">
        <f>((V213-L213/2)*O213-N213)/(V213+L213/2)</f>
        <v>0</v>
      </c>
      <c r="Q213">
        <f>P213*(BQ213+BR213)/1000.0</f>
        <v>0</v>
      </c>
      <c r="R213">
        <f>(BJ213 - IF(AW213&gt;1, N213*BD213*100.0/(AY213), 0))*(BQ213+BR213)/1000.0</f>
        <v>0</v>
      </c>
      <c r="S213">
        <f>2.0/((1/U213-1/T213)+SIGN(U213)*SQRT((1/U213-1/T213)*(1/U213-1/T213) + 4*BE213/((BE213+1)*(BE213+1))*(2*1/U213*1/T213-1/T213*1/T213)))</f>
        <v>0</v>
      </c>
      <c r="T213">
        <f>IF(LEFT(BF213,1)&lt;&gt;"0",IF(LEFT(BF213,1)="1",3.0,BG213),$D$5+$E$5*(BX213*BQ213/($K$5*1000))+$F$5*(BX213*BQ213/($K$5*1000))*MAX(MIN(BD213,$J$5),$I$5)*MAX(MIN(BD213,$J$5),$I$5)+$G$5*MAX(MIN(BD213,$J$5),$I$5)*(BX213*BQ213/($K$5*1000))+$H$5*(BX213*BQ213/($K$5*1000))*(BX213*BQ213/($K$5*1000)))</f>
        <v>0</v>
      </c>
      <c r="U213">
        <f>L213*(1000-(1000*0.61365*exp(17.502*Y213/(240.97+Y213))/(BQ213+BR213)+BL213)/2)/(1000*0.61365*exp(17.502*Y213/(240.97+Y213))/(BQ213+BR213)-BL213)</f>
        <v>0</v>
      </c>
      <c r="V213">
        <f>1/((BE213+1)/(S213/1.6)+1/(T213/1.37)) + BE213/((BE213+1)/(S213/1.6) + BE213/(T213/1.37))</f>
        <v>0</v>
      </c>
      <c r="W213">
        <f>(AZ213*BC213)</f>
        <v>0</v>
      </c>
      <c r="X213">
        <f>(BS213+(W213+2*0.95*5.67E-8*(((BS213+$B$7)+273)^4-(BS213+273)^4)-44100*L213)/(1.84*29.3*T213+8*0.95*5.67E-8*(BS213+273)^3))</f>
        <v>0</v>
      </c>
      <c r="Y213">
        <f>($C$7*BT213+$D$7*BU213+$E$7*X213)</f>
        <v>0</v>
      </c>
      <c r="Z213">
        <f>0.61365*exp(17.502*Y213/(240.97+Y213))</f>
        <v>0</v>
      </c>
      <c r="AA213">
        <f>(AB213/AC213*100)</f>
        <v>0</v>
      </c>
      <c r="AB213">
        <f>BL213*(BQ213+BR213)/1000</f>
        <v>0</v>
      </c>
      <c r="AC213">
        <f>0.61365*exp(17.502*BS213/(240.97+BS213))</f>
        <v>0</v>
      </c>
      <c r="AD213">
        <f>(Z213-BL213*(BQ213+BR213)/1000)</f>
        <v>0</v>
      </c>
      <c r="AE213">
        <f>(-L213*44100)</f>
        <v>0</v>
      </c>
      <c r="AF213">
        <f>2*29.3*T213*0.92*(BS213-Y213)</f>
        <v>0</v>
      </c>
      <c r="AG213">
        <f>2*0.95*5.67E-8*(((BS213+$B$7)+273)^4-(Y213+273)^4)</f>
        <v>0</v>
      </c>
      <c r="AH213">
        <f>W213+AG213+AE213+AF213</f>
        <v>0</v>
      </c>
      <c r="AI213">
        <f>BP213*AW213*(BK213-BJ213*(1000-AW213*BM213)/(1000-AW213*BL213))/(100*BD213)</f>
        <v>0</v>
      </c>
      <c r="AJ213">
        <f>1000*BP213*AW213*(BL213-BM213)/(100*BD213*(1000-AW213*BL213))</f>
        <v>0</v>
      </c>
      <c r="AK213">
        <f>(AL213 - AM213 - BQ213*1E3/(8.314*(BS213+273.15)) * AO213/BP213 * AN213) * BP213/(100*BD213) * (1000 - BM213)/1000</f>
        <v>0</v>
      </c>
      <c r="AL213">
        <v>956.1474942256294</v>
      </c>
      <c r="AM213">
        <v>928.978036363636</v>
      </c>
      <c r="AN213">
        <v>2.503617855012112</v>
      </c>
      <c r="AO213">
        <v>66.79350455149209</v>
      </c>
      <c r="AP213">
        <f>(AR213 - AQ213 + BQ213*1E3/(8.314*(BS213+273.15)) * AT213/BP213 * AS213) * BP213/(100*BD213) * 1000/(1000 - AR213)</f>
        <v>0</v>
      </c>
      <c r="AQ213">
        <v>15.00910215773719</v>
      </c>
      <c r="AR213">
        <v>16.04272606060606</v>
      </c>
      <c r="AS213">
        <v>-5.65063580255614E-05</v>
      </c>
      <c r="AT213">
        <v>79.18149441064182</v>
      </c>
      <c r="AU213">
        <v>150</v>
      </c>
      <c r="AV213">
        <v>25</v>
      </c>
      <c r="AW213">
        <f>IF(AU213*$H$13&gt;=AY213,1.0,(AY213/(AY213-AU213*$H$13)))</f>
        <v>0</v>
      </c>
      <c r="AX213">
        <f>(AW213-1)*100</f>
        <v>0</v>
      </c>
      <c r="AY213">
        <f>MAX(0,($B$13+$C$13*BX213)/(1+$D$13*BX213)*BQ213/(BS213+273)*$E$13)</f>
        <v>0</v>
      </c>
      <c r="AZ213">
        <f>$B$11*BY213+$C$11*BZ213+$F$11*CK213*(1-CN213)</f>
        <v>0</v>
      </c>
      <c r="BA213">
        <f>AZ213*BB213</f>
        <v>0</v>
      </c>
      <c r="BB213">
        <f>($B$11*$D$9+$C$11*$D$9+$F$11*((CX213+CP213)/MAX(CX213+CP213+CY213, 0.1)*$I$9+CY213/MAX(CX213+CP213+CY213, 0.1)*$J$9))/($B$11+$C$11+$F$11)</f>
        <v>0</v>
      </c>
      <c r="BC213">
        <f>($B$11*$K$9+$C$11*$K$9+$F$11*((CX213+CP213)/MAX(CX213+CP213+CY213, 0.1)*$P$9+CY213/MAX(CX213+CP213+CY213, 0.1)*$Q$9))/($B$11+$C$11+$F$11)</f>
        <v>0</v>
      </c>
      <c r="BD213">
        <v>6</v>
      </c>
      <c r="BE213">
        <v>0.5</v>
      </c>
      <c r="BF213" t="s">
        <v>361</v>
      </c>
      <c r="BG213">
        <v>2</v>
      </c>
      <c r="BH213" t="b">
        <v>1</v>
      </c>
      <c r="BI213">
        <v>1728493261.332142</v>
      </c>
      <c r="BJ213">
        <v>896.0705357142857</v>
      </c>
      <c r="BK213">
        <v>928.3757142857143</v>
      </c>
      <c r="BL213">
        <v>16.04893214285714</v>
      </c>
      <c r="BM213">
        <v>15.00746428571429</v>
      </c>
      <c r="BN213">
        <v>904.8901785714285</v>
      </c>
      <c r="BO213">
        <v>16.13947857142857</v>
      </c>
      <c r="BP213">
        <v>599.9959642857142</v>
      </c>
      <c r="BQ213">
        <v>97.5111714285714</v>
      </c>
      <c r="BR213">
        <v>0.09993167142857144</v>
      </c>
      <c r="BS213">
        <v>24.76141785714285</v>
      </c>
      <c r="BT213">
        <v>24.97210357142857</v>
      </c>
      <c r="BU213">
        <v>999.9000000000002</v>
      </c>
      <c r="BV213">
        <v>0</v>
      </c>
      <c r="BW213">
        <v>0</v>
      </c>
      <c r="BX213">
        <v>9985.4475</v>
      </c>
      <c r="BY213">
        <v>0</v>
      </c>
      <c r="BZ213">
        <v>430.4180357142857</v>
      </c>
      <c r="CA213">
        <v>-32.30510357142857</v>
      </c>
      <c r="CB213">
        <v>910.6861071428573</v>
      </c>
      <c r="CC213">
        <v>942.5205357142858</v>
      </c>
      <c r="CD213">
        <v>1.041469285714286</v>
      </c>
      <c r="CE213">
        <v>928.3757142857143</v>
      </c>
      <c r="CF213">
        <v>15.00746428571429</v>
      </c>
      <c r="CG213">
        <v>1.564950714285714</v>
      </c>
      <c r="CH213">
        <v>1.463396071428571</v>
      </c>
      <c r="CI213">
        <v>13.61795</v>
      </c>
      <c r="CJ213">
        <v>12.59098571428571</v>
      </c>
      <c r="CK213">
        <v>1599.98</v>
      </c>
      <c r="CL213">
        <v>0.691982607142857</v>
      </c>
      <c r="CM213">
        <v>0.3080173928571428</v>
      </c>
      <c r="CN213">
        <v>0</v>
      </c>
      <c r="CO213">
        <v>2.136371428571429</v>
      </c>
      <c r="CP213">
        <v>0</v>
      </c>
      <c r="CQ213">
        <v>12640.625</v>
      </c>
      <c r="CR213">
        <v>13789.92142857143</v>
      </c>
      <c r="CS213">
        <v>37.16046428571428</v>
      </c>
      <c r="CT213">
        <v>38.00428571428571</v>
      </c>
      <c r="CU213">
        <v>37.77660714285714</v>
      </c>
      <c r="CV213">
        <v>36.19614285714285</v>
      </c>
      <c r="CW213">
        <v>36.5555</v>
      </c>
      <c r="CX213">
        <v>1107.158571428572</v>
      </c>
      <c r="CY213">
        <v>492.8214285714286</v>
      </c>
      <c r="CZ213">
        <v>0</v>
      </c>
      <c r="DA213">
        <v>1728493325.8</v>
      </c>
      <c r="DB213">
        <v>0</v>
      </c>
      <c r="DC213">
        <v>1728490956.5</v>
      </c>
      <c r="DD213" t="s">
        <v>362</v>
      </c>
      <c r="DE213">
        <v>1728490952.5</v>
      </c>
      <c r="DF213">
        <v>1728490956.5</v>
      </c>
      <c r="DG213">
        <v>1</v>
      </c>
      <c r="DH213">
        <v>-0.065</v>
      </c>
      <c r="DI213">
        <v>-0.008</v>
      </c>
      <c r="DJ213">
        <v>-3.246</v>
      </c>
      <c r="DK213">
        <v>-0.091</v>
      </c>
      <c r="DL213">
        <v>52</v>
      </c>
      <c r="DM213">
        <v>15</v>
      </c>
      <c r="DN213">
        <v>0.25</v>
      </c>
      <c r="DO213">
        <v>0.13</v>
      </c>
      <c r="DP213">
        <v>-32.17914634146342</v>
      </c>
      <c r="DQ213">
        <v>-1.968056445992987</v>
      </c>
      <c r="DR213">
        <v>0.1972460084576338</v>
      </c>
      <c r="DS213">
        <v>0</v>
      </c>
      <c r="DT213">
        <v>1.048703902439025</v>
      </c>
      <c r="DU213">
        <v>-0.1120923344947723</v>
      </c>
      <c r="DV213">
        <v>0.01124594580131396</v>
      </c>
      <c r="DW213">
        <v>0</v>
      </c>
      <c r="DX213">
        <v>0</v>
      </c>
      <c r="DY213">
        <v>2</v>
      </c>
      <c r="DZ213" t="s">
        <v>386</v>
      </c>
      <c r="EA213">
        <v>3.23077</v>
      </c>
      <c r="EB213">
        <v>2.70422</v>
      </c>
      <c r="EC213">
        <v>0.177494</v>
      </c>
      <c r="ED213">
        <v>0.180918</v>
      </c>
      <c r="EE213">
        <v>0.0844636</v>
      </c>
      <c r="EF213">
        <v>0.08062999999999999</v>
      </c>
      <c r="EG213">
        <v>27121.1</v>
      </c>
      <c r="EH213">
        <v>26351.6</v>
      </c>
      <c r="EI213">
        <v>31564.1</v>
      </c>
      <c r="EJ213">
        <v>30484.1</v>
      </c>
      <c r="EK213">
        <v>38729</v>
      </c>
      <c r="EL213">
        <v>37050.3</v>
      </c>
      <c r="EM213">
        <v>44255.6</v>
      </c>
      <c r="EN213">
        <v>42555.8</v>
      </c>
      <c r="EO213">
        <v>1.87005</v>
      </c>
      <c r="EP213">
        <v>1.89937</v>
      </c>
      <c r="EQ213">
        <v>0.132456</v>
      </c>
      <c r="ER213">
        <v>0</v>
      </c>
      <c r="ES213">
        <v>22.8045</v>
      </c>
      <c r="ET213">
        <v>999.9</v>
      </c>
      <c r="EU213">
        <v>70</v>
      </c>
      <c r="EV213">
        <v>24</v>
      </c>
      <c r="EW213">
        <v>21.5024</v>
      </c>
      <c r="EX213">
        <v>60.8419</v>
      </c>
      <c r="EY213">
        <v>24.8157</v>
      </c>
      <c r="EZ213">
        <v>1</v>
      </c>
      <c r="FA213">
        <v>-0.204754</v>
      </c>
      <c r="FB213">
        <v>-0.0352233</v>
      </c>
      <c r="FC213">
        <v>20.201</v>
      </c>
      <c r="FD213">
        <v>5.21954</v>
      </c>
      <c r="FE213">
        <v>11.9971</v>
      </c>
      <c r="FF213">
        <v>4.96495</v>
      </c>
      <c r="FG213">
        <v>3.2955</v>
      </c>
      <c r="FH213">
        <v>9999</v>
      </c>
      <c r="FI213">
        <v>9999</v>
      </c>
      <c r="FJ213">
        <v>9999</v>
      </c>
      <c r="FK213">
        <v>148.6</v>
      </c>
      <c r="FL213">
        <v>4.97098</v>
      </c>
      <c r="FM213">
        <v>1.86768</v>
      </c>
      <c r="FN213">
        <v>1.85892</v>
      </c>
      <c r="FO213">
        <v>1.86508</v>
      </c>
      <c r="FP213">
        <v>1.86308</v>
      </c>
      <c r="FQ213">
        <v>1.86441</v>
      </c>
      <c r="FR213">
        <v>1.85986</v>
      </c>
      <c r="FS213">
        <v>1.86399</v>
      </c>
      <c r="FT213">
        <v>0</v>
      </c>
      <c r="FU213">
        <v>0</v>
      </c>
      <c r="FV213">
        <v>0</v>
      </c>
      <c r="FW213">
        <v>0</v>
      </c>
      <c r="FX213" t="s">
        <v>364</v>
      </c>
      <c r="FY213" t="s">
        <v>365</v>
      </c>
      <c r="FZ213" t="s">
        <v>366</v>
      </c>
      <c r="GA213" t="s">
        <v>366</v>
      </c>
      <c r="GB213" t="s">
        <v>366</v>
      </c>
      <c r="GC213" t="s">
        <v>366</v>
      </c>
      <c r="GD213">
        <v>0</v>
      </c>
      <c r="GE213">
        <v>100</v>
      </c>
      <c r="GF213">
        <v>100</v>
      </c>
      <c r="GG213">
        <v>-8.938000000000001</v>
      </c>
      <c r="GH213">
        <v>-0.0905</v>
      </c>
      <c r="GI213">
        <v>-2.868309889394353</v>
      </c>
      <c r="GJ213">
        <v>-0.006773961979547998</v>
      </c>
      <c r="GK213">
        <v>-8.296070481250098E-08</v>
      </c>
      <c r="GL213">
        <v>3.322967193956903E-10</v>
      </c>
      <c r="GM213">
        <v>-0.07871069313407227</v>
      </c>
      <c r="GN213">
        <v>-0.00208336341840114</v>
      </c>
      <c r="GO213">
        <v>8.801746095907445E-05</v>
      </c>
      <c r="GP213">
        <v>-2.677693255255651E-07</v>
      </c>
      <c r="GQ213">
        <v>3</v>
      </c>
      <c r="GR213">
        <v>2052</v>
      </c>
      <c r="GS213">
        <v>2</v>
      </c>
      <c r="GT213">
        <v>18</v>
      </c>
      <c r="GU213">
        <v>38.6</v>
      </c>
      <c r="GV213">
        <v>38.5</v>
      </c>
      <c r="GW213">
        <v>2.18506</v>
      </c>
      <c r="GX213">
        <v>2.36694</v>
      </c>
      <c r="GY213">
        <v>1.44775</v>
      </c>
      <c r="GZ213">
        <v>2.32056</v>
      </c>
      <c r="HA213">
        <v>1.55151</v>
      </c>
      <c r="HB213">
        <v>2.40356</v>
      </c>
      <c r="HC213">
        <v>29.4952</v>
      </c>
      <c r="HD213">
        <v>14.6224</v>
      </c>
      <c r="HE213">
        <v>18</v>
      </c>
      <c r="HF213">
        <v>421.336</v>
      </c>
      <c r="HG213">
        <v>435.303</v>
      </c>
      <c r="HH213">
        <v>22.9849</v>
      </c>
      <c r="HI213">
        <v>24.3709</v>
      </c>
      <c r="HJ213">
        <v>30.0006</v>
      </c>
      <c r="HK213">
        <v>24.3394</v>
      </c>
      <c r="HL213">
        <v>24.2562</v>
      </c>
      <c r="HM213">
        <v>43.786</v>
      </c>
      <c r="HN213">
        <v>38.4503</v>
      </c>
      <c r="HO213">
        <v>43.5761</v>
      </c>
      <c r="HP213">
        <v>22.9867</v>
      </c>
      <c r="HQ213">
        <v>962.741</v>
      </c>
      <c r="HR213">
        <v>14.9936</v>
      </c>
      <c r="HS213">
        <v>100.193</v>
      </c>
      <c r="HT213">
        <v>101.699</v>
      </c>
    </row>
    <row r="214" spans="1:228">
      <c r="A214">
        <v>198</v>
      </c>
      <c r="B214">
        <v>1728493273.6</v>
      </c>
      <c r="C214">
        <v>2336.099999904633</v>
      </c>
      <c r="D214" t="s">
        <v>763</v>
      </c>
      <c r="E214" t="s">
        <v>764</v>
      </c>
      <c r="F214">
        <v>5</v>
      </c>
      <c r="G214" t="s">
        <v>357</v>
      </c>
      <c r="H214" t="s">
        <v>358</v>
      </c>
      <c r="I214" t="s">
        <v>359</v>
      </c>
      <c r="J214" t="s">
        <v>612</v>
      </c>
      <c r="K214">
        <v>1728493265.778571</v>
      </c>
      <c r="L214">
        <f>(M214)/1000</f>
        <v>0</v>
      </c>
      <c r="M214">
        <f>IF(BH214, AP214, AJ214)</f>
        <v>0</v>
      </c>
      <c r="N214">
        <f>IF(BH214, AK214, AI214)</f>
        <v>0</v>
      </c>
      <c r="O214">
        <f>BJ214 - IF(AW214&gt;1, N214*BD214*100.0/(AY214), 0)</f>
        <v>0</v>
      </c>
      <c r="P214">
        <f>((V214-L214/2)*O214-N214)/(V214+L214/2)</f>
        <v>0</v>
      </c>
      <c r="Q214">
        <f>P214*(BQ214+BR214)/1000.0</f>
        <v>0</v>
      </c>
      <c r="R214">
        <f>(BJ214 - IF(AW214&gt;1, N214*BD214*100.0/(AY214), 0))*(BQ214+BR214)/1000.0</f>
        <v>0</v>
      </c>
      <c r="S214">
        <f>2.0/((1/U214-1/T214)+SIGN(U214)*SQRT((1/U214-1/T214)*(1/U214-1/T214) + 4*BE214/((BE214+1)*(BE214+1))*(2*1/U214*1/T214-1/T214*1/T214)))</f>
        <v>0</v>
      </c>
      <c r="T214">
        <f>IF(LEFT(BF214,1)&lt;&gt;"0",IF(LEFT(BF214,1)="1",3.0,BG214),$D$5+$E$5*(BX214*BQ214/($K$5*1000))+$F$5*(BX214*BQ214/($K$5*1000))*MAX(MIN(BD214,$J$5),$I$5)*MAX(MIN(BD214,$J$5),$I$5)+$G$5*MAX(MIN(BD214,$J$5),$I$5)*(BX214*BQ214/($K$5*1000))+$H$5*(BX214*BQ214/($K$5*1000))*(BX214*BQ214/($K$5*1000)))</f>
        <v>0</v>
      </c>
      <c r="U214">
        <f>L214*(1000-(1000*0.61365*exp(17.502*Y214/(240.97+Y214))/(BQ214+BR214)+BL214)/2)/(1000*0.61365*exp(17.502*Y214/(240.97+Y214))/(BQ214+BR214)-BL214)</f>
        <v>0</v>
      </c>
      <c r="V214">
        <f>1/((BE214+1)/(S214/1.6)+1/(T214/1.37)) + BE214/((BE214+1)/(S214/1.6) + BE214/(T214/1.37))</f>
        <v>0</v>
      </c>
      <c r="W214">
        <f>(AZ214*BC214)</f>
        <v>0</v>
      </c>
      <c r="X214">
        <f>(BS214+(W214+2*0.95*5.67E-8*(((BS214+$B$7)+273)^4-(BS214+273)^4)-44100*L214)/(1.84*29.3*T214+8*0.95*5.67E-8*(BS214+273)^3))</f>
        <v>0</v>
      </c>
      <c r="Y214">
        <f>($C$7*BT214+$D$7*BU214+$E$7*X214)</f>
        <v>0</v>
      </c>
      <c r="Z214">
        <f>0.61365*exp(17.502*Y214/(240.97+Y214))</f>
        <v>0</v>
      </c>
      <c r="AA214">
        <f>(AB214/AC214*100)</f>
        <v>0</v>
      </c>
      <c r="AB214">
        <f>BL214*(BQ214+BR214)/1000</f>
        <v>0</v>
      </c>
      <c r="AC214">
        <f>0.61365*exp(17.502*BS214/(240.97+BS214))</f>
        <v>0</v>
      </c>
      <c r="AD214">
        <f>(Z214-BL214*(BQ214+BR214)/1000)</f>
        <v>0</v>
      </c>
      <c r="AE214">
        <f>(-L214*44100)</f>
        <v>0</v>
      </c>
      <c r="AF214">
        <f>2*29.3*T214*0.92*(BS214-Y214)</f>
        <v>0</v>
      </c>
      <c r="AG214">
        <f>2*0.95*5.67E-8*(((BS214+$B$7)+273)^4-(Y214+273)^4)</f>
        <v>0</v>
      </c>
      <c r="AH214">
        <f>W214+AG214+AE214+AF214</f>
        <v>0</v>
      </c>
      <c r="AI214">
        <f>BP214*AW214*(BK214-BJ214*(1000-AW214*BM214)/(1000-AW214*BL214))/(100*BD214)</f>
        <v>0</v>
      </c>
      <c r="AJ214">
        <f>1000*BP214*AW214*(BL214-BM214)/(100*BD214*(1000-AW214*BL214))</f>
        <v>0</v>
      </c>
      <c r="AK214">
        <f>(AL214 - AM214 - BQ214*1E3/(8.314*(BS214+273.15)) * AO214/BP214 * AN214) * BP214/(100*BD214) * (1000 - BM214)/1000</f>
        <v>0</v>
      </c>
      <c r="AL214">
        <v>967.704980503045</v>
      </c>
      <c r="AM214">
        <v>940.3939636363635</v>
      </c>
      <c r="AN214">
        <v>2.549887687823113</v>
      </c>
      <c r="AO214">
        <v>66.79350455149209</v>
      </c>
      <c r="AP214">
        <f>(AR214 - AQ214 + BQ214*1E3/(8.314*(BS214+273.15)) * AT214/BP214 * AS214) * BP214/(100*BD214) * 1000/(1000 - AR214)</f>
        <v>0</v>
      </c>
      <c r="AQ214">
        <v>15.01140118292322</v>
      </c>
      <c r="AR214">
        <v>16.04291393939393</v>
      </c>
      <c r="AS214">
        <v>8.414879731819476E-06</v>
      </c>
      <c r="AT214">
        <v>79.18149441064182</v>
      </c>
      <c r="AU214">
        <v>150</v>
      </c>
      <c r="AV214">
        <v>25</v>
      </c>
      <c r="AW214">
        <f>IF(AU214*$H$13&gt;=AY214,1.0,(AY214/(AY214-AU214*$H$13)))</f>
        <v>0</v>
      </c>
      <c r="AX214">
        <f>(AW214-1)*100</f>
        <v>0</v>
      </c>
      <c r="AY214">
        <f>MAX(0,($B$13+$C$13*BX214)/(1+$D$13*BX214)*BQ214/(BS214+273)*$E$13)</f>
        <v>0</v>
      </c>
      <c r="AZ214">
        <f>$B$11*BY214+$C$11*BZ214+$F$11*CK214*(1-CN214)</f>
        <v>0</v>
      </c>
      <c r="BA214">
        <f>AZ214*BB214</f>
        <v>0</v>
      </c>
      <c r="BB214">
        <f>($B$11*$D$9+$C$11*$D$9+$F$11*((CX214+CP214)/MAX(CX214+CP214+CY214, 0.1)*$I$9+CY214/MAX(CX214+CP214+CY214, 0.1)*$J$9))/($B$11+$C$11+$F$11)</f>
        <v>0</v>
      </c>
      <c r="BC214">
        <f>($B$11*$K$9+$C$11*$K$9+$F$11*((CX214+CP214)/MAX(CX214+CP214+CY214, 0.1)*$P$9+CY214/MAX(CX214+CP214+CY214, 0.1)*$Q$9))/($B$11+$C$11+$F$11)</f>
        <v>0</v>
      </c>
      <c r="BD214">
        <v>6</v>
      </c>
      <c r="BE214">
        <v>0.5</v>
      </c>
      <c r="BF214" t="s">
        <v>361</v>
      </c>
      <c r="BG214">
        <v>2</v>
      </c>
      <c r="BH214" t="b">
        <v>1</v>
      </c>
      <c r="BI214">
        <v>1728493265.778571</v>
      </c>
      <c r="BJ214">
        <v>907.0957142857144</v>
      </c>
      <c r="BK214">
        <v>939.5582142857145</v>
      </c>
      <c r="BL214">
        <v>16.04515</v>
      </c>
      <c r="BM214">
        <v>15.00932142857143</v>
      </c>
      <c r="BN214">
        <v>915.9829285714287</v>
      </c>
      <c r="BO214">
        <v>16.13569642857143</v>
      </c>
      <c r="BP214">
        <v>600.0027857142858</v>
      </c>
      <c r="BQ214">
        <v>97.51048214285717</v>
      </c>
      <c r="BR214">
        <v>0.09998577857142855</v>
      </c>
      <c r="BS214">
        <v>24.76509285714286</v>
      </c>
      <c r="BT214">
        <v>24.97723928571429</v>
      </c>
      <c r="BU214">
        <v>999.9000000000002</v>
      </c>
      <c r="BV214">
        <v>0</v>
      </c>
      <c r="BW214">
        <v>0</v>
      </c>
      <c r="BX214">
        <v>9989.132857142858</v>
      </c>
      <c r="BY214">
        <v>0</v>
      </c>
      <c r="BZ214">
        <v>430.7742857142857</v>
      </c>
      <c r="CA214">
        <v>-32.46249285714286</v>
      </c>
      <c r="CB214">
        <v>921.8875357142857</v>
      </c>
      <c r="CC214">
        <v>953.8751785714284</v>
      </c>
      <c r="CD214">
        <v>1.035826071428571</v>
      </c>
      <c r="CE214">
        <v>939.5582142857145</v>
      </c>
      <c r="CF214">
        <v>15.00932142857143</v>
      </c>
      <c r="CG214">
        <v>1.564570714285714</v>
      </c>
      <c r="CH214">
        <v>1.463567142857143</v>
      </c>
      <c r="CI214">
        <v>13.61421785714286</v>
      </c>
      <c r="CJ214">
        <v>12.59277142857143</v>
      </c>
      <c r="CK214">
        <v>1599.919642857143</v>
      </c>
      <c r="CL214">
        <v>0.6919868928571429</v>
      </c>
      <c r="CM214">
        <v>0.3080131071428571</v>
      </c>
      <c r="CN214">
        <v>0</v>
      </c>
      <c r="CO214">
        <v>2.114132142857143</v>
      </c>
      <c r="CP214">
        <v>0</v>
      </c>
      <c r="CQ214">
        <v>12669.22857142857</v>
      </c>
      <c r="CR214">
        <v>13789.425</v>
      </c>
      <c r="CS214">
        <v>37.15157142857142</v>
      </c>
      <c r="CT214">
        <v>38.04889285714285</v>
      </c>
      <c r="CU214">
        <v>37.77439285714286</v>
      </c>
      <c r="CV214">
        <v>36.23410714285714</v>
      </c>
      <c r="CW214">
        <v>36.57114285714286</v>
      </c>
      <c r="CX214">
        <v>1107.123571428572</v>
      </c>
      <c r="CY214">
        <v>492.7960714285714</v>
      </c>
      <c r="CZ214">
        <v>0</v>
      </c>
      <c r="DA214">
        <v>1728493330.6</v>
      </c>
      <c r="DB214">
        <v>0</v>
      </c>
      <c r="DC214">
        <v>1728490956.5</v>
      </c>
      <c r="DD214" t="s">
        <v>362</v>
      </c>
      <c r="DE214">
        <v>1728490952.5</v>
      </c>
      <c r="DF214">
        <v>1728490956.5</v>
      </c>
      <c r="DG214">
        <v>1</v>
      </c>
      <c r="DH214">
        <v>-0.065</v>
      </c>
      <c r="DI214">
        <v>-0.008</v>
      </c>
      <c r="DJ214">
        <v>-3.246</v>
      </c>
      <c r="DK214">
        <v>-0.091</v>
      </c>
      <c r="DL214">
        <v>52</v>
      </c>
      <c r="DM214">
        <v>15</v>
      </c>
      <c r="DN214">
        <v>0.25</v>
      </c>
      <c r="DO214">
        <v>0.13</v>
      </c>
      <c r="DP214">
        <v>-32.3871475</v>
      </c>
      <c r="DQ214">
        <v>-2.114993245778647</v>
      </c>
      <c r="DR214">
        <v>0.2075580328335907</v>
      </c>
      <c r="DS214">
        <v>0</v>
      </c>
      <c r="DT214">
        <v>1.03930175</v>
      </c>
      <c r="DU214">
        <v>-0.07660469043152077</v>
      </c>
      <c r="DV214">
        <v>0.007531729843634863</v>
      </c>
      <c r="DW214">
        <v>1</v>
      </c>
      <c r="DX214">
        <v>1</v>
      </c>
      <c r="DY214">
        <v>2</v>
      </c>
      <c r="DZ214" t="s">
        <v>363</v>
      </c>
      <c r="EA214">
        <v>3.23094</v>
      </c>
      <c r="EB214">
        <v>2.70442</v>
      </c>
      <c r="EC214">
        <v>0.178899</v>
      </c>
      <c r="ED214">
        <v>0.182308</v>
      </c>
      <c r="EE214">
        <v>0.08446670000000001</v>
      </c>
      <c r="EF214">
        <v>0.0806402</v>
      </c>
      <c r="EG214">
        <v>27074.9</v>
      </c>
      <c r="EH214">
        <v>26306.9</v>
      </c>
      <c r="EI214">
        <v>31564.2</v>
      </c>
      <c r="EJ214">
        <v>30484</v>
      </c>
      <c r="EK214">
        <v>38728.9</v>
      </c>
      <c r="EL214">
        <v>37050.1</v>
      </c>
      <c r="EM214">
        <v>44255.6</v>
      </c>
      <c r="EN214">
        <v>42556</v>
      </c>
      <c r="EO214">
        <v>1.87055</v>
      </c>
      <c r="EP214">
        <v>1.89925</v>
      </c>
      <c r="EQ214">
        <v>0.133369</v>
      </c>
      <c r="ER214">
        <v>0</v>
      </c>
      <c r="ES214">
        <v>22.8028</v>
      </c>
      <c r="ET214">
        <v>999.9</v>
      </c>
      <c r="EU214">
        <v>70</v>
      </c>
      <c r="EV214">
        <v>24</v>
      </c>
      <c r="EW214">
        <v>21.5005</v>
      </c>
      <c r="EX214">
        <v>61.2519</v>
      </c>
      <c r="EY214">
        <v>24.6434</v>
      </c>
      <c r="EZ214">
        <v>1</v>
      </c>
      <c r="FA214">
        <v>-0.204179</v>
      </c>
      <c r="FB214">
        <v>-0.0135321</v>
      </c>
      <c r="FC214">
        <v>20.201</v>
      </c>
      <c r="FD214">
        <v>5.21894</v>
      </c>
      <c r="FE214">
        <v>11.9969</v>
      </c>
      <c r="FF214">
        <v>4.96485</v>
      </c>
      <c r="FG214">
        <v>3.2955</v>
      </c>
      <c r="FH214">
        <v>9999</v>
      </c>
      <c r="FI214">
        <v>9999</v>
      </c>
      <c r="FJ214">
        <v>9999</v>
      </c>
      <c r="FK214">
        <v>148.6</v>
      </c>
      <c r="FL214">
        <v>4.97101</v>
      </c>
      <c r="FM214">
        <v>1.86768</v>
      </c>
      <c r="FN214">
        <v>1.85894</v>
      </c>
      <c r="FO214">
        <v>1.86508</v>
      </c>
      <c r="FP214">
        <v>1.86307</v>
      </c>
      <c r="FQ214">
        <v>1.86443</v>
      </c>
      <c r="FR214">
        <v>1.85986</v>
      </c>
      <c r="FS214">
        <v>1.86399</v>
      </c>
      <c r="FT214">
        <v>0</v>
      </c>
      <c r="FU214">
        <v>0</v>
      </c>
      <c r="FV214">
        <v>0</v>
      </c>
      <c r="FW214">
        <v>0</v>
      </c>
      <c r="FX214" t="s">
        <v>364</v>
      </c>
      <c r="FY214" t="s">
        <v>365</v>
      </c>
      <c r="FZ214" t="s">
        <v>366</v>
      </c>
      <c r="GA214" t="s">
        <v>366</v>
      </c>
      <c r="GB214" t="s">
        <v>366</v>
      </c>
      <c r="GC214" t="s">
        <v>366</v>
      </c>
      <c r="GD214">
        <v>0</v>
      </c>
      <c r="GE214">
        <v>100</v>
      </c>
      <c r="GF214">
        <v>100</v>
      </c>
      <c r="GG214">
        <v>-9.007</v>
      </c>
      <c r="GH214">
        <v>-0.0905</v>
      </c>
      <c r="GI214">
        <v>-2.868309889394353</v>
      </c>
      <c r="GJ214">
        <v>-0.006773961979547998</v>
      </c>
      <c r="GK214">
        <v>-8.296070481250098E-08</v>
      </c>
      <c r="GL214">
        <v>3.322967193956903E-10</v>
      </c>
      <c r="GM214">
        <v>-0.07871069313407227</v>
      </c>
      <c r="GN214">
        <v>-0.00208336341840114</v>
      </c>
      <c r="GO214">
        <v>8.801746095907445E-05</v>
      </c>
      <c r="GP214">
        <v>-2.677693255255651E-07</v>
      </c>
      <c r="GQ214">
        <v>3</v>
      </c>
      <c r="GR214">
        <v>2052</v>
      </c>
      <c r="GS214">
        <v>2</v>
      </c>
      <c r="GT214">
        <v>18</v>
      </c>
      <c r="GU214">
        <v>38.7</v>
      </c>
      <c r="GV214">
        <v>38.6</v>
      </c>
      <c r="GW214">
        <v>2.20703</v>
      </c>
      <c r="GX214">
        <v>2.36328</v>
      </c>
      <c r="GY214">
        <v>1.44897</v>
      </c>
      <c r="GZ214">
        <v>2.32056</v>
      </c>
      <c r="HA214">
        <v>1.55151</v>
      </c>
      <c r="HB214">
        <v>2.23022</v>
      </c>
      <c r="HC214">
        <v>29.4952</v>
      </c>
      <c r="HD214">
        <v>14.6136</v>
      </c>
      <c r="HE214">
        <v>18</v>
      </c>
      <c r="HF214">
        <v>421.638</v>
      </c>
      <c r="HG214">
        <v>435.278</v>
      </c>
      <c r="HH214">
        <v>22.999</v>
      </c>
      <c r="HI214">
        <v>24.3769</v>
      </c>
      <c r="HJ214">
        <v>30.0006</v>
      </c>
      <c r="HK214">
        <v>24.3448</v>
      </c>
      <c r="HL214">
        <v>24.262</v>
      </c>
      <c r="HM214">
        <v>44.1844</v>
      </c>
      <c r="HN214">
        <v>38.4503</v>
      </c>
      <c r="HO214">
        <v>43.2056</v>
      </c>
      <c r="HP214">
        <v>22.9999</v>
      </c>
      <c r="HQ214">
        <v>977.768</v>
      </c>
      <c r="HR214">
        <v>14.9936</v>
      </c>
      <c r="HS214">
        <v>100.193</v>
      </c>
      <c r="HT214">
        <v>101.7</v>
      </c>
    </row>
    <row r="215" spans="1:228">
      <c r="A215">
        <v>199</v>
      </c>
      <c r="B215">
        <v>1728493279.1</v>
      </c>
      <c r="C215">
        <v>2341.599999904633</v>
      </c>
      <c r="D215" t="s">
        <v>765</v>
      </c>
      <c r="E215" t="s">
        <v>766</v>
      </c>
      <c r="F215">
        <v>5</v>
      </c>
      <c r="G215" t="s">
        <v>357</v>
      </c>
      <c r="H215" t="s">
        <v>358</v>
      </c>
      <c r="I215" t="s">
        <v>359</v>
      </c>
      <c r="J215" t="s">
        <v>612</v>
      </c>
      <c r="K215">
        <v>1728493271.35</v>
      </c>
      <c r="L215">
        <f>(M215)/1000</f>
        <v>0</v>
      </c>
      <c r="M215">
        <f>IF(BH215, AP215, AJ215)</f>
        <v>0</v>
      </c>
      <c r="N215">
        <f>IF(BH215, AK215, AI215)</f>
        <v>0</v>
      </c>
      <c r="O215">
        <f>BJ215 - IF(AW215&gt;1, N215*BD215*100.0/(AY215), 0)</f>
        <v>0</v>
      </c>
      <c r="P215">
        <f>((V215-L215/2)*O215-N215)/(V215+L215/2)</f>
        <v>0</v>
      </c>
      <c r="Q215">
        <f>P215*(BQ215+BR215)/1000.0</f>
        <v>0</v>
      </c>
      <c r="R215">
        <f>(BJ215 - IF(AW215&gt;1, N215*BD215*100.0/(AY215), 0))*(BQ215+BR215)/1000.0</f>
        <v>0</v>
      </c>
      <c r="S215">
        <f>2.0/((1/U215-1/T215)+SIGN(U215)*SQRT((1/U215-1/T215)*(1/U215-1/T215) + 4*BE215/((BE215+1)*(BE215+1))*(2*1/U215*1/T215-1/T215*1/T215)))</f>
        <v>0</v>
      </c>
      <c r="T215">
        <f>IF(LEFT(BF215,1)&lt;&gt;"0",IF(LEFT(BF215,1)="1",3.0,BG215),$D$5+$E$5*(BX215*BQ215/($K$5*1000))+$F$5*(BX215*BQ215/($K$5*1000))*MAX(MIN(BD215,$J$5),$I$5)*MAX(MIN(BD215,$J$5),$I$5)+$G$5*MAX(MIN(BD215,$J$5),$I$5)*(BX215*BQ215/($K$5*1000))+$H$5*(BX215*BQ215/($K$5*1000))*(BX215*BQ215/($K$5*1000)))</f>
        <v>0</v>
      </c>
      <c r="U215">
        <f>L215*(1000-(1000*0.61365*exp(17.502*Y215/(240.97+Y215))/(BQ215+BR215)+BL215)/2)/(1000*0.61365*exp(17.502*Y215/(240.97+Y215))/(BQ215+BR215)-BL215)</f>
        <v>0</v>
      </c>
      <c r="V215">
        <f>1/((BE215+1)/(S215/1.6)+1/(T215/1.37)) + BE215/((BE215+1)/(S215/1.6) + BE215/(T215/1.37))</f>
        <v>0</v>
      </c>
      <c r="W215">
        <f>(AZ215*BC215)</f>
        <v>0</v>
      </c>
      <c r="X215">
        <f>(BS215+(W215+2*0.95*5.67E-8*(((BS215+$B$7)+273)^4-(BS215+273)^4)-44100*L215)/(1.84*29.3*T215+8*0.95*5.67E-8*(BS215+273)^3))</f>
        <v>0</v>
      </c>
      <c r="Y215">
        <f>($C$7*BT215+$D$7*BU215+$E$7*X215)</f>
        <v>0</v>
      </c>
      <c r="Z215">
        <f>0.61365*exp(17.502*Y215/(240.97+Y215))</f>
        <v>0</v>
      </c>
      <c r="AA215">
        <f>(AB215/AC215*100)</f>
        <v>0</v>
      </c>
      <c r="AB215">
        <f>BL215*(BQ215+BR215)/1000</f>
        <v>0</v>
      </c>
      <c r="AC215">
        <f>0.61365*exp(17.502*BS215/(240.97+BS215))</f>
        <v>0</v>
      </c>
      <c r="AD215">
        <f>(Z215-BL215*(BQ215+BR215)/1000)</f>
        <v>0</v>
      </c>
      <c r="AE215">
        <f>(-L215*44100)</f>
        <v>0</v>
      </c>
      <c r="AF215">
        <f>2*29.3*T215*0.92*(BS215-Y215)</f>
        <v>0</v>
      </c>
      <c r="AG215">
        <f>2*0.95*5.67E-8*(((BS215+$B$7)+273)^4-(Y215+273)^4)</f>
        <v>0</v>
      </c>
      <c r="AH215">
        <f>W215+AG215+AE215+AF215</f>
        <v>0</v>
      </c>
      <c r="AI215">
        <f>BP215*AW215*(BK215-BJ215*(1000-AW215*BM215)/(1000-AW215*BL215))/(100*BD215)</f>
        <v>0</v>
      </c>
      <c r="AJ215">
        <f>1000*BP215*AW215*(BL215-BM215)/(100*BD215*(1000-AW215*BL215))</f>
        <v>0</v>
      </c>
      <c r="AK215">
        <f>(AL215 - AM215 - BQ215*1E3/(8.314*(BS215+273.15)) * AO215/BP215 * AN215) * BP215/(100*BD215) * (1000 - BM215)/1000</f>
        <v>0</v>
      </c>
      <c r="AL215">
        <v>981.7201382154107</v>
      </c>
      <c r="AM215">
        <v>954.3029515151514</v>
      </c>
      <c r="AN215">
        <v>2.533660465329479</v>
      </c>
      <c r="AO215">
        <v>66.79350455149209</v>
      </c>
      <c r="AP215">
        <f>(AR215 - AQ215 + BQ215*1E3/(8.314*(BS215+273.15)) * AT215/BP215 * AS215) * BP215/(100*BD215) * 1000/(1000 - AR215)</f>
        <v>0</v>
      </c>
      <c r="AQ215">
        <v>15.01336583070434</v>
      </c>
      <c r="AR215">
        <v>16.0430206060606</v>
      </c>
      <c r="AS215">
        <v>-1.759421183331587E-05</v>
      </c>
      <c r="AT215">
        <v>79.18149441064182</v>
      </c>
      <c r="AU215">
        <v>149</v>
      </c>
      <c r="AV215">
        <v>25</v>
      </c>
      <c r="AW215">
        <f>IF(AU215*$H$13&gt;=AY215,1.0,(AY215/(AY215-AU215*$H$13)))</f>
        <v>0</v>
      </c>
      <c r="AX215">
        <f>(AW215-1)*100</f>
        <v>0</v>
      </c>
      <c r="AY215">
        <f>MAX(0,($B$13+$C$13*BX215)/(1+$D$13*BX215)*BQ215/(BS215+273)*$E$13)</f>
        <v>0</v>
      </c>
      <c r="AZ215">
        <f>$B$11*BY215+$C$11*BZ215+$F$11*CK215*(1-CN215)</f>
        <v>0</v>
      </c>
      <c r="BA215">
        <f>AZ215*BB215</f>
        <v>0</v>
      </c>
      <c r="BB215">
        <f>($B$11*$D$9+$C$11*$D$9+$F$11*((CX215+CP215)/MAX(CX215+CP215+CY215, 0.1)*$I$9+CY215/MAX(CX215+CP215+CY215, 0.1)*$J$9))/($B$11+$C$11+$F$11)</f>
        <v>0</v>
      </c>
      <c r="BC215">
        <f>($B$11*$K$9+$C$11*$K$9+$F$11*((CX215+CP215)/MAX(CX215+CP215+CY215, 0.1)*$P$9+CY215/MAX(CX215+CP215+CY215, 0.1)*$Q$9))/($B$11+$C$11+$F$11)</f>
        <v>0</v>
      </c>
      <c r="BD215">
        <v>6</v>
      </c>
      <c r="BE215">
        <v>0.5</v>
      </c>
      <c r="BF215" t="s">
        <v>361</v>
      </c>
      <c r="BG215">
        <v>2</v>
      </c>
      <c r="BH215" t="b">
        <v>1</v>
      </c>
      <c r="BI215">
        <v>1728493271.35</v>
      </c>
      <c r="BJ215">
        <v>920.9422142857142</v>
      </c>
      <c r="BK215">
        <v>953.5864285714288</v>
      </c>
      <c r="BL215">
        <v>16.04319642857143</v>
      </c>
      <c r="BM215">
        <v>15.01147142857143</v>
      </c>
      <c r="BN215">
        <v>929.9140714285716</v>
      </c>
      <c r="BO215">
        <v>16.13373571428572</v>
      </c>
      <c r="BP215">
        <v>599.9912857142857</v>
      </c>
      <c r="BQ215">
        <v>97.51001428571429</v>
      </c>
      <c r="BR215">
        <v>0.09999785000000001</v>
      </c>
      <c r="BS215">
        <v>24.77270714285714</v>
      </c>
      <c r="BT215">
        <v>24.98886428571428</v>
      </c>
      <c r="BU215">
        <v>999.9000000000002</v>
      </c>
      <c r="BV215">
        <v>0</v>
      </c>
      <c r="BW215">
        <v>0</v>
      </c>
      <c r="BX215">
        <v>9993.665714285715</v>
      </c>
      <c r="BY215">
        <v>0</v>
      </c>
      <c r="BZ215">
        <v>430.0673928571429</v>
      </c>
      <c r="CA215">
        <v>-32.64422857142857</v>
      </c>
      <c r="CB215">
        <v>935.9578928571427</v>
      </c>
      <c r="CC215">
        <v>968.1192142857143</v>
      </c>
      <c r="CD215">
        <v>1.03172</v>
      </c>
      <c r="CE215">
        <v>953.5864285714288</v>
      </c>
      <c r="CF215">
        <v>15.01147142857143</v>
      </c>
      <c r="CG215">
        <v>1.564373214285714</v>
      </c>
      <c r="CH215">
        <v>1.463770357142857</v>
      </c>
      <c r="CI215">
        <v>13.612275</v>
      </c>
      <c r="CJ215">
        <v>12.59488214285714</v>
      </c>
      <c r="CK215">
        <v>1599.921428571429</v>
      </c>
      <c r="CL215">
        <v>0.6919953214285715</v>
      </c>
      <c r="CM215">
        <v>0.3080047142857144</v>
      </c>
      <c r="CN215">
        <v>0</v>
      </c>
      <c r="CO215">
        <v>2.088446428571428</v>
      </c>
      <c r="CP215">
        <v>0</v>
      </c>
      <c r="CQ215">
        <v>12705.88928571429</v>
      </c>
      <c r="CR215">
        <v>13789.49642857143</v>
      </c>
      <c r="CS215">
        <v>37.194</v>
      </c>
      <c r="CT215">
        <v>38.16489285714285</v>
      </c>
      <c r="CU215">
        <v>37.82567857142857</v>
      </c>
      <c r="CV215">
        <v>36.33689285714286</v>
      </c>
      <c r="CW215">
        <v>36.636</v>
      </c>
      <c r="CX215">
        <v>1107.1375</v>
      </c>
      <c r="CY215">
        <v>492.7839285714286</v>
      </c>
      <c r="CZ215">
        <v>0</v>
      </c>
      <c r="DA215">
        <v>1728493336</v>
      </c>
      <c r="DB215">
        <v>0</v>
      </c>
      <c r="DC215">
        <v>1728490956.5</v>
      </c>
      <c r="DD215" t="s">
        <v>362</v>
      </c>
      <c r="DE215">
        <v>1728490952.5</v>
      </c>
      <c r="DF215">
        <v>1728490956.5</v>
      </c>
      <c r="DG215">
        <v>1</v>
      </c>
      <c r="DH215">
        <v>-0.065</v>
      </c>
      <c r="DI215">
        <v>-0.008</v>
      </c>
      <c r="DJ215">
        <v>-3.246</v>
      </c>
      <c r="DK215">
        <v>-0.091</v>
      </c>
      <c r="DL215">
        <v>52</v>
      </c>
      <c r="DM215">
        <v>15</v>
      </c>
      <c r="DN215">
        <v>0.25</v>
      </c>
      <c r="DO215">
        <v>0.13</v>
      </c>
      <c r="DP215">
        <v>-32.54926585365854</v>
      </c>
      <c r="DQ215">
        <v>-1.962020905923337</v>
      </c>
      <c r="DR215">
        <v>0.2004155519618517</v>
      </c>
      <c r="DS215">
        <v>0</v>
      </c>
      <c r="DT215">
        <v>1.034086097560976</v>
      </c>
      <c r="DU215">
        <v>-0.04587365853658255</v>
      </c>
      <c r="DV215">
        <v>0.004718138263490033</v>
      </c>
      <c r="DW215">
        <v>1</v>
      </c>
      <c r="DX215">
        <v>1</v>
      </c>
      <c r="DY215">
        <v>2</v>
      </c>
      <c r="DZ215" t="s">
        <v>363</v>
      </c>
      <c r="EA215">
        <v>3.23091</v>
      </c>
      <c r="EB215">
        <v>2.70429</v>
      </c>
      <c r="EC215">
        <v>0.180602</v>
      </c>
      <c r="ED215">
        <v>0.18398</v>
      </c>
      <c r="EE215">
        <v>0.0844646</v>
      </c>
      <c r="EF215">
        <v>0.0806477</v>
      </c>
      <c r="EG215">
        <v>27018.9</v>
      </c>
      <c r="EH215">
        <v>26252.5</v>
      </c>
      <c r="EI215">
        <v>31564.2</v>
      </c>
      <c r="EJ215">
        <v>30483.3</v>
      </c>
      <c r="EK215">
        <v>38729</v>
      </c>
      <c r="EL215">
        <v>37048.8</v>
      </c>
      <c r="EM215">
        <v>44255.6</v>
      </c>
      <c r="EN215">
        <v>42554.9</v>
      </c>
      <c r="EO215">
        <v>1.8711</v>
      </c>
      <c r="EP215">
        <v>1.89905</v>
      </c>
      <c r="EQ215">
        <v>0.133961</v>
      </c>
      <c r="ER215">
        <v>0</v>
      </c>
      <c r="ES215">
        <v>22.8016</v>
      </c>
      <c r="ET215">
        <v>999.9</v>
      </c>
      <c r="EU215">
        <v>70</v>
      </c>
      <c r="EV215">
        <v>24</v>
      </c>
      <c r="EW215">
        <v>21.5003</v>
      </c>
      <c r="EX215">
        <v>60.7719</v>
      </c>
      <c r="EY215">
        <v>24.6274</v>
      </c>
      <c r="EZ215">
        <v>1</v>
      </c>
      <c r="FA215">
        <v>-0.203516</v>
      </c>
      <c r="FB215">
        <v>0.0219962</v>
      </c>
      <c r="FC215">
        <v>20.2011</v>
      </c>
      <c r="FD215">
        <v>5.21894</v>
      </c>
      <c r="FE215">
        <v>11.9974</v>
      </c>
      <c r="FF215">
        <v>4.96455</v>
      </c>
      <c r="FG215">
        <v>3.29545</v>
      </c>
      <c r="FH215">
        <v>9999</v>
      </c>
      <c r="FI215">
        <v>9999</v>
      </c>
      <c r="FJ215">
        <v>9999</v>
      </c>
      <c r="FK215">
        <v>148.6</v>
      </c>
      <c r="FL215">
        <v>4.97099</v>
      </c>
      <c r="FM215">
        <v>1.86768</v>
      </c>
      <c r="FN215">
        <v>1.85891</v>
      </c>
      <c r="FO215">
        <v>1.86508</v>
      </c>
      <c r="FP215">
        <v>1.86307</v>
      </c>
      <c r="FQ215">
        <v>1.86444</v>
      </c>
      <c r="FR215">
        <v>1.85986</v>
      </c>
      <c r="FS215">
        <v>1.86399</v>
      </c>
      <c r="FT215">
        <v>0</v>
      </c>
      <c r="FU215">
        <v>0</v>
      </c>
      <c r="FV215">
        <v>0</v>
      </c>
      <c r="FW215">
        <v>0</v>
      </c>
      <c r="FX215" t="s">
        <v>364</v>
      </c>
      <c r="FY215" t="s">
        <v>365</v>
      </c>
      <c r="FZ215" t="s">
        <v>366</v>
      </c>
      <c r="GA215" t="s">
        <v>366</v>
      </c>
      <c r="GB215" t="s">
        <v>366</v>
      </c>
      <c r="GC215" t="s">
        <v>366</v>
      </c>
      <c r="GD215">
        <v>0</v>
      </c>
      <c r="GE215">
        <v>100</v>
      </c>
      <c r="GF215">
        <v>100</v>
      </c>
      <c r="GG215">
        <v>-9.09</v>
      </c>
      <c r="GH215">
        <v>-0.0905</v>
      </c>
      <c r="GI215">
        <v>-2.868309889394353</v>
      </c>
      <c r="GJ215">
        <v>-0.006773961979547998</v>
      </c>
      <c r="GK215">
        <v>-8.296070481250098E-08</v>
      </c>
      <c r="GL215">
        <v>3.322967193956903E-10</v>
      </c>
      <c r="GM215">
        <v>-0.07871069313407227</v>
      </c>
      <c r="GN215">
        <v>-0.00208336341840114</v>
      </c>
      <c r="GO215">
        <v>8.801746095907445E-05</v>
      </c>
      <c r="GP215">
        <v>-2.677693255255651E-07</v>
      </c>
      <c r="GQ215">
        <v>3</v>
      </c>
      <c r="GR215">
        <v>2052</v>
      </c>
      <c r="GS215">
        <v>2</v>
      </c>
      <c r="GT215">
        <v>18</v>
      </c>
      <c r="GU215">
        <v>38.8</v>
      </c>
      <c r="GV215">
        <v>38.7</v>
      </c>
      <c r="GW215">
        <v>2.23267</v>
      </c>
      <c r="GX215">
        <v>2.36328</v>
      </c>
      <c r="GY215">
        <v>1.44897</v>
      </c>
      <c r="GZ215">
        <v>2.31934</v>
      </c>
      <c r="HA215">
        <v>1.55151</v>
      </c>
      <c r="HB215">
        <v>2.33643</v>
      </c>
      <c r="HC215">
        <v>29.4952</v>
      </c>
      <c r="HD215">
        <v>14.6224</v>
      </c>
      <c r="HE215">
        <v>18</v>
      </c>
      <c r="HF215">
        <v>421.98</v>
      </c>
      <c r="HG215">
        <v>435.22</v>
      </c>
      <c r="HH215">
        <v>23.0101</v>
      </c>
      <c r="HI215">
        <v>24.3843</v>
      </c>
      <c r="HJ215">
        <v>30.0006</v>
      </c>
      <c r="HK215">
        <v>24.3522</v>
      </c>
      <c r="HL215">
        <v>24.2693</v>
      </c>
      <c r="HM215">
        <v>44.7101</v>
      </c>
      <c r="HN215">
        <v>38.4503</v>
      </c>
      <c r="HO215">
        <v>43.2056</v>
      </c>
      <c r="HP215">
        <v>23.0056</v>
      </c>
      <c r="HQ215">
        <v>987.787</v>
      </c>
      <c r="HR215">
        <v>14.9936</v>
      </c>
      <c r="HS215">
        <v>100.193</v>
      </c>
      <c r="HT215">
        <v>101.697</v>
      </c>
    </row>
    <row r="216" spans="1:228">
      <c r="A216">
        <v>200</v>
      </c>
      <c r="B216">
        <v>1728493283.6</v>
      </c>
      <c r="C216">
        <v>2346.099999904633</v>
      </c>
      <c r="D216" t="s">
        <v>767</v>
      </c>
      <c r="E216" t="s">
        <v>768</v>
      </c>
      <c r="F216">
        <v>5</v>
      </c>
      <c r="G216" t="s">
        <v>357</v>
      </c>
      <c r="H216" t="s">
        <v>358</v>
      </c>
      <c r="I216" t="s">
        <v>359</v>
      </c>
      <c r="J216" t="s">
        <v>612</v>
      </c>
      <c r="K216">
        <v>1728493275.778571</v>
      </c>
      <c r="L216">
        <f>(M216)/1000</f>
        <v>0</v>
      </c>
      <c r="M216">
        <f>IF(BH216, AP216, AJ216)</f>
        <v>0</v>
      </c>
      <c r="N216">
        <f>IF(BH216, AK216, AI216)</f>
        <v>0</v>
      </c>
      <c r="O216">
        <f>BJ216 - IF(AW216&gt;1, N216*BD216*100.0/(AY216), 0)</f>
        <v>0</v>
      </c>
      <c r="P216">
        <f>((V216-L216/2)*O216-N216)/(V216+L216/2)</f>
        <v>0</v>
      </c>
      <c r="Q216">
        <f>P216*(BQ216+BR216)/1000.0</f>
        <v>0</v>
      </c>
      <c r="R216">
        <f>(BJ216 - IF(AW216&gt;1, N216*BD216*100.0/(AY216), 0))*(BQ216+BR216)/1000.0</f>
        <v>0</v>
      </c>
      <c r="S216">
        <f>2.0/((1/U216-1/T216)+SIGN(U216)*SQRT((1/U216-1/T216)*(1/U216-1/T216) + 4*BE216/((BE216+1)*(BE216+1))*(2*1/U216*1/T216-1/T216*1/T216)))</f>
        <v>0</v>
      </c>
      <c r="T216">
        <f>IF(LEFT(BF216,1)&lt;&gt;"0",IF(LEFT(BF216,1)="1",3.0,BG216),$D$5+$E$5*(BX216*BQ216/($K$5*1000))+$F$5*(BX216*BQ216/($K$5*1000))*MAX(MIN(BD216,$J$5),$I$5)*MAX(MIN(BD216,$J$5),$I$5)+$G$5*MAX(MIN(BD216,$J$5),$I$5)*(BX216*BQ216/($K$5*1000))+$H$5*(BX216*BQ216/($K$5*1000))*(BX216*BQ216/($K$5*1000)))</f>
        <v>0</v>
      </c>
      <c r="U216">
        <f>L216*(1000-(1000*0.61365*exp(17.502*Y216/(240.97+Y216))/(BQ216+BR216)+BL216)/2)/(1000*0.61365*exp(17.502*Y216/(240.97+Y216))/(BQ216+BR216)-BL216)</f>
        <v>0</v>
      </c>
      <c r="V216">
        <f>1/((BE216+1)/(S216/1.6)+1/(T216/1.37)) + BE216/((BE216+1)/(S216/1.6) + BE216/(T216/1.37))</f>
        <v>0</v>
      </c>
      <c r="W216">
        <f>(AZ216*BC216)</f>
        <v>0</v>
      </c>
      <c r="X216">
        <f>(BS216+(W216+2*0.95*5.67E-8*(((BS216+$B$7)+273)^4-(BS216+273)^4)-44100*L216)/(1.84*29.3*T216+8*0.95*5.67E-8*(BS216+273)^3))</f>
        <v>0</v>
      </c>
      <c r="Y216">
        <f>($C$7*BT216+$D$7*BU216+$E$7*X216)</f>
        <v>0</v>
      </c>
      <c r="Z216">
        <f>0.61365*exp(17.502*Y216/(240.97+Y216))</f>
        <v>0</v>
      </c>
      <c r="AA216">
        <f>(AB216/AC216*100)</f>
        <v>0</v>
      </c>
      <c r="AB216">
        <f>BL216*(BQ216+BR216)/1000</f>
        <v>0</v>
      </c>
      <c r="AC216">
        <f>0.61365*exp(17.502*BS216/(240.97+BS216))</f>
        <v>0</v>
      </c>
      <c r="AD216">
        <f>(Z216-BL216*(BQ216+BR216)/1000)</f>
        <v>0</v>
      </c>
      <c r="AE216">
        <f>(-L216*44100)</f>
        <v>0</v>
      </c>
      <c r="AF216">
        <f>2*29.3*T216*0.92*(BS216-Y216)</f>
        <v>0</v>
      </c>
      <c r="AG216">
        <f>2*0.95*5.67E-8*(((BS216+$B$7)+273)^4-(Y216+273)^4)</f>
        <v>0</v>
      </c>
      <c r="AH216">
        <f>W216+AG216+AE216+AF216</f>
        <v>0</v>
      </c>
      <c r="AI216">
        <f>BP216*AW216*(BK216-BJ216*(1000-AW216*BM216)/(1000-AW216*BL216))/(100*BD216)</f>
        <v>0</v>
      </c>
      <c r="AJ216">
        <f>1000*BP216*AW216*(BL216-BM216)/(100*BD216*(1000-AW216*BL216))</f>
        <v>0</v>
      </c>
      <c r="AK216">
        <f>(AL216 - AM216 - BQ216*1E3/(8.314*(BS216+273.15)) * AO216/BP216 * AN216) * BP216/(100*BD216) * (1000 - BM216)/1000</f>
        <v>0</v>
      </c>
      <c r="AL216">
        <v>993.145393877685</v>
      </c>
      <c r="AM216">
        <v>965.6475030303028</v>
      </c>
      <c r="AN216">
        <v>2.52298798433583</v>
      </c>
      <c r="AO216">
        <v>66.79350455149209</v>
      </c>
      <c r="AP216">
        <f>(AR216 - AQ216 + BQ216*1E3/(8.314*(BS216+273.15)) * AT216/BP216 * AS216) * BP216/(100*BD216) * 1000/(1000 - AR216)</f>
        <v>0</v>
      </c>
      <c r="AQ216">
        <v>15.01522671283383</v>
      </c>
      <c r="AR216">
        <v>16.04242303030304</v>
      </c>
      <c r="AS216">
        <v>4.708141618280862E-06</v>
      </c>
      <c r="AT216">
        <v>79.18149441064182</v>
      </c>
      <c r="AU216">
        <v>149</v>
      </c>
      <c r="AV216">
        <v>25</v>
      </c>
      <c r="AW216">
        <f>IF(AU216*$H$13&gt;=AY216,1.0,(AY216/(AY216-AU216*$H$13)))</f>
        <v>0</v>
      </c>
      <c r="AX216">
        <f>(AW216-1)*100</f>
        <v>0</v>
      </c>
      <c r="AY216">
        <f>MAX(0,($B$13+$C$13*BX216)/(1+$D$13*BX216)*BQ216/(BS216+273)*$E$13)</f>
        <v>0</v>
      </c>
      <c r="AZ216">
        <f>$B$11*BY216+$C$11*BZ216+$F$11*CK216*(1-CN216)</f>
        <v>0</v>
      </c>
      <c r="BA216">
        <f>AZ216*BB216</f>
        <v>0</v>
      </c>
      <c r="BB216">
        <f>($B$11*$D$9+$C$11*$D$9+$F$11*((CX216+CP216)/MAX(CX216+CP216+CY216, 0.1)*$I$9+CY216/MAX(CX216+CP216+CY216, 0.1)*$J$9))/($B$11+$C$11+$F$11)</f>
        <v>0</v>
      </c>
      <c r="BC216">
        <f>($B$11*$K$9+$C$11*$K$9+$F$11*((CX216+CP216)/MAX(CX216+CP216+CY216, 0.1)*$P$9+CY216/MAX(CX216+CP216+CY216, 0.1)*$Q$9))/($B$11+$C$11+$F$11)</f>
        <v>0</v>
      </c>
      <c r="BD216">
        <v>6</v>
      </c>
      <c r="BE216">
        <v>0.5</v>
      </c>
      <c r="BF216" t="s">
        <v>361</v>
      </c>
      <c r="BG216">
        <v>2</v>
      </c>
      <c r="BH216" t="b">
        <v>1</v>
      </c>
      <c r="BI216">
        <v>1728493275.778571</v>
      </c>
      <c r="BJ216">
        <v>931.9493928571428</v>
      </c>
      <c r="BK216">
        <v>964.7153214285714</v>
      </c>
      <c r="BL216">
        <v>16.04274642857143</v>
      </c>
      <c r="BM216">
        <v>15.01338928571429</v>
      </c>
      <c r="BN216">
        <v>940.9883214285716</v>
      </c>
      <c r="BO216">
        <v>16.13328214285714</v>
      </c>
      <c r="BP216">
        <v>599.9866428571429</v>
      </c>
      <c r="BQ216">
        <v>97.50995714285715</v>
      </c>
      <c r="BR216">
        <v>0.1000427035714286</v>
      </c>
      <c r="BS216">
        <v>24.78136428571429</v>
      </c>
      <c r="BT216">
        <v>24.99751785714286</v>
      </c>
      <c r="BU216">
        <v>999.9000000000002</v>
      </c>
      <c r="BV216">
        <v>0</v>
      </c>
      <c r="BW216">
        <v>0</v>
      </c>
      <c r="BX216">
        <v>9998.348928571429</v>
      </c>
      <c r="BY216">
        <v>0</v>
      </c>
      <c r="BZ216">
        <v>427.4655357142857</v>
      </c>
      <c r="CA216">
        <v>-32.765975</v>
      </c>
      <c r="CB216">
        <v>947.1442142857143</v>
      </c>
      <c r="CC216">
        <v>979.4196071428571</v>
      </c>
      <c r="CD216">
        <v>1.029349285714286</v>
      </c>
      <c r="CE216">
        <v>964.7153214285714</v>
      </c>
      <c r="CF216">
        <v>15.01338928571429</v>
      </c>
      <c r="CG216">
        <v>1.5643275</v>
      </c>
      <c r="CH216">
        <v>1.463956071428571</v>
      </c>
      <c r="CI216">
        <v>13.61182857142857</v>
      </c>
      <c r="CJ216">
        <v>12.59681785714286</v>
      </c>
      <c r="CK216">
        <v>1599.912142857143</v>
      </c>
      <c r="CL216">
        <v>0.6920060357142856</v>
      </c>
      <c r="CM216">
        <v>0.3079941785714286</v>
      </c>
      <c r="CN216">
        <v>0</v>
      </c>
      <c r="CO216">
        <v>2.119092857142857</v>
      </c>
      <c r="CP216">
        <v>0</v>
      </c>
      <c r="CQ216">
        <v>12734.56428571429</v>
      </c>
      <c r="CR216">
        <v>13789.46071428571</v>
      </c>
      <c r="CS216">
        <v>37.27207142857143</v>
      </c>
      <c r="CT216">
        <v>38.30557142857143</v>
      </c>
      <c r="CU216">
        <v>37.89707142857143</v>
      </c>
      <c r="CV216">
        <v>36.45964285714286</v>
      </c>
      <c r="CW216">
        <v>36.73196428571428</v>
      </c>
      <c r="CX216">
        <v>1107.147857142857</v>
      </c>
      <c r="CY216">
        <v>492.7642857142857</v>
      </c>
      <c r="CZ216">
        <v>0</v>
      </c>
      <c r="DA216">
        <v>1728493340.8</v>
      </c>
      <c r="DB216">
        <v>0</v>
      </c>
      <c r="DC216">
        <v>1728490956.5</v>
      </c>
      <c r="DD216" t="s">
        <v>362</v>
      </c>
      <c r="DE216">
        <v>1728490952.5</v>
      </c>
      <c r="DF216">
        <v>1728490956.5</v>
      </c>
      <c r="DG216">
        <v>1</v>
      </c>
      <c r="DH216">
        <v>-0.065</v>
      </c>
      <c r="DI216">
        <v>-0.008</v>
      </c>
      <c r="DJ216">
        <v>-3.246</v>
      </c>
      <c r="DK216">
        <v>-0.091</v>
      </c>
      <c r="DL216">
        <v>52</v>
      </c>
      <c r="DM216">
        <v>15</v>
      </c>
      <c r="DN216">
        <v>0.25</v>
      </c>
      <c r="DO216">
        <v>0.13</v>
      </c>
      <c r="DP216">
        <v>-32.6562275</v>
      </c>
      <c r="DQ216">
        <v>-1.526723076922974</v>
      </c>
      <c r="DR216">
        <v>0.1589123956579531</v>
      </c>
      <c r="DS216">
        <v>0</v>
      </c>
      <c r="DT216">
        <v>1.0314765</v>
      </c>
      <c r="DU216">
        <v>-0.03347031894934693</v>
      </c>
      <c r="DV216">
        <v>0.003431427217645762</v>
      </c>
      <c r="DW216">
        <v>1</v>
      </c>
      <c r="DX216">
        <v>1</v>
      </c>
      <c r="DY216">
        <v>2</v>
      </c>
      <c r="DZ216" t="s">
        <v>363</v>
      </c>
      <c r="EA216">
        <v>3.23081</v>
      </c>
      <c r="EB216">
        <v>2.70449</v>
      </c>
      <c r="EC216">
        <v>0.181979</v>
      </c>
      <c r="ED216">
        <v>0.185381</v>
      </c>
      <c r="EE216">
        <v>0.08446049999999999</v>
      </c>
      <c r="EF216">
        <v>0.0806505</v>
      </c>
      <c r="EG216">
        <v>26973.1</v>
      </c>
      <c r="EH216">
        <v>26207.5</v>
      </c>
      <c r="EI216">
        <v>31563.8</v>
      </c>
      <c r="EJ216">
        <v>30483.3</v>
      </c>
      <c r="EK216">
        <v>38728.7</v>
      </c>
      <c r="EL216">
        <v>37048.8</v>
      </c>
      <c r="EM216">
        <v>44255</v>
      </c>
      <c r="EN216">
        <v>42555</v>
      </c>
      <c r="EO216">
        <v>1.87157</v>
      </c>
      <c r="EP216">
        <v>1.8987</v>
      </c>
      <c r="EQ216">
        <v>0.134565</v>
      </c>
      <c r="ER216">
        <v>0</v>
      </c>
      <c r="ES216">
        <v>22.8037</v>
      </c>
      <c r="ET216">
        <v>999.9</v>
      </c>
      <c r="EU216">
        <v>70</v>
      </c>
      <c r="EV216">
        <v>24</v>
      </c>
      <c r="EW216">
        <v>21.5004</v>
      </c>
      <c r="EX216">
        <v>61.1819</v>
      </c>
      <c r="EY216">
        <v>25.0841</v>
      </c>
      <c r="EZ216">
        <v>1</v>
      </c>
      <c r="FA216">
        <v>-0.202261</v>
      </c>
      <c r="FB216">
        <v>0.958739</v>
      </c>
      <c r="FC216">
        <v>20.1974</v>
      </c>
      <c r="FD216">
        <v>5.21894</v>
      </c>
      <c r="FE216">
        <v>11.9978</v>
      </c>
      <c r="FF216">
        <v>4.9646</v>
      </c>
      <c r="FG216">
        <v>3.29545</v>
      </c>
      <c r="FH216">
        <v>9999</v>
      </c>
      <c r="FI216">
        <v>9999</v>
      </c>
      <c r="FJ216">
        <v>9999</v>
      </c>
      <c r="FK216">
        <v>148.6</v>
      </c>
      <c r="FL216">
        <v>4.97102</v>
      </c>
      <c r="FM216">
        <v>1.86768</v>
      </c>
      <c r="FN216">
        <v>1.85892</v>
      </c>
      <c r="FO216">
        <v>1.86508</v>
      </c>
      <c r="FP216">
        <v>1.86309</v>
      </c>
      <c r="FQ216">
        <v>1.86444</v>
      </c>
      <c r="FR216">
        <v>1.85987</v>
      </c>
      <c r="FS216">
        <v>1.864</v>
      </c>
      <c r="FT216">
        <v>0</v>
      </c>
      <c r="FU216">
        <v>0</v>
      </c>
      <c r="FV216">
        <v>0</v>
      </c>
      <c r="FW216">
        <v>0</v>
      </c>
      <c r="FX216" t="s">
        <v>364</v>
      </c>
      <c r="FY216" t="s">
        <v>365</v>
      </c>
      <c r="FZ216" t="s">
        <v>366</v>
      </c>
      <c r="GA216" t="s">
        <v>366</v>
      </c>
      <c r="GB216" t="s">
        <v>366</v>
      </c>
      <c r="GC216" t="s">
        <v>366</v>
      </c>
      <c r="GD216">
        <v>0</v>
      </c>
      <c r="GE216">
        <v>100</v>
      </c>
      <c r="GF216">
        <v>100</v>
      </c>
      <c r="GG216">
        <v>-9.157</v>
      </c>
      <c r="GH216">
        <v>-0.0905</v>
      </c>
      <c r="GI216">
        <v>-2.868309889394353</v>
      </c>
      <c r="GJ216">
        <v>-0.006773961979547998</v>
      </c>
      <c r="GK216">
        <v>-8.296070481250098E-08</v>
      </c>
      <c r="GL216">
        <v>3.322967193956903E-10</v>
      </c>
      <c r="GM216">
        <v>-0.07871069313407227</v>
      </c>
      <c r="GN216">
        <v>-0.00208336341840114</v>
      </c>
      <c r="GO216">
        <v>8.801746095907445E-05</v>
      </c>
      <c r="GP216">
        <v>-2.677693255255651E-07</v>
      </c>
      <c r="GQ216">
        <v>3</v>
      </c>
      <c r="GR216">
        <v>2052</v>
      </c>
      <c r="GS216">
        <v>2</v>
      </c>
      <c r="GT216">
        <v>18</v>
      </c>
      <c r="GU216">
        <v>38.9</v>
      </c>
      <c r="GV216">
        <v>38.8</v>
      </c>
      <c r="GW216">
        <v>2.25342</v>
      </c>
      <c r="GX216">
        <v>2.35352</v>
      </c>
      <c r="GY216">
        <v>1.44775</v>
      </c>
      <c r="GZ216">
        <v>2.32056</v>
      </c>
      <c r="HA216">
        <v>1.55151</v>
      </c>
      <c r="HB216">
        <v>2.41577</v>
      </c>
      <c r="HC216">
        <v>29.4952</v>
      </c>
      <c r="HD216">
        <v>14.6224</v>
      </c>
      <c r="HE216">
        <v>18</v>
      </c>
      <c r="HF216">
        <v>422.274</v>
      </c>
      <c r="HG216">
        <v>435.066</v>
      </c>
      <c r="HH216">
        <v>22.9368</v>
      </c>
      <c r="HI216">
        <v>24.3907</v>
      </c>
      <c r="HJ216">
        <v>30.0013</v>
      </c>
      <c r="HK216">
        <v>24.3582</v>
      </c>
      <c r="HL216">
        <v>24.2756</v>
      </c>
      <c r="HM216">
        <v>45.0986</v>
      </c>
      <c r="HN216">
        <v>38.4503</v>
      </c>
      <c r="HO216">
        <v>43.2056</v>
      </c>
      <c r="HP216">
        <v>22.7646</v>
      </c>
      <c r="HQ216">
        <v>1002.81</v>
      </c>
      <c r="HR216">
        <v>14.9936</v>
      </c>
      <c r="HS216">
        <v>100.192</v>
      </c>
      <c r="HT216">
        <v>101.697</v>
      </c>
    </row>
    <row r="217" spans="1:228">
      <c r="A217">
        <v>201</v>
      </c>
      <c r="B217">
        <v>1728493289.1</v>
      </c>
      <c r="C217">
        <v>2351.599999904633</v>
      </c>
      <c r="D217" t="s">
        <v>769</v>
      </c>
      <c r="E217" t="s">
        <v>770</v>
      </c>
      <c r="F217">
        <v>5</v>
      </c>
      <c r="G217" t="s">
        <v>357</v>
      </c>
      <c r="H217" t="s">
        <v>358</v>
      </c>
      <c r="I217" t="s">
        <v>359</v>
      </c>
      <c r="J217" t="s">
        <v>612</v>
      </c>
      <c r="K217">
        <v>1728493281.35</v>
      </c>
      <c r="L217">
        <f>(M217)/1000</f>
        <v>0</v>
      </c>
      <c r="M217">
        <f>IF(BH217, AP217, AJ217)</f>
        <v>0</v>
      </c>
      <c r="N217">
        <f>IF(BH217, AK217, AI217)</f>
        <v>0</v>
      </c>
      <c r="O217">
        <f>BJ217 - IF(AW217&gt;1, N217*BD217*100.0/(AY217), 0)</f>
        <v>0</v>
      </c>
      <c r="P217">
        <f>((V217-L217/2)*O217-N217)/(V217+L217/2)</f>
        <v>0</v>
      </c>
      <c r="Q217">
        <f>P217*(BQ217+BR217)/1000.0</f>
        <v>0</v>
      </c>
      <c r="R217">
        <f>(BJ217 - IF(AW217&gt;1, N217*BD217*100.0/(AY217), 0))*(BQ217+BR217)/1000.0</f>
        <v>0</v>
      </c>
      <c r="S217">
        <f>2.0/((1/U217-1/T217)+SIGN(U217)*SQRT((1/U217-1/T217)*(1/U217-1/T217) + 4*BE217/((BE217+1)*(BE217+1))*(2*1/U217*1/T217-1/T217*1/T217)))</f>
        <v>0</v>
      </c>
      <c r="T217">
        <f>IF(LEFT(BF217,1)&lt;&gt;"0",IF(LEFT(BF217,1)="1",3.0,BG217),$D$5+$E$5*(BX217*BQ217/($K$5*1000))+$F$5*(BX217*BQ217/($K$5*1000))*MAX(MIN(BD217,$J$5),$I$5)*MAX(MIN(BD217,$J$5),$I$5)+$G$5*MAX(MIN(BD217,$J$5),$I$5)*(BX217*BQ217/($K$5*1000))+$H$5*(BX217*BQ217/($K$5*1000))*(BX217*BQ217/($K$5*1000)))</f>
        <v>0</v>
      </c>
      <c r="U217">
        <f>L217*(1000-(1000*0.61365*exp(17.502*Y217/(240.97+Y217))/(BQ217+BR217)+BL217)/2)/(1000*0.61365*exp(17.502*Y217/(240.97+Y217))/(BQ217+BR217)-BL217)</f>
        <v>0</v>
      </c>
      <c r="V217">
        <f>1/((BE217+1)/(S217/1.6)+1/(T217/1.37)) + BE217/((BE217+1)/(S217/1.6) + BE217/(T217/1.37))</f>
        <v>0</v>
      </c>
      <c r="W217">
        <f>(AZ217*BC217)</f>
        <v>0</v>
      </c>
      <c r="X217">
        <f>(BS217+(W217+2*0.95*5.67E-8*(((BS217+$B$7)+273)^4-(BS217+273)^4)-44100*L217)/(1.84*29.3*T217+8*0.95*5.67E-8*(BS217+273)^3))</f>
        <v>0</v>
      </c>
      <c r="Y217">
        <f>($C$7*BT217+$D$7*BU217+$E$7*X217)</f>
        <v>0</v>
      </c>
      <c r="Z217">
        <f>0.61365*exp(17.502*Y217/(240.97+Y217))</f>
        <v>0</v>
      </c>
      <c r="AA217">
        <f>(AB217/AC217*100)</f>
        <v>0</v>
      </c>
      <c r="AB217">
        <f>BL217*(BQ217+BR217)/1000</f>
        <v>0</v>
      </c>
      <c r="AC217">
        <f>0.61365*exp(17.502*BS217/(240.97+BS217))</f>
        <v>0</v>
      </c>
      <c r="AD217">
        <f>(Z217-BL217*(BQ217+BR217)/1000)</f>
        <v>0</v>
      </c>
      <c r="AE217">
        <f>(-L217*44100)</f>
        <v>0</v>
      </c>
      <c r="AF217">
        <f>2*29.3*T217*0.92*(BS217-Y217)</f>
        <v>0</v>
      </c>
      <c r="AG217">
        <f>2*0.95*5.67E-8*(((BS217+$B$7)+273)^4-(Y217+273)^4)</f>
        <v>0</v>
      </c>
      <c r="AH217">
        <f>W217+AG217+AE217+AF217</f>
        <v>0</v>
      </c>
      <c r="AI217">
        <f>BP217*AW217*(BK217-BJ217*(1000-AW217*BM217)/(1000-AW217*BL217))/(100*BD217)</f>
        <v>0</v>
      </c>
      <c r="AJ217">
        <f>1000*BP217*AW217*(BL217-BM217)/(100*BD217*(1000-AW217*BL217))</f>
        <v>0</v>
      </c>
      <c r="AK217">
        <f>(AL217 - AM217 - BQ217*1E3/(8.314*(BS217+273.15)) * AO217/BP217 * AN217) * BP217/(100*BD217) * (1000 - BM217)/1000</f>
        <v>0</v>
      </c>
      <c r="AL217">
        <v>1007.060435045164</v>
      </c>
      <c r="AM217">
        <v>979.6198727272725</v>
      </c>
      <c r="AN217">
        <v>2.541785748184428</v>
      </c>
      <c r="AO217">
        <v>66.79350455149209</v>
      </c>
      <c r="AP217">
        <f>(AR217 - AQ217 + BQ217*1E3/(8.314*(BS217+273.15)) * AT217/BP217 * AS217) * BP217/(100*BD217) * 1000/(1000 - AR217)</f>
        <v>0</v>
      </c>
      <c r="AQ217">
        <v>15.01426360716712</v>
      </c>
      <c r="AR217">
        <v>16.03704787878788</v>
      </c>
      <c r="AS217">
        <v>-4.340068767877579E-05</v>
      </c>
      <c r="AT217">
        <v>79.18149441064182</v>
      </c>
      <c r="AU217">
        <v>149</v>
      </c>
      <c r="AV217">
        <v>25</v>
      </c>
      <c r="AW217">
        <f>IF(AU217*$H$13&gt;=AY217,1.0,(AY217/(AY217-AU217*$H$13)))</f>
        <v>0</v>
      </c>
      <c r="AX217">
        <f>(AW217-1)*100</f>
        <v>0</v>
      </c>
      <c r="AY217">
        <f>MAX(0,($B$13+$C$13*BX217)/(1+$D$13*BX217)*BQ217/(BS217+273)*$E$13)</f>
        <v>0</v>
      </c>
      <c r="AZ217">
        <f>$B$11*BY217+$C$11*BZ217+$F$11*CK217*(1-CN217)</f>
        <v>0</v>
      </c>
      <c r="BA217">
        <f>AZ217*BB217</f>
        <v>0</v>
      </c>
      <c r="BB217">
        <f>($B$11*$D$9+$C$11*$D$9+$F$11*((CX217+CP217)/MAX(CX217+CP217+CY217, 0.1)*$I$9+CY217/MAX(CX217+CP217+CY217, 0.1)*$J$9))/($B$11+$C$11+$F$11)</f>
        <v>0</v>
      </c>
      <c r="BC217">
        <f>($B$11*$K$9+$C$11*$K$9+$F$11*((CX217+CP217)/MAX(CX217+CP217+CY217, 0.1)*$P$9+CY217/MAX(CX217+CP217+CY217, 0.1)*$Q$9))/($B$11+$C$11+$F$11)</f>
        <v>0</v>
      </c>
      <c r="BD217">
        <v>6</v>
      </c>
      <c r="BE217">
        <v>0.5</v>
      </c>
      <c r="BF217" t="s">
        <v>361</v>
      </c>
      <c r="BG217">
        <v>2</v>
      </c>
      <c r="BH217" t="b">
        <v>1</v>
      </c>
      <c r="BI217">
        <v>1728493281.35</v>
      </c>
      <c r="BJ217">
        <v>945.8250714285715</v>
      </c>
      <c r="BK217">
        <v>978.6765714285715</v>
      </c>
      <c r="BL217">
        <v>16.04184285714286</v>
      </c>
      <c r="BM217">
        <v>15.01478571428572</v>
      </c>
      <c r="BN217">
        <v>954.9482142857142</v>
      </c>
      <c r="BO217">
        <v>16.13238571428572</v>
      </c>
      <c r="BP217">
        <v>600.0081785714285</v>
      </c>
      <c r="BQ217">
        <v>97.50980357142858</v>
      </c>
      <c r="BR217">
        <v>0.09995879285714286</v>
      </c>
      <c r="BS217">
        <v>24.79282857142858</v>
      </c>
      <c r="BT217">
        <v>25.00806785714285</v>
      </c>
      <c r="BU217">
        <v>999.9000000000002</v>
      </c>
      <c r="BV217">
        <v>0</v>
      </c>
      <c r="BW217">
        <v>0</v>
      </c>
      <c r="BX217">
        <v>10003.25321428571</v>
      </c>
      <c r="BY217">
        <v>0</v>
      </c>
      <c r="BZ217">
        <v>421.3455357142858</v>
      </c>
      <c r="CA217">
        <v>-32.85152857142857</v>
      </c>
      <c r="CB217">
        <v>961.2452142857143</v>
      </c>
      <c r="CC217">
        <v>993.59525</v>
      </c>
      <c r="CD217">
        <v>1.027056785714286</v>
      </c>
      <c r="CE217">
        <v>978.6765714285715</v>
      </c>
      <c r="CF217">
        <v>15.01478571428572</v>
      </c>
      <c r="CG217">
        <v>1.564237142857143</v>
      </c>
      <c r="CH217">
        <v>1.464089285714286</v>
      </c>
      <c r="CI217">
        <v>13.61094642857143</v>
      </c>
      <c r="CJ217">
        <v>12.59820357142857</v>
      </c>
      <c r="CK217">
        <v>1599.960714285714</v>
      </c>
      <c r="CL217">
        <v>0.6920040714285716</v>
      </c>
      <c r="CM217">
        <v>0.3079961428571429</v>
      </c>
      <c r="CN217">
        <v>0</v>
      </c>
      <c r="CO217">
        <v>2.141964285714286</v>
      </c>
      <c r="CP217">
        <v>0</v>
      </c>
      <c r="CQ217">
        <v>12769.31428571428</v>
      </c>
      <c r="CR217">
        <v>13789.875</v>
      </c>
      <c r="CS217">
        <v>37.39935714285714</v>
      </c>
      <c r="CT217">
        <v>38.47075</v>
      </c>
      <c r="CU217">
        <v>38.00425</v>
      </c>
      <c r="CV217">
        <v>36.60467857142857</v>
      </c>
      <c r="CW217">
        <v>36.84132142857143</v>
      </c>
      <c r="CX217">
        <v>1107.177857142857</v>
      </c>
      <c r="CY217">
        <v>492.7828571428571</v>
      </c>
      <c r="CZ217">
        <v>0</v>
      </c>
      <c r="DA217">
        <v>1728493345.6</v>
      </c>
      <c r="DB217">
        <v>0</v>
      </c>
      <c r="DC217">
        <v>1728490956.5</v>
      </c>
      <c r="DD217" t="s">
        <v>362</v>
      </c>
      <c r="DE217">
        <v>1728490952.5</v>
      </c>
      <c r="DF217">
        <v>1728490956.5</v>
      </c>
      <c r="DG217">
        <v>1</v>
      </c>
      <c r="DH217">
        <v>-0.065</v>
      </c>
      <c r="DI217">
        <v>-0.008</v>
      </c>
      <c r="DJ217">
        <v>-3.246</v>
      </c>
      <c r="DK217">
        <v>-0.091</v>
      </c>
      <c r="DL217">
        <v>52</v>
      </c>
      <c r="DM217">
        <v>15</v>
      </c>
      <c r="DN217">
        <v>0.25</v>
      </c>
      <c r="DO217">
        <v>0.13</v>
      </c>
      <c r="DP217">
        <v>-32.78801951219512</v>
      </c>
      <c r="DQ217">
        <v>-1.036296167247444</v>
      </c>
      <c r="DR217">
        <v>0.1240555151486078</v>
      </c>
      <c r="DS217">
        <v>0</v>
      </c>
      <c r="DT217">
        <v>1.028759268292683</v>
      </c>
      <c r="DU217">
        <v>-0.02135999999999956</v>
      </c>
      <c r="DV217">
        <v>0.002251982747241345</v>
      </c>
      <c r="DW217">
        <v>1</v>
      </c>
      <c r="DX217">
        <v>1</v>
      </c>
      <c r="DY217">
        <v>2</v>
      </c>
      <c r="DZ217" t="s">
        <v>363</v>
      </c>
      <c r="EA217">
        <v>3.2307</v>
      </c>
      <c r="EB217">
        <v>2.70426</v>
      </c>
      <c r="EC217">
        <v>0.183661</v>
      </c>
      <c r="ED217">
        <v>0.187028</v>
      </c>
      <c r="EE217">
        <v>0.084435</v>
      </c>
      <c r="EF217">
        <v>0.0806615</v>
      </c>
      <c r="EG217">
        <v>26917.6</v>
      </c>
      <c r="EH217">
        <v>26154.2</v>
      </c>
      <c r="EI217">
        <v>31563.5</v>
      </c>
      <c r="EJ217">
        <v>30482.9</v>
      </c>
      <c r="EK217">
        <v>38729.8</v>
      </c>
      <c r="EL217">
        <v>37048</v>
      </c>
      <c r="EM217">
        <v>44254.9</v>
      </c>
      <c r="EN217">
        <v>42554.5</v>
      </c>
      <c r="EO217">
        <v>1.87057</v>
      </c>
      <c r="EP217">
        <v>1.89905</v>
      </c>
      <c r="EQ217">
        <v>0.134274</v>
      </c>
      <c r="ER217">
        <v>0</v>
      </c>
      <c r="ES217">
        <v>22.8078</v>
      </c>
      <c r="ET217">
        <v>999.9</v>
      </c>
      <c r="EU217">
        <v>70</v>
      </c>
      <c r="EV217">
        <v>24</v>
      </c>
      <c r="EW217">
        <v>21.4994</v>
      </c>
      <c r="EX217">
        <v>61.1519</v>
      </c>
      <c r="EY217">
        <v>24.8197</v>
      </c>
      <c r="EZ217">
        <v>1</v>
      </c>
      <c r="FA217">
        <v>-0.201263</v>
      </c>
      <c r="FB217">
        <v>0.601721</v>
      </c>
      <c r="FC217">
        <v>20.1995</v>
      </c>
      <c r="FD217">
        <v>5.21969</v>
      </c>
      <c r="FE217">
        <v>11.9971</v>
      </c>
      <c r="FF217">
        <v>4.96515</v>
      </c>
      <c r="FG217">
        <v>3.29568</v>
      </c>
      <c r="FH217">
        <v>9999</v>
      </c>
      <c r="FI217">
        <v>9999</v>
      </c>
      <c r="FJ217">
        <v>9999</v>
      </c>
      <c r="FK217">
        <v>148.6</v>
      </c>
      <c r="FL217">
        <v>4.97101</v>
      </c>
      <c r="FM217">
        <v>1.86768</v>
      </c>
      <c r="FN217">
        <v>1.85892</v>
      </c>
      <c r="FO217">
        <v>1.86508</v>
      </c>
      <c r="FP217">
        <v>1.86307</v>
      </c>
      <c r="FQ217">
        <v>1.86445</v>
      </c>
      <c r="FR217">
        <v>1.85987</v>
      </c>
      <c r="FS217">
        <v>1.864</v>
      </c>
      <c r="FT217">
        <v>0</v>
      </c>
      <c r="FU217">
        <v>0</v>
      </c>
      <c r="FV217">
        <v>0</v>
      </c>
      <c r="FW217">
        <v>0</v>
      </c>
      <c r="FX217" t="s">
        <v>364</v>
      </c>
      <c r="FY217" t="s">
        <v>365</v>
      </c>
      <c r="FZ217" t="s">
        <v>366</v>
      </c>
      <c r="GA217" t="s">
        <v>366</v>
      </c>
      <c r="GB217" t="s">
        <v>366</v>
      </c>
      <c r="GC217" t="s">
        <v>366</v>
      </c>
      <c r="GD217">
        <v>0</v>
      </c>
      <c r="GE217">
        <v>100</v>
      </c>
      <c r="GF217">
        <v>100</v>
      </c>
      <c r="GG217">
        <v>-9.24</v>
      </c>
      <c r="GH217">
        <v>-0.0905</v>
      </c>
      <c r="GI217">
        <v>-2.868309889394353</v>
      </c>
      <c r="GJ217">
        <v>-0.006773961979547998</v>
      </c>
      <c r="GK217">
        <v>-8.296070481250098E-08</v>
      </c>
      <c r="GL217">
        <v>3.322967193956903E-10</v>
      </c>
      <c r="GM217">
        <v>-0.07871069313407227</v>
      </c>
      <c r="GN217">
        <v>-0.00208336341840114</v>
      </c>
      <c r="GO217">
        <v>8.801746095907445E-05</v>
      </c>
      <c r="GP217">
        <v>-2.677693255255651E-07</v>
      </c>
      <c r="GQ217">
        <v>3</v>
      </c>
      <c r="GR217">
        <v>2052</v>
      </c>
      <c r="GS217">
        <v>2</v>
      </c>
      <c r="GT217">
        <v>18</v>
      </c>
      <c r="GU217">
        <v>38.9</v>
      </c>
      <c r="GV217">
        <v>38.9</v>
      </c>
      <c r="GW217">
        <v>2.27783</v>
      </c>
      <c r="GX217">
        <v>2.37305</v>
      </c>
      <c r="GY217">
        <v>1.44897</v>
      </c>
      <c r="GZ217">
        <v>2.31934</v>
      </c>
      <c r="HA217">
        <v>1.55151</v>
      </c>
      <c r="HB217">
        <v>2.23145</v>
      </c>
      <c r="HC217">
        <v>29.4952</v>
      </c>
      <c r="HD217">
        <v>14.6136</v>
      </c>
      <c r="HE217">
        <v>18</v>
      </c>
      <c r="HF217">
        <v>421.803</v>
      </c>
      <c r="HG217">
        <v>435.335</v>
      </c>
      <c r="HH217">
        <v>22.7527</v>
      </c>
      <c r="HI217">
        <v>24.3981</v>
      </c>
      <c r="HJ217">
        <v>30.0008</v>
      </c>
      <c r="HK217">
        <v>24.3658</v>
      </c>
      <c r="HL217">
        <v>24.2834</v>
      </c>
      <c r="HM217">
        <v>45.6236</v>
      </c>
      <c r="HN217">
        <v>38.4503</v>
      </c>
      <c r="HO217">
        <v>42.8353</v>
      </c>
      <c r="HP217">
        <v>22.7532</v>
      </c>
      <c r="HQ217">
        <v>1012.84</v>
      </c>
      <c r="HR217">
        <v>14.9936</v>
      </c>
      <c r="HS217">
        <v>100.191</v>
      </c>
      <c r="HT217">
        <v>101.696</v>
      </c>
    </row>
    <row r="218" spans="1:228">
      <c r="A218">
        <v>202</v>
      </c>
      <c r="B218">
        <v>1728493293.6</v>
      </c>
      <c r="C218">
        <v>2356.099999904633</v>
      </c>
      <c r="D218" t="s">
        <v>771</v>
      </c>
      <c r="E218" t="s">
        <v>772</v>
      </c>
      <c r="F218">
        <v>5</v>
      </c>
      <c r="G218" t="s">
        <v>357</v>
      </c>
      <c r="H218" t="s">
        <v>358</v>
      </c>
      <c r="I218" t="s">
        <v>359</v>
      </c>
      <c r="J218" t="s">
        <v>612</v>
      </c>
      <c r="K218">
        <v>1728493285.778571</v>
      </c>
      <c r="L218">
        <f>(M218)/1000</f>
        <v>0</v>
      </c>
      <c r="M218">
        <f>IF(BH218, AP218, AJ218)</f>
        <v>0</v>
      </c>
      <c r="N218">
        <f>IF(BH218, AK218, AI218)</f>
        <v>0</v>
      </c>
      <c r="O218">
        <f>BJ218 - IF(AW218&gt;1, N218*BD218*100.0/(AY218), 0)</f>
        <v>0</v>
      </c>
      <c r="P218">
        <f>((V218-L218/2)*O218-N218)/(V218+L218/2)</f>
        <v>0</v>
      </c>
      <c r="Q218">
        <f>P218*(BQ218+BR218)/1000.0</f>
        <v>0</v>
      </c>
      <c r="R218">
        <f>(BJ218 - IF(AW218&gt;1, N218*BD218*100.0/(AY218), 0))*(BQ218+BR218)/1000.0</f>
        <v>0</v>
      </c>
      <c r="S218">
        <f>2.0/((1/U218-1/T218)+SIGN(U218)*SQRT((1/U218-1/T218)*(1/U218-1/T218) + 4*BE218/((BE218+1)*(BE218+1))*(2*1/U218*1/T218-1/T218*1/T218)))</f>
        <v>0</v>
      </c>
      <c r="T218">
        <f>IF(LEFT(BF218,1)&lt;&gt;"0",IF(LEFT(BF218,1)="1",3.0,BG218),$D$5+$E$5*(BX218*BQ218/($K$5*1000))+$F$5*(BX218*BQ218/($K$5*1000))*MAX(MIN(BD218,$J$5),$I$5)*MAX(MIN(BD218,$J$5),$I$5)+$G$5*MAX(MIN(BD218,$J$5),$I$5)*(BX218*BQ218/($K$5*1000))+$H$5*(BX218*BQ218/($K$5*1000))*(BX218*BQ218/($K$5*1000)))</f>
        <v>0</v>
      </c>
      <c r="U218">
        <f>L218*(1000-(1000*0.61365*exp(17.502*Y218/(240.97+Y218))/(BQ218+BR218)+BL218)/2)/(1000*0.61365*exp(17.502*Y218/(240.97+Y218))/(BQ218+BR218)-BL218)</f>
        <v>0</v>
      </c>
      <c r="V218">
        <f>1/((BE218+1)/(S218/1.6)+1/(T218/1.37)) + BE218/((BE218+1)/(S218/1.6) + BE218/(T218/1.37))</f>
        <v>0</v>
      </c>
      <c r="W218">
        <f>(AZ218*BC218)</f>
        <v>0</v>
      </c>
      <c r="X218">
        <f>(BS218+(W218+2*0.95*5.67E-8*(((BS218+$B$7)+273)^4-(BS218+273)^4)-44100*L218)/(1.84*29.3*T218+8*0.95*5.67E-8*(BS218+273)^3))</f>
        <v>0</v>
      </c>
      <c r="Y218">
        <f>($C$7*BT218+$D$7*BU218+$E$7*X218)</f>
        <v>0</v>
      </c>
      <c r="Z218">
        <f>0.61365*exp(17.502*Y218/(240.97+Y218))</f>
        <v>0</v>
      </c>
      <c r="AA218">
        <f>(AB218/AC218*100)</f>
        <v>0</v>
      </c>
      <c r="AB218">
        <f>BL218*(BQ218+BR218)/1000</f>
        <v>0</v>
      </c>
      <c r="AC218">
        <f>0.61365*exp(17.502*BS218/(240.97+BS218))</f>
        <v>0</v>
      </c>
      <c r="AD218">
        <f>(Z218-BL218*(BQ218+BR218)/1000)</f>
        <v>0</v>
      </c>
      <c r="AE218">
        <f>(-L218*44100)</f>
        <v>0</v>
      </c>
      <c r="AF218">
        <f>2*29.3*T218*0.92*(BS218-Y218)</f>
        <v>0</v>
      </c>
      <c r="AG218">
        <f>2*0.95*5.67E-8*(((BS218+$B$7)+273)^4-(Y218+273)^4)</f>
        <v>0</v>
      </c>
      <c r="AH218">
        <f>W218+AG218+AE218+AF218</f>
        <v>0</v>
      </c>
      <c r="AI218">
        <f>BP218*AW218*(BK218-BJ218*(1000-AW218*BM218)/(1000-AW218*BL218))/(100*BD218)</f>
        <v>0</v>
      </c>
      <c r="AJ218">
        <f>1000*BP218*AW218*(BL218-BM218)/(100*BD218*(1000-AW218*BL218))</f>
        <v>0</v>
      </c>
      <c r="AK218">
        <f>(AL218 - AM218 - BQ218*1E3/(8.314*(BS218+273.15)) * AO218/BP218 * AN218) * BP218/(100*BD218) * (1000 - BM218)/1000</f>
        <v>0</v>
      </c>
      <c r="AL218">
        <v>1018.630154288965</v>
      </c>
      <c r="AM218">
        <v>990.9113878787874</v>
      </c>
      <c r="AN218">
        <v>2.520904611176161</v>
      </c>
      <c r="AO218">
        <v>66.79350455149209</v>
      </c>
      <c r="AP218">
        <f>(AR218 - AQ218 + BQ218*1E3/(8.314*(BS218+273.15)) * AT218/BP218 * AS218) * BP218/(100*BD218) * 1000/(1000 - AR218)</f>
        <v>0</v>
      </c>
      <c r="AQ218">
        <v>15.01962201549455</v>
      </c>
      <c r="AR218">
        <v>16.03033636363636</v>
      </c>
      <c r="AS218">
        <v>-8.724530395814667E-05</v>
      </c>
      <c r="AT218">
        <v>79.18149441064182</v>
      </c>
      <c r="AU218">
        <v>150</v>
      </c>
      <c r="AV218">
        <v>25</v>
      </c>
      <c r="AW218">
        <f>IF(AU218*$H$13&gt;=AY218,1.0,(AY218/(AY218-AU218*$H$13)))</f>
        <v>0</v>
      </c>
      <c r="AX218">
        <f>(AW218-1)*100</f>
        <v>0</v>
      </c>
      <c r="AY218">
        <f>MAX(0,($B$13+$C$13*BX218)/(1+$D$13*BX218)*BQ218/(BS218+273)*$E$13)</f>
        <v>0</v>
      </c>
      <c r="AZ218">
        <f>$B$11*BY218+$C$11*BZ218+$F$11*CK218*(1-CN218)</f>
        <v>0</v>
      </c>
      <c r="BA218">
        <f>AZ218*BB218</f>
        <v>0</v>
      </c>
      <c r="BB218">
        <f>($B$11*$D$9+$C$11*$D$9+$F$11*((CX218+CP218)/MAX(CX218+CP218+CY218, 0.1)*$I$9+CY218/MAX(CX218+CP218+CY218, 0.1)*$J$9))/($B$11+$C$11+$F$11)</f>
        <v>0</v>
      </c>
      <c r="BC218">
        <f>($B$11*$K$9+$C$11*$K$9+$F$11*((CX218+CP218)/MAX(CX218+CP218+CY218, 0.1)*$P$9+CY218/MAX(CX218+CP218+CY218, 0.1)*$Q$9))/($B$11+$C$11+$F$11)</f>
        <v>0</v>
      </c>
      <c r="BD218">
        <v>6</v>
      </c>
      <c r="BE218">
        <v>0.5</v>
      </c>
      <c r="BF218" t="s">
        <v>361</v>
      </c>
      <c r="BG218">
        <v>2</v>
      </c>
      <c r="BH218" t="b">
        <v>1</v>
      </c>
      <c r="BI218">
        <v>1728493285.778571</v>
      </c>
      <c r="BJ218">
        <v>956.8382857142858</v>
      </c>
      <c r="BK218">
        <v>989.7788214285713</v>
      </c>
      <c r="BL218">
        <v>16.038725</v>
      </c>
      <c r="BM218">
        <v>15.01658928571429</v>
      </c>
      <c r="BN218">
        <v>966.0280357142858</v>
      </c>
      <c r="BO218">
        <v>16.12927857142857</v>
      </c>
      <c r="BP218">
        <v>599.9964285714286</v>
      </c>
      <c r="BQ218">
        <v>97.50944285714284</v>
      </c>
      <c r="BR218">
        <v>0.09991289999999999</v>
      </c>
      <c r="BS218">
        <v>24.79957857142857</v>
      </c>
      <c r="BT218">
        <v>25.01366428571428</v>
      </c>
      <c r="BU218">
        <v>999.9000000000002</v>
      </c>
      <c r="BV218">
        <v>0</v>
      </c>
      <c r="BW218">
        <v>0</v>
      </c>
      <c r="BX218">
        <v>10006.26642857143</v>
      </c>
      <c r="BY218">
        <v>0</v>
      </c>
      <c r="BZ218">
        <v>415.5735357142858</v>
      </c>
      <c r="CA218">
        <v>-32.94033214285714</v>
      </c>
      <c r="CB218">
        <v>972.4348928571427</v>
      </c>
      <c r="CC218">
        <v>1004.868714285714</v>
      </c>
      <c r="CD218">
        <v>1.022141428571429</v>
      </c>
      <c r="CE218">
        <v>989.7788214285713</v>
      </c>
      <c r="CF218">
        <v>15.01658928571429</v>
      </c>
      <c r="CG218">
        <v>1.563927857142857</v>
      </c>
      <c r="CH218">
        <v>1.464259642857143</v>
      </c>
      <c r="CI218">
        <v>13.60790714285714</v>
      </c>
      <c r="CJ218">
        <v>12.599975</v>
      </c>
      <c r="CK218">
        <v>1599.963571428571</v>
      </c>
      <c r="CL218">
        <v>0.692003</v>
      </c>
      <c r="CM218">
        <v>0.3079972142857143</v>
      </c>
      <c r="CN218">
        <v>0</v>
      </c>
      <c r="CO218">
        <v>2.146746428571428</v>
      </c>
      <c r="CP218">
        <v>0</v>
      </c>
      <c r="CQ218">
        <v>12795.18928571428</v>
      </c>
      <c r="CR218">
        <v>13789.89642857143</v>
      </c>
      <c r="CS218">
        <v>37.48639285714285</v>
      </c>
      <c r="CT218">
        <v>38.58907142857142</v>
      </c>
      <c r="CU218">
        <v>38.08678571428571</v>
      </c>
      <c r="CV218">
        <v>36.71628571428571</v>
      </c>
      <c r="CW218">
        <v>36.92832142857143</v>
      </c>
      <c r="CX218">
        <v>1107.178214285714</v>
      </c>
      <c r="CY218">
        <v>492.7853571428572</v>
      </c>
      <c r="CZ218">
        <v>0</v>
      </c>
      <c r="DA218">
        <v>1728493350.4</v>
      </c>
      <c r="DB218">
        <v>0</v>
      </c>
      <c r="DC218">
        <v>1728490956.5</v>
      </c>
      <c r="DD218" t="s">
        <v>362</v>
      </c>
      <c r="DE218">
        <v>1728490952.5</v>
      </c>
      <c r="DF218">
        <v>1728490956.5</v>
      </c>
      <c r="DG218">
        <v>1</v>
      </c>
      <c r="DH218">
        <v>-0.065</v>
      </c>
      <c r="DI218">
        <v>-0.008</v>
      </c>
      <c r="DJ218">
        <v>-3.246</v>
      </c>
      <c r="DK218">
        <v>-0.091</v>
      </c>
      <c r="DL218">
        <v>52</v>
      </c>
      <c r="DM218">
        <v>15</v>
      </c>
      <c r="DN218">
        <v>0.25</v>
      </c>
      <c r="DO218">
        <v>0.13</v>
      </c>
      <c r="DP218">
        <v>-32.90397</v>
      </c>
      <c r="DQ218">
        <v>-1.178089305816066</v>
      </c>
      <c r="DR218">
        <v>0.1340515445640222</v>
      </c>
      <c r="DS218">
        <v>0</v>
      </c>
      <c r="DT218">
        <v>1.023945</v>
      </c>
      <c r="DU218">
        <v>-0.06133395872420281</v>
      </c>
      <c r="DV218">
        <v>0.006596663171634577</v>
      </c>
      <c r="DW218">
        <v>1</v>
      </c>
      <c r="DX218">
        <v>1</v>
      </c>
      <c r="DY218">
        <v>2</v>
      </c>
      <c r="DZ218" t="s">
        <v>363</v>
      </c>
      <c r="EA218">
        <v>3.23067</v>
      </c>
      <c r="EB218">
        <v>2.70397</v>
      </c>
      <c r="EC218">
        <v>0.185017</v>
      </c>
      <c r="ED218">
        <v>0.188386</v>
      </c>
      <c r="EE218">
        <v>0.08441220000000001</v>
      </c>
      <c r="EF218">
        <v>0.08066950000000001</v>
      </c>
      <c r="EG218">
        <v>26872.5</v>
      </c>
      <c r="EH218">
        <v>26110.1</v>
      </c>
      <c r="EI218">
        <v>31563.1</v>
      </c>
      <c r="EJ218">
        <v>30482.4</v>
      </c>
      <c r="EK218">
        <v>38729.9</v>
      </c>
      <c r="EL218">
        <v>37047.1</v>
      </c>
      <c r="EM218">
        <v>44253.9</v>
      </c>
      <c r="EN218">
        <v>42553.8</v>
      </c>
      <c r="EO218">
        <v>1.86957</v>
      </c>
      <c r="EP218">
        <v>1.89887</v>
      </c>
      <c r="EQ218">
        <v>0.135191</v>
      </c>
      <c r="ER218">
        <v>0</v>
      </c>
      <c r="ES218">
        <v>22.8129</v>
      </c>
      <c r="ET218">
        <v>999.9</v>
      </c>
      <c r="EU218">
        <v>70</v>
      </c>
      <c r="EV218">
        <v>24</v>
      </c>
      <c r="EW218">
        <v>21.4973</v>
      </c>
      <c r="EX218">
        <v>61.1719</v>
      </c>
      <c r="EY218">
        <v>24.9679</v>
      </c>
      <c r="EZ218">
        <v>1</v>
      </c>
      <c r="FA218">
        <v>-0.200724</v>
      </c>
      <c r="FB218">
        <v>0.448992</v>
      </c>
      <c r="FC218">
        <v>20.2</v>
      </c>
      <c r="FD218">
        <v>5.21909</v>
      </c>
      <c r="FE218">
        <v>11.9977</v>
      </c>
      <c r="FF218">
        <v>4.9634</v>
      </c>
      <c r="FG218">
        <v>3.29565</v>
      </c>
      <c r="FH218">
        <v>9999</v>
      </c>
      <c r="FI218">
        <v>9999</v>
      </c>
      <c r="FJ218">
        <v>9999</v>
      </c>
      <c r="FK218">
        <v>148.6</v>
      </c>
      <c r="FL218">
        <v>4.97098</v>
      </c>
      <c r="FM218">
        <v>1.86768</v>
      </c>
      <c r="FN218">
        <v>1.85893</v>
      </c>
      <c r="FO218">
        <v>1.86508</v>
      </c>
      <c r="FP218">
        <v>1.86306</v>
      </c>
      <c r="FQ218">
        <v>1.86444</v>
      </c>
      <c r="FR218">
        <v>1.85987</v>
      </c>
      <c r="FS218">
        <v>1.86399</v>
      </c>
      <c r="FT218">
        <v>0</v>
      </c>
      <c r="FU218">
        <v>0</v>
      </c>
      <c r="FV218">
        <v>0</v>
      </c>
      <c r="FW218">
        <v>0</v>
      </c>
      <c r="FX218" t="s">
        <v>364</v>
      </c>
      <c r="FY218" t="s">
        <v>365</v>
      </c>
      <c r="FZ218" t="s">
        <v>366</v>
      </c>
      <c r="GA218" t="s">
        <v>366</v>
      </c>
      <c r="GB218" t="s">
        <v>366</v>
      </c>
      <c r="GC218" t="s">
        <v>366</v>
      </c>
      <c r="GD218">
        <v>0</v>
      </c>
      <c r="GE218">
        <v>100</v>
      </c>
      <c r="GF218">
        <v>100</v>
      </c>
      <c r="GG218">
        <v>-9.307</v>
      </c>
      <c r="GH218">
        <v>-0.0906</v>
      </c>
      <c r="GI218">
        <v>-2.868309889394353</v>
      </c>
      <c r="GJ218">
        <v>-0.006773961979547998</v>
      </c>
      <c r="GK218">
        <v>-8.296070481250098E-08</v>
      </c>
      <c r="GL218">
        <v>3.322967193956903E-10</v>
      </c>
      <c r="GM218">
        <v>-0.07871069313407227</v>
      </c>
      <c r="GN218">
        <v>-0.00208336341840114</v>
      </c>
      <c r="GO218">
        <v>8.801746095907445E-05</v>
      </c>
      <c r="GP218">
        <v>-2.677693255255651E-07</v>
      </c>
      <c r="GQ218">
        <v>3</v>
      </c>
      <c r="GR218">
        <v>2052</v>
      </c>
      <c r="GS218">
        <v>2</v>
      </c>
      <c r="GT218">
        <v>18</v>
      </c>
      <c r="GU218">
        <v>39</v>
      </c>
      <c r="GV218">
        <v>39</v>
      </c>
      <c r="GW218">
        <v>2.29858</v>
      </c>
      <c r="GX218">
        <v>2.36938</v>
      </c>
      <c r="GY218">
        <v>1.44775</v>
      </c>
      <c r="GZ218">
        <v>2.32056</v>
      </c>
      <c r="HA218">
        <v>1.55151</v>
      </c>
      <c r="HB218">
        <v>2.37549</v>
      </c>
      <c r="HC218">
        <v>29.4952</v>
      </c>
      <c r="HD218">
        <v>14.6224</v>
      </c>
      <c r="HE218">
        <v>18</v>
      </c>
      <c r="HF218">
        <v>421.321</v>
      </c>
      <c r="HG218">
        <v>435.283</v>
      </c>
      <c r="HH218">
        <v>22.7203</v>
      </c>
      <c r="HI218">
        <v>24.4042</v>
      </c>
      <c r="HJ218">
        <v>30.0007</v>
      </c>
      <c r="HK218">
        <v>24.3718</v>
      </c>
      <c r="HL218">
        <v>24.2898</v>
      </c>
      <c r="HM218">
        <v>46.0184</v>
      </c>
      <c r="HN218">
        <v>38.4503</v>
      </c>
      <c r="HO218">
        <v>42.8353</v>
      </c>
      <c r="HP218">
        <v>22.7383</v>
      </c>
      <c r="HQ218">
        <v>1027.87</v>
      </c>
      <c r="HR218">
        <v>14.9936</v>
      </c>
      <c r="HS218">
        <v>100.19</v>
      </c>
      <c r="HT218">
        <v>101.694</v>
      </c>
    </row>
    <row r="219" spans="1:228">
      <c r="A219">
        <v>203</v>
      </c>
      <c r="B219">
        <v>1728493299.1</v>
      </c>
      <c r="C219">
        <v>2361.599999904633</v>
      </c>
      <c r="D219" t="s">
        <v>773</v>
      </c>
      <c r="E219" t="s">
        <v>774</v>
      </c>
      <c r="F219">
        <v>5</v>
      </c>
      <c r="G219" t="s">
        <v>357</v>
      </c>
      <c r="H219" t="s">
        <v>358</v>
      </c>
      <c r="I219" t="s">
        <v>359</v>
      </c>
      <c r="J219" t="s">
        <v>612</v>
      </c>
      <c r="K219">
        <v>1728493291.35</v>
      </c>
      <c r="L219">
        <f>(M219)/1000</f>
        <v>0</v>
      </c>
      <c r="M219">
        <f>IF(BH219, AP219, AJ219)</f>
        <v>0</v>
      </c>
      <c r="N219">
        <f>IF(BH219, AK219, AI219)</f>
        <v>0</v>
      </c>
      <c r="O219">
        <f>BJ219 - IF(AW219&gt;1, N219*BD219*100.0/(AY219), 0)</f>
        <v>0</v>
      </c>
      <c r="P219">
        <f>((V219-L219/2)*O219-N219)/(V219+L219/2)</f>
        <v>0</v>
      </c>
      <c r="Q219">
        <f>P219*(BQ219+BR219)/1000.0</f>
        <v>0</v>
      </c>
      <c r="R219">
        <f>(BJ219 - IF(AW219&gt;1, N219*BD219*100.0/(AY219), 0))*(BQ219+BR219)/1000.0</f>
        <v>0</v>
      </c>
      <c r="S219">
        <f>2.0/((1/U219-1/T219)+SIGN(U219)*SQRT((1/U219-1/T219)*(1/U219-1/T219) + 4*BE219/((BE219+1)*(BE219+1))*(2*1/U219*1/T219-1/T219*1/T219)))</f>
        <v>0</v>
      </c>
      <c r="T219">
        <f>IF(LEFT(BF219,1)&lt;&gt;"0",IF(LEFT(BF219,1)="1",3.0,BG219),$D$5+$E$5*(BX219*BQ219/($K$5*1000))+$F$5*(BX219*BQ219/($K$5*1000))*MAX(MIN(BD219,$J$5),$I$5)*MAX(MIN(BD219,$J$5),$I$5)+$G$5*MAX(MIN(BD219,$J$5),$I$5)*(BX219*BQ219/($K$5*1000))+$H$5*(BX219*BQ219/($K$5*1000))*(BX219*BQ219/($K$5*1000)))</f>
        <v>0</v>
      </c>
      <c r="U219">
        <f>L219*(1000-(1000*0.61365*exp(17.502*Y219/(240.97+Y219))/(BQ219+BR219)+BL219)/2)/(1000*0.61365*exp(17.502*Y219/(240.97+Y219))/(BQ219+BR219)-BL219)</f>
        <v>0</v>
      </c>
      <c r="V219">
        <f>1/((BE219+1)/(S219/1.6)+1/(T219/1.37)) + BE219/((BE219+1)/(S219/1.6) + BE219/(T219/1.37))</f>
        <v>0</v>
      </c>
      <c r="W219">
        <f>(AZ219*BC219)</f>
        <v>0</v>
      </c>
      <c r="X219">
        <f>(BS219+(W219+2*0.95*5.67E-8*(((BS219+$B$7)+273)^4-(BS219+273)^4)-44100*L219)/(1.84*29.3*T219+8*0.95*5.67E-8*(BS219+273)^3))</f>
        <v>0</v>
      </c>
      <c r="Y219">
        <f>($C$7*BT219+$D$7*BU219+$E$7*X219)</f>
        <v>0</v>
      </c>
      <c r="Z219">
        <f>0.61365*exp(17.502*Y219/(240.97+Y219))</f>
        <v>0</v>
      </c>
      <c r="AA219">
        <f>(AB219/AC219*100)</f>
        <v>0</v>
      </c>
      <c r="AB219">
        <f>BL219*(BQ219+BR219)/1000</f>
        <v>0</v>
      </c>
      <c r="AC219">
        <f>0.61365*exp(17.502*BS219/(240.97+BS219))</f>
        <v>0</v>
      </c>
      <c r="AD219">
        <f>(Z219-BL219*(BQ219+BR219)/1000)</f>
        <v>0</v>
      </c>
      <c r="AE219">
        <f>(-L219*44100)</f>
        <v>0</v>
      </c>
      <c r="AF219">
        <f>2*29.3*T219*0.92*(BS219-Y219)</f>
        <v>0</v>
      </c>
      <c r="AG219">
        <f>2*0.95*5.67E-8*(((BS219+$B$7)+273)^4-(Y219+273)^4)</f>
        <v>0</v>
      </c>
      <c r="AH219">
        <f>W219+AG219+AE219+AF219</f>
        <v>0</v>
      </c>
      <c r="AI219">
        <f>BP219*AW219*(BK219-BJ219*(1000-AW219*BM219)/(1000-AW219*BL219))/(100*BD219)</f>
        <v>0</v>
      </c>
      <c r="AJ219">
        <f>1000*BP219*AW219*(BL219-BM219)/(100*BD219*(1000-AW219*BL219))</f>
        <v>0</v>
      </c>
      <c r="AK219">
        <f>(AL219 - AM219 - BQ219*1E3/(8.314*(BS219+273.15)) * AO219/BP219 * AN219) * BP219/(100*BD219) * (1000 - BM219)/1000</f>
        <v>0</v>
      </c>
      <c r="AL219">
        <v>1032.602661875995</v>
      </c>
      <c r="AM219">
        <v>1004.792509090909</v>
      </c>
      <c r="AN219">
        <v>2.537810286629829</v>
      </c>
      <c r="AO219">
        <v>66.79350455149209</v>
      </c>
      <c r="AP219">
        <f>(AR219 - AQ219 + BQ219*1E3/(8.314*(BS219+273.15)) * AT219/BP219 * AS219) * BP219/(100*BD219) * 1000/(1000 - AR219)</f>
        <v>0</v>
      </c>
      <c r="AQ219">
        <v>15.02296613272245</v>
      </c>
      <c r="AR219">
        <v>16.03066363636364</v>
      </c>
      <c r="AS219">
        <v>5.468362601612042E-06</v>
      </c>
      <c r="AT219">
        <v>79.18149441064182</v>
      </c>
      <c r="AU219">
        <v>150</v>
      </c>
      <c r="AV219">
        <v>25</v>
      </c>
      <c r="AW219">
        <f>IF(AU219*$H$13&gt;=AY219,1.0,(AY219/(AY219-AU219*$H$13)))</f>
        <v>0</v>
      </c>
      <c r="AX219">
        <f>(AW219-1)*100</f>
        <v>0</v>
      </c>
      <c r="AY219">
        <f>MAX(0,($B$13+$C$13*BX219)/(1+$D$13*BX219)*BQ219/(BS219+273)*$E$13)</f>
        <v>0</v>
      </c>
      <c r="AZ219">
        <f>$B$11*BY219+$C$11*BZ219+$F$11*CK219*(1-CN219)</f>
        <v>0</v>
      </c>
      <c r="BA219">
        <f>AZ219*BB219</f>
        <v>0</v>
      </c>
      <c r="BB219">
        <f>($B$11*$D$9+$C$11*$D$9+$F$11*((CX219+CP219)/MAX(CX219+CP219+CY219, 0.1)*$I$9+CY219/MAX(CX219+CP219+CY219, 0.1)*$J$9))/($B$11+$C$11+$F$11)</f>
        <v>0</v>
      </c>
      <c r="BC219">
        <f>($B$11*$K$9+$C$11*$K$9+$F$11*((CX219+CP219)/MAX(CX219+CP219+CY219, 0.1)*$P$9+CY219/MAX(CX219+CP219+CY219, 0.1)*$Q$9))/($B$11+$C$11+$F$11)</f>
        <v>0</v>
      </c>
      <c r="BD219">
        <v>6</v>
      </c>
      <c r="BE219">
        <v>0.5</v>
      </c>
      <c r="BF219" t="s">
        <v>361</v>
      </c>
      <c r="BG219">
        <v>2</v>
      </c>
      <c r="BH219" t="b">
        <v>1</v>
      </c>
      <c r="BI219">
        <v>1728493291.35</v>
      </c>
      <c r="BJ219">
        <v>970.6762499999999</v>
      </c>
      <c r="BK219">
        <v>1003.749392857143</v>
      </c>
      <c r="BL219">
        <v>16.03448214285714</v>
      </c>
      <c r="BM219">
        <v>15.01933571428572</v>
      </c>
      <c r="BN219">
        <v>979.9494285714285</v>
      </c>
      <c r="BO219">
        <v>16.12502857142857</v>
      </c>
      <c r="BP219">
        <v>600.0115</v>
      </c>
      <c r="BQ219">
        <v>97.50854642857144</v>
      </c>
      <c r="BR219">
        <v>0.09989802500000002</v>
      </c>
      <c r="BS219">
        <v>24.80500714285715</v>
      </c>
      <c r="BT219">
        <v>25.02399642857143</v>
      </c>
      <c r="BU219">
        <v>999.9000000000002</v>
      </c>
      <c r="BV219">
        <v>0</v>
      </c>
      <c r="BW219">
        <v>0</v>
      </c>
      <c r="BX219">
        <v>10008.26214285714</v>
      </c>
      <c r="BY219">
        <v>0</v>
      </c>
      <c r="BZ219">
        <v>412.35525</v>
      </c>
      <c r="CA219">
        <v>-33.07281071428572</v>
      </c>
      <c r="CB219">
        <v>986.4942857142858</v>
      </c>
      <c r="CC219">
        <v>1019.055</v>
      </c>
      <c r="CD219">
        <v>1.015149285714286</v>
      </c>
      <c r="CE219">
        <v>1003.749392857143</v>
      </c>
      <c r="CF219">
        <v>15.01933571428572</v>
      </c>
      <c r="CG219">
        <v>1.563499642857143</v>
      </c>
      <c r="CH219">
        <v>1.464513571428571</v>
      </c>
      <c r="CI219">
        <v>13.60370357142857</v>
      </c>
      <c r="CJ219">
        <v>12.60261428571429</v>
      </c>
      <c r="CK219">
        <v>1599.953214285714</v>
      </c>
      <c r="CL219">
        <v>0.6919956071428572</v>
      </c>
      <c r="CM219">
        <v>0.3080043928571429</v>
      </c>
      <c r="CN219">
        <v>0</v>
      </c>
      <c r="CO219">
        <v>2.089567857142857</v>
      </c>
      <c r="CP219">
        <v>0</v>
      </c>
      <c r="CQ219">
        <v>12826.20357142857</v>
      </c>
      <c r="CR219">
        <v>13789.77142857143</v>
      </c>
      <c r="CS219">
        <v>37.60017857142856</v>
      </c>
      <c r="CT219">
        <v>38.72967857142857</v>
      </c>
      <c r="CU219">
        <v>38.18946428571428</v>
      </c>
      <c r="CV219">
        <v>36.86582142857143</v>
      </c>
      <c r="CW219">
        <v>37.04214285714286</v>
      </c>
      <c r="CX219">
        <v>1107.160357142857</v>
      </c>
      <c r="CY219">
        <v>492.7928571428571</v>
      </c>
      <c r="CZ219">
        <v>0</v>
      </c>
      <c r="DA219">
        <v>1728493355.8</v>
      </c>
      <c r="DB219">
        <v>0</v>
      </c>
      <c r="DC219">
        <v>1728490956.5</v>
      </c>
      <c r="DD219" t="s">
        <v>362</v>
      </c>
      <c r="DE219">
        <v>1728490952.5</v>
      </c>
      <c r="DF219">
        <v>1728490956.5</v>
      </c>
      <c r="DG219">
        <v>1</v>
      </c>
      <c r="DH219">
        <v>-0.065</v>
      </c>
      <c r="DI219">
        <v>-0.008</v>
      </c>
      <c r="DJ219">
        <v>-3.246</v>
      </c>
      <c r="DK219">
        <v>-0.091</v>
      </c>
      <c r="DL219">
        <v>52</v>
      </c>
      <c r="DM219">
        <v>15</v>
      </c>
      <c r="DN219">
        <v>0.25</v>
      </c>
      <c r="DO219">
        <v>0.13</v>
      </c>
      <c r="DP219">
        <v>-33.02100487804878</v>
      </c>
      <c r="DQ219">
        <v>-1.482683623693504</v>
      </c>
      <c r="DR219">
        <v>0.1637125082028201</v>
      </c>
      <c r="DS219">
        <v>0</v>
      </c>
      <c r="DT219">
        <v>1.018286097560975</v>
      </c>
      <c r="DU219">
        <v>-0.08094062717769999</v>
      </c>
      <c r="DV219">
        <v>0.008357266993475651</v>
      </c>
      <c r="DW219">
        <v>1</v>
      </c>
      <c r="DX219">
        <v>1</v>
      </c>
      <c r="DY219">
        <v>2</v>
      </c>
      <c r="DZ219" t="s">
        <v>363</v>
      </c>
      <c r="EA219">
        <v>3.23081</v>
      </c>
      <c r="EB219">
        <v>2.70452</v>
      </c>
      <c r="EC219">
        <v>0.186666</v>
      </c>
      <c r="ED219">
        <v>0.190003</v>
      </c>
      <c r="EE219">
        <v>0.0844111</v>
      </c>
      <c r="EF219">
        <v>0.0806737</v>
      </c>
      <c r="EG219">
        <v>26817.8</v>
      </c>
      <c r="EH219">
        <v>26057.5</v>
      </c>
      <c r="EI219">
        <v>31562.7</v>
      </c>
      <c r="EJ219">
        <v>30481.6</v>
      </c>
      <c r="EK219">
        <v>38729.7</v>
      </c>
      <c r="EL219">
        <v>37046</v>
      </c>
      <c r="EM219">
        <v>44253.6</v>
      </c>
      <c r="EN219">
        <v>42552.8</v>
      </c>
      <c r="EO219">
        <v>1.86955</v>
      </c>
      <c r="EP219">
        <v>1.89858</v>
      </c>
      <c r="EQ219">
        <v>0.134796</v>
      </c>
      <c r="ER219">
        <v>0</v>
      </c>
      <c r="ES219">
        <v>22.8213</v>
      </c>
      <c r="ET219">
        <v>999.9</v>
      </c>
      <c r="EU219">
        <v>70</v>
      </c>
      <c r="EV219">
        <v>24</v>
      </c>
      <c r="EW219">
        <v>21.5018</v>
      </c>
      <c r="EX219">
        <v>60.8719</v>
      </c>
      <c r="EY219">
        <v>25.0801</v>
      </c>
      <c r="EZ219">
        <v>1</v>
      </c>
      <c r="FA219">
        <v>-0.200158</v>
      </c>
      <c r="FB219">
        <v>0.40659</v>
      </c>
      <c r="FC219">
        <v>20.2005</v>
      </c>
      <c r="FD219">
        <v>5.21969</v>
      </c>
      <c r="FE219">
        <v>11.998</v>
      </c>
      <c r="FF219">
        <v>4.96495</v>
      </c>
      <c r="FG219">
        <v>3.2956</v>
      </c>
      <c r="FH219">
        <v>9999</v>
      </c>
      <c r="FI219">
        <v>9999</v>
      </c>
      <c r="FJ219">
        <v>9999</v>
      </c>
      <c r="FK219">
        <v>148.6</v>
      </c>
      <c r="FL219">
        <v>4.97101</v>
      </c>
      <c r="FM219">
        <v>1.86768</v>
      </c>
      <c r="FN219">
        <v>1.85893</v>
      </c>
      <c r="FO219">
        <v>1.86508</v>
      </c>
      <c r="FP219">
        <v>1.86305</v>
      </c>
      <c r="FQ219">
        <v>1.86445</v>
      </c>
      <c r="FR219">
        <v>1.85987</v>
      </c>
      <c r="FS219">
        <v>1.86397</v>
      </c>
      <c r="FT219">
        <v>0</v>
      </c>
      <c r="FU219">
        <v>0</v>
      </c>
      <c r="FV219">
        <v>0</v>
      </c>
      <c r="FW219">
        <v>0</v>
      </c>
      <c r="FX219" t="s">
        <v>364</v>
      </c>
      <c r="FY219" t="s">
        <v>365</v>
      </c>
      <c r="FZ219" t="s">
        <v>366</v>
      </c>
      <c r="GA219" t="s">
        <v>366</v>
      </c>
      <c r="GB219" t="s">
        <v>366</v>
      </c>
      <c r="GC219" t="s">
        <v>366</v>
      </c>
      <c r="GD219">
        <v>0</v>
      </c>
      <c r="GE219">
        <v>100</v>
      </c>
      <c r="GF219">
        <v>100</v>
      </c>
      <c r="GG219">
        <v>-9.388999999999999</v>
      </c>
      <c r="GH219">
        <v>-0.0905</v>
      </c>
      <c r="GI219">
        <v>-2.868309889394353</v>
      </c>
      <c r="GJ219">
        <v>-0.006773961979547998</v>
      </c>
      <c r="GK219">
        <v>-8.296070481250098E-08</v>
      </c>
      <c r="GL219">
        <v>3.322967193956903E-10</v>
      </c>
      <c r="GM219">
        <v>-0.07871069313407227</v>
      </c>
      <c r="GN219">
        <v>-0.00208336341840114</v>
      </c>
      <c r="GO219">
        <v>8.801746095907445E-05</v>
      </c>
      <c r="GP219">
        <v>-2.677693255255651E-07</v>
      </c>
      <c r="GQ219">
        <v>3</v>
      </c>
      <c r="GR219">
        <v>2052</v>
      </c>
      <c r="GS219">
        <v>2</v>
      </c>
      <c r="GT219">
        <v>18</v>
      </c>
      <c r="GU219">
        <v>39.1</v>
      </c>
      <c r="GV219">
        <v>39</v>
      </c>
      <c r="GW219">
        <v>2.323</v>
      </c>
      <c r="GX219">
        <v>2.35352</v>
      </c>
      <c r="GY219">
        <v>1.44775</v>
      </c>
      <c r="GZ219">
        <v>2.31934</v>
      </c>
      <c r="HA219">
        <v>1.55151</v>
      </c>
      <c r="HB219">
        <v>2.42554</v>
      </c>
      <c r="HC219">
        <v>29.5165</v>
      </c>
      <c r="HD219">
        <v>14.6136</v>
      </c>
      <c r="HE219">
        <v>18</v>
      </c>
      <c r="HF219">
        <v>421.368</v>
      </c>
      <c r="HG219">
        <v>435.171</v>
      </c>
      <c r="HH219">
        <v>22.7012</v>
      </c>
      <c r="HI219">
        <v>24.412</v>
      </c>
      <c r="HJ219">
        <v>30.0007</v>
      </c>
      <c r="HK219">
        <v>24.3801</v>
      </c>
      <c r="HL219">
        <v>24.2976</v>
      </c>
      <c r="HM219">
        <v>46.5423</v>
      </c>
      <c r="HN219">
        <v>38.4503</v>
      </c>
      <c r="HO219">
        <v>42.8353</v>
      </c>
      <c r="HP219">
        <v>22.7106</v>
      </c>
      <c r="HQ219">
        <v>1037.9</v>
      </c>
      <c r="HR219">
        <v>14.9936</v>
      </c>
      <c r="HS219">
        <v>100.189</v>
      </c>
      <c r="HT219">
        <v>101.692</v>
      </c>
    </row>
    <row r="220" spans="1:228">
      <c r="A220">
        <v>204</v>
      </c>
      <c r="B220">
        <v>1728493304.1</v>
      </c>
      <c r="C220">
        <v>2366.599999904633</v>
      </c>
      <c r="D220" t="s">
        <v>775</v>
      </c>
      <c r="E220" t="s">
        <v>776</v>
      </c>
      <c r="F220">
        <v>5</v>
      </c>
      <c r="G220" t="s">
        <v>357</v>
      </c>
      <c r="H220" t="s">
        <v>358</v>
      </c>
      <c r="I220" t="s">
        <v>359</v>
      </c>
      <c r="J220" t="s">
        <v>612</v>
      </c>
      <c r="K220">
        <v>1728493296.618518</v>
      </c>
      <c r="L220">
        <f>(M220)/1000</f>
        <v>0</v>
      </c>
      <c r="M220">
        <f>IF(BH220, AP220, AJ220)</f>
        <v>0</v>
      </c>
      <c r="N220">
        <f>IF(BH220, AK220, AI220)</f>
        <v>0</v>
      </c>
      <c r="O220">
        <f>BJ220 - IF(AW220&gt;1, N220*BD220*100.0/(AY220), 0)</f>
        <v>0</v>
      </c>
      <c r="P220">
        <f>((V220-L220/2)*O220-N220)/(V220+L220/2)</f>
        <v>0</v>
      </c>
      <c r="Q220">
        <f>P220*(BQ220+BR220)/1000.0</f>
        <v>0</v>
      </c>
      <c r="R220">
        <f>(BJ220 - IF(AW220&gt;1, N220*BD220*100.0/(AY220), 0))*(BQ220+BR220)/1000.0</f>
        <v>0</v>
      </c>
      <c r="S220">
        <f>2.0/((1/U220-1/T220)+SIGN(U220)*SQRT((1/U220-1/T220)*(1/U220-1/T220) + 4*BE220/((BE220+1)*(BE220+1))*(2*1/U220*1/T220-1/T220*1/T220)))</f>
        <v>0</v>
      </c>
      <c r="T220">
        <f>IF(LEFT(BF220,1)&lt;&gt;"0",IF(LEFT(BF220,1)="1",3.0,BG220),$D$5+$E$5*(BX220*BQ220/($K$5*1000))+$F$5*(BX220*BQ220/($K$5*1000))*MAX(MIN(BD220,$J$5),$I$5)*MAX(MIN(BD220,$J$5),$I$5)+$G$5*MAX(MIN(BD220,$J$5),$I$5)*(BX220*BQ220/($K$5*1000))+$H$5*(BX220*BQ220/($K$5*1000))*(BX220*BQ220/($K$5*1000)))</f>
        <v>0</v>
      </c>
      <c r="U220">
        <f>L220*(1000-(1000*0.61365*exp(17.502*Y220/(240.97+Y220))/(BQ220+BR220)+BL220)/2)/(1000*0.61365*exp(17.502*Y220/(240.97+Y220))/(BQ220+BR220)-BL220)</f>
        <v>0</v>
      </c>
      <c r="V220">
        <f>1/((BE220+1)/(S220/1.6)+1/(T220/1.37)) + BE220/((BE220+1)/(S220/1.6) + BE220/(T220/1.37))</f>
        <v>0</v>
      </c>
      <c r="W220">
        <f>(AZ220*BC220)</f>
        <v>0</v>
      </c>
      <c r="X220">
        <f>(BS220+(W220+2*0.95*5.67E-8*(((BS220+$B$7)+273)^4-(BS220+273)^4)-44100*L220)/(1.84*29.3*T220+8*0.95*5.67E-8*(BS220+273)^3))</f>
        <v>0</v>
      </c>
      <c r="Y220">
        <f>($C$7*BT220+$D$7*BU220+$E$7*X220)</f>
        <v>0</v>
      </c>
      <c r="Z220">
        <f>0.61365*exp(17.502*Y220/(240.97+Y220))</f>
        <v>0</v>
      </c>
      <c r="AA220">
        <f>(AB220/AC220*100)</f>
        <v>0</v>
      </c>
      <c r="AB220">
        <f>BL220*(BQ220+BR220)/1000</f>
        <v>0</v>
      </c>
      <c r="AC220">
        <f>0.61365*exp(17.502*BS220/(240.97+BS220))</f>
        <v>0</v>
      </c>
      <c r="AD220">
        <f>(Z220-BL220*(BQ220+BR220)/1000)</f>
        <v>0</v>
      </c>
      <c r="AE220">
        <f>(-L220*44100)</f>
        <v>0</v>
      </c>
      <c r="AF220">
        <f>2*29.3*T220*0.92*(BS220-Y220)</f>
        <v>0</v>
      </c>
      <c r="AG220">
        <f>2*0.95*5.67E-8*(((BS220+$B$7)+273)^4-(Y220+273)^4)</f>
        <v>0</v>
      </c>
      <c r="AH220">
        <f>W220+AG220+AE220+AF220</f>
        <v>0</v>
      </c>
      <c r="AI220">
        <f>BP220*AW220*(BK220-BJ220*(1000-AW220*BM220)/(1000-AW220*BL220))/(100*BD220)</f>
        <v>0</v>
      </c>
      <c r="AJ220">
        <f>1000*BP220*AW220*(BL220-BM220)/(100*BD220*(1000-AW220*BL220))</f>
        <v>0</v>
      </c>
      <c r="AK220">
        <f>(AL220 - AM220 - BQ220*1E3/(8.314*(BS220+273.15)) * AO220/BP220 * AN220) * BP220/(100*BD220) * (1000 - BM220)/1000</f>
        <v>0</v>
      </c>
      <c r="AL220">
        <v>1045.247653474757</v>
      </c>
      <c r="AM220">
        <v>1017.297393939394</v>
      </c>
      <c r="AN220">
        <v>2.492901299903179</v>
      </c>
      <c r="AO220">
        <v>66.79350455149209</v>
      </c>
      <c r="AP220">
        <f>(AR220 - AQ220 + BQ220*1E3/(8.314*(BS220+273.15)) * AT220/BP220 * AS220) * BP220/(100*BD220) * 1000/(1000 - AR220)</f>
        <v>0</v>
      </c>
      <c r="AQ220">
        <v>15.02542418184337</v>
      </c>
      <c r="AR220">
        <v>16.0310896969697</v>
      </c>
      <c r="AS220">
        <v>1.915876920623939E-05</v>
      </c>
      <c r="AT220">
        <v>79.18149441064182</v>
      </c>
      <c r="AU220">
        <v>149</v>
      </c>
      <c r="AV220">
        <v>25</v>
      </c>
      <c r="AW220">
        <f>IF(AU220*$H$13&gt;=AY220,1.0,(AY220/(AY220-AU220*$H$13)))</f>
        <v>0</v>
      </c>
      <c r="AX220">
        <f>(AW220-1)*100</f>
        <v>0</v>
      </c>
      <c r="AY220">
        <f>MAX(0,($B$13+$C$13*BX220)/(1+$D$13*BX220)*BQ220/(BS220+273)*$E$13)</f>
        <v>0</v>
      </c>
      <c r="AZ220">
        <f>$B$11*BY220+$C$11*BZ220+$F$11*CK220*(1-CN220)</f>
        <v>0</v>
      </c>
      <c r="BA220">
        <f>AZ220*BB220</f>
        <v>0</v>
      </c>
      <c r="BB220">
        <f>($B$11*$D$9+$C$11*$D$9+$F$11*((CX220+CP220)/MAX(CX220+CP220+CY220, 0.1)*$I$9+CY220/MAX(CX220+CP220+CY220, 0.1)*$J$9))/($B$11+$C$11+$F$11)</f>
        <v>0</v>
      </c>
      <c r="BC220">
        <f>($B$11*$K$9+$C$11*$K$9+$F$11*((CX220+CP220)/MAX(CX220+CP220+CY220, 0.1)*$P$9+CY220/MAX(CX220+CP220+CY220, 0.1)*$Q$9))/($B$11+$C$11+$F$11)</f>
        <v>0</v>
      </c>
      <c r="BD220">
        <v>6</v>
      </c>
      <c r="BE220">
        <v>0.5</v>
      </c>
      <c r="BF220" t="s">
        <v>361</v>
      </c>
      <c r="BG220">
        <v>2</v>
      </c>
      <c r="BH220" t="b">
        <v>1</v>
      </c>
      <c r="BI220">
        <v>1728493296.618518</v>
      </c>
      <c r="BJ220">
        <v>983.7362222222223</v>
      </c>
      <c r="BK220">
        <v>1016.936222222222</v>
      </c>
      <c r="BL220">
        <v>16.03154814814815</v>
      </c>
      <c r="BM220">
        <v>15.02286666666666</v>
      </c>
      <c r="BN220">
        <v>993.0882592592593</v>
      </c>
      <c r="BO220">
        <v>16.12209259259259</v>
      </c>
      <c r="BP220">
        <v>600.0239259259259</v>
      </c>
      <c r="BQ220">
        <v>97.50739999999999</v>
      </c>
      <c r="BR220">
        <v>0.1000143333333333</v>
      </c>
      <c r="BS220">
        <v>24.80873703703704</v>
      </c>
      <c r="BT220">
        <v>25.03056666666667</v>
      </c>
      <c r="BU220">
        <v>999.9000000000001</v>
      </c>
      <c r="BV220">
        <v>0</v>
      </c>
      <c r="BW220">
        <v>0</v>
      </c>
      <c r="BX220">
        <v>9998.108518518518</v>
      </c>
      <c r="BY220">
        <v>0</v>
      </c>
      <c r="BZ220">
        <v>412.1668518518519</v>
      </c>
      <c r="CA220">
        <v>-33.19912592592592</v>
      </c>
      <c r="CB220">
        <v>999.7645555555556</v>
      </c>
      <c r="CC220">
        <v>1032.445555555556</v>
      </c>
      <c r="CD220">
        <v>1.008684814814815</v>
      </c>
      <c r="CE220">
        <v>1016.936222222222</v>
      </c>
      <c r="CF220">
        <v>15.02286666666666</v>
      </c>
      <c r="CG220">
        <v>1.563195555555555</v>
      </c>
      <c r="CH220">
        <v>1.464840370370371</v>
      </c>
      <c r="CI220">
        <v>13.60070370370371</v>
      </c>
      <c r="CJ220">
        <v>12.60601851851852</v>
      </c>
      <c r="CK220">
        <v>1599.970740740741</v>
      </c>
      <c r="CL220">
        <v>0.6920017037037037</v>
      </c>
      <c r="CM220">
        <v>0.3079982962962963</v>
      </c>
      <c r="CN220">
        <v>0</v>
      </c>
      <c r="CO220">
        <v>2.103974074074074</v>
      </c>
      <c r="CP220">
        <v>0</v>
      </c>
      <c r="CQ220">
        <v>12854.68148148148</v>
      </c>
      <c r="CR220">
        <v>13789.95185185185</v>
      </c>
      <c r="CS220">
        <v>37.69640740740741</v>
      </c>
      <c r="CT220">
        <v>38.85629629629629</v>
      </c>
      <c r="CU220">
        <v>38.27751851851852</v>
      </c>
      <c r="CV220">
        <v>37.00211111111111</v>
      </c>
      <c r="CW220">
        <v>37.14329629629629</v>
      </c>
      <c r="CX220">
        <v>1107.182962962963</v>
      </c>
      <c r="CY220">
        <v>492.7877777777777</v>
      </c>
      <c r="CZ220">
        <v>0</v>
      </c>
      <c r="DA220">
        <v>1728493360.6</v>
      </c>
      <c r="DB220">
        <v>0</v>
      </c>
      <c r="DC220">
        <v>1728490956.5</v>
      </c>
      <c r="DD220" t="s">
        <v>362</v>
      </c>
      <c r="DE220">
        <v>1728490952.5</v>
      </c>
      <c r="DF220">
        <v>1728490956.5</v>
      </c>
      <c r="DG220">
        <v>1</v>
      </c>
      <c r="DH220">
        <v>-0.065</v>
      </c>
      <c r="DI220">
        <v>-0.008</v>
      </c>
      <c r="DJ220">
        <v>-3.246</v>
      </c>
      <c r="DK220">
        <v>-0.091</v>
      </c>
      <c r="DL220">
        <v>52</v>
      </c>
      <c r="DM220">
        <v>15</v>
      </c>
      <c r="DN220">
        <v>0.25</v>
      </c>
      <c r="DO220">
        <v>0.13</v>
      </c>
      <c r="DP220">
        <v>-33.10699268292684</v>
      </c>
      <c r="DQ220">
        <v>-1.209756794425149</v>
      </c>
      <c r="DR220">
        <v>0.1390965209542726</v>
      </c>
      <c r="DS220">
        <v>0</v>
      </c>
      <c r="DT220">
        <v>1.014140975609756</v>
      </c>
      <c r="DU220">
        <v>-0.07470857142857318</v>
      </c>
      <c r="DV220">
        <v>0.007892842328578151</v>
      </c>
      <c r="DW220">
        <v>1</v>
      </c>
      <c r="DX220">
        <v>1</v>
      </c>
      <c r="DY220">
        <v>2</v>
      </c>
      <c r="DZ220" t="s">
        <v>363</v>
      </c>
      <c r="EA220">
        <v>3.23073</v>
      </c>
      <c r="EB220">
        <v>2.70422</v>
      </c>
      <c r="EC220">
        <v>0.188145</v>
      </c>
      <c r="ED220">
        <v>0.19148</v>
      </c>
      <c r="EE220">
        <v>0.0844082</v>
      </c>
      <c r="EF220">
        <v>0.0806892</v>
      </c>
      <c r="EG220">
        <v>26768.5</v>
      </c>
      <c r="EH220">
        <v>26009.9</v>
      </c>
      <c r="EI220">
        <v>31561.9</v>
      </c>
      <c r="EJ220">
        <v>30481.5</v>
      </c>
      <c r="EK220">
        <v>38728.9</v>
      </c>
      <c r="EL220">
        <v>37045.6</v>
      </c>
      <c r="EM220">
        <v>44252.5</v>
      </c>
      <c r="EN220">
        <v>42552.9</v>
      </c>
      <c r="EO220">
        <v>1.87095</v>
      </c>
      <c r="EP220">
        <v>1.89843</v>
      </c>
      <c r="EQ220">
        <v>0.134625</v>
      </c>
      <c r="ER220">
        <v>0</v>
      </c>
      <c r="ES220">
        <v>22.8289</v>
      </c>
      <c r="ET220">
        <v>999.9</v>
      </c>
      <c r="EU220">
        <v>70</v>
      </c>
      <c r="EV220">
        <v>24</v>
      </c>
      <c r="EW220">
        <v>21.5</v>
      </c>
      <c r="EX220">
        <v>61.1519</v>
      </c>
      <c r="EY220">
        <v>24.7997</v>
      </c>
      <c r="EZ220">
        <v>1</v>
      </c>
      <c r="FA220">
        <v>-0.199728</v>
      </c>
      <c r="FB220">
        <v>0.448194</v>
      </c>
      <c r="FC220">
        <v>20.2003</v>
      </c>
      <c r="FD220">
        <v>5.21939</v>
      </c>
      <c r="FE220">
        <v>11.9978</v>
      </c>
      <c r="FF220">
        <v>4.9648</v>
      </c>
      <c r="FG220">
        <v>3.29553</v>
      </c>
      <c r="FH220">
        <v>9999</v>
      </c>
      <c r="FI220">
        <v>9999</v>
      </c>
      <c r="FJ220">
        <v>9999</v>
      </c>
      <c r="FK220">
        <v>148.6</v>
      </c>
      <c r="FL220">
        <v>4.971</v>
      </c>
      <c r="FM220">
        <v>1.86768</v>
      </c>
      <c r="FN220">
        <v>1.8589</v>
      </c>
      <c r="FO220">
        <v>1.86508</v>
      </c>
      <c r="FP220">
        <v>1.86305</v>
      </c>
      <c r="FQ220">
        <v>1.86443</v>
      </c>
      <c r="FR220">
        <v>1.85987</v>
      </c>
      <c r="FS220">
        <v>1.86397</v>
      </c>
      <c r="FT220">
        <v>0</v>
      </c>
      <c r="FU220">
        <v>0</v>
      </c>
      <c r="FV220">
        <v>0</v>
      </c>
      <c r="FW220">
        <v>0</v>
      </c>
      <c r="FX220" t="s">
        <v>364</v>
      </c>
      <c r="FY220" t="s">
        <v>365</v>
      </c>
      <c r="FZ220" t="s">
        <v>366</v>
      </c>
      <c r="GA220" t="s">
        <v>366</v>
      </c>
      <c r="GB220" t="s">
        <v>366</v>
      </c>
      <c r="GC220" t="s">
        <v>366</v>
      </c>
      <c r="GD220">
        <v>0</v>
      </c>
      <c r="GE220">
        <v>100</v>
      </c>
      <c r="GF220">
        <v>100</v>
      </c>
      <c r="GG220">
        <v>-9.460000000000001</v>
      </c>
      <c r="GH220">
        <v>-0.0905</v>
      </c>
      <c r="GI220">
        <v>-2.868309889394353</v>
      </c>
      <c r="GJ220">
        <v>-0.006773961979547998</v>
      </c>
      <c r="GK220">
        <v>-8.296070481250098E-08</v>
      </c>
      <c r="GL220">
        <v>3.322967193956903E-10</v>
      </c>
      <c r="GM220">
        <v>-0.07871069313407227</v>
      </c>
      <c r="GN220">
        <v>-0.00208336341840114</v>
      </c>
      <c r="GO220">
        <v>8.801746095907445E-05</v>
      </c>
      <c r="GP220">
        <v>-2.677693255255651E-07</v>
      </c>
      <c r="GQ220">
        <v>3</v>
      </c>
      <c r="GR220">
        <v>2052</v>
      </c>
      <c r="GS220">
        <v>2</v>
      </c>
      <c r="GT220">
        <v>18</v>
      </c>
      <c r="GU220">
        <v>39.2</v>
      </c>
      <c r="GV220">
        <v>39.1</v>
      </c>
      <c r="GW220">
        <v>2.34497</v>
      </c>
      <c r="GX220">
        <v>2.37183</v>
      </c>
      <c r="GY220">
        <v>1.44897</v>
      </c>
      <c r="GZ220">
        <v>2.31934</v>
      </c>
      <c r="HA220">
        <v>1.55151</v>
      </c>
      <c r="HB220">
        <v>2.25098</v>
      </c>
      <c r="HC220">
        <v>29.5165</v>
      </c>
      <c r="HD220">
        <v>14.6049</v>
      </c>
      <c r="HE220">
        <v>18</v>
      </c>
      <c r="HF220">
        <v>422.151</v>
      </c>
      <c r="HG220">
        <v>435.144</v>
      </c>
      <c r="HH220">
        <v>22.679</v>
      </c>
      <c r="HI220">
        <v>24.4191</v>
      </c>
      <c r="HJ220">
        <v>30.0006</v>
      </c>
      <c r="HK220">
        <v>24.3868</v>
      </c>
      <c r="HL220">
        <v>24.3051</v>
      </c>
      <c r="HM220">
        <v>47.0267</v>
      </c>
      <c r="HN220">
        <v>38.4503</v>
      </c>
      <c r="HO220">
        <v>42.4645</v>
      </c>
      <c r="HP220">
        <v>22.6745</v>
      </c>
      <c r="HQ220">
        <v>1052.94</v>
      </c>
      <c r="HR220">
        <v>14.9936</v>
      </c>
      <c r="HS220">
        <v>100.186</v>
      </c>
      <c r="HT220">
        <v>101.692</v>
      </c>
    </row>
    <row r="221" spans="1:228">
      <c r="A221">
        <v>205</v>
      </c>
      <c r="B221">
        <v>1728493309.1</v>
      </c>
      <c r="C221">
        <v>2371.599999904633</v>
      </c>
      <c r="D221" t="s">
        <v>777</v>
      </c>
      <c r="E221" t="s">
        <v>778</v>
      </c>
      <c r="F221">
        <v>5</v>
      </c>
      <c r="G221" t="s">
        <v>357</v>
      </c>
      <c r="H221" t="s">
        <v>358</v>
      </c>
      <c r="I221" t="s">
        <v>359</v>
      </c>
      <c r="J221" t="s">
        <v>612</v>
      </c>
      <c r="K221">
        <v>1728493301.332142</v>
      </c>
      <c r="L221">
        <f>(M221)/1000</f>
        <v>0</v>
      </c>
      <c r="M221">
        <f>IF(BH221, AP221, AJ221)</f>
        <v>0</v>
      </c>
      <c r="N221">
        <f>IF(BH221, AK221, AI221)</f>
        <v>0</v>
      </c>
      <c r="O221">
        <f>BJ221 - IF(AW221&gt;1, N221*BD221*100.0/(AY221), 0)</f>
        <v>0</v>
      </c>
      <c r="P221">
        <f>((V221-L221/2)*O221-N221)/(V221+L221/2)</f>
        <v>0</v>
      </c>
      <c r="Q221">
        <f>P221*(BQ221+BR221)/1000.0</f>
        <v>0</v>
      </c>
      <c r="R221">
        <f>(BJ221 - IF(AW221&gt;1, N221*BD221*100.0/(AY221), 0))*(BQ221+BR221)/1000.0</f>
        <v>0</v>
      </c>
      <c r="S221">
        <f>2.0/((1/U221-1/T221)+SIGN(U221)*SQRT((1/U221-1/T221)*(1/U221-1/T221) + 4*BE221/((BE221+1)*(BE221+1))*(2*1/U221*1/T221-1/T221*1/T221)))</f>
        <v>0</v>
      </c>
      <c r="T221">
        <f>IF(LEFT(BF221,1)&lt;&gt;"0",IF(LEFT(BF221,1)="1",3.0,BG221),$D$5+$E$5*(BX221*BQ221/($K$5*1000))+$F$5*(BX221*BQ221/($K$5*1000))*MAX(MIN(BD221,$J$5),$I$5)*MAX(MIN(BD221,$J$5),$I$5)+$G$5*MAX(MIN(BD221,$J$5),$I$5)*(BX221*BQ221/($K$5*1000))+$H$5*(BX221*BQ221/($K$5*1000))*(BX221*BQ221/($K$5*1000)))</f>
        <v>0</v>
      </c>
      <c r="U221">
        <f>L221*(1000-(1000*0.61365*exp(17.502*Y221/(240.97+Y221))/(BQ221+BR221)+BL221)/2)/(1000*0.61365*exp(17.502*Y221/(240.97+Y221))/(BQ221+BR221)-BL221)</f>
        <v>0</v>
      </c>
      <c r="V221">
        <f>1/((BE221+1)/(S221/1.6)+1/(T221/1.37)) + BE221/((BE221+1)/(S221/1.6) + BE221/(T221/1.37))</f>
        <v>0</v>
      </c>
      <c r="W221">
        <f>(AZ221*BC221)</f>
        <v>0</v>
      </c>
      <c r="X221">
        <f>(BS221+(W221+2*0.95*5.67E-8*(((BS221+$B$7)+273)^4-(BS221+273)^4)-44100*L221)/(1.84*29.3*T221+8*0.95*5.67E-8*(BS221+273)^3))</f>
        <v>0</v>
      </c>
      <c r="Y221">
        <f>($C$7*BT221+$D$7*BU221+$E$7*X221)</f>
        <v>0</v>
      </c>
      <c r="Z221">
        <f>0.61365*exp(17.502*Y221/(240.97+Y221))</f>
        <v>0</v>
      </c>
      <c r="AA221">
        <f>(AB221/AC221*100)</f>
        <v>0</v>
      </c>
      <c r="AB221">
        <f>BL221*(BQ221+BR221)/1000</f>
        <v>0</v>
      </c>
      <c r="AC221">
        <f>0.61365*exp(17.502*BS221/(240.97+BS221))</f>
        <v>0</v>
      </c>
      <c r="AD221">
        <f>(Z221-BL221*(BQ221+BR221)/1000)</f>
        <v>0</v>
      </c>
      <c r="AE221">
        <f>(-L221*44100)</f>
        <v>0</v>
      </c>
      <c r="AF221">
        <f>2*29.3*T221*0.92*(BS221-Y221)</f>
        <v>0</v>
      </c>
      <c r="AG221">
        <f>2*0.95*5.67E-8*(((BS221+$B$7)+273)^4-(Y221+273)^4)</f>
        <v>0</v>
      </c>
      <c r="AH221">
        <f>W221+AG221+AE221+AF221</f>
        <v>0</v>
      </c>
      <c r="AI221">
        <f>BP221*AW221*(BK221-BJ221*(1000-AW221*BM221)/(1000-AW221*BL221))/(100*BD221)</f>
        <v>0</v>
      </c>
      <c r="AJ221">
        <f>1000*BP221*AW221*(BL221-BM221)/(100*BD221*(1000-AW221*BL221))</f>
        <v>0</v>
      </c>
      <c r="AK221">
        <f>(AL221 - AM221 - BQ221*1E3/(8.314*(BS221+273.15)) * AO221/BP221 * AN221) * BP221/(100*BD221) * (1000 - BM221)/1000</f>
        <v>0</v>
      </c>
      <c r="AL221">
        <v>1058.019910326293</v>
      </c>
      <c r="AM221">
        <v>1029.962</v>
      </c>
      <c r="AN221">
        <v>2.534952311843383</v>
      </c>
      <c r="AO221">
        <v>66.79350455149209</v>
      </c>
      <c r="AP221">
        <f>(AR221 - AQ221 + BQ221*1E3/(8.314*(BS221+273.15)) * AT221/BP221 * AS221) * BP221/(100*BD221) * 1000/(1000 - AR221)</f>
        <v>0</v>
      </c>
      <c r="AQ221">
        <v>15.02863894033323</v>
      </c>
      <c r="AR221">
        <v>16.03045151515151</v>
      </c>
      <c r="AS221">
        <v>-5.90897540471499E-06</v>
      </c>
      <c r="AT221">
        <v>79.18149441064182</v>
      </c>
      <c r="AU221">
        <v>148</v>
      </c>
      <c r="AV221">
        <v>25</v>
      </c>
      <c r="AW221">
        <f>IF(AU221*$H$13&gt;=AY221,1.0,(AY221/(AY221-AU221*$H$13)))</f>
        <v>0</v>
      </c>
      <c r="AX221">
        <f>(AW221-1)*100</f>
        <v>0</v>
      </c>
      <c r="AY221">
        <f>MAX(0,($B$13+$C$13*BX221)/(1+$D$13*BX221)*BQ221/(BS221+273)*$E$13)</f>
        <v>0</v>
      </c>
      <c r="AZ221">
        <f>$B$11*BY221+$C$11*BZ221+$F$11*CK221*(1-CN221)</f>
        <v>0</v>
      </c>
      <c r="BA221">
        <f>AZ221*BB221</f>
        <v>0</v>
      </c>
      <c r="BB221">
        <f>($B$11*$D$9+$C$11*$D$9+$F$11*((CX221+CP221)/MAX(CX221+CP221+CY221, 0.1)*$I$9+CY221/MAX(CX221+CP221+CY221, 0.1)*$J$9))/($B$11+$C$11+$F$11)</f>
        <v>0</v>
      </c>
      <c r="BC221">
        <f>($B$11*$K$9+$C$11*$K$9+$F$11*((CX221+CP221)/MAX(CX221+CP221+CY221, 0.1)*$P$9+CY221/MAX(CX221+CP221+CY221, 0.1)*$Q$9))/($B$11+$C$11+$F$11)</f>
        <v>0</v>
      </c>
      <c r="BD221">
        <v>6</v>
      </c>
      <c r="BE221">
        <v>0.5</v>
      </c>
      <c r="BF221" t="s">
        <v>361</v>
      </c>
      <c r="BG221">
        <v>2</v>
      </c>
      <c r="BH221" t="b">
        <v>1</v>
      </c>
      <c r="BI221">
        <v>1728493301.332142</v>
      </c>
      <c r="BJ221">
        <v>995.4135357142857</v>
      </c>
      <c r="BK221">
        <v>1028.734285714286</v>
      </c>
      <c r="BL221">
        <v>16.03095</v>
      </c>
      <c r="BM221">
        <v>15.0256</v>
      </c>
      <c r="BN221">
        <v>1004.836357142857</v>
      </c>
      <c r="BO221">
        <v>16.121475</v>
      </c>
      <c r="BP221">
        <v>600.0459285714286</v>
      </c>
      <c r="BQ221">
        <v>97.506725</v>
      </c>
      <c r="BR221">
        <v>0.1000464964285714</v>
      </c>
      <c r="BS221">
        <v>24.81356071428571</v>
      </c>
      <c r="BT221">
        <v>25.03795</v>
      </c>
      <c r="BU221">
        <v>999.9000000000002</v>
      </c>
      <c r="BV221">
        <v>0</v>
      </c>
      <c r="BW221">
        <v>0</v>
      </c>
      <c r="BX221">
        <v>9995.002500000001</v>
      </c>
      <c r="BY221">
        <v>0</v>
      </c>
      <c r="BZ221">
        <v>412.6535714285714</v>
      </c>
      <c r="CA221">
        <v>-33.32023928571429</v>
      </c>
      <c r="CB221">
        <v>1011.631392857143</v>
      </c>
      <c r="CC221">
        <v>1044.426428571428</v>
      </c>
      <c r="CD221">
        <v>1.005339285714286</v>
      </c>
      <c r="CE221">
        <v>1028.734285714286</v>
      </c>
      <c r="CF221">
        <v>15.0256</v>
      </c>
      <c r="CG221">
        <v>1.563125</v>
      </c>
      <c r="CH221">
        <v>1.465096428571429</v>
      </c>
      <c r="CI221">
        <v>13.60000714285714</v>
      </c>
      <c r="CJ221">
        <v>12.60868928571429</v>
      </c>
      <c r="CK221">
        <v>1599.976428571428</v>
      </c>
      <c r="CL221">
        <v>0.6920073928571429</v>
      </c>
      <c r="CM221">
        <v>0.3079926071428572</v>
      </c>
      <c r="CN221">
        <v>0</v>
      </c>
      <c r="CO221">
        <v>2.113239285714286</v>
      </c>
      <c r="CP221">
        <v>0</v>
      </c>
      <c r="CQ221">
        <v>12878.95714285714</v>
      </c>
      <c r="CR221">
        <v>13790.02857142857</v>
      </c>
      <c r="CS221">
        <v>37.78764285714285</v>
      </c>
      <c r="CT221">
        <v>38.96182142857143</v>
      </c>
      <c r="CU221">
        <v>38.35689285714285</v>
      </c>
      <c r="CV221">
        <v>37.12482142857142</v>
      </c>
      <c r="CW221">
        <v>37.22967857142857</v>
      </c>
      <c r="CX221">
        <v>1107.196428571429</v>
      </c>
      <c r="CY221">
        <v>492.7800000000001</v>
      </c>
      <c r="CZ221">
        <v>0</v>
      </c>
      <c r="DA221">
        <v>1728493366</v>
      </c>
      <c r="DB221">
        <v>0</v>
      </c>
      <c r="DC221">
        <v>1728490956.5</v>
      </c>
      <c r="DD221" t="s">
        <v>362</v>
      </c>
      <c r="DE221">
        <v>1728490952.5</v>
      </c>
      <c r="DF221">
        <v>1728490956.5</v>
      </c>
      <c r="DG221">
        <v>1</v>
      </c>
      <c r="DH221">
        <v>-0.065</v>
      </c>
      <c r="DI221">
        <v>-0.008</v>
      </c>
      <c r="DJ221">
        <v>-3.246</v>
      </c>
      <c r="DK221">
        <v>-0.091</v>
      </c>
      <c r="DL221">
        <v>52</v>
      </c>
      <c r="DM221">
        <v>15</v>
      </c>
      <c r="DN221">
        <v>0.25</v>
      </c>
      <c r="DO221">
        <v>0.13</v>
      </c>
      <c r="DP221">
        <v>-33.25783658536586</v>
      </c>
      <c r="DQ221">
        <v>-1.405062020905932</v>
      </c>
      <c r="DR221">
        <v>0.1471522254062054</v>
      </c>
      <c r="DS221">
        <v>0</v>
      </c>
      <c r="DT221">
        <v>1.00735512195122</v>
      </c>
      <c r="DU221">
        <v>-0.04216452961672535</v>
      </c>
      <c r="DV221">
        <v>0.004339756721264697</v>
      </c>
      <c r="DW221">
        <v>1</v>
      </c>
      <c r="DX221">
        <v>1</v>
      </c>
      <c r="DY221">
        <v>2</v>
      </c>
      <c r="DZ221" t="s">
        <v>363</v>
      </c>
      <c r="EA221">
        <v>3.23084</v>
      </c>
      <c r="EB221">
        <v>2.70429</v>
      </c>
      <c r="EC221">
        <v>0.189634</v>
      </c>
      <c r="ED221">
        <v>0.192972</v>
      </c>
      <c r="EE221">
        <v>0.0844052</v>
      </c>
      <c r="EF221">
        <v>0.0806897</v>
      </c>
      <c r="EG221">
        <v>26719.3</v>
      </c>
      <c r="EH221">
        <v>25961.6</v>
      </c>
      <c r="EI221">
        <v>31561.8</v>
      </c>
      <c r="EJ221">
        <v>30481.1</v>
      </c>
      <c r="EK221">
        <v>38728.9</v>
      </c>
      <c r="EL221">
        <v>37045</v>
      </c>
      <c r="EM221">
        <v>44252.3</v>
      </c>
      <c r="EN221">
        <v>42552.3</v>
      </c>
      <c r="EO221">
        <v>1.87225</v>
      </c>
      <c r="EP221">
        <v>1.89832</v>
      </c>
      <c r="EQ221">
        <v>0.134401</v>
      </c>
      <c r="ER221">
        <v>0</v>
      </c>
      <c r="ES221">
        <v>22.8362</v>
      </c>
      <c r="ET221">
        <v>999.9</v>
      </c>
      <c r="EU221">
        <v>70</v>
      </c>
      <c r="EV221">
        <v>24</v>
      </c>
      <c r="EW221">
        <v>21.5</v>
      </c>
      <c r="EX221">
        <v>61.0719</v>
      </c>
      <c r="EY221">
        <v>24.6675</v>
      </c>
      <c r="EZ221">
        <v>1</v>
      </c>
      <c r="FA221">
        <v>-0.199243</v>
      </c>
      <c r="FB221">
        <v>0.484616</v>
      </c>
      <c r="FC221">
        <v>20.2002</v>
      </c>
      <c r="FD221">
        <v>5.21849</v>
      </c>
      <c r="FE221">
        <v>11.9978</v>
      </c>
      <c r="FF221">
        <v>4.96455</v>
      </c>
      <c r="FG221">
        <v>3.29548</v>
      </c>
      <c r="FH221">
        <v>9999</v>
      </c>
      <c r="FI221">
        <v>9999</v>
      </c>
      <c r="FJ221">
        <v>9999</v>
      </c>
      <c r="FK221">
        <v>148.6</v>
      </c>
      <c r="FL221">
        <v>4.971</v>
      </c>
      <c r="FM221">
        <v>1.86768</v>
      </c>
      <c r="FN221">
        <v>1.85894</v>
      </c>
      <c r="FO221">
        <v>1.86508</v>
      </c>
      <c r="FP221">
        <v>1.86307</v>
      </c>
      <c r="FQ221">
        <v>1.86442</v>
      </c>
      <c r="FR221">
        <v>1.85988</v>
      </c>
      <c r="FS221">
        <v>1.86398</v>
      </c>
      <c r="FT221">
        <v>0</v>
      </c>
      <c r="FU221">
        <v>0</v>
      </c>
      <c r="FV221">
        <v>0</v>
      </c>
      <c r="FW221">
        <v>0</v>
      </c>
      <c r="FX221" t="s">
        <v>364</v>
      </c>
      <c r="FY221" t="s">
        <v>365</v>
      </c>
      <c r="FZ221" t="s">
        <v>366</v>
      </c>
      <c r="GA221" t="s">
        <v>366</v>
      </c>
      <c r="GB221" t="s">
        <v>366</v>
      </c>
      <c r="GC221" t="s">
        <v>366</v>
      </c>
      <c r="GD221">
        <v>0</v>
      </c>
      <c r="GE221">
        <v>100</v>
      </c>
      <c r="GF221">
        <v>100</v>
      </c>
      <c r="GG221">
        <v>-9.539999999999999</v>
      </c>
      <c r="GH221">
        <v>-0.0905</v>
      </c>
      <c r="GI221">
        <v>-2.868309889394353</v>
      </c>
      <c r="GJ221">
        <v>-0.006773961979547998</v>
      </c>
      <c r="GK221">
        <v>-8.296070481250098E-08</v>
      </c>
      <c r="GL221">
        <v>3.322967193956903E-10</v>
      </c>
      <c r="GM221">
        <v>-0.07871069313407227</v>
      </c>
      <c r="GN221">
        <v>-0.00208336341840114</v>
      </c>
      <c r="GO221">
        <v>8.801746095907445E-05</v>
      </c>
      <c r="GP221">
        <v>-2.677693255255651E-07</v>
      </c>
      <c r="GQ221">
        <v>3</v>
      </c>
      <c r="GR221">
        <v>2052</v>
      </c>
      <c r="GS221">
        <v>2</v>
      </c>
      <c r="GT221">
        <v>18</v>
      </c>
      <c r="GU221">
        <v>39.3</v>
      </c>
      <c r="GV221">
        <v>39.2</v>
      </c>
      <c r="GW221">
        <v>2.36938</v>
      </c>
      <c r="GX221">
        <v>2.3645</v>
      </c>
      <c r="GY221">
        <v>1.44775</v>
      </c>
      <c r="GZ221">
        <v>2.32056</v>
      </c>
      <c r="HA221">
        <v>1.55151</v>
      </c>
      <c r="HB221">
        <v>2.39258</v>
      </c>
      <c r="HC221">
        <v>29.5165</v>
      </c>
      <c r="HD221">
        <v>14.6136</v>
      </c>
      <c r="HE221">
        <v>18</v>
      </c>
      <c r="HF221">
        <v>422.884</v>
      </c>
      <c r="HG221">
        <v>435.143</v>
      </c>
      <c r="HH221">
        <v>22.6472</v>
      </c>
      <c r="HI221">
        <v>24.4263</v>
      </c>
      <c r="HJ221">
        <v>30.0006</v>
      </c>
      <c r="HK221">
        <v>24.3934</v>
      </c>
      <c r="HL221">
        <v>24.3122</v>
      </c>
      <c r="HM221">
        <v>47.4611</v>
      </c>
      <c r="HN221">
        <v>38.4503</v>
      </c>
      <c r="HO221">
        <v>42.4645</v>
      </c>
      <c r="HP221">
        <v>22.6382</v>
      </c>
      <c r="HQ221">
        <v>1062.96</v>
      </c>
      <c r="HR221">
        <v>14.9936</v>
      </c>
      <c r="HS221">
        <v>100.186</v>
      </c>
      <c r="HT221">
        <v>101.69</v>
      </c>
    </row>
    <row r="222" spans="1:228">
      <c r="A222">
        <v>206</v>
      </c>
      <c r="B222">
        <v>1728493314.1</v>
      </c>
      <c r="C222">
        <v>2376.599999904633</v>
      </c>
      <c r="D222" t="s">
        <v>779</v>
      </c>
      <c r="E222" t="s">
        <v>780</v>
      </c>
      <c r="F222">
        <v>5</v>
      </c>
      <c r="G222" t="s">
        <v>357</v>
      </c>
      <c r="H222" t="s">
        <v>358</v>
      </c>
      <c r="I222" t="s">
        <v>359</v>
      </c>
      <c r="J222" t="s">
        <v>612</v>
      </c>
      <c r="K222">
        <v>1728493306.6</v>
      </c>
      <c r="L222">
        <f>(M222)/1000</f>
        <v>0</v>
      </c>
      <c r="M222">
        <f>IF(BH222, AP222, AJ222)</f>
        <v>0</v>
      </c>
      <c r="N222">
        <f>IF(BH222, AK222, AI222)</f>
        <v>0</v>
      </c>
      <c r="O222">
        <f>BJ222 - IF(AW222&gt;1, N222*BD222*100.0/(AY222), 0)</f>
        <v>0</v>
      </c>
      <c r="P222">
        <f>((V222-L222/2)*O222-N222)/(V222+L222/2)</f>
        <v>0</v>
      </c>
      <c r="Q222">
        <f>P222*(BQ222+BR222)/1000.0</f>
        <v>0</v>
      </c>
      <c r="R222">
        <f>(BJ222 - IF(AW222&gt;1, N222*BD222*100.0/(AY222), 0))*(BQ222+BR222)/1000.0</f>
        <v>0</v>
      </c>
      <c r="S222">
        <f>2.0/((1/U222-1/T222)+SIGN(U222)*SQRT((1/U222-1/T222)*(1/U222-1/T222) + 4*BE222/((BE222+1)*(BE222+1))*(2*1/U222*1/T222-1/T222*1/T222)))</f>
        <v>0</v>
      </c>
      <c r="T222">
        <f>IF(LEFT(BF222,1)&lt;&gt;"0",IF(LEFT(BF222,1)="1",3.0,BG222),$D$5+$E$5*(BX222*BQ222/($K$5*1000))+$F$5*(BX222*BQ222/($K$5*1000))*MAX(MIN(BD222,$J$5),$I$5)*MAX(MIN(BD222,$J$5),$I$5)+$G$5*MAX(MIN(BD222,$J$5),$I$5)*(BX222*BQ222/($K$5*1000))+$H$5*(BX222*BQ222/($K$5*1000))*(BX222*BQ222/($K$5*1000)))</f>
        <v>0</v>
      </c>
      <c r="U222">
        <f>L222*(1000-(1000*0.61365*exp(17.502*Y222/(240.97+Y222))/(BQ222+BR222)+BL222)/2)/(1000*0.61365*exp(17.502*Y222/(240.97+Y222))/(BQ222+BR222)-BL222)</f>
        <v>0</v>
      </c>
      <c r="V222">
        <f>1/((BE222+1)/(S222/1.6)+1/(T222/1.37)) + BE222/((BE222+1)/(S222/1.6) + BE222/(T222/1.37))</f>
        <v>0</v>
      </c>
      <c r="W222">
        <f>(AZ222*BC222)</f>
        <v>0</v>
      </c>
      <c r="X222">
        <f>(BS222+(W222+2*0.95*5.67E-8*(((BS222+$B$7)+273)^4-(BS222+273)^4)-44100*L222)/(1.84*29.3*T222+8*0.95*5.67E-8*(BS222+273)^3))</f>
        <v>0</v>
      </c>
      <c r="Y222">
        <f>($C$7*BT222+$D$7*BU222+$E$7*X222)</f>
        <v>0</v>
      </c>
      <c r="Z222">
        <f>0.61365*exp(17.502*Y222/(240.97+Y222))</f>
        <v>0</v>
      </c>
      <c r="AA222">
        <f>(AB222/AC222*100)</f>
        <v>0</v>
      </c>
      <c r="AB222">
        <f>BL222*(BQ222+BR222)/1000</f>
        <v>0</v>
      </c>
      <c r="AC222">
        <f>0.61365*exp(17.502*BS222/(240.97+BS222))</f>
        <v>0</v>
      </c>
      <c r="AD222">
        <f>(Z222-BL222*(BQ222+BR222)/1000)</f>
        <v>0</v>
      </c>
      <c r="AE222">
        <f>(-L222*44100)</f>
        <v>0</v>
      </c>
      <c r="AF222">
        <f>2*29.3*T222*0.92*(BS222-Y222)</f>
        <v>0</v>
      </c>
      <c r="AG222">
        <f>2*0.95*5.67E-8*(((BS222+$B$7)+273)^4-(Y222+273)^4)</f>
        <v>0</v>
      </c>
      <c r="AH222">
        <f>W222+AG222+AE222+AF222</f>
        <v>0</v>
      </c>
      <c r="AI222">
        <f>BP222*AW222*(BK222-BJ222*(1000-AW222*BM222)/(1000-AW222*BL222))/(100*BD222)</f>
        <v>0</v>
      </c>
      <c r="AJ222">
        <f>1000*BP222*AW222*(BL222-BM222)/(100*BD222*(1000-AW222*BL222))</f>
        <v>0</v>
      </c>
      <c r="AK222">
        <f>(AL222 - AM222 - BQ222*1E3/(8.314*(BS222+273.15)) * AO222/BP222 * AN222) * BP222/(100*BD222) * (1000 - BM222)/1000</f>
        <v>0</v>
      </c>
      <c r="AL222">
        <v>1070.836880202975</v>
      </c>
      <c r="AM222">
        <v>1042.698181818181</v>
      </c>
      <c r="AN222">
        <v>2.548416319482977</v>
      </c>
      <c r="AO222">
        <v>66.79350455149209</v>
      </c>
      <c r="AP222">
        <f>(AR222 - AQ222 + BQ222*1E3/(8.314*(BS222+273.15)) * AT222/BP222 * AS222) * BP222/(100*BD222) * 1000/(1000 - AR222)</f>
        <v>0</v>
      </c>
      <c r="AQ222">
        <v>15.02967300780791</v>
      </c>
      <c r="AR222">
        <v>16.02748848484849</v>
      </c>
      <c r="AS222">
        <v>-8.652418812541106E-06</v>
      </c>
      <c r="AT222">
        <v>79.18149441064182</v>
      </c>
      <c r="AU222">
        <v>149</v>
      </c>
      <c r="AV222">
        <v>25</v>
      </c>
      <c r="AW222">
        <f>IF(AU222*$H$13&gt;=AY222,1.0,(AY222/(AY222-AU222*$H$13)))</f>
        <v>0</v>
      </c>
      <c r="AX222">
        <f>(AW222-1)*100</f>
        <v>0</v>
      </c>
      <c r="AY222">
        <f>MAX(0,($B$13+$C$13*BX222)/(1+$D$13*BX222)*BQ222/(BS222+273)*$E$13)</f>
        <v>0</v>
      </c>
      <c r="AZ222">
        <f>$B$11*BY222+$C$11*BZ222+$F$11*CK222*(1-CN222)</f>
        <v>0</v>
      </c>
      <c r="BA222">
        <f>AZ222*BB222</f>
        <v>0</v>
      </c>
      <c r="BB222">
        <f>($B$11*$D$9+$C$11*$D$9+$F$11*((CX222+CP222)/MAX(CX222+CP222+CY222, 0.1)*$I$9+CY222/MAX(CX222+CP222+CY222, 0.1)*$J$9))/($B$11+$C$11+$F$11)</f>
        <v>0</v>
      </c>
      <c r="BC222">
        <f>($B$11*$K$9+$C$11*$K$9+$F$11*((CX222+CP222)/MAX(CX222+CP222+CY222, 0.1)*$P$9+CY222/MAX(CX222+CP222+CY222, 0.1)*$Q$9))/($B$11+$C$11+$F$11)</f>
        <v>0</v>
      </c>
      <c r="BD222">
        <v>6</v>
      </c>
      <c r="BE222">
        <v>0.5</v>
      </c>
      <c r="BF222" t="s">
        <v>361</v>
      </c>
      <c r="BG222">
        <v>2</v>
      </c>
      <c r="BH222" t="b">
        <v>1</v>
      </c>
      <c r="BI222">
        <v>1728493306.6</v>
      </c>
      <c r="BJ222">
        <v>1008.504037037037</v>
      </c>
      <c r="BK222">
        <v>1041.952592592593</v>
      </c>
      <c r="BL222">
        <v>16.03022592592593</v>
      </c>
      <c r="BM222">
        <v>15.02802222222222</v>
      </c>
      <c r="BN222">
        <v>1018.004814814815</v>
      </c>
      <c r="BO222">
        <v>16.12075555555555</v>
      </c>
      <c r="BP222">
        <v>599.9973333333334</v>
      </c>
      <c r="BQ222">
        <v>97.50640740740744</v>
      </c>
      <c r="BR222">
        <v>0.1000158518518519</v>
      </c>
      <c r="BS222">
        <v>24.81911111111111</v>
      </c>
      <c r="BT222">
        <v>25.04257407407408</v>
      </c>
      <c r="BU222">
        <v>999.9000000000001</v>
      </c>
      <c r="BV222">
        <v>0</v>
      </c>
      <c r="BW222">
        <v>0</v>
      </c>
      <c r="BX222">
        <v>9999.579259259261</v>
      </c>
      <c r="BY222">
        <v>0</v>
      </c>
      <c r="BZ222">
        <v>414.7972962962963</v>
      </c>
      <c r="CA222">
        <v>-33.4485962962963</v>
      </c>
      <c r="CB222">
        <v>1024.934074074074</v>
      </c>
      <c r="CC222">
        <v>1057.85</v>
      </c>
      <c r="CD222">
        <v>1.002191333333333</v>
      </c>
      <c r="CE222">
        <v>1041.952592592593</v>
      </c>
      <c r="CF222">
        <v>15.02802222222222</v>
      </c>
      <c r="CG222">
        <v>1.56304962962963</v>
      </c>
      <c r="CH222">
        <v>1.465328518518519</v>
      </c>
      <c r="CI222">
        <v>13.59925555555555</v>
      </c>
      <c r="CJ222">
        <v>12.61111111111112</v>
      </c>
      <c r="CK222">
        <v>1599.985555555555</v>
      </c>
      <c r="CL222">
        <v>0.692009740740741</v>
      </c>
      <c r="CM222">
        <v>0.3079902592592592</v>
      </c>
      <c r="CN222">
        <v>0</v>
      </c>
      <c r="CO222">
        <v>2.152311111111111</v>
      </c>
      <c r="CP222">
        <v>0</v>
      </c>
      <c r="CQ222">
        <v>12905.31111111111</v>
      </c>
      <c r="CR222">
        <v>13790.11481481482</v>
      </c>
      <c r="CS222">
        <v>37.8887037037037</v>
      </c>
      <c r="CT222">
        <v>39.07148148148148</v>
      </c>
      <c r="CU222">
        <v>38.43959259259259</v>
      </c>
      <c r="CV222">
        <v>37.25677777777778</v>
      </c>
      <c r="CW222">
        <v>37.3122962962963</v>
      </c>
      <c r="CX222">
        <v>1107.206666666667</v>
      </c>
      <c r="CY222">
        <v>492.778888888889</v>
      </c>
      <c r="CZ222">
        <v>0</v>
      </c>
      <c r="DA222">
        <v>1728493370.8</v>
      </c>
      <c r="DB222">
        <v>0</v>
      </c>
      <c r="DC222">
        <v>1728490956.5</v>
      </c>
      <c r="DD222" t="s">
        <v>362</v>
      </c>
      <c r="DE222">
        <v>1728490952.5</v>
      </c>
      <c r="DF222">
        <v>1728490956.5</v>
      </c>
      <c r="DG222">
        <v>1</v>
      </c>
      <c r="DH222">
        <v>-0.065</v>
      </c>
      <c r="DI222">
        <v>-0.008</v>
      </c>
      <c r="DJ222">
        <v>-3.246</v>
      </c>
      <c r="DK222">
        <v>-0.091</v>
      </c>
      <c r="DL222">
        <v>52</v>
      </c>
      <c r="DM222">
        <v>15</v>
      </c>
      <c r="DN222">
        <v>0.25</v>
      </c>
      <c r="DO222">
        <v>0.13</v>
      </c>
      <c r="DP222">
        <v>-33.36041951219512</v>
      </c>
      <c r="DQ222">
        <v>-1.505701045296236</v>
      </c>
      <c r="DR222">
        <v>0.1578453646182533</v>
      </c>
      <c r="DS222">
        <v>0</v>
      </c>
      <c r="DT222">
        <v>1.004573707317073</v>
      </c>
      <c r="DU222">
        <v>-0.03490728919860616</v>
      </c>
      <c r="DV222">
        <v>0.003546565189876562</v>
      </c>
      <c r="DW222">
        <v>1</v>
      </c>
      <c r="DX222">
        <v>1</v>
      </c>
      <c r="DY222">
        <v>2</v>
      </c>
      <c r="DZ222" t="s">
        <v>363</v>
      </c>
      <c r="EA222">
        <v>3.2307</v>
      </c>
      <c r="EB222">
        <v>2.70463</v>
      </c>
      <c r="EC222">
        <v>0.191121</v>
      </c>
      <c r="ED222">
        <v>0.194447</v>
      </c>
      <c r="EE222">
        <v>0.0843918</v>
      </c>
      <c r="EF222">
        <v>0.0806994</v>
      </c>
      <c r="EG222">
        <v>26670.6</v>
      </c>
      <c r="EH222">
        <v>25913.4</v>
      </c>
      <c r="EI222">
        <v>31562.1</v>
      </c>
      <c r="EJ222">
        <v>30480.2</v>
      </c>
      <c r="EK222">
        <v>38729.7</v>
      </c>
      <c r="EL222">
        <v>37043.6</v>
      </c>
      <c r="EM222">
        <v>44252.5</v>
      </c>
      <c r="EN222">
        <v>42551</v>
      </c>
      <c r="EO222">
        <v>1.87095</v>
      </c>
      <c r="EP222">
        <v>1.89807</v>
      </c>
      <c r="EQ222">
        <v>0.134423</v>
      </c>
      <c r="ER222">
        <v>0</v>
      </c>
      <c r="ES222">
        <v>22.8415</v>
      </c>
      <c r="ET222">
        <v>999.9</v>
      </c>
      <c r="EU222">
        <v>70</v>
      </c>
      <c r="EV222">
        <v>24</v>
      </c>
      <c r="EW222">
        <v>21.5014</v>
      </c>
      <c r="EX222">
        <v>61.2019</v>
      </c>
      <c r="EY222">
        <v>25.0681</v>
      </c>
      <c r="EZ222">
        <v>1</v>
      </c>
      <c r="FA222">
        <v>-0.198834</v>
      </c>
      <c r="FB222">
        <v>0.5545909999999999</v>
      </c>
      <c r="FC222">
        <v>20.1999</v>
      </c>
      <c r="FD222">
        <v>5.21879</v>
      </c>
      <c r="FE222">
        <v>11.9978</v>
      </c>
      <c r="FF222">
        <v>4.96475</v>
      </c>
      <c r="FG222">
        <v>3.2955</v>
      </c>
      <c r="FH222">
        <v>9999</v>
      </c>
      <c r="FI222">
        <v>9999</v>
      </c>
      <c r="FJ222">
        <v>9999</v>
      </c>
      <c r="FK222">
        <v>148.6</v>
      </c>
      <c r="FL222">
        <v>4.97098</v>
      </c>
      <c r="FM222">
        <v>1.86768</v>
      </c>
      <c r="FN222">
        <v>1.85893</v>
      </c>
      <c r="FO222">
        <v>1.86508</v>
      </c>
      <c r="FP222">
        <v>1.86308</v>
      </c>
      <c r="FQ222">
        <v>1.86445</v>
      </c>
      <c r="FR222">
        <v>1.85988</v>
      </c>
      <c r="FS222">
        <v>1.86397</v>
      </c>
      <c r="FT222">
        <v>0</v>
      </c>
      <c r="FU222">
        <v>0</v>
      </c>
      <c r="FV222">
        <v>0</v>
      </c>
      <c r="FW222">
        <v>0</v>
      </c>
      <c r="FX222" t="s">
        <v>364</v>
      </c>
      <c r="FY222" t="s">
        <v>365</v>
      </c>
      <c r="FZ222" t="s">
        <v>366</v>
      </c>
      <c r="GA222" t="s">
        <v>366</v>
      </c>
      <c r="GB222" t="s">
        <v>366</v>
      </c>
      <c r="GC222" t="s">
        <v>366</v>
      </c>
      <c r="GD222">
        <v>0</v>
      </c>
      <c r="GE222">
        <v>100</v>
      </c>
      <c r="GF222">
        <v>100</v>
      </c>
      <c r="GG222">
        <v>-9.609999999999999</v>
      </c>
      <c r="GH222">
        <v>-0.0905</v>
      </c>
      <c r="GI222">
        <v>-2.868309889394353</v>
      </c>
      <c r="GJ222">
        <v>-0.006773961979547998</v>
      </c>
      <c r="GK222">
        <v>-8.296070481250098E-08</v>
      </c>
      <c r="GL222">
        <v>3.322967193956903E-10</v>
      </c>
      <c r="GM222">
        <v>-0.07871069313407227</v>
      </c>
      <c r="GN222">
        <v>-0.00208336341840114</v>
      </c>
      <c r="GO222">
        <v>8.801746095907445E-05</v>
      </c>
      <c r="GP222">
        <v>-2.677693255255651E-07</v>
      </c>
      <c r="GQ222">
        <v>3</v>
      </c>
      <c r="GR222">
        <v>2052</v>
      </c>
      <c r="GS222">
        <v>2</v>
      </c>
      <c r="GT222">
        <v>18</v>
      </c>
      <c r="GU222">
        <v>39.4</v>
      </c>
      <c r="GV222">
        <v>39.3</v>
      </c>
      <c r="GW222">
        <v>2.39136</v>
      </c>
      <c r="GX222">
        <v>2.35107</v>
      </c>
      <c r="GY222">
        <v>1.44775</v>
      </c>
      <c r="GZ222">
        <v>2.32056</v>
      </c>
      <c r="HA222">
        <v>1.55151</v>
      </c>
      <c r="HB222">
        <v>2.40479</v>
      </c>
      <c r="HC222">
        <v>29.5165</v>
      </c>
      <c r="HD222">
        <v>14.6049</v>
      </c>
      <c r="HE222">
        <v>18</v>
      </c>
      <c r="HF222">
        <v>422.255</v>
      </c>
      <c r="HG222">
        <v>435.054</v>
      </c>
      <c r="HH222">
        <v>22.6083</v>
      </c>
      <c r="HI222">
        <v>24.4335</v>
      </c>
      <c r="HJ222">
        <v>30.0005</v>
      </c>
      <c r="HK222">
        <v>24.401</v>
      </c>
      <c r="HL222">
        <v>24.3193</v>
      </c>
      <c r="HM222">
        <v>47.937</v>
      </c>
      <c r="HN222">
        <v>38.4503</v>
      </c>
      <c r="HO222">
        <v>42.0943</v>
      </c>
      <c r="HP222">
        <v>22.5932</v>
      </c>
      <c r="HQ222">
        <v>1078</v>
      </c>
      <c r="HR222">
        <v>14.9936</v>
      </c>
      <c r="HS222">
        <v>100.186</v>
      </c>
      <c r="HT222">
        <v>101.687</v>
      </c>
    </row>
    <row r="223" spans="1:228">
      <c r="A223">
        <v>207</v>
      </c>
      <c r="B223">
        <v>1728493319.1</v>
      </c>
      <c r="C223">
        <v>2381.599999904633</v>
      </c>
      <c r="D223" t="s">
        <v>781</v>
      </c>
      <c r="E223" t="s">
        <v>782</v>
      </c>
      <c r="F223">
        <v>5</v>
      </c>
      <c r="G223" t="s">
        <v>357</v>
      </c>
      <c r="H223" t="s">
        <v>358</v>
      </c>
      <c r="I223" t="s">
        <v>359</v>
      </c>
      <c r="J223" t="s">
        <v>612</v>
      </c>
      <c r="K223">
        <v>1728493311.314285</v>
      </c>
      <c r="L223">
        <f>(M223)/1000</f>
        <v>0</v>
      </c>
      <c r="M223">
        <f>IF(BH223, AP223, AJ223)</f>
        <v>0</v>
      </c>
      <c r="N223">
        <f>IF(BH223, AK223, AI223)</f>
        <v>0</v>
      </c>
      <c r="O223">
        <f>BJ223 - IF(AW223&gt;1, N223*BD223*100.0/(AY223), 0)</f>
        <v>0</v>
      </c>
      <c r="P223">
        <f>((V223-L223/2)*O223-N223)/(V223+L223/2)</f>
        <v>0</v>
      </c>
      <c r="Q223">
        <f>P223*(BQ223+BR223)/1000.0</f>
        <v>0</v>
      </c>
      <c r="R223">
        <f>(BJ223 - IF(AW223&gt;1, N223*BD223*100.0/(AY223), 0))*(BQ223+BR223)/1000.0</f>
        <v>0</v>
      </c>
      <c r="S223">
        <f>2.0/((1/U223-1/T223)+SIGN(U223)*SQRT((1/U223-1/T223)*(1/U223-1/T223) + 4*BE223/((BE223+1)*(BE223+1))*(2*1/U223*1/T223-1/T223*1/T223)))</f>
        <v>0</v>
      </c>
      <c r="T223">
        <f>IF(LEFT(BF223,1)&lt;&gt;"0",IF(LEFT(BF223,1)="1",3.0,BG223),$D$5+$E$5*(BX223*BQ223/($K$5*1000))+$F$5*(BX223*BQ223/($K$5*1000))*MAX(MIN(BD223,$J$5),$I$5)*MAX(MIN(BD223,$J$5),$I$5)+$G$5*MAX(MIN(BD223,$J$5),$I$5)*(BX223*BQ223/($K$5*1000))+$H$5*(BX223*BQ223/($K$5*1000))*(BX223*BQ223/($K$5*1000)))</f>
        <v>0</v>
      </c>
      <c r="U223">
        <f>L223*(1000-(1000*0.61365*exp(17.502*Y223/(240.97+Y223))/(BQ223+BR223)+BL223)/2)/(1000*0.61365*exp(17.502*Y223/(240.97+Y223))/(BQ223+BR223)-BL223)</f>
        <v>0</v>
      </c>
      <c r="V223">
        <f>1/((BE223+1)/(S223/1.6)+1/(T223/1.37)) + BE223/((BE223+1)/(S223/1.6) + BE223/(T223/1.37))</f>
        <v>0</v>
      </c>
      <c r="W223">
        <f>(AZ223*BC223)</f>
        <v>0</v>
      </c>
      <c r="X223">
        <f>(BS223+(W223+2*0.95*5.67E-8*(((BS223+$B$7)+273)^4-(BS223+273)^4)-44100*L223)/(1.84*29.3*T223+8*0.95*5.67E-8*(BS223+273)^3))</f>
        <v>0</v>
      </c>
      <c r="Y223">
        <f>($C$7*BT223+$D$7*BU223+$E$7*X223)</f>
        <v>0</v>
      </c>
      <c r="Z223">
        <f>0.61365*exp(17.502*Y223/(240.97+Y223))</f>
        <v>0</v>
      </c>
      <c r="AA223">
        <f>(AB223/AC223*100)</f>
        <v>0</v>
      </c>
      <c r="AB223">
        <f>BL223*(BQ223+BR223)/1000</f>
        <v>0</v>
      </c>
      <c r="AC223">
        <f>0.61365*exp(17.502*BS223/(240.97+BS223))</f>
        <v>0</v>
      </c>
      <c r="AD223">
        <f>(Z223-BL223*(BQ223+BR223)/1000)</f>
        <v>0</v>
      </c>
      <c r="AE223">
        <f>(-L223*44100)</f>
        <v>0</v>
      </c>
      <c r="AF223">
        <f>2*29.3*T223*0.92*(BS223-Y223)</f>
        <v>0</v>
      </c>
      <c r="AG223">
        <f>2*0.95*5.67E-8*(((BS223+$B$7)+273)^4-(Y223+273)^4)</f>
        <v>0</v>
      </c>
      <c r="AH223">
        <f>W223+AG223+AE223+AF223</f>
        <v>0</v>
      </c>
      <c r="AI223">
        <f>BP223*AW223*(BK223-BJ223*(1000-AW223*BM223)/(1000-AW223*BL223))/(100*BD223)</f>
        <v>0</v>
      </c>
      <c r="AJ223">
        <f>1000*BP223*AW223*(BL223-BM223)/(100*BD223*(1000-AW223*BL223))</f>
        <v>0</v>
      </c>
      <c r="AK223">
        <f>(AL223 - AM223 - BQ223*1E3/(8.314*(BS223+273.15)) * AO223/BP223 * AN223) * BP223/(100*BD223) * (1000 - BM223)/1000</f>
        <v>0</v>
      </c>
      <c r="AL223">
        <v>1083.772639184938</v>
      </c>
      <c r="AM223">
        <v>1055.37406060606</v>
      </c>
      <c r="AN223">
        <v>2.536615170963898</v>
      </c>
      <c r="AO223">
        <v>66.79350455149209</v>
      </c>
      <c r="AP223">
        <f>(AR223 - AQ223 + BQ223*1E3/(8.314*(BS223+273.15)) * AT223/BP223 * AS223) * BP223/(100*BD223) * 1000/(1000 - AR223)</f>
        <v>0</v>
      </c>
      <c r="AQ223">
        <v>15.03230256277375</v>
      </c>
      <c r="AR223">
        <v>16.02453878787878</v>
      </c>
      <c r="AS223">
        <v>-1.275060163583441E-06</v>
      </c>
      <c r="AT223">
        <v>79.18149441064182</v>
      </c>
      <c r="AU223">
        <v>149</v>
      </c>
      <c r="AV223">
        <v>25</v>
      </c>
      <c r="AW223">
        <f>IF(AU223*$H$13&gt;=AY223,1.0,(AY223/(AY223-AU223*$H$13)))</f>
        <v>0</v>
      </c>
      <c r="AX223">
        <f>(AW223-1)*100</f>
        <v>0</v>
      </c>
      <c r="AY223">
        <f>MAX(0,($B$13+$C$13*BX223)/(1+$D$13*BX223)*BQ223/(BS223+273)*$E$13)</f>
        <v>0</v>
      </c>
      <c r="AZ223">
        <f>$B$11*BY223+$C$11*BZ223+$F$11*CK223*(1-CN223)</f>
        <v>0</v>
      </c>
      <c r="BA223">
        <f>AZ223*BB223</f>
        <v>0</v>
      </c>
      <c r="BB223">
        <f>($B$11*$D$9+$C$11*$D$9+$F$11*((CX223+CP223)/MAX(CX223+CP223+CY223, 0.1)*$I$9+CY223/MAX(CX223+CP223+CY223, 0.1)*$J$9))/($B$11+$C$11+$F$11)</f>
        <v>0</v>
      </c>
      <c r="BC223">
        <f>($B$11*$K$9+$C$11*$K$9+$F$11*((CX223+CP223)/MAX(CX223+CP223+CY223, 0.1)*$P$9+CY223/MAX(CX223+CP223+CY223, 0.1)*$Q$9))/($B$11+$C$11+$F$11)</f>
        <v>0</v>
      </c>
      <c r="BD223">
        <v>6</v>
      </c>
      <c r="BE223">
        <v>0.5</v>
      </c>
      <c r="BF223" t="s">
        <v>361</v>
      </c>
      <c r="BG223">
        <v>2</v>
      </c>
      <c r="BH223" t="b">
        <v>1</v>
      </c>
      <c r="BI223">
        <v>1728493311.314285</v>
      </c>
      <c r="BJ223">
        <v>1020.252857142857</v>
      </c>
      <c r="BK223">
        <v>1053.868928571428</v>
      </c>
      <c r="BL223">
        <v>16.02848928571429</v>
      </c>
      <c r="BM223">
        <v>15.03005357142857</v>
      </c>
      <c r="BN223">
        <v>1029.823571428572</v>
      </c>
      <c r="BO223">
        <v>16.11903214285714</v>
      </c>
      <c r="BP223">
        <v>599.9993571428571</v>
      </c>
      <c r="BQ223">
        <v>97.50649642857145</v>
      </c>
      <c r="BR223">
        <v>0.0999738857142857</v>
      </c>
      <c r="BS223">
        <v>24.82190714285715</v>
      </c>
      <c r="BT223">
        <v>25.04914642857142</v>
      </c>
      <c r="BU223">
        <v>999.9000000000002</v>
      </c>
      <c r="BV223">
        <v>0</v>
      </c>
      <c r="BW223">
        <v>0</v>
      </c>
      <c r="BX223">
        <v>10013.48357142857</v>
      </c>
      <c r="BY223">
        <v>0</v>
      </c>
      <c r="BZ223">
        <v>421.6176428571428</v>
      </c>
      <c r="CA223">
        <v>-33.616</v>
      </c>
      <c r="CB223">
        <v>1036.8725</v>
      </c>
      <c r="CC223">
        <v>1069.950714285714</v>
      </c>
      <c r="CD223">
        <v>0.9984266071428571</v>
      </c>
      <c r="CE223">
        <v>1053.868928571428</v>
      </c>
      <c r="CF223">
        <v>15.03005357142857</v>
      </c>
      <c r="CG223">
        <v>1.562882142857143</v>
      </c>
      <c r="CH223">
        <v>1.465528214285714</v>
      </c>
      <c r="CI223">
        <v>13.59761071428571</v>
      </c>
      <c r="CJ223">
        <v>12.61318928571429</v>
      </c>
      <c r="CK223">
        <v>1599.971785714285</v>
      </c>
      <c r="CL223">
        <v>0.6920027142857142</v>
      </c>
      <c r="CM223">
        <v>0.3079972857142857</v>
      </c>
      <c r="CN223">
        <v>0</v>
      </c>
      <c r="CO223">
        <v>2.094275</v>
      </c>
      <c r="CP223">
        <v>0</v>
      </c>
      <c r="CQ223">
        <v>12928.01071428572</v>
      </c>
      <c r="CR223">
        <v>13789.94642857143</v>
      </c>
      <c r="CS223">
        <v>37.97746428571428</v>
      </c>
      <c r="CT223">
        <v>39.16046428571428</v>
      </c>
      <c r="CU223">
        <v>38.51764285714285</v>
      </c>
      <c r="CV223">
        <v>37.37482142857142</v>
      </c>
      <c r="CW223">
        <v>37.39935714285714</v>
      </c>
      <c r="CX223">
        <v>1107.185714285714</v>
      </c>
      <c r="CY223">
        <v>492.7860714285713</v>
      </c>
      <c r="CZ223">
        <v>0</v>
      </c>
      <c r="DA223">
        <v>1728493375.6</v>
      </c>
      <c r="DB223">
        <v>0</v>
      </c>
      <c r="DC223">
        <v>1728490956.5</v>
      </c>
      <c r="DD223" t="s">
        <v>362</v>
      </c>
      <c r="DE223">
        <v>1728490952.5</v>
      </c>
      <c r="DF223">
        <v>1728490956.5</v>
      </c>
      <c r="DG223">
        <v>1</v>
      </c>
      <c r="DH223">
        <v>-0.065</v>
      </c>
      <c r="DI223">
        <v>-0.008</v>
      </c>
      <c r="DJ223">
        <v>-3.246</v>
      </c>
      <c r="DK223">
        <v>-0.091</v>
      </c>
      <c r="DL223">
        <v>52</v>
      </c>
      <c r="DM223">
        <v>15</v>
      </c>
      <c r="DN223">
        <v>0.25</v>
      </c>
      <c r="DO223">
        <v>0.13</v>
      </c>
      <c r="DP223">
        <v>-33.52270487804878</v>
      </c>
      <c r="DQ223">
        <v>-2.013259233449483</v>
      </c>
      <c r="DR223">
        <v>0.2034590447805996</v>
      </c>
      <c r="DS223">
        <v>0</v>
      </c>
      <c r="DT223">
        <v>1.000478146341463</v>
      </c>
      <c r="DU223">
        <v>-0.04499947735191668</v>
      </c>
      <c r="DV223">
        <v>0.00452270160769454</v>
      </c>
      <c r="DW223">
        <v>1</v>
      </c>
      <c r="DX223">
        <v>1</v>
      </c>
      <c r="DY223">
        <v>2</v>
      </c>
      <c r="DZ223" t="s">
        <v>363</v>
      </c>
      <c r="EA223">
        <v>3.2307</v>
      </c>
      <c r="EB223">
        <v>2.70444</v>
      </c>
      <c r="EC223">
        <v>0.192596</v>
      </c>
      <c r="ED223">
        <v>0.195897</v>
      </c>
      <c r="EE223">
        <v>0.0843791</v>
      </c>
      <c r="EF223">
        <v>0.08069949999999999</v>
      </c>
      <c r="EG223">
        <v>26621.2</v>
      </c>
      <c r="EH223">
        <v>25866.9</v>
      </c>
      <c r="EI223">
        <v>31561.2</v>
      </c>
      <c r="EJ223">
        <v>30480.3</v>
      </c>
      <c r="EK223">
        <v>38729.2</v>
      </c>
      <c r="EL223">
        <v>37043.6</v>
      </c>
      <c r="EM223">
        <v>44251.3</v>
      </c>
      <c r="EN223">
        <v>42551</v>
      </c>
      <c r="EO223">
        <v>1.87092</v>
      </c>
      <c r="EP223">
        <v>1.89815</v>
      </c>
      <c r="EQ223">
        <v>0.134453</v>
      </c>
      <c r="ER223">
        <v>0</v>
      </c>
      <c r="ES223">
        <v>22.8468</v>
      </c>
      <c r="ET223">
        <v>999.9</v>
      </c>
      <c r="EU223">
        <v>70</v>
      </c>
      <c r="EV223">
        <v>24</v>
      </c>
      <c r="EW223">
        <v>21.5009</v>
      </c>
      <c r="EX223">
        <v>60.8819</v>
      </c>
      <c r="EY223">
        <v>24.8277</v>
      </c>
      <c r="EZ223">
        <v>1</v>
      </c>
      <c r="FA223">
        <v>-0.198389</v>
      </c>
      <c r="FB223">
        <v>0.623121</v>
      </c>
      <c r="FC223">
        <v>20.1996</v>
      </c>
      <c r="FD223">
        <v>5.21924</v>
      </c>
      <c r="FE223">
        <v>11.9968</v>
      </c>
      <c r="FF223">
        <v>4.9648</v>
      </c>
      <c r="FG223">
        <v>3.29553</v>
      </c>
      <c r="FH223">
        <v>9999</v>
      </c>
      <c r="FI223">
        <v>9999</v>
      </c>
      <c r="FJ223">
        <v>9999</v>
      </c>
      <c r="FK223">
        <v>148.6</v>
      </c>
      <c r="FL223">
        <v>4.97099</v>
      </c>
      <c r="FM223">
        <v>1.86768</v>
      </c>
      <c r="FN223">
        <v>1.85893</v>
      </c>
      <c r="FO223">
        <v>1.86508</v>
      </c>
      <c r="FP223">
        <v>1.8631</v>
      </c>
      <c r="FQ223">
        <v>1.86444</v>
      </c>
      <c r="FR223">
        <v>1.85987</v>
      </c>
      <c r="FS223">
        <v>1.86394</v>
      </c>
      <c r="FT223">
        <v>0</v>
      </c>
      <c r="FU223">
        <v>0</v>
      </c>
      <c r="FV223">
        <v>0</v>
      </c>
      <c r="FW223">
        <v>0</v>
      </c>
      <c r="FX223" t="s">
        <v>364</v>
      </c>
      <c r="FY223" t="s">
        <v>365</v>
      </c>
      <c r="FZ223" t="s">
        <v>366</v>
      </c>
      <c r="GA223" t="s">
        <v>366</v>
      </c>
      <c r="GB223" t="s">
        <v>366</v>
      </c>
      <c r="GC223" t="s">
        <v>366</v>
      </c>
      <c r="GD223">
        <v>0</v>
      </c>
      <c r="GE223">
        <v>100</v>
      </c>
      <c r="GF223">
        <v>100</v>
      </c>
      <c r="GG223">
        <v>-9.69</v>
      </c>
      <c r="GH223">
        <v>-0.0906</v>
      </c>
      <c r="GI223">
        <v>-2.868309889394353</v>
      </c>
      <c r="GJ223">
        <v>-0.006773961979547998</v>
      </c>
      <c r="GK223">
        <v>-8.296070481250098E-08</v>
      </c>
      <c r="GL223">
        <v>3.322967193956903E-10</v>
      </c>
      <c r="GM223">
        <v>-0.07871069313407227</v>
      </c>
      <c r="GN223">
        <v>-0.00208336341840114</v>
      </c>
      <c r="GO223">
        <v>8.801746095907445E-05</v>
      </c>
      <c r="GP223">
        <v>-2.677693255255651E-07</v>
      </c>
      <c r="GQ223">
        <v>3</v>
      </c>
      <c r="GR223">
        <v>2052</v>
      </c>
      <c r="GS223">
        <v>2</v>
      </c>
      <c r="GT223">
        <v>18</v>
      </c>
      <c r="GU223">
        <v>39.4</v>
      </c>
      <c r="GV223">
        <v>39.4</v>
      </c>
      <c r="GW223">
        <v>2.41455</v>
      </c>
      <c r="GX223">
        <v>2.37061</v>
      </c>
      <c r="GY223">
        <v>1.44897</v>
      </c>
      <c r="GZ223">
        <v>2.32056</v>
      </c>
      <c r="HA223">
        <v>1.55151</v>
      </c>
      <c r="HB223">
        <v>2.26807</v>
      </c>
      <c r="HC223">
        <v>29.5165</v>
      </c>
      <c r="HD223">
        <v>14.5961</v>
      </c>
      <c r="HE223">
        <v>18</v>
      </c>
      <c r="HF223">
        <v>422.294</v>
      </c>
      <c r="HG223">
        <v>435.16</v>
      </c>
      <c r="HH223">
        <v>22.5604</v>
      </c>
      <c r="HI223">
        <v>24.4412</v>
      </c>
      <c r="HJ223">
        <v>30.0004</v>
      </c>
      <c r="HK223">
        <v>24.4082</v>
      </c>
      <c r="HL223">
        <v>24.3269</v>
      </c>
      <c r="HM223">
        <v>48.3665</v>
      </c>
      <c r="HN223">
        <v>38.4503</v>
      </c>
      <c r="HO223">
        <v>42.0943</v>
      </c>
      <c r="HP223">
        <v>22.5429</v>
      </c>
      <c r="HQ223">
        <v>1088.02</v>
      </c>
      <c r="HR223">
        <v>14.9936</v>
      </c>
      <c r="HS223">
        <v>100.183</v>
      </c>
      <c r="HT223">
        <v>101.687</v>
      </c>
    </row>
    <row r="224" spans="1:228">
      <c r="A224">
        <v>208</v>
      </c>
      <c r="B224">
        <v>1728493324.1</v>
      </c>
      <c r="C224">
        <v>2386.599999904633</v>
      </c>
      <c r="D224" t="s">
        <v>783</v>
      </c>
      <c r="E224" t="s">
        <v>784</v>
      </c>
      <c r="F224">
        <v>5</v>
      </c>
      <c r="G224" t="s">
        <v>357</v>
      </c>
      <c r="H224" t="s">
        <v>358</v>
      </c>
      <c r="I224" t="s">
        <v>359</v>
      </c>
      <c r="J224" t="s">
        <v>612</v>
      </c>
      <c r="K224">
        <v>1728493316.6</v>
      </c>
      <c r="L224">
        <f>(M224)/1000</f>
        <v>0</v>
      </c>
      <c r="M224">
        <f>IF(BH224, AP224, AJ224)</f>
        <v>0</v>
      </c>
      <c r="N224">
        <f>IF(BH224, AK224, AI224)</f>
        <v>0</v>
      </c>
      <c r="O224">
        <f>BJ224 - IF(AW224&gt;1, N224*BD224*100.0/(AY224), 0)</f>
        <v>0</v>
      </c>
      <c r="P224">
        <f>((V224-L224/2)*O224-N224)/(V224+L224/2)</f>
        <v>0</v>
      </c>
      <c r="Q224">
        <f>P224*(BQ224+BR224)/1000.0</f>
        <v>0</v>
      </c>
      <c r="R224">
        <f>(BJ224 - IF(AW224&gt;1, N224*BD224*100.0/(AY224), 0))*(BQ224+BR224)/1000.0</f>
        <v>0</v>
      </c>
      <c r="S224">
        <f>2.0/((1/U224-1/T224)+SIGN(U224)*SQRT((1/U224-1/T224)*(1/U224-1/T224) + 4*BE224/((BE224+1)*(BE224+1))*(2*1/U224*1/T224-1/T224*1/T224)))</f>
        <v>0</v>
      </c>
      <c r="T224">
        <f>IF(LEFT(BF224,1)&lt;&gt;"0",IF(LEFT(BF224,1)="1",3.0,BG224),$D$5+$E$5*(BX224*BQ224/($K$5*1000))+$F$5*(BX224*BQ224/($K$5*1000))*MAX(MIN(BD224,$J$5),$I$5)*MAX(MIN(BD224,$J$5),$I$5)+$G$5*MAX(MIN(BD224,$J$5),$I$5)*(BX224*BQ224/($K$5*1000))+$H$5*(BX224*BQ224/($K$5*1000))*(BX224*BQ224/($K$5*1000)))</f>
        <v>0</v>
      </c>
      <c r="U224">
        <f>L224*(1000-(1000*0.61365*exp(17.502*Y224/(240.97+Y224))/(BQ224+BR224)+BL224)/2)/(1000*0.61365*exp(17.502*Y224/(240.97+Y224))/(BQ224+BR224)-BL224)</f>
        <v>0</v>
      </c>
      <c r="V224">
        <f>1/((BE224+1)/(S224/1.6)+1/(T224/1.37)) + BE224/((BE224+1)/(S224/1.6) + BE224/(T224/1.37))</f>
        <v>0</v>
      </c>
      <c r="W224">
        <f>(AZ224*BC224)</f>
        <v>0</v>
      </c>
      <c r="X224">
        <f>(BS224+(W224+2*0.95*5.67E-8*(((BS224+$B$7)+273)^4-(BS224+273)^4)-44100*L224)/(1.84*29.3*T224+8*0.95*5.67E-8*(BS224+273)^3))</f>
        <v>0</v>
      </c>
      <c r="Y224">
        <f>($C$7*BT224+$D$7*BU224+$E$7*X224)</f>
        <v>0</v>
      </c>
      <c r="Z224">
        <f>0.61365*exp(17.502*Y224/(240.97+Y224))</f>
        <v>0</v>
      </c>
      <c r="AA224">
        <f>(AB224/AC224*100)</f>
        <v>0</v>
      </c>
      <c r="AB224">
        <f>BL224*(BQ224+BR224)/1000</f>
        <v>0</v>
      </c>
      <c r="AC224">
        <f>0.61365*exp(17.502*BS224/(240.97+BS224))</f>
        <v>0</v>
      </c>
      <c r="AD224">
        <f>(Z224-BL224*(BQ224+BR224)/1000)</f>
        <v>0</v>
      </c>
      <c r="AE224">
        <f>(-L224*44100)</f>
        <v>0</v>
      </c>
      <c r="AF224">
        <f>2*29.3*T224*0.92*(BS224-Y224)</f>
        <v>0</v>
      </c>
      <c r="AG224">
        <f>2*0.95*5.67E-8*(((BS224+$B$7)+273)^4-(Y224+273)^4)</f>
        <v>0</v>
      </c>
      <c r="AH224">
        <f>W224+AG224+AE224+AF224</f>
        <v>0</v>
      </c>
      <c r="AI224">
        <f>BP224*AW224*(BK224-BJ224*(1000-AW224*BM224)/(1000-AW224*BL224))/(100*BD224)</f>
        <v>0</v>
      </c>
      <c r="AJ224">
        <f>1000*BP224*AW224*(BL224-BM224)/(100*BD224*(1000-AW224*BL224))</f>
        <v>0</v>
      </c>
      <c r="AK224">
        <f>(AL224 - AM224 - BQ224*1E3/(8.314*(BS224+273.15)) * AO224/BP224 * AN224) * BP224/(100*BD224) * (1000 - BM224)/1000</f>
        <v>0</v>
      </c>
      <c r="AL224">
        <v>1096.28117867621</v>
      </c>
      <c r="AM224">
        <v>1067.968424242424</v>
      </c>
      <c r="AN224">
        <v>2.516207434097735</v>
      </c>
      <c r="AO224">
        <v>66.79350455149209</v>
      </c>
      <c r="AP224">
        <f>(AR224 - AQ224 + BQ224*1E3/(8.314*(BS224+273.15)) * AT224/BP224 * AS224) * BP224/(100*BD224) * 1000/(1000 - AR224)</f>
        <v>0</v>
      </c>
      <c r="AQ224">
        <v>15.03311666871879</v>
      </c>
      <c r="AR224">
        <v>16.02134424242424</v>
      </c>
      <c r="AS224">
        <v>-1.61674328364418E-05</v>
      </c>
      <c r="AT224">
        <v>79.18149441064182</v>
      </c>
      <c r="AU224">
        <v>148</v>
      </c>
      <c r="AV224">
        <v>25</v>
      </c>
      <c r="AW224">
        <f>IF(AU224*$H$13&gt;=AY224,1.0,(AY224/(AY224-AU224*$H$13)))</f>
        <v>0</v>
      </c>
      <c r="AX224">
        <f>(AW224-1)*100</f>
        <v>0</v>
      </c>
      <c r="AY224">
        <f>MAX(0,($B$13+$C$13*BX224)/(1+$D$13*BX224)*BQ224/(BS224+273)*$E$13)</f>
        <v>0</v>
      </c>
      <c r="AZ224">
        <f>$B$11*BY224+$C$11*BZ224+$F$11*CK224*(1-CN224)</f>
        <v>0</v>
      </c>
      <c r="BA224">
        <f>AZ224*BB224</f>
        <v>0</v>
      </c>
      <c r="BB224">
        <f>($B$11*$D$9+$C$11*$D$9+$F$11*((CX224+CP224)/MAX(CX224+CP224+CY224, 0.1)*$I$9+CY224/MAX(CX224+CP224+CY224, 0.1)*$J$9))/($B$11+$C$11+$F$11)</f>
        <v>0</v>
      </c>
      <c r="BC224">
        <f>($B$11*$K$9+$C$11*$K$9+$F$11*((CX224+CP224)/MAX(CX224+CP224+CY224, 0.1)*$P$9+CY224/MAX(CX224+CP224+CY224, 0.1)*$Q$9))/($B$11+$C$11+$F$11)</f>
        <v>0</v>
      </c>
      <c r="BD224">
        <v>6</v>
      </c>
      <c r="BE224">
        <v>0.5</v>
      </c>
      <c r="BF224" t="s">
        <v>361</v>
      </c>
      <c r="BG224">
        <v>2</v>
      </c>
      <c r="BH224" t="b">
        <v>1</v>
      </c>
      <c r="BI224">
        <v>1728493316.6</v>
      </c>
      <c r="BJ224">
        <v>1033.447407407407</v>
      </c>
      <c r="BK224">
        <v>1067.155555555556</v>
      </c>
      <c r="BL224">
        <v>16.02567037037037</v>
      </c>
      <c r="BM224">
        <v>15.03179259259259</v>
      </c>
      <c r="BN224">
        <v>1043.095925925926</v>
      </c>
      <c r="BO224">
        <v>16.11622592592593</v>
      </c>
      <c r="BP224">
        <v>599.9825555555556</v>
      </c>
      <c r="BQ224">
        <v>97.50614814814814</v>
      </c>
      <c r="BR224">
        <v>0.09996123333333336</v>
      </c>
      <c r="BS224">
        <v>24.82167777777778</v>
      </c>
      <c r="BT224">
        <v>25.0502962962963</v>
      </c>
      <c r="BU224">
        <v>999.9000000000001</v>
      </c>
      <c r="BV224">
        <v>0</v>
      </c>
      <c r="BW224">
        <v>0</v>
      </c>
      <c r="BX224">
        <v>10026.30296296296</v>
      </c>
      <c r="BY224">
        <v>0</v>
      </c>
      <c r="BZ224">
        <v>433.1097777777778</v>
      </c>
      <c r="CA224">
        <v>-33.70714444444445</v>
      </c>
      <c r="CB224">
        <v>1050.278888888889</v>
      </c>
      <c r="CC224">
        <v>1083.441851851852</v>
      </c>
      <c r="CD224">
        <v>0.9938756296296295</v>
      </c>
      <c r="CE224">
        <v>1067.155555555556</v>
      </c>
      <c r="CF224">
        <v>15.03179259259259</v>
      </c>
      <c r="CG224">
        <v>1.562601851851852</v>
      </c>
      <c r="CH224">
        <v>1.465692592592592</v>
      </c>
      <c r="CI224">
        <v>13.59485925925926</v>
      </c>
      <c r="CJ224">
        <v>12.61489259259259</v>
      </c>
      <c r="CK224">
        <v>1599.970740740741</v>
      </c>
      <c r="CL224">
        <v>0.6919948888888888</v>
      </c>
      <c r="CM224">
        <v>0.3080051111111111</v>
      </c>
      <c r="CN224">
        <v>0</v>
      </c>
      <c r="CO224">
        <v>2.05784074074074</v>
      </c>
      <c r="CP224">
        <v>0</v>
      </c>
      <c r="CQ224">
        <v>12953.04814814815</v>
      </c>
      <c r="CR224">
        <v>13789.8962962963</v>
      </c>
      <c r="CS224">
        <v>38.07844444444444</v>
      </c>
      <c r="CT224">
        <v>39.26137037037036</v>
      </c>
      <c r="CU224">
        <v>38.59929629629629</v>
      </c>
      <c r="CV224">
        <v>37.49751851851852</v>
      </c>
      <c r="CW224">
        <v>37.49051851851851</v>
      </c>
      <c r="CX224">
        <v>1107.172592592593</v>
      </c>
      <c r="CY224">
        <v>492.7981481481481</v>
      </c>
      <c r="CZ224">
        <v>0</v>
      </c>
      <c r="DA224">
        <v>1728493381</v>
      </c>
      <c r="DB224">
        <v>0</v>
      </c>
      <c r="DC224">
        <v>1728490956.5</v>
      </c>
      <c r="DD224" t="s">
        <v>362</v>
      </c>
      <c r="DE224">
        <v>1728490952.5</v>
      </c>
      <c r="DF224">
        <v>1728490956.5</v>
      </c>
      <c r="DG224">
        <v>1</v>
      </c>
      <c r="DH224">
        <v>-0.065</v>
      </c>
      <c r="DI224">
        <v>-0.008</v>
      </c>
      <c r="DJ224">
        <v>-3.246</v>
      </c>
      <c r="DK224">
        <v>-0.091</v>
      </c>
      <c r="DL224">
        <v>52</v>
      </c>
      <c r="DM224">
        <v>15</v>
      </c>
      <c r="DN224">
        <v>0.25</v>
      </c>
      <c r="DO224">
        <v>0.13</v>
      </c>
      <c r="DP224">
        <v>-33.63445249999999</v>
      </c>
      <c r="DQ224">
        <v>-1.196169230769221</v>
      </c>
      <c r="DR224">
        <v>0.136778465021911</v>
      </c>
      <c r="DS224">
        <v>0</v>
      </c>
      <c r="DT224">
        <v>0.9964986250000001</v>
      </c>
      <c r="DU224">
        <v>-0.05046100187617143</v>
      </c>
      <c r="DV224">
        <v>0.004961227538056979</v>
      </c>
      <c r="DW224">
        <v>1</v>
      </c>
      <c r="DX224">
        <v>1</v>
      </c>
      <c r="DY224">
        <v>2</v>
      </c>
      <c r="DZ224" t="s">
        <v>363</v>
      </c>
      <c r="EA224">
        <v>3.23097</v>
      </c>
      <c r="EB224">
        <v>2.70453</v>
      </c>
      <c r="EC224">
        <v>0.194046</v>
      </c>
      <c r="ED224">
        <v>0.197339</v>
      </c>
      <c r="EE224">
        <v>0.08436200000000001</v>
      </c>
      <c r="EF224">
        <v>0.0807097</v>
      </c>
      <c r="EG224">
        <v>26573.3</v>
      </c>
      <c r="EH224">
        <v>25820.1</v>
      </c>
      <c r="EI224">
        <v>31561</v>
      </c>
      <c r="EJ224">
        <v>30479.8</v>
      </c>
      <c r="EK224">
        <v>38729.8</v>
      </c>
      <c r="EL224">
        <v>37042.9</v>
      </c>
      <c r="EM224">
        <v>44251.1</v>
      </c>
      <c r="EN224">
        <v>42550.6</v>
      </c>
      <c r="EO224">
        <v>1.87293</v>
      </c>
      <c r="EP224">
        <v>1.89758</v>
      </c>
      <c r="EQ224">
        <v>0.132993</v>
      </c>
      <c r="ER224">
        <v>0</v>
      </c>
      <c r="ES224">
        <v>22.8525</v>
      </c>
      <c r="ET224">
        <v>999.9</v>
      </c>
      <c r="EU224">
        <v>70</v>
      </c>
      <c r="EV224">
        <v>24</v>
      </c>
      <c r="EW224">
        <v>21.5002</v>
      </c>
      <c r="EX224">
        <v>61.6419</v>
      </c>
      <c r="EY224">
        <v>24.6434</v>
      </c>
      <c r="EZ224">
        <v>1</v>
      </c>
      <c r="FA224">
        <v>-0.197536</v>
      </c>
      <c r="FB224">
        <v>0.687604</v>
      </c>
      <c r="FC224">
        <v>20.1992</v>
      </c>
      <c r="FD224">
        <v>5.21864</v>
      </c>
      <c r="FE224">
        <v>11.9978</v>
      </c>
      <c r="FF224">
        <v>4.96485</v>
      </c>
      <c r="FG224">
        <v>3.2955</v>
      </c>
      <c r="FH224">
        <v>9999</v>
      </c>
      <c r="FI224">
        <v>9999</v>
      </c>
      <c r="FJ224">
        <v>9999</v>
      </c>
      <c r="FK224">
        <v>148.6</v>
      </c>
      <c r="FL224">
        <v>4.97097</v>
      </c>
      <c r="FM224">
        <v>1.86768</v>
      </c>
      <c r="FN224">
        <v>1.85893</v>
      </c>
      <c r="FO224">
        <v>1.86508</v>
      </c>
      <c r="FP224">
        <v>1.86309</v>
      </c>
      <c r="FQ224">
        <v>1.86444</v>
      </c>
      <c r="FR224">
        <v>1.85988</v>
      </c>
      <c r="FS224">
        <v>1.86395</v>
      </c>
      <c r="FT224">
        <v>0</v>
      </c>
      <c r="FU224">
        <v>0</v>
      </c>
      <c r="FV224">
        <v>0</v>
      </c>
      <c r="FW224">
        <v>0</v>
      </c>
      <c r="FX224" t="s">
        <v>364</v>
      </c>
      <c r="FY224" t="s">
        <v>365</v>
      </c>
      <c r="FZ224" t="s">
        <v>366</v>
      </c>
      <c r="GA224" t="s">
        <v>366</v>
      </c>
      <c r="GB224" t="s">
        <v>366</v>
      </c>
      <c r="GC224" t="s">
        <v>366</v>
      </c>
      <c r="GD224">
        <v>0</v>
      </c>
      <c r="GE224">
        <v>100</v>
      </c>
      <c r="GF224">
        <v>100</v>
      </c>
      <c r="GG224">
        <v>-9.75</v>
      </c>
      <c r="GH224">
        <v>-0.0906</v>
      </c>
      <c r="GI224">
        <v>-2.868309889394353</v>
      </c>
      <c r="GJ224">
        <v>-0.006773961979547998</v>
      </c>
      <c r="GK224">
        <v>-8.296070481250098E-08</v>
      </c>
      <c r="GL224">
        <v>3.322967193956903E-10</v>
      </c>
      <c r="GM224">
        <v>-0.07871069313407227</v>
      </c>
      <c r="GN224">
        <v>-0.00208336341840114</v>
      </c>
      <c r="GO224">
        <v>8.801746095907445E-05</v>
      </c>
      <c r="GP224">
        <v>-2.677693255255651E-07</v>
      </c>
      <c r="GQ224">
        <v>3</v>
      </c>
      <c r="GR224">
        <v>2052</v>
      </c>
      <c r="GS224">
        <v>2</v>
      </c>
      <c r="GT224">
        <v>18</v>
      </c>
      <c r="GU224">
        <v>39.5</v>
      </c>
      <c r="GV224">
        <v>39.5</v>
      </c>
      <c r="GW224">
        <v>2.43652</v>
      </c>
      <c r="GX224">
        <v>2.3645</v>
      </c>
      <c r="GY224">
        <v>1.44775</v>
      </c>
      <c r="GZ224">
        <v>2.32056</v>
      </c>
      <c r="HA224">
        <v>1.55151</v>
      </c>
      <c r="HB224">
        <v>2.40723</v>
      </c>
      <c r="HC224">
        <v>29.5165</v>
      </c>
      <c r="HD224">
        <v>14.6136</v>
      </c>
      <c r="HE224">
        <v>18</v>
      </c>
      <c r="HF224">
        <v>423.398</v>
      </c>
      <c r="HG224">
        <v>434.88</v>
      </c>
      <c r="HH224">
        <v>22.5054</v>
      </c>
      <c r="HI224">
        <v>24.4484</v>
      </c>
      <c r="HJ224">
        <v>30.0007</v>
      </c>
      <c r="HK224">
        <v>24.4153</v>
      </c>
      <c r="HL224">
        <v>24.334</v>
      </c>
      <c r="HM224">
        <v>48.8425</v>
      </c>
      <c r="HN224">
        <v>38.4503</v>
      </c>
      <c r="HO224">
        <v>42.0943</v>
      </c>
      <c r="HP224">
        <v>22.4873</v>
      </c>
      <c r="HQ224">
        <v>1103.13</v>
      </c>
      <c r="HR224">
        <v>14.9936</v>
      </c>
      <c r="HS224">
        <v>100.183</v>
      </c>
      <c r="HT224">
        <v>101.686</v>
      </c>
    </row>
    <row r="225" spans="1:228">
      <c r="A225">
        <v>209</v>
      </c>
      <c r="B225">
        <v>1728493329.1</v>
      </c>
      <c r="C225">
        <v>2391.599999904633</v>
      </c>
      <c r="D225" t="s">
        <v>785</v>
      </c>
      <c r="E225" t="s">
        <v>786</v>
      </c>
      <c r="F225">
        <v>5</v>
      </c>
      <c r="G225" t="s">
        <v>357</v>
      </c>
      <c r="H225" t="s">
        <v>358</v>
      </c>
      <c r="I225" t="s">
        <v>359</v>
      </c>
      <c r="J225" t="s">
        <v>612</v>
      </c>
      <c r="K225">
        <v>1728493321.314285</v>
      </c>
      <c r="L225">
        <f>(M225)/1000</f>
        <v>0</v>
      </c>
      <c r="M225">
        <f>IF(BH225, AP225, AJ225)</f>
        <v>0</v>
      </c>
      <c r="N225">
        <f>IF(BH225, AK225, AI225)</f>
        <v>0</v>
      </c>
      <c r="O225">
        <f>BJ225 - IF(AW225&gt;1, N225*BD225*100.0/(AY225), 0)</f>
        <v>0</v>
      </c>
      <c r="P225">
        <f>((V225-L225/2)*O225-N225)/(V225+L225/2)</f>
        <v>0</v>
      </c>
      <c r="Q225">
        <f>P225*(BQ225+BR225)/1000.0</f>
        <v>0</v>
      </c>
      <c r="R225">
        <f>(BJ225 - IF(AW225&gt;1, N225*BD225*100.0/(AY225), 0))*(BQ225+BR225)/1000.0</f>
        <v>0</v>
      </c>
      <c r="S225">
        <f>2.0/((1/U225-1/T225)+SIGN(U225)*SQRT((1/U225-1/T225)*(1/U225-1/T225) + 4*BE225/((BE225+1)*(BE225+1))*(2*1/U225*1/T225-1/T225*1/T225)))</f>
        <v>0</v>
      </c>
      <c r="T225">
        <f>IF(LEFT(BF225,1)&lt;&gt;"0",IF(LEFT(BF225,1)="1",3.0,BG225),$D$5+$E$5*(BX225*BQ225/($K$5*1000))+$F$5*(BX225*BQ225/($K$5*1000))*MAX(MIN(BD225,$J$5),$I$5)*MAX(MIN(BD225,$J$5),$I$5)+$G$5*MAX(MIN(BD225,$J$5),$I$5)*(BX225*BQ225/($K$5*1000))+$H$5*(BX225*BQ225/($K$5*1000))*(BX225*BQ225/($K$5*1000)))</f>
        <v>0</v>
      </c>
      <c r="U225">
        <f>L225*(1000-(1000*0.61365*exp(17.502*Y225/(240.97+Y225))/(BQ225+BR225)+BL225)/2)/(1000*0.61365*exp(17.502*Y225/(240.97+Y225))/(BQ225+BR225)-BL225)</f>
        <v>0</v>
      </c>
      <c r="V225">
        <f>1/((BE225+1)/(S225/1.6)+1/(T225/1.37)) + BE225/((BE225+1)/(S225/1.6) + BE225/(T225/1.37))</f>
        <v>0</v>
      </c>
      <c r="W225">
        <f>(AZ225*BC225)</f>
        <v>0</v>
      </c>
      <c r="X225">
        <f>(BS225+(W225+2*0.95*5.67E-8*(((BS225+$B$7)+273)^4-(BS225+273)^4)-44100*L225)/(1.84*29.3*T225+8*0.95*5.67E-8*(BS225+273)^3))</f>
        <v>0</v>
      </c>
      <c r="Y225">
        <f>($C$7*BT225+$D$7*BU225+$E$7*X225)</f>
        <v>0</v>
      </c>
      <c r="Z225">
        <f>0.61365*exp(17.502*Y225/(240.97+Y225))</f>
        <v>0</v>
      </c>
      <c r="AA225">
        <f>(AB225/AC225*100)</f>
        <v>0</v>
      </c>
      <c r="AB225">
        <f>BL225*(BQ225+BR225)/1000</f>
        <v>0</v>
      </c>
      <c r="AC225">
        <f>0.61365*exp(17.502*BS225/(240.97+BS225))</f>
        <v>0</v>
      </c>
      <c r="AD225">
        <f>(Z225-BL225*(BQ225+BR225)/1000)</f>
        <v>0</v>
      </c>
      <c r="AE225">
        <f>(-L225*44100)</f>
        <v>0</v>
      </c>
      <c r="AF225">
        <f>2*29.3*T225*0.92*(BS225-Y225)</f>
        <v>0</v>
      </c>
      <c r="AG225">
        <f>2*0.95*5.67E-8*(((BS225+$B$7)+273)^4-(Y225+273)^4)</f>
        <v>0</v>
      </c>
      <c r="AH225">
        <f>W225+AG225+AE225+AF225</f>
        <v>0</v>
      </c>
      <c r="AI225">
        <f>BP225*AW225*(BK225-BJ225*(1000-AW225*BM225)/(1000-AW225*BL225))/(100*BD225)</f>
        <v>0</v>
      </c>
      <c r="AJ225">
        <f>1000*BP225*AW225*(BL225-BM225)/(100*BD225*(1000-AW225*BL225))</f>
        <v>0</v>
      </c>
      <c r="AK225">
        <f>(AL225 - AM225 - BQ225*1E3/(8.314*(BS225+273.15)) * AO225/BP225 * AN225) * BP225/(100*BD225) * (1000 - BM225)/1000</f>
        <v>0</v>
      </c>
      <c r="AL225">
        <v>1109.207949526744</v>
      </c>
      <c r="AM225">
        <v>1080.675515151515</v>
      </c>
      <c r="AN225">
        <v>2.546129223018955</v>
      </c>
      <c r="AO225">
        <v>66.79350455149209</v>
      </c>
      <c r="AP225">
        <f>(AR225 - AQ225 + BQ225*1E3/(8.314*(BS225+273.15)) * AT225/BP225 * AS225) * BP225/(100*BD225) * 1000/(1000 - AR225)</f>
        <v>0</v>
      </c>
      <c r="AQ225">
        <v>15.03605359725801</v>
      </c>
      <c r="AR225">
        <v>16.01597939393939</v>
      </c>
      <c r="AS225">
        <v>-3.556865111110895E-05</v>
      </c>
      <c r="AT225">
        <v>79.18149441064182</v>
      </c>
      <c r="AU225">
        <v>148</v>
      </c>
      <c r="AV225">
        <v>25</v>
      </c>
      <c r="AW225">
        <f>IF(AU225*$H$13&gt;=AY225,1.0,(AY225/(AY225-AU225*$H$13)))</f>
        <v>0</v>
      </c>
      <c r="AX225">
        <f>(AW225-1)*100</f>
        <v>0</v>
      </c>
      <c r="AY225">
        <f>MAX(0,($B$13+$C$13*BX225)/(1+$D$13*BX225)*BQ225/(BS225+273)*$E$13)</f>
        <v>0</v>
      </c>
      <c r="AZ225">
        <f>$B$11*BY225+$C$11*BZ225+$F$11*CK225*(1-CN225)</f>
        <v>0</v>
      </c>
      <c r="BA225">
        <f>AZ225*BB225</f>
        <v>0</v>
      </c>
      <c r="BB225">
        <f>($B$11*$D$9+$C$11*$D$9+$F$11*((CX225+CP225)/MAX(CX225+CP225+CY225, 0.1)*$I$9+CY225/MAX(CX225+CP225+CY225, 0.1)*$J$9))/($B$11+$C$11+$F$11)</f>
        <v>0</v>
      </c>
      <c r="BC225">
        <f>($B$11*$K$9+$C$11*$K$9+$F$11*((CX225+CP225)/MAX(CX225+CP225+CY225, 0.1)*$P$9+CY225/MAX(CX225+CP225+CY225, 0.1)*$Q$9))/($B$11+$C$11+$F$11)</f>
        <v>0</v>
      </c>
      <c r="BD225">
        <v>6</v>
      </c>
      <c r="BE225">
        <v>0.5</v>
      </c>
      <c r="BF225" t="s">
        <v>361</v>
      </c>
      <c r="BG225">
        <v>2</v>
      </c>
      <c r="BH225" t="b">
        <v>1</v>
      </c>
      <c r="BI225">
        <v>1728493321.314285</v>
      </c>
      <c r="BJ225">
        <v>1045.198928571428</v>
      </c>
      <c r="BK225">
        <v>1079.026428571429</v>
      </c>
      <c r="BL225">
        <v>16.02209285714286</v>
      </c>
      <c r="BM225">
        <v>15.03368571428571</v>
      </c>
      <c r="BN225">
        <v>1054.915714285714</v>
      </c>
      <c r="BO225">
        <v>16.11264285714286</v>
      </c>
      <c r="BP225">
        <v>600.0167142857142</v>
      </c>
      <c r="BQ225">
        <v>97.50573928571428</v>
      </c>
      <c r="BR225">
        <v>0.100054525</v>
      </c>
      <c r="BS225">
        <v>24.81917142857143</v>
      </c>
      <c r="BT225">
        <v>25.04659642857143</v>
      </c>
      <c r="BU225">
        <v>999.9000000000002</v>
      </c>
      <c r="BV225">
        <v>0</v>
      </c>
      <c r="BW225">
        <v>0</v>
      </c>
      <c r="BX225">
        <v>10011.09642857143</v>
      </c>
      <c r="BY225">
        <v>0</v>
      </c>
      <c r="BZ225">
        <v>440.761</v>
      </c>
      <c r="CA225">
        <v>-33.82612142857143</v>
      </c>
      <c r="CB225">
        <v>1062.217142857143</v>
      </c>
      <c r="CC225">
        <v>1095.493928571428</v>
      </c>
      <c r="CD225">
        <v>0.9884048928571429</v>
      </c>
      <c r="CE225">
        <v>1079.026428571429</v>
      </c>
      <c r="CF225">
        <v>15.03368571428571</v>
      </c>
      <c r="CG225">
        <v>1.562246071428571</v>
      </c>
      <c r="CH225">
        <v>1.46587</v>
      </c>
      <c r="CI225">
        <v>13.59136071428571</v>
      </c>
      <c r="CJ225">
        <v>12.61673928571429</v>
      </c>
      <c r="CK225">
        <v>1599.975357142857</v>
      </c>
      <c r="CL225">
        <v>0.6919921785714286</v>
      </c>
      <c r="CM225">
        <v>0.3080078214285714</v>
      </c>
      <c r="CN225">
        <v>0</v>
      </c>
      <c r="CO225">
        <v>2.112649999999999</v>
      </c>
      <c r="CP225">
        <v>0</v>
      </c>
      <c r="CQ225">
        <v>12974.57142857143</v>
      </c>
      <c r="CR225">
        <v>13789.92857142857</v>
      </c>
      <c r="CS225">
        <v>38.156</v>
      </c>
      <c r="CT225">
        <v>39.35021428571429</v>
      </c>
      <c r="CU225">
        <v>38.67164285714286</v>
      </c>
      <c r="CV225">
        <v>37.60696428571428</v>
      </c>
      <c r="CW225">
        <v>37.58224999999999</v>
      </c>
      <c r="CX225">
        <v>1107.170714285714</v>
      </c>
      <c r="CY225">
        <v>492.8046428571428</v>
      </c>
      <c r="CZ225">
        <v>0</v>
      </c>
      <c r="DA225">
        <v>1728493385.8</v>
      </c>
      <c r="DB225">
        <v>0</v>
      </c>
      <c r="DC225">
        <v>1728490956.5</v>
      </c>
      <c r="DD225" t="s">
        <v>362</v>
      </c>
      <c r="DE225">
        <v>1728490952.5</v>
      </c>
      <c r="DF225">
        <v>1728490956.5</v>
      </c>
      <c r="DG225">
        <v>1</v>
      </c>
      <c r="DH225">
        <v>-0.065</v>
      </c>
      <c r="DI225">
        <v>-0.008</v>
      </c>
      <c r="DJ225">
        <v>-3.246</v>
      </c>
      <c r="DK225">
        <v>-0.091</v>
      </c>
      <c r="DL225">
        <v>52</v>
      </c>
      <c r="DM225">
        <v>15</v>
      </c>
      <c r="DN225">
        <v>0.25</v>
      </c>
      <c r="DO225">
        <v>0.13</v>
      </c>
      <c r="DP225">
        <v>-33.7555025</v>
      </c>
      <c r="DQ225">
        <v>-1.168193245778503</v>
      </c>
      <c r="DR225">
        <v>0.1355328603835618</v>
      </c>
      <c r="DS225">
        <v>0</v>
      </c>
      <c r="DT225">
        <v>0.991639975</v>
      </c>
      <c r="DU225">
        <v>-0.06761812007505191</v>
      </c>
      <c r="DV225">
        <v>0.006563144633053206</v>
      </c>
      <c r="DW225">
        <v>1</v>
      </c>
      <c r="DX225">
        <v>1</v>
      </c>
      <c r="DY225">
        <v>2</v>
      </c>
      <c r="DZ225" t="s">
        <v>363</v>
      </c>
      <c r="EA225">
        <v>3.23066</v>
      </c>
      <c r="EB225">
        <v>2.70421</v>
      </c>
      <c r="EC225">
        <v>0.195504</v>
      </c>
      <c r="ED225">
        <v>0.19879</v>
      </c>
      <c r="EE225">
        <v>0.08434120000000001</v>
      </c>
      <c r="EF225">
        <v>0.0807088</v>
      </c>
      <c r="EG225">
        <v>26524.4</v>
      </c>
      <c r="EH225">
        <v>25773.4</v>
      </c>
      <c r="EI225">
        <v>31559.9</v>
      </c>
      <c r="EJ225">
        <v>30479.7</v>
      </c>
      <c r="EK225">
        <v>38729.3</v>
      </c>
      <c r="EL225">
        <v>37042.5</v>
      </c>
      <c r="EM225">
        <v>44249.5</v>
      </c>
      <c r="EN225">
        <v>42550</v>
      </c>
      <c r="EO225">
        <v>1.8731</v>
      </c>
      <c r="EP225">
        <v>1.898</v>
      </c>
      <c r="EQ225">
        <v>0.132188</v>
      </c>
      <c r="ER225">
        <v>0</v>
      </c>
      <c r="ES225">
        <v>22.8593</v>
      </c>
      <c r="ET225">
        <v>999.9</v>
      </c>
      <c r="EU225">
        <v>70</v>
      </c>
      <c r="EV225">
        <v>24</v>
      </c>
      <c r="EW225">
        <v>21.5021</v>
      </c>
      <c r="EX225">
        <v>61.5919</v>
      </c>
      <c r="EY225">
        <v>25.0881</v>
      </c>
      <c r="EZ225">
        <v>1</v>
      </c>
      <c r="FA225">
        <v>-0.197129</v>
      </c>
      <c r="FB225">
        <v>0.683418</v>
      </c>
      <c r="FC225">
        <v>20.1993</v>
      </c>
      <c r="FD225">
        <v>5.21864</v>
      </c>
      <c r="FE225">
        <v>11.998</v>
      </c>
      <c r="FF225">
        <v>4.9648</v>
      </c>
      <c r="FG225">
        <v>3.2956</v>
      </c>
      <c r="FH225">
        <v>9999</v>
      </c>
      <c r="FI225">
        <v>9999</v>
      </c>
      <c r="FJ225">
        <v>9999</v>
      </c>
      <c r="FK225">
        <v>148.6</v>
      </c>
      <c r="FL225">
        <v>4.97101</v>
      </c>
      <c r="FM225">
        <v>1.86768</v>
      </c>
      <c r="FN225">
        <v>1.85893</v>
      </c>
      <c r="FO225">
        <v>1.86508</v>
      </c>
      <c r="FP225">
        <v>1.86309</v>
      </c>
      <c r="FQ225">
        <v>1.86446</v>
      </c>
      <c r="FR225">
        <v>1.85988</v>
      </c>
      <c r="FS225">
        <v>1.86396</v>
      </c>
      <c r="FT225">
        <v>0</v>
      </c>
      <c r="FU225">
        <v>0</v>
      </c>
      <c r="FV225">
        <v>0</v>
      </c>
      <c r="FW225">
        <v>0</v>
      </c>
      <c r="FX225" t="s">
        <v>364</v>
      </c>
      <c r="FY225" t="s">
        <v>365</v>
      </c>
      <c r="FZ225" t="s">
        <v>366</v>
      </c>
      <c r="GA225" t="s">
        <v>366</v>
      </c>
      <c r="GB225" t="s">
        <v>366</v>
      </c>
      <c r="GC225" t="s">
        <v>366</v>
      </c>
      <c r="GD225">
        <v>0</v>
      </c>
      <c r="GE225">
        <v>100</v>
      </c>
      <c r="GF225">
        <v>100</v>
      </c>
      <c r="GG225">
        <v>-9.83</v>
      </c>
      <c r="GH225">
        <v>-0.0906</v>
      </c>
      <c r="GI225">
        <v>-2.868309889394353</v>
      </c>
      <c r="GJ225">
        <v>-0.006773961979547998</v>
      </c>
      <c r="GK225">
        <v>-8.296070481250098E-08</v>
      </c>
      <c r="GL225">
        <v>3.322967193956903E-10</v>
      </c>
      <c r="GM225">
        <v>-0.07871069313407227</v>
      </c>
      <c r="GN225">
        <v>-0.00208336341840114</v>
      </c>
      <c r="GO225">
        <v>8.801746095907445E-05</v>
      </c>
      <c r="GP225">
        <v>-2.677693255255651E-07</v>
      </c>
      <c r="GQ225">
        <v>3</v>
      </c>
      <c r="GR225">
        <v>2052</v>
      </c>
      <c r="GS225">
        <v>2</v>
      </c>
      <c r="GT225">
        <v>18</v>
      </c>
      <c r="GU225">
        <v>39.6</v>
      </c>
      <c r="GV225">
        <v>39.5</v>
      </c>
      <c r="GW225">
        <v>2.46094</v>
      </c>
      <c r="GX225">
        <v>2.35229</v>
      </c>
      <c r="GY225">
        <v>1.44775</v>
      </c>
      <c r="GZ225">
        <v>2.32056</v>
      </c>
      <c r="HA225">
        <v>1.55151</v>
      </c>
      <c r="HB225">
        <v>2.37427</v>
      </c>
      <c r="HC225">
        <v>29.5165</v>
      </c>
      <c r="HD225">
        <v>14.6049</v>
      </c>
      <c r="HE225">
        <v>18</v>
      </c>
      <c r="HF225">
        <v>423.543</v>
      </c>
      <c r="HG225">
        <v>435.191</v>
      </c>
      <c r="HH225">
        <v>22.4539</v>
      </c>
      <c r="HI225">
        <v>24.4561</v>
      </c>
      <c r="HJ225">
        <v>30.0006</v>
      </c>
      <c r="HK225">
        <v>24.4225</v>
      </c>
      <c r="HL225">
        <v>24.3415</v>
      </c>
      <c r="HM225">
        <v>49.2802</v>
      </c>
      <c r="HN225">
        <v>38.4503</v>
      </c>
      <c r="HO225">
        <v>41.7237</v>
      </c>
      <c r="HP225">
        <v>22.4446</v>
      </c>
      <c r="HQ225">
        <v>1113.32</v>
      </c>
      <c r="HR225">
        <v>14.994</v>
      </c>
      <c r="HS225">
        <v>100.179</v>
      </c>
      <c r="HT225">
        <v>101.685</v>
      </c>
    </row>
    <row r="226" spans="1:228">
      <c r="A226">
        <v>210</v>
      </c>
      <c r="B226">
        <v>1728493334.1</v>
      </c>
      <c r="C226">
        <v>2396.599999904633</v>
      </c>
      <c r="D226" t="s">
        <v>787</v>
      </c>
      <c r="E226" t="s">
        <v>788</v>
      </c>
      <c r="F226">
        <v>5</v>
      </c>
      <c r="G226" t="s">
        <v>357</v>
      </c>
      <c r="H226" t="s">
        <v>358</v>
      </c>
      <c r="I226" t="s">
        <v>359</v>
      </c>
      <c r="J226" t="s">
        <v>612</v>
      </c>
      <c r="K226">
        <v>1728493326.6</v>
      </c>
      <c r="L226">
        <f>(M226)/1000</f>
        <v>0</v>
      </c>
      <c r="M226">
        <f>IF(BH226, AP226, AJ226)</f>
        <v>0</v>
      </c>
      <c r="N226">
        <f>IF(BH226, AK226, AI226)</f>
        <v>0</v>
      </c>
      <c r="O226">
        <f>BJ226 - IF(AW226&gt;1, N226*BD226*100.0/(AY226), 0)</f>
        <v>0</v>
      </c>
      <c r="P226">
        <f>((V226-L226/2)*O226-N226)/(V226+L226/2)</f>
        <v>0</v>
      </c>
      <c r="Q226">
        <f>P226*(BQ226+BR226)/1000.0</f>
        <v>0</v>
      </c>
      <c r="R226">
        <f>(BJ226 - IF(AW226&gt;1, N226*BD226*100.0/(AY226), 0))*(BQ226+BR226)/1000.0</f>
        <v>0</v>
      </c>
      <c r="S226">
        <f>2.0/((1/U226-1/T226)+SIGN(U226)*SQRT((1/U226-1/T226)*(1/U226-1/T226) + 4*BE226/((BE226+1)*(BE226+1))*(2*1/U226*1/T226-1/T226*1/T226)))</f>
        <v>0</v>
      </c>
      <c r="T226">
        <f>IF(LEFT(BF226,1)&lt;&gt;"0",IF(LEFT(BF226,1)="1",3.0,BG226),$D$5+$E$5*(BX226*BQ226/($K$5*1000))+$F$5*(BX226*BQ226/($K$5*1000))*MAX(MIN(BD226,$J$5),$I$5)*MAX(MIN(BD226,$J$5),$I$5)+$G$5*MAX(MIN(BD226,$J$5),$I$5)*(BX226*BQ226/($K$5*1000))+$H$5*(BX226*BQ226/($K$5*1000))*(BX226*BQ226/($K$5*1000)))</f>
        <v>0</v>
      </c>
      <c r="U226">
        <f>L226*(1000-(1000*0.61365*exp(17.502*Y226/(240.97+Y226))/(BQ226+BR226)+BL226)/2)/(1000*0.61365*exp(17.502*Y226/(240.97+Y226))/(BQ226+BR226)-BL226)</f>
        <v>0</v>
      </c>
      <c r="V226">
        <f>1/((BE226+1)/(S226/1.6)+1/(T226/1.37)) + BE226/((BE226+1)/(S226/1.6) + BE226/(T226/1.37))</f>
        <v>0</v>
      </c>
      <c r="W226">
        <f>(AZ226*BC226)</f>
        <v>0</v>
      </c>
      <c r="X226">
        <f>(BS226+(W226+2*0.95*5.67E-8*(((BS226+$B$7)+273)^4-(BS226+273)^4)-44100*L226)/(1.84*29.3*T226+8*0.95*5.67E-8*(BS226+273)^3))</f>
        <v>0</v>
      </c>
      <c r="Y226">
        <f>($C$7*BT226+$D$7*BU226+$E$7*X226)</f>
        <v>0</v>
      </c>
      <c r="Z226">
        <f>0.61365*exp(17.502*Y226/(240.97+Y226))</f>
        <v>0</v>
      </c>
      <c r="AA226">
        <f>(AB226/AC226*100)</f>
        <v>0</v>
      </c>
      <c r="AB226">
        <f>BL226*(BQ226+BR226)/1000</f>
        <v>0</v>
      </c>
      <c r="AC226">
        <f>0.61365*exp(17.502*BS226/(240.97+BS226))</f>
        <v>0</v>
      </c>
      <c r="AD226">
        <f>(Z226-BL226*(BQ226+BR226)/1000)</f>
        <v>0</v>
      </c>
      <c r="AE226">
        <f>(-L226*44100)</f>
        <v>0</v>
      </c>
      <c r="AF226">
        <f>2*29.3*T226*0.92*(BS226-Y226)</f>
        <v>0</v>
      </c>
      <c r="AG226">
        <f>2*0.95*5.67E-8*(((BS226+$B$7)+273)^4-(Y226+273)^4)</f>
        <v>0</v>
      </c>
      <c r="AH226">
        <f>W226+AG226+AE226+AF226</f>
        <v>0</v>
      </c>
      <c r="AI226">
        <f>BP226*AW226*(BK226-BJ226*(1000-AW226*BM226)/(1000-AW226*BL226))/(100*BD226)</f>
        <v>0</v>
      </c>
      <c r="AJ226">
        <f>1000*BP226*AW226*(BL226-BM226)/(100*BD226*(1000-AW226*BL226))</f>
        <v>0</v>
      </c>
      <c r="AK226">
        <f>(AL226 - AM226 - BQ226*1E3/(8.314*(BS226+273.15)) * AO226/BP226 * AN226) * BP226/(100*BD226) * (1000 - BM226)/1000</f>
        <v>0</v>
      </c>
      <c r="AL226">
        <v>1121.86351067494</v>
      </c>
      <c r="AM226">
        <v>1093.306484848485</v>
      </c>
      <c r="AN226">
        <v>2.519774433142881</v>
      </c>
      <c r="AO226">
        <v>66.79350455149209</v>
      </c>
      <c r="AP226">
        <f>(AR226 - AQ226 + BQ226*1E3/(8.314*(BS226+273.15)) * AT226/BP226 * AS226) * BP226/(100*BD226) * 1000/(1000 - AR226)</f>
        <v>0</v>
      </c>
      <c r="AQ226">
        <v>15.03636768756659</v>
      </c>
      <c r="AR226">
        <v>16.01259999999999</v>
      </c>
      <c r="AS226">
        <v>-1.88849787297883E-05</v>
      </c>
      <c r="AT226">
        <v>79.18149441064182</v>
      </c>
      <c r="AU226">
        <v>148</v>
      </c>
      <c r="AV226">
        <v>25</v>
      </c>
      <c r="AW226">
        <f>IF(AU226*$H$13&gt;=AY226,1.0,(AY226/(AY226-AU226*$H$13)))</f>
        <v>0</v>
      </c>
      <c r="AX226">
        <f>(AW226-1)*100</f>
        <v>0</v>
      </c>
      <c r="AY226">
        <f>MAX(0,($B$13+$C$13*BX226)/(1+$D$13*BX226)*BQ226/(BS226+273)*$E$13)</f>
        <v>0</v>
      </c>
      <c r="AZ226">
        <f>$B$11*BY226+$C$11*BZ226+$F$11*CK226*(1-CN226)</f>
        <v>0</v>
      </c>
      <c r="BA226">
        <f>AZ226*BB226</f>
        <v>0</v>
      </c>
      <c r="BB226">
        <f>($B$11*$D$9+$C$11*$D$9+$F$11*((CX226+CP226)/MAX(CX226+CP226+CY226, 0.1)*$I$9+CY226/MAX(CX226+CP226+CY226, 0.1)*$J$9))/($B$11+$C$11+$F$11)</f>
        <v>0</v>
      </c>
      <c r="BC226">
        <f>($B$11*$K$9+$C$11*$K$9+$F$11*((CX226+CP226)/MAX(CX226+CP226+CY226, 0.1)*$P$9+CY226/MAX(CX226+CP226+CY226, 0.1)*$Q$9))/($B$11+$C$11+$F$11)</f>
        <v>0</v>
      </c>
      <c r="BD226">
        <v>6</v>
      </c>
      <c r="BE226">
        <v>0.5</v>
      </c>
      <c r="BF226" t="s">
        <v>361</v>
      </c>
      <c r="BG226">
        <v>2</v>
      </c>
      <c r="BH226" t="b">
        <v>1</v>
      </c>
      <c r="BI226">
        <v>1728493326.6</v>
      </c>
      <c r="BJ226">
        <v>1058.368888888889</v>
      </c>
      <c r="BK226">
        <v>1092.275555555556</v>
      </c>
      <c r="BL226">
        <v>16.01759259259259</v>
      </c>
      <c r="BM226">
        <v>15.03543333333333</v>
      </c>
      <c r="BN226">
        <v>1068.162592592593</v>
      </c>
      <c r="BO226">
        <v>16.10814074074074</v>
      </c>
      <c r="BP226">
        <v>599.9984444444445</v>
      </c>
      <c r="BQ226">
        <v>97.50492962962964</v>
      </c>
      <c r="BR226">
        <v>0.09998021851851852</v>
      </c>
      <c r="BS226">
        <v>24.81424444444444</v>
      </c>
      <c r="BT226">
        <v>25.03792592592593</v>
      </c>
      <c r="BU226">
        <v>999.9000000000001</v>
      </c>
      <c r="BV226">
        <v>0</v>
      </c>
      <c r="BW226">
        <v>0</v>
      </c>
      <c r="BX226">
        <v>10011.31592592593</v>
      </c>
      <c r="BY226">
        <v>0</v>
      </c>
      <c r="BZ226">
        <v>444.2621111111111</v>
      </c>
      <c r="CA226">
        <v>-33.906</v>
      </c>
      <c r="CB226">
        <v>1075.596296296296</v>
      </c>
      <c r="CC226">
        <v>1108.947407407407</v>
      </c>
      <c r="CD226">
        <v>0.9821617407407407</v>
      </c>
      <c r="CE226">
        <v>1092.275555555556</v>
      </c>
      <c r="CF226">
        <v>15.03543333333333</v>
      </c>
      <c r="CG226">
        <v>1.561794074074074</v>
      </c>
      <c r="CH226">
        <v>1.466028148148148</v>
      </c>
      <c r="CI226">
        <v>13.58691851851852</v>
      </c>
      <c r="CJ226">
        <v>12.61837777777778</v>
      </c>
      <c r="CK226">
        <v>1599.982592592592</v>
      </c>
      <c r="CL226">
        <v>0.691995962962963</v>
      </c>
      <c r="CM226">
        <v>0.308004037037037</v>
      </c>
      <c r="CN226">
        <v>0</v>
      </c>
      <c r="CO226">
        <v>2.143707407407408</v>
      </c>
      <c r="CP226">
        <v>0</v>
      </c>
      <c r="CQ226">
        <v>12997.92222222222</v>
      </c>
      <c r="CR226">
        <v>13790.01111111111</v>
      </c>
      <c r="CS226">
        <v>38.25444444444444</v>
      </c>
      <c r="CT226">
        <v>39.44418518518518</v>
      </c>
      <c r="CU226">
        <v>38.7497037037037</v>
      </c>
      <c r="CV226">
        <v>37.72433333333333</v>
      </c>
      <c r="CW226">
        <v>37.6687037037037</v>
      </c>
      <c r="CX226">
        <v>1107.181851851852</v>
      </c>
      <c r="CY226">
        <v>492.8007407407407</v>
      </c>
      <c r="CZ226">
        <v>0</v>
      </c>
      <c r="DA226">
        <v>1728493390.6</v>
      </c>
      <c r="DB226">
        <v>0</v>
      </c>
      <c r="DC226">
        <v>1728490956.5</v>
      </c>
      <c r="DD226" t="s">
        <v>362</v>
      </c>
      <c r="DE226">
        <v>1728490952.5</v>
      </c>
      <c r="DF226">
        <v>1728490956.5</v>
      </c>
      <c r="DG226">
        <v>1</v>
      </c>
      <c r="DH226">
        <v>-0.065</v>
      </c>
      <c r="DI226">
        <v>-0.008</v>
      </c>
      <c r="DJ226">
        <v>-3.246</v>
      </c>
      <c r="DK226">
        <v>-0.091</v>
      </c>
      <c r="DL226">
        <v>52</v>
      </c>
      <c r="DM226">
        <v>15</v>
      </c>
      <c r="DN226">
        <v>0.25</v>
      </c>
      <c r="DO226">
        <v>0.13</v>
      </c>
      <c r="DP226">
        <v>-33.8580425</v>
      </c>
      <c r="DQ226">
        <v>-1.066258536585284</v>
      </c>
      <c r="DR226">
        <v>0.1286431360149076</v>
      </c>
      <c r="DS226">
        <v>0</v>
      </c>
      <c r="DT226">
        <v>0.9859919250000001</v>
      </c>
      <c r="DU226">
        <v>-0.07096582739212266</v>
      </c>
      <c r="DV226">
        <v>0.006884454148251339</v>
      </c>
      <c r="DW226">
        <v>1</v>
      </c>
      <c r="DX226">
        <v>1</v>
      </c>
      <c r="DY226">
        <v>2</v>
      </c>
      <c r="DZ226" t="s">
        <v>363</v>
      </c>
      <c r="EA226">
        <v>3.23078</v>
      </c>
      <c r="EB226">
        <v>2.70471</v>
      </c>
      <c r="EC226">
        <v>0.196944</v>
      </c>
      <c r="ED226">
        <v>0.200243</v>
      </c>
      <c r="EE226">
        <v>0.0843286</v>
      </c>
      <c r="EF226">
        <v>0.080717</v>
      </c>
      <c r="EG226">
        <v>26476.4</v>
      </c>
      <c r="EH226">
        <v>25726.2</v>
      </c>
      <c r="EI226">
        <v>31559.3</v>
      </c>
      <c r="EJ226">
        <v>30479.1</v>
      </c>
      <c r="EK226">
        <v>38729</v>
      </c>
      <c r="EL226">
        <v>37041.6</v>
      </c>
      <c r="EM226">
        <v>44248.5</v>
      </c>
      <c r="EN226">
        <v>42549.3</v>
      </c>
      <c r="EO226">
        <v>1.87285</v>
      </c>
      <c r="EP226">
        <v>1.89765</v>
      </c>
      <c r="EQ226">
        <v>0.131764</v>
      </c>
      <c r="ER226">
        <v>0</v>
      </c>
      <c r="ES226">
        <v>22.866</v>
      </c>
      <c r="ET226">
        <v>999.9</v>
      </c>
      <c r="EU226">
        <v>70</v>
      </c>
      <c r="EV226">
        <v>24</v>
      </c>
      <c r="EW226">
        <v>21.5032</v>
      </c>
      <c r="EX226">
        <v>61.2719</v>
      </c>
      <c r="EY226">
        <v>24.7837</v>
      </c>
      <c r="EZ226">
        <v>1</v>
      </c>
      <c r="FA226">
        <v>-0.196735</v>
      </c>
      <c r="FB226">
        <v>0.66878</v>
      </c>
      <c r="FC226">
        <v>20.1994</v>
      </c>
      <c r="FD226">
        <v>5.21969</v>
      </c>
      <c r="FE226">
        <v>11.9978</v>
      </c>
      <c r="FF226">
        <v>4.96495</v>
      </c>
      <c r="FG226">
        <v>3.29565</v>
      </c>
      <c r="FH226">
        <v>9999</v>
      </c>
      <c r="FI226">
        <v>9999</v>
      </c>
      <c r="FJ226">
        <v>9999</v>
      </c>
      <c r="FK226">
        <v>148.6</v>
      </c>
      <c r="FL226">
        <v>4.97101</v>
      </c>
      <c r="FM226">
        <v>1.86768</v>
      </c>
      <c r="FN226">
        <v>1.85897</v>
      </c>
      <c r="FO226">
        <v>1.86508</v>
      </c>
      <c r="FP226">
        <v>1.8631</v>
      </c>
      <c r="FQ226">
        <v>1.86445</v>
      </c>
      <c r="FR226">
        <v>1.85984</v>
      </c>
      <c r="FS226">
        <v>1.86396</v>
      </c>
      <c r="FT226">
        <v>0</v>
      </c>
      <c r="FU226">
        <v>0</v>
      </c>
      <c r="FV226">
        <v>0</v>
      </c>
      <c r="FW226">
        <v>0</v>
      </c>
      <c r="FX226" t="s">
        <v>364</v>
      </c>
      <c r="FY226" t="s">
        <v>365</v>
      </c>
      <c r="FZ226" t="s">
        <v>366</v>
      </c>
      <c r="GA226" t="s">
        <v>366</v>
      </c>
      <c r="GB226" t="s">
        <v>366</v>
      </c>
      <c r="GC226" t="s">
        <v>366</v>
      </c>
      <c r="GD226">
        <v>0</v>
      </c>
      <c r="GE226">
        <v>100</v>
      </c>
      <c r="GF226">
        <v>100</v>
      </c>
      <c r="GG226">
        <v>-9.9</v>
      </c>
      <c r="GH226">
        <v>-0.0905</v>
      </c>
      <c r="GI226">
        <v>-2.868309889394353</v>
      </c>
      <c r="GJ226">
        <v>-0.006773961979547998</v>
      </c>
      <c r="GK226">
        <v>-8.296070481250098E-08</v>
      </c>
      <c r="GL226">
        <v>3.322967193956903E-10</v>
      </c>
      <c r="GM226">
        <v>-0.07871069313407227</v>
      </c>
      <c r="GN226">
        <v>-0.00208336341840114</v>
      </c>
      <c r="GO226">
        <v>8.801746095907445E-05</v>
      </c>
      <c r="GP226">
        <v>-2.677693255255651E-07</v>
      </c>
      <c r="GQ226">
        <v>3</v>
      </c>
      <c r="GR226">
        <v>2052</v>
      </c>
      <c r="GS226">
        <v>2</v>
      </c>
      <c r="GT226">
        <v>18</v>
      </c>
      <c r="GU226">
        <v>39.7</v>
      </c>
      <c r="GV226">
        <v>39.6</v>
      </c>
      <c r="GW226">
        <v>2.48169</v>
      </c>
      <c r="GX226">
        <v>2.37061</v>
      </c>
      <c r="GY226">
        <v>1.44897</v>
      </c>
      <c r="GZ226">
        <v>2.32056</v>
      </c>
      <c r="HA226">
        <v>1.55151</v>
      </c>
      <c r="HB226">
        <v>2.23999</v>
      </c>
      <c r="HC226">
        <v>29.5165</v>
      </c>
      <c r="HD226">
        <v>14.5961</v>
      </c>
      <c r="HE226">
        <v>18</v>
      </c>
      <c r="HF226">
        <v>423.463</v>
      </c>
      <c r="HG226">
        <v>435.043</v>
      </c>
      <c r="HH226">
        <v>22.4132</v>
      </c>
      <c r="HI226">
        <v>24.4638</v>
      </c>
      <c r="HJ226">
        <v>30.0006</v>
      </c>
      <c r="HK226">
        <v>24.4296</v>
      </c>
      <c r="HL226">
        <v>24.3486</v>
      </c>
      <c r="HM226">
        <v>49.7554</v>
      </c>
      <c r="HN226">
        <v>38.4503</v>
      </c>
      <c r="HO226">
        <v>41.7237</v>
      </c>
      <c r="HP226">
        <v>22.409</v>
      </c>
      <c r="HQ226">
        <v>1128.35</v>
      </c>
      <c r="HR226">
        <v>14.9947</v>
      </c>
      <c r="HS226">
        <v>100.177</v>
      </c>
      <c r="HT226">
        <v>101.683</v>
      </c>
    </row>
    <row r="227" spans="1:228">
      <c r="A227">
        <v>211</v>
      </c>
      <c r="B227">
        <v>1728493339.1</v>
      </c>
      <c r="C227">
        <v>2401.599999904633</v>
      </c>
      <c r="D227" t="s">
        <v>789</v>
      </c>
      <c r="E227" t="s">
        <v>790</v>
      </c>
      <c r="F227">
        <v>5</v>
      </c>
      <c r="G227" t="s">
        <v>357</v>
      </c>
      <c r="H227" t="s">
        <v>358</v>
      </c>
      <c r="I227" t="s">
        <v>359</v>
      </c>
      <c r="J227" t="s">
        <v>612</v>
      </c>
      <c r="K227">
        <v>1728493331.314285</v>
      </c>
      <c r="L227">
        <f>(M227)/1000</f>
        <v>0</v>
      </c>
      <c r="M227">
        <f>IF(BH227, AP227, AJ227)</f>
        <v>0</v>
      </c>
      <c r="N227">
        <f>IF(BH227, AK227, AI227)</f>
        <v>0</v>
      </c>
      <c r="O227">
        <f>BJ227 - IF(AW227&gt;1, N227*BD227*100.0/(AY227), 0)</f>
        <v>0</v>
      </c>
      <c r="P227">
        <f>((V227-L227/2)*O227-N227)/(V227+L227/2)</f>
        <v>0</v>
      </c>
      <c r="Q227">
        <f>P227*(BQ227+BR227)/1000.0</f>
        <v>0</v>
      </c>
      <c r="R227">
        <f>(BJ227 - IF(AW227&gt;1, N227*BD227*100.0/(AY227), 0))*(BQ227+BR227)/1000.0</f>
        <v>0</v>
      </c>
      <c r="S227">
        <f>2.0/((1/U227-1/T227)+SIGN(U227)*SQRT((1/U227-1/T227)*(1/U227-1/T227) + 4*BE227/((BE227+1)*(BE227+1))*(2*1/U227*1/T227-1/T227*1/T227)))</f>
        <v>0</v>
      </c>
      <c r="T227">
        <f>IF(LEFT(BF227,1)&lt;&gt;"0",IF(LEFT(BF227,1)="1",3.0,BG227),$D$5+$E$5*(BX227*BQ227/($K$5*1000))+$F$5*(BX227*BQ227/($K$5*1000))*MAX(MIN(BD227,$J$5),$I$5)*MAX(MIN(BD227,$J$5),$I$5)+$G$5*MAX(MIN(BD227,$J$5),$I$5)*(BX227*BQ227/($K$5*1000))+$H$5*(BX227*BQ227/($K$5*1000))*(BX227*BQ227/($K$5*1000)))</f>
        <v>0</v>
      </c>
      <c r="U227">
        <f>L227*(1000-(1000*0.61365*exp(17.502*Y227/(240.97+Y227))/(BQ227+BR227)+BL227)/2)/(1000*0.61365*exp(17.502*Y227/(240.97+Y227))/(BQ227+BR227)-BL227)</f>
        <v>0</v>
      </c>
      <c r="V227">
        <f>1/((BE227+1)/(S227/1.6)+1/(T227/1.37)) + BE227/((BE227+1)/(S227/1.6) + BE227/(T227/1.37))</f>
        <v>0</v>
      </c>
      <c r="W227">
        <f>(AZ227*BC227)</f>
        <v>0</v>
      </c>
      <c r="X227">
        <f>(BS227+(W227+2*0.95*5.67E-8*(((BS227+$B$7)+273)^4-(BS227+273)^4)-44100*L227)/(1.84*29.3*T227+8*0.95*5.67E-8*(BS227+273)^3))</f>
        <v>0</v>
      </c>
      <c r="Y227">
        <f>($C$7*BT227+$D$7*BU227+$E$7*X227)</f>
        <v>0</v>
      </c>
      <c r="Z227">
        <f>0.61365*exp(17.502*Y227/(240.97+Y227))</f>
        <v>0</v>
      </c>
      <c r="AA227">
        <f>(AB227/AC227*100)</f>
        <v>0</v>
      </c>
      <c r="AB227">
        <f>BL227*(BQ227+BR227)/1000</f>
        <v>0</v>
      </c>
      <c r="AC227">
        <f>0.61365*exp(17.502*BS227/(240.97+BS227))</f>
        <v>0</v>
      </c>
      <c r="AD227">
        <f>(Z227-BL227*(BQ227+BR227)/1000)</f>
        <v>0</v>
      </c>
      <c r="AE227">
        <f>(-L227*44100)</f>
        <v>0</v>
      </c>
      <c r="AF227">
        <f>2*29.3*T227*0.92*(BS227-Y227)</f>
        <v>0</v>
      </c>
      <c r="AG227">
        <f>2*0.95*5.67E-8*(((BS227+$B$7)+273)^4-(Y227+273)^4)</f>
        <v>0</v>
      </c>
      <c r="AH227">
        <f>W227+AG227+AE227+AF227</f>
        <v>0</v>
      </c>
      <c r="AI227">
        <f>BP227*AW227*(BK227-BJ227*(1000-AW227*BM227)/(1000-AW227*BL227))/(100*BD227)</f>
        <v>0</v>
      </c>
      <c r="AJ227">
        <f>1000*BP227*AW227*(BL227-BM227)/(100*BD227*(1000-AW227*BL227))</f>
        <v>0</v>
      </c>
      <c r="AK227">
        <f>(AL227 - AM227 - BQ227*1E3/(8.314*(BS227+273.15)) * AO227/BP227 * AN227) * BP227/(100*BD227) * (1000 - BM227)/1000</f>
        <v>0</v>
      </c>
      <c r="AL227">
        <v>1134.955063062446</v>
      </c>
      <c r="AM227">
        <v>1106.185454545455</v>
      </c>
      <c r="AN227">
        <v>2.572467815185797</v>
      </c>
      <c r="AO227">
        <v>66.79350455149209</v>
      </c>
      <c r="AP227">
        <f>(AR227 - AQ227 + BQ227*1E3/(8.314*(BS227+273.15)) * AT227/BP227 * AS227) * BP227/(100*BD227) * 1000/(1000 - AR227)</f>
        <v>0</v>
      </c>
      <c r="AQ227">
        <v>15.04052991091526</v>
      </c>
      <c r="AR227">
        <v>16.00923757575758</v>
      </c>
      <c r="AS227">
        <v>-1.270565959834012E-05</v>
      </c>
      <c r="AT227">
        <v>79.18149441064182</v>
      </c>
      <c r="AU227">
        <v>147</v>
      </c>
      <c r="AV227">
        <v>24</v>
      </c>
      <c r="AW227">
        <f>IF(AU227*$H$13&gt;=AY227,1.0,(AY227/(AY227-AU227*$H$13)))</f>
        <v>0</v>
      </c>
      <c r="AX227">
        <f>(AW227-1)*100</f>
        <v>0</v>
      </c>
      <c r="AY227">
        <f>MAX(0,($B$13+$C$13*BX227)/(1+$D$13*BX227)*BQ227/(BS227+273)*$E$13)</f>
        <v>0</v>
      </c>
      <c r="AZ227">
        <f>$B$11*BY227+$C$11*BZ227+$F$11*CK227*(1-CN227)</f>
        <v>0</v>
      </c>
      <c r="BA227">
        <f>AZ227*BB227</f>
        <v>0</v>
      </c>
      <c r="BB227">
        <f>($B$11*$D$9+$C$11*$D$9+$F$11*((CX227+CP227)/MAX(CX227+CP227+CY227, 0.1)*$I$9+CY227/MAX(CX227+CP227+CY227, 0.1)*$J$9))/($B$11+$C$11+$F$11)</f>
        <v>0</v>
      </c>
      <c r="BC227">
        <f>($B$11*$K$9+$C$11*$K$9+$F$11*((CX227+CP227)/MAX(CX227+CP227+CY227, 0.1)*$P$9+CY227/MAX(CX227+CP227+CY227, 0.1)*$Q$9))/($B$11+$C$11+$F$11)</f>
        <v>0</v>
      </c>
      <c r="BD227">
        <v>6</v>
      </c>
      <c r="BE227">
        <v>0.5</v>
      </c>
      <c r="BF227" t="s">
        <v>361</v>
      </c>
      <c r="BG227">
        <v>2</v>
      </c>
      <c r="BH227" t="b">
        <v>1</v>
      </c>
      <c r="BI227">
        <v>1728493331.314285</v>
      </c>
      <c r="BJ227">
        <v>1070.155357142857</v>
      </c>
      <c r="BK227">
        <v>1104.227857142857</v>
      </c>
      <c r="BL227">
        <v>16.01414642857143</v>
      </c>
      <c r="BM227">
        <v>15.03777142857143</v>
      </c>
      <c r="BN227">
        <v>1080.016785714286</v>
      </c>
      <c r="BO227">
        <v>16.10468928571429</v>
      </c>
      <c r="BP227">
        <v>600.0286071428571</v>
      </c>
      <c r="BQ227">
        <v>97.50396071428574</v>
      </c>
      <c r="BR227">
        <v>0.1000515321428571</v>
      </c>
      <c r="BS227">
        <v>24.80949285714286</v>
      </c>
      <c r="BT227">
        <v>25.03097499999999</v>
      </c>
      <c r="BU227">
        <v>999.9000000000002</v>
      </c>
      <c r="BV227">
        <v>0</v>
      </c>
      <c r="BW227">
        <v>0</v>
      </c>
      <c r="BX227">
        <v>10001.55785714286</v>
      </c>
      <c r="BY227">
        <v>0</v>
      </c>
      <c r="BZ227">
        <v>440.3874285714285</v>
      </c>
      <c r="CA227">
        <v>-34.07246071428572</v>
      </c>
      <c r="CB227">
        <v>1087.571071428571</v>
      </c>
      <c r="CC227">
        <v>1121.085714285714</v>
      </c>
      <c r="CD227">
        <v>0.9763808214285715</v>
      </c>
      <c r="CE227">
        <v>1104.227857142857</v>
      </c>
      <c r="CF227">
        <v>15.03777142857143</v>
      </c>
      <c r="CG227">
        <v>1.5614425</v>
      </c>
      <c r="CH227">
        <v>1.466240714285714</v>
      </c>
      <c r="CI227">
        <v>13.58346071428572</v>
      </c>
      <c r="CJ227">
        <v>12.62059642857143</v>
      </c>
      <c r="CK227">
        <v>1599.976071428571</v>
      </c>
      <c r="CL227">
        <v>0.691997607142857</v>
      </c>
      <c r="CM227">
        <v>0.3080024285714286</v>
      </c>
      <c r="CN227">
        <v>0</v>
      </c>
      <c r="CO227">
        <v>2.181721428571429</v>
      </c>
      <c r="CP227">
        <v>0</v>
      </c>
      <c r="CQ227">
        <v>13017.42142857143</v>
      </c>
      <c r="CR227">
        <v>13789.95357142857</v>
      </c>
      <c r="CS227">
        <v>38.33689285714286</v>
      </c>
      <c r="CT227">
        <v>39.52657142857142</v>
      </c>
      <c r="CU227">
        <v>38.81896428571428</v>
      </c>
      <c r="CV227">
        <v>37.83682142857143</v>
      </c>
      <c r="CW227">
        <v>37.7475</v>
      </c>
      <c r="CX227">
        <v>1107.179285714286</v>
      </c>
      <c r="CY227">
        <v>492.7971428571429</v>
      </c>
      <c r="CZ227">
        <v>0</v>
      </c>
      <c r="DA227">
        <v>1728493396</v>
      </c>
      <c r="DB227">
        <v>0</v>
      </c>
      <c r="DC227">
        <v>1728490956.5</v>
      </c>
      <c r="DD227" t="s">
        <v>362</v>
      </c>
      <c r="DE227">
        <v>1728490952.5</v>
      </c>
      <c r="DF227">
        <v>1728490956.5</v>
      </c>
      <c r="DG227">
        <v>1</v>
      </c>
      <c r="DH227">
        <v>-0.065</v>
      </c>
      <c r="DI227">
        <v>-0.008</v>
      </c>
      <c r="DJ227">
        <v>-3.246</v>
      </c>
      <c r="DK227">
        <v>-0.091</v>
      </c>
      <c r="DL227">
        <v>52</v>
      </c>
      <c r="DM227">
        <v>15</v>
      </c>
      <c r="DN227">
        <v>0.25</v>
      </c>
      <c r="DO227">
        <v>0.13</v>
      </c>
      <c r="DP227">
        <v>-33.97766249999999</v>
      </c>
      <c r="DQ227">
        <v>-1.989159849906071</v>
      </c>
      <c r="DR227">
        <v>0.2042436066165838</v>
      </c>
      <c r="DS227">
        <v>0</v>
      </c>
      <c r="DT227">
        <v>0.980219325</v>
      </c>
      <c r="DU227">
        <v>-0.07296106941838651</v>
      </c>
      <c r="DV227">
        <v>0.00706105361609548</v>
      </c>
      <c r="DW227">
        <v>1</v>
      </c>
      <c r="DX227">
        <v>1</v>
      </c>
      <c r="DY227">
        <v>2</v>
      </c>
      <c r="DZ227" t="s">
        <v>363</v>
      </c>
      <c r="EA227">
        <v>3.23092</v>
      </c>
      <c r="EB227">
        <v>2.70419</v>
      </c>
      <c r="EC227">
        <v>0.198397</v>
      </c>
      <c r="ED227">
        <v>0.201666</v>
      </c>
      <c r="EE227">
        <v>0.0843103</v>
      </c>
      <c r="EF227">
        <v>0.0807329</v>
      </c>
      <c r="EG227">
        <v>26428.7</v>
      </c>
      <c r="EH227">
        <v>25680.1</v>
      </c>
      <c r="EI227">
        <v>31559.4</v>
      </c>
      <c r="EJ227">
        <v>30478.6</v>
      </c>
      <c r="EK227">
        <v>38729.8</v>
      </c>
      <c r="EL227">
        <v>37040.3</v>
      </c>
      <c r="EM227">
        <v>44248.5</v>
      </c>
      <c r="EN227">
        <v>42548.5</v>
      </c>
      <c r="EO227">
        <v>1.87375</v>
      </c>
      <c r="EP227">
        <v>1.89765</v>
      </c>
      <c r="EQ227">
        <v>0.131123</v>
      </c>
      <c r="ER227">
        <v>0</v>
      </c>
      <c r="ES227">
        <v>22.8713</v>
      </c>
      <c r="ET227">
        <v>999.9</v>
      </c>
      <c r="EU227">
        <v>70</v>
      </c>
      <c r="EV227">
        <v>24</v>
      </c>
      <c r="EW227">
        <v>21.5023</v>
      </c>
      <c r="EX227">
        <v>61.2819</v>
      </c>
      <c r="EY227">
        <v>24.5593</v>
      </c>
      <c r="EZ227">
        <v>1</v>
      </c>
      <c r="FA227">
        <v>-0.19625</v>
      </c>
      <c r="FB227">
        <v>0.648995</v>
      </c>
      <c r="FC227">
        <v>20.1994</v>
      </c>
      <c r="FD227">
        <v>5.21894</v>
      </c>
      <c r="FE227">
        <v>11.9978</v>
      </c>
      <c r="FF227">
        <v>4.96465</v>
      </c>
      <c r="FG227">
        <v>3.29558</v>
      </c>
      <c r="FH227">
        <v>9999</v>
      </c>
      <c r="FI227">
        <v>9999</v>
      </c>
      <c r="FJ227">
        <v>9999</v>
      </c>
      <c r="FK227">
        <v>148.6</v>
      </c>
      <c r="FL227">
        <v>4.97101</v>
      </c>
      <c r="FM227">
        <v>1.86768</v>
      </c>
      <c r="FN227">
        <v>1.85895</v>
      </c>
      <c r="FO227">
        <v>1.86508</v>
      </c>
      <c r="FP227">
        <v>1.86309</v>
      </c>
      <c r="FQ227">
        <v>1.86446</v>
      </c>
      <c r="FR227">
        <v>1.85988</v>
      </c>
      <c r="FS227">
        <v>1.86399</v>
      </c>
      <c r="FT227">
        <v>0</v>
      </c>
      <c r="FU227">
        <v>0</v>
      </c>
      <c r="FV227">
        <v>0</v>
      </c>
      <c r="FW227">
        <v>0</v>
      </c>
      <c r="FX227" t="s">
        <v>364</v>
      </c>
      <c r="FY227" t="s">
        <v>365</v>
      </c>
      <c r="FZ227" t="s">
        <v>366</v>
      </c>
      <c r="GA227" t="s">
        <v>366</v>
      </c>
      <c r="GB227" t="s">
        <v>366</v>
      </c>
      <c r="GC227" t="s">
        <v>366</v>
      </c>
      <c r="GD227">
        <v>0</v>
      </c>
      <c r="GE227">
        <v>100</v>
      </c>
      <c r="GF227">
        <v>100</v>
      </c>
      <c r="GG227">
        <v>-9.98</v>
      </c>
      <c r="GH227">
        <v>-0.0905</v>
      </c>
      <c r="GI227">
        <v>-2.868309889394353</v>
      </c>
      <c r="GJ227">
        <v>-0.006773961979547998</v>
      </c>
      <c r="GK227">
        <v>-8.296070481250098E-08</v>
      </c>
      <c r="GL227">
        <v>3.322967193956903E-10</v>
      </c>
      <c r="GM227">
        <v>-0.07871069313407227</v>
      </c>
      <c r="GN227">
        <v>-0.00208336341840114</v>
      </c>
      <c r="GO227">
        <v>8.801746095907445E-05</v>
      </c>
      <c r="GP227">
        <v>-2.677693255255651E-07</v>
      </c>
      <c r="GQ227">
        <v>3</v>
      </c>
      <c r="GR227">
        <v>2052</v>
      </c>
      <c r="GS227">
        <v>2</v>
      </c>
      <c r="GT227">
        <v>18</v>
      </c>
      <c r="GU227">
        <v>39.8</v>
      </c>
      <c r="GV227">
        <v>39.7</v>
      </c>
      <c r="GW227">
        <v>2.5061</v>
      </c>
      <c r="GX227">
        <v>2.36206</v>
      </c>
      <c r="GY227">
        <v>1.44897</v>
      </c>
      <c r="GZ227">
        <v>2.32056</v>
      </c>
      <c r="HA227">
        <v>1.55151</v>
      </c>
      <c r="HB227">
        <v>2.35352</v>
      </c>
      <c r="HC227">
        <v>29.5165</v>
      </c>
      <c r="HD227">
        <v>14.5961</v>
      </c>
      <c r="HE227">
        <v>18</v>
      </c>
      <c r="HF227">
        <v>423.993</v>
      </c>
      <c r="HG227">
        <v>435.101</v>
      </c>
      <c r="HH227">
        <v>22.3811</v>
      </c>
      <c r="HI227">
        <v>24.4705</v>
      </c>
      <c r="HJ227">
        <v>30.0005</v>
      </c>
      <c r="HK227">
        <v>24.4371</v>
      </c>
      <c r="HL227">
        <v>24.3557</v>
      </c>
      <c r="HM227">
        <v>50.1797</v>
      </c>
      <c r="HN227">
        <v>38.4503</v>
      </c>
      <c r="HO227">
        <v>41.7237</v>
      </c>
      <c r="HP227">
        <v>22.3798</v>
      </c>
      <c r="HQ227">
        <v>1138.38</v>
      </c>
      <c r="HR227">
        <v>14.9976</v>
      </c>
      <c r="HS227">
        <v>100.178</v>
      </c>
      <c r="HT227">
        <v>101.682</v>
      </c>
    </row>
    <row r="228" spans="1:228">
      <c r="A228">
        <v>212</v>
      </c>
      <c r="B228">
        <v>1728493344.1</v>
      </c>
      <c r="C228">
        <v>2406.599999904633</v>
      </c>
      <c r="D228" t="s">
        <v>791</v>
      </c>
      <c r="E228" t="s">
        <v>792</v>
      </c>
      <c r="F228">
        <v>5</v>
      </c>
      <c r="G228" t="s">
        <v>357</v>
      </c>
      <c r="H228" t="s">
        <v>358</v>
      </c>
      <c r="I228" t="s">
        <v>359</v>
      </c>
      <c r="J228" t="s">
        <v>612</v>
      </c>
      <c r="K228">
        <v>1728493336.6</v>
      </c>
      <c r="L228">
        <f>(M228)/1000</f>
        <v>0</v>
      </c>
      <c r="M228">
        <f>IF(BH228, AP228, AJ228)</f>
        <v>0</v>
      </c>
      <c r="N228">
        <f>IF(BH228, AK228, AI228)</f>
        <v>0</v>
      </c>
      <c r="O228">
        <f>BJ228 - IF(AW228&gt;1, N228*BD228*100.0/(AY228), 0)</f>
        <v>0</v>
      </c>
      <c r="P228">
        <f>((V228-L228/2)*O228-N228)/(V228+L228/2)</f>
        <v>0</v>
      </c>
      <c r="Q228">
        <f>P228*(BQ228+BR228)/1000.0</f>
        <v>0</v>
      </c>
      <c r="R228">
        <f>(BJ228 - IF(AW228&gt;1, N228*BD228*100.0/(AY228), 0))*(BQ228+BR228)/1000.0</f>
        <v>0</v>
      </c>
      <c r="S228">
        <f>2.0/((1/U228-1/T228)+SIGN(U228)*SQRT((1/U228-1/T228)*(1/U228-1/T228) + 4*BE228/((BE228+1)*(BE228+1))*(2*1/U228*1/T228-1/T228*1/T228)))</f>
        <v>0</v>
      </c>
      <c r="T228">
        <f>IF(LEFT(BF228,1)&lt;&gt;"0",IF(LEFT(BF228,1)="1",3.0,BG228),$D$5+$E$5*(BX228*BQ228/($K$5*1000))+$F$5*(BX228*BQ228/($K$5*1000))*MAX(MIN(BD228,$J$5),$I$5)*MAX(MIN(BD228,$J$5),$I$5)+$G$5*MAX(MIN(BD228,$J$5),$I$5)*(BX228*BQ228/($K$5*1000))+$H$5*(BX228*BQ228/($K$5*1000))*(BX228*BQ228/($K$5*1000)))</f>
        <v>0</v>
      </c>
      <c r="U228">
        <f>L228*(1000-(1000*0.61365*exp(17.502*Y228/(240.97+Y228))/(BQ228+BR228)+BL228)/2)/(1000*0.61365*exp(17.502*Y228/(240.97+Y228))/(BQ228+BR228)-BL228)</f>
        <v>0</v>
      </c>
      <c r="V228">
        <f>1/((BE228+1)/(S228/1.6)+1/(T228/1.37)) + BE228/((BE228+1)/(S228/1.6) + BE228/(T228/1.37))</f>
        <v>0</v>
      </c>
      <c r="W228">
        <f>(AZ228*BC228)</f>
        <v>0</v>
      </c>
      <c r="X228">
        <f>(BS228+(W228+2*0.95*5.67E-8*(((BS228+$B$7)+273)^4-(BS228+273)^4)-44100*L228)/(1.84*29.3*T228+8*0.95*5.67E-8*(BS228+273)^3))</f>
        <v>0</v>
      </c>
      <c r="Y228">
        <f>($C$7*BT228+$D$7*BU228+$E$7*X228)</f>
        <v>0</v>
      </c>
      <c r="Z228">
        <f>0.61365*exp(17.502*Y228/(240.97+Y228))</f>
        <v>0</v>
      </c>
      <c r="AA228">
        <f>(AB228/AC228*100)</f>
        <v>0</v>
      </c>
      <c r="AB228">
        <f>BL228*(BQ228+BR228)/1000</f>
        <v>0</v>
      </c>
      <c r="AC228">
        <f>0.61365*exp(17.502*BS228/(240.97+BS228))</f>
        <v>0</v>
      </c>
      <c r="AD228">
        <f>(Z228-BL228*(BQ228+BR228)/1000)</f>
        <v>0</v>
      </c>
      <c r="AE228">
        <f>(-L228*44100)</f>
        <v>0</v>
      </c>
      <c r="AF228">
        <f>2*29.3*T228*0.92*(BS228-Y228)</f>
        <v>0</v>
      </c>
      <c r="AG228">
        <f>2*0.95*5.67E-8*(((BS228+$B$7)+273)^4-(Y228+273)^4)</f>
        <v>0</v>
      </c>
      <c r="AH228">
        <f>W228+AG228+AE228+AF228</f>
        <v>0</v>
      </c>
      <c r="AI228">
        <f>BP228*AW228*(BK228-BJ228*(1000-AW228*BM228)/(1000-AW228*BL228))/(100*BD228)</f>
        <v>0</v>
      </c>
      <c r="AJ228">
        <f>1000*BP228*AW228*(BL228-BM228)/(100*BD228*(1000-AW228*BL228))</f>
        <v>0</v>
      </c>
      <c r="AK228">
        <f>(AL228 - AM228 - BQ228*1E3/(8.314*(BS228+273.15)) * AO228/BP228 * AN228) * BP228/(100*BD228) * (1000 - BM228)/1000</f>
        <v>0</v>
      </c>
      <c r="AL228">
        <v>1147.563099990098</v>
      </c>
      <c r="AM228">
        <v>1118.895212121212</v>
      </c>
      <c r="AN228">
        <v>2.544770625596805</v>
      </c>
      <c r="AO228">
        <v>66.79350455149209</v>
      </c>
      <c r="AP228">
        <f>(AR228 - AQ228 + BQ228*1E3/(8.314*(BS228+273.15)) * AT228/BP228 * AS228) * BP228/(100*BD228) * 1000/(1000 - AR228)</f>
        <v>0</v>
      </c>
      <c r="AQ228">
        <v>15.04407731101006</v>
      </c>
      <c r="AR228">
        <v>16.00755575757575</v>
      </c>
      <c r="AS228">
        <v>-2.307322893714706E-06</v>
      </c>
      <c r="AT228">
        <v>79.18149441064182</v>
      </c>
      <c r="AU228">
        <v>148</v>
      </c>
      <c r="AV228">
        <v>25</v>
      </c>
      <c r="AW228">
        <f>IF(AU228*$H$13&gt;=AY228,1.0,(AY228/(AY228-AU228*$H$13)))</f>
        <v>0</v>
      </c>
      <c r="AX228">
        <f>(AW228-1)*100</f>
        <v>0</v>
      </c>
      <c r="AY228">
        <f>MAX(0,($B$13+$C$13*BX228)/(1+$D$13*BX228)*BQ228/(BS228+273)*$E$13)</f>
        <v>0</v>
      </c>
      <c r="AZ228">
        <f>$B$11*BY228+$C$11*BZ228+$F$11*CK228*(1-CN228)</f>
        <v>0</v>
      </c>
      <c r="BA228">
        <f>AZ228*BB228</f>
        <v>0</v>
      </c>
      <c r="BB228">
        <f>($B$11*$D$9+$C$11*$D$9+$F$11*((CX228+CP228)/MAX(CX228+CP228+CY228, 0.1)*$I$9+CY228/MAX(CX228+CP228+CY228, 0.1)*$J$9))/($B$11+$C$11+$F$11)</f>
        <v>0</v>
      </c>
      <c r="BC228">
        <f>($B$11*$K$9+$C$11*$K$9+$F$11*((CX228+CP228)/MAX(CX228+CP228+CY228, 0.1)*$P$9+CY228/MAX(CX228+CP228+CY228, 0.1)*$Q$9))/($B$11+$C$11+$F$11)</f>
        <v>0</v>
      </c>
      <c r="BD228">
        <v>6</v>
      </c>
      <c r="BE228">
        <v>0.5</v>
      </c>
      <c r="BF228" t="s">
        <v>361</v>
      </c>
      <c r="BG228">
        <v>2</v>
      </c>
      <c r="BH228" t="b">
        <v>1</v>
      </c>
      <c r="BI228">
        <v>1728493336.6</v>
      </c>
      <c r="BJ228">
        <v>1083.40962962963</v>
      </c>
      <c r="BK228">
        <v>1117.545925925926</v>
      </c>
      <c r="BL228">
        <v>16.01072962962963</v>
      </c>
      <c r="BM228">
        <v>15.04066296296296</v>
      </c>
      <c r="BN228">
        <v>1093.348888888889</v>
      </c>
      <c r="BO228">
        <v>16.10127777777778</v>
      </c>
      <c r="BP228">
        <v>599.999962962963</v>
      </c>
      <c r="BQ228">
        <v>97.50302592592591</v>
      </c>
      <c r="BR228">
        <v>0.09999853333333332</v>
      </c>
      <c r="BS228">
        <v>24.80414814814815</v>
      </c>
      <c r="BT228">
        <v>25.02629259259259</v>
      </c>
      <c r="BU228">
        <v>999.9000000000001</v>
      </c>
      <c r="BV228">
        <v>0</v>
      </c>
      <c r="BW228">
        <v>0</v>
      </c>
      <c r="BX228">
        <v>10006.45444444445</v>
      </c>
      <c r="BY228">
        <v>0</v>
      </c>
      <c r="BZ228">
        <v>436.5393703703704</v>
      </c>
      <c r="CA228">
        <v>-34.13691111111112</v>
      </c>
      <c r="CB228">
        <v>1101.037777777778</v>
      </c>
      <c r="CC228">
        <v>1134.612222222222</v>
      </c>
      <c r="CD228">
        <v>0.9700659259259259</v>
      </c>
      <c r="CE228">
        <v>1117.545925925926</v>
      </c>
      <c r="CF228">
        <v>15.04066296296296</v>
      </c>
      <c r="CG228">
        <v>1.561094444444445</v>
      </c>
      <c r="CH228">
        <v>1.46650962962963</v>
      </c>
      <c r="CI228">
        <v>13.58003333333333</v>
      </c>
      <c r="CJ228">
        <v>12.62339259259259</v>
      </c>
      <c r="CK228">
        <v>1599.982962962963</v>
      </c>
      <c r="CL228">
        <v>0.6920034074074073</v>
      </c>
      <c r="CM228">
        <v>0.3079966296296296</v>
      </c>
      <c r="CN228">
        <v>0</v>
      </c>
      <c r="CO228">
        <v>2.108659259259259</v>
      </c>
      <c r="CP228">
        <v>0</v>
      </c>
      <c r="CQ228">
        <v>13038.85185185185</v>
      </c>
      <c r="CR228">
        <v>13790.04074074074</v>
      </c>
      <c r="CS228">
        <v>38.4372962962963</v>
      </c>
      <c r="CT228">
        <v>39.62018518518518</v>
      </c>
      <c r="CU228">
        <v>38.89785185185185</v>
      </c>
      <c r="CV228">
        <v>37.95337037037037</v>
      </c>
      <c r="CW228">
        <v>37.83077777777778</v>
      </c>
      <c r="CX228">
        <v>1107.194074074074</v>
      </c>
      <c r="CY228">
        <v>492.7892592592593</v>
      </c>
      <c r="CZ228">
        <v>0</v>
      </c>
      <c r="DA228">
        <v>1728493400.8</v>
      </c>
      <c r="DB228">
        <v>0</v>
      </c>
      <c r="DC228">
        <v>1728490956.5</v>
      </c>
      <c r="DD228" t="s">
        <v>362</v>
      </c>
      <c r="DE228">
        <v>1728490952.5</v>
      </c>
      <c r="DF228">
        <v>1728490956.5</v>
      </c>
      <c r="DG228">
        <v>1</v>
      </c>
      <c r="DH228">
        <v>-0.065</v>
      </c>
      <c r="DI228">
        <v>-0.008</v>
      </c>
      <c r="DJ228">
        <v>-3.246</v>
      </c>
      <c r="DK228">
        <v>-0.091</v>
      </c>
      <c r="DL228">
        <v>52</v>
      </c>
      <c r="DM228">
        <v>15</v>
      </c>
      <c r="DN228">
        <v>0.25</v>
      </c>
      <c r="DO228">
        <v>0.13</v>
      </c>
      <c r="DP228">
        <v>-34.08508780487805</v>
      </c>
      <c r="DQ228">
        <v>-1.015231358885016</v>
      </c>
      <c r="DR228">
        <v>0.1418580004451748</v>
      </c>
      <c r="DS228">
        <v>0</v>
      </c>
      <c r="DT228">
        <v>0.973627243902439</v>
      </c>
      <c r="DU228">
        <v>-0.07192174912891912</v>
      </c>
      <c r="DV228">
        <v>0.00714162034213828</v>
      </c>
      <c r="DW228">
        <v>1</v>
      </c>
      <c r="DX228">
        <v>1</v>
      </c>
      <c r="DY228">
        <v>2</v>
      </c>
      <c r="DZ228" t="s">
        <v>363</v>
      </c>
      <c r="EA228">
        <v>3.23083</v>
      </c>
      <c r="EB228">
        <v>2.70438</v>
      </c>
      <c r="EC228">
        <v>0.199828</v>
      </c>
      <c r="ED228">
        <v>0.203072</v>
      </c>
      <c r="EE228">
        <v>0.08430269999999999</v>
      </c>
      <c r="EF228">
        <v>0.080745</v>
      </c>
      <c r="EG228">
        <v>26380.7</v>
      </c>
      <c r="EH228">
        <v>25634.6</v>
      </c>
      <c r="EI228">
        <v>31558.3</v>
      </c>
      <c r="EJ228">
        <v>30478.2</v>
      </c>
      <c r="EK228">
        <v>38729</v>
      </c>
      <c r="EL228">
        <v>37039.5</v>
      </c>
      <c r="EM228">
        <v>44247.1</v>
      </c>
      <c r="EN228">
        <v>42548.2</v>
      </c>
      <c r="EO228">
        <v>1.87278</v>
      </c>
      <c r="EP228">
        <v>1.8974</v>
      </c>
      <c r="EQ228">
        <v>0.130609</v>
      </c>
      <c r="ER228">
        <v>0</v>
      </c>
      <c r="ES228">
        <v>22.8751</v>
      </c>
      <c r="ET228">
        <v>999.9</v>
      </c>
      <c r="EU228">
        <v>70</v>
      </c>
      <c r="EV228">
        <v>24</v>
      </c>
      <c r="EW228">
        <v>21.5013</v>
      </c>
      <c r="EX228">
        <v>61.3519</v>
      </c>
      <c r="EY228">
        <v>24.5593</v>
      </c>
      <c r="EZ228">
        <v>1</v>
      </c>
      <c r="FA228">
        <v>-0.195864</v>
      </c>
      <c r="FB228">
        <v>0.6325190000000001</v>
      </c>
      <c r="FC228">
        <v>20.1996</v>
      </c>
      <c r="FD228">
        <v>5.21939</v>
      </c>
      <c r="FE228">
        <v>11.9978</v>
      </c>
      <c r="FF228">
        <v>4.96495</v>
      </c>
      <c r="FG228">
        <v>3.29565</v>
      </c>
      <c r="FH228">
        <v>9999</v>
      </c>
      <c r="FI228">
        <v>9999</v>
      </c>
      <c r="FJ228">
        <v>9999</v>
      </c>
      <c r="FK228">
        <v>148.6</v>
      </c>
      <c r="FL228">
        <v>4.97101</v>
      </c>
      <c r="FM228">
        <v>1.86768</v>
      </c>
      <c r="FN228">
        <v>1.85892</v>
      </c>
      <c r="FO228">
        <v>1.86508</v>
      </c>
      <c r="FP228">
        <v>1.8631</v>
      </c>
      <c r="FQ228">
        <v>1.86446</v>
      </c>
      <c r="FR228">
        <v>1.85987</v>
      </c>
      <c r="FS228">
        <v>1.86398</v>
      </c>
      <c r="FT228">
        <v>0</v>
      </c>
      <c r="FU228">
        <v>0</v>
      </c>
      <c r="FV228">
        <v>0</v>
      </c>
      <c r="FW228">
        <v>0</v>
      </c>
      <c r="FX228" t="s">
        <v>364</v>
      </c>
      <c r="FY228" t="s">
        <v>365</v>
      </c>
      <c r="FZ228" t="s">
        <v>366</v>
      </c>
      <c r="GA228" t="s">
        <v>366</v>
      </c>
      <c r="GB228" t="s">
        <v>366</v>
      </c>
      <c r="GC228" t="s">
        <v>366</v>
      </c>
      <c r="GD228">
        <v>0</v>
      </c>
      <c r="GE228">
        <v>100</v>
      </c>
      <c r="GF228">
        <v>100</v>
      </c>
      <c r="GG228">
        <v>-10.05</v>
      </c>
      <c r="GH228">
        <v>-0.0906</v>
      </c>
      <c r="GI228">
        <v>-2.868309889394353</v>
      </c>
      <c r="GJ228">
        <v>-0.006773961979547998</v>
      </c>
      <c r="GK228">
        <v>-8.296070481250098E-08</v>
      </c>
      <c r="GL228">
        <v>3.322967193956903E-10</v>
      </c>
      <c r="GM228">
        <v>-0.07871069313407227</v>
      </c>
      <c r="GN228">
        <v>-0.00208336341840114</v>
      </c>
      <c r="GO228">
        <v>8.801746095907445E-05</v>
      </c>
      <c r="GP228">
        <v>-2.677693255255651E-07</v>
      </c>
      <c r="GQ228">
        <v>3</v>
      </c>
      <c r="GR228">
        <v>2052</v>
      </c>
      <c r="GS228">
        <v>2</v>
      </c>
      <c r="GT228">
        <v>18</v>
      </c>
      <c r="GU228">
        <v>39.9</v>
      </c>
      <c r="GV228">
        <v>39.8</v>
      </c>
      <c r="GW228">
        <v>2.52686</v>
      </c>
      <c r="GX228">
        <v>2.35718</v>
      </c>
      <c r="GY228">
        <v>1.44775</v>
      </c>
      <c r="GZ228">
        <v>2.32056</v>
      </c>
      <c r="HA228">
        <v>1.55151</v>
      </c>
      <c r="HB228">
        <v>2.42554</v>
      </c>
      <c r="HC228">
        <v>29.5165</v>
      </c>
      <c r="HD228">
        <v>14.6049</v>
      </c>
      <c r="HE228">
        <v>18</v>
      </c>
      <c r="HF228">
        <v>423.528</v>
      </c>
      <c r="HG228">
        <v>435.013</v>
      </c>
      <c r="HH228">
        <v>22.3566</v>
      </c>
      <c r="HI228">
        <v>24.4779</v>
      </c>
      <c r="HJ228">
        <v>30.0005</v>
      </c>
      <c r="HK228">
        <v>24.4441</v>
      </c>
      <c r="HL228">
        <v>24.363</v>
      </c>
      <c r="HM228">
        <v>50.6559</v>
      </c>
      <c r="HN228">
        <v>38.4503</v>
      </c>
      <c r="HO228">
        <v>41.3419</v>
      </c>
      <c r="HP228">
        <v>22.355</v>
      </c>
      <c r="HQ228">
        <v>1153.43</v>
      </c>
      <c r="HR228">
        <v>15.0037</v>
      </c>
      <c r="HS228">
        <v>100.174</v>
      </c>
      <c r="HT228">
        <v>101.681</v>
      </c>
    </row>
    <row r="229" spans="1:228">
      <c r="A229">
        <v>213</v>
      </c>
      <c r="B229">
        <v>1728493349.1</v>
      </c>
      <c r="C229">
        <v>2411.599999904633</v>
      </c>
      <c r="D229" t="s">
        <v>793</v>
      </c>
      <c r="E229" t="s">
        <v>794</v>
      </c>
      <c r="F229">
        <v>5</v>
      </c>
      <c r="G229" t="s">
        <v>357</v>
      </c>
      <c r="H229" t="s">
        <v>358</v>
      </c>
      <c r="I229" t="s">
        <v>359</v>
      </c>
      <c r="J229" t="s">
        <v>612</v>
      </c>
      <c r="K229">
        <v>1728493341.314285</v>
      </c>
      <c r="L229">
        <f>(M229)/1000</f>
        <v>0</v>
      </c>
      <c r="M229">
        <f>IF(BH229, AP229, AJ229)</f>
        <v>0</v>
      </c>
      <c r="N229">
        <f>IF(BH229, AK229, AI229)</f>
        <v>0</v>
      </c>
      <c r="O229">
        <f>BJ229 - IF(AW229&gt;1, N229*BD229*100.0/(AY229), 0)</f>
        <v>0</v>
      </c>
      <c r="P229">
        <f>((V229-L229/2)*O229-N229)/(V229+L229/2)</f>
        <v>0</v>
      </c>
      <c r="Q229">
        <f>P229*(BQ229+BR229)/1000.0</f>
        <v>0</v>
      </c>
      <c r="R229">
        <f>(BJ229 - IF(AW229&gt;1, N229*BD229*100.0/(AY229), 0))*(BQ229+BR229)/1000.0</f>
        <v>0</v>
      </c>
      <c r="S229">
        <f>2.0/((1/U229-1/T229)+SIGN(U229)*SQRT((1/U229-1/T229)*(1/U229-1/T229) + 4*BE229/((BE229+1)*(BE229+1))*(2*1/U229*1/T229-1/T229*1/T229)))</f>
        <v>0</v>
      </c>
      <c r="T229">
        <f>IF(LEFT(BF229,1)&lt;&gt;"0",IF(LEFT(BF229,1)="1",3.0,BG229),$D$5+$E$5*(BX229*BQ229/($K$5*1000))+$F$5*(BX229*BQ229/($K$5*1000))*MAX(MIN(BD229,$J$5),$I$5)*MAX(MIN(BD229,$J$5),$I$5)+$G$5*MAX(MIN(BD229,$J$5),$I$5)*(BX229*BQ229/($K$5*1000))+$H$5*(BX229*BQ229/($K$5*1000))*(BX229*BQ229/($K$5*1000)))</f>
        <v>0</v>
      </c>
      <c r="U229">
        <f>L229*(1000-(1000*0.61365*exp(17.502*Y229/(240.97+Y229))/(BQ229+BR229)+BL229)/2)/(1000*0.61365*exp(17.502*Y229/(240.97+Y229))/(BQ229+BR229)-BL229)</f>
        <v>0</v>
      </c>
      <c r="V229">
        <f>1/((BE229+1)/(S229/1.6)+1/(T229/1.37)) + BE229/((BE229+1)/(S229/1.6) + BE229/(T229/1.37))</f>
        <v>0</v>
      </c>
      <c r="W229">
        <f>(AZ229*BC229)</f>
        <v>0</v>
      </c>
      <c r="X229">
        <f>(BS229+(W229+2*0.95*5.67E-8*(((BS229+$B$7)+273)^4-(BS229+273)^4)-44100*L229)/(1.84*29.3*T229+8*0.95*5.67E-8*(BS229+273)^3))</f>
        <v>0</v>
      </c>
      <c r="Y229">
        <f>($C$7*BT229+$D$7*BU229+$E$7*X229)</f>
        <v>0</v>
      </c>
      <c r="Z229">
        <f>0.61365*exp(17.502*Y229/(240.97+Y229))</f>
        <v>0</v>
      </c>
      <c r="AA229">
        <f>(AB229/AC229*100)</f>
        <v>0</v>
      </c>
      <c r="AB229">
        <f>BL229*(BQ229+BR229)/1000</f>
        <v>0</v>
      </c>
      <c r="AC229">
        <f>0.61365*exp(17.502*BS229/(240.97+BS229))</f>
        <v>0</v>
      </c>
      <c r="AD229">
        <f>(Z229-BL229*(BQ229+BR229)/1000)</f>
        <v>0</v>
      </c>
      <c r="AE229">
        <f>(-L229*44100)</f>
        <v>0</v>
      </c>
      <c r="AF229">
        <f>2*29.3*T229*0.92*(BS229-Y229)</f>
        <v>0</v>
      </c>
      <c r="AG229">
        <f>2*0.95*5.67E-8*(((BS229+$B$7)+273)^4-(Y229+273)^4)</f>
        <v>0</v>
      </c>
      <c r="AH229">
        <f>W229+AG229+AE229+AF229</f>
        <v>0</v>
      </c>
      <c r="AI229">
        <f>BP229*AW229*(BK229-BJ229*(1000-AW229*BM229)/(1000-AW229*BL229))/(100*BD229)</f>
        <v>0</v>
      </c>
      <c r="AJ229">
        <f>1000*BP229*AW229*(BL229-BM229)/(100*BD229*(1000-AW229*BL229))</f>
        <v>0</v>
      </c>
      <c r="AK229">
        <f>(AL229 - AM229 - BQ229*1E3/(8.314*(BS229+273.15)) * AO229/BP229 * AN229) * BP229/(100*BD229) * (1000 - BM229)/1000</f>
        <v>0</v>
      </c>
      <c r="AL229">
        <v>1160.262541251237</v>
      </c>
      <c r="AM229">
        <v>1131.583575757576</v>
      </c>
      <c r="AN229">
        <v>2.534744393982969</v>
      </c>
      <c r="AO229">
        <v>66.79350455149209</v>
      </c>
      <c r="AP229">
        <f>(AR229 - AQ229 + BQ229*1E3/(8.314*(BS229+273.15)) * AT229/BP229 * AS229) * BP229/(100*BD229) * 1000/(1000 - AR229)</f>
        <v>0</v>
      </c>
      <c r="AQ229">
        <v>15.04738764637867</v>
      </c>
      <c r="AR229">
        <v>16.00482727272727</v>
      </c>
      <c r="AS229">
        <v>-1.176758422583641E-05</v>
      </c>
      <c r="AT229">
        <v>79.18149441064182</v>
      </c>
      <c r="AU229">
        <v>148</v>
      </c>
      <c r="AV229">
        <v>25</v>
      </c>
      <c r="AW229">
        <f>IF(AU229*$H$13&gt;=AY229,1.0,(AY229/(AY229-AU229*$H$13)))</f>
        <v>0</v>
      </c>
      <c r="AX229">
        <f>(AW229-1)*100</f>
        <v>0</v>
      </c>
      <c r="AY229">
        <f>MAX(0,($B$13+$C$13*BX229)/(1+$D$13*BX229)*BQ229/(BS229+273)*$E$13)</f>
        <v>0</v>
      </c>
      <c r="AZ229">
        <f>$B$11*BY229+$C$11*BZ229+$F$11*CK229*(1-CN229)</f>
        <v>0</v>
      </c>
      <c r="BA229">
        <f>AZ229*BB229</f>
        <v>0</v>
      </c>
      <c r="BB229">
        <f>($B$11*$D$9+$C$11*$D$9+$F$11*((CX229+CP229)/MAX(CX229+CP229+CY229, 0.1)*$I$9+CY229/MAX(CX229+CP229+CY229, 0.1)*$J$9))/($B$11+$C$11+$F$11)</f>
        <v>0</v>
      </c>
      <c r="BC229">
        <f>($B$11*$K$9+$C$11*$K$9+$F$11*((CX229+CP229)/MAX(CX229+CP229+CY229, 0.1)*$P$9+CY229/MAX(CX229+CP229+CY229, 0.1)*$Q$9))/($B$11+$C$11+$F$11)</f>
        <v>0</v>
      </c>
      <c r="BD229">
        <v>6</v>
      </c>
      <c r="BE229">
        <v>0.5</v>
      </c>
      <c r="BF229" t="s">
        <v>361</v>
      </c>
      <c r="BG229">
        <v>2</v>
      </c>
      <c r="BH229" t="b">
        <v>1</v>
      </c>
      <c r="BI229">
        <v>1728493341.314285</v>
      </c>
      <c r="BJ229">
        <v>1095.237142857143</v>
      </c>
      <c r="BK229">
        <v>1129.423928571429</v>
      </c>
      <c r="BL229">
        <v>16.00840357142857</v>
      </c>
      <c r="BM229">
        <v>15.04384285714286</v>
      </c>
      <c r="BN229">
        <v>1105.244285714286</v>
      </c>
      <c r="BO229">
        <v>16.09894285714286</v>
      </c>
      <c r="BP229">
        <v>600.006</v>
      </c>
      <c r="BQ229">
        <v>97.50234285714284</v>
      </c>
      <c r="BR229">
        <v>0.1000253642857143</v>
      </c>
      <c r="BS229">
        <v>24.79926071428572</v>
      </c>
      <c r="BT229">
        <v>25.02225357142857</v>
      </c>
      <c r="BU229">
        <v>999.9000000000002</v>
      </c>
      <c r="BV229">
        <v>0</v>
      </c>
      <c r="BW229">
        <v>0</v>
      </c>
      <c r="BX229">
        <v>10007.06571428571</v>
      </c>
      <c r="BY229">
        <v>0</v>
      </c>
      <c r="BZ229">
        <v>436.6641785714286</v>
      </c>
      <c r="CA229">
        <v>-34.18696428571428</v>
      </c>
      <c r="CB229">
        <v>1113.055357142857</v>
      </c>
      <c r="CC229">
        <v>1146.675357142857</v>
      </c>
      <c r="CD229">
        <v>0.9645500357142858</v>
      </c>
      <c r="CE229">
        <v>1129.423928571429</v>
      </c>
      <c r="CF229">
        <v>15.04384285714286</v>
      </c>
      <c r="CG229">
        <v>1.560856785714286</v>
      </c>
      <c r="CH229">
        <v>1.466809642857143</v>
      </c>
      <c r="CI229">
        <v>13.57769285714286</v>
      </c>
      <c r="CJ229">
        <v>12.62652142857143</v>
      </c>
      <c r="CK229">
        <v>1599.978571428572</v>
      </c>
      <c r="CL229">
        <v>0.6920043214285713</v>
      </c>
      <c r="CM229">
        <v>0.3079957142857143</v>
      </c>
      <c r="CN229">
        <v>0</v>
      </c>
      <c r="CO229">
        <v>2.120892857142858</v>
      </c>
      <c r="CP229">
        <v>0</v>
      </c>
      <c r="CQ229">
        <v>13057.16785714286</v>
      </c>
      <c r="CR229">
        <v>13790.01785714285</v>
      </c>
      <c r="CS229">
        <v>38.51542857142857</v>
      </c>
      <c r="CT229">
        <v>39.69846428571428</v>
      </c>
      <c r="CU229">
        <v>38.97067857142856</v>
      </c>
      <c r="CV229">
        <v>38.04878571428571</v>
      </c>
      <c r="CW229">
        <v>37.906</v>
      </c>
      <c r="CX229">
        <v>1107.1925</v>
      </c>
      <c r="CY229">
        <v>492.7864285714286</v>
      </c>
      <c r="CZ229">
        <v>0</v>
      </c>
      <c r="DA229">
        <v>1728493405.6</v>
      </c>
      <c r="DB229">
        <v>0</v>
      </c>
      <c r="DC229">
        <v>1728490956.5</v>
      </c>
      <c r="DD229" t="s">
        <v>362</v>
      </c>
      <c r="DE229">
        <v>1728490952.5</v>
      </c>
      <c r="DF229">
        <v>1728490956.5</v>
      </c>
      <c r="DG229">
        <v>1</v>
      </c>
      <c r="DH229">
        <v>-0.065</v>
      </c>
      <c r="DI229">
        <v>-0.008</v>
      </c>
      <c r="DJ229">
        <v>-3.246</v>
      </c>
      <c r="DK229">
        <v>-0.091</v>
      </c>
      <c r="DL229">
        <v>52</v>
      </c>
      <c r="DM229">
        <v>15</v>
      </c>
      <c r="DN229">
        <v>0.25</v>
      </c>
      <c r="DO229">
        <v>0.13</v>
      </c>
      <c r="DP229">
        <v>-34.13281951219512</v>
      </c>
      <c r="DQ229">
        <v>-0.4588829268293175</v>
      </c>
      <c r="DR229">
        <v>0.1082863192483116</v>
      </c>
      <c r="DS229">
        <v>0</v>
      </c>
      <c r="DT229">
        <v>0.9688961707317074</v>
      </c>
      <c r="DU229">
        <v>-0.07246724738675867</v>
      </c>
      <c r="DV229">
        <v>0.007191971587284958</v>
      </c>
      <c r="DW229">
        <v>1</v>
      </c>
      <c r="DX229">
        <v>1</v>
      </c>
      <c r="DY229">
        <v>2</v>
      </c>
      <c r="DZ229" t="s">
        <v>363</v>
      </c>
      <c r="EA229">
        <v>3.23083</v>
      </c>
      <c r="EB229">
        <v>2.70455</v>
      </c>
      <c r="EC229">
        <v>0.20125</v>
      </c>
      <c r="ED229">
        <v>0.204481</v>
      </c>
      <c r="EE229">
        <v>0.0842918</v>
      </c>
      <c r="EF229">
        <v>0.08074729999999999</v>
      </c>
      <c r="EG229">
        <v>26334.1</v>
      </c>
      <c r="EH229">
        <v>25588.8</v>
      </c>
      <c r="EI229">
        <v>31558.6</v>
      </c>
      <c r="EJ229">
        <v>30477.6</v>
      </c>
      <c r="EK229">
        <v>38729.8</v>
      </c>
      <c r="EL229">
        <v>37038.6</v>
      </c>
      <c r="EM229">
        <v>44247.6</v>
      </c>
      <c r="EN229">
        <v>42547.2</v>
      </c>
      <c r="EO229">
        <v>1.8719</v>
      </c>
      <c r="EP229">
        <v>1.89685</v>
      </c>
      <c r="EQ229">
        <v>0.130035</v>
      </c>
      <c r="ER229">
        <v>0</v>
      </c>
      <c r="ES229">
        <v>22.8785</v>
      </c>
      <c r="ET229">
        <v>999.9</v>
      </c>
      <c r="EU229">
        <v>70</v>
      </c>
      <c r="EV229">
        <v>24</v>
      </c>
      <c r="EW229">
        <v>21.5018</v>
      </c>
      <c r="EX229">
        <v>61.0319</v>
      </c>
      <c r="EY229">
        <v>24.8117</v>
      </c>
      <c r="EZ229">
        <v>1</v>
      </c>
      <c r="FA229">
        <v>-0.195246</v>
      </c>
      <c r="FB229">
        <v>0.636525</v>
      </c>
      <c r="FC229">
        <v>20.1997</v>
      </c>
      <c r="FD229">
        <v>5.21834</v>
      </c>
      <c r="FE229">
        <v>11.998</v>
      </c>
      <c r="FF229">
        <v>4.9648</v>
      </c>
      <c r="FG229">
        <v>3.2955</v>
      </c>
      <c r="FH229">
        <v>9999</v>
      </c>
      <c r="FI229">
        <v>9999</v>
      </c>
      <c r="FJ229">
        <v>9999</v>
      </c>
      <c r="FK229">
        <v>148.7</v>
      </c>
      <c r="FL229">
        <v>4.971</v>
      </c>
      <c r="FM229">
        <v>1.86768</v>
      </c>
      <c r="FN229">
        <v>1.85893</v>
      </c>
      <c r="FO229">
        <v>1.86508</v>
      </c>
      <c r="FP229">
        <v>1.86309</v>
      </c>
      <c r="FQ229">
        <v>1.86445</v>
      </c>
      <c r="FR229">
        <v>1.85986</v>
      </c>
      <c r="FS229">
        <v>1.86397</v>
      </c>
      <c r="FT229">
        <v>0</v>
      </c>
      <c r="FU229">
        <v>0</v>
      </c>
      <c r="FV229">
        <v>0</v>
      </c>
      <c r="FW229">
        <v>0</v>
      </c>
      <c r="FX229" t="s">
        <v>364</v>
      </c>
      <c r="FY229" t="s">
        <v>365</v>
      </c>
      <c r="FZ229" t="s">
        <v>366</v>
      </c>
      <c r="GA229" t="s">
        <v>366</v>
      </c>
      <c r="GB229" t="s">
        <v>366</v>
      </c>
      <c r="GC229" t="s">
        <v>366</v>
      </c>
      <c r="GD229">
        <v>0</v>
      </c>
      <c r="GE229">
        <v>100</v>
      </c>
      <c r="GF229">
        <v>100</v>
      </c>
      <c r="GG229">
        <v>-10.12</v>
      </c>
      <c r="GH229">
        <v>-0.0906</v>
      </c>
      <c r="GI229">
        <v>-2.868309889394353</v>
      </c>
      <c r="GJ229">
        <v>-0.006773961979547998</v>
      </c>
      <c r="GK229">
        <v>-8.296070481250098E-08</v>
      </c>
      <c r="GL229">
        <v>3.322967193956903E-10</v>
      </c>
      <c r="GM229">
        <v>-0.07871069313407227</v>
      </c>
      <c r="GN229">
        <v>-0.00208336341840114</v>
      </c>
      <c r="GO229">
        <v>8.801746095907445E-05</v>
      </c>
      <c r="GP229">
        <v>-2.677693255255651E-07</v>
      </c>
      <c r="GQ229">
        <v>3</v>
      </c>
      <c r="GR229">
        <v>2052</v>
      </c>
      <c r="GS229">
        <v>2</v>
      </c>
      <c r="GT229">
        <v>18</v>
      </c>
      <c r="GU229">
        <v>39.9</v>
      </c>
      <c r="GV229">
        <v>39.9</v>
      </c>
      <c r="GW229">
        <v>2.55005</v>
      </c>
      <c r="GX229">
        <v>2.36572</v>
      </c>
      <c r="GY229">
        <v>1.44897</v>
      </c>
      <c r="GZ229">
        <v>2.32056</v>
      </c>
      <c r="HA229">
        <v>1.55151</v>
      </c>
      <c r="HB229">
        <v>2.23877</v>
      </c>
      <c r="HC229">
        <v>29.5165</v>
      </c>
      <c r="HD229">
        <v>14.5873</v>
      </c>
      <c r="HE229">
        <v>18</v>
      </c>
      <c r="HF229">
        <v>423.121</v>
      </c>
      <c r="HG229">
        <v>434.752</v>
      </c>
      <c r="HH229">
        <v>22.3343</v>
      </c>
      <c r="HI229">
        <v>24.4859</v>
      </c>
      <c r="HJ229">
        <v>30.0005</v>
      </c>
      <c r="HK229">
        <v>24.4515</v>
      </c>
      <c r="HL229">
        <v>24.3704</v>
      </c>
      <c r="HM229">
        <v>51.0809</v>
      </c>
      <c r="HN229">
        <v>38.4503</v>
      </c>
      <c r="HO229">
        <v>41.3419</v>
      </c>
      <c r="HP229">
        <v>22.332</v>
      </c>
      <c r="HQ229">
        <v>1163.45</v>
      </c>
      <c r="HR229">
        <v>15.0087</v>
      </c>
      <c r="HS229">
        <v>100.175</v>
      </c>
      <c r="HT229">
        <v>101.678</v>
      </c>
    </row>
    <row r="230" spans="1:228">
      <c r="A230">
        <v>214</v>
      </c>
      <c r="B230">
        <v>1728493354.1</v>
      </c>
      <c r="C230">
        <v>2416.599999904633</v>
      </c>
      <c r="D230" t="s">
        <v>795</v>
      </c>
      <c r="E230" t="s">
        <v>796</v>
      </c>
      <c r="F230">
        <v>5</v>
      </c>
      <c r="G230" t="s">
        <v>357</v>
      </c>
      <c r="H230" t="s">
        <v>358</v>
      </c>
      <c r="I230" t="s">
        <v>359</v>
      </c>
      <c r="J230" t="s">
        <v>612</v>
      </c>
      <c r="K230">
        <v>1728493346.6</v>
      </c>
      <c r="L230">
        <f>(M230)/1000</f>
        <v>0</v>
      </c>
      <c r="M230">
        <f>IF(BH230, AP230, AJ230)</f>
        <v>0</v>
      </c>
      <c r="N230">
        <f>IF(BH230, AK230, AI230)</f>
        <v>0</v>
      </c>
      <c r="O230">
        <f>BJ230 - IF(AW230&gt;1, N230*BD230*100.0/(AY230), 0)</f>
        <v>0</v>
      </c>
      <c r="P230">
        <f>((V230-L230/2)*O230-N230)/(V230+L230/2)</f>
        <v>0</v>
      </c>
      <c r="Q230">
        <f>P230*(BQ230+BR230)/1000.0</f>
        <v>0</v>
      </c>
      <c r="R230">
        <f>(BJ230 - IF(AW230&gt;1, N230*BD230*100.0/(AY230), 0))*(BQ230+BR230)/1000.0</f>
        <v>0</v>
      </c>
      <c r="S230">
        <f>2.0/((1/U230-1/T230)+SIGN(U230)*SQRT((1/U230-1/T230)*(1/U230-1/T230) + 4*BE230/((BE230+1)*(BE230+1))*(2*1/U230*1/T230-1/T230*1/T230)))</f>
        <v>0</v>
      </c>
      <c r="T230">
        <f>IF(LEFT(BF230,1)&lt;&gt;"0",IF(LEFT(BF230,1)="1",3.0,BG230),$D$5+$E$5*(BX230*BQ230/($K$5*1000))+$F$5*(BX230*BQ230/($K$5*1000))*MAX(MIN(BD230,$J$5),$I$5)*MAX(MIN(BD230,$J$5),$I$5)+$G$5*MAX(MIN(BD230,$J$5),$I$5)*(BX230*BQ230/($K$5*1000))+$H$5*(BX230*BQ230/($K$5*1000))*(BX230*BQ230/($K$5*1000)))</f>
        <v>0</v>
      </c>
      <c r="U230">
        <f>L230*(1000-(1000*0.61365*exp(17.502*Y230/(240.97+Y230))/(BQ230+BR230)+BL230)/2)/(1000*0.61365*exp(17.502*Y230/(240.97+Y230))/(BQ230+BR230)-BL230)</f>
        <v>0</v>
      </c>
      <c r="V230">
        <f>1/((BE230+1)/(S230/1.6)+1/(T230/1.37)) + BE230/((BE230+1)/(S230/1.6) + BE230/(T230/1.37))</f>
        <v>0</v>
      </c>
      <c r="W230">
        <f>(AZ230*BC230)</f>
        <v>0</v>
      </c>
      <c r="X230">
        <f>(BS230+(W230+2*0.95*5.67E-8*(((BS230+$B$7)+273)^4-(BS230+273)^4)-44100*L230)/(1.84*29.3*T230+8*0.95*5.67E-8*(BS230+273)^3))</f>
        <v>0</v>
      </c>
      <c r="Y230">
        <f>($C$7*BT230+$D$7*BU230+$E$7*X230)</f>
        <v>0</v>
      </c>
      <c r="Z230">
        <f>0.61365*exp(17.502*Y230/(240.97+Y230))</f>
        <v>0</v>
      </c>
      <c r="AA230">
        <f>(AB230/AC230*100)</f>
        <v>0</v>
      </c>
      <c r="AB230">
        <f>BL230*(BQ230+BR230)/1000</f>
        <v>0</v>
      </c>
      <c r="AC230">
        <f>0.61365*exp(17.502*BS230/(240.97+BS230))</f>
        <v>0</v>
      </c>
      <c r="AD230">
        <f>(Z230-BL230*(BQ230+BR230)/1000)</f>
        <v>0</v>
      </c>
      <c r="AE230">
        <f>(-L230*44100)</f>
        <v>0</v>
      </c>
      <c r="AF230">
        <f>2*29.3*T230*0.92*(BS230-Y230)</f>
        <v>0</v>
      </c>
      <c r="AG230">
        <f>2*0.95*5.67E-8*(((BS230+$B$7)+273)^4-(Y230+273)^4)</f>
        <v>0</v>
      </c>
      <c r="AH230">
        <f>W230+AG230+AE230+AF230</f>
        <v>0</v>
      </c>
      <c r="AI230">
        <f>BP230*AW230*(BK230-BJ230*(1000-AW230*BM230)/(1000-AW230*BL230))/(100*BD230)</f>
        <v>0</v>
      </c>
      <c r="AJ230">
        <f>1000*BP230*AW230*(BL230-BM230)/(100*BD230*(1000-AW230*BL230))</f>
        <v>0</v>
      </c>
      <c r="AK230">
        <f>(AL230 - AM230 - BQ230*1E3/(8.314*(BS230+273.15)) * AO230/BP230 * AN230) * BP230/(100*BD230) * (1000 - BM230)/1000</f>
        <v>0</v>
      </c>
      <c r="AL230">
        <v>1173.187913838955</v>
      </c>
      <c r="AM230">
        <v>1144.33909090909</v>
      </c>
      <c r="AN230">
        <v>2.545541251193413</v>
      </c>
      <c r="AO230">
        <v>66.79350455149209</v>
      </c>
      <c r="AP230">
        <f>(AR230 - AQ230 + BQ230*1E3/(8.314*(BS230+273.15)) * AT230/BP230 * AS230) * BP230/(100*BD230) * 1000/(1000 - AR230)</f>
        <v>0</v>
      </c>
      <c r="AQ230">
        <v>15.04953344730551</v>
      </c>
      <c r="AR230">
        <v>15.99993757575757</v>
      </c>
      <c r="AS230">
        <v>-1.880120064900185E-05</v>
      </c>
      <c r="AT230">
        <v>79.18149441064182</v>
      </c>
      <c r="AU230">
        <v>148</v>
      </c>
      <c r="AV230">
        <v>25</v>
      </c>
      <c r="AW230">
        <f>IF(AU230*$H$13&gt;=AY230,1.0,(AY230/(AY230-AU230*$H$13)))</f>
        <v>0</v>
      </c>
      <c r="AX230">
        <f>(AW230-1)*100</f>
        <v>0</v>
      </c>
      <c r="AY230">
        <f>MAX(0,($B$13+$C$13*BX230)/(1+$D$13*BX230)*BQ230/(BS230+273)*$E$13)</f>
        <v>0</v>
      </c>
      <c r="AZ230">
        <f>$B$11*BY230+$C$11*BZ230+$F$11*CK230*(1-CN230)</f>
        <v>0</v>
      </c>
      <c r="BA230">
        <f>AZ230*BB230</f>
        <v>0</v>
      </c>
      <c r="BB230">
        <f>($B$11*$D$9+$C$11*$D$9+$F$11*((CX230+CP230)/MAX(CX230+CP230+CY230, 0.1)*$I$9+CY230/MAX(CX230+CP230+CY230, 0.1)*$J$9))/($B$11+$C$11+$F$11)</f>
        <v>0</v>
      </c>
      <c r="BC230">
        <f>($B$11*$K$9+$C$11*$K$9+$F$11*((CX230+CP230)/MAX(CX230+CP230+CY230, 0.1)*$P$9+CY230/MAX(CX230+CP230+CY230, 0.1)*$Q$9))/($B$11+$C$11+$F$11)</f>
        <v>0</v>
      </c>
      <c r="BD230">
        <v>6</v>
      </c>
      <c r="BE230">
        <v>0.5</v>
      </c>
      <c r="BF230" t="s">
        <v>361</v>
      </c>
      <c r="BG230">
        <v>2</v>
      </c>
      <c r="BH230" t="b">
        <v>1</v>
      </c>
      <c r="BI230">
        <v>1728493346.6</v>
      </c>
      <c r="BJ230">
        <v>1108.492222222222</v>
      </c>
      <c r="BK230">
        <v>1142.696296296296</v>
      </c>
      <c r="BL230">
        <v>16.0054037037037</v>
      </c>
      <c r="BM230">
        <v>15.04675555555556</v>
      </c>
      <c r="BN230">
        <v>1118.575555555555</v>
      </c>
      <c r="BO230">
        <v>16.09594444444444</v>
      </c>
      <c r="BP230">
        <v>599.991962962963</v>
      </c>
      <c r="BQ230">
        <v>97.50175555555553</v>
      </c>
      <c r="BR230">
        <v>0.1000032925925926</v>
      </c>
      <c r="BS230">
        <v>24.7915962962963</v>
      </c>
      <c r="BT230">
        <v>25.01543333333333</v>
      </c>
      <c r="BU230">
        <v>999.9000000000001</v>
      </c>
      <c r="BV230">
        <v>0</v>
      </c>
      <c r="BW230">
        <v>0</v>
      </c>
      <c r="BX230">
        <v>10000.82185185185</v>
      </c>
      <c r="BY230">
        <v>0</v>
      </c>
      <c r="BZ230">
        <v>441.3179259259259</v>
      </c>
      <c r="CA230">
        <v>-34.20441851851852</v>
      </c>
      <c r="CB230">
        <v>1126.522592592593</v>
      </c>
      <c r="CC230">
        <v>1160.152592592593</v>
      </c>
      <c r="CD230">
        <v>0.9586314814814815</v>
      </c>
      <c r="CE230">
        <v>1142.696296296296</v>
      </c>
      <c r="CF230">
        <v>15.04675555555556</v>
      </c>
      <c r="CG230">
        <v>1.560554814814815</v>
      </c>
      <c r="CH230">
        <v>1.467085925925926</v>
      </c>
      <c r="CI230">
        <v>13.57472222222222</v>
      </c>
      <c r="CJ230">
        <v>12.62938518518519</v>
      </c>
      <c r="CK230">
        <v>1599.99</v>
      </c>
      <c r="CL230">
        <v>0.6920133703703703</v>
      </c>
      <c r="CM230">
        <v>0.3079866296296296</v>
      </c>
      <c r="CN230">
        <v>0</v>
      </c>
      <c r="CO230">
        <v>2.127122222222222</v>
      </c>
      <c r="CP230">
        <v>0</v>
      </c>
      <c r="CQ230">
        <v>13076.87777777778</v>
      </c>
      <c r="CR230">
        <v>13790.16666666666</v>
      </c>
      <c r="CS230">
        <v>38.60855555555555</v>
      </c>
      <c r="CT230">
        <v>39.78685185185185</v>
      </c>
      <c r="CU230">
        <v>39.04603703703703</v>
      </c>
      <c r="CV230">
        <v>38.14322222222222</v>
      </c>
      <c r="CW230">
        <v>37.99281481481481</v>
      </c>
      <c r="CX230">
        <v>1107.215555555556</v>
      </c>
      <c r="CY230">
        <v>492.7744444444444</v>
      </c>
      <c r="CZ230">
        <v>0</v>
      </c>
      <c r="DA230">
        <v>1728493411</v>
      </c>
      <c r="DB230">
        <v>0</v>
      </c>
      <c r="DC230">
        <v>1728490956.5</v>
      </c>
      <c r="DD230" t="s">
        <v>362</v>
      </c>
      <c r="DE230">
        <v>1728490952.5</v>
      </c>
      <c r="DF230">
        <v>1728490956.5</v>
      </c>
      <c r="DG230">
        <v>1</v>
      </c>
      <c r="DH230">
        <v>-0.065</v>
      </c>
      <c r="DI230">
        <v>-0.008</v>
      </c>
      <c r="DJ230">
        <v>-3.246</v>
      </c>
      <c r="DK230">
        <v>-0.091</v>
      </c>
      <c r="DL230">
        <v>52</v>
      </c>
      <c r="DM230">
        <v>15</v>
      </c>
      <c r="DN230">
        <v>0.25</v>
      </c>
      <c r="DO230">
        <v>0.13</v>
      </c>
      <c r="DP230">
        <v>-34.21587</v>
      </c>
      <c r="DQ230">
        <v>-0.1416247654783175</v>
      </c>
      <c r="DR230">
        <v>0.07769164755622043</v>
      </c>
      <c r="DS230">
        <v>0</v>
      </c>
      <c r="DT230">
        <v>0.9624089999999998</v>
      </c>
      <c r="DU230">
        <v>-0.06729003377110723</v>
      </c>
      <c r="DV230">
        <v>0.006540608691092907</v>
      </c>
      <c r="DW230">
        <v>1</v>
      </c>
      <c r="DX230">
        <v>1</v>
      </c>
      <c r="DY230">
        <v>2</v>
      </c>
      <c r="DZ230" t="s">
        <v>363</v>
      </c>
      <c r="EA230">
        <v>3.23088</v>
      </c>
      <c r="EB230">
        <v>2.70413</v>
      </c>
      <c r="EC230">
        <v>0.202666</v>
      </c>
      <c r="ED230">
        <v>0.205879</v>
      </c>
      <c r="EE230">
        <v>0.0842677</v>
      </c>
      <c r="EF230">
        <v>0.08074489999999999</v>
      </c>
      <c r="EG230">
        <v>26287.2</v>
      </c>
      <c r="EH230">
        <v>25543.4</v>
      </c>
      <c r="EI230">
        <v>31558.3</v>
      </c>
      <c r="EJ230">
        <v>30477.1</v>
      </c>
      <c r="EK230">
        <v>38730.2</v>
      </c>
      <c r="EL230">
        <v>37038.1</v>
      </c>
      <c r="EM230">
        <v>44246.8</v>
      </c>
      <c r="EN230">
        <v>42546.4</v>
      </c>
      <c r="EO230">
        <v>1.8725</v>
      </c>
      <c r="EP230">
        <v>1.89705</v>
      </c>
      <c r="EQ230">
        <v>0.128746</v>
      </c>
      <c r="ER230">
        <v>0</v>
      </c>
      <c r="ES230">
        <v>22.88</v>
      </c>
      <c r="ET230">
        <v>999.9</v>
      </c>
      <c r="EU230">
        <v>70</v>
      </c>
      <c r="EV230">
        <v>24</v>
      </c>
      <c r="EW230">
        <v>21.5008</v>
      </c>
      <c r="EX230">
        <v>61.5219</v>
      </c>
      <c r="EY230">
        <v>24.6074</v>
      </c>
      <c r="EZ230">
        <v>1</v>
      </c>
      <c r="FA230">
        <v>-0.194583</v>
      </c>
      <c r="FB230">
        <v>0.611441</v>
      </c>
      <c r="FC230">
        <v>20.1995</v>
      </c>
      <c r="FD230">
        <v>5.21864</v>
      </c>
      <c r="FE230">
        <v>11.9978</v>
      </c>
      <c r="FF230">
        <v>4.9646</v>
      </c>
      <c r="FG230">
        <v>3.29553</v>
      </c>
      <c r="FH230">
        <v>9999</v>
      </c>
      <c r="FI230">
        <v>9999</v>
      </c>
      <c r="FJ230">
        <v>9999</v>
      </c>
      <c r="FK230">
        <v>148.7</v>
      </c>
      <c r="FL230">
        <v>4.97099</v>
      </c>
      <c r="FM230">
        <v>1.86768</v>
      </c>
      <c r="FN230">
        <v>1.85896</v>
      </c>
      <c r="FO230">
        <v>1.86508</v>
      </c>
      <c r="FP230">
        <v>1.86309</v>
      </c>
      <c r="FQ230">
        <v>1.86446</v>
      </c>
      <c r="FR230">
        <v>1.85988</v>
      </c>
      <c r="FS230">
        <v>1.86399</v>
      </c>
      <c r="FT230">
        <v>0</v>
      </c>
      <c r="FU230">
        <v>0</v>
      </c>
      <c r="FV230">
        <v>0</v>
      </c>
      <c r="FW230">
        <v>0</v>
      </c>
      <c r="FX230" t="s">
        <v>364</v>
      </c>
      <c r="FY230" t="s">
        <v>365</v>
      </c>
      <c r="FZ230" t="s">
        <v>366</v>
      </c>
      <c r="GA230" t="s">
        <v>366</v>
      </c>
      <c r="GB230" t="s">
        <v>366</v>
      </c>
      <c r="GC230" t="s">
        <v>366</v>
      </c>
      <c r="GD230">
        <v>0</v>
      </c>
      <c r="GE230">
        <v>100</v>
      </c>
      <c r="GF230">
        <v>100</v>
      </c>
      <c r="GG230">
        <v>-10.19</v>
      </c>
      <c r="GH230">
        <v>-0.0905</v>
      </c>
      <c r="GI230">
        <v>-2.868309889394353</v>
      </c>
      <c r="GJ230">
        <v>-0.006773961979547998</v>
      </c>
      <c r="GK230">
        <v>-8.296070481250098E-08</v>
      </c>
      <c r="GL230">
        <v>3.322967193956903E-10</v>
      </c>
      <c r="GM230">
        <v>-0.07871069313407227</v>
      </c>
      <c r="GN230">
        <v>-0.00208336341840114</v>
      </c>
      <c r="GO230">
        <v>8.801746095907445E-05</v>
      </c>
      <c r="GP230">
        <v>-2.677693255255651E-07</v>
      </c>
      <c r="GQ230">
        <v>3</v>
      </c>
      <c r="GR230">
        <v>2052</v>
      </c>
      <c r="GS230">
        <v>2</v>
      </c>
      <c r="GT230">
        <v>18</v>
      </c>
      <c r="GU230">
        <v>40</v>
      </c>
      <c r="GV230">
        <v>40</v>
      </c>
      <c r="GW230">
        <v>2.5708</v>
      </c>
      <c r="GX230">
        <v>2.36328</v>
      </c>
      <c r="GY230">
        <v>1.44775</v>
      </c>
      <c r="GZ230">
        <v>2.32056</v>
      </c>
      <c r="HA230">
        <v>1.55151</v>
      </c>
      <c r="HB230">
        <v>2.40112</v>
      </c>
      <c r="HC230">
        <v>29.5165</v>
      </c>
      <c r="HD230">
        <v>14.6049</v>
      </c>
      <c r="HE230">
        <v>18</v>
      </c>
      <c r="HF230">
        <v>423.489</v>
      </c>
      <c r="HG230">
        <v>434.93</v>
      </c>
      <c r="HH230">
        <v>22.3161</v>
      </c>
      <c r="HI230">
        <v>24.4931</v>
      </c>
      <c r="HJ230">
        <v>30.0007</v>
      </c>
      <c r="HK230">
        <v>24.4587</v>
      </c>
      <c r="HL230">
        <v>24.378</v>
      </c>
      <c r="HM230">
        <v>51.5446</v>
      </c>
      <c r="HN230">
        <v>38.4503</v>
      </c>
      <c r="HO230">
        <v>41.3419</v>
      </c>
      <c r="HP230">
        <v>22.3173</v>
      </c>
      <c r="HQ230">
        <v>1178.48</v>
      </c>
      <c r="HR230">
        <v>15.0179</v>
      </c>
      <c r="HS230">
        <v>100.174</v>
      </c>
      <c r="HT230">
        <v>101.677</v>
      </c>
    </row>
    <row r="231" spans="1:228">
      <c r="A231">
        <v>215</v>
      </c>
      <c r="B231">
        <v>1728493359.1</v>
      </c>
      <c r="C231">
        <v>2421.599999904633</v>
      </c>
      <c r="D231" t="s">
        <v>797</v>
      </c>
      <c r="E231" t="s">
        <v>798</v>
      </c>
      <c r="F231">
        <v>5</v>
      </c>
      <c r="G231" t="s">
        <v>357</v>
      </c>
      <c r="H231" t="s">
        <v>358</v>
      </c>
      <c r="I231" t="s">
        <v>359</v>
      </c>
      <c r="J231" t="s">
        <v>612</v>
      </c>
      <c r="K231">
        <v>1728493351.314285</v>
      </c>
      <c r="L231">
        <f>(M231)/1000</f>
        <v>0</v>
      </c>
      <c r="M231">
        <f>IF(BH231, AP231, AJ231)</f>
        <v>0</v>
      </c>
      <c r="N231">
        <f>IF(BH231, AK231, AI231)</f>
        <v>0</v>
      </c>
      <c r="O231">
        <f>BJ231 - IF(AW231&gt;1, N231*BD231*100.0/(AY231), 0)</f>
        <v>0</v>
      </c>
      <c r="P231">
        <f>((V231-L231/2)*O231-N231)/(V231+L231/2)</f>
        <v>0</v>
      </c>
      <c r="Q231">
        <f>P231*(BQ231+BR231)/1000.0</f>
        <v>0</v>
      </c>
      <c r="R231">
        <f>(BJ231 - IF(AW231&gt;1, N231*BD231*100.0/(AY231), 0))*(BQ231+BR231)/1000.0</f>
        <v>0</v>
      </c>
      <c r="S231">
        <f>2.0/((1/U231-1/T231)+SIGN(U231)*SQRT((1/U231-1/T231)*(1/U231-1/T231) + 4*BE231/((BE231+1)*(BE231+1))*(2*1/U231*1/T231-1/T231*1/T231)))</f>
        <v>0</v>
      </c>
      <c r="T231">
        <f>IF(LEFT(BF231,1)&lt;&gt;"0",IF(LEFT(BF231,1)="1",3.0,BG231),$D$5+$E$5*(BX231*BQ231/($K$5*1000))+$F$5*(BX231*BQ231/($K$5*1000))*MAX(MIN(BD231,$J$5),$I$5)*MAX(MIN(BD231,$J$5),$I$5)+$G$5*MAX(MIN(BD231,$J$5),$I$5)*(BX231*BQ231/($K$5*1000))+$H$5*(BX231*BQ231/($K$5*1000))*(BX231*BQ231/($K$5*1000)))</f>
        <v>0</v>
      </c>
      <c r="U231">
        <f>L231*(1000-(1000*0.61365*exp(17.502*Y231/(240.97+Y231))/(BQ231+BR231)+BL231)/2)/(1000*0.61365*exp(17.502*Y231/(240.97+Y231))/(BQ231+BR231)-BL231)</f>
        <v>0</v>
      </c>
      <c r="V231">
        <f>1/((BE231+1)/(S231/1.6)+1/(T231/1.37)) + BE231/((BE231+1)/(S231/1.6) + BE231/(T231/1.37))</f>
        <v>0</v>
      </c>
      <c r="W231">
        <f>(AZ231*BC231)</f>
        <v>0</v>
      </c>
      <c r="X231">
        <f>(BS231+(W231+2*0.95*5.67E-8*(((BS231+$B$7)+273)^4-(BS231+273)^4)-44100*L231)/(1.84*29.3*T231+8*0.95*5.67E-8*(BS231+273)^3))</f>
        <v>0</v>
      </c>
      <c r="Y231">
        <f>($C$7*BT231+$D$7*BU231+$E$7*X231)</f>
        <v>0</v>
      </c>
      <c r="Z231">
        <f>0.61365*exp(17.502*Y231/(240.97+Y231))</f>
        <v>0</v>
      </c>
      <c r="AA231">
        <f>(AB231/AC231*100)</f>
        <v>0</v>
      </c>
      <c r="AB231">
        <f>BL231*(BQ231+BR231)/1000</f>
        <v>0</v>
      </c>
      <c r="AC231">
        <f>0.61365*exp(17.502*BS231/(240.97+BS231))</f>
        <v>0</v>
      </c>
      <c r="AD231">
        <f>(Z231-BL231*(BQ231+BR231)/1000)</f>
        <v>0</v>
      </c>
      <c r="AE231">
        <f>(-L231*44100)</f>
        <v>0</v>
      </c>
      <c r="AF231">
        <f>2*29.3*T231*0.92*(BS231-Y231)</f>
        <v>0</v>
      </c>
      <c r="AG231">
        <f>2*0.95*5.67E-8*(((BS231+$B$7)+273)^4-(Y231+273)^4)</f>
        <v>0</v>
      </c>
      <c r="AH231">
        <f>W231+AG231+AE231+AF231</f>
        <v>0</v>
      </c>
      <c r="AI231">
        <f>BP231*AW231*(BK231-BJ231*(1000-AW231*BM231)/(1000-AW231*BL231))/(100*BD231)</f>
        <v>0</v>
      </c>
      <c r="AJ231">
        <f>1000*BP231*AW231*(BL231-BM231)/(100*BD231*(1000-AW231*BL231))</f>
        <v>0</v>
      </c>
      <c r="AK231">
        <f>(AL231 - AM231 - BQ231*1E3/(8.314*(BS231+273.15)) * AO231/BP231 * AN231) * BP231/(100*BD231) * (1000 - BM231)/1000</f>
        <v>0</v>
      </c>
      <c r="AL231">
        <v>1185.766481733007</v>
      </c>
      <c r="AM231">
        <v>1156.911757575757</v>
      </c>
      <c r="AN231">
        <v>2.525350014804786</v>
      </c>
      <c r="AO231">
        <v>66.79350455149209</v>
      </c>
      <c r="AP231">
        <f>(AR231 - AQ231 + BQ231*1E3/(8.314*(BS231+273.15)) * AT231/BP231 * AS231) * BP231/(100*BD231) * 1000/(1000 - AR231)</f>
        <v>0</v>
      </c>
      <c r="AQ231">
        <v>15.04891938401546</v>
      </c>
      <c r="AR231">
        <v>15.99615939393939</v>
      </c>
      <c r="AS231">
        <v>-1.571238759136045E-05</v>
      </c>
      <c r="AT231">
        <v>79.18149441064182</v>
      </c>
      <c r="AU231">
        <v>148</v>
      </c>
      <c r="AV231">
        <v>25</v>
      </c>
      <c r="AW231">
        <f>IF(AU231*$H$13&gt;=AY231,1.0,(AY231/(AY231-AU231*$H$13)))</f>
        <v>0</v>
      </c>
      <c r="AX231">
        <f>(AW231-1)*100</f>
        <v>0</v>
      </c>
      <c r="AY231">
        <f>MAX(0,($B$13+$C$13*BX231)/(1+$D$13*BX231)*BQ231/(BS231+273)*$E$13)</f>
        <v>0</v>
      </c>
      <c r="AZ231">
        <f>$B$11*BY231+$C$11*BZ231+$F$11*CK231*(1-CN231)</f>
        <v>0</v>
      </c>
      <c r="BA231">
        <f>AZ231*BB231</f>
        <v>0</v>
      </c>
      <c r="BB231">
        <f>($B$11*$D$9+$C$11*$D$9+$F$11*((CX231+CP231)/MAX(CX231+CP231+CY231, 0.1)*$I$9+CY231/MAX(CX231+CP231+CY231, 0.1)*$J$9))/($B$11+$C$11+$F$11)</f>
        <v>0</v>
      </c>
      <c r="BC231">
        <f>($B$11*$K$9+$C$11*$K$9+$F$11*((CX231+CP231)/MAX(CX231+CP231+CY231, 0.1)*$P$9+CY231/MAX(CX231+CP231+CY231, 0.1)*$Q$9))/($B$11+$C$11+$F$11)</f>
        <v>0</v>
      </c>
      <c r="BD231">
        <v>6</v>
      </c>
      <c r="BE231">
        <v>0.5</v>
      </c>
      <c r="BF231" t="s">
        <v>361</v>
      </c>
      <c r="BG231">
        <v>2</v>
      </c>
      <c r="BH231" t="b">
        <v>1</v>
      </c>
      <c r="BI231">
        <v>1728493351.314285</v>
      </c>
      <c r="BJ231">
        <v>1120.263214285714</v>
      </c>
      <c r="BK231">
        <v>1154.535714285714</v>
      </c>
      <c r="BL231">
        <v>16.001925</v>
      </c>
      <c r="BM231">
        <v>15.04830714285714</v>
      </c>
      <c r="BN231">
        <v>1130.415</v>
      </c>
      <c r="BO231">
        <v>16.09248571428571</v>
      </c>
      <c r="BP231">
        <v>600.0005</v>
      </c>
      <c r="BQ231">
        <v>97.50154285714287</v>
      </c>
      <c r="BR231">
        <v>0.09994492857142856</v>
      </c>
      <c r="BS231">
        <v>24.78326071428571</v>
      </c>
      <c r="BT231">
        <v>25.00428571428571</v>
      </c>
      <c r="BU231">
        <v>999.9000000000002</v>
      </c>
      <c r="BV231">
        <v>0</v>
      </c>
      <c r="BW231">
        <v>0</v>
      </c>
      <c r="BX231">
        <v>10008.605</v>
      </c>
      <c r="BY231">
        <v>0</v>
      </c>
      <c r="BZ231">
        <v>449.3863571428571</v>
      </c>
      <c r="CA231">
        <v>-34.27121071428571</v>
      </c>
      <c r="CB231">
        <v>1138.4825</v>
      </c>
      <c r="CC231">
        <v>1172.173928571429</v>
      </c>
      <c r="CD231">
        <v>0.9536207857142858</v>
      </c>
      <c r="CE231">
        <v>1154.535714285714</v>
      </c>
      <c r="CF231">
        <v>15.04830714285714</v>
      </c>
      <c r="CG231">
        <v>1.560212857142858</v>
      </c>
      <c r="CH231">
        <v>1.467233214285714</v>
      </c>
      <c r="CI231">
        <v>13.57136071428571</v>
      </c>
      <c r="CJ231">
        <v>12.63091785714286</v>
      </c>
      <c r="CK231">
        <v>1599.972142857143</v>
      </c>
      <c r="CL231">
        <v>0.6920136785714285</v>
      </c>
      <c r="CM231">
        <v>0.3079863214285714</v>
      </c>
      <c r="CN231">
        <v>0</v>
      </c>
      <c r="CO231">
        <v>2.145</v>
      </c>
      <c r="CP231">
        <v>0</v>
      </c>
      <c r="CQ231">
        <v>13093.275</v>
      </c>
      <c r="CR231">
        <v>13790.01071428571</v>
      </c>
      <c r="CS231">
        <v>38.68282142857142</v>
      </c>
      <c r="CT231">
        <v>39.86367857142857</v>
      </c>
      <c r="CU231">
        <v>39.11574999999999</v>
      </c>
      <c r="CV231">
        <v>38.23639285714285</v>
      </c>
      <c r="CW231">
        <v>38.06232142857142</v>
      </c>
      <c r="CX231">
        <v>1107.2025</v>
      </c>
      <c r="CY231">
        <v>492.7696428571429</v>
      </c>
      <c r="CZ231">
        <v>0</v>
      </c>
      <c r="DA231">
        <v>1728493415.8</v>
      </c>
      <c r="DB231">
        <v>0</v>
      </c>
      <c r="DC231">
        <v>1728490956.5</v>
      </c>
      <c r="DD231" t="s">
        <v>362</v>
      </c>
      <c r="DE231">
        <v>1728490952.5</v>
      </c>
      <c r="DF231">
        <v>1728490956.5</v>
      </c>
      <c r="DG231">
        <v>1</v>
      </c>
      <c r="DH231">
        <v>-0.065</v>
      </c>
      <c r="DI231">
        <v>-0.008</v>
      </c>
      <c r="DJ231">
        <v>-3.246</v>
      </c>
      <c r="DK231">
        <v>-0.091</v>
      </c>
      <c r="DL231">
        <v>52</v>
      </c>
      <c r="DM231">
        <v>15</v>
      </c>
      <c r="DN231">
        <v>0.25</v>
      </c>
      <c r="DO231">
        <v>0.13</v>
      </c>
      <c r="DP231">
        <v>-34.23819268292683</v>
      </c>
      <c r="DQ231">
        <v>-0.8419254355401545</v>
      </c>
      <c r="DR231">
        <v>0.0954253645021224</v>
      </c>
      <c r="DS231">
        <v>0</v>
      </c>
      <c r="DT231">
        <v>0.9565124390243903</v>
      </c>
      <c r="DU231">
        <v>-0.06260374912891953</v>
      </c>
      <c r="DV231">
        <v>0.00624421339945948</v>
      </c>
      <c r="DW231">
        <v>1</v>
      </c>
      <c r="DX231">
        <v>1</v>
      </c>
      <c r="DY231">
        <v>2</v>
      </c>
      <c r="DZ231" t="s">
        <v>363</v>
      </c>
      <c r="EA231">
        <v>3.23067</v>
      </c>
      <c r="EB231">
        <v>2.70451</v>
      </c>
      <c r="EC231">
        <v>0.204062</v>
      </c>
      <c r="ED231">
        <v>0.207286</v>
      </c>
      <c r="EE231">
        <v>0.084257</v>
      </c>
      <c r="EF231">
        <v>0.08073039999999999</v>
      </c>
      <c r="EG231">
        <v>26240.7</v>
      </c>
      <c r="EH231">
        <v>25498.2</v>
      </c>
      <c r="EI231">
        <v>31557.8</v>
      </c>
      <c r="EJ231">
        <v>30477</v>
      </c>
      <c r="EK231">
        <v>38730.1</v>
      </c>
      <c r="EL231">
        <v>37037.2</v>
      </c>
      <c r="EM231">
        <v>44246.1</v>
      </c>
      <c r="EN231">
        <v>42544.7</v>
      </c>
      <c r="EO231">
        <v>1.87125</v>
      </c>
      <c r="EP231">
        <v>1.89727</v>
      </c>
      <c r="EQ231">
        <v>0.128232</v>
      </c>
      <c r="ER231">
        <v>0</v>
      </c>
      <c r="ES231">
        <v>22.8795</v>
      </c>
      <c r="ET231">
        <v>999.9</v>
      </c>
      <c r="EU231">
        <v>70</v>
      </c>
      <c r="EV231">
        <v>24</v>
      </c>
      <c r="EW231">
        <v>21.5039</v>
      </c>
      <c r="EX231">
        <v>61.1119</v>
      </c>
      <c r="EY231">
        <v>25.0921</v>
      </c>
      <c r="EZ231">
        <v>1</v>
      </c>
      <c r="FA231">
        <v>-0.193963</v>
      </c>
      <c r="FB231">
        <v>0.552165</v>
      </c>
      <c r="FC231">
        <v>20.1998</v>
      </c>
      <c r="FD231">
        <v>5.21939</v>
      </c>
      <c r="FE231">
        <v>11.9977</v>
      </c>
      <c r="FF231">
        <v>4.96485</v>
      </c>
      <c r="FG231">
        <v>3.2955</v>
      </c>
      <c r="FH231">
        <v>9999</v>
      </c>
      <c r="FI231">
        <v>9999</v>
      </c>
      <c r="FJ231">
        <v>9999</v>
      </c>
      <c r="FK231">
        <v>148.7</v>
      </c>
      <c r="FL231">
        <v>4.97096</v>
      </c>
      <c r="FM231">
        <v>1.86768</v>
      </c>
      <c r="FN231">
        <v>1.85891</v>
      </c>
      <c r="FO231">
        <v>1.86508</v>
      </c>
      <c r="FP231">
        <v>1.86308</v>
      </c>
      <c r="FQ231">
        <v>1.86444</v>
      </c>
      <c r="FR231">
        <v>1.85986</v>
      </c>
      <c r="FS231">
        <v>1.86397</v>
      </c>
      <c r="FT231">
        <v>0</v>
      </c>
      <c r="FU231">
        <v>0</v>
      </c>
      <c r="FV231">
        <v>0</v>
      </c>
      <c r="FW231">
        <v>0</v>
      </c>
      <c r="FX231" t="s">
        <v>364</v>
      </c>
      <c r="FY231" t="s">
        <v>365</v>
      </c>
      <c r="FZ231" t="s">
        <v>366</v>
      </c>
      <c r="GA231" t="s">
        <v>366</v>
      </c>
      <c r="GB231" t="s">
        <v>366</v>
      </c>
      <c r="GC231" t="s">
        <v>366</v>
      </c>
      <c r="GD231">
        <v>0</v>
      </c>
      <c r="GE231">
        <v>100</v>
      </c>
      <c r="GF231">
        <v>100</v>
      </c>
      <c r="GG231">
        <v>-10.26</v>
      </c>
      <c r="GH231">
        <v>-0.0905</v>
      </c>
      <c r="GI231">
        <v>-2.868309889394353</v>
      </c>
      <c r="GJ231">
        <v>-0.006773961979547998</v>
      </c>
      <c r="GK231">
        <v>-8.296070481250098E-08</v>
      </c>
      <c r="GL231">
        <v>3.322967193956903E-10</v>
      </c>
      <c r="GM231">
        <v>-0.07871069313407227</v>
      </c>
      <c r="GN231">
        <v>-0.00208336341840114</v>
      </c>
      <c r="GO231">
        <v>8.801746095907445E-05</v>
      </c>
      <c r="GP231">
        <v>-2.677693255255651E-07</v>
      </c>
      <c r="GQ231">
        <v>3</v>
      </c>
      <c r="GR231">
        <v>2052</v>
      </c>
      <c r="GS231">
        <v>2</v>
      </c>
      <c r="GT231">
        <v>18</v>
      </c>
      <c r="GU231">
        <v>40.1</v>
      </c>
      <c r="GV231">
        <v>40</v>
      </c>
      <c r="GW231">
        <v>2.59399</v>
      </c>
      <c r="GX231">
        <v>2.34863</v>
      </c>
      <c r="GY231">
        <v>1.44897</v>
      </c>
      <c r="GZ231">
        <v>2.32056</v>
      </c>
      <c r="HA231">
        <v>1.55151</v>
      </c>
      <c r="HB231">
        <v>2.38525</v>
      </c>
      <c r="HC231">
        <v>29.5165</v>
      </c>
      <c r="HD231">
        <v>14.5961</v>
      </c>
      <c r="HE231">
        <v>18</v>
      </c>
      <c r="HF231">
        <v>422.886</v>
      </c>
      <c r="HG231">
        <v>435.119</v>
      </c>
      <c r="HH231">
        <v>22.309</v>
      </c>
      <c r="HI231">
        <v>24.5008</v>
      </c>
      <c r="HJ231">
        <v>30.0007</v>
      </c>
      <c r="HK231">
        <v>24.4663</v>
      </c>
      <c r="HL231">
        <v>24.3851</v>
      </c>
      <c r="HM231">
        <v>51.9502</v>
      </c>
      <c r="HN231">
        <v>38.4503</v>
      </c>
      <c r="HO231">
        <v>40.9656</v>
      </c>
      <c r="HP231">
        <v>22.3166</v>
      </c>
      <c r="HQ231">
        <v>1188.49</v>
      </c>
      <c r="HR231">
        <v>15.0244</v>
      </c>
      <c r="HS231">
        <v>100.172</v>
      </c>
      <c r="HT231">
        <v>101.674</v>
      </c>
    </row>
    <row r="232" spans="1:228">
      <c r="A232">
        <v>216</v>
      </c>
      <c r="B232">
        <v>1728493364.1</v>
      </c>
      <c r="C232">
        <v>2426.599999904633</v>
      </c>
      <c r="D232" t="s">
        <v>799</v>
      </c>
      <c r="E232" t="s">
        <v>800</v>
      </c>
      <c r="F232">
        <v>5</v>
      </c>
      <c r="G232" t="s">
        <v>357</v>
      </c>
      <c r="H232" t="s">
        <v>358</v>
      </c>
      <c r="I232" t="s">
        <v>359</v>
      </c>
      <c r="J232" t="s">
        <v>612</v>
      </c>
      <c r="K232">
        <v>1728493356.6</v>
      </c>
      <c r="L232">
        <f>(M232)/1000</f>
        <v>0</v>
      </c>
      <c r="M232">
        <f>IF(BH232, AP232, AJ232)</f>
        <v>0</v>
      </c>
      <c r="N232">
        <f>IF(BH232, AK232, AI232)</f>
        <v>0</v>
      </c>
      <c r="O232">
        <f>BJ232 - IF(AW232&gt;1, N232*BD232*100.0/(AY232), 0)</f>
        <v>0</v>
      </c>
      <c r="P232">
        <f>((V232-L232/2)*O232-N232)/(V232+L232/2)</f>
        <v>0</v>
      </c>
      <c r="Q232">
        <f>P232*(BQ232+BR232)/1000.0</f>
        <v>0</v>
      </c>
      <c r="R232">
        <f>(BJ232 - IF(AW232&gt;1, N232*BD232*100.0/(AY232), 0))*(BQ232+BR232)/1000.0</f>
        <v>0</v>
      </c>
      <c r="S232">
        <f>2.0/((1/U232-1/T232)+SIGN(U232)*SQRT((1/U232-1/T232)*(1/U232-1/T232) + 4*BE232/((BE232+1)*(BE232+1))*(2*1/U232*1/T232-1/T232*1/T232)))</f>
        <v>0</v>
      </c>
      <c r="T232">
        <f>IF(LEFT(BF232,1)&lt;&gt;"0",IF(LEFT(BF232,1)="1",3.0,BG232),$D$5+$E$5*(BX232*BQ232/($K$5*1000))+$F$5*(BX232*BQ232/($K$5*1000))*MAX(MIN(BD232,$J$5),$I$5)*MAX(MIN(BD232,$J$5),$I$5)+$G$5*MAX(MIN(BD232,$J$5),$I$5)*(BX232*BQ232/($K$5*1000))+$H$5*(BX232*BQ232/($K$5*1000))*(BX232*BQ232/($K$5*1000)))</f>
        <v>0</v>
      </c>
      <c r="U232">
        <f>L232*(1000-(1000*0.61365*exp(17.502*Y232/(240.97+Y232))/(BQ232+BR232)+BL232)/2)/(1000*0.61365*exp(17.502*Y232/(240.97+Y232))/(BQ232+BR232)-BL232)</f>
        <v>0</v>
      </c>
      <c r="V232">
        <f>1/((BE232+1)/(S232/1.6)+1/(T232/1.37)) + BE232/((BE232+1)/(S232/1.6) + BE232/(T232/1.37))</f>
        <v>0</v>
      </c>
      <c r="W232">
        <f>(AZ232*BC232)</f>
        <v>0</v>
      </c>
      <c r="X232">
        <f>(BS232+(W232+2*0.95*5.67E-8*(((BS232+$B$7)+273)^4-(BS232+273)^4)-44100*L232)/(1.84*29.3*T232+8*0.95*5.67E-8*(BS232+273)^3))</f>
        <v>0</v>
      </c>
      <c r="Y232">
        <f>($C$7*BT232+$D$7*BU232+$E$7*X232)</f>
        <v>0</v>
      </c>
      <c r="Z232">
        <f>0.61365*exp(17.502*Y232/(240.97+Y232))</f>
        <v>0</v>
      </c>
      <c r="AA232">
        <f>(AB232/AC232*100)</f>
        <v>0</v>
      </c>
      <c r="AB232">
        <f>BL232*(BQ232+BR232)/1000</f>
        <v>0</v>
      </c>
      <c r="AC232">
        <f>0.61365*exp(17.502*BS232/(240.97+BS232))</f>
        <v>0</v>
      </c>
      <c r="AD232">
        <f>(Z232-BL232*(BQ232+BR232)/1000)</f>
        <v>0</v>
      </c>
      <c r="AE232">
        <f>(-L232*44100)</f>
        <v>0</v>
      </c>
      <c r="AF232">
        <f>2*29.3*T232*0.92*(BS232-Y232)</f>
        <v>0</v>
      </c>
      <c r="AG232">
        <f>2*0.95*5.67E-8*(((BS232+$B$7)+273)^4-(Y232+273)^4)</f>
        <v>0</v>
      </c>
      <c r="AH232">
        <f>W232+AG232+AE232+AF232</f>
        <v>0</v>
      </c>
      <c r="AI232">
        <f>BP232*AW232*(BK232-BJ232*(1000-AW232*BM232)/(1000-AW232*BL232))/(100*BD232)</f>
        <v>0</v>
      </c>
      <c r="AJ232">
        <f>1000*BP232*AW232*(BL232-BM232)/(100*BD232*(1000-AW232*BL232))</f>
        <v>0</v>
      </c>
      <c r="AK232">
        <f>(AL232 - AM232 - BQ232*1E3/(8.314*(BS232+273.15)) * AO232/BP232 * AN232) * BP232/(100*BD232) * (1000 - BM232)/1000</f>
        <v>0</v>
      </c>
      <c r="AL232">
        <v>1198.608956079268</v>
      </c>
      <c r="AM232">
        <v>1169.583090909091</v>
      </c>
      <c r="AN232">
        <v>2.523160229703679</v>
      </c>
      <c r="AO232">
        <v>66.79350455149209</v>
      </c>
      <c r="AP232">
        <f>(AR232 - AQ232 + BQ232*1E3/(8.314*(BS232+273.15)) * AT232/BP232 * AS232) * BP232/(100*BD232) * 1000/(1000 - AR232)</f>
        <v>0</v>
      </c>
      <c r="AQ232">
        <v>15.03937420807254</v>
      </c>
      <c r="AR232">
        <v>15.99626181818182</v>
      </c>
      <c r="AS232">
        <v>-5.064615256791304E-06</v>
      </c>
      <c r="AT232">
        <v>79.18149441064182</v>
      </c>
      <c r="AU232">
        <v>148</v>
      </c>
      <c r="AV232">
        <v>25</v>
      </c>
      <c r="AW232">
        <f>IF(AU232*$H$13&gt;=AY232,1.0,(AY232/(AY232-AU232*$H$13)))</f>
        <v>0</v>
      </c>
      <c r="AX232">
        <f>(AW232-1)*100</f>
        <v>0</v>
      </c>
      <c r="AY232">
        <f>MAX(0,($B$13+$C$13*BX232)/(1+$D$13*BX232)*BQ232/(BS232+273)*$E$13)</f>
        <v>0</v>
      </c>
      <c r="AZ232">
        <f>$B$11*BY232+$C$11*BZ232+$F$11*CK232*(1-CN232)</f>
        <v>0</v>
      </c>
      <c r="BA232">
        <f>AZ232*BB232</f>
        <v>0</v>
      </c>
      <c r="BB232">
        <f>($B$11*$D$9+$C$11*$D$9+$F$11*((CX232+CP232)/MAX(CX232+CP232+CY232, 0.1)*$I$9+CY232/MAX(CX232+CP232+CY232, 0.1)*$J$9))/($B$11+$C$11+$F$11)</f>
        <v>0</v>
      </c>
      <c r="BC232">
        <f>($B$11*$K$9+$C$11*$K$9+$F$11*((CX232+CP232)/MAX(CX232+CP232+CY232, 0.1)*$P$9+CY232/MAX(CX232+CP232+CY232, 0.1)*$Q$9))/($B$11+$C$11+$F$11)</f>
        <v>0</v>
      </c>
      <c r="BD232">
        <v>6</v>
      </c>
      <c r="BE232">
        <v>0.5</v>
      </c>
      <c r="BF232" t="s">
        <v>361</v>
      </c>
      <c r="BG232">
        <v>2</v>
      </c>
      <c r="BH232" t="b">
        <v>1</v>
      </c>
      <c r="BI232">
        <v>1728493356.6</v>
      </c>
      <c r="BJ232">
        <v>1133.452222222222</v>
      </c>
      <c r="BK232">
        <v>1167.825925925926</v>
      </c>
      <c r="BL232">
        <v>15.99839259259259</v>
      </c>
      <c r="BM232">
        <v>15.04704444444444</v>
      </c>
      <c r="BN232">
        <v>1143.68037037037</v>
      </c>
      <c r="BO232">
        <v>16.08897037037037</v>
      </c>
      <c r="BP232">
        <v>600.0080370370371</v>
      </c>
      <c r="BQ232">
        <v>97.50163703703704</v>
      </c>
      <c r="BR232">
        <v>0.1000006481481482</v>
      </c>
      <c r="BS232">
        <v>24.77326296296296</v>
      </c>
      <c r="BT232">
        <v>24.99344444444445</v>
      </c>
      <c r="BU232">
        <v>999.9000000000001</v>
      </c>
      <c r="BV232">
        <v>0</v>
      </c>
      <c r="BW232">
        <v>0</v>
      </c>
      <c r="BX232">
        <v>10002.82</v>
      </c>
      <c r="BY232">
        <v>0</v>
      </c>
      <c r="BZ232">
        <v>457.1205185185185</v>
      </c>
      <c r="CA232">
        <v>-34.37244444444444</v>
      </c>
      <c r="CB232">
        <v>1151.882222222222</v>
      </c>
      <c r="CC232">
        <v>1185.665925925926</v>
      </c>
      <c r="CD232">
        <v>0.951358111111111</v>
      </c>
      <c r="CE232">
        <v>1167.825925925926</v>
      </c>
      <c r="CF232">
        <v>15.04704444444444</v>
      </c>
      <c r="CG232">
        <v>1.55987</v>
      </c>
      <c r="CH232">
        <v>1.467111851851852</v>
      </c>
      <c r="CI232">
        <v>13.56798888888889</v>
      </c>
      <c r="CJ232">
        <v>12.62964444444445</v>
      </c>
      <c r="CK232">
        <v>1599.972962962963</v>
      </c>
      <c r="CL232">
        <v>0.6920124444444442</v>
      </c>
      <c r="CM232">
        <v>0.3079875555555555</v>
      </c>
      <c r="CN232">
        <v>0</v>
      </c>
      <c r="CO232">
        <v>2.032455555555555</v>
      </c>
      <c r="CP232">
        <v>0</v>
      </c>
      <c r="CQ232">
        <v>13110.95185185185</v>
      </c>
      <c r="CR232">
        <v>13790.0037037037</v>
      </c>
      <c r="CS232">
        <v>38.7752962962963</v>
      </c>
      <c r="CT232">
        <v>39.94662962962963</v>
      </c>
      <c r="CU232">
        <v>39.18959259259259</v>
      </c>
      <c r="CV232">
        <v>38.354</v>
      </c>
      <c r="CW232">
        <v>38.14096296296297</v>
      </c>
      <c r="CX232">
        <v>1107.201111111111</v>
      </c>
      <c r="CY232">
        <v>492.7718518518517</v>
      </c>
      <c r="CZ232">
        <v>0</v>
      </c>
      <c r="DA232">
        <v>1728493420.6</v>
      </c>
      <c r="DB232">
        <v>0</v>
      </c>
      <c r="DC232">
        <v>1728490956.5</v>
      </c>
      <c r="DD232" t="s">
        <v>362</v>
      </c>
      <c r="DE232">
        <v>1728490952.5</v>
      </c>
      <c r="DF232">
        <v>1728490956.5</v>
      </c>
      <c r="DG232">
        <v>1</v>
      </c>
      <c r="DH232">
        <v>-0.065</v>
      </c>
      <c r="DI232">
        <v>-0.008</v>
      </c>
      <c r="DJ232">
        <v>-3.246</v>
      </c>
      <c r="DK232">
        <v>-0.091</v>
      </c>
      <c r="DL232">
        <v>52</v>
      </c>
      <c r="DM232">
        <v>15</v>
      </c>
      <c r="DN232">
        <v>0.25</v>
      </c>
      <c r="DO232">
        <v>0.13</v>
      </c>
      <c r="DP232">
        <v>-34.31709268292683</v>
      </c>
      <c r="DQ232">
        <v>-1.025301742160243</v>
      </c>
      <c r="DR232">
        <v>0.1318081891497958</v>
      </c>
      <c r="DS232">
        <v>0</v>
      </c>
      <c r="DT232">
        <v>0.9536166829268292</v>
      </c>
      <c r="DU232">
        <v>-0.03256110104529374</v>
      </c>
      <c r="DV232">
        <v>0.004617023919699174</v>
      </c>
      <c r="DW232">
        <v>1</v>
      </c>
      <c r="DX232">
        <v>1</v>
      </c>
      <c r="DY232">
        <v>2</v>
      </c>
      <c r="DZ232" t="s">
        <v>363</v>
      </c>
      <c r="EA232">
        <v>3.23081</v>
      </c>
      <c r="EB232">
        <v>2.70441</v>
      </c>
      <c r="EC232">
        <v>0.20545</v>
      </c>
      <c r="ED232">
        <v>0.208627</v>
      </c>
      <c r="EE232">
        <v>0.0842538</v>
      </c>
      <c r="EF232">
        <v>0.08076560000000001</v>
      </c>
      <c r="EG232">
        <v>26195</v>
      </c>
      <c r="EH232">
        <v>25454.5</v>
      </c>
      <c r="EI232">
        <v>31557.7</v>
      </c>
      <c r="EJ232">
        <v>30476.4</v>
      </c>
      <c r="EK232">
        <v>38730.2</v>
      </c>
      <c r="EL232">
        <v>37036.2</v>
      </c>
      <c r="EM232">
        <v>44246</v>
      </c>
      <c r="EN232">
        <v>42545.1</v>
      </c>
      <c r="EO232">
        <v>1.87213</v>
      </c>
      <c r="EP232">
        <v>1.89678</v>
      </c>
      <c r="EQ232">
        <v>0.128336</v>
      </c>
      <c r="ER232">
        <v>0</v>
      </c>
      <c r="ES232">
        <v>22.8763</v>
      </c>
      <c r="ET232">
        <v>999.9</v>
      </c>
      <c r="EU232">
        <v>70</v>
      </c>
      <c r="EV232">
        <v>24</v>
      </c>
      <c r="EW232">
        <v>21.5023</v>
      </c>
      <c r="EX232">
        <v>60.9719</v>
      </c>
      <c r="EY232">
        <v>24.988</v>
      </c>
      <c r="EZ232">
        <v>1</v>
      </c>
      <c r="FA232">
        <v>-0.194062</v>
      </c>
      <c r="FB232">
        <v>-0.328069</v>
      </c>
      <c r="FC232">
        <v>20.2</v>
      </c>
      <c r="FD232">
        <v>5.21924</v>
      </c>
      <c r="FE232">
        <v>11.9977</v>
      </c>
      <c r="FF232">
        <v>4.96495</v>
      </c>
      <c r="FG232">
        <v>3.29558</v>
      </c>
      <c r="FH232">
        <v>9999</v>
      </c>
      <c r="FI232">
        <v>9999</v>
      </c>
      <c r="FJ232">
        <v>9999</v>
      </c>
      <c r="FK232">
        <v>148.7</v>
      </c>
      <c r="FL232">
        <v>4.97098</v>
      </c>
      <c r="FM232">
        <v>1.86768</v>
      </c>
      <c r="FN232">
        <v>1.85893</v>
      </c>
      <c r="FO232">
        <v>1.86508</v>
      </c>
      <c r="FP232">
        <v>1.86308</v>
      </c>
      <c r="FQ232">
        <v>1.86444</v>
      </c>
      <c r="FR232">
        <v>1.85989</v>
      </c>
      <c r="FS232">
        <v>1.86394</v>
      </c>
      <c r="FT232">
        <v>0</v>
      </c>
      <c r="FU232">
        <v>0</v>
      </c>
      <c r="FV232">
        <v>0</v>
      </c>
      <c r="FW232">
        <v>0</v>
      </c>
      <c r="FX232" t="s">
        <v>364</v>
      </c>
      <c r="FY232" t="s">
        <v>365</v>
      </c>
      <c r="FZ232" t="s">
        <v>366</v>
      </c>
      <c r="GA232" t="s">
        <v>366</v>
      </c>
      <c r="GB232" t="s">
        <v>366</v>
      </c>
      <c r="GC232" t="s">
        <v>366</v>
      </c>
      <c r="GD232">
        <v>0</v>
      </c>
      <c r="GE232">
        <v>100</v>
      </c>
      <c r="GF232">
        <v>100</v>
      </c>
      <c r="GG232">
        <v>-10.34</v>
      </c>
      <c r="GH232">
        <v>-0.0905</v>
      </c>
      <c r="GI232">
        <v>-2.868309889394353</v>
      </c>
      <c r="GJ232">
        <v>-0.006773961979547998</v>
      </c>
      <c r="GK232">
        <v>-8.296070481250098E-08</v>
      </c>
      <c r="GL232">
        <v>3.322967193956903E-10</v>
      </c>
      <c r="GM232">
        <v>-0.07871069313407227</v>
      </c>
      <c r="GN232">
        <v>-0.00208336341840114</v>
      </c>
      <c r="GO232">
        <v>8.801746095907445E-05</v>
      </c>
      <c r="GP232">
        <v>-2.677693255255651E-07</v>
      </c>
      <c r="GQ232">
        <v>3</v>
      </c>
      <c r="GR232">
        <v>2052</v>
      </c>
      <c r="GS232">
        <v>2</v>
      </c>
      <c r="GT232">
        <v>18</v>
      </c>
      <c r="GU232">
        <v>40.2</v>
      </c>
      <c r="GV232">
        <v>40.1</v>
      </c>
      <c r="GW232">
        <v>2.61475</v>
      </c>
      <c r="GX232">
        <v>2.37183</v>
      </c>
      <c r="GY232">
        <v>1.44897</v>
      </c>
      <c r="GZ232">
        <v>2.32056</v>
      </c>
      <c r="HA232">
        <v>1.55151</v>
      </c>
      <c r="HB232">
        <v>2.24609</v>
      </c>
      <c r="HC232">
        <v>29.5165</v>
      </c>
      <c r="HD232">
        <v>14.5873</v>
      </c>
      <c r="HE232">
        <v>18</v>
      </c>
      <c r="HF232">
        <v>423.397</v>
      </c>
      <c r="HG232">
        <v>434.881</v>
      </c>
      <c r="HH232">
        <v>22.3946</v>
      </c>
      <c r="HI232">
        <v>24.5077</v>
      </c>
      <c r="HJ232">
        <v>30.0003</v>
      </c>
      <c r="HK232">
        <v>24.4732</v>
      </c>
      <c r="HL232">
        <v>24.3919</v>
      </c>
      <c r="HM232">
        <v>52.423</v>
      </c>
      <c r="HN232">
        <v>38.4503</v>
      </c>
      <c r="HO232">
        <v>40.9656</v>
      </c>
      <c r="HP232">
        <v>22.5368</v>
      </c>
      <c r="HQ232">
        <v>1203.54</v>
      </c>
      <c r="HR232">
        <v>15.0323</v>
      </c>
      <c r="HS232">
        <v>100.172</v>
      </c>
      <c r="HT232">
        <v>101.674</v>
      </c>
    </row>
    <row r="233" spans="1:228">
      <c r="A233">
        <v>217</v>
      </c>
      <c r="B233">
        <v>1728493369.1</v>
      </c>
      <c r="C233">
        <v>2431.599999904633</v>
      </c>
      <c r="D233" t="s">
        <v>801</v>
      </c>
      <c r="E233" t="s">
        <v>802</v>
      </c>
      <c r="F233">
        <v>5</v>
      </c>
      <c r="G233" t="s">
        <v>357</v>
      </c>
      <c r="H233" t="s">
        <v>358</v>
      </c>
      <c r="I233" t="s">
        <v>359</v>
      </c>
      <c r="J233" t="s">
        <v>612</v>
      </c>
      <c r="K233">
        <v>1728493361.314285</v>
      </c>
      <c r="L233">
        <f>(M233)/1000</f>
        <v>0</v>
      </c>
      <c r="M233">
        <f>IF(BH233, AP233, AJ233)</f>
        <v>0</v>
      </c>
      <c r="N233">
        <f>IF(BH233, AK233, AI233)</f>
        <v>0</v>
      </c>
      <c r="O233">
        <f>BJ233 - IF(AW233&gt;1, N233*BD233*100.0/(AY233), 0)</f>
        <v>0</v>
      </c>
      <c r="P233">
        <f>((V233-L233/2)*O233-N233)/(V233+L233/2)</f>
        <v>0</v>
      </c>
      <c r="Q233">
        <f>P233*(BQ233+BR233)/1000.0</f>
        <v>0</v>
      </c>
      <c r="R233">
        <f>(BJ233 - IF(AW233&gt;1, N233*BD233*100.0/(AY233), 0))*(BQ233+BR233)/1000.0</f>
        <v>0</v>
      </c>
      <c r="S233">
        <f>2.0/((1/U233-1/T233)+SIGN(U233)*SQRT((1/U233-1/T233)*(1/U233-1/T233) + 4*BE233/((BE233+1)*(BE233+1))*(2*1/U233*1/T233-1/T233*1/T233)))</f>
        <v>0</v>
      </c>
      <c r="T233">
        <f>IF(LEFT(BF233,1)&lt;&gt;"0",IF(LEFT(BF233,1)="1",3.0,BG233),$D$5+$E$5*(BX233*BQ233/($K$5*1000))+$F$5*(BX233*BQ233/($K$5*1000))*MAX(MIN(BD233,$J$5),$I$5)*MAX(MIN(BD233,$J$5),$I$5)+$G$5*MAX(MIN(BD233,$J$5),$I$5)*(BX233*BQ233/($K$5*1000))+$H$5*(BX233*BQ233/($K$5*1000))*(BX233*BQ233/($K$5*1000)))</f>
        <v>0</v>
      </c>
      <c r="U233">
        <f>L233*(1000-(1000*0.61365*exp(17.502*Y233/(240.97+Y233))/(BQ233+BR233)+BL233)/2)/(1000*0.61365*exp(17.502*Y233/(240.97+Y233))/(BQ233+BR233)-BL233)</f>
        <v>0</v>
      </c>
      <c r="V233">
        <f>1/((BE233+1)/(S233/1.6)+1/(T233/1.37)) + BE233/((BE233+1)/(S233/1.6) + BE233/(T233/1.37))</f>
        <v>0</v>
      </c>
      <c r="W233">
        <f>(AZ233*BC233)</f>
        <v>0</v>
      </c>
      <c r="X233">
        <f>(BS233+(W233+2*0.95*5.67E-8*(((BS233+$B$7)+273)^4-(BS233+273)^4)-44100*L233)/(1.84*29.3*T233+8*0.95*5.67E-8*(BS233+273)^3))</f>
        <v>0</v>
      </c>
      <c r="Y233">
        <f>($C$7*BT233+$D$7*BU233+$E$7*X233)</f>
        <v>0</v>
      </c>
      <c r="Z233">
        <f>0.61365*exp(17.502*Y233/(240.97+Y233))</f>
        <v>0</v>
      </c>
      <c r="AA233">
        <f>(AB233/AC233*100)</f>
        <v>0</v>
      </c>
      <c r="AB233">
        <f>BL233*(BQ233+BR233)/1000</f>
        <v>0</v>
      </c>
      <c r="AC233">
        <f>0.61365*exp(17.502*BS233/(240.97+BS233))</f>
        <v>0</v>
      </c>
      <c r="AD233">
        <f>(Z233-BL233*(BQ233+BR233)/1000)</f>
        <v>0</v>
      </c>
      <c r="AE233">
        <f>(-L233*44100)</f>
        <v>0</v>
      </c>
      <c r="AF233">
        <f>2*29.3*T233*0.92*(BS233-Y233)</f>
        <v>0</v>
      </c>
      <c r="AG233">
        <f>2*0.95*5.67E-8*(((BS233+$B$7)+273)^4-(Y233+273)^4)</f>
        <v>0</v>
      </c>
      <c r="AH233">
        <f>W233+AG233+AE233+AF233</f>
        <v>0</v>
      </c>
      <c r="AI233">
        <f>BP233*AW233*(BK233-BJ233*(1000-AW233*BM233)/(1000-AW233*BL233))/(100*BD233)</f>
        <v>0</v>
      </c>
      <c r="AJ233">
        <f>1000*BP233*AW233*(BL233-BM233)/(100*BD233*(1000-AW233*BL233))</f>
        <v>0</v>
      </c>
      <c r="AK233">
        <f>(AL233 - AM233 - BQ233*1E3/(8.314*(BS233+273.15)) * AO233/BP233 * AN233) * BP233/(100*BD233) * (1000 - BM233)/1000</f>
        <v>0</v>
      </c>
      <c r="AL233">
        <v>1210.935686144863</v>
      </c>
      <c r="AM233">
        <v>1182.12503030303</v>
      </c>
      <c r="AN233">
        <v>2.513497370583133</v>
      </c>
      <c r="AO233">
        <v>66.79350455149209</v>
      </c>
      <c r="AP233">
        <f>(AR233 - AQ233 + BQ233*1E3/(8.314*(BS233+273.15)) * AT233/BP233 * AS233) * BP233/(100*BD233) * 1000/(1000 - AR233)</f>
        <v>0</v>
      </c>
      <c r="AQ233">
        <v>15.05800429831782</v>
      </c>
      <c r="AR233">
        <v>15.99996545454545</v>
      </c>
      <c r="AS233">
        <v>1.217308961044382E-05</v>
      </c>
      <c r="AT233">
        <v>79.18149441064182</v>
      </c>
      <c r="AU233">
        <v>147</v>
      </c>
      <c r="AV233">
        <v>24</v>
      </c>
      <c r="AW233">
        <f>IF(AU233*$H$13&gt;=AY233,1.0,(AY233/(AY233-AU233*$H$13)))</f>
        <v>0</v>
      </c>
      <c r="AX233">
        <f>(AW233-1)*100</f>
        <v>0</v>
      </c>
      <c r="AY233">
        <f>MAX(0,($B$13+$C$13*BX233)/(1+$D$13*BX233)*BQ233/(BS233+273)*$E$13)</f>
        <v>0</v>
      </c>
      <c r="AZ233">
        <f>$B$11*BY233+$C$11*BZ233+$F$11*CK233*(1-CN233)</f>
        <v>0</v>
      </c>
      <c r="BA233">
        <f>AZ233*BB233</f>
        <v>0</v>
      </c>
      <c r="BB233">
        <f>($B$11*$D$9+$C$11*$D$9+$F$11*((CX233+CP233)/MAX(CX233+CP233+CY233, 0.1)*$I$9+CY233/MAX(CX233+CP233+CY233, 0.1)*$J$9))/($B$11+$C$11+$F$11)</f>
        <v>0</v>
      </c>
      <c r="BC233">
        <f>($B$11*$K$9+$C$11*$K$9+$F$11*((CX233+CP233)/MAX(CX233+CP233+CY233, 0.1)*$P$9+CY233/MAX(CX233+CP233+CY233, 0.1)*$Q$9))/($B$11+$C$11+$F$11)</f>
        <v>0</v>
      </c>
      <c r="BD233">
        <v>6</v>
      </c>
      <c r="BE233">
        <v>0.5</v>
      </c>
      <c r="BF233" t="s">
        <v>361</v>
      </c>
      <c r="BG233">
        <v>2</v>
      </c>
      <c r="BH233" t="b">
        <v>1</v>
      </c>
      <c r="BI233">
        <v>1728493361.314285</v>
      </c>
      <c r="BJ233">
        <v>1145.160357142857</v>
      </c>
      <c r="BK233">
        <v>1179.523928571429</v>
      </c>
      <c r="BL233">
        <v>15.99701428571429</v>
      </c>
      <c r="BM233">
        <v>15.05008214285714</v>
      </c>
      <c r="BN233">
        <v>1155.455</v>
      </c>
      <c r="BO233">
        <v>16.08758928571428</v>
      </c>
      <c r="BP233">
        <v>600.0020000000001</v>
      </c>
      <c r="BQ233">
        <v>97.50135714285715</v>
      </c>
      <c r="BR233">
        <v>0.1000192178571429</v>
      </c>
      <c r="BS233">
        <v>24.76725357142857</v>
      </c>
      <c r="BT233">
        <v>24.98611785714286</v>
      </c>
      <c r="BU233">
        <v>999.9000000000002</v>
      </c>
      <c r="BV233">
        <v>0</v>
      </c>
      <c r="BW233">
        <v>0</v>
      </c>
      <c r="BX233">
        <v>10005.285</v>
      </c>
      <c r="BY233">
        <v>0</v>
      </c>
      <c r="BZ233">
        <v>465.4401428571429</v>
      </c>
      <c r="CA233">
        <v>-34.36251785714285</v>
      </c>
      <c r="CB233">
        <v>1163.778928571429</v>
      </c>
      <c r="CC233">
        <v>1197.547142857143</v>
      </c>
      <c r="CD233">
        <v>0.94694875</v>
      </c>
      <c r="CE233">
        <v>1179.523928571429</v>
      </c>
      <c r="CF233">
        <v>15.05008214285714</v>
      </c>
      <c r="CG233">
        <v>1.559731785714286</v>
      </c>
      <c r="CH233">
        <v>1.467403214285714</v>
      </c>
      <c r="CI233">
        <v>13.56662142857143</v>
      </c>
      <c r="CJ233">
        <v>12.63267142857143</v>
      </c>
      <c r="CK233">
        <v>1599.961428571428</v>
      </c>
      <c r="CL233">
        <v>0.6919997142857144</v>
      </c>
      <c r="CM233">
        <v>0.3080002857142858</v>
      </c>
      <c r="CN233">
        <v>0</v>
      </c>
      <c r="CO233">
        <v>1.995778571428571</v>
      </c>
      <c r="CP233">
        <v>0</v>
      </c>
      <c r="CQ233">
        <v>13125.53571428571</v>
      </c>
      <c r="CR233">
        <v>13789.83214285714</v>
      </c>
      <c r="CS233">
        <v>38.85025</v>
      </c>
      <c r="CT233">
        <v>40.01542857142857</v>
      </c>
      <c r="CU233">
        <v>39.25414285714286</v>
      </c>
      <c r="CV233">
        <v>38.45517857142858</v>
      </c>
      <c r="CW233">
        <v>38.20739285714285</v>
      </c>
      <c r="CX233">
        <v>1107.172142857143</v>
      </c>
      <c r="CY233">
        <v>492.7892857142857</v>
      </c>
      <c r="CZ233">
        <v>0</v>
      </c>
      <c r="DA233">
        <v>1728493426</v>
      </c>
      <c r="DB233">
        <v>0</v>
      </c>
      <c r="DC233">
        <v>1728490956.5</v>
      </c>
      <c r="DD233" t="s">
        <v>362</v>
      </c>
      <c r="DE233">
        <v>1728490952.5</v>
      </c>
      <c r="DF233">
        <v>1728490956.5</v>
      </c>
      <c r="DG233">
        <v>1</v>
      </c>
      <c r="DH233">
        <v>-0.065</v>
      </c>
      <c r="DI233">
        <v>-0.008</v>
      </c>
      <c r="DJ233">
        <v>-3.246</v>
      </c>
      <c r="DK233">
        <v>-0.091</v>
      </c>
      <c r="DL233">
        <v>52</v>
      </c>
      <c r="DM233">
        <v>15</v>
      </c>
      <c r="DN233">
        <v>0.25</v>
      </c>
      <c r="DO233">
        <v>0.13</v>
      </c>
      <c r="DP233">
        <v>-34.34695121951219</v>
      </c>
      <c r="DQ233">
        <v>-0.2392264808362626</v>
      </c>
      <c r="DR233">
        <v>0.1042213477545803</v>
      </c>
      <c r="DS233">
        <v>0</v>
      </c>
      <c r="DT233">
        <v>0.9498401219512196</v>
      </c>
      <c r="DU233">
        <v>-0.04587995121951201</v>
      </c>
      <c r="DV233">
        <v>0.006013769148826033</v>
      </c>
      <c r="DW233">
        <v>1</v>
      </c>
      <c r="DX233">
        <v>1</v>
      </c>
      <c r="DY233">
        <v>2</v>
      </c>
      <c r="DZ233" t="s">
        <v>363</v>
      </c>
      <c r="EA233">
        <v>3.2309</v>
      </c>
      <c r="EB233">
        <v>2.70452</v>
      </c>
      <c r="EC233">
        <v>0.206819</v>
      </c>
      <c r="ED233">
        <v>0.209979</v>
      </c>
      <c r="EE233">
        <v>0.0842654</v>
      </c>
      <c r="EF233">
        <v>0.08078929999999999</v>
      </c>
      <c r="EG233">
        <v>26149.7</v>
      </c>
      <c r="EH233">
        <v>25410.8</v>
      </c>
      <c r="EI233">
        <v>31557.5</v>
      </c>
      <c r="EJ233">
        <v>30476</v>
      </c>
      <c r="EK233">
        <v>38729.2</v>
      </c>
      <c r="EL233">
        <v>37035.4</v>
      </c>
      <c r="EM233">
        <v>44245.4</v>
      </c>
      <c r="EN233">
        <v>42545.3</v>
      </c>
      <c r="EO233">
        <v>1.87388</v>
      </c>
      <c r="EP233">
        <v>1.89657</v>
      </c>
      <c r="EQ233">
        <v>0.128426</v>
      </c>
      <c r="ER233">
        <v>0</v>
      </c>
      <c r="ES233">
        <v>22.8699</v>
      </c>
      <c r="ET233">
        <v>999.9</v>
      </c>
      <c r="EU233">
        <v>70</v>
      </c>
      <c r="EV233">
        <v>24.1</v>
      </c>
      <c r="EW233">
        <v>21.6324</v>
      </c>
      <c r="EX233">
        <v>60.8019</v>
      </c>
      <c r="EY233">
        <v>24.6715</v>
      </c>
      <c r="EZ233">
        <v>1</v>
      </c>
      <c r="FA233">
        <v>-0.19372</v>
      </c>
      <c r="FB233">
        <v>0.055945</v>
      </c>
      <c r="FC233">
        <v>20.201</v>
      </c>
      <c r="FD233">
        <v>5.21849</v>
      </c>
      <c r="FE233">
        <v>11.9978</v>
      </c>
      <c r="FF233">
        <v>4.96475</v>
      </c>
      <c r="FG233">
        <v>3.29548</v>
      </c>
      <c r="FH233">
        <v>9999</v>
      </c>
      <c r="FI233">
        <v>9999</v>
      </c>
      <c r="FJ233">
        <v>9999</v>
      </c>
      <c r="FK233">
        <v>148.7</v>
      </c>
      <c r="FL233">
        <v>4.97101</v>
      </c>
      <c r="FM233">
        <v>1.86768</v>
      </c>
      <c r="FN233">
        <v>1.85895</v>
      </c>
      <c r="FO233">
        <v>1.86508</v>
      </c>
      <c r="FP233">
        <v>1.86309</v>
      </c>
      <c r="FQ233">
        <v>1.86446</v>
      </c>
      <c r="FR233">
        <v>1.85988</v>
      </c>
      <c r="FS233">
        <v>1.86398</v>
      </c>
      <c r="FT233">
        <v>0</v>
      </c>
      <c r="FU233">
        <v>0</v>
      </c>
      <c r="FV233">
        <v>0</v>
      </c>
      <c r="FW233">
        <v>0</v>
      </c>
      <c r="FX233" t="s">
        <v>364</v>
      </c>
      <c r="FY233" t="s">
        <v>365</v>
      </c>
      <c r="FZ233" t="s">
        <v>366</v>
      </c>
      <c r="GA233" t="s">
        <v>366</v>
      </c>
      <c r="GB233" t="s">
        <v>366</v>
      </c>
      <c r="GC233" t="s">
        <v>366</v>
      </c>
      <c r="GD233">
        <v>0</v>
      </c>
      <c r="GE233">
        <v>100</v>
      </c>
      <c r="GF233">
        <v>100</v>
      </c>
      <c r="GG233">
        <v>-10.4</v>
      </c>
      <c r="GH233">
        <v>-0.0905</v>
      </c>
      <c r="GI233">
        <v>-2.868309889394353</v>
      </c>
      <c r="GJ233">
        <v>-0.006773961979547998</v>
      </c>
      <c r="GK233">
        <v>-8.296070481250098E-08</v>
      </c>
      <c r="GL233">
        <v>3.322967193956903E-10</v>
      </c>
      <c r="GM233">
        <v>-0.07871069313407227</v>
      </c>
      <c r="GN233">
        <v>-0.00208336341840114</v>
      </c>
      <c r="GO233">
        <v>8.801746095907445E-05</v>
      </c>
      <c r="GP233">
        <v>-2.677693255255651E-07</v>
      </c>
      <c r="GQ233">
        <v>3</v>
      </c>
      <c r="GR233">
        <v>2052</v>
      </c>
      <c r="GS233">
        <v>2</v>
      </c>
      <c r="GT233">
        <v>18</v>
      </c>
      <c r="GU233">
        <v>40.3</v>
      </c>
      <c r="GV233">
        <v>40.2</v>
      </c>
      <c r="GW233">
        <v>2.63916</v>
      </c>
      <c r="GX233">
        <v>2.3645</v>
      </c>
      <c r="GY233">
        <v>1.44897</v>
      </c>
      <c r="GZ233">
        <v>2.32056</v>
      </c>
      <c r="HA233">
        <v>1.55151</v>
      </c>
      <c r="HB233">
        <v>2.40234</v>
      </c>
      <c r="HC233">
        <v>29.5165</v>
      </c>
      <c r="HD233">
        <v>14.6049</v>
      </c>
      <c r="HE233">
        <v>18</v>
      </c>
      <c r="HF233">
        <v>424.375</v>
      </c>
      <c r="HG233">
        <v>434.828</v>
      </c>
      <c r="HH233">
        <v>22.5491</v>
      </c>
      <c r="HI233">
        <v>24.5152</v>
      </c>
      <c r="HJ233">
        <v>30.0001</v>
      </c>
      <c r="HK233">
        <v>24.4806</v>
      </c>
      <c r="HL233">
        <v>24.3998</v>
      </c>
      <c r="HM233">
        <v>52.8625</v>
      </c>
      <c r="HN233">
        <v>38.4503</v>
      </c>
      <c r="HO233">
        <v>40.9656</v>
      </c>
      <c r="HP233">
        <v>22.5475</v>
      </c>
      <c r="HQ233">
        <v>1213.57</v>
      </c>
      <c r="HR233">
        <v>15.0322</v>
      </c>
      <c r="HS233">
        <v>100.171</v>
      </c>
      <c r="HT233">
        <v>101.674</v>
      </c>
    </row>
    <row r="234" spans="1:228">
      <c r="A234">
        <v>218</v>
      </c>
      <c r="B234">
        <v>1728493374.1</v>
      </c>
      <c r="C234">
        <v>2436.599999904633</v>
      </c>
      <c r="D234" t="s">
        <v>803</v>
      </c>
      <c r="E234" t="s">
        <v>804</v>
      </c>
      <c r="F234">
        <v>5</v>
      </c>
      <c r="G234" t="s">
        <v>357</v>
      </c>
      <c r="H234" t="s">
        <v>358</v>
      </c>
      <c r="I234" t="s">
        <v>359</v>
      </c>
      <c r="J234" t="s">
        <v>612</v>
      </c>
      <c r="K234">
        <v>1728493366.6</v>
      </c>
      <c r="L234">
        <f>(M234)/1000</f>
        <v>0</v>
      </c>
      <c r="M234">
        <f>IF(BH234, AP234, AJ234)</f>
        <v>0</v>
      </c>
      <c r="N234">
        <f>IF(BH234, AK234, AI234)</f>
        <v>0</v>
      </c>
      <c r="O234">
        <f>BJ234 - IF(AW234&gt;1, N234*BD234*100.0/(AY234), 0)</f>
        <v>0</v>
      </c>
      <c r="P234">
        <f>((V234-L234/2)*O234-N234)/(V234+L234/2)</f>
        <v>0</v>
      </c>
      <c r="Q234">
        <f>P234*(BQ234+BR234)/1000.0</f>
        <v>0</v>
      </c>
      <c r="R234">
        <f>(BJ234 - IF(AW234&gt;1, N234*BD234*100.0/(AY234), 0))*(BQ234+BR234)/1000.0</f>
        <v>0</v>
      </c>
      <c r="S234">
        <f>2.0/((1/U234-1/T234)+SIGN(U234)*SQRT((1/U234-1/T234)*(1/U234-1/T234) + 4*BE234/((BE234+1)*(BE234+1))*(2*1/U234*1/T234-1/T234*1/T234)))</f>
        <v>0</v>
      </c>
      <c r="T234">
        <f>IF(LEFT(BF234,1)&lt;&gt;"0",IF(LEFT(BF234,1)="1",3.0,BG234),$D$5+$E$5*(BX234*BQ234/($K$5*1000))+$F$5*(BX234*BQ234/($K$5*1000))*MAX(MIN(BD234,$J$5),$I$5)*MAX(MIN(BD234,$J$5),$I$5)+$G$5*MAX(MIN(BD234,$J$5),$I$5)*(BX234*BQ234/($K$5*1000))+$H$5*(BX234*BQ234/($K$5*1000))*(BX234*BQ234/($K$5*1000)))</f>
        <v>0</v>
      </c>
      <c r="U234">
        <f>L234*(1000-(1000*0.61365*exp(17.502*Y234/(240.97+Y234))/(BQ234+BR234)+BL234)/2)/(1000*0.61365*exp(17.502*Y234/(240.97+Y234))/(BQ234+BR234)-BL234)</f>
        <v>0</v>
      </c>
      <c r="V234">
        <f>1/((BE234+1)/(S234/1.6)+1/(T234/1.37)) + BE234/((BE234+1)/(S234/1.6) + BE234/(T234/1.37))</f>
        <v>0</v>
      </c>
      <c r="W234">
        <f>(AZ234*BC234)</f>
        <v>0</v>
      </c>
      <c r="X234">
        <f>(BS234+(W234+2*0.95*5.67E-8*(((BS234+$B$7)+273)^4-(BS234+273)^4)-44100*L234)/(1.84*29.3*T234+8*0.95*5.67E-8*(BS234+273)^3))</f>
        <v>0</v>
      </c>
      <c r="Y234">
        <f>($C$7*BT234+$D$7*BU234+$E$7*X234)</f>
        <v>0</v>
      </c>
      <c r="Z234">
        <f>0.61365*exp(17.502*Y234/(240.97+Y234))</f>
        <v>0</v>
      </c>
      <c r="AA234">
        <f>(AB234/AC234*100)</f>
        <v>0</v>
      </c>
      <c r="AB234">
        <f>BL234*(BQ234+BR234)/1000</f>
        <v>0</v>
      </c>
      <c r="AC234">
        <f>0.61365*exp(17.502*BS234/(240.97+BS234))</f>
        <v>0</v>
      </c>
      <c r="AD234">
        <f>(Z234-BL234*(BQ234+BR234)/1000)</f>
        <v>0</v>
      </c>
      <c r="AE234">
        <f>(-L234*44100)</f>
        <v>0</v>
      </c>
      <c r="AF234">
        <f>2*29.3*T234*0.92*(BS234-Y234)</f>
        <v>0</v>
      </c>
      <c r="AG234">
        <f>2*0.95*5.67E-8*(((BS234+$B$7)+273)^4-(Y234+273)^4)</f>
        <v>0</v>
      </c>
      <c r="AH234">
        <f>W234+AG234+AE234+AF234</f>
        <v>0</v>
      </c>
      <c r="AI234">
        <f>BP234*AW234*(BK234-BJ234*(1000-AW234*BM234)/(1000-AW234*BL234))/(100*BD234)</f>
        <v>0</v>
      </c>
      <c r="AJ234">
        <f>1000*BP234*AW234*(BL234-BM234)/(100*BD234*(1000-AW234*BL234))</f>
        <v>0</v>
      </c>
      <c r="AK234">
        <f>(AL234 - AM234 - BQ234*1E3/(8.314*(BS234+273.15)) * AO234/BP234 * AN234) * BP234/(100*BD234) * (1000 - BM234)/1000</f>
        <v>0</v>
      </c>
      <c r="AL234">
        <v>1223.952937720711</v>
      </c>
      <c r="AM234">
        <v>1194.868848484848</v>
      </c>
      <c r="AN234">
        <v>2.580127287969063</v>
      </c>
      <c r="AO234">
        <v>66.79350455149209</v>
      </c>
      <c r="AP234">
        <f>(AR234 - AQ234 + BQ234*1E3/(8.314*(BS234+273.15)) * AT234/BP234 * AS234) * BP234/(100*BD234) * 1000/(1000 - AR234)</f>
        <v>0</v>
      </c>
      <c r="AQ234">
        <v>15.06032985589363</v>
      </c>
      <c r="AR234">
        <v>16.00180545454544</v>
      </c>
      <c r="AS234">
        <v>-6.793221784714466E-07</v>
      </c>
      <c r="AT234">
        <v>79.18149441064182</v>
      </c>
      <c r="AU234">
        <v>147</v>
      </c>
      <c r="AV234">
        <v>24</v>
      </c>
      <c r="AW234">
        <f>IF(AU234*$H$13&gt;=AY234,1.0,(AY234/(AY234-AU234*$H$13)))</f>
        <v>0</v>
      </c>
      <c r="AX234">
        <f>(AW234-1)*100</f>
        <v>0</v>
      </c>
      <c r="AY234">
        <f>MAX(0,($B$13+$C$13*BX234)/(1+$D$13*BX234)*BQ234/(BS234+273)*$E$13)</f>
        <v>0</v>
      </c>
      <c r="AZ234">
        <f>$B$11*BY234+$C$11*BZ234+$F$11*CK234*(1-CN234)</f>
        <v>0</v>
      </c>
      <c r="BA234">
        <f>AZ234*BB234</f>
        <v>0</v>
      </c>
      <c r="BB234">
        <f>($B$11*$D$9+$C$11*$D$9+$F$11*((CX234+CP234)/MAX(CX234+CP234+CY234, 0.1)*$I$9+CY234/MAX(CX234+CP234+CY234, 0.1)*$J$9))/($B$11+$C$11+$F$11)</f>
        <v>0</v>
      </c>
      <c r="BC234">
        <f>($B$11*$K$9+$C$11*$K$9+$F$11*((CX234+CP234)/MAX(CX234+CP234+CY234, 0.1)*$P$9+CY234/MAX(CX234+CP234+CY234, 0.1)*$Q$9))/($B$11+$C$11+$F$11)</f>
        <v>0</v>
      </c>
      <c r="BD234">
        <v>6</v>
      </c>
      <c r="BE234">
        <v>0.5</v>
      </c>
      <c r="BF234" t="s">
        <v>361</v>
      </c>
      <c r="BG234">
        <v>2</v>
      </c>
      <c r="BH234" t="b">
        <v>1</v>
      </c>
      <c r="BI234">
        <v>1728493366.6</v>
      </c>
      <c r="BJ234">
        <v>1158.283703703704</v>
      </c>
      <c r="BK234">
        <v>1192.733703703704</v>
      </c>
      <c r="BL234">
        <v>15.99829629629629</v>
      </c>
      <c r="BM234">
        <v>15.05408888888889</v>
      </c>
      <c r="BN234">
        <v>1168.651111111111</v>
      </c>
      <c r="BO234">
        <v>16.08886296296296</v>
      </c>
      <c r="BP234">
        <v>600.0186296296297</v>
      </c>
      <c r="BQ234">
        <v>97.50052592592593</v>
      </c>
      <c r="BR234">
        <v>0.1000456</v>
      </c>
      <c r="BS234">
        <v>24.7652</v>
      </c>
      <c r="BT234">
        <v>24.98085185185185</v>
      </c>
      <c r="BU234">
        <v>999.9000000000001</v>
      </c>
      <c r="BV234">
        <v>0</v>
      </c>
      <c r="BW234">
        <v>0</v>
      </c>
      <c r="BX234">
        <v>10000.5762962963</v>
      </c>
      <c r="BY234">
        <v>0</v>
      </c>
      <c r="BZ234">
        <v>472.9252222222222</v>
      </c>
      <c r="CA234">
        <v>-34.44955925925926</v>
      </c>
      <c r="CB234">
        <v>1177.116296296296</v>
      </c>
      <c r="CC234">
        <v>1210.963703703704</v>
      </c>
      <c r="CD234">
        <v>0.9442134444444447</v>
      </c>
      <c r="CE234">
        <v>1192.733703703704</v>
      </c>
      <c r="CF234">
        <v>15.05408888888889</v>
      </c>
      <c r="CG234">
        <v>1.559842962962963</v>
      </c>
      <c r="CH234">
        <v>1.467781851851852</v>
      </c>
      <c r="CI234">
        <v>13.56772222222222</v>
      </c>
      <c r="CJ234">
        <v>12.6366037037037</v>
      </c>
      <c r="CK234">
        <v>1599.99</v>
      </c>
      <c r="CL234">
        <v>0.6919942222222223</v>
      </c>
      <c r="CM234">
        <v>0.3080057777777778</v>
      </c>
      <c r="CN234">
        <v>0</v>
      </c>
      <c r="CO234">
        <v>2.041992592592592</v>
      </c>
      <c r="CP234">
        <v>0</v>
      </c>
      <c r="CQ234">
        <v>13140.63703703704</v>
      </c>
      <c r="CR234">
        <v>13790.04814814815</v>
      </c>
      <c r="CS234">
        <v>38.9372962962963</v>
      </c>
      <c r="CT234">
        <v>40.09003703703703</v>
      </c>
      <c r="CU234">
        <v>39.32618518518519</v>
      </c>
      <c r="CV234">
        <v>38.5622962962963</v>
      </c>
      <c r="CW234">
        <v>38.28218518518518</v>
      </c>
      <c r="CX234">
        <v>1107.183703703704</v>
      </c>
      <c r="CY234">
        <v>492.8062962962963</v>
      </c>
      <c r="CZ234">
        <v>0</v>
      </c>
      <c r="DA234">
        <v>1728493430.8</v>
      </c>
      <c r="DB234">
        <v>0</v>
      </c>
      <c r="DC234">
        <v>1728490956.5</v>
      </c>
      <c r="DD234" t="s">
        <v>362</v>
      </c>
      <c r="DE234">
        <v>1728490952.5</v>
      </c>
      <c r="DF234">
        <v>1728490956.5</v>
      </c>
      <c r="DG234">
        <v>1</v>
      </c>
      <c r="DH234">
        <v>-0.065</v>
      </c>
      <c r="DI234">
        <v>-0.008</v>
      </c>
      <c r="DJ234">
        <v>-3.246</v>
      </c>
      <c r="DK234">
        <v>-0.091</v>
      </c>
      <c r="DL234">
        <v>52</v>
      </c>
      <c r="DM234">
        <v>15</v>
      </c>
      <c r="DN234">
        <v>0.25</v>
      </c>
      <c r="DO234">
        <v>0.13</v>
      </c>
      <c r="DP234">
        <v>-34.41898536585365</v>
      </c>
      <c r="DQ234">
        <v>-0.5744236933798584</v>
      </c>
      <c r="DR234">
        <v>0.1439540129160083</v>
      </c>
      <c r="DS234">
        <v>0</v>
      </c>
      <c r="DT234">
        <v>0.9454800487804879</v>
      </c>
      <c r="DU234">
        <v>-0.04415111498257942</v>
      </c>
      <c r="DV234">
        <v>0.005889644231050988</v>
      </c>
      <c r="DW234">
        <v>1</v>
      </c>
      <c r="DX234">
        <v>1</v>
      </c>
      <c r="DY234">
        <v>2</v>
      </c>
      <c r="DZ234" t="s">
        <v>363</v>
      </c>
      <c r="EA234">
        <v>3.23089</v>
      </c>
      <c r="EB234">
        <v>2.70418</v>
      </c>
      <c r="EC234">
        <v>0.208209</v>
      </c>
      <c r="ED234">
        <v>0.211377</v>
      </c>
      <c r="EE234">
        <v>0.08426930000000001</v>
      </c>
      <c r="EF234">
        <v>0.0807992</v>
      </c>
      <c r="EG234">
        <v>26104.1</v>
      </c>
      <c r="EH234">
        <v>25365.6</v>
      </c>
      <c r="EI234">
        <v>31557.6</v>
      </c>
      <c r="EJ234">
        <v>30475.7</v>
      </c>
      <c r="EK234">
        <v>38729.2</v>
      </c>
      <c r="EL234">
        <v>37034.5</v>
      </c>
      <c r="EM234">
        <v>44245.5</v>
      </c>
      <c r="EN234">
        <v>42544.7</v>
      </c>
      <c r="EO234">
        <v>1.87322</v>
      </c>
      <c r="EP234">
        <v>1.89653</v>
      </c>
      <c r="EQ234">
        <v>0.128318</v>
      </c>
      <c r="ER234">
        <v>0</v>
      </c>
      <c r="ES234">
        <v>22.8637</v>
      </c>
      <c r="ET234">
        <v>999.9</v>
      </c>
      <c r="EU234">
        <v>70</v>
      </c>
      <c r="EV234">
        <v>24.1</v>
      </c>
      <c r="EW234">
        <v>21.6324</v>
      </c>
      <c r="EX234">
        <v>60.6019</v>
      </c>
      <c r="EY234">
        <v>24.5232</v>
      </c>
      <c r="EZ234">
        <v>1</v>
      </c>
      <c r="FA234">
        <v>-0.193145</v>
      </c>
      <c r="FB234">
        <v>0.202116</v>
      </c>
      <c r="FC234">
        <v>20.2011</v>
      </c>
      <c r="FD234">
        <v>5.22014</v>
      </c>
      <c r="FE234">
        <v>11.998</v>
      </c>
      <c r="FF234">
        <v>4.96525</v>
      </c>
      <c r="FG234">
        <v>3.29568</v>
      </c>
      <c r="FH234">
        <v>9999</v>
      </c>
      <c r="FI234">
        <v>9999</v>
      </c>
      <c r="FJ234">
        <v>9999</v>
      </c>
      <c r="FK234">
        <v>148.7</v>
      </c>
      <c r="FL234">
        <v>4.97104</v>
      </c>
      <c r="FM234">
        <v>1.86768</v>
      </c>
      <c r="FN234">
        <v>1.85896</v>
      </c>
      <c r="FO234">
        <v>1.86508</v>
      </c>
      <c r="FP234">
        <v>1.8631</v>
      </c>
      <c r="FQ234">
        <v>1.86447</v>
      </c>
      <c r="FR234">
        <v>1.85989</v>
      </c>
      <c r="FS234">
        <v>1.86401</v>
      </c>
      <c r="FT234">
        <v>0</v>
      </c>
      <c r="FU234">
        <v>0</v>
      </c>
      <c r="FV234">
        <v>0</v>
      </c>
      <c r="FW234">
        <v>0</v>
      </c>
      <c r="FX234" t="s">
        <v>364</v>
      </c>
      <c r="FY234" t="s">
        <v>365</v>
      </c>
      <c r="FZ234" t="s">
        <v>366</v>
      </c>
      <c r="GA234" t="s">
        <v>366</v>
      </c>
      <c r="GB234" t="s">
        <v>366</v>
      </c>
      <c r="GC234" t="s">
        <v>366</v>
      </c>
      <c r="GD234">
        <v>0</v>
      </c>
      <c r="GE234">
        <v>100</v>
      </c>
      <c r="GF234">
        <v>100</v>
      </c>
      <c r="GG234">
        <v>-10.47</v>
      </c>
      <c r="GH234">
        <v>-0.0906</v>
      </c>
      <c r="GI234">
        <v>-2.868309889394353</v>
      </c>
      <c r="GJ234">
        <v>-0.006773961979547998</v>
      </c>
      <c r="GK234">
        <v>-8.296070481250098E-08</v>
      </c>
      <c r="GL234">
        <v>3.322967193956903E-10</v>
      </c>
      <c r="GM234">
        <v>-0.07871069313407227</v>
      </c>
      <c r="GN234">
        <v>-0.00208336341840114</v>
      </c>
      <c r="GO234">
        <v>8.801746095907445E-05</v>
      </c>
      <c r="GP234">
        <v>-2.677693255255651E-07</v>
      </c>
      <c r="GQ234">
        <v>3</v>
      </c>
      <c r="GR234">
        <v>2052</v>
      </c>
      <c r="GS234">
        <v>2</v>
      </c>
      <c r="GT234">
        <v>18</v>
      </c>
      <c r="GU234">
        <v>40.4</v>
      </c>
      <c r="GV234">
        <v>40.3</v>
      </c>
      <c r="GW234">
        <v>2.65991</v>
      </c>
      <c r="GX234">
        <v>2.34985</v>
      </c>
      <c r="GY234">
        <v>1.44775</v>
      </c>
      <c r="GZ234">
        <v>2.32056</v>
      </c>
      <c r="HA234">
        <v>1.55151</v>
      </c>
      <c r="HB234">
        <v>2.3291</v>
      </c>
      <c r="HC234">
        <v>29.5165</v>
      </c>
      <c r="HD234">
        <v>14.5961</v>
      </c>
      <c r="HE234">
        <v>18</v>
      </c>
      <c r="HF234">
        <v>424.079</v>
      </c>
      <c r="HG234">
        <v>434.855</v>
      </c>
      <c r="HH234">
        <v>22.5791</v>
      </c>
      <c r="HI234">
        <v>24.5228</v>
      </c>
      <c r="HJ234">
        <v>30.0006</v>
      </c>
      <c r="HK234">
        <v>24.4871</v>
      </c>
      <c r="HL234">
        <v>24.4067</v>
      </c>
      <c r="HM234">
        <v>53.2737</v>
      </c>
      <c r="HN234">
        <v>38.4503</v>
      </c>
      <c r="HO234">
        <v>40.5839</v>
      </c>
      <c r="HP234">
        <v>22.5608</v>
      </c>
      <c r="HQ234">
        <v>1228.6</v>
      </c>
      <c r="HR234">
        <v>15.038</v>
      </c>
      <c r="HS234">
        <v>100.171</v>
      </c>
      <c r="HT234">
        <v>101.672</v>
      </c>
    </row>
    <row r="235" spans="1:228">
      <c r="A235">
        <v>219</v>
      </c>
      <c r="B235">
        <v>1728493379.1</v>
      </c>
      <c r="C235">
        <v>2441.599999904633</v>
      </c>
      <c r="D235" t="s">
        <v>805</v>
      </c>
      <c r="E235" t="s">
        <v>806</v>
      </c>
      <c r="F235">
        <v>5</v>
      </c>
      <c r="G235" t="s">
        <v>357</v>
      </c>
      <c r="H235" t="s">
        <v>358</v>
      </c>
      <c r="I235" t="s">
        <v>359</v>
      </c>
      <c r="J235" t="s">
        <v>612</v>
      </c>
      <c r="K235">
        <v>1728493371.314285</v>
      </c>
      <c r="L235">
        <f>(M235)/1000</f>
        <v>0</v>
      </c>
      <c r="M235">
        <f>IF(BH235, AP235, AJ235)</f>
        <v>0</v>
      </c>
      <c r="N235">
        <f>IF(BH235, AK235, AI235)</f>
        <v>0</v>
      </c>
      <c r="O235">
        <f>BJ235 - IF(AW235&gt;1, N235*BD235*100.0/(AY235), 0)</f>
        <v>0</v>
      </c>
      <c r="P235">
        <f>((V235-L235/2)*O235-N235)/(V235+L235/2)</f>
        <v>0</v>
      </c>
      <c r="Q235">
        <f>P235*(BQ235+BR235)/1000.0</f>
        <v>0</v>
      </c>
      <c r="R235">
        <f>(BJ235 - IF(AW235&gt;1, N235*BD235*100.0/(AY235), 0))*(BQ235+BR235)/1000.0</f>
        <v>0</v>
      </c>
      <c r="S235">
        <f>2.0/((1/U235-1/T235)+SIGN(U235)*SQRT((1/U235-1/T235)*(1/U235-1/T235) + 4*BE235/((BE235+1)*(BE235+1))*(2*1/U235*1/T235-1/T235*1/T235)))</f>
        <v>0</v>
      </c>
      <c r="T235">
        <f>IF(LEFT(BF235,1)&lt;&gt;"0",IF(LEFT(BF235,1)="1",3.0,BG235),$D$5+$E$5*(BX235*BQ235/($K$5*1000))+$F$5*(BX235*BQ235/($K$5*1000))*MAX(MIN(BD235,$J$5),$I$5)*MAX(MIN(BD235,$J$5),$I$5)+$G$5*MAX(MIN(BD235,$J$5),$I$5)*(BX235*BQ235/($K$5*1000))+$H$5*(BX235*BQ235/($K$5*1000))*(BX235*BQ235/($K$5*1000)))</f>
        <v>0</v>
      </c>
      <c r="U235">
        <f>L235*(1000-(1000*0.61365*exp(17.502*Y235/(240.97+Y235))/(BQ235+BR235)+BL235)/2)/(1000*0.61365*exp(17.502*Y235/(240.97+Y235))/(BQ235+BR235)-BL235)</f>
        <v>0</v>
      </c>
      <c r="V235">
        <f>1/((BE235+1)/(S235/1.6)+1/(T235/1.37)) + BE235/((BE235+1)/(S235/1.6) + BE235/(T235/1.37))</f>
        <v>0</v>
      </c>
      <c r="W235">
        <f>(AZ235*BC235)</f>
        <v>0</v>
      </c>
      <c r="X235">
        <f>(BS235+(W235+2*0.95*5.67E-8*(((BS235+$B$7)+273)^4-(BS235+273)^4)-44100*L235)/(1.84*29.3*T235+8*0.95*5.67E-8*(BS235+273)^3))</f>
        <v>0</v>
      </c>
      <c r="Y235">
        <f>($C$7*BT235+$D$7*BU235+$E$7*X235)</f>
        <v>0</v>
      </c>
      <c r="Z235">
        <f>0.61365*exp(17.502*Y235/(240.97+Y235))</f>
        <v>0</v>
      </c>
      <c r="AA235">
        <f>(AB235/AC235*100)</f>
        <v>0</v>
      </c>
      <c r="AB235">
        <f>BL235*(BQ235+BR235)/1000</f>
        <v>0</v>
      </c>
      <c r="AC235">
        <f>0.61365*exp(17.502*BS235/(240.97+BS235))</f>
        <v>0</v>
      </c>
      <c r="AD235">
        <f>(Z235-BL235*(BQ235+BR235)/1000)</f>
        <v>0</v>
      </c>
      <c r="AE235">
        <f>(-L235*44100)</f>
        <v>0</v>
      </c>
      <c r="AF235">
        <f>2*29.3*T235*0.92*(BS235-Y235)</f>
        <v>0</v>
      </c>
      <c r="AG235">
        <f>2*0.95*5.67E-8*(((BS235+$B$7)+273)^4-(Y235+273)^4)</f>
        <v>0</v>
      </c>
      <c r="AH235">
        <f>W235+AG235+AE235+AF235</f>
        <v>0</v>
      </c>
      <c r="AI235">
        <f>BP235*AW235*(BK235-BJ235*(1000-AW235*BM235)/(1000-AW235*BL235))/(100*BD235)</f>
        <v>0</v>
      </c>
      <c r="AJ235">
        <f>1000*BP235*AW235*(BL235-BM235)/(100*BD235*(1000-AW235*BL235))</f>
        <v>0</v>
      </c>
      <c r="AK235">
        <f>(AL235 - AM235 - BQ235*1E3/(8.314*(BS235+273.15)) * AO235/BP235 * AN235) * BP235/(100*BD235) * (1000 - BM235)/1000</f>
        <v>0</v>
      </c>
      <c r="AL235">
        <v>1236.733848797062</v>
      </c>
      <c r="AM235">
        <v>1207.662121212121</v>
      </c>
      <c r="AN235">
        <v>2.555991417382837</v>
      </c>
      <c r="AO235">
        <v>66.79350455149209</v>
      </c>
      <c r="AP235">
        <f>(AR235 - AQ235 + BQ235*1E3/(8.314*(BS235+273.15)) * AT235/BP235 * AS235) * BP235/(100*BD235) * 1000/(1000 - AR235)</f>
        <v>0</v>
      </c>
      <c r="AQ235">
        <v>15.06396499930373</v>
      </c>
      <c r="AR235">
        <v>16.00172727272728</v>
      </c>
      <c r="AS235">
        <v>2.42347062741733E-07</v>
      </c>
      <c r="AT235">
        <v>79.18149441064182</v>
      </c>
      <c r="AU235">
        <v>148</v>
      </c>
      <c r="AV235">
        <v>25</v>
      </c>
      <c r="AW235">
        <f>IF(AU235*$H$13&gt;=AY235,1.0,(AY235/(AY235-AU235*$H$13)))</f>
        <v>0</v>
      </c>
      <c r="AX235">
        <f>(AW235-1)*100</f>
        <v>0</v>
      </c>
      <c r="AY235">
        <f>MAX(0,($B$13+$C$13*BX235)/(1+$D$13*BX235)*BQ235/(BS235+273)*$E$13)</f>
        <v>0</v>
      </c>
      <c r="AZ235">
        <f>$B$11*BY235+$C$11*BZ235+$F$11*CK235*(1-CN235)</f>
        <v>0</v>
      </c>
      <c r="BA235">
        <f>AZ235*BB235</f>
        <v>0</v>
      </c>
      <c r="BB235">
        <f>($B$11*$D$9+$C$11*$D$9+$F$11*((CX235+CP235)/MAX(CX235+CP235+CY235, 0.1)*$I$9+CY235/MAX(CX235+CP235+CY235, 0.1)*$J$9))/($B$11+$C$11+$F$11)</f>
        <v>0</v>
      </c>
      <c r="BC235">
        <f>($B$11*$K$9+$C$11*$K$9+$F$11*((CX235+CP235)/MAX(CX235+CP235+CY235, 0.1)*$P$9+CY235/MAX(CX235+CP235+CY235, 0.1)*$Q$9))/($B$11+$C$11+$F$11)</f>
        <v>0</v>
      </c>
      <c r="BD235">
        <v>6</v>
      </c>
      <c r="BE235">
        <v>0.5</v>
      </c>
      <c r="BF235" t="s">
        <v>361</v>
      </c>
      <c r="BG235">
        <v>2</v>
      </c>
      <c r="BH235" t="b">
        <v>1</v>
      </c>
      <c r="BI235">
        <v>1728493371.314285</v>
      </c>
      <c r="BJ235">
        <v>1170.039642857143</v>
      </c>
      <c r="BK235">
        <v>1204.518928571428</v>
      </c>
      <c r="BL235">
        <v>16.00015357142857</v>
      </c>
      <c r="BM235">
        <v>15.06060357142857</v>
      </c>
      <c r="BN235">
        <v>1180.473214285714</v>
      </c>
      <c r="BO235">
        <v>16.09070714285714</v>
      </c>
      <c r="BP235">
        <v>600.0015</v>
      </c>
      <c r="BQ235">
        <v>97.49967499999998</v>
      </c>
      <c r="BR235">
        <v>0.1000101214285714</v>
      </c>
      <c r="BS235">
        <v>24.76928928571429</v>
      </c>
      <c r="BT235">
        <v>24.97940357142857</v>
      </c>
      <c r="BU235">
        <v>999.9000000000002</v>
      </c>
      <c r="BV235">
        <v>0</v>
      </c>
      <c r="BW235">
        <v>0</v>
      </c>
      <c r="BX235">
        <v>10002.30214285714</v>
      </c>
      <c r="BY235">
        <v>0</v>
      </c>
      <c r="BZ235">
        <v>480.1621785714285</v>
      </c>
      <c r="CA235">
        <v>-34.47911071428571</v>
      </c>
      <c r="CB235">
        <v>1189.065714285714</v>
      </c>
      <c r="CC235">
        <v>1222.937142857143</v>
      </c>
      <c r="CD235">
        <v>0.9395466428571428</v>
      </c>
      <c r="CE235">
        <v>1204.518928571428</v>
      </c>
      <c r="CF235">
        <v>15.06060357142857</v>
      </c>
      <c r="CG235">
        <v>1.560010357142857</v>
      </c>
      <c r="CH235">
        <v>1.468404642857143</v>
      </c>
      <c r="CI235">
        <v>13.56936428571429</v>
      </c>
      <c r="CJ235">
        <v>12.643075</v>
      </c>
      <c r="CK235">
        <v>1599.996071428571</v>
      </c>
      <c r="CL235">
        <v>0.6919918214285715</v>
      </c>
      <c r="CM235">
        <v>0.3080081785714286</v>
      </c>
      <c r="CN235">
        <v>0</v>
      </c>
      <c r="CO235">
        <v>2.110739285714286</v>
      </c>
      <c r="CP235">
        <v>0</v>
      </c>
      <c r="CQ235">
        <v>13152.05</v>
      </c>
      <c r="CR235">
        <v>13790.10357142857</v>
      </c>
      <c r="CS235">
        <v>39.01092857142857</v>
      </c>
      <c r="CT235">
        <v>40.15821428571429</v>
      </c>
      <c r="CU235">
        <v>39.38585714285714</v>
      </c>
      <c r="CV235">
        <v>38.65160714285714</v>
      </c>
      <c r="CW235">
        <v>38.34575</v>
      </c>
      <c r="CX235">
        <v>1107.183928571428</v>
      </c>
      <c r="CY235">
        <v>492.8121428571429</v>
      </c>
      <c r="CZ235">
        <v>0</v>
      </c>
      <c r="DA235">
        <v>1728493435.6</v>
      </c>
      <c r="DB235">
        <v>0</v>
      </c>
      <c r="DC235">
        <v>1728490956.5</v>
      </c>
      <c r="DD235" t="s">
        <v>362</v>
      </c>
      <c r="DE235">
        <v>1728490952.5</v>
      </c>
      <c r="DF235">
        <v>1728490956.5</v>
      </c>
      <c r="DG235">
        <v>1</v>
      </c>
      <c r="DH235">
        <v>-0.065</v>
      </c>
      <c r="DI235">
        <v>-0.008</v>
      </c>
      <c r="DJ235">
        <v>-3.246</v>
      </c>
      <c r="DK235">
        <v>-0.091</v>
      </c>
      <c r="DL235">
        <v>52</v>
      </c>
      <c r="DM235">
        <v>15</v>
      </c>
      <c r="DN235">
        <v>0.25</v>
      </c>
      <c r="DO235">
        <v>0.13</v>
      </c>
      <c r="DP235">
        <v>-34.47408780487805</v>
      </c>
      <c r="DQ235">
        <v>-0.7485052264808364</v>
      </c>
      <c r="DR235">
        <v>0.1536402103666971</v>
      </c>
      <c r="DS235">
        <v>0</v>
      </c>
      <c r="DT235">
        <v>0.9431356341463416</v>
      </c>
      <c r="DU235">
        <v>-0.04584121254355565</v>
      </c>
      <c r="DV235">
        <v>0.005951284488349813</v>
      </c>
      <c r="DW235">
        <v>1</v>
      </c>
      <c r="DX235">
        <v>1</v>
      </c>
      <c r="DY235">
        <v>2</v>
      </c>
      <c r="DZ235" t="s">
        <v>363</v>
      </c>
      <c r="EA235">
        <v>3.23084</v>
      </c>
      <c r="EB235">
        <v>2.70436</v>
      </c>
      <c r="EC235">
        <v>0.209587</v>
      </c>
      <c r="ED235">
        <v>0.212699</v>
      </c>
      <c r="EE235">
        <v>0.0842691</v>
      </c>
      <c r="EF235">
        <v>0.0808067</v>
      </c>
      <c r="EG235">
        <v>26058.5</v>
      </c>
      <c r="EH235">
        <v>25321.8</v>
      </c>
      <c r="EI235">
        <v>31557.4</v>
      </c>
      <c r="EJ235">
        <v>30474.1</v>
      </c>
      <c r="EK235">
        <v>38729</v>
      </c>
      <c r="EL235">
        <v>37032.6</v>
      </c>
      <c r="EM235">
        <v>44245.3</v>
      </c>
      <c r="EN235">
        <v>42542.9</v>
      </c>
      <c r="EO235">
        <v>1.87188</v>
      </c>
      <c r="EP235">
        <v>1.89645</v>
      </c>
      <c r="EQ235">
        <v>0.129662</v>
      </c>
      <c r="ER235">
        <v>0</v>
      </c>
      <c r="ES235">
        <v>22.8588</v>
      </c>
      <c r="ET235">
        <v>999.9</v>
      </c>
      <c r="EU235">
        <v>69.90000000000001</v>
      </c>
      <c r="EV235">
        <v>24.1</v>
      </c>
      <c r="EW235">
        <v>21.601</v>
      </c>
      <c r="EX235">
        <v>60.9419</v>
      </c>
      <c r="EY235">
        <v>24.5593</v>
      </c>
      <c r="EZ235">
        <v>1</v>
      </c>
      <c r="FA235">
        <v>-0.192083</v>
      </c>
      <c r="FB235">
        <v>0.262045</v>
      </c>
      <c r="FC235">
        <v>20.2009</v>
      </c>
      <c r="FD235">
        <v>5.21969</v>
      </c>
      <c r="FE235">
        <v>11.9977</v>
      </c>
      <c r="FF235">
        <v>4.96515</v>
      </c>
      <c r="FG235">
        <v>3.29565</v>
      </c>
      <c r="FH235">
        <v>9999</v>
      </c>
      <c r="FI235">
        <v>9999</v>
      </c>
      <c r="FJ235">
        <v>9999</v>
      </c>
      <c r="FK235">
        <v>148.7</v>
      </c>
      <c r="FL235">
        <v>4.97102</v>
      </c>
      <c r="FM235">
        <v>1.86768</v>
      </c>
      <c r="FN235">
        <v>1.85894</v>
      </c>
      <c r="FO235">
        <v>1.86508</v>
      </c>
      <c r="FP235">
        <v>1.86309</v>
      </c>
      <c r="FQ235">
        <v>1.86446</v>
      </c>
      <c r="FR235">
        <v>1.85988</v>
      </c>
      <c r="FS235">
        <v>1.864</v>
      </c>
      <c r="FT235">
        <v>0</v>
      </c>
      <c r="FU235">
        <v>0</v>
      </c>
      <c r="FV235">
        <v>0</v>
      </c>
      <c r="FW235">
        <v>0</v>
      </c>
      <c r="FX235" t="s">
        <v>364</v>
      </c>
      <c r="FY235" t="s">
        <v>365</v>
      </c>
      <c r="FZ235" t="s">
        <v>366</v>
      </c>
      <c r="GA235" t="s">
        <v>366</v>
      </c>
      <c r="GB235" t="s">
        <v>366</v>
      </c>
      <c r="GC235" t="s">
        <v>366</v>
      </c>
      <c r="GD235">
        <v>0</v>
      </c>
      <c r="GE235">
        <v>100</v>
      </c>
      <c r="GF235">
        <v>100</v>
      </c>
      <c r="GG235">
        <v>-10.54</v>
      </c>
      <c r="GH235">
        <v>-0.0905</v>
      </c>
      <c r="GI235">
        <v>-2.868309889394353</v>
      </c>
      <c r="GJ235">
        <v>-0.006773961979547998</v>
      </c>
      <c r="GK235">
        <v>-8.296070481250098E-08</v>
      </c>
      <c r="GL235">
        <v>3.322967193956903E-10</v>
      </c>
      <c r="GM235">
        <v>-0.07871069313407227</v>
      </c>
      <c r="GN235">
        <v>-0.00208336341840114</v>
      </c>
      <c r="GO235">
        <v>8.801746095907445E-05</v>
      </c>
      <c r="GP235">
        <v>-2.677693255255651E-07</v>
      </c>
      <c r="GQ235">
        <v>3</v>
      </c>
      <c r="GR235">
        <v>2052</v>
      </c>
      <c r="GS235">
        <v>2</v>
      </c>
      <c r="GT235">
        <v>18</v>
      </c>
      <c r="GU235">
        <v>40.4</v>
      </c>
      <c r="GV235">
        <v>40.4</v>
      </c>
      <c r="GW235">
        <v>2.68311</v>
      </c>
      <c r="GX235">
        <v>2.36206</v>
      </c>
      <c r="GY235">
        <v>1.44897</v>
      </c>
      <c r="GZ235">
        <v>2.32056</v>
      </c>
      <c r="HA235">
        <v>1.55151</v>
      </c>
      <c r="HB235">
        <v>2.33276</v>
      </c>
      <c r="HC235">
        <v>29.5165</v>
      </c>
      <c r="HD235">
        <v>14.5873</v>
      </c>
      <c r="HE235">
        <v>18</v>
      </c>
      <c r="HF235">
        <v>423.423</v>
      </c>
      <c r="HG235">
        <v>434.87</v>
      </c>
      <c r="HH235">
        <v>22.5917</v>
      </c>
      <c r="HI235">
        <v>24.5297</v>
      </c>
      <c r="HJ235">
        <v>30.0009</v>
      </c>
      <c r="HK235">
        <v>24.4949</v>
      </c>
      <c r="HL235">
        <v>24.414</v>
      </c>
      <c r="HM235">
        <v>53.7487</v>
      </c>
      <c r="HN235">
        <v>38.4503</v>
      </c>
      <c r="HO235">
        <v>40.5839</v>
      </c>
      <c r="HP235">
        <v>22.579</v>
      </c>
      <c r="HQ235">
        <v>1238.62</v>
      </c>
      <c r="HR235">
        <v>15.0407</v>
      </c>
      <c r="HS235">
        <v>100.171</v>
      </c>
      <c r="HT235">
        <v>101.667</v>
      </c>
    </row>
    <row r="236" spans="1:228">
      <c r="A236">
        <v>220</v>
      </c>
      <c r="B236">
        <v>1728493384.1</v>
      </c>
      <c r="C236">
        <v>2446.599999904633</v>
      </c>
      <c r="D236" t="s">
        <v>807</v>
      </c>
      <c r="E236" t="s">
        <v>808</v>
      </c>
      <c r="F236">
        <v>5</v>
      </c>
      <c r="G236" t="s">
        <v>357</v>
      </c>
      <c r="H236" t="s">
        <v>358</v>
      </c>
      <c r="I236" t="s">
        <v>359</v>
      </c>
      <c r="J236" t="s">
        <v>612</v>
      </c>
      <c r="K236">
        <v>1728493376.6</v>
      </c>
      <c r="L236">
        <f>(M236)/1000</f>
        <v>0</v>
      </c>
      <c r="M236">
        <f>IF(BH236, AP236, AJ236)</f>
        <v>0</v>
      </c>
      <c r="N236">
        <f>IF(BH236, AK236, AI236)</f>
        <v>0</v>
      </c>
      <c r="O236">
        <f>BJ236 - IF(AW236&gt;1, N236*BD236*100.0/(AY236), 0)</f>
        <v>0</v>
      </c>
      <c r="P236">
        <f>((V236-L236/2)*O236-N236)/(V236+L236/2)</f>
        <v>0</v>
      </c>
      <c r="Q236">
        <f>P236*(BQ236+BR236)/1000.0</f>
        <v>0</v>
      </c>
      <c r="R236">
        <f>(BJ236 - IF(AW236&gt;1, N236*BD236*100.0/(AY236), 0))*(BQ236+BR236)/1000.0</f>
        <v>0</v>
      </c>
      <c r="S236">
        <f>2.0/((1/U236-1/T236)+SIGN(U236)*SQRT((1/U236-1/T236)*(1/U236-1/T236) + 4*BE236/((BE236+1)*(BE236+1))*(2*1/U236*1/T236-1/T236*1/T236)))</f>
        <v>0</v>
      </c>
      <c r="T236">
        <f>IF(LEFT(BF236,1)&lt;&gt;"0",IF(LEFT(BF236,1)="1",3.0,BG236),$D$5+$E$5*(BX236*BQ236/($K$5*1000))+$F$5*(BX236*BQ236/($K$5*1000))*MAX(MIN(BD236,$J$5),$I$5)*MAX(MIN(BD236,$J$5),$I$5)+$G$5*MAX(MIN(BD236,$J$5),$I$5)*(BX236*BQ236/($K$5*1000))+$H$5*(BX236*BQ236/($K$5*1000))*(BX236*BQ236/($K$5*1000)))</f>
        <v>0</v>
      </c>
      <c r="U236">
        <f>L236*(1000-(1000*0.61365*exp(17.502*Y236/(240.97+Y236))/(BQ236+BR236)+BL236)/2)/(1000*0.61365*exp(17.502*Y236/(240.97+Y236))/(BQ236+BR236)-BL236)</f>
        <v>0</v>
      </c>
      <c r="V236">
        <f>1/((BE236+1)/(S236/1.6)+1/(T236/1.37)) + BE236/((BE236+1)/(S236/1.6) + BE236/(T236/1.37))</f>
        <v>0</v>
      </c>
      <c r="W236">
        <f>(AZ236*BC236)</f>
        <v>0</v>
      </c>
      <c r="X236">
        <f>(BS236+(W236+2*0.95*5.67E-8*(((BS236+$B$7)+273)^4-(BS236+273)^4)-44100*L236)/(1.84*29.3*T236+8*0.95*5.67E-8*(BS236+273)^3))</f>
        <v>0</v>
      </c>
      <c r="Y236">
        <f>($C$7*BT236+$D$7*BU236+$E$7*X236)</f>
        <v>0</v>
      </c>
      <c r="Z236">
        <f>0.61365*exp(17.502*Y236/(240.97+Y236))</f>
        <v>0</v>
      </c>
      <c r="AA236">
        <f>(AB236/AC236*100)</f>
        <v>0</v>
      </c>
      <c r="AB236">
        <f>BL236*(BQ236+BR236)/1000</f>
        <v>0</v>
      </c>
      <c r="AC236">
        <f>0.61365*exp(17.502*BS236/(240.97+BS236))</f>
        <v>0</v>
      </c>
      <c r="AD236">
        <f>(Z236-BL236*(BQ236+BR236)/1000)</f>
        <v>0</v>
      </c>
      <c r="AE236">
        <f>(-L236*44100)</f>
        <v>0</v>
      </c>
      <c r="AF236">
        <f>2*29.3*T236*0.92*(BS236-Y236)</f>
        <v>0</v>
      </c>
      <c r="AG236">
        <f>2*0.95*5.67E-8*(((BS236+$B$7)+273)^4-(Y236+273)^4)</f>
        <v>0</v>
      </c>
      <c r="AH236">
        <f>W236+AG236+AE236+AF236</f>
        <v>0</v>
      </c>
      <c r="AI236">
        <f>BP236*AW236*(BK236-BJ236*(1000-AW236*BM236)/(1000-AW236*BL236))/(100*BD236)</f>
        <v>0</v>
      </c>
      <c r="AJ236">
        <f>1000*BP236*AW236*(BL236-BM236)/(100*BD236*(1000-AW236*BL236))</f>
        <v>0</v>
      </c>
      <c r="AK236">
        <f>(AL236 - AM236 - BQ236*1E3/(8.314*(BS236+273.15)) * AO236/BP236 * AN236) * BP236/(100*BD236) * (1000 - BM236)/1000</f>
        <v>0</v>
      </c>
      <c r="AL236">
        <v>1249.164096547134</v>
      </c>
      <c r="AM236">
        <v>1220.124545454546</v>
      </c>
      <c r="AN236">
        <v>2.474485464182618</v>
      </c>
      <c r="AO236">
        <v>66.79350455149209</v>
      </c>
      <c r="AP236">
        <f>(AR236 - AQ236 + BQ236*1E3/(8.314*(BS236+273.15)) * AT236/BP236 * AS236) * BP236/(100*BD236) * 1000/(1000 - AR236)</f>
        <v>0</v>
      </c>
      <c r="AQ236">
        <v>15.06648019555501</v>
      </c>
      <c r="AR236">
        <v>15.9999806060606</v>
      </c>
      <c r="AS236">
        <v>-5.597885265318621E-06</v>
      </c>
      <c r="AT236">
        <v>79.18149441064182</v>
      </c>
      <c r="AU236">
        <v>147</v>
      </c>
      <c r="AV236">
        <v>25</v>
      </c>
      <c r="AW236">
        <f>IF(AU236*$H$13&gt;=AY236,1.0,(AY236/(AY236-AU236*$H$13)))</f>
        <v>0</v>
      </c>
      <c r="AX236">
        <f>(AW236-1)*100</f>
        <v>0</v>
      </c>
      <c r="AY236">
        <f>MAX(0,($B$13+$C$13*BX236)/(1+$D$13*BX236)*BQ236/(BS236+273)*$E$13)</f>
        <v>0</v>
      </c>
      <c r="AZ236">
        <f>$B$11*BY236+$C$11*BZ236+$F$11*CK236*(1-CN236)</f>
        <v>0</v>
      </c>
      <c r="BA236">
        <f>AZ236*BB236</f>
        <v>0</v>
      </c>
      <c r="BB236">
        <f>($B$11*$D$9+$C$11*$D$9+$F$11*((CX236+CP236)/MAX(CX236+CP236+CY236, 0.1)*$I$9+CY236/MAX(CX236+CP236+CY236, 0.1)*$J$9))/($B$11+$C$11+$F$11)</f>
        <v>0</v>
      </c>
      <c r="BC236">
        <f>($B$11*$K$9+$C$11*$K$9+$F$11*((CX236+CP236)/MAX(CX236+CP236+CY236, 0.1)*$P$9+CY236/MAX(CX236+CP236+CY236, 0.1)*$Q$9))/($B$11+$C$11+$F$11)</f>
        <v>0</v>
      </c>
      <c r="BD236">
        <v>6</v>
      </c>
      <c r="BE236">
        <v>0.5</v>
      </c>
      <c r="BF236" t="s">
        <v>361</v>
      </c>
      <c r="BG236">
        <v>2</v>
      </c>
      <c r="BH236" t="b">
        <v>1</v>
      </c>
      <c r="BI236">
        <v>1728493376.6</v>
      </c>
      <c r="BJ236">
        <v>1183.237037037037</v>
      </c>
      <c r="BK236">
        <v>1217.784444444444</v>
      </c>
      <c r="BL236">
        <v>16.00137407407408</v>
      </c>
      <c r="BM236">
        <v>15.06380740740741</v>
      </c>
      <c r="BN236">
        <v>1193.744814814815</v>
      </c>
      <c r="BO236">
        <v>16.09193333333333</v>
      </c>
      <c r="BP236">
        <v>599.9970370370371</v>
      </c>
      <c r="BQ236">
        <v>97.49876666666667</v>
      </c>
      <c r="BR236">
        <v>0.09989006666666667</v>
      </c>
      <c r="BS236">
        <v>24.77528518518518</v>
      </c>
      <c r="BT236">
        <v>24.98157777777778</v>
      </c>
      <c r="BU236">
        <v>999.9000000000001</v>
      </c>
      <c r="BV236">
        <v>0</v>
      </c>
      <c r="BW236">
        <v>0</v>
      </c>
      <c r="BX236">
        <v>10010.88518518518</v>
      </c>
      <c r="BY236">
        <v>0</v>
      </c>
      <c r="BZ236">
        <v>488.9837037037037</v>
      </c>
      <c r="CA236">
        <v>-34.54665185185186</v>
      </c>
      <c r="CB236">
        <v>1202.479259259259</v>
      </c>
      <c r="CC236">
        <v>1236.409259259259</v>
      </c>
      <c r="CD236">
        <v>0.9375602962962962</v>
      </c>
      <c r="CE236">
        <v>1217.784444444444</v>
      </c>
      <c r="CF236">
        <v>15.06380740740741</v>
      </c>
      <c r="CG236">
        <v>1.560114814814815</v>
      </c>
      <c r="CH236">
        <v>1.468704074074074</v>
      </c>
      <c r="CI236">
        <v>13.5703962962963</v>
      </c>
      <c r="CJ236">
        <v>12.64618148148148</v>
      </c>
      <c r="CK236">
        <v>1600.012592592593</v>
      </c>
      <c r="CL236">
        <v>0.6919987407407407</v>
      </c>
      <c r="CM236">
        <v>0.3080012592592593</v>
      </c>
      <c r="CN236">
        <v>0</v>
      </c>
      <c r="CO236">
        <v>2.135440740740741</v>
      </c>
      <c r="CP236">
        <v>0</v>
      </c>
      <c r="CQ236">
        <v>13163.39259259259</v>
      </c>
      <c r="CR236">
        <v>13790.28888888889</v>
      </c>
      <c r="CS236">
        <v>39.09929629629629</v>
      </c>
      <c r="CT236">
        <v>40.22888888888888</v>
      </c>
      <c r="CU236">
        <v>39.45577777777777</v>
      </c>
      <c r="CV236">
        <v>38.75677777777778</v>
      </c>
      <c r="CW236">
        <v>38.42344444444444</v>
      </c>
      <c r="CX236">
        <v>1107.206666666667</v>
      </c>
      <c r="CY236">
        <v>492.8059259259259</v>
      </c>
      <c r="CZ236">
        <v>0</v>
      </c>
      <c r="DA236">
        <v>1728493441</v>
      </c>
      <c r="DB236">
        <v>0</v>
      </c>
      <c r="DC236">
        <v>1728490956.5</v>
      </c>
      <c r="DD236" t="s">
        <v>362</v>
      </c>
      <c r="DE236">
        <v>1728490952.5</v>
      </c>
      <c r="DF236">
        <v>1728490956.5</v>
      </c>
      <c r="DG236">
        <v>1</v>
      </c>
      <c r="DH236">
        <v>-0.065</v>
      </c>
      <c r="DI236">
        <v>-0.008</v>
      </c>
      <c r="DJ236">
        <v>-3.246</v>
      </c>
      <c r="DK236">
        <v>-0.091</v>
      </c>
      <c r="DL236">
        <v>52</v>
      </c>
      <c r="DM236">
        <v>15</v>
      </c>
      <c r="DN236">
        <v>0.25</v>
      </c>
      <c r="DO236">
        <v>0.13</v>
      </c>
      <c r="DP236">
        <v>-34.4695243902439</v>
      </c>
      <c r="DQ236">
        <v>-0.6666898954703212</v>
      </c>
      <c r="DR236">
        <v>0.1714826774732913</v>
      </c>
      <c r="DS236">
        <v>0</v>
      </c>
      <c r="DT236">
        <v>0.9384945365853661</v>
      </c>
      <c r="DU236">
        <v>-0.02433748432055545</v>
      </c>
      <c r="DV236">
        <v>0.002760569816555289</v>
      </c>
      <c r="DW236">
        <v>1</v>
      </c>
      <c r="DX236">
        <v>1</v>
      </c>
      <c r="DY236">
        <v>2</v>
      </c>
      <c r="DZ236" t="s">
        <v>363</v>
      </c>
      <c r="EA236">
        <v>3.23069</v>
      </c>
      <c r="EB236">
        <v>2.7045</v>
      </c>
      <c r="EC236">
        <v>0.210933</v>
      </c>
      <c r="ED236">
        <v>0.214083</v>
      </c>
      <c r="EE236">
        <v>0.0842614</v>
      </c>
      <c r="EF236">
        <v>0.0808141</v>
      </c>
      <c r="EG236">
        <v>26013.7</v>
      </c>
      <c r="EH236">
        <v>25277.2</v>
      </c>
      <c r="EI236">
        <v>31556.7</v>
      </c>
      <c r="EJ236">
        <v>30473.9</v>
      </c>
      <c r="EK236">
        <v>38728.6</v>
      </c>
      <c r="EL236">
        <v>37032</v>
      </c>
      <c r="EM236">
        <v>44244.5</v>
      </c>
      <c r="EN236">
        <v>42542.4</v>
      </c>
      <c r="EO236">
        <v>1.87272</v>
      </c>
      <c r="EP236">
        <v>1.89627</v>
      </c>
      <c r="EQ236">
        <v>0.130162</v>
      </c>
      <c r="ER236">
        <v>0</v>
      </c>
      <c r="ES236">
        <v>22.8532</v>
      </c>
      <c r="ET236">
        <v>999.9</v>
      </c>
      <c r="EU236">
        <v>69.90000000000001</v>
      </c>
      <c r="EV236">
        <v>24.1</v>
      </c>
      <c r="EW236">
        <v>21.6004</v>
      </c>
      <c r="EX236">
        <v>60.4719</v>
      </c>
      <c r="EY236">
        <v>24.976</v>
      </c>
      <c r="EZ236">
        <v>1</v>
      </c>
      <c r="FA236">
        <v>-0.191324</v>
      </c>
      <c r="FB236">
        <v>0.303445</v>
      </c>
      <c r="FC236">
        <v>20.2009</v>
      </c>
      <c r="FD236">
        <v>5.21924</v>
      </c>
      <c r="FE236">
        <v>11.9977</v>
      </c>
      <c r="FF236">
        <v>4.96505</v>
      </c>
      <c r="FG236">
        <v>3.29565</v>
      </c>
      <c r="FH236">
        <v>9999</v>
      </c>
      <c r="FI236">
        <v>9999</v>
      </c>
      <c r="FJ236">
        <v>9999</v>
      </c>
      <c r="FK236">
        <v>148.7</v>
      </c>
      <c r="FL236">
        <v>4.971</v>
      </c>
      <c r="FM236">
        <v>1.86768</v>
      </c>
      <c r="FN236">
        <v>1.85895</v>
      </c>
      <c r="FO236">
        <v>1.86508</v>
      </c>
      <c r="FP236">
        <v>1.86309</v>
      </c>
      <c r="FQ236">
        <v>1.86447</v>
      </c>
      <c r="FR236">
        <v>1.85988</v>
      </c>
      <c r="FS236">
        <v>1.86398</v>
      </c>
      <c r="FT236">
        <v>0</v>
      </c>
      <c r="FU236">
        <v>0</v>
      </c>
      <c r="FV236">
        <v>0</v>
      </c>
      <c r="FW236">
        <v>0</v>
      </c>
      <c r="FX236" t="s">
        <v>364</v>
      </c>
      <c r="FY236" t="s">
        <v>365</v>
      </c>
      <c r="FZ236" t="s">
        <v>366</v>
      </c>
      <c r="GA236" t="s">
        <v>366</v>
      </c>
      <c r="GB236" t="s">
        <v>366</v>
      </c>
      <c r="GC236" t="s">
        <v>366</v>
      </c>
      <c r="GD236">
        <v>0</v>
      </c>
      <c r="GE236">
        <v>100</v>
      </c>
      <c r="GF236">
        <v>100</v>
      </c>
      <c r="GG236">
        <v>-10.61</v>
      </c>
      <c r="GH236">
        <v>-0.0906</v>
      </c>
      <c r="GI236">
        <v>-2.868309889394353</v>
      </c>
      <c r="GJ236">
        <v>-0.006773961979547998</v>
      </c>
      <c r="GK236">
        <v>-8.296070481250098E-08</v>
      </c>
      <c r="GL236">
        <v>3.322967193956903E-10</v>
      </c>
      <c r="GM236">
        <v>-0.07871069313407227</v>
      </c>
      <c r="GN236">
        <v>-0.00208336341840114</v>
      </c>
      <c r="GO236">
        <v>8.801746095907445E-05</v>
      </c>
      <c r="GP236">
        <v>-2.677693255255651E-07</v>
      </c>
      <c r="GQ236">
        <v>3</v>
      </c>
      <c r="GR236">
        <v>2052</v>
      </c>
      <c r="GS236">
        <v>2</v>
      </c>
      <c r="GT236">
        <v>18</v>
      </c>
      <c r="GU236">
        <v>40.5</v>
      </c>
      <c r="GV236">
        <v>40.5</v>
      </c>
      <c r="GW236">
        <v>2.70386</v>
      </c>
      <c r="GX236">
        <v>2.35718</v>
      </c>
      <c r="GY236">
        <v>1.44775</v>
      </c>
      <c r="GZ236">
        <v>2.32056</v>
      </c>
      <c r="HA236">
        <v>1.55151</v>
      </c>
      <c r="HB236">
        <v>2.42432</v>
      </c>
      <c r="HC236">
        <v>29.5165</v>
      </c>
      <c r="HD236">
        <v>14.5961</v>
      </c>
      <c r="HE236">
        <v>18</v>
      </c>
      <c r="HF236">
        <v>423.918</v>
      </c>
      <c r="HG236">
        <v>434.818</v>
      </c>
      <c r="HH236">
        <v>22.5984</v>
      </c>
      <c r="HI236">
        <v>24.5371</v>
      </c>
      <c r="HJ236">
        <v>30.0008</v>
      </c>
      <c r="HK236">
        <v>24.5013</v>
      </c>
      <c r="HL236">
        <v>24.4202</v>
      </c>
      <c r="HM236">
        <v>54.2174</v>
      </c>
      <c r="HN236">
        <v>38.4503</v>
      </c>
      <c r="HO236">
        <v>40.5839</v>
      </c>
      <c r="HP236">
        <v>22.59</v>
      </c>
      <c r="HQ236">
        <v>1253.65</v>
      </c>
      <c r="HR236">
        <v>15.0482</v>
      </c>
      <c r="HS236">
        <v>100.169</v>
      </c>
      <c r="HT236">
        <v>101.667</v>
      </c>
    </row>
    <row r="237" spans="1:228">
      <c r="A237">
        <v>221</v>
      </c>
      <c r="B237">
        <v>1728493389.1</v>
      </c>
      <c r="C237">
        <v>2451.599999904633</v>
      </c>
      <c r="D237" t="s">
        <v>809</v>
      </c>
      <c r="E237" t="s">
        <v>810</v>
      </c>
      <c r="F237">
        <v>5</v>
      </c>
      <c r="G237" t="s">
        <v>357</v>
      </c>
      <c r="H237" t="s">
        <v>358</v>
      </c>
      <c r="I237" t="s">
        <v>359</v>
      </c>
      <c r="J237" t="s">
        <v>612</v>
      </c>
      <c r="K237">
        <v>1728493381.314285</v>
      </c>
      <c r="L237">
        <f>(M237)/1000</f>
        <v>0</v>
      </c>
      <c r="M237">
        <f>IF(BH237, AP237, AJ237)</f>
        <v>0</v>
      </c>
      <c r="N237">
        <f>IF(BH237, AK237, AI237)</f>
        <v>0</v>
      </c>
      <c r="O237">
        <f>BJ237 - IF(AW237&gt;1, N237*BD237*100.0/(AY237), 0)</f>
        <v>0</v>
      </c>
      <c r="P237">
        <f>((V237-L237/2)*O237-N237)/(V237+L237/2)</f>
        <v>0</v>
      </c>
      <c r="Q237">
        <f>P237*(BQ237+BR237)/1000.0</f>
        <v>0</v>
      </c>
      <c r="R237">
        <f>(BJ237 - IF(AW237&gt;1, N237*BD237*100.0/(AY237), 0))*(BQ237+BR237)/1000.0</f>
        <v>0</v>
      </c>
      <c r="S237">
        <f>2.0/((1/U237-1/T237)+SIGN(U237)*SQRT((1/U237-1/T237)*(1/U237-1/T237) + 4*BE237/((BE237+1)*(BE237+1))*(2*1/U237*1/T237-1/T237*1/T237)))</f>
        <v>0</v>
      </c>
      <c r="T237">
        <f>IF(LEFT(BF237,1)&lt;&gt;"0",IF(LEFT(BF237,1)="1",3.0,BG237),$D$5+$E$5*(BX237*BQ237/($K$5*1000))+$F$5*(BX237*BQ237/($K$5*1000))*MAX(MIN(BD237,$J$5),$I$5)*MAX(MIN(BD237,$J$5),$I$5)+$G$5*MAX(MIN(BD237,$J$5),$I$5)*(BX237*BQ237/($K$5*1000))+$H$5*(BX237*BQ237/($K$5*1000))*(BX237*BQ237/($K$5*1000)))</f>
        <v>0</v>
      </c>
      <c r="U237">
        <f>L237*(1000-(1000*0.61365*exp(17.502*Y237/(240.97+Y237))/(BQ237+BR237)+BL237)/2)/(1000*0.61365*exp(17.502*Y237/(240.97+Y237))/(BQ237+BR237)-BL237)</f>
        <v>0</v>
      </c>
      <c r="V237">
        <f>1/((BE237+1)/(S237/1.6)+1/(T237/1.37)) + BE237/((BE237+1)/(S237/1.6) + BE237/(T237/1.37))</f>
        <v>0</v>
      </c>
      <c r="W237">
        <f>(AZ237*BC237)</f>
        <v>0</v>
      </c>
      <c r="X237">
        <f>(BS237+(W237+2*0.95*5.67E-8*(((BS237+$B$7)+273)^4-(BS237+273)^4)-44100*L237)/(1.84*29.3*T237+8*0.95*5.67E-8*(BS237+273)^3))</f>
        <v>0</v>
      </c>
      <c r="Y237">
        <f>($C$7*BT237+$D$7*BU237+$E$7*X237)</f>
        <v>0</v>
      </c>
      <c r="Z237">
        <f>0.61365*exp(17.502*Y237/(240.97+Y237))</f>
        <v>0</v>
      </c>
      <c r="AA237">
        <f>(AB237/AC237*100)</f>
        <v>0</v>
      </c>
      <c r="AB237">
        <f>BL237*(BQ237+BR237)/1000</f>
        <v>0</v>
      </c>
      <c r="AC237">
        <f>0.61365*exp(17.502*BS237/(240.97+BS237))</f>
        <v>0</v>
      </c>
      <c r="AD237">
        <f>(Z237-BL237*(BQ237+BR237)/1000)</f>
        <v>0</v>
      </c>
      <c r="AE237">
        <f>(-L237*44100)</f>
        <v>0</v>
      </c>
      <c r="AF237">
        <f>2*29.3*T237*0.92*(BS237-Y237)</f>
        <v>0</v>
      </c>
      <c r="AG237">
        <f>2*0.95*5.67E-8*(((BS237+$B$7)+273)^4-(Y237+273)^4)</f>
        <v>0</v>
      </c>
      <c r="AH237">
        <f>W237+AG237+AE237+AF237</f>
        <v>0</v>
      </c>
      <c r="AI237">
        <f>BP237*AW237*(BK237-BJ237*(1000-AW237*BM237)/(1000-AW237*BL237))/(100*BD237)</f>
        <v>0</v>
      </c>
      <c r="AJ237">
        <f>1000*BP237*AW237*(BL237-BM237)/(100*BD237*(1000-AW237*BL237))</f>
        <v>0</v>
      </c>
      <c r="AK237">
        <f>(AL237 - AM237 - BQ237*1E3/(8.314*(BS237+273.15)) * AO237/BP237 * AN237) * BP237/(100*BD237) * (1000 - BM237)/1000</f>
        <v>0</v>
      </c>
      <c r="AL237">
        <v>1262.365147292029</v>
      </c>
      <c r="AM237">
        <v>1233.008727272728</v>
      </c>
      <c r="AN237">
        <v>2.587472106494381</v>
      </c>
      <c r="AO237">
        <v>66.79350455149209</v>
      </c>
      <c r="AP237">
        <f>(AR237 - AQ237 + BQ237*1E3/(8.314*(BS237+273.15)) * AT237/BP237 * AS237) * BP237/(100*BD237) * 1000/(1000 - AR237)</f>
        <v>0</v>
      </c>
      <c r="AQ237">
        <v>15.06816998897303</v>
      </c>
      <c r="AR237">
        <v>15.99943575757575</v>
      </c>
      <c r="AS237">
        <v>-8.670899900169297E-06</v>
      </c>
      <c r="AT237">
        <v>79.18149441064182</v>
      </c>
      <c r="AU237">
        <v>148</v>
      </c>
      <c r="AV237">
        <v>25</v>
      </c>
      <c r="AW237">
        <f>IF(AU237*$H$13&gt;=AY237,1.0,(AY237/(AY237-AU237*$H$13)))</f>
        <v>0</v>
      </c>
      <c r="AX237">
        <f>(AW237-1)*100</f>
        <v>0</v>
      </c>
      <c r="AY237">
        <f>MAX(0,($B$13+$C$13*BX237)/(1+$D$13*BX237)*BQ237/(BS237+273)*$E$13)</f>
        <v>0</v>
      </c>
      <c r="AZ237">
        <f>$B$11*BY237+$C$11*BZ237+$F$11*CK237*(1-CN237)</f>
        <v>0</v>
      </c>
      <c r="BA237">
        <f>AZ237*BB237</f>
        <v>0</v>
      </c>
      <c r="BB237">
        <f>($B$11*$D$9+$C$11*$D$9+$F$11*((CX237+CP237)/MAX(CX237+CP237+CY237, 0.1)*$I$9+CY237/MAX(CX237+CP237+CY237, 0.1)*$J$9))/($B$11+$C$11+$F$11)</f>
        <v>0</v>
      </c>
      <c r="BC237">
        <f>($B$11*$K$9+$C$11*$K$9+$F$11*((CX237+CP237)/MAX(CX237+CP237+CY237, 0.1)*$P$9+CY237/MAX(CX237+CP237+CY237, 0.1)*$Q$9))/($B$11+$C$11+$F$11)</f>
        <v>0</v>
      </c>
      <c r="BD237">
        <v>6</v>
      </c>
      <c r="BE237">
        <v>0.5</v>
      </c>
      <c r="BF237" t="s">
        <v>361</v>
      </c>
      <c r="BG237">
        <v>2</v>
      </c>
      <c r="BH237" t="b">
        <v>1</v>
      </c>
      <c r="BI237">
        <v>1728493381.314285</v>
      </c>
      <c r="BJ237">
        <v>1195.027142857143</v>
      </c>
      <c r="BK237">
        <v>1229.6825</v>
      </c>
      <c r="BL237">
        <v>16.00085</v>
      </c>
      <c r="BM237">
        <v>15.06613214285714</v>
      </c>
      <c r="BN237">
        <v>1205.601071428571</v>
      </c>
      <c r="BO237">
        <v>16.09140714285714</v>
      </c>
      <c r="BP237">
        <v>599.9968928571428</v>
      </c>
      <c r="BQ237">
        <v>97.49820714285714</v>
      </c>
      <c r="BR237">
        <v>0.09987007142857143</v>
      </c>
      <c r="BS237">
        <v>24.78199642857143</v>
      </c>
      <c r="BT237">
        <v>24.98775714285714</v>
      </c>
      <c r="BU237">
        <v>999.9000000000002</v>
      </c>
      <c r="BV237">
        <v>0</v>
      </c>
      <c r="BW237">
        <v>0</v>
      </c>
      <c r="BX237">
        <v>10019.31321428572</v>
      </c>
      <c r="BY237">
        <v>0</v>
      </c>
      <c r="BZ237">
        <v>495.0584642857143</v>
      </c>
      <c r="CA237">
        <v>-34.65488571428572</v>
      </c>
      <c r="CB237">
        <v>1214.46</v>
      </c>
      <c r="CC237">
        <v>1248.4925</v>
      </c>
      <c r="CD237">
        <v>0.9347140357142857</v>
      </c>
      <c r="CE237">
        <v>1229.6825</v>
      </c>
      <c r="CF237">
        <v>15.06613214285714</v>
      </c>
      <c r="CG237">
        <v>1.560054642857143</v>
      </c>
      <c r="CH237">
        <v>1.468921785714285</v>
      </c>
      <c r="CI237">
        <v>13.56980357142857</v>
      </c>
      <c r="CJ237">
        <v>12.64843928571429</v>
      </c>
      <c r="CK237">
        <v>1599.959642857143</v>
      </c>
      <c r="CL237">
        <v>0.6919946071428572</v>
      </c>
      <c r="CM237">
        <v>0.3080054642857143</v>
      </c>
      <c r="CN237">
        <v>0</v>
      </c>
      <c r="CO237">
        <v>2.058567857142857</v>
      </c>
      <c r="CP237">
        <v>0</v>
      </c>
      <c r="CQ237">
        <v>13171.3</v>
      </c>
      <c r="CR237">
        <v>13789.82142857143</v>
      </c>
      <c r="CS237">
        <v>39.17389285714285</v>
      </c>
      <c r="CT237">
        <v>40.29221428571429</v>
      </c>
      <c r="CU237">
        <v>39.51978571428572</v>
      </c>
      <c r="CV237">
        <v>38.85021428571429</v>
      </c>
      <c r="CW237">
        <v>38.49307142857143</v>
      </c>
      <c r="CX237">
        <v>1107.163571428571</v>
      </c>
      <c r="CY237">
        <v>492.7960714285715</v>
      </c>
      <c r="CZ237">
        <v>0</v>
      </c>
      <c r="DA237">
        <v>1728493445.8</v>
      </c>
      <c r="DB237">
        <v>0</v>
      </c>
      <c r="DC237">
        <v>1728490956.5</v>
      </c>
      <c r="DD237" t="s">
        <v>362</v>
      </c>
      <c r="DE237">
        <v>1728490952.5</v>
      </c>
      <c r="DF237">
        <v>1728490956.5</v>
      </c>
      <c r="DG237">
        <v>1</v>
      </c>
      <c r="DH237">
        <v>-0.065</v>
      </c>
      <c r="DI237">
        <v>-0.008</v>
      </c>
      <c r="DJ237">
        <v>-3.246</v>
      </c>
      <c r="DK237">
        <v>-0.091</v>
      </c>
      <c r="DL237">
        <v>52</v>
      </c>
      <c r="DM237">
        <v>15</v>
      </c>
      <c r="DN237">
        <v>0.25</v>
      </c>
      <c r="DO237">
        <v>0.13</v>
      </c>
      <c r="DP237">
        <v>-34.59262439024391</v>
      </c>
      <c r="DQ237">
        <v>-1.276367247386784</v>
      </c>
      <c r="DR237">
        <v>0.2263494425370282</v>
      </c>
      <c r="DS237">
        <v>0</v>
      </c>
      <c r="DT237">
        <v>0.936651975609756</v>
      </c>
      <c r="DU237">
        <v>-0.03223521951219664</v>
      </c>
      <c r="DV237">
        <v>0.00326918408921266</v>
      </c>
      <c r="DW237">
        <v>1</v>
      </c>
      <c r="DX237">
        <v>1</v>
      </c>
      <c r="DY237">
        <v>2</v>
      </c>
      <c r="DZ237" t="s">
        <v>363</v>
      </c>
      <c r="EA237">
        <v>3.23058</v>
      </c>
      <c r="EB237">
        <v>2.70449</v>
      </c>
      <c r="EC237">
        <v>0.212307</v>
      </c>
      <c r="ED237">
        <v>0.215441</v>
      </c>
      <c r="EE237">
        <v>0.0842565</v>
      </c>
      <c r="EF237">
        <v>0.0808176</v>
      </c>
      <c r="EG237">
        <v>25968.3</v>
      </c>
      <c r="EH237">
        <v>25233.6</v>
      </c>
      <c r="EI237">
        <v>31556.6</v>
      </c>
      <c r="EJ237">
        <v>30473.9</v>
      </c>
      <c r="EK237">
        <v>38728.7</v>
      </c>
      <c r="EL237">
        <v>37031.6</v>
      </c>
      <c r="EM237">
        <v>44244.2</v>
      </c>
      <c r="EN237">
        <v>42542.1</v>
      </c>
      <c r="EO237">
        <v>1.8712</v>
      </c>
      <c r="EP237">
        <v>1.8962</v>
      </c>
      <c r="EQ237">
        <v>0.131212</v>
      </c>
      <c r="ER237">
        <v>0</v>
      </c>
      <c r="ES237">
        <v>22.8473</v>
      </c>
      <c r="ET237">
        <v>999.9</v>
      </c>
      <c r="EU237">
        <v>69.90000000000001</v>
      </c>
      <c r="EV237">
        <v>24.1</v>
      </c>
      <c r="EW237">
        <v>21.6013</v>
      </c>
      <c r="EX237">
        <v>60.1219</v>
      </c>
      <c r="EY237">
        <v>25.004</v>
      </c>
      <c r="EZ237">
        <v>1</v>
      </c>
      <c r="FA237">
        <v>-0.190716</v>
      </c>
      <c r="FB237">
        <v>0.323404</v>
      </c>
      <c r="FC237">
        <v>20.2009</v>
      </c>
      <c r="FD237">
        <v>5.21954</v>
      </c>
      <c r="FE237">
        <v>11.9975</v>
      </c>
      <c r="FF237">
        <v>4.9651</v>
      </c>
      <c r="FG237">
        <v>3.29565</v>
      </c>
      <c r="FH237">
        <v>9999</v>
      </c>
      <c r="FI237">
        <v>9999</v>
      </c>
      <c r="FJ237">
        <v>9999</v>
      </c>
      <c r="FK237">
        <v>148.7</v>
      </c>
      <c r="FL237">
        <v>4.97101</v>
      </c>
      <c r="FM237">
        <v>1.86768</v>
      </c>
      <c r="FN237">
        <v>1.85896</v>
      </c>
      <c r="FO237">
        <v>1.86508</v>
      </c>
      <c r="FP237">
        <v>1.86309</v>
      </c>
      <c r="FQ237">
        <v>1.86446</v>
      </c>
      <c r="FR237">
        <v>1.85989</v>
      </c>
      <c r="FS237">
        <v>1.86399</v>
      </c>
      <c r="FT237">
        <v>0</v>
      </c>
      <c r="FU237">
        <v>0</v>
      </c>
      <c r="FV237">
        <v>0</v>
      </c>
      <c r="FW237">
        <v>0</v>
      </c>
      <c r="FX237" t="s">
        <v>364</v>
      </c>
      <c r="FY237" t="s">
        <v>365</v>
      </c>
      <c r="FZ237" t="s">
        <v>366</v>
      </c>
      <c r="GA237" t="s">
        <v>366</v>
      </c>
      <c r="GB237" t="s">
        <v>366</v>
      </c>
      <c r="GC237" t="s">
        <v>366</v>
      </c>
      <c r="GD237">
        <v>0</v>
      </c>
      <c r="GE237">
        <v>100</v>
      </c>
      <c r="GF237">
        <v>100</v>
      </c>
      <c r="GG237">
        <v>-10.68</v>
      </c>
      <c r="GH237">
        <v>-0.0906</v>
      </c>
      <c r="GI237">
        <v>-2.868309889394353</v>
      </c>
      <c r="GJ237">
        <v>-0.006773961979547998</v>
      </c>
      <c r="GK237">
        <v>-8.296070481250098E-08</v>
      </c>
      <c r="GL237">
        <v>3.322967193956903E-10</v>
      </c>
      <c r="GM237">
        <v>-0.07871069313407227</v>
      </c>
      <c r="GN237">
        <v>-0.00208336341840114</v>
      </c>
      <c r="GO237">
        <v>8.801746095907445E-05</v>
      </c>
      <c r="GP237">
        <v>-2.677693255255651E-07</v>
      </c>
      <c r="GQ237">
        <v>3</v>
      </c>
      <c r="GR237">
        <v>2052</v>
      </c>
      <c r="GS237">
        <v>2</v>
      </c>
      <c r="GT237">
        <v>18</v>
      </c>
      <c r="GU237">
        <v>40.6</v>
      </c>
      <c r="GV237">
        <v>40.5</v>
      </c>
      <c r="GW237">
        <v>2.72583</v>
      </c>
      <c r="GX237">
        <v>2.35962</v>
      </c>
      <c r="GY237">
        <v>1.44897</v>
      </c>
      <c r="GZ237">
        <v>2.32056</v>
      </c>
      <c r="HA237">
        <v>1.55151</v>
      </c>
      <c r="HB237">
        <v>2.25708</v>
      </c>
      <c r="HC237">
        <v>29.5165</v>
      </c>
      <c r="HD237">
        <v>14.5873</v>
      </c>
      <c r="HE237">
        <v>18</v>
      </c>
      <c r="HF237">
        <v>423.171</v>
      </c>
      <c r="HG237">
        <v>434.838</v>
      </c>
      <c r="HH237">
        <v>22.602</v>
      </c>
      <c r="HI237">
        <v>24.5441</v>
      </c>
      <c r="HJ237">
        <v>30.0007</v>
      </c>
      <c r="HK237">
        <v>24.5093</v>
      </c>
      <c r="HL237">
        <v>24.4282</v>
      </c>
      <c r="HM237">
        <v>54.6141</v>
      </c>
      <c r="HN237">
        <v>38.4503</v>
      </c>
      <c r="HO237">
        <v>40.2045</v>
      </c>
      <c r="HP237">
        <v>22.5969</v>
      </c>
      <c r="HQ237">
        <v>1263.67</v>
      </c>
      <c r="HR237">
        <v>15.0505</v>
      </c>
      <c r="HS237">
        <v>100.168</v>
      </c>
      <c r="HT237">
        <v>101.666</v>
      </c>
    </row>
    <row r="238" spans="1:228">
      <c r="A238">
        <v>222</v>
      </c>
      <c r="B238">
        <v>1728493393.6</v>
      </c>
      <c r="C238">
        <v>2456.099999904633</v>
      </c>
      <c r="D238" t="s">
        <v>811</v>
      </c>
      <c r="E238" t="s">
        <v>812</v>
      </c>
      <c r="F238">
        <v>5</v>
      </c>
      <c r="G238" t="s">
        <v>357</v>
      </c>
      <c r="H238" t="s">
        <v>358</v>
      </c>
      <c r="I238" t="s">
        <v>359</v>
      </c>
      <c r="J238" t="s">
        <v>612</v>
      </c>
      <c r="K238">
        <v>1728493385.760714</v>
      </c>
      <c r="L238">
        <f>(M238)/1000</f>
        <v>0</v>
      </c>
      <c r="M238">
        <f>IF(BH238, AP238, AJ238)</f>
        <v>0</v>
      </c>
      <c r="N238">
        <f>IF(BH238, AK238, AI238)</f>
        <v>0</v>
      </c>
      <c r="O238">
        <f>BJ238 - IF(AW238&gt;1, N238*BD238*100.0/(AY238), 0)</f>
        <v>0</v>
      </c>
      <c r="P238">
        <f>((V238-L238/2)*O238-N238)/(V238+L238/2)</f>
        <v>0</v>
      </c>
      <c r="Q238">
        <f>P238*(BQ238+BR238)/1000.0</f>
        <v>0</v>
      </c>
      <c r="R238">
        <f>(BJ238 - IF(AW238&gt;1, N238*BD238*100.0/(AY238), 0))*(BQ238+BR238)/1000.0</f>
        <v>0</v>
      </c>
      <c r="S238">
        <f>2.0/((1/U238-1/T238)+SIGN(U238)*SQRT((1/U238-1/T238)*(1/U238-1/T238) + 4*BE238/((BE238+1)*(BE238+1))*(2*1/U238*1/T238-1/T238*1/T238)))</f>
        <v>0</v>
      </c>
      <c r="T238">
        <f>IF(LEFT(BF238,1)&lt;&gt;"0",IF(LEFT(BF238,1)="1",3.0,BG238),$D$5+$E$5*(BX238*BQ238/($K$5*1000))+$F$5*(BX238*BQ238/($K$5*1000))*MAX(MIN(BD238,$J$5),$I$5)*MAX(MIN(BD238,$J$5),$I$5)+$G$5*MAX(MIN(BD238,$J$5),$I$5)*(BX238*BQ238/($K$5*1000))+$H$5*(BX238*BQ238/($K$5*1000))*(BX238*BQ238/($K$5*1000)))</f>
        <v>0</v>
      </c>
      <c r="U238">
        <f>L238*(1000-(1000*0.61365*exp(17.502*Y238/(240.97+Y238))/(BQ238+BR238)+BL238)/2)/(1000*0.61365*exp(17.502*Y238/(240.97+Y238))/(BQ238+BR238)-BL238)</f>
        <v>0</v>
      </c>
      <c r="V238">
        <f>1/((BE238+1)/(S238/1.6)+1/(T238/1.37)) + BE238/((BE238+1)/(S238/1.6) + BE238/(T238/1.37))</f>
        <v>0</v>
      </c>
      <c r="W238">
        <f>(AZ238*BC238)</f>
        <v>0</v>
      </c>
      <c r="X238">
        <f>(BS238+(W238+2*0.95*5.67E-8*(((BS238+$B$7)+273)^4-(BS238+273)^4)-44100*L238)/(1.84*29.3*T238+8*0.95*5.67E-8*(BS238+273)^3))</f>
        <v>0</v>
      </c>
      <c r="Y238">
        <f>($C$7*BT238+$D$7*BU238+$E$7*X238)</f>
        <v>0</v>
      </c>
      <c r="Z238">
        <f>0.61365*exp(17.502*Y238/(240.97+Y238))</f>
        <v>0</v>
      </c>
      <c r="AA238">
        <f>(AB238/AC238*100)</f>
        <v>0</v>
      </c>
      <c r="AB238">
        <f>BL238*(BQ238+BR238)/1000</f>
        <v>0</v>
      </c>
      <c r="AC238">
        <f>0.61365*exp(17.502*BS238/(240.97+BS238))</f>
        <v>0</v>
      </c>
      <c r="AD238">
        <f>(Z238-BL238*(BQ238+BR238)/1000)</f>
        <v>0</v>
      </c>
      <c r="AE238">
        <f>(-L238*44100)</f>
        <v>0</v>
      </c>
      <c r="AF238">
        <f>2*29.3*T238*0.92*(BS238-Y238)</f>
        <v>0</v>
      </c>
      <c r="AG238">
        <f>2*0.95*5.67E-8*(((BS238+$B$7)+273)^4-(Y238+273)^4)</f>
        <v>0</v>
      </c>
      <c r="AH238">
        <f>W238+AG238+AE238+AF238</f>
        <v>0</v>
      </c>
      <c r="AI238">
        <f>BP238*AW238*(BK238-BJ238*(1000-AW238*BM238)/(1000-AW238*BL238))/(100*BD238)</f>
        <v>0</v>
      </c>
      <c r="AJ238">
        <f>1000*BP238*AW238*(BL238-BM238)/(100*BD238*(1000-AW238*BL238))</f>
        <v>0</v>
      </c>
      <c r="AK238">
        <f>(AL238 - AM238 - BQ238*1E3/(8.314*(BS238+273.15)) * AO238/BP238 * AN238) * BP238/(100*BD238) * (1000 - BM238)/1000</f>
        <v>0</v>
      </c>
      <c r="AL238">
        <v>1273.649029067497</v>
      </c>
      <c r="AM238">
        <v>1244.49290909091</v>
      </c>
      <c r="AN238">
        <v>2.54950740448777</v>
      </c>
      <c r="AO238">
        <v>66.79350455149209</v>
      </c>
      <c r="AP238">
        <f>(AR238 - AQ238 + BQ238*1E3/(8.314*(BS238+273.15)) * AT238/BP238 * AS238) * BP238/(100*BD238) * 1000/(1000 - AR238)</f>
        <v>0</v>
      </c>
      <c r="AQ238">
        <v>15.06973205004253</v>
      </c>
      <c r="AR238">
        <v>16.00121757575759</v>
      </c>
      <c r="AS238">
        <v>8.938751747286208E-06</v>
      </c>
      <c r="AT238">
        <v>79.18149441064182</v>
      </c>
      <c r="AU238">
        <v>148</v>
      </c>
      <c r="AV238">
        <v>25</v>
      </c>
      <c r="AW238">
        <f>IF(AU238*$H$13&gt;=AY238,1.0,(AY238/(AY238-AU238*$H$13)))</f>
        <v>0</v>
      </c>
      <c r="AX238">
        <f>(AW238-1)*100</f>
        <v>0</v>
      </c>
      <c r="AY238">
        <f>MAX(0,($B$13+$C$13*BX238)/(1+$D$13*BX238)*BQ238/(BS238+273)*$E$13)</f>
        <v>0</v>
      </c>
      <c r="AZ238">
        <f>$B$11*BY238+$C$11*BZ238+$F$11*CK238*(1-CN238)</f>
        <v>0</v>
      </c>
      <c r="BA238">
        <f>AZ238*BB238</f>
        <v>0</v>
      </c>
      <c r="BB238">
        <f>($B$11*$D$9+$C$11*$D$9+$F$11*((CX238+CP238)/MAX(CX238+CP238+CY238, 0.1)*$I$9+CY238/MAX(CX238+CP238+CY238, 0.1)*$J$9))/($B$11+$C$11+$F$11)</f>
        <v>0</v>
      </c>
      <c r="BC238">
        <f>($B$11*$K$9+$C$11*$K$9+$F$11*((CX238+CP238)/MAX(CX238+CP238+CY238, 0.1)*$P$9+CY238/MAX(CX238+CP238+CY238, 0.1)*$Q$9))/($B$11+$C$11+$F$11)</f>
        <v>0</v>
      </c>
      <c r="BD238">
        <v>6</v>
      </c>
      <c r="BE238">
        <v>0.5</v>
      </c>
      <c r="BF238" t="s">
        <v>361</v>
      </c>
      <c r="BG238">
        <v>2</v>
      </c>
      <c r="BH238" t="b">
        <v>1</v>
      </c>
      <c r="BI238">
        <v>1728493385.760714</v>
      </c>
      <c r="BJ238">
        <v>1206.150357142857</v>
      </c>
      <c r="BK238">
        <v>1240.817857142858</v>
      </c>
      <c r="BL238">
        <v>16.00057142857143</v>
      </c>
      <c r="BM238">
        <v>15.06798214285714</v>
      </c>
      <c r="BN238">
        <v>1216.785714285714</v>
      </c>
      <c r="BO238">
        <v>16.09114285714285</v>
      </c>
      <c r="BP238">
        <v>600.004107142857</v>
      </c>
      <c r="BQ238">
        <v>97.49756785714287</v>
      </c>
      <c r="BR238">
        <v>0.09991928928571428</v>
      </c>
      <c r="BS238">
        <v>24.78804642857142</v>
      </c>
      <c r="BT238">
        <v>24.99788214285714</v>
      </c>
      <c r="BU238">
        <v>999.9000000000002</v>
      </c>
      <c r="BV238">
        <v>0</v>
      </c>
      <c r="BW238">
        <v>0</v>
      </c>
      <c r="BX238">
        <v>10027.00785714286</v>
      </c>
      <c r="BY238">
        <v>0</v>
      </c>
      <c r="BZ238">
        <v>501.4012142857143</v>
      </c>
      <c r="CA238">
        <v>-34.66677857142857</v>
      </c>
      <c r="CB238">
        <v>1225.763928571429</v>
      </c>
      <c r="CC238">
        <v>1259.801071428572</v>
      </c>
      <c r="CD238">
        <v>0.9326053214285714</v>
      </c>
      <c r="CE238">
        <v>1240.817857142858</v>
      </c>
      <c r="CF238">
        <v>15.06798214285714</v>
      </c>
      <c r="CG238">
        <v>1.560017857142857</v>
      </c>
      <c r="CH238">
        <v>1.469091428571429</v>
      </c>
      <c r="CI238">
        <v>13.56945</v>
      </c>
      <c r="CJ238">
        <v>12.65020357142857</v>
      </c>
      <c r="CK238">
        <v>1599.978928571428</v>
      </c>
      <c r="CL238">
        <v>0.6920012857142858</v>
      </c>
      <c r="CM238">
        <v>0.3079988571428572</v>
      </c>
      <c r="CN238">
        <v>0</v>
      </c>
      <c r="CO238">
        <v>2.085857142857142</v>
      </c>
      <c r="CP238">
        <v>0</v>
      </c>
      <c r="CQ238">
        <v>13178.41071428571</v>
      </c>
      <c r="CR238">
        <v>13790.01785714286</v>
      </c>
      <c r="CS238">
        <v>39.24757142857143</v>
      </c>
      <c r="CT238">
        <v>40.35464285714285</v>
      </c>
      <c r="CU238">
        <v>39.58007142857142</v>
      </c>
      <c r="CV238">
        <v>38.93496428571428</v>
      </c>
      <c r="CW238">
        <v>38.56228571428571</v>
      </c>
      <c r="CX238">
        <v>1107.188571428571</v>
      </c>
      <c r="CY238">
        <v>492.7907142857143</v>
      </c>
      <c r="CZ238">
        <v>0</v>
      </c>
      <c r="DA238">
        <v>1728493450.6</v>
      </c>
      <c r="DB238">
        <v>0</v>
      </c>
      <c r="DC238">
        <v>1728490956.5</v>
      </c>
      <c r="DD238" t="s">
        <v>362</v>
      </c>
      <c r="DE238">
        <v>1728490952.5</v>
      </c>
      <c r="DF238">
        <v>1728490956.5</v>
      </c>
      <c r="DG238">
        <v>1</v>
      </c>
      <c r="DH238">
        <v>-0.065</v>
      </c>
      <c r="DI238">
        <v>-0.008</v>
      </c>
      <c r="DJ238">
        <v>-3.246</v>
      </c>
      <c r="DK238">
        <v>-0.091</v>
      </c>
      <c r="DL238">
        <v>52</v>
      </c>
      <c r="DM238">
        <v>15</v>
      </c>
      <c r="DN238">
        <v>0.25</v>
      </c>
      <c r="DO238">
        <v>0.13</v>
      </c>
      <c r="DP238">
        <v>-34.6643725</v>
      </c>
      <c r="DQ238">
        <v>-1.126497185741008</v>
      </c>
      <c r="DR238">
        <v>0.2151773884351005</v>
      </c>
      <c r="DS238">
        <v>0</v>
      </c>
      <c r="DT238">
        <v>0.9343998750000001</v>
      </c>
      <c r="DU238">
        <v>-0.03213117073170718</v>
      </c>
      <c r="DV238">
        <v>0.003189652051458745</v>
      </c>
      <c r="DW238">
        <v>1</v>
      </c>
      <c r="DX238">
        <v>1</v>
      </c>
      <c r="DY238">
        <v>2</v>
      </c>
      <c r="DZ238" t="s">
        <v>363</v>
      </c>
      <c r="EA238">
        <v>3.23092</v>
      </c>
      <c r="EB238">
        <v>2.70487</v>
      </c>
      <c r="EC238">
        <v>0.213528</v>
      </c>
      <c r="ED238">
        <v>0.216584</v>
      </c>
      <c r="EE238">
        <v>0.0842584</v>
      </c>
      <c r="EF238">
        <v>0.0808287</v>
      </c>
      <c r="EG238">
        <v>25928</v>
      </c>
      <c r="EH238">
        <v>25196.2</v>
      </c>
      <c r="EI238">
        <v>31556.5</v>
      </c>
      <c r="EJ238">
        <v>30473.2</v>
      </c>
      <c r="EK238">
        <v>38728.6</v>
      </c>
      <c r="EL238">
        <v>37030.7</v>
      </c>
      <c r="EM238">
        <v>44244.2</v>
      </c>
      <c r="EN238">
        <v>42541.5</v>
      </c>
      <c r="EO238">
        <v>1.87088</v>
      </c>
      <c r="EP238">
        <v>1.89595</v>
      </c>
      <c r="EQ238">
        <v>0.132468</v>
      </c>
      <c r="ER238">
        <v>0</v>
      </c>
      <c r="ES238">
        <v>22.8434</v>
      </c>
      <c r="ET238">
        <v>999.9</v>
      </c>
      <c r="EU238">
        <v>69.90000000000001</v>
      </c>
      <c r="EV238">
        <v>24.1</v>
      </c>
      <c r="EW238">
        <v>21.6015</v>
      </c>
      <c r="EX238">
        <v>60.2319</v>
      </c>
      <c r="EY238">
        <v>24.5713</v>
      </c>
      <c r="EZ238">
        <v>1</v>
      </c>
      <c r="FA238">
        <v>-0.190036</v>
      </c>
      <c r="FB238">
        <v>0.348559</v>
      </c>
      <c r="FC238">
        <v>20.2009</v>
      </c>
      <c r="FD238">
        <v>5.21849</v>
      </c>
      <c r="FE238">
        <v>11.9972</v>
      </c>
      <c r="FF238">
        <v>4.9648</v>
      </c>
      <c r="FG238">
        <v>3.29548</v>
      </c>
      <c r="FH238">
        <v>9999</v>
      </c>
      <c r="FI238">
        <v>9999</v>
      </c>
      <c r="FJ238">
        <v>9999</v>
      </c>
      <c r="FK238">
        <v>148.7</v>
      </c>
      <c r="FL238">
        <v>4.97097</v>
      </c>
      <c r="FM238">
        <v>1.86768</v>
      </c>
      <c r="FN238">
        <v>1.85893</v>
      </c>
      <c r="FO238">
        <v>1.86508</v>
      </c>
      <c r="FP238">
        <v>1.86309</v>
      </c>
      <c r="FQ238">
        <v>1.86446</v>
      </c>
      <c r="FR238">
        <v>1.85988</v>
      </c>
      <c r="FS238">
        <v>1.864</v>
      </c>
      <c r="FT238">
        <v>0</v>
      </c>
      <c r="FU238">
        <v>0</v>
      </c>
      <c r="FV238">
        <v>0</v>
      </c>
      <c r="FW238">
        <v>0</v>
      </c>
      <c r="FX238" t="s">
        <v>364</v>
      </c>
      <c r="FY238" t="s">
        <v>365</v>
      </c>
      <c r="FZ238" t="s">
        <v>366</v>
      </c>
      <c r="GA238" t="s">
        <v>366</v>
      </c>
      <c r="GB238" t="s">
        <v>366</v>
      </c>
      <c r="GC238" t="s">
        <v>366</v>
      </c>
      <c r="GD238">
        <v>0</v>
      </c>
      <c r="GE238">
        <v>100</v>
      </c>
      <c r="GF238">
        <v>100</v>
      </c>
      <c r="GG238">
        <v>-10.74</v>
      </c>
      <c r="GH238">
        <v>-0.0905</v>
      </c>
      <c r="GI238">
        <v>-2.868309889394353</v>
      </c>
      <c r="GJ238">
        <v>-0.006773961979547998</v>
      </c>
      <c r="GK238">
        <v>-8.296070481250098E-08</v>
      </c>
      <c r="GL238">
        <v>3.322967193956903E-10</v>
      </c>
      <c r="GM238">
        <v>-0.07871069313407227</v>
      </c>
      <c r="GN238">
        <v>-0.00208336341840114</v>
      </c>
      <c r="GO238">
        <v>8.801746095907445E-05</v>
      </c>
      <c r="GP238">
        <v>-2.677693255255651E-07</v>
      </c>
      <c r="GQ238">
        <v>3</v>
      </c>
      <c r="GR238">
        <v>2052</v>
      </c>
      <c r="GS238">
        <v>2</v>
      </c>
      <c r="GT238">
        <v>18</v>
      </c>
      <c r="GU238">
        <v>40.7</v>
      </c>
      <c r="GV238">
        <v>40.6</v>
      </c>
      <c r="GW238">
        <v>2.74536</v>
      </c>
      <c r="GX238">
        <v>2.3645</v>
      </c>
      <c r="GY238">
        <v>1.44775</v>
      </c>
      <c r="GZ238">
        <v>2.32056</v>
      </c>
      <c r="HA238">
        <v>1.55151</v>
      </c>
      <c r="HB238">
        <v>2.39258</v>
      </c>
      <c r="HC238">
        <v>29.5165</v>
      </c>
      <c r="HD238">
        <v>14.6136</v>
      </c>
      <c r="HE238">
        <v>18</v>
      </c>
      <c r="HF238">
        <v>423.044</v>
      </c>
      <c r="HG238">
        <v>434.739</v>
      </c>
      <c r="HH238">
        <v>22.6029</v>
      </c>
      <c r="HI238">
        <v>24.5507</v>
      </c>
      <c r="HJ238">
        <v>30.0008</v>
      </c>
      <c r="HK238">
        <v>24.5153</v>
      </c>
      <c r="HL238">
        <v>24.434</v>
      </c>
      <c r="HM238">
        <v>54.9773</v>
      </c>
      <c r="HN238">
        <v>38.4503</v>
      </c>
      <c r="HO238">
        <v>40.2045</v>
      </c>
      <c r="HP238">
        <v>22.5976</v>
      </c>
      <c r="HQ238">
        <v>1273.69</v>
      </c>
      <c r="HR238">
        <v>15.0578</v>
      </c>
      <c r="HS238">
        <v>100.168</v>
      </c>
      <c r="HT238">
        <v>101.664</v>
      </c>
    </row>
    <row r="239" spans="1:228">
      <c r="A239">
        <v>223</v>
      </c>
      <c r="B239">
        <v>1728493398.6</v>
      </c>
      <c r="C239">
        <v>2461.099999904633</v>
      </c>
      <c r="D239" t="s">
        <v>813</v>
      </c>
      <c r="E239" t="s">
        <v>814</v>
      </c>
      <c r="F239">
        <v>5</v>
      </c>
      <c r="G239" t="s">
        <v>357</v>
      </c>
      <c r="H239" t="s">
        <v>358</v>
      </c>
      <c r="I239" t="s">
        <v>359</v>
      </c>
      <c r="J239" t="s">
        <v>612</v>
      </c>
      <c r="K239">
        <v>1728493391.062963</v>
      </c>
      <c r="L239">
        <f>(M239)/1000</f>
        <v>0</v>
      </c>
      <c r="M239">
        <f>IF(BH239, AP239, AJ239)</f>
        <v>0</v>
      </c>
      <c r="N239">
        <f>IF(BH239, AK239, AI239)</f>
        <v>0</v>
      </c>
      <c r="O239">
        <f>BJ239 - IF(AW239&gt;1, N239*BD239*100.0/(AY239), 0)</f>
        <v>0</v>
      </c>
      <c r="P239">
        <f>((V239-L239/2)*O239-N239)/(V239+L239/2)</f>
        <v>0</v>
      </c>
      <c r="Q239">
        <f>P239*(BQ239+BR239)/1000.0</f>
        <v>0</v>
      </c>
      <c r="R239">
        <f>(BJ239 - IF(AW239&gt;1, N239*BD239*100.0/(AY239), 0))*(BQ239+BR239)/1000.0</f>
        <v>0</v>
      </c>
      <c r="S239">
        <f>2.0/((1/U239-1/T239)+SIGN(U239)*SQRT((1/U239-1/T239)*(1/U239-1/T239) + 4*BE239/((BE239+1)*(BE239+1))*(2*1/U239*1/T239-1/T239*1/T239)))</f>
        <v>0</v>
      </c>
      <c r="T239">
        <f>IF(LEFT(BF239,1)&lt;&gt;"0",IF(LEFT(BF239,1)="1",3.0,BG239),$D$5+$E$5*(BX239*BQ239/($K$5*1000))+$F$5*(BX239*BQ239/($K$5*1000))*MAX(MIN(BD239,$J$5),$I$5)*MAX(MIN(BD239,$J$5),$I$5)+$G$5*MAX(MIN(BD239,$J$5),$I$5)*(BX239*BQ239/($K$5*1000))+$H$5*(BX239*BQ239/($K$5*1000))*(BX239*BQ239/($K$5*1000)))</f>
        <v>0</v>
      </c>
      <c r="U239">
        <f>L239*(1000-(1000*0.61365*exp(17.502*Y239/(240.97+Y239))/(BQ239+BR239)+BL239)/2)/(1000*0.61365*exp(17.502*Y239/(240.97+Y239))/(BQ239+BR239)-BL239)</f>
        <v>0</v>
      </c>
      <c r="V239">
        <f>1/((BE239+1)/(S239/1.6)+1/(T239/1.37)) + BE239/((BE239+1)/(S239/1.6) + BE239/(T239/1.37))</f>
        <v>0</v>
      </c>
      <c r="W239">
        <f>(AZ239*BC239)</f>
        <v>0</v>
      </c>
      <c r="X239">
        <f>(BS239+(W239+2*0.95*5.67E-8*(((BS239+$B$7)+273)^4-(BS239+273)^4)-44100*L239)/(1.84*29.3*T239+8*0.95*5.67E-8*(BS239+273)^3))</f>
        <v>0</v>
      </c>
      <c r="Y239">
        <f>($C$7*BT239+$D$7*BU239+$E$7*X239)</f>
        <v>0</v>
      </c>
      <c r="Z239">
        <f>0.61365*exp(17.502*Y239/(240.97+Y239))</f>
        <v>0</v>
      </c>
      <c r="AA239">
        <f>(AB239/AC239*100)</f>
        <v>0</v>
      </c>
      <c r="AB239">
        <f>BL239*(BQ239+BR239)/1000</f>
        <v>0</v>
      </c>
      <c r="AC239">
        <f>0.61365*exp(17.502*BS239/(240.97+BS239))</f>
        <v>0</v>
      </c>
      <c r="AD239">
        <f>(Z239-BL239*(BQ239+BR239)/1000)</f>
        <v>0</v>
      </c>
      <c r="AE239">
        <f>(-L239*44100)</f>
        <v>0</v>
      </c>
      <c r="AF239">
        <f>2*29.3*T239*0.92*(BS239-Y239)</f>
        <v>0</v>
      </c>
      <c r="AG239">
        <f>2*0.95*5.67E-8*(((BS239+$B$7)+273)^4-(Y239+273)^4)</f>
        <v>0</v>
      </c>
      <c r="AH239">
        <f>W239+AG239+AE239+AF239</f>
        <v>0</v>
      </c>
      <c r="AI239">
        <f>BP239*AW239*(BK239-BJ239*(1000-AW239*BM239)/(1000-AW239*BL239))/(100*BD239)</f>
        <v>0</v>
      </c>
      <c r="AJ239">
        <f>1000*BP239*AW239*(BL239-BM239)/(100*BD239*(1000-AW239*BL239))</f>
        <v>0</v>
      </c>
      <c r="AK239">
        <f>(AL239 - AM239 - BQ239*1E3/(8.314*(BS239+273.15)) * AO239/BP239 * AN239) * BP239/(100*BD239) * (1000 - BM239)/1000</f>
        <v>0</v>
      </c>
      <c r="AL239">
        <v>1285.621422839358</v>
      </c>
      <c r="AM239">
        <v>1256.705272727273</v>
      </c>
      <c r="AN239">
        <v>2.439099183858897</v>
      </c>
      <c r="AO239">
        <v>66.79350455149209</v>
      </c>
      <c r="AP239">
        <f>(AR239 - AQ239 + BQ239*1E3/(8.314*(BS239+273.15)) * AT239/BP239 * AS239) * BP239/(100*BD239) * 1000/(1000 - AR239)</f>
        <v>0</v>
      </c>
      <c r="AQ239">
        <v>15.0721153083793</v>
      </c>
      <c r="AR239">
        <v>15.99977939393939</v>
      </c>
      <c r="AS239">
        <v>-4.753487370513874E-06</v>
      </c>
      <c r="AT239">
        <v>79.18149441064182</v>
      </c>
      <c r="AU239">
        <v>147</v>
      </c>
      <c r="AV239">
        <v>24</v>
      </c>
      <c r="AW239">
        <f>IF(AU239*$H$13&gt;=AY239,1.0,(AY239/(AY239-AU239*$H$13)))</f>
        <v>0</v>
      </c>
      <c r="AX239">
        <f>(AW239-1)*100</f>
        <v>0</v>
      </c>
      <c r="AY239">
        <f>MAX(0,($B$13+$C$13*BX239)/(1+$D$13*BX239)*BQ239/(BS239+273)*$E$13)</f>
        <v>0</v>
      </c>
      <c r="AZ239">
        <f>$B$11*BY239+$C$11*BZ239+$F$11*CK239*(1-CN239)</f>
        <v>0</v>
      </c>
      <c r="BA239">
        <f>AZ239*BB239</f>
        <v>0</v>
      </c>
      <c r="BB239">
        <f>($B$11*$D$9+$C$11*$D$9+$F$11*((CX239+CP239)/MAX(CX239+CP239+CY239, 0.1)*$I$9+CY239/MAX(CX239+CP239+CY239, 0.1)*$J$9))/($B$11+$C$11+$F$11)</f>
        <v>0</v>
      </c>
      <c r="BC239">
        <f>($B$11*$K$9+$C$11*$K$9+$F$11*((CX239+CP239)/MAX(CX239+CP239+CY239, 0.1)*$P$9+CY239/MAX(CX239+CP239+CY239, 0.1)*$Q$9))/($B$11+$C$11+$F$11)</f>
        <v>0</v>
      </c>
      <c r="BD239">
        <v>6</v>
      </c>
      <c r="BE239">
        <v>0.5</v>
      </c>
      <c r="BF239" t="s">
        <v>361</v>
      </c>
      <c r="BG239">
        <v>2</v>
      </c>
      <c r="BH239" t="b">
        <v>1</v>
      </c>
      <c r="BI239">
        <v>1728493391.062963</v>
      </c>
      <c r="BJ239">
        <v>1219.335185185185</v>
      </c>
      <c r="BK239">
        <v>1253.967777777778</v>
      </c>
      <c r="BL239">
        <v>16.00004814814815</v>
      </c>
      <c r="BM239">
        <v>15.07014814814815</v>
      </c>
      <c r="BN239">
        <v>1230.042962962963</v>
      </c>
      <c r="BO239">
        <v>16.09061851851852</v>
      </c>
      <c r="BP239">
        <v>600.0299259259259</v>
      </c>
      <c r="BQ239">
        <v>97.49740740740741</v>
      </c>
      <c r="BR239">
        <v>0.09998290740740741</v>
      </c>
      <c r="BS239">
        <v>24.79721481481481</v>
      </c>
      <c r="BT239">
        <v>25.01124074074074</v>
      </c>
      <c r="BU239">
        <v>999.9000000000001</v>
      </c>
      <c r="BV239">
        <v>0</v>
      </c>
      <c r="BW239">
        <v>0</v>
      </c>
      <c r="BX239">
        <v>10029.51222222222</v>
      </c>
      <c r="BY239">
        <v>0</v>
      </c>
      <c r="BZ239">
        <v>507.4501851851851</v>
      </c>
      <c r="CA239">
        <v>-34.633</v>
      </c>
      <c r="CB239">
        <v>1239.161111111111</v>
      </c>
      <c r="CC239">
        <v>1273.155555555555</v>
      </c>
      <c r="CD239">
        <v>0.9299155185185185</v>
      </c>
      <c r="CE239">
        <v>1253.967777777778</v>
      </c>
      <c r="CF239">
        <v>15.07014814814815</v>
      </c>
      <c r="CG239">
        <v>1.559963703703703</v>
      </c>
      <c r="CH239">
        <v>1.4693</v>
      </c>
      <c r="CI239">
        <v>13.56892222222222</v>
      </c>
      <c r="CJ239">
        <v>12.65237407407407</v>
      </c>
      <c r="CK239">
        <v>1599.984074074074</v>
      </c>
      <c r="CL239">
        <v>0.6920082592592594</v>
      </c>
      <c r="CM239">
        <v>0.307991888888889</v>
      </c>
      <c r="CN239">
        <v>0</v>
      </c>
      <c r="CO239">
        <v>2.142685185185185</v>
      </c>
      <c r="CP239">
        <v>0</v>
      </c>
      <c r="CQ239">
        <v>13185.47777777778</v>
      </c>
      <c r="CR239">
        <v>13790.08888888889</v>
      </c>
      <c r="CS239">
        <v>39.33085185185185</v>
      </c>
      <c r="CT239">
        <v>40.4257037037037</v>
      </c>
      <c r="CU239">
        <v>39.64548148148148</v>
      </c>
      <c r="CV239">
        <v>39.03907407407407</v>
      </c>
      <c r="CW239">
        <v>38.63392592592592</v>
      </c>
      <c r="CX239">
        <v>1107.204074074074</v>
      </c>
      <c r="CY239">
        <v>492.7803703703703</v>
      </c>
      <c r="CZ239">
        <v>0</v>
      </c>
      <c r="DA239">
        <v>1728493455.4</v>
      </c>
      <c r="DB239">
        <v>0</v>
      </c>
      <c r="DC239">
        <v>1728490956.5</v>
      </c>
      <c r="DD239" t="s">
        <v>362</v>
      </c>
      <c r="DE239">
        <v>1728490952.5</v>
      </c>
      <c r="DF239">
        <v>1728490956.5</v>
      </c>
      <c r="DG239">
        <v>1</v>
      </c>
      <c r="DH239">
        <v>-0.065</v>
      </c>
      <c r="DI239">
        <v>-0.008</v>
      </c>
      <c r="DJ239">
        <v>-3.246</v>
      </c>
      <c r="DK239">
        <v>-0.091</v>
      </c>
      <c r="DL239">
        <v>52</v>
      </c>
      <c r="DM239">
        <v>15</v>
      </c>
      <c r="DN239">
        <v>0.25</v>
      </c>
      <c r="DO239">
        <v>0.13</v>
      </c>
      <c r="DP239">
        <v>-34.57945121951219</v>
      </c>
      <c r="DQ239">
        <v>0.4071679442507612</v>
      </c>
      <c r="DR239">
        <v>0.2687396982683097</v>
      </c>
      <c r="DS239">
        <v>0</v>
      </c>
      <c r="DT239">
        <v>0.9317266829268294</v>
      </c>
      <c r="DU239">
        <v>-0.02941379790940543</v>
      </c>
      <c r="DV239">
        <v>0.003007377209455516</v>
      </c>
      <c r="DW239">
        <v>1</v>
      </c>
      <c r="DX239">
        <v>1</v>
      </c>
      <c r="DY239">
        <v>2</v>
      </c>
      <c r="DZ239" t="s">
        <v>363</v>
      </c>
      <c r="EA239">
        <v>3.23077</v>
      </c>
      <c r="EB239">
        <v>2.70437</v>
      </c>
      <c r="EC239">
        <v>0.214825</v>
      </c>
      <c r="ED239">
        <v>0.217864</v>
      </c>
      <c r="EE239">
        <v>0.08425530000000001</v>
      </c>
      <c r="EF239">
        <v>0.0808343</v>
      </c>
      <c r="EG239">
        <v>25885</v>
      </c>
      <c r="EH239">
        <v>25154.8</v>
      </c>
      <c r="EI239">
        <v>31556.2</v>
      </c>
      <c r="EJ239">
        <v>30472.7</v>
      </c>
      <c r="EK239">
        <v>38728.4</v>
      </c>
      <c r="EL239">
        <v>37029.9</v>
      </c>
      <c r="EM239">
        <v>44243.8</v>
      </c>
      <c r="EN239">
        <v>42540.9</v>
      </c>
      <c r="EO239">
        <v>1.87273</v>
      </c>
      <c r="EP239">
        <v>1.89592</v>
      </c>
      <c r="EQ239">
        <v>0.133321</v>
      </c>
      <c r="ER239">
        <v>0</v>
      </c>
      <c r="ES239">
        <v>22.8398</v>
      </c>
      <c r="ET239">
        <v>999.9</v>
      </c>
      <c r="EU239">
        <v>69.90000000000001</v>
      </c>
      <c r="EV239">
        <v>24.1</v>
      </c>
      <c r="EW239">
        <v>21.6024</v>
      </c>
      <c r="EX239">
        <v>60.2719</v>
      </c>
      <c r="EY239">
        <v>24.9038</v>
      </c>
      <c r="EZ239">
        <v>1</v>
      </c>
      <c r="FA239">
        <v>-0.189583</v>
      </c>
      <c r="FB239">
        <v>0.463962</v>
      </c>
      <c r="FC239">
        <v>20.2004</v>
      </c>
      <c r="FD239">
        <v>5.21894</v>
      </c>
      <c r="FE239">
        <v>11.9974</v>
      </c>
      <c r="FF239">
        <v>4.96485</v>
      </c>
      <c r="FG239">
        <v>3.2955</v>
      </c>
      <c r="FH239">
        <v>9999</v>
      </c>
      <c r="FI239">
        <v>9999</v>
      </c>
      <c r="FJ239">
        <v>9999</v>
      </c>
      <c r="FK239">
        <v>148.7</v>
      </c>
      <c r="FL239">
        <v>4.97097</v>
      </c>
      <c r="FM239">
        <v>1.86768</v>
      </c>
      <c r="FN239">
        <v>1.85896</v>
      </c>
      <c r="FO239">
        <v>1.86508</v>
      </c>
      <c r="FP239">
        <v>1.86309</v>
      </c>
      <c r="FQ239">
        <v>1.86446</v>
      </c>
      <c r="FR239">
        <v>1.85987</v>
      </c>
      <c r="FS239">
        <v>1.86399</v>
      </c>
      <c r="FT239">
        <v>0</v>
      </c>
      <c r="FU239">
        <v>0</v>
      </c>
      <c r="FV239">
        <v>0</v>
      </c>
      <c r="FW239">
        <v>0</v>
      </c>
      <c r="FX239" t="s">
        <v>364</v>
      </c>
      <c r="FY239" t="s">
        <v>365</v>
      </c>
      <c r="FZ239" t="s">
        <v>366</v>
      </c>
      <c r="GA239" t="s">
        <v>366</v>
      </c>
      <c r="GB239" t="s">
        <v>366</v>
      </c>
      <c r="GC239" t="s">
        <v>366</v>
      </c>
      <c r="GD239">
        <v>0</v>
      </c>
      <c r="GE239">
        <v>100</v>
      </c>
      <c r="GF239">
        <v>100</v>
      </c>
      <c r="GG239">
        <v>-10.81</v>
      </c>
      <c r="GH239">
        <v>-0.0906</v>
      </c>
      <c r="GI239">
        <v>-2.868309889394353</v>
      </c>
      <c r="GJ239">
        <v>-0.006773961979547998</v>
      </c>
      <c r="GK239">
        <v>-8.296070481250098E-08</v>
      </c>
      <c r="GL239">
        <v>3.322967193956903E-10</v>
      </c>
      <c r="GM239">
        <v>-0.07871069313407227</v>
      </c>
      <c r="GN239">
        <v>-0.00208336341840114</v>
      </c>
      <c r="GO239">
        <v>8.801746095907445E-05</v>
      </c>
      <c r="GP239">
        <v>-2.677693255255651E-07</v>
      </c>
      <c r="GQ239">
        <v>3</v>
      </c>
      <c r="GR239">
        <v>2052</v>
      </c>
      <c r="GS239">
        <v>2</v>
      </c>
      <c r="GT239">
        <v>18</v>
      </c>
      <c r="GU239">
        <v>40.8</v>
      </c>
      <c r="GV239">
        <v>40.7</v>
      </c>
      <c r="GW239">
        <v>2.76489</v>
      </c>
      <c r="GX239">
        <v>2.35352</v>
      </c>
      <c r="GY239">
        <v>1.44775</v>
      </c>
      <c r="GZ239">
        <v>2.32056</v>
      </c>
      <c r="HA239">
        <v>1.55151</v>
      </c>
      <c r="HB239">
        <v>2.43896</v>
      </c>
      <c r="HC239">
        <v>29.5165</v>
      </c>
      <c r="HD239">
        <v>14.5873</v>
      </c>
      <c r="HE239">
        <v>18</v>
      </c>
      <c r="HF239">
        <v>424.071</v>
      </c>
      <c r="HG239">
        <v>434.786</v>
      </c>
      <c r="HH239">
        <v>22.5917</v>
      </c>
      <c r="HI239">
        <v>24.5578</v>
      </c>
      <c r="HJ239">
        <v>30.0007</v>
      </c>
      <c r="HK239">
        <v>24.5223</v>
      </c>
      <c r="HL239">
        <v>24.4416</v>
      </c>
      <c r="HM239">
        <v>55.4332</v>
      </c>
      <c r="HN239">
        <v>38.4503</v>
      </c>
      <c r="HO239">
        <v>40.2045</v>
      </c>
      <c r="HP239">
        <v>22.5696</v>
      </c>
      <c r="HQ239">
        <v>1288.72</v>
      </c>
      <c r="HR239">
        <v>15.0611</v>
      </c>
      <c r="HS239">
        <v>100.167</v>
      </c>
      <c r="HT239">
        <v>101.663</v>
      </c>
    </row>
    <row r="240" spans="1:228">
      <c r="A240">
        <v>224</v>
      </c>
      <c r="B240">
        <v>1728493403.6</v>
      </c>
      <c r="C240">
        <v>2466.099999904633</v>
      </c>
      <c r="D240" t="s">
        <v>815</v>
      </c>
      <c r="E240" t="s">
        <v>816</v>
      </c>
      <c r="F240">
        <v>5</v>
      </c>
      <c r="G240" t="s">
        <v>357</v>
      </c>
      <c r="H240" t="s">
        <v>358</v>
      </c>
      <c r="I240" t="s">
        <v>359</v>
      </c>
      <c r="J240" t="s">
        <v>612</v>
      </c>
      <c r="K240">
        <v>1728493396.081481</v>
      </c>
      <c r="L240">
        <f>(M240)/1000</f>
        <v>0</v>
      </c>
      <c r="M240">
        <f>IF(BH240, AP240, AJ240)</f>
        <v>0</v>
      </c>
      <c r="N240">
        <f>IF(BH240, AK240, AI240)</f>
        <v>0</v>
      </c>
      <c r="O240">
        <f>BJ240 - IF(AW240&gt;1, N240*BD240*100.0/(AY240), 0)</f>
        <v>0</v>
      </c>
      <c r="P240">
        <f>((V240-L240/2)*O240-N240)/(V240+L240/2)</f>
        <v>0</v>
      </c>
      <c r="Q240">
        <f>P240*(BQ240+BR240)/1000.0</f>
        <v>0</v>
      </c>
      <c r="R240">
        <f>(BJ240 - IF(AW240&gt;1, N240*BD240*100.0/(AY240), 0))*(BQ240+BR240)/1000.0</f>
        <v>0</v>
      </c>
      <c r="S240">
        <f>2.0/((1/U240-1/T240)+SIGN(U240)*SQRT((1/U240-1/T240)*(1/U240-1/T240) + 4*BE240/((BE240+1)*(BE240+1))*(2*1/U240*1/T240-1/T240*1/T240)))</f>
        <v>0</v>
      </c>
      <c r="T240">
        <f>IF(LEFT(BF240,1)&lt;&gt;"0",IF(LEFT(BF240,1)="1",3.0,BG240),$D$5+$E$5*(BX240*BQ240/($K$5*1000))+$F$5*(BX240*BQ240/($K$5*1000))*MAX(MIN(BD240,$J$5),$I$5)*MAX(MIN(BD240,$J$5),$I$5)+$G$5*MAX(MIN(BD240,$J$5),$I$5)*(BX240*BQ240/($K$5*1000))+$H$5*(BX240*BQ240/($K$5*1000))*(BX240*BQ240/($K$5*1000)))</f>
        <v>0</v>
      </c>
      <c r="U240">
        <f>L240*(1000-(1000*0.61365*exp(17.502*Y240/(240.97+Y240))/(BQ240+BR240)+BL240)/2)/(1000*0.61365*exp(17.502*Y240/(240.97+Y240))/(BQ240+BR240)-BL240)</f>
        <v>0</v>
      </c>
      <c r="V240">
        <f>1/((BE240+1)/(S240/1.6)+1/(T240/1.37)) + BE240/((BE240+1)/(S240/1.6) + BE240/(T240/1.37))</f>
        <v>0</v>
      </c>
      <c r="W240">
        <f>(AZ240*BC240)</f>
        <v>0</v>
      </c>
      <c r="X240">
        <f>(BS240+(W240+2*0.95*5.67E-8*(((BS240+$B$7)+273)^4-(BS240+273)^4)-44100*L240)/(1.84*29.3*T240+8*0.95*5.67E-8*(BS240+273)^3))</f>
        <v>0</v>
      </c>
      <c r="Y240">
        <f>($C$7*BT240+$D$7*BU240+$E$7*X240)</f>
        <v>0</v>
      </c>
      <c r="Z240">
        <f>0.61365*exp(17.502*Y240/(240.97+Y240))</f>
        <v>0</v>
      </c>
      <c r="AA240">
        <f>(AB240/AC240*100)</f>
        <v>0</v>
      </c>
      <c r="AB240">
        <f>BL240*(BQ240+BR240)/1000</f>
        <v>0</v>
      </c>
      <c r="AC240">
        <f>0.61365*exp(17.502*BS240/(240.97+BS240))</f>
        <v>0</v>
      </c>
      <c r="AD240">
        <f>(Z240-BL240*(BQ240+BR240)/1000)</f>
        <v>0</v>
      </c>
      <c r="AE240">
        <f>(-L240*44100)</f>
        <v>0</v>
      </c>
      <c r="AF240">
        <f>2*29.3*T240*0.92*(BS240-Y240)</f>
        <v>0</v>
      </c>
      <c r="AG240">
        <f>2*0.95*5.67E-8*(((BS240+$B$7)+273)^4-(Y240+273)^4)</f>
        <v>0</v>
      </c>
      <c r="AH240">
        <f>W240+AG240+AE240+AF240</f>
        <v>0</v>
      </c>
      <c r="AI240">
        <f>BP240*AW240*(BK240-BJ240*(1000-AW240*BM240)/(1000-AW240*BL240))/(100*BD240)</f>
        <v>0</v>
      </c>
      <c r="AJ240">
        <f>1000*BP240*AW240*(BL240-BM240)/(100*BD240*(1000-AW240*BL240))</f>
        <v>0</v>
      </c>
      <c r="AK240">
        <f>(AL240 - AM240 - BQ240*1E3/(8.314*(BS240+273.15)) * AO240/BP240 * AN240) * BP240/(100*BD240) * (1000 - BM240)/1000</f>
        <v>0</v>
      </c>
      <c r="AL240">
        <v>1298.031757632853</v>
      </c>
      <c r="AM240">
        <v>1269.085696969697</v>
      </c>
      <c r="AN240">
        <v>2.470355273638307</v>
      </c>
      <c r="AO240">
        <v>66.79350455149209</v>
      </c>
      <c r="AP240">
        <f>(AR240 - AQ240 + BQ240*1E3/(8.314*(BS240+273.15)) * AT240/BP240 * AS240) * BP240/(100*BD240) * 1000/(1000 - AR240)</f>
        <v>0</v>
      </c>
      <c r="AQ240">
        <v>15.07570617930714</v>
      </c>
      <c r="AR240">
        <v>16.00053272727272</v>
      </c>
      <c r="AS240">
        <v>5.521946899204004E-06</v>
      </c>
      <c r="AT240">
        <v>79.18149441064182</v>
      </c>
      <c r="AU240">
        <v>147</v>
      </c>
      <c r="AV240">
        <v>25</v>
      </c>
      <c r="AW240">
        <f>IF(AU240*$H$13&gt;=AY240,1.0,(AY240/(AY240-AU240*$H$13)))</f>
        <v>0</v>
      </c>
      <c r="AX240">
        <f>(AW240-1)*100</f>
        <v>0</v>
      </c>
      <c r="AY240">
        <f>MAX(0,($B$13+$C$13*BX240)/(1+$D$13*BX240)*BQ240/(BS240+273)*$E$13)</f>
        <v>0</v>
      </c>
      <c r="AZ240">
        <f>$B$11*BY240+$C$11*BZ240+$F$11*CK240*(1-CN240)</f>
        <v>0</v>
      </c>
      <c r="BA240">
        <f>AZ240*BB240</f>
        <v>0</v>
      </c>
      <c r="BB240">
        <f>($B$11*$D$9+$C$11*$D$9+$F$11*((CX240+CP240)/MAX(CX240+CP240+CY240, 0.1)*$I$9+CY240/MAX(CX240+CP240+CY240, 0.1)*$J$9))/($B$11+$C$11+$F$11)</f>
        <v>0</v>
      </c>
      <c r="BC240">
        <f>($B$11*$K$9+$C$11*$K$9+$F$11*((CX240+CP240)/MAX(CX240+CP240+CY240, 0.1)*$P$9+CY240/MAX(CX240+CP240+CY240, 0.1)*$Q$9))/($B$11+$C$11+$F$11)</f>
        <v>0</v>
      </c>
      <c r="BD240">
        <v>6</v>
      </c>
      <c r="BE240">
        <v>0.5</v>
      </c>
      <c r="BF240" t="s">
        <v>361</v>
      </c>
      <c r="BG240">
        <v>2</v>
      </c>
      <c r="BH240" t="b">
        <v>1</v>
      </c>
      <c r="BI240">
        <v>1728493396.081481</v>
      </c>
      <c r="BJ240">
        <v>1231.715185185185</v>
      </c>
      <c r="BK240">
        <v>1266.171851851852</v>
      </c>
      <c r="BL240">
        <v>16.00024814814815</v>
      </c>
      <c r="BM240">
        <v>15.07270740740741</v>
      </c>
      <c r="BN240">
        <v>1242.49037037037</v>
      </c>
      <c r="BO240">
        <v>16.09082592592592</v>
      </c>
      <c r="BP240">
        <v>600.016962962963</v>
      </c>
      <c r="BQ240">
        <v>97.49692222222222</v>
      </c>
      <c r="BR240">
        <v>0.1000819962962963</v>
      </c>
      <c r="BS240">
        <v>24.80715555555556</v>
      </c>
      <c r="BT240">
        <v>25.02357037037037</v>
      </c>
      <c r="BU240">
        <v>999.9000000000001</v>
      </c>
      <c r="BV240">
        <v>0</v>
      </c>
      <c r="BW240">
        <v>0</v>
      </c>
      <c r="BX240">
        <v>10011.20333333333</v>
      </c>
      <c r="BY240">
        <v>0</v>
      </c>
      <c r="BZ240">
        <v>513.404</v>
      </c>
      <c r="CA240">
        <v>-34.4578037037037</v>
      </c>
      <c r="CB240">
        <v>1251.741481481481</v>
      </c>
      <c r="CC240">
        <v>1285.54962962963</v>
      </c>
      <c r="CD240">
        <v>0.9275559629629628</v>
      </c>
      <c r="CE240">
        <v>1266.171851851852</v>
      </c>
      <c r="CF240">
        <v>15.07270740740741</v>
      </c>
      <c r="CG240">
        <v>1.559975555555556</v>
      </c>
      <c r="CH240">
        <v>1.469542222222222</v>
      </c>
      <c r="CI240">
        <v>13.56903703703704</v>
      </c>
      <c r="CJ240">
        <v>12.65488518518518</v>
      </c>
      <c r="CK240">
        <v>1599.996666666667</v>
      </c>
      <c r="CL240">
        <v>0.6920160370370371</v>
      </c>
      <c r="CM240">
        <v>0.3079841851851852</v>
      </c>
      <c r="CN240">
        <v>0</v>
      </c>
      <c r="CO240">
        <v>2.13477037037037</v>
      </c>
      <c r="CP240">
        <v>0</v>
      </c>
      <c r="CQ240">
        <v>13191.26666666666</v>
      </c>
      <c r="CR240">
        <v>13790.22592592592</v>
      </c>
      <c r="CS240">
        <v>39.41881481481482</v>
      </c>
      <c r="CT240">
        <v>40.4881111111111</v>
      </c>
      <c r="CU240">
        <v>39.71722222222221</v>
      </c>
      <c r="CV240">
        <v>39.13403703703703</v>
      </c>
      <c r="CW240">
        <v>38.70344444444444</v>
      </c>
      <c r="CX240">
        <v>1107.224074074074</v>
      </c>
      <c r="CY240">
        <v>492.772962962963</v>
      </c>
      <c r="CZ240">
        <v>0</v>
      </c>
      <c r="DA240">
        <v>1728493460.2</v>
      </c>
      <c r="DB240">
        <v>0</v>
      </c>
      <c r="DC240">
        <v>1728490956.5</v>
      </c>
      <c r="DD240" t="s">
        <v>362</v>
      </c>
      <c r="DE240">
        <v>1728490952.5</v>
      </c>
      <c r="DF240">
        <v>1728490956.5</v>
      </c>
      <c r="DG240">
        <v>1</v>
      </c>
      <c r="DH240">
        <v>-0.065</v>
      </c>
      <c r="DI240">
        <v>-0.008</v>
      </c>
      <c r="DJ240">
        <v>-3.246</v>
      </c>
      <c r="DK240">
        <v>-0.091</v>
      </c>
      <c r="DL240">
        <v>52</v>
      </c>
      <c r="DM240">
        <v>15</v>
      </c>
      <c r="DN240">
        <v>0.25</v>
      </c>
      <c r="DO240">
        <v>0.13</v>
      </c>
      <c r="DP240">
        <v>-34.57616</v>
      </c>
      <c r="DQ240">
        <v>2.24281575985003</v>
      </c>
      <c r="DR240">
        <v>0.2691539306790817</v>
      </c>
      <c r="DS240">
        <v>0</v>
      </c>
      <c r="DT240">
        <v>0.92863605</v>
      </c>
      <c r="DU240">
        <v>-0.02882010506566913</v>
      </c>
      <c r="DV240">
        <v>0.002878072410051561</v>
      </c>
      <c r="DW240">
        <v>1</v>
      </c>
      <c r="DX240">
        <v>1</v>
      </c>
      <c r="DY240">
        <v>2</v>
      </c>
      <c r="DZ240" t="s">
        <v>363</v>
      </c>
      <c r="EA240">
        <v>3.23066</v>
      </c>
      <c r="EB240">
        <v>2.70428</v>
      </c>
      <c r="EC240">
        <v>0.216122</v>
      </c>
      <c r="ED240">
        <v>0.219174</v>
      </c>
      <c r="EE240">
        <v>0.0842521</v>
      </c>
      <c r="EF240">
        <v>0.0808421</v>
      </c>
      <c r="EG240">
        <v>25841.6</v>
      </c>
      <c r="EH240">
        <v>25112.3</v>
      </c>
      <c r="EI240">
        <v>31555.2</v>
      </c>
      <c r="EJ240">
        <v>30472.3</v>
      </c>
      <c r="EK240">
        <v>38727.4</v>
      </c>
      <c r="EL240">
        <v>37029.2</v>
      </c>
      <c r="EM240">
        <v>44242.5</v>
      </c>
      <c r="EN240">
        <v>42540.3</v>
      </c>
      <c r="EO240">
        <v>1.87272</v>
      </c>
      <c r="EP240">
        <v>1.89585</v>
      </c>
      <c r="EQ240">
        <v>0.133712</v>
      </c>
      <c r="ER240">
        <v>0</v>
      </c>
      <c r="ES240">
        <v>22.8395</v>
      </c>
      <c r="ET240">
        <v>999.9</v>
      </c>
      <c r="EU240">
        <v>69.90000000000001</v>
      </c>
      <c r="EV240">
        <v>24.1</v>
      </c>
      <c r="EW240">
        <v>21.6005</v>
      </c>
      <c r="EX240">
        <v>61.0619</v>
      </c>
      <c r="EY240">
        <v>24.9199</v>
      </c>
      <c r="EZ240">
        <v>1</v>
      </c>
      <c r="FA240">
        <v>-0.189258</v>
      </c>
      <c r="FB240">
        <v>0.5292289999999999</v>
      </c>
      <c r="FC240">
        <v>20.2002</v>
      </c>
      <c r="FD240">
        <v>5.21879</v>
      </c>
      <c r="FE240">
        <v>11.998</v>
      </c>
      <c r="FF240">
        <v>4.96475</v>
      </c>
      <c r="FG240">
        <v>3.2955</v>
      </c>
      <c r="FH240">
        <v>9999</v>
      </c>
      <c r="FI240">
        <v>9999</v>
      </c>
      <c r="FJ240">
        <v>9999</v>
      </c>
      <c r="FK240">
        <v>148.7</v>
      </c>
      <c r="FL240">
        <v>4.97098</v>
      </c>
      <c r="FM240">
        <v>1.86768</v>
      </c>
      <c r="FN240">
        <v>1.85895</v>
      </c>
      <c r="FO240">
        <v>1.86508</v>
      </c>
      <c r="FP240">
        <v>1.86309</v>
      </c>
      <c r="FQ240">
        <v>1.86446</v>
      </c>
      <c r="FR240">
        <v>1.85988</v>
      </c>
      <c r="FS240">
        <v>1.86397</v>
      </c>
      <c r="FT240">
        <v>0</v>
      </c>
      <c r="FU240">
        <v>0</v>
      </c>
      <c r="FV240">
        <v>0</v>
      </c>
      <c r="FW240">
        <v>0</v>
      </c>
      <c r="FX240" t="s">
        <v>364</v>
      </c>
      <c r="FY240" t="s">
        <v>365</v>
      </c>
      <c r="FZ240" t="s">
        <v>366</v>
      </c>
      <c r="GA240" t="s">
        <v>366</v>
      </c>
      <c r="GB240" t="s">
        <v>366</v>
      </c>
      <c r="GC240" t="s">
        <v>366</v>
      </c>
      <c r="GD240">
        <v>0</v>
      </c>
      <c r="GE240">
        <v>100</v>
      </c>
      <c r="GF240">
        <v>100</v>
      </c>
      <c r="GG240">
        <v>-10.88</v>
      </c>
      <c r="GH240">
        <v>-0.0906</v>
      </c>
      <c r="GI240">
        <v>-2.868309889394353</v>
      </c>
      <c r="GJ240">
        <v>-0.006773961979547998</v>
      </c>
      <c r="GK240">
        <v>-8.296070481250098E-08</v>
      </c>
      <c r="GL240">
        <v>3.322967193956903E-10</v>
      </c>
      <c r="GM240">
        <v>-0.07871069313407227</v>
      </c>
      <c r="GN240">
        <v>-0.00208336341840114</v>
      </c>
      <c r="GO240">
        <v>8.801746095907445E-05</v>
      </c>
      <c r="GP240">
        <v>-2.677693255255651E-07</v>
      </c>
      <c r="GQ240">
        <v>3</v>
      </c>
      <c r="GR240">
        <v>2052</v>
      </c>
      <c r="GS240">
        <v>2</v>
      </c>
      <c r="GT240">
        <v>18</v>
      </c>
      <c r="GU240">
        <v>40.9</v>
      </c>
      <c r="GV240">
        <v>40.8</v>
      </c>
      <c r="GW240">
        <v>2.78809</v>
      </c>
      <c r="GX240">
        <v>2.3584</v>
      </c>
      <c r="GY240">
        <v>1.44897</v>
      </c>
      <c r="GZ240">
        <v>2.32056</v>
      </c>
      <c r="HA240">
        <v>1.55151</v>
      </c>
      <c r="HB240">
        <v>2.23511</v>
      </c>
      <c r="HC240">
        <v>29.5165</v>
      </c>
      <c r="HD240">
        <v>14.5786</v>
      </c>
      <c r="HE240">
        <v>18</v>
      </c>
      <c r="HF240">
        <v>424.123</v>
      </c>
      <c r="HG240">
        <v>434.795</v>
      </c>
      <c r="HH240">
        <v>22.5619</v>
      </c>
      <c r="HI240">
        <v>24.5646</v>
      </c>
      <c r="HJ240">
        <v>30.0005</v>
      </c>
      <c r="HK240">
        <v>24.5295</v>
      </c>
      <c r="HL240">
        <v>24.4482</v>
      </c>
      <c r="HM240">
        <v>55.8436</v>
      </c>
      <c r="HN240">
        <v>38.4503</v>
      </c>
      <c r="HO240">
        <v>39.8343</v>
      </c>
      <c r="HP240">
        <v>22.5405</v>
      </c>
      <c r="HQ240">
        <v>1298.74</v>
      </c>
      <c r="HR240">
        <v>15.069</v>
      </c>
      <c r="HS240">
        <v>100.164</v>
      </c>
      <c r="HT240">
        <v>101.661</v>
      </c>
    </row>
    <row r="241" spans="1:228">
      <c r="A241">
        <v>225</v>
      </c>
      <c r="B241">
        <v>1728493408.6</v>
      </c>
      <c r="C241">
        <v>2471.099999904633</v>
      </c>
      <c r="D241" t="s">
        <v>817</v>
      </c>
      <c r="E241" t="s">
        <v>818</v>
      </c>
      <c r="F241">
        <v>5</v>
      </c>
      <c r="G241" t="s">
        <v>357</v>
      </c>
      <c r="H241" t="s">
        <v>358</v>
      </c>
      <c r="I241" t="s">
        <v>359</v>
      </c>
      <c r="J241" t="s">
        <v>612</v>
      </c>
      <c r="K241">
        <v>1728493401.1</v>
      </c>
      <c r="L241">
        <f>(M241)/1000</f>
        <v>0</v>
      </c>
      <c r="M241">
        <f>IF(BH241, AP241, AJ241)</f>
        <v>0</v>
      </c>
      <c r="N241">
        <f>IF(BH241, AK241, AI241)</f>
        <v>0</v>
      </c>
      <c r="O241">
        <f>BJ241 - IF(AW241&gt;1, N241*BD241*100.0/(AY241), 0)</f>
        <v>0</v>
      </c>
      <c r="P241">
        <f>((V241-L241/2)*O241-N241)/(V241+L241/2)</f>
        <v>0</v>
      </c>
      <c r="Q241">
        <f>P241*(BQ241+BR241)/1000.0</f>
        <v>0</v>
      </c>
      <c r="R241">
        <f>(BJ241 - IF(AW241&gt;1, N241*BD241*100.0/(AY241), 0))*(BQ241+BR241)/1000.0</f>
        <v>0</v>
      </c>
      <c r="S241">
        <f>2.0/((1/U241-1/T241)+SIGN(U241)*SQRT((1/U241-1/T241)*(1/U241-1/T241) + 4*BE241/((BE241+1)*(BE241+1))*(2*1/U241*1/T241-1/T241*1/T241)))</f>
        <v>0</v>
      </c>
      <c r="T241">
        <f>IF(LEFT(BF241,1)&lt;&gt;"0",IF(LEFT(BF241,1)="1",3.0,BG241),$D$5+$E$5*(BX241*BQ241/($K$5*1000))+$F$5*(BX241*BQ241/($K$5*1000))*MAX(MIN(BD241,$J$5),$I$5)*MAX(MIN(BD241,$J$5),$I$5)+$G$5*MAX(MIN(BD241,$J$5),$I$5)*(BX241*BQ241/($K$5*1000))+$H$5*(BX241*BQ241/($K$5*1000))*(BX241*BQ241/($K$5*1000)))</f>
        <v>0</v>
      </c>
      <c r="U241">
        <f>L241*(1000-(1000*0.61365*exp(17.502*Y241/(240.97+Y241))/(BQ241+BR241)+BL241)/2)/(1000*0.61365*exp(17.502*Y241/(240.97+Y241))/(BQ241+BR241)-BL241)</f>
        <v>0</v>
      </c>
      <c r="V241">
        <f>1/((BE241+1)/(S241/1.6)+1/(T241/1.37)) + BE241/((BE241+1)/(S241/1.6) + BE241/(T241/1.37))</f>
        <v>0</v>
      </c>
      <c r="W241">
        <f>(AZ241*BC241)</f>
        <v>0</v>
      </c>
      <c r="X241">
        <f>(BS241+(W241+2*0.95*5.67E-8*(((BS241+$B$7)+273)^4-(BS241+273)^4)-44100*L241)/(1.84*29.3*T241+8*0.95*5.67E-8*(BS241+273)^3))</f>
        <v>0</v>
      </c>
      <c r="Y241">
        <f>($C$7*BT241+$D$7*BU241+$E$7*X241)</f>
        <v>0</v>
      </c>
      <c r="Z241">
        <f>0.61365*exp(17.502*Y241/(240.97+Y241))</f>
        <v>0</v>
      </c>
      <c r="AA241">
        <f>(AB241/AC241*100)</f>
        <v>0</v>
      </c>
      <c r="AB241">
        <f>BL241*(BQ241+BR241)/1000</f>
        <v>0</v>
      </c>
      <c r="AC241">
        <f>0.61365*exp(17.502*BS241/(240.97+BS241))</f>
        <v>0</v>
      </c>
      <c r="AD241">
        <f>(Z241-BL241*(BQ241+BR241)/1000)</f>
        <v>0</v>
      </c>
      <c r="AE241">
        <f>(-L241*44100)</f>
        <v>0</v>
      </c>
      <c r="AF241">
        <f>2*29.3*T241*0.92*(BS241-Y241)</f>
        <v>0</v>
      </c>
      <c r="AG241">
        <f>2*0.95*5.67E-8*(((BS241+$B$7)+273)^4-(Y241+273)^4)</f>
        <v>0</v>
      </c>
      <c r="AH241">
        <f>W241+AG241+AE241+AF241</f>
        <v>0</v>
      </c>
      <c r="AI241">
        <f>BP241*AW241*(BK241-BJ241*(1000-AW241*BM241)/(1000-AW241*BL241))/(100*BD241)</f>
        <v>0</v>
      </c>
      <c r="AJ241">
        <f>1000*BP241*AW241*(BL241-BM241)/(100*BD241*(1000-AW241*BL241))</f>
        <v>0</v>
      </c>
      <c r="AK241">
        <f>(AL241 - AM241 - BQ241*1E3/(8.314*(BS241+273.15)) * AO241/BP241 * AN241) * BP241/(100*BD241) * (1000 - BM241)/1000</f>
        <v>0</v>
      </c>
      <c r="AL241">
        <v>1310.745369703511</v>
      </c>
      <c r="AM241">
        <v>1281.589757575757</v>
      </c>
      <c r="AN241">
        <v>2.511825928845361</v>
      </c>
      <c r="AO241">
        <v>66.79350455149209</v>
      </c>
      <c r="AP241">
        <f>(AR241 - AQ241 + BQ241*1E3/(8.314*(BS241+273.15)) * AT241/BP241 * AS241) * BP241/(100*BD241) * 1000/(1000 - AR241)</f>
        <v>0</v>
      </c>
      <c r="AQ241">
        <v>15.07663854257595</v>
      </c>
      <c r="AR241">
        <v>15.99853515151516</v>
      </c>
      <c r="AS241">
        <v>-8.750660979206162E-06</v>
      </c>
      <c r="AT241">
        <v>79.18149441064182</v>
      </c>
      <c r="AU241">
        <v>147</v>
      </c>
      <c r="AV241">
        <v>24</v>
      </c>
      <c r="AW241">
        <f>IF(AU241*$H$13&gt;=AY241,1.0,(AY241/(AY241-AU241*$H$13)))</f>
        <v>0</v>
      </c>
      <c r="AX241">
        <f>(AW241-1)*100</f>
        <v>0</v>
      </c>
      <c r="AY241">
        <f>MAX(0,($B$13+$C$13*BX241)/(1+$D$13*BX241)*BQ241/(BS241+273)*$E$13)</f>
        <v>0</v>
      </c>
      <c r="AZ241">
        <f>$B$11*BY241+$C$11*BZ241+$F$11*CK241*(1-CN241)</f>
        <v>0</v>
      </c>
      <c r="BA241">
        <f>AZ241*BB241</f>
        <v>0</v>
      </c>
      <c r="BB241">
        <f>($B$11*$D$9+$C$11*$D$9+$F$11*((CX241+CP241)/MAX(CX241+CP241+CY241, 0.1)*$I$9+CY241/MAX(CX241+CP241+CY241, 0.1)*$J$9))/($B$11+$C$11+$F$11)</f>
        <v>0</v>
      </c>
      <c r="BC241">
        <f>($B$11*$K$9+$C$11*$K$9+$F$11*((CX241+CP241)/MAX(CX241+CP241+CY241, 0.1)*$P$9+CY241/MAX(CX241+CP241+CY241, 0.1)*$Q$9))/($B$11+$C$11+$F$11)</f>
        <v>0</v>
      </c>
      <c r="BD241">
        <v>6</v>
      </c>
      <c r="BE241">
        <v>0.5</v>
      </c>
      <c r="BF241" t="s">
        <v>361</v>
      </c>
      <c r="BG241">
        <v>2</v>
      </c>
      <c r="BH241" t="b">
        <v>1</v>
      </c>
      <c r="BI241">
        <v>1728493401.1</v>
      </c>
      <c r="BJ241">
        <v>1243.955555555556</v>
      </c>
      <c r="BK241">
        <v>1278.40962962963</v>
      </c>
      <c r="BL241">
        <v>15.99951111111111</v>
      </c>
      <c r="BM241">
        <v>15.07511111111111</v>
      </c>
      <c r="BN241">
        <v>1254.798148148148</v>
      </c>
      <c r="BO241">
        <v>16.09008888888889</v>
      </c>
      <c r="BP241">
        <v>600.0299259259259</v>
      </c>
      <c r="BQ241">
        <v>97.49644074074075</v>
      </c>
      <c r="BR241">
        <v>0.1001284962962963</v>
      </c>
      <c r="BS241">
        <v>24.81734444444444</v>
      </c>
      <c r="BT241">
        <v>25.03151111111111</v>
      </c>
      <c r="BU241">
        <v>999.9000000000001</v>
      </c>
      <c r="BV241">
        <v>0</v>
      </c>
      <c r="BW241">
        <v>0</v>
      </c>
      <c r="BX241">
        <v>9985.671851851852</v>
      </c>
      <c r="BY241">
        <v>0</v>
      </c>
      <c r="BZ241">
        <v>517.7384444444444</v>
      </c>
      <c r="CA241">
        <v>-34.45527037037037</v>
      </c>
      <c r="CB241">
        <v>1264.18</v>
      </c>
      <c r="CC241">
        <v>1297.976666666667</v>
      </c>
      <c r="CD241">
        <v>0.9244030740740741</v>
      </c>
      <c r="CE241">
        <v>1278.40962962963</v>
      </c>
      <c r="CF241">
        <v>15.07511111111111</v>
      </c>
      <c r="CG241">
        <v>1.559895925925926</v>
      </c>
      <c r="CH241">
        <v>1.469770370370371</v>
      </c>
      <c r="CI241">
        <v>13.56824074074074</v>
      </c>
      <c r="CJ241">
        <v>12.65725185185185</v>
      </c>
      <c r="CK241">
        <v>1599.982592592592</v>
      </c>
      <c r="CL241">
        <v>0.6920153703703703</v>
      </c>
      <c r="CM241">
        <v>0.307985</v>
      </c>
      <c r="CN241">
        <v>0</v>
      </c>
      <c r="CO241">
        <v>2.15757037037037</v>
      </c>
      <c r="CP241">
        <v>0</v>
      </c>
      <c r="CQ241">
        <v>13196.04444444445</v>
      </c>
      <c r="CR241">
        <v>13790.08888888889</v>
      </c>
      <c r="CS241">
        <v>39.49511111111111</v>
      </c>
      <c r="CT241">
        <v>40.55307407407408</v>
      </c>
      <c r="CU241">
        <v>39.78440740740741</v>
      </c>
      <c r="CV241">
        <v>39.22196296296296</v>
      </c>
      <c r="CW241">
        <v>38.77055555555555</v>
      </c>
      <c r="CX241">
        <v>1107.212592592593</v>
      </c>
      <c r="CY241">
        <v>492.7707407407408</v>
      </c>
      <c r="CZ241">
        <v>0</v>
      </c>
      <c r="DA241">
        <v>1728493465.6</v>
      </c>
      <c r="DB241">
        <v>0</v>
      </c>
      <c r="DC241">
        <v>1728490956.5</v>
      </c>
      <c r="DD241" t="s">
        <v>362</v>
      </c>
      <c r="DE241">
        <v>1728490952.5</v>
      </c>
      <c r="DF241">
        <v>1728490956.5</v>
      </c>
      <c r="DG241">
        <v>1</v>
      </c>
      <c r="DH241">
        <v>-0.065</v>
      </c>
      <c r="DI241">
        <v>-0.008</v>
      </c>
      <c r="DJ241">
        <v>-3.246</v>
      </c>
      <c r="DK241">
        <v>-0.091</v>
      </c>
      <c r="DL241">
        <v>52</v>
      </c>
      <c r="DM241">
        <v>15</v>
      </c>
      <c r="DN241">
        <v>0.25</v>
      </c>
      <c r="DO241">
        <v>0.13</v>
      </c>
      <c r="DP241">
        <v>-34.5122175</v>
      </c>
      <c r="DQ241">
        <v>-0.003695684802948155</v>
      </c>
      <c r="DR241">
        <v>0.2004284659018022</v>
      </c>
      <c r="DS241">
        <v>1</v>
      </c>
      <c r="DT241">
        <v>0.9260850999999999</v>
      </c>
      <c r="DU241">
        <v>-0.03662845778611703</v>
      </c>
      <c r="DV241">
        <v>0.00357153553671246</v>
      </c>
      <c r="DW241">
        <v>1</v>
      </c>
      <c r="DX241">
        <v>2</v>
      </c>
      <c r="DY241">
        <v>2</v>
      </c>
      <c r="DZ241" t="s">
        <v>371</v>
      </c>
      <c r="EA241">
        <v>3.23078</v>
      </c>
      <c r="EB241">
        <v>2.70397</v>
      </c>
      <c r="EC241">
        <v>0.217433</v>
      </c>
      <c r="ED241">
        <v>0.220485</v>
      </c>
      <c r="EE241">
        <v>0.0842439</v>
      </c>
      <c r="EF241">
        <v>0.08085150000000001</v>
      </c>
      <c r="EG241">
        <v>25798.4</v>
      </c>
      <c r="EH241">
        <v>25069.9</v>
      </c>
      <c r="EI241">
        <v>31555.2</v>
      </c>
      <c r="EJ241">
        <v>30471.9</v>
      </c>
      <c r="EK241">
        <v>38727.8</v>
      </c>
      <c r="EL241">
        <v>37028.1</v>
      </c>
      <c r="EM241">
        <v>44242.5</v>
      </c>
      <c r="EN241">
        <v>42539.5</v>
      </c>
      <c r="EO241">
        <v>1.87318</v>
      </c>
      <c r="EP241">
        <v>1.89587</v>
      </c>
      <c r="EQ241">
        <v>0.133581</v>
      </c>
      <c r="ER241">
        <v>0</v>
      </c>
      <c r="ES241">
        <v>22.8407</v>
      </c>
      <c r="ET241">
        <v>999.9</v>
      </c>
      <c r="EU241">
        <v>69.90000000000001</v>
      </c>
      <c r="EV241">
        <v>24.1</v>
      </c>
      <c r="EW241">
        <v>21.6023</v>
      </c>
      <c r="EX241">
        <v>61.3119</v>
      </c>
      <c r="EY241">
        <v>24.5473</v>
      </c>
      <c r="EZ241">
        <v>1</v>
      </c>
      <c r="FA241">
        <v>-0.188783</v>
      </c>
      <c r="FB241">
        <v>0.589237</v>
      </c>
      <c r="FC241">
        <v>20.1997</v>
      </c>
      <c r="FD241">
        <v>5.21759</v>
      </c>
      <c r="FE241">
        <v>11.9977</v>
      </c>
      <c r="FF241">
        <v>4.9645</v>
      </c>
      <c r="FG241">
        <v>3.29535</v>
      </c>
      <c r="FH241">
        <v>9999</v>
      </c>
      <c r="FI241">
        <v>9999</v>
      </c>
      <c r="FJ241">
        <v>9999</v>
      </c>
      <c r="FK241">
        <v>148.7</v>
      </c>
      <c r="FL241">
        <v>4.97097</v>
      </c>
      <c r="FM241">
        <v>1.86768</v>
      </c>
      <c r="FN241">
        <v>1.85894</v>
      </c>
      <c r="FO241">
        <v>1.86508</v>
      </c>
      <c r="FP241">
        <v>1.86307</v>
      </c>
      <c r="FQ241">
        <v>1.86445</v>
      </c>
      <c r="FR241">
        <v>1.85987</v>
      </c>
      <c r="FS241">
        <v>1.86396</v>
      </c>
      <c r="FT241">
        <v>0</v>
      </c>
      <c r="FU241">
        <v>0</v>
      </c>
      <c r="FV241">
        <v>0</v>
      </c>
      <c r="FW241">
        <v>0</v>
      </c>
      <c r="FX241" t="s">
        <v>364</v>
      </c>
      <c r="FY241" t="s">
        <v>365</v>
      </c>
      <c r="FZ241" t="s">
        <v>366</v>
      </c>
      <c r="GA241" t="s">
        <v>366</v>
      </c>
      <c r="GB241" t="s">
        <v>366</v>
      </c>
      <c r="GC241" t="s">
        <v>366</v>
      </c>
      <c r="GD241">
        <v>0</v>
      </c>
      <c r="GE241">
        <v>100</v>
      </c>
      <c r="GF241">
        <v>100</v>
      </c>
      <c r="GG241">
        <v>-10.94</v>
      </c>
      <c r="GH241">
        <v>-0.0906</v>
      </c>
      <c r="GI241">
        <v>-2.868309889394353</v>
      </c>
      <c r="GJ241">
        <v>-0.006773961979547998</v>
      </c>
      <c r="GK241">
        <v>-8.296070481250098E-08</v>
      </c>
      <c r="GL241">
        <v>3.322967193956903E-10</v>
      </c>
      <c r="GM241">
        <v>-0.07871069313407227</v>
      </c>
      <c r="GN241">
        <v>-0.00208336341840114</v>
      </c>
      <c r="GO241">
        <v>8.801746095907445E-05</v>
      </c>
      <c r="GP241">
        <v>-2.677693255255651E-07</v>
      </c>
      <c r="GQ241">
        <v>3</v>
      </c>
      <c r="GR241">
        <v>2052</v>
      </c>
      <c r="GS241">
        <v>2</v>
      </c>
      <c r="GT241">
        <v>18</v>
      </c>
      <c r="GU241">
        <v>40.9</v>
      </c>
      <c r="GV241">
        <v>40.9</v>
      </c>
      <c r="GW241">
        <v>2.80884</v>
      </c>
      <c r="GX241">
        <v>2.36084</v>
      </c>
      <c r="GY241">
        <v>1.44897</v>
      </c>
      <c r="GZ241">
        <v>2.32056</v>
      </c>
      <c r="HA241">
        <v>1.55151</v>
      </c>
      <c r="HB241">
        <v>2.31567</v>
      </c>
      <c r="HC241">
        <v>29.5165</v>
      </c>
      <c r="HD241">
        <v>14.5873</v>
      </c>
      <c r="HE241">
        <v>18</v>
      </c>
      <c r="HF241">
        <v>424.412</v>
      </c>
      <c r="HG241">
        <v>434.872</v>
      </c>
      <c r="HH241">
        <v>22.5258</v>
      </c>
      <c r="HI241">
        <v>24.5722</v>
      </c>
      <c r="HJ241">
        <v>30.0004</v>
      </c>
      <c r="HK241">
        <v>24.5366</v>
      </c>
      <c r="HL241">
        <v>24.4559</v>
      </c>
      <c r="HM241">
        <v>56.3026</v>
      </c>
      <c r="HN241">
        <v>38.4503</v>
      </c>
      <c r="HO241">
        <v>39.8343</v>
      </c>
      <c r="HP241">
        <v>22.5058</v>
      </c>
      <c r="HQ241">
        <v>1313.78</v>
      </c>
      <c r="HR241">
        <v>15.1384</v>
      </c>
      <c r="HS241">
        <v>100.164</v>
      </c>
      <c r="HT241">
        <v>101.66</v>
      </c>
    </row>
    <row r="242" spans="1:228">
      <c r="A242">
        <v>226</v>
      </c>
      <c r="B242">
        <v>1728493413.6</v>
      </c>
      <c r="C242">
        <v>2476.099999904633</v>
      </c>
      <c r="D242" t="s">
        <v>819</v>
      </c>
      <c r="E242" t="s">
        <v>820</v>
      </c>
      <c r="F242">
        <v>5</v>
      </c>
      <c r="G242" t="s">
        <v>357</v>
      </c>
      <c r="H242" t="s">
        <v>358</v>
      </c>
      <c r="I242" t="s">
        <v>359</v>
      </c>
      <c r="J242" t="s">
        <v>612</v>
      </c>
      <c r="K242">
        <v>1728493405.814285</v>
      </c>
      <c r="L242">
        <f>(M242)/1000</f>
        <v>0</v>
      </c>
      <c r="M242">
        <f>IF(BH242, AP242, AJ242)</f>
        <v>0</v>
      </c>
      <c r="N242">
        <f>IF(BH242, AK242, AI242)</f>
        <v>0</v>
      </c>
      <c r="O242">
        <f>BJ242 - IF(AW242&gt;1, N242*BD242*100.0/(AY242), 0)</f>
        <v>0</v>
      </c>
      <c r="P242">
        <f>((V242-L242/2)*O242-N242)/(V242+L242/2)</f>
        <v>0</v>
      </c>
      <c r="Q242">
        <f>P242*(BQ242+BR242)/1000.0</f>
        <v>0</v>
      </c>
      <c r="R242">
        <f>(BJ242 - IF(AW242&gt;1, N242*BD242*100.0/(AY242), 0))*(BQ242+BR242)/1000.0</f>
        <v>0</v>
      </c>
      <c r="S242">
        <f>2.0/((1/U242-1/T242)+SIGN(U242)*SQRT((1/U242-1/T242)*(1/U242-1/T242) + 4*BE242/((BE242+1)*(BE242+1))*(2*1/U242*1/T242-1/T242*1/T242)))</f>
        <v>0</v>
      </c>
      <c r="T242">
        <f>IF(LEFT(BF242,1)&lt;&gt;"0",IF(LEFT(BF242,1)="1",3.0,BG242),$D$5+$E$5*(BX242*BQ242/($K$5*1000))+$F$5*(BX242*BQ242/($K$5*1000))*MAX(MIN(BD242,$J$5),$I$5)*MAX(MIN(BD242,$J$5),$I$5)+$G$5*MAX(MIN(BD242,$J$5),$I$5)*(BX242*BQ242/($K$5*1000))+$H$5*(BX242*BQ242/($K$5*1000))*(BX242*BQ242/($K$5*1000)))</f>
        <v>0</v>
      </c>
      <c r="U242">
        <f>L242*(1000-(1000*0.61365*exp(17.502*Y242/(240.97+Y242))/(BQ242+BR242)+BL242)/2)/(1000*0.61365*exp(17.502*Y242/(240.97+Y242))/(BQ242+BR242)-BL242)</f>
        <v>0</v>
      </c>
      <c r="V242">
        <f>1/((BE242+1)/(S242/1.6)+1/(T242/1.37)) + BE242/((BE242+1)/(S242/1.6) + BE242/(T242/1.37))</f>
        <v>0</v>
      </c>
      <c r="W242">
        <f>(AZ242*BC242)</f>
        <v>0</v>
      </c>
      <c r="X242">
        <f>(BS242+(W242+2*0.95*5.67E-8*(((BS242+$B$7)+273)^4-(BS242+273)^4)-44100*L242)/(1.84*29.3*T242+8*0.95*5.67E-8*(BS242+273)^3))</f>
        <v>0</v>
      </c>
      <c r="Y242">
        <f>($C$7*BT242+$D$7*BU242+$E$7*X242)</f>
        <v>0</v>
      </c>
      <c r="Z242">
        <f>0.61365*exp(17.502*Y242/(240.97+Y242))</f>
        <v>0</v>
      </c>
      <c r="AA242">
        <f>(AB242/AC242*100)</f>
        <v>0</v>
      </c>
      <c r="AB242">
        <f>BL242*(BQ242+BR242)/1000</f>
        <v>0</v>
      </c>
      <c r="AC242">
        <f>0.61365*exp(17.502*BS242/(240.97+BS242))</f>
        <v>0</v>
      </c>
      <c r="AD242">
        <f>(Z242-BL242*(BQ242+BR242)/1000)</f>
        <v>0</v>
      </c>
      <c r="AE242">
        <f>(-L242*44100)</f>
        <v>0</v>
      </c>
      <c r="AF242">
        <f>2*29.3*T242*0.92*(BS242-Y242)</f>
        <v>0</v>
      </c>
      <c r="AG242">
        <f>2*0.95*5.67E-8*(((BS242+$B$7)+273)^4-(Y242+273)^4)</f>
        <v>0</v>
      </c>
      <c r="AH242">
        <f>W242+AG242+AE242+AF242</f>
        <v>0</v>
      </c>
      <c r="AI242">
        <f>BP242*AW242*(BK242-BJ242*(1000-AW242*BM242)/(1000-AW242*BL242))/(100*BD242)</f>
        <v>0</v>
      </c>
      <c r="AJ242">
        <f>1000*BP242*AW242*(BL242-BM242)/(100*BD242*(1000-AW242*BL242))</f>
        <v>0</v>
      </c>
      <c r="AK242">
        <f>(AL242 - AM242 - BQ242*1E3/(8.314*(BS242+273.15)) * AO242/BP242 * AN242) * BP242/(100*BD242) * (1000 - BM242)/1000</f>
        <v>0</v>
      </c>
      <c r="AL242">
        <v>1323.535077742722</v>
      </c>
      <c r="AM242">
        <v>1294.161454545454</v>
      </c>
      <c r="AN242">
        <v>2.520848352913159</v>
      </c>
      <c r="AO242">
        <v>66.79350455149209</v>
      </c>
      <c r="AP242">
        <f>(AR242 - AQ242 + BQ242*1E3/(8.314*(BS242+273.15)) * AT242/BP242 * AS242) * BP242/(100*BD242) * 1000/(1000 - AR242)</f>
        <v>0</v>
      </c>
      <c r="AQ242">
        <v>15.08049727120735</v>
      </c>
      <c r="AR242">
        <v>15.99562848484849</v>
      </c>
      <c r="AS242">
        <v>-5.205255889221673E-06</v>
      </c>
      <c r="AT242">
        <v>79.18149441064182</v>
      </c>
      <c r="AU242">
        <v>147</v>
      </c>
      <c r="AV242">
        <v>24</v>
      </c>
      <c r="AW242">
        <f>IF(AU242*$H$13&gt;=AY242,1.0,(AY242/(AY242-AU242*$H$13)))</f>
        <v>0</v>
      </c>
      <c r="AX242">
        <f>(AW242-1)*100</f>
        <v>0</v>
      </c>
      <c r="AY242">
        <f>MAX(0,($B$13+$C$13*BX242)/(1+$D$13*BX242)*BQ242/(BS242+273)*$E$13)</f>
        <v>0</v>
      </c>
      <c r="AZ242">
        <f>$B$11*BY242+$C$11*BZ242+$F$11*CK242*(1-CN242)</f>
        <v>0</v>
      </c>
      <c r="BA242">
        <f>AZ242*BB242</f>
        <v>0</v>
      </c>
      <c r="BB242">
        <f>($B$11*$D$9+$C$11*$D$9+$F$11*((CX242+CP242)/MAX(CX242+CP242+CY242, 0.1)*$I$9+CY242/MAX(CX242+CP242+CY242, 0.1)*$J$9))/($B$11+$C$11+$F$11)</f>
        <v>0</v>
      </c>
      <c r="BC242">
        <f>($B$11*$K$9+$C$11*$K$9+$F$11*((CX242+CP242)/MAX(CX242+CP242+CY242, 0.1)*$P$9+CY242/MAX(CX242+CP242+CY242, 0.1)*$Q$9))/($B$11+$C$11+$F$11)</f>
        <v>0</v>
      </c>
      <c r="BD242">
        <v>6</v>
      </c>
      <c r="BE242">
        <v>0.5</v>
      </c>
      <c r="BF242" t="s">
        <v>361</v>
      </c>
      <c r="BG242">
        <v>2</v>
      </c>
      <c r="BH242" t="b">
        <v>1</v>
      </c>
      <c r="BI242">
        <v>1728493405.814285</v>
      </c>
      <c r="BJ242">
        <v>1255.488928571428</v>
      </c>
      <c r="BK242">
        <v>1290.141428571429</v>
      </c>
      <c r="BL242">
        <v>15.99848928571429</v>
      </c>
      <c r="BM242">
        <v>15.077775</v>
      </c>
      <c r="BN242">
        <v>1266.394285714286</v>
      </c>
      <c r="BO242">
        <v>16.08906428571429</v>
      </c>
      <c r="BP242">
        <v>599.9943214285714</v>
      </c>
      <c r="BQ242">
        <v>97.49549642857144</v>
      </c>
      <c r="BR242">
        <v>0.1000456928571428</v>
      </c>
      <c r="BS242">
        <v>24.82470714285714</v>
      </c>
      <c r="BT242">
        <v>25.035225</v>
      </c>
      <c r="BU242">
        <v>999.9000000000002</v>
      </c>
      <c r="BV242">
        <v>0</v>
      </c>
      <c r="BW242">
        <v>0</v>
      </c>
      <c r="BX242">
        <v>9982.320714285714</v>
      </c>
      <c r="BY242">
        <v>0</v>
      </c>
      <c r="BZ242">
        <v>517.4681428571429</v>
      </c>
      <c r="CA242">
        <v>-34.65363571428572</v>
      </c>
      <c r="CB242">
        <v>1275.900357142857</v>
      </c>
      <c r="CC242">
        <v>1309.891428571429</v>
      </c>
      <c r="CD242">
        <v>0.9207159642857142</v>
      </c>
      <c r="CE242">
        <v>1290.141428571429</v>
      </c>
      <c r="CF242">
        <v>15.077775</v>
      </c>
      <c r="CG242">
        <v>1.559781071428571</v>
      </c>
      <c r="CH242">
        <v>1.470015</v>
      </c>
      <c r="CI242">
        <v>13.56710714285714</v>
      </c>
      <c r="CJ242">
        <v>12.6598</v>
      </c>
      <c r="CK242">
        <v>1599.965357142857</v>
      </c>
      <c r="CL242">
        <v>0.6920052142857145</v>
      </c>
      <c r="CM242">
        <v>0.3079951428571429</v>
      </c>
      <c r="CN242">
        <v>0</v>
      </c>
      <c r="CO242">
        <v>2.153325</v>
      </c>
      <c r="CP242">
        <v>0</v>
      </c>
      <c r="CQ242">
        <v>13199.96785714286</v>
      </c>
      <c r="CR242">
        <v>13789.88928571428</v>
      </c>
      <c r="CS242">
        <v>39.56896428571427</v>
      </c>
      <c r="CT242">
        <v>40.61578571428571</v>
      </c>
      <c r="CU242">
        <v>39.85685714285713</v>
      </c>
      <c r="CV242">
        <v>39.30107142857143</v>
      </c>
      <c r="CW242">
        <v>38.83907142857142</v>
      </c>
      <c r="CX242">
        <v>1107.183571428572</v>
      </c>
      <c r="CY242">
        <v>492.7824999999999</v>
      </c>
      <c r="CZ242">
        <v>0</v>
      </c>
      <c r="DA242">
        <v>1728493470.4</v>
      </c>
      <c r="DB242">
        <v>0</v>
      </c>
      <c r="DC242">
        <v>1728490956.5</v>
      </c>
      <c r="DD242" t="s">
        <v>362</v>
      </c>
      <c r="DE242">
        <v>1728490952.5</v>
      </c>
      <c r="DF242">
        <v>1728490956.5</v>
      </c>
      <c r="DG242">
        <v>1</v>
      </c>
      <c r="DH242">
        <v>-0.065</v>
      </c>
      <c r="DI242">
        <v>-0.008</v>
      </c>
      <c r="DJ242">
        <v>-3.246</v>
      </c>
      <c r="DK242">
        <v>-0.091</v>
      </c>
      <c r="DL242">
        <v>52</v>
      </c>
      <c r="DM242">
        <v>15</v>
      </c>
      <c r="DN242">
        <v>0.25</v>
      </c>
      <c r="DO242">
        <v>0.13</v>
      </c>
      <c r="DP242">
        <v>-34.5358525</v>
      </c>
      <c r="DQ242">
        <v>-2.210556472795394</v>
      </c>
      <c r="DR242">
        <v>0.2290178584603177</v>
      </c>
      <c r="DS242">
        <v>0</v>
      </c>
      <c r="DT242">
        <v>0.92328795</v>
      </c>
      <c r="DU242">
        <v>-0.04317552720450478</v>
      </c>
      <c r="DV242">
        <v>0.004199734140097441</v>
      </c>
      <c r="DW242">
        <v>1</v>
      </c>
      <c r="DX242">
        <v>1</v>
      </c>
      <c r="DY242">
        <v>2</v>
      </c>
      <c r="DZ242" t="s">
        <v>363</v>
      </c>
      <c r="EA242">
        <v>3.23095</v>
      </c>
      <c r="EB242">
        <v>2.70438</v>
      </c>
      <c r="EC242">
        <v>0.218743</v>
      </c>
      <c r="ED242">
        <v>0.221801</v>
      </c>
      <c r="EE242">
        <v>0.0842292</v>
      </c>
      <c r="EF242">
        <v>0.08085920000000001</v>
      </c>
      <c r="EG242">
        <v>25755.3</v>
      </c>
      <c r="EH242">
        <v>25027.3</v>
      </c>
      <c r="EI242">
        <v>31555.2</v>
      </c>
      <c r="EJ242">
        <v>30471.6</v>
      </c>
      <c r="EK242">
        <v>38728.4</v>
      </c>
      <c r="EL242">
        <v>37027.7</v>
      </c>
      <c r="EM242">
        <v>44242.5</v>
      </c>
      <c r="EN242">
        <v>42539.3</v>
      </c>
      <c r="EO242">
        <v>1.87372</v>
      </c>
      <c r="EP242">
        <v>1.89562</v>
      </c>
      <c r="EQ242">
        <v>0.133496</v>
      </c>
      <c r="ER242">
        <v>0</v>
      </c>
      <c r="ES242">
        <v>22.8439</v>
      </c>
      <c r="ET242">
        <v>999.9</v>
      </c>
      <c r="EU242">
        <v>69.90000000000001</v>
      </c>
      <c r="EV242">
        <v>24.1</v>
      </c>
      <c r="EW242">
        <v>21.6014</v>
      </c>
      <c r="EX242">
        <v>61.4119</v>
      </c>
      <c r="EY242">
        <v>24.5713</v>
      </c>
      <c r="EZ242">
        <v>1</v>
      </c>
      <c r="FA242">
        <v>-0.188397</v>
      </c>
      <c r="FB242">
        <v>0.623148</v>
      </c>
      <c r="FC242">
        <v>20.1998</v>
      </c>
      <c r="FD242">
        <v>5.21879</v>
      </c>
      <c r="FE242">
        <v>11.9972</v>
      </c>
      <c r="FF242">
        <v>4.9648</v>
      </c>
      <c r="FG242">
        <v>3.2955</v>
      </c>
      <c r="FH242">
        <v>9999</v>
      </c>
      <c r="FI242">
        <v>9999</v>
      </c>
      <c r="FJ242">
        <v>9999</v>
      </c>
      <c r="FK242">
        <v>148.7</v>
      </c>
      <c r="FL242">
        <v>4.97099</v>
      </c>
      <c r="FM242">
        <v>1.86768</v>
      </c>
      <c r="FN242">
        <v>1.85893</v>
      </c>
      <c r="FO242">
        <v>1.86508</v>
      </c>
      <c r="FP242">
        <v>1.86308</v>
      </c>
      <c r="FQ242">
        <v>1.86446</v>
      </c>
      <c r="FR242">
        <v>1.85988</v>
      </c>
      <c r="FS242">
        <v>1.86399</v>
      </c>
      <c r="FT242">
        <v>0</v>
      </c>
      <c r="FU242">
        <v>0</v>
      </c>
      <c r="FV242">
        <v>0</v>
      </c>
      <c r="FW242">
        <v>0</v>
      </c>
      <c r="FX242" t="s">
        <v>364</v>
      </c>
      <c r="FY242" t="s">
        <v>365</v>
      </c>
      <c r="FZ242" t="s">
        <v>366</v>
      </c>
      <c r="GA242" t="s">
        <v>366</v>
      </c>
      <c r="GB242" t="s">
        <v>366</v>
      </c>
      <c r="GC242" t="s">
        <v>366</v>
      </c>
      <c r="GD242">
        <v>0</v>
      </c>
      <c r="GE242">
        <v>100</v>
      </c>
      <c r="GF242">
        <v>100</v>
      </c>
      <c r="GG242">
        <v>-11.01</v>
      </c>
      <c r="GH242">
        <v>-0.0905</v>
      </c>
      <c r="GI242">
        <v>-2.868309889394353</v>
      </c>
      <c r="GJ242">
        <v>-0.006773961979547998</v>
      </c>
      <c r="GK242">
        <v>-8.296070481250098E-08</v>
      </c>
      <c r="GL242">
        <v>3.322967193956903E-10</v>
      </c>
      <c r="GM242">
        <v>-0.07871069313407227</v>
      </c>
      <c r="GN242">
        <v>-0.00208336341840114</v>
      </c>
      <c r="GO242">
        <v>8.801746095907445E-05</v>
      </c>
      <c r="GP242">
        <v>-2.677693255255651E-07</v>
      </c>
      <c r="GQ242">
        <v>3</v>
      </c>
      <c r="GR242">
        <v>2052</v>
      </c>
      <c r="GS242">
        <v>2</v>
      </c>
      <c r="GT242">
        <v>18</v>
      </c>
      <c r="GU242">
        <v>41</v>
      </c>
      <c r="GV242">
        <v>41</v>
      </c>
      <c r="GW242">
        <v>2.83203</v>
      </c>
      <c r="GX242">
        <v>2.36084</v>
      </c>
      <c r="GY242">
        <v>1.44775</v>
      </c>
      <c r="GZ242">
        <v>2.32056</v>
      </c>
      <c r="HA242">
        <v>1.55151</v>
      </c>
      <c r="HB242">
        <v>2.39014</v>
      </c>
      <c r="HC242">
        <v>29.5165</v>
      </c>
      <c r="HD242">
        <v>14.6049</v>
      </c>
      <c r="HE242">
        <v>18</v>
      </c>
      <c r="HF242">
        <v>424.751</v>
      </c>
      <c r="HG242">
        <v>434.785</v>
      </c>
      <c r="HH242">
        <v>22.4877</v>
      </c>
      <c r="HI242">
        <v>24.5791</v>
      </c>
      <c r="HJ242">
        <v>30.0005</v>
      </c>
      <c r="HK242">
        <v>24.5433</v>
      </c>
      <c r="HL242">
        <v>24.4632</v>
      </c>
      <c r="HM242">
        <v>56.7119</v>
      </c>
      <c r="HN242">
        <v>38.4503</v>
      </c>
      <c r="HO242">
        <v>39.8343</v>
      </c>
      <c r="HP242">
        <v>22.4698</v>
      </c>
      <c r="HQ242">
        <v>1323.79</v>
      </c>
      <c r="HR242">
        <v>15.1803</v>
      </c>
      <c r="HS242">
        <v>100.164</v>
      </c>
      <c r="HT242">
        <v>101.659</v>
      </c>
    </row>
    <row r="243" spans="1:228">
      <c r="A243">
        <v>227</v>
      </c>
      <c r="B243">
        <v>1728493418.6</v>
      </c>
      <c r="C243">
        <v>2481.099999904633</v>
      </c>
      <c r="D243" t="s">
        <v>821</v>
      </c>
      <c r="E243" t="s">
        <v>822</v>
      </c>
      <c r="F243">
        <v>5</v>
      </c>
      <c r="G243" t="s">
        <v>357</v>
      </c>
      <c r="H243" t="s">
        <v>358</v>
      </c>
      <c r="I243" t="s">
        <v>359</v>
      </c>
      <c r="J243" t="s">
        <v>612</v>
      </c>
      <c r="K243">
        <v>1728493411.1</v>
      </c>
      <c r="L243">
        <f>(M243)/1000</f>
        <v>0</v>
      </c>
      <c r="M243">
        <f>IF(BH243, AP243, AJ243)</f>
        <v>0</v>
      </c>
      <c r="N243">
        <f>IF(BH243, AK243, AI243)</f>
        <v>0</v>
      </c>
      <c r="O243">
        <f>BJ243 - IF(AW243&gt;1, N243*BD243*100.0/(AY243), 0)</f>
        <v>0</v>
      </c>
      <c r="P243">
        <f>((V243-L243/2)*O243-N243)/(V243+L243/2)</f>
        <v>0</v>
      </c>
      <c r="Q243">
        <f>P243*(BQ243+BR243)/1000.0</f>
        <v>0</v>
      </c>
      <c r="R243">
        <f>(BJ243 - IF(AW243&gt;1, N243*BD243*100.0/(AY243), 0))*(BQ243+BR243)/1000.0</f>
        <v>0</v>
      </c>
      <c r="S243">
        <f>2.0/((1/U243-1/T243)+SIGN(U243)*SQRT((1/U243-1/T243)*(1/U243-1/T243) + 4*BE243/((BE243+1)*(BE243+1))*(2*1/U243*1/T243-1/T243*1/T243)))</f>
        <v>0</v>
      </c>
      <c r="T243">
        <f>IF(LEFT(BF243,1)&lt;&gt;"0",IF(LEFT(BF243,1)="1",3.0,BG243),$D$5+$E$5*(BX243*BQ243/($K$5*1000))+$F$5*(BX243*BQ243/($K$5*1000))*MAX(MIN(BD243,$J$5),$I$5)*MAX(MIN(BD243,$J$5),$I$5)+$G$5*MAX(MIN(BD243,$J$5),$I$5)*(BX243*BQ243/($K$5*1000))+$H$5*(BX243*BQ243/($K$5*1000))*(BX243*BQ243/($K$5*1000)))</f>
        <v>0</v>
      </c>
      <c r="U243">
        <f>L243*(1000-(1000*0.61365*exp(17.502*Y243/(240.97+Y243))/(BQ243+BR243)+BL243)/2)/(1000*0.61365*exp(17.502*Y243/(240.97+Y243))/(BQ243+BR243)-BL243)</f>
        <v>0</v>
      </c>
      <c r="V243">
        <f>1/((BE243+1)/(S243/1.6)+1/(T243/1.37)) + BE243/((BE243+1)/(S243/1.6) + BE243/(T243/1.37))</f>
        <v>0</v>
      </c>
      <c r="W243">
        <f>(AZ243*BC243)</f>
        <v>0</v>
      </c>
      <c r="X243">
        <f>(BS243+(W243+2*0.95*5.67E-8*(((BS243+$B$7)+273)^4-(BS243+273)^4)-44100*L243)/(1.84*29.3*T243+8*0.95*5.67E-8*(BS243+273)^3))</f>
        <v>0</v>
      </c>
      <c r="Y243">
        <f>($C$7*BT243+$D$7*BU243+$E$7*X243)</f>
        <v>0</v>
      </c>
      <c r="Z243">
        <f>0.61365*exp(17.502*Y243/(240.97+Y243))</f>
        <v>0</v>
      </c>
      <c r="AA243">
        <f>(AB243/AC243*100)</f>
        <v>0</v>
      </c>
      <c r="AB243">
        <f>BL243*(BQ243+BR243)/1000</f>
        <v>0</v>
      </c>
      <c r="AC243">
        <f>0.61365*exp(17.502*BS243/(240.97+BS243))</f>
        <v>0</v>
      </c>
      <c r="AD243">
        <f>(Z243-BL243*(BQ243+BR243)/1000)</f>
        <v>0</v>
      </c>
      <c r="AE243">
        <f>(-L243*44100)</f>
        <v>0</v>
      </c>
      <c r="AF243">
        <f>2*29.3*T243*0.92*(BS243-Y243)</f>
        <v>0</v>
      </c>
      <c r="AG243">
        <f>2*0.95*5.67E-8*(((BS243+$B$7)+273)^4-(Y243+273)^4)</f>
        <v>0</v>
      </c>
      <c r="AH243">
        <f>W243+AG243+AE243+AF243</f>
        <v>0</v>
      </c>
      <c r="AI243">
        <f>BP243*AW243*(BK243-BJ243*(1000-AW243*BM243)/(1000-AW243*BL243))/(100*BD243)</f>
        <v>0</v>
      </c>
      <c r="AJ243">
        <f>1000*BP243*AW243*(BL243-BM243)/(100*BD243*(1000-AW243*BL243))</f>
        <v>0</v>
      </c>
      <c r="AK243">
        <f>(AL243 - AM243 - BQ243*1E3/(8.314*(BS243+273.15)) * AO243/BP243 * AN243) * BP243/(100*BD243) * (1000 - BM243)/1000</f>
        <v>0</v>
      </c>
      <c r="AL243">
        <v>1336.170397557358</v>
      </c>
      <c r="AM243">
        <v>1306.805212121212</v>
      </c>
      <c r="AN243">
        <v>2.526295195318626</v>
      </c>
      <c r="AO243">
        <v>66.79350455149209</v>
      </c>
      <c r="AP243">
        <f>(AR243 - AQ243 + BQ243*1E3/(8.314*(BS243+273.15)) * AT243/BP243 * AS243) * BP243/(100*BD243) * 1000/(1000 - AR243)</f>
        <v>0</v>
      </c>
      <c r="AQ243">
        <v>15.08042837854036</v>
      </c>
      <c r="AR243">
        <v>15.99203090909091</v>
      </c>
      <c r="AS243">
        <v>-1.022859576697265E-05</v>
      </c>
      <c r="AT243">
        <v>79.18149441064182</v>
      </c>
      <c r="AU243">
        <v>147</v>
      </c>
      <c r="AV243">
        <v>25</v>
      </c>
      <c r="AW243">
        <f>IF(AU243*$H$13&gt;=AY243,1.0,(AY243/(AY243-AU243*$H$13)))</f>
        <v>0</v>
      </c>
      <c r="AX243">
        <f>(AW243-1)*100</f>
        <v>0</v>
      </c>
      <c r="AY243">
        <f>MAX(0,($B$13+$C$13*BX243)/(1+$D$13*BX243)*BQ243/(BS243+273)*$E$13)</f>
        <v>0</v>
      </c>
      <c r="AZ243">
        <f>$B$11*BY243+$C$11*BZ243+$F$11*CK243*(1-CN243)</f>
        <v>0</v>
      </c>
      <c r="BA243">
        <f>AZ243*BB243</f>
        <v>0</v>
      </c>
      <c r="BB243">
        <f>($B$11*$D$9+$C$11*$D$9+$F$11*((CX243+CP243)/MAX(CX243+CP243+CY243, 0.1)*$I$9+CY243/MAX(CX243+CP243+CY243, 0.1)*$J$9))/($B$11+$C$11+$F$11)</f>
        <v>0</v>
      </c>
      <c r="BC243">
        <f>($B$11*$K$9+$C$11*$K$9+$F$11*((CX243+CP243)/MAX(CX243+CP243+CY243, 0.1)*$P$9+CY243/MAX(CX243+CP243+CY243, 0.1)*$Q$9))/($B$11+$C$11+$F$11)</f>
        <v>0</v>
      </c>
      <c r="BD243">
        <v>6</v>
      </c>
      <c r="BE243">
        <v>0.5</v>
      </c>
      <c r="BF243" t="s">
        <v>361</v>
      </c>
      <c r="BG243">
        <v>2</v>
      </c>
      <c r="BH243" t="b">
        <v>1</v>
      </c>
      <c r="BI243">
        <v>1728493411.1</v>
      </c>
      <c r="BJ243">
        <v>1268.524444444444</v>
      </c>
      <c r="BK243">
        <v>1303.361481481482</v>
      </c>
      <c r="BL243">
        <v>15.99604814814815</v>
      </c>
      <c r="BM243">
        <v>15.08012592592593</v>
      </c>
      <c r="BN243">
        <v>1279.501481481482</v>
      </c>
      <c r="BO243">
        <v>16.08661851851852</v>
      </c>
      <c r="BP243">
        <v>599.9788888888889</v>
      </c>
      <c r="BQ243">
        <v>97.49485925925926</v>
      </c>
      <c r="BR243">
        <v>0.09995858518518519</v>
      </c>
      <c r="BS243">
        <v>24.82797777777778</v>
      </c>
      <c r="BT243">
        <v>25.03327037037037</v>
      </c>
      <c r="BU243">
        <v>999.9000000000001</v>
      </c>
      <c r="BV243">
        <v>0</v>
      </c>
      <c r="BW243">
        <v>0</v>
      </c>
      <c r="BX243">
        <v>9991.503703703704</v>
      </c>
      <c r="BY243">
        <v>0</v>
      </c>
      <c r="BZ243">
        <v>511.8514814814814</v>
      </c>
      <c r="CA243">
        <v>-34.83724444444444</v>
      </c>
      <c r="CB243">
        <v>1289.146296296296</v>
      </c>
      <c r="CC243">
        <v>1323.317037037037</v>
      </c>
      <c r="CD243">
        <v>0.9159288888888889</v>
      </c>
      <c r="CE243">
        <v>1303.361481481482</v>
      </c>
      <c r="CF243">
        <v>15.08012592592593</v>
      </c>
      <c r="CG243">
        <v>1.559533333333333</v>
      </c>
      <c r="CH243">
        <v>1.470234074074074</v>
      </c>
      <c r="CI243">
        <v>13.56465925925926</v>
      </c>
      <c r="CJ243">
        <v>12.66207777777778</v>
      </c>
      <c r="CK243">
        <v>1599.961851851852</v>
      </c>
      <c r="CL243">
        <v>0.691993</v>
      </c>
      <c r="CM243">
        <v>0.3080072222222223</v>
      </c>
      <c r="CN243">
        <v>0</v>
      </c>
      <c r="CO243">
        <v>2.202822222222222</v>
      </c>
      <c r="CP243">
        <v>0</v>
      </c>
      <c r="CQ243">
        <v>13204.71111111111</v>
      </c>
      <c r="CR243">
        <v>13789.8037037037</v>
      </c>
      <c r="CS243">
        <v>39.64555555555555</v>
      </c>
      <c r="CT243">
        <v>40.68266666666667</v>
      </c>
      <c r="CU243">
        <v>39.92340740740741</v>
      </c>
      <c r="CV243">
        <v>39.39329629629629</v>
      </c>
      <c r="CW243">
        <v>38.91881481481482</v>
      </c>
      <c r="CX243">
        <v>1107.162222222222</v>
      </c>
      <c r="CY243">
        <v>492.8003703703703</v>
      </c>
      <c r="CZ243">
        <v>0</v>
      </c>
      <c r="DA243">
        <v>1728493475.2</v>
      </c>
      <c r="DB243">
        <v>0</v>
      </c>
      <c r="DC243">
        <v>1728490956.5</v>
      </c>
      <c r="DD243" t="s">
        <v>362</v>
      </c>
      <c r="DE243">
        <v>1728490952.5</v>
      </c>
      <c r="DF243">
        <v>1728490956.5</v>
      </c>
      <c r="DG243">
        <v>1</v>
      </c>
      <c r="DH243">
        <v>-0.065</v>
      </c>
      <c r="DI243">
        <v>-0.008</v>
      </c>
      <c r="DJ243">
        <v>-3.246</v>
      </c>
      <c r="DK243">
        <v>-0.091</v>
      </c>
      <c r="DL243">
        <v>52</v>
      </c>
      <c r="DM243">
        <v>15</v>
      </c>
      <c r="DN243">
        <v>0.25</v>
      </c>
      <c r="DO243">
        <v>0.13</v>
      </c>
      <c r="DP243">
        <v>-34.7021243902439</v>
      </c>
      <c r="DQ243">
        <v>-2.222993728223007</v>
      </c>
      <c r="DR243">
        <v>0.2382269002243068</v>
      </c>
      <c r="DS243">
        <v>0</v>
      </c>
      <c r="DT243">
        <v>0.9190186097560976</v>
      </c>
      <c r="DU243">
        <v>-0.05232635540069774</v>
      </c>
      <c r="DV243">
        <v>0.005226874829365638</v>
      </c>
      <c r="DW243">
        <v>1</v>
      </c>
      <c r="DX243">
        <v>1</v>
      </c>
      <c r="DY243">
        <v>2</v>
      </c>
      <c r="DZ243" t="s">
        <v>363</v>
      </c>
      <c r="EA243">
        <v>3.23051</v>
      </c>
      <c r="EB243">
        <v>2.70439</v>
      </c>
      <c r="EC243">
        <v>0.220058</v>
      </c>
      <c r="ED243">
        <v>0.223095</v>
      </c>
      <c r="EE243">
        <v>0.0842188</v>
      </c>
      <c r="EF243">
        <v>0.0808982</v>
      </c>
      <c r="EG243">
        <v>25712.3</v>
      </c>
      <c r="EH243">
        <v>24985.2</v>
      </c>
      <c r="EI243">
        <v>31555.7</v>
      </c>
      <c r="EJ243">
        <v>30470.9</v>
      </c>
      <c r="EK243">
        <v>38729.4</v>
      </c>
      <c r="EL243">
        <v>37025</v>
      </c>
      <c r="EM243">
        <v>44243</v>
      </c>
      <c r="EN243">
        <v>42538</v>
      </c>
      <c r="EO243">
        <v>1.87178</v>
      </c>
      <c r="EP243">
        <v>1.89587</v>
      </c>
      <c r="EQ243">
        <v>0.132378</v>
      </c>
      <c r="ER243">
        <v>0</v>
      </c>
      <c r="ES243">
        <v>22.8453</v>
      </c>
      <c r="ET243">
        <v>999.9</v>
      </c>
      <c r="EU243">
        <v>69.90000000000001</v>
      </c>
      <c r="EV243">
        <v>24.1</v>
      </c>
      <c r="EW243">
        <v>21.6013</v>
      </c>
      <c r="EX243">
        <v>61.6619</v>
      </c>
      <c r="EY243">
        <v>25.0601</v>
      </c>
      <c r="EZ243">
        <v>1</v>
      </c>
      <c r="FA243">
        <v>-0.187741</v>
      </c>
      <c r="FB243">
        <v>0.661713</v>
      </c>
      <c r="FC243">
        <v>20.1996</v>
      </c>
      <c r="FD243">
        <v>5.21894</v>
      </c>
      <c r="FE243">
        <v>11.9977</v>
      </c>
      <c r="FF243">
        <v>4.96485</v>
      </c>
      <c r="FG243">
        <v>3.29548</v>
      </c>
      <c r="FH243">
        <v>9999</v>
      </c>
      <c r="FI243">
        <v>9999</v>
      </c>
      <c r="FJ243">
        <v>9999</v>
      </c>
      <c r="FK243">
        <v>148.7</v>
      </c>
      <c r="FL243">
        <v>4.97099</v>
      </c>
      <c r="FM243">
        <v>1.86768</v>
      </c>
      <c r="FN243">
        <v>1.85895</v>
      </c>
      <c r="FO243">
        <v>1.86508</v>
      </c>
      <c r="FP243">
        <v>1.86304</v>
      </c>
      <c r="FQ243">
        <v>1.86445</v>
      </c>
      <c r="FR243">
        <v>1.85986</v>
      </c>
      <c r="FS243">
        <v>1.86398</v>
      </c>
      <c r="FT243">
        <v>0</v>
      </c>
      <c r="FU243">
        <v>0</v>
      </c>
      <c r="FV243">
        <v>0</v>
      </c>
      <c r="FW243">
        <v>0</v>
      </c>
      <c r="FX243" t="s">
        <v>364</v>
      </c>
      <c r="FY243" t="s">
        <v>365</v>
      </c>
      <c r="FZ243" t="s">
        <v>366</v>
      </c>
      <c r="GA243" t="s">
        <v>366</v>
      </c>
      <c r="GB243" t="s">
        <v>366</v>
      </c>
      <c r="GC243" t="s">
        <v>366</v>
      </c>
      <c r="GD243">
        <v>0</v>
      </c>
      <c r="GE243">
        <v>100</v>
      </c>
      <c r="GF243">
        <v>100</v>
      </c>
      <c r="GG243">
        <v>-11.07</v>
      </c>
      <c r="GH243">
        <v>-0.0905</v>
      </c>
      <c r="GI243">
        <v>-2.868309889394353</v>
      </c>
      <c r="GJ243">
        <v>-0.006773961979547998</v>
      </c>
      <c r="GK243">
        <v>-8.296070481250098E-08</v>
      </c>
      <c r="GL243">
        <v>3.322967193956903E-10</v>
      </c>
      <c r="GM243">
        <v>-0.07871069313407227</v>
      </c>
      <c r="GN243">
        <v>-0.00208336341840114</v>
      </c>
      <c r="GO243">
        <v>8.801746095907445E-05</v>
      </c>
      <c r="GP243">
        <v>-2.677693255255651E-07</v>
      </c>
      <c r="GQ243">
        <v>3</v>
      </c>
      <c r="GR243">
        <v>2052</v>
      </c>
      <c r="GS243">
        <v>2</v>
      </c>
      <c r="GT243">
        <v>18</v>
      </c>
      <c r="GU243">
        <v>41.1</v>
      </c>
      <c r="GV243">
        <v>41</v>
      </c>
      <c r="GW243">
        <v>2.85278</v>
      </c>
      <c r="GX243">
        <v>2.34863</v>
      </c>
      <c r="GY243">
        <v>1.44775</v>
      </c>
      <c r="GZ243">
        <v>2.32056</v>
      </c>
      <c r="HA243">
        <v>1.55151</v>
      </c>
      <c r="HB243">
        <v>2.36694</v>
      </c>
      <c r="HC243">
        <v>29.5165</v>
      </c>
      <c r="HD243">
        <v>14.5873</v>
      </c>
      <c r="HE243">
        <v>18</v>
      </c>
      <c r="HF243">
        <v>423.776</v>
      </c>
      <c r="HG243">
        <v>434.987</v>
      </c>
      <c r="HH243">
        <v>22.4481</v>
      </c>
      <c r="HI243">
        <v>24.5867</v>
      </c>
      <c r="HJ243">
        <v>30.0007</v>
      </c>
      <c r="HK243">
        <v>24.551</v>
      </c>
      <c r="HL243">
        <v>24.4701</v>
      </c>
      <c r="HM243">
        <v>57.1739</v>
      </c>
      <c r="HN243">
        <v>38.1455</v>
      </c>
      <c r="HO243">
        <v>39.4595</v>
      </c>
      <c r="HP243">
        <v>22.4321</v>
      </c>
      <c r="HQ243">
        <v>1338.82</v>
      </c>
      <c r="HR243">
        <v>15.2209</v>
      </c>
      <c r="HS243">
        <v>100.165</v>
      </c>
      <c r="HT243">
        <v>101.656</v>
      </c>
    </row>
    <row r="244" spans="1:228">
      <c r="A244">
        <v>228</v>
      </c>
      <c r="B244">
        <v>1728493423.6</v>
      </c>
      <c r="C244">
        <v>2486.099999904633</v>
      </c>
      <c r="D244" t="s">
        <v>823</v>
      </c>
      <c r="E244" t="s">
        <v>824</v>
      </c>
      <c r="F244">
        <v>5</v>
      </c>
      <c r="G244" t="s">
        <v>357</v>
      </c>
      <c r="H244" t="s">
        <v>358</v>
      </c>
      <c r="I244" t="s">
        <v>359</v>
      </c>
      <c r="J244" t="s">
        <v>612</v>
      </c>
      <c r="K244">
        <v>1728493415.814285</v>
      </c>
      <c r="L244">
        <f>(M244)/1000</f>
        <v>0</v>
      </c>
      <c r="M244">
        <f>IF(BH244, AP244, AJ244)</f>
        <v>0</v>
      </c>
      <c r="N244">
        <f>IF(BH244, AK244, AI244)</f>
        <v>0</v>
      </c>
      <c r="O244">
        <f>BJ244 - IF(AW244&gt;1, N244*BD244*100.0/(AY244), 0)</f>
        <v>0</v>
      </c>
      <c r="P244">
        <f>((V244-L244/2)*O244-N244)/(V244+L244/2)</f>
        <v>0</v>
      </c>
      <c r="Q244">
        <f>P244*(BQ244+BR244)/1000.0</f>
        <v>0</v>
      </c>
      <c r="R244">
        <f>(BJ244 - IF(AW244&gt;1, N244*BD244*100.0/(AY244), 0))*(BQ244+BR244)/1000.0</f>
        <v>0</v>
      </c>
      <c r="S244">
        <f>2.0/((1/U244-1/T244)+SIGN(U244)*SQRT((1/U244-1/T244)*(1/U244-1/T244) + 4*BE244/((BE244+1)*(BE244+1))*(2*1/U244*1/T244-1/T244*1/T244)))</f>
        <v>0</v>
      </c>
      <c r="T244">
        <f>IF(LEFT(BF244,1)&lt;&gt;"0",IF(LEFT(BF244,1)="1",3.0,BG244),$D$5+$E$5*(BX244*BQ244/($K$5*1000))+$F$5*(BX244*BQ244/($K$5*1000))*MAX(MIN(BD244,$J$5),$I$5)*MAX(MIN(BD244,$J$5),$I$5)+$G$5*MAX(MIN(BD244,$J$5),$I$5)*(BX244*BQ244/($K$5*1000))+$H$5*(BX244*BQ244/($K$5*1000))*(BX244*BQ244/($K$5*1000)))</f>
        <v>0</v>
      </c>
      <c r="U244">
        <f>L244*(1000-(1000*0.61365*exp(17.502*Y244/(240.97+Y244))/(BQ244+BR244)+BL244)/2)/(1000*0.61365*exp(17.502*Y244/(240.97+Y244))/(BQ244+BR244)-BL244)</f>
        <v>0</v>
      </c>
      <c r="V244">
        <f>1/((BE244+1)/(S244/1.6)+1/(T244/1.37)) + BE244/((BE244+1)/(S244/1.6) + BE244/(T244/1.37))</f>
        <v>0</v>
      </c>
      <c r="W244">
        <f>(AZ244*BC244)</f>
        <v>0</v>
      </c>
      <c r="X244">
        <f>(BS244+(W244+2*0.95*5.67E-8*(((BS244+$B$7)+273)^4-(BS244+273)^4)-44100*L244)/(1.84*29.3*T244+8*0.95*5.67E-8*(BS244+273)^3))</f>
        <v>0</v>
      </c>
      <c r="Y244">
        <f>($C$7*BT244+$D$7*BU244+$E$7*X244)</f>
        <v>0</v>
      </c>
      <c r="Z244">
        <f>0.61365*exp(17.502*Y244/(240.97+Y244))</f>
        <v>0</v>
      </c>
      <c r="AA244">
        <f>(AB244/AC244*100)</f>
        <v>0</v>
      </c>
      <c r="AB244">
        <f>BL244*(BQ244+BR244)/1000</f>
        <v>0</v>
      </c>
      <c r="AC244">
        <f>0.61365*exp(17.502*BS244/(240.97+BS244))</f>
        <v>0</v>
      </c>
      <c r="AD244">
        <f>(Z244-BL244*(BQ244+BR244)/1000)</f>
        <v>0</v>
      </c>
      <c r="AE244">
        <f>(-L244*44100)</f>
        <v>0</v>
      </c>
      <c r="AF244">
        <f>2*29.3*T244*0.92*(BS244-Y244)</f>
        <v>0</v>
      </c>
      <c r="AG244">
        <f>2*0.95*5.67E-8*(((BS244+$B$7)+273)^4-(Y244+273)^4)</f>
        <v>0</v>
      </c>
      <c r="AH244">
        <f>W244+AG244+AE244+AF244</f>
        <v>0</v>
      </c>
      <c r="AI244">
        <f>BP244*AW244*(BK244-BJ244*(1000-AW244*BM244)/(1000-AW244*BL244))/(100*BD244)</f>
        <v>0</v>
      </c>
      <c r="AJ244">
        <f>1000*BP244*AW244*(BL244-BM244)/(100*BD244*(1000-AW244*BL244))</f>
        <v>0</v>
      </c>
      <c r="AK244">
        <f>(AL244 - AM244 - BQ244*1E3/(8.314*(BS244+273.15)) * AO244/BP244 * AN244) * BP244/(100*BD244) * (1000 - BM244)/1000</f>
        <v>0</v>
      </c>
      <c r="AL244">
        <v>1349.307204755832</v>
      </c>
      <c r="AM244">
        <v>1319.524606060606</v>
      </c>
      <c r="AN244">
        <v>2.576145420728188</v>
      </c>
      <c r="AO244">
        <v>66.79350455149209</v>
      </c>
      <c r="AP244">
        <f>(AR244 - AQ244 + BQ244*1E3/(8.314*(BS244+273.15)) * AT244/BP244 * AS244) * BP244/(100*BD244) * 1000/(1000 - AR244)</f>
        <v>0</v>
      </c>
      <c r="AQ244">
        <v>15.11251212701255</v>
      </c>
      <c r="AR244">
        <v>15.9995309090909</v>
      </c>
      <c r="AS244">
        <v>1.257177502897407E-05</v>
      </c>
      <c r="AT244">
        <v>79.18149441064182</v>
      </c>
      <c r="AU244">
        <v>147</v>
      </c>
      <c r="AV244">
        <v>24</v>
      </c>
      <c r="AW244">
        <f>IF(AU244*$H$13&gt;=AY244,1.0,(AY244/(AY244-AU244*$H$13)))</f>
        <v>0</v>
      </c>
      <c r="AX244">
        <f>(AW244-1)*100</f>
        <v>0</v>
      </c>
      <c r="AY244">
        <f>MAX(0,($B$13+$C$13*BX244)/(1+$D$13*BX244)*BQ244/(BS244+273)*$E$13)</f>
        <v>0</v>
      </c>
      <c r="AZ244">
        <f>$B$11*BY244+$C$11*BZ244+$F$11*CK244*(1-CN244)</f>
        <v>0</v>
      </c>
      <c r="BA244">
        <f>AZ244*BB244</f>
        <v>0</v>
      </c>
      <c r="BB244">
        <f>($B$11*$D$9+$C$11*$D$9+$F$11*((CX244+CP244)/MAX(CX244+CP244+CY244, 0.1)*$I$9+CY244/MAX(CX244+CP244+CY244, 0.1)*$J$9))/($B$11+$C$11+$F$11)</f>
        <v>0</v>
      </c>
      <c r="BC244">
        <f>($B$11*$K$9+$C$11*$K$9+$F$11*((CX244+CP244)/MAX(CX244+CP244+CY244, 0.1)*$P$9+CY244/MAX(CX244+CP244+CY244, 0.1)*$Q$9))/($B$11+$C$11+$F$11)</f>
        <v>0</v>
      </c>
      <c r="BD244">
        <v>6</v>
      </c>
      <c r="BE244">
        <v>0.5</v>
      </c>
      <c r="BF244" t="s">
        <v>361</v>
      </c>
      <c r="BG244">
        <v>2</v>
      </c>
      <c r="BH244" t="b">
        <v>1</v>
      </c>
      <c r="BI244">
        <v>1728493415.814285</v>
      </c>
      <c r="BJ244">
        <v>1280.218214285714</v>
      </c>
      <c r="BK244">
        <v>1315.258214285714</v>
      </c>
      <c r="BL244">
        <v>15.99494642857143</v>
      </c>
      <c r="BM244">
        <v>15.09207142857143</v>
      </c>
      <c r="BN244">
        <v>1291.257142857143</v>
      </c>
      <c r="BO244">
        <v>16.08550714285714</v>
      </c>
      <c r="BP244">
        <v>599.9915357142856</v>
      </c>
      <c r="BQ244">
        <v>97.49438928571429</v>
      </c>
      <c r="BR244">
        <v>0.099874825</v>
      </c>
      <c r="BS244">
        <v>24.82840357142857</v>
      </c>
      <c r="BT244">
        <v>25.03223214285714</v>
      </c>
      <c r="BU244">
        <v>999.9000000000002</v>
      </c>
      <c r="BV244">
        <v>0</v>
      </c>
      <c r="BW244">
        <v>0</v>
      </c>
      <c r="BX244">
        <v>10009.49107142857</v>
      </c>
      <c r="BY244">
        <v>0</v>
      </c>
      <c r="BZ244">
        <v>500.3570714285714</v>
      </c>
      <c r="CA244">
        <v>-35.03954642857143</v>
      </c>
      <c r="CB244">
        <v>1301.028571428571</v>
      </c>
      <c r="CC244">
        <v>1335.412142857143</v>
      </c>
      <c r="CD244">
        <v>0.9028859999999999</v>
      </c>
      <c r="CE244">
        <v>1315.258214285714</v>
      </c>
      <c r="CF244">
        <v>15.09207142857143</v>
      </c>
      <c r="CG244">
        <v>1.559418571428571</v>
      </c>
      <c r="CH244">
        <v>1.471391428571428</v>
      </c>
      <c r="CI244">
        <v>13.56352857142857</v>
      </c>
      <c r="CJ244">
        <v>12.67406785714286</v>
      </c>
      <c r="CK244">
        <v>1599.971785714286</v>
      </c>
      <c r="CL244">
        <v>0.6919904285714288</v>
      </c>
      <c r="CM244">
        <v>0.3080095714285714</v>
      </c>
      <c r="CN244">
        <v>0</v>
      </c>
      <c r="CO244">
        <v>2.148353571428571</v>
      </c>
      <c r="CP244">
        <v>0</v>
      </c>
      <c r="CQ244">
        <v>13209.64285714286</v>
      </c>
      <c r="CR244">
        <v>13789.88214285714</v>
      </c>
      <c r="CS244">
        <v>39.71849999999999</v>
      </c>
      <c r="CT244">
        <v>40.74071428571428</v>
      </c>
      <c r="CU244">
        <v>39.98628571428571</v>
      </c>
      <c r="CV244">
        <v>39.48192857142857</v>
      </c>
      <c r="CW244">
        <v>38.98860714285714</v>
      </c>
      <c r="CX244">
        <v>1107.164285714286</v>
      </c>
      <c r="CY244">
        <v>492.8075</v>
      </c>
      <c r="CZ244">
        <v>0</v>
      </c>
      <c r="DA244">
        <v>1728493480.6</v>
      </c>
      <c r="DB244">
        <v>0</v>
      </c>
      <c r="DC244">
        <v>1728490956.5</v>
      </c>
      <c r="DD244" t="s">
        <v>362</v>
      </c>
      <c r="DE244">
        <v>1728490952.5</v>
      </c>
      <c r="DF244">
        <v>1728490956.5</v>
      </c>
      <c r="DG244">
        <v>1</v>
      </c>
      <c r="DH244">
        <v>-0.065</v>
      </c>
      <c r="DI244">
        <v>-0.008</v>
      </c>
      <c r="DJ244">
        <v>-3.246</v>
      </c>
      <c r="DK244">
        <v>-0.091</v>
      </c>
      <c r="DL244">
        <v>52</v>
      </c>
      <c r="DM244">
        <v>15</v>
      </c>
      <c r="DN244">
        <v>0.25</v>
      </c>
      <c r="DO244">
        <v>0.13</v>
      </c>
      <c r="DP244">
        <v>-34.91919268292683</v>
      </c>
      <c r="DQ244">
        <v>-2.166944947735203</v>
      </c>
      <c r="DR244">
        <v>0.238198892494245</v>
      </c>
      <c r="DS244">
        <v>0</v>
      </c>
      <c r="DT244">
        <v>0.9094498048780489</v>
      </c>
      <c r="DU244">
        <v>-0.1329036167247385</v>
      </c>
      <c r="DV244">
        <v>0.01494225622304404</v>
      </c>
      <c r="DW244">
        <v>0</v>
      </c>
      <c r="DX244">
        <v>0</v>
      </c>
      <c r="DY244">
        <v>2</v>
      </c>
      <c r="DZ244" t="s">
        <v>386</v>
      </c>
      <c r="EA244">
        <v>3.23079</v>
      </c>
      <c r="EB244">
        <v>2.70448</v>
      </c>
      <c r="EC244">
        <v>0.221369</v>
      </c>
      <c r="ED244">
        <v>0.22441</v>
      </c>
      <c r="EE244">
        <v>0.0842504</v>
      </c>
      <c r="EF244">
        <v>0.0810704</v>
      </c>
      <c r="EG244">
        <v>25668.5</v>
      </c>
      <c r="EH244">
        <v>24942.4</v>
      </c>
      <c r="EI244">
        <v>31554.9</v>
      </c>
      <c r="EJ244">
        <v>30470.2</v>
      </c>
      <c r="EK244">
        <v>38727.2</v>
      </c>
      <c r="EL244">
        <v>37017.6</v>
      </c>
      <c r="EM244">
        <v>44242</v>
      </c>
      <c r="EN244">
        <v>42537.5</v>
      </c>
      <c r="EO244">
        <v>1.87223</v>
      </c>
      <c r="EP244">
        <v>1.89557</v>
      </c>
      <c r="EQ244">
        <v>0.133324</v>
      </c>
      <c r="ER244">
        <v>0</v>
      </c>
      <c r="ES244">
        <v>22.8453</v>
      </c>
      <c r="ET244">
        <v>999.9</v>
      </c>
      <c r="EU244">
        <v>69.90000000000001</v>
      </c>
      <c r="EV244">
        <v>24.1</v>
      </c>
      <c r="EW244">
        <v>21.6026</v>
      </c>
      <c r="EX244">
        <v>61.1019</v>
      </c>
      <c r="EY244">
        <v>24.6995</v>
      </c>
      <c r="EZ244">
        <v>1</v>
      </c>
      <c r="FA244">
        <v>-0.187403</v>
      </c>
      <c r="FB244">
        <v>0.632367</v>
      </c>
      <c r="FC244">
        <v>20.1998</v>
      </c>
      <c r="FD244">
        <v>5.21939</v>
      </c>
      <c r="FE244">
        <v>11.9977</v>
      </c>
      <c r="FF244">
        <v>4.9651</v>
      </c>
      <c r="FG244">
        <v>3.29565</v>
      </c>
      <c r="FH244">
        <v>9999</v>
      </c>
      <c r="FI244">
        <v>9999</v>
      </c>
      <c r="FJ244">
        <v>9999</v>
      </c>
      <c r="FK244">
        <v>148.7</v>
      </c>
      <c r="FL244">
        <v>4.97096</v>
      </c>
      <c r="FM244">
        <v>1.86768</v>
      </c>
      <c r="FN244">
        <v>1.85893</v>
      </c>
      <c r="FO244">
        <v>1.86508</v>
      </c>
      <c r="FP244">
        <v>1.86306</v>
      </c>
      <c r="FQ244">
        <v>1.86445</v>
      </c>
      <c r="FR244">
        <v>1.85987</v>
      </c>
      <c r="FS244">
        <v>1.86396</v>
      </c>
      <c r="FT244">
        <v>0</v>
      </c>
      <c r="FU244">
        <v>0</v>
      </c>
      <c r="FV244">
        <v>0</v>
      </c>
      <c r="FW244">
        <v>0</v>
      </c>
      <c r="FX244" t="s">
        <v>364</v>
      </c>
      <c r="FY244" t="s">
        <v>365</v>
      </c>
      <c r="FZ244" t="s">
        <v>366</v>
      </c>
      <c r="GA244" t="s">
        <v>366</v>
      </c>
      <c r="GB244" t="s">
        <v>366</v>
      </c>
      <c r="GC244" t="s">
        <v>366</v>
      </c>
      <c r="GD244">
        <v>0</v>
      </c>
      <c r="GE244">
        <v>100</v>
      </c>
      <c r="GF244">
        <v>100</v>
      </c>
      <c r="GG244">
        <v>-11.14</v>
      </c>
      <c r="GH244">
        <v>-0.0906</v>
      </c>
      <c r="GI244">
        <v>-2.868309889394353</v>
      </c>
      <c r="GJ244">
        <v>-0.006773961979547998</v>
      </c>
      <c r="GK244">
        <v>-8.296070481250098E-08</v>
      </c>
      <c r="GL244">
        <v>3.322967193956903E-10</v>
      </c>
      <c r="GM244">
        <v>-0.07871069313407227</v>
      </c>
      <c r="GN244">
        <v>-0.00208336341840114</v>
      </c>
      <c r="GO244">
        <v>8.801746095907445E-05</v>
      </c>
      <c r="GP244">
        <v>-2.677693255255651E-07</v>
      </c>
      <c r="GQ244">
        <v>3</v>
      </c>
      <c r="GR244">
        <v>2052</v>
      </c>
      <c r="GS244">
        <v>2</v>
      </c>
      <c r="GT244">
        <v>18</v>
      </c>
      <c r="GU244">
        <v>41.2</v>
      </c>
      <c r="GV244">
        <v>41.1</v>
      </c>
      <c r="GW244">
        <v>2.87476</v>
      </c>
      <c r="GX244">
        <v>2.3645</v>
      </c>
      <c r="GY244">
        <v>1.44897</v>
      </c>
      <c r="GZ244">
        <v>2.32056</v>
      </c>
      <c r="HA244">
        <v>1.55151</v>
      </c>
      <c r="HB244">
        <v>2.26074</v>
      </c>
      <c r="HC244">
        <v>29.5165</v>
      </c>
      <c r="HD244">
        <v>14.5873</v>
      </c>
      <c r="HE244">
        <v>18</v>
      </c>
      <c r="HF244">
        <v>424.067</v>
      </c>
      <c r="HG244">
        <v>434.872</v>
      </c>
      <c r="HH244">
        <v>22.4145</v>
      </c>
      <c r="HI244">
        <v>24.5939</v>
      </c>
      <c r="HJ244">
        <v>30.0005</v>
      </c>
      <c r="HK244">
        <v>24.5581</v>
      </c>
      <c r="HL244">
        <v>24.4777</v>
      </c>
      <c r="HM244">
        <v>57.5793</v>
      </c>
      <c r="HN244">
        <v>37.8413</v>
      </c>
      <c r="HO244">
        <v>39.4595</v>
      </c>
      <c r="HP244">
        <v>22.4093</v>
      </c>
      <c r="HQ244">
        <v>1348.86</v>
      </c>
      <c r="HR244">
        <v>15.2493</v>
      </c>
      <c r="HS244">
        <v>100.163</v>
      </c>
      <c r="HT244">
        <v>101.655</v>
      </c>
    </row>
    <row r="245" spans="1:228">
      <c r="A245">
        <v>229</v>
      </c>
      <c r="B245">
        <v>1728493428.6</v>
      </c>
      <c r="C245">
        <v>2491.099999904633</v>
      </c>
      <c r="D245" t="s">
        <v>825</v>
      </c>
      <c r="E245" t="s">
        <v>826</v>
      </c>
      <c r="F245">
        <v>5</v>
      </c>
      <c r="G245" t="s">
        <v>357</v>
      </c>
      <c r="H245" t="s">
        <v>358</v>
      </c>
      <c r="I245" t="s">
        <v>359</v>
      </c>
      <c r="J245" t="s">
        <v>612</v>
      </c>
      <c r="K245">
        <v>1728493421.1</v>
      </c>
      <c r="L245">
        <f>(M245)/1000</f>
        <v>0</v>
      </c>
      <c r="M245">
        <f>IF(BH245, AP245, AJ245)</f>
        <v>0</v>
      </c>
      <c r="N245">
        <f>IF(BH245, AK245, AI245)</f>
        <v>0</v>
      </c>
      <c r="O245">
        <f>BJ245 - IF(AW245&gt;1, N245*BD245*100.0/(AY245), 0)</f>
        <v>0</v>
      </c>
      <c r="P245">
        <f>((V245-L245/2)*O245-N245)/(V245+L245/2)</f>
        <v>0</v>
      </c>
      <c r="Q245">
        <f>P245*(BQ245+BR245)/1000.0</f>
        <v>0</v>
      </c>
      <c r="R245">
        <f>(BJ245 - IF(AW245&gt;1, N245*BD245*100.0/(AY245), 0))*(BQ245+BR245)/1000.0</f>
        <v>0</v>
      </c>
      <c r="S245">
        <f>2.0/((1/U245-1/T245)+SIGN(U245)*SQRT((1/U245-1/T245)*(1/U245-1/T245) + 4*BE245/((BE245+1)*(BE245+1))*(2*1/U245*1/T245-1/T245*1/T245)))</f>
        <v>0</v>
      </c>
      <c r="T245">
        <f>IF(LEFT(BF245,1)&lt;&gt;"0",IF(LEFT(BF245,1)="1",3.0,BG245),$D$5+$E$5*(BX245*BQ245/($K$5*1000))+$F$5*(BX245*BQ245/($K$5*1000))*MAX(MIN(BD245,$J$5),$I$5)*MAX(MIN(BD245,$J$5),$I$5)+$G$5*MAX(MIN(BD245,$J$5),$I$5)*(BX245*BQ245/($K$5*1000))+$H$5*(BX245*BQ245/($K$5*1000))*(BX245*BQ245/($K$5*1000)))</f>
        <v>0</v>
      </c>
      <c r="U245">
        <f>L245*(1000-(1000*0.61365*exp(17.502*Y245/(240.97+Y245))/(BQ245+BR245)+BL245)/2)/(1000*0.61365*exp(17.502*Y245/(240.97+Y245))/(BQ245+BR245)-BL245)</f>
        <v>0</v>
      </c>
      <c r="V245">
        <f>1/((BE245+1)/(S245/1.6)+1/(T245/1.37)) + BE245/((BE245+1)/(S245/1.6) + BE245/(T245/1.37))</f>
        <v>0</v>
      </c>
      <c r="W245">
        <f>(AZ245*BC245)</f>
        <v>0</v>
      </c>
      <c r="X245">
        <f>(BS245+(W245+2*0.95*5.67E-8*(((BS245+$B$7)+273)^4-(BS245+273)^4)-44100*L245)/(1.84*29.3*T245+8*0.95*5.67E-8*(BS245+273)^3))</f>
        <v>0</v>
      </c>
      <c r="Y245">
        <f>($C$7*BT245+$D$7*BU245+$E$7*X245)</f>
        <v>0</v>
      </c>
      <c r="Z245">
        <f>0.61365*exp(17.502*Y245/(240.97+Y245))</f>
        <v>0</v>
      </c>
      <c r="AA245">
        <f>(AB245/AC245*100)</f>
        <v>0</v>
      </c>
      <c r="AB245">
        <f>BL245*(BQ245+BR245)/1000</f>
        <v>0</v>
      </c>
      <c r="AC245">
        <f>0.61365*exp(17.502*BS245/(240.97+BS245))</f>
        <v>0</v>
      </c>
      <c r="AD245">
        <f>(Z245-BL245*(BQ245+BR245)/1000)</f>
        <v>0</v>
      </c>
      <c r="AE245">
        <f>(-L245*44100)</f>
        <v>0</v>
      </c>
      <c r="AF245">
        <f>2*29.3*T245*0.92*(BS245-Y245)</f>
        <v>0</v>
      </c>
      <c r="AG245">
        <f>2*0.95*5.67E-8*(((BS245+$B$7)+273)^4-(Y245+273)^4)</f>
        <v>0</v>
      </c>
      <c r="AH245">
        <f>W245+AG245+AE245+AF245</f>
        <v>0</v>
      </c>
      <c r="AI245">
        <f>BP245*AW245*(BK245-BJ245*(1000-AW245*BM245)/(1000-AW245*BL245))/(100*BD245)</f>
        <v>0</v>
      </c>
      <c r="AJ245">
        <f>1000*BP245*AW245*(BL245-BM245)/(100*BD245*(1000-AW245*BL245))</f>
        <v>0</v>
      </c>
      <c r="AK245">
        <f>(AL245 - AM245 - BQ245*1E3/(8.314*(BS245+273.15)) * AO245/BP245 * AN245) * BP245/(100*BD245) * (1000 - BM245)/1000</f>
        <v>0</v>
      </c>
      <c r="AL245">
        <v>1361.780096865257</v>
      </c>
      <c r="AM245">
        <v>1332.214969696969</v>
      </c>
      <c r="AN245">
        <v>2.509932306587895</v>
      </c>
      <c r="AO245">
        <v>66.79350455149209</v>
      </c>
      <c r="AP245">
        <f>(AR245 - AQ245 + BQ245*1E3/(8.314*(BS245+273.15)) * AT245/BP245 * AS245) * BP245/(100*BD245) * 1000/(1000 - AR245)</f>
        <v>0</v>
      </c>
      <c r="AQ245">
        <v>15.15848407201939</v>
      </c>
      <c r="AR245">
        <v>16.01833515151515</v>
      </c>
      <c r="AS245">
        <v>3.442337533943985E-05</v>
      </c>
      <c r="AT245">
        <v>79.18149441064182</v>
      </c>
      <c r="AU245">
        <v>146</v>
      </c>
      <c r="AV245">
        <v>24</v>
      </c>
      <c r="AW245">
        <f>IF(AU245*$H$13&gt;=AY245,1.0,(AY245/(AY245-AU245*$H$13)))</f>
        <v>0</v>
      </c>
      <c r="AX245">
        <f>(AW245-1)*100</f>
        <v>0</v>
      </c>
      <c r="AY245">
        <f>MAX(0,($B$13+$C$13*BX245)/(1+$D$13*BX245)*BQ245/(BS245+273)*$E$13)</f>
        <v>0</v>
      </c>
      <c r="AZ245">
        <f>$B$11*BY245+$C$11*BZ245+$F$11*CK245*(1-CN245)</f>
        <v>0</v>
      </c>
      <c r="BA245">
        <f>AZ245*BB245</f>
        <v>0</v>
      </c>
      <c r="BB245">
        <f>($B$11*$D$9+$C$11*$D$9+$F$11*((CX245+CP245)/MAX(CX245+CP245+CY245, 0.1)*$I$9+CY245/MAX(CX245+CP245+CY245, 0.1)*$J$9))/($B$11+$C$11+$F$11)</f>
        <v>0</v>
      </c>
      <c r="BC245">
        <f>($B$11*$K$9+$C$11*$K$9+$F$11*((CX245+CP245)/MAX(CX245+CP245+CY245, 0.1)*$P$9+CY245/MAX(CX245+CP245+CY245, 0.1)*$Q$9))/($B$11+$C$11+$F$11)</f>
        <v>0</v>
      </c>
      <c r="BD245">
        <v>6</v>
      </c>
      <c r="BE245">
        <v>0.5</v>
      </c>
      <c r="BF245" t="s">
        <v>361</v>
      </c>
      <c r="BG245">
        <v>2</v>
      </c>
      <c r="BH245" t="b">
        <v>1</v>
      </c>
      <c r="BI245">
        <v>1728493421.1</v>
      </c>
      <c r="BJ245">
        <v>1293.408518518519</v>
      </c>
      <c r="BK245">
        <v>1328.505185185185</v>
      </c>
      <c r="BL245">
        <v>15.99925925925926</v>
      </c>
      <c r="BM245">
        <v>15.11850370370371</v>
      </c>
      <c r="BN245">
        <v>1304.518148148148</v>
      </c>
      <c r="BO245">
        <v>16.08981111111111</v>
      </c>
      <c r="BP245">
        <v>600.0087407407407</v>
      </c>
      <c r="BQ245">
        <v>97.4939185185185</v>
      </c>
      <c r="BR245">
        <v>0.1000049407407407</v>
      </c>
      <c r="BS245">
        <v>24.82985185185185</v>
      </c>
      <c r="BT245">
        <v>25.02835555555555</v>
      </c>
      <c r="BU245">
        <v>999.9000000000001</v>
      </c>
      <c r="BV245">
        <v>0</v>
      </c>
      <c r="BW245">
        <v>0</v>
      </c>
      <c r="BX245">
        <v>10006.20444444445</v>
      </c>
      <c r="BY245">
        <v>0</v>
      </c>
      <c r="BZ245">
        <v>484.4023703703704</v>
      </c>
      <c r="CA245">
        <v>-35.09498518518518</v>
      </c>
      <c r="CB245">
        <v>1314.43962962963</v>
      </c>
      <c r="CC245">
        <v>1348.898518518519</v>
      </c>
      <c r="CD245">
        <v>0.880766</v>
      </c>
      <c r="CE245">
        <v>1328.505185185185</v>
      </c>
      <c r="CF245">
        <v>15.11850370370371</v>
      </c>
      <c r="CG245">
        <v>1.559831111111111</v>
      </c>
      <c r="CH245">
        <v>1.473961481481482</v>
      </c>
      <c r="CI245">
        <v>13.56759259259259</v>
      </c>
      <c r="CJ245">
        <v>12.70066666666666</v>
      </c>
      <c r="CK245">
        <v>1599.986296296296</v>
      </c>
      <c r="CL245">
        <v>0.6919922592592592</v>
      </c>
      <c r="CM245">
        <v>0.3080076666666667</v>
      </c>
      <c r="CN245">
        <v>0</v>
      </c>
      <c r="CO245">
        <v>2.105825925925926</v>
      </c>
      <c r="CP245">
        <v>0</v>
      </c>
      <c r="CQ245">
        <v>13215.72962962963</v>
      </c>
      <c r="CR245">
        <v>13790.01481481482</v>
      </c>
      <c r="CS245">
        <v>39.8007037037037</v>
      </c>
      <c r="CT245">
        <v>40.803</v>
      </c>
      <c r="CU245">
        <v>40.05766666666667</v>
      </c>
      <c r="CV245">
        <v>39.57614814814814</v>
      </c>
      <c r="CW245">
        <v>39.06696296296296</v>
      </c>
      <c r="CX245">
        <v>1107.177407407407</v>
      </c>
      <c r="CY245">
        <v>492.8088888888889</v>
      </c>
      <c r="CZ245">
        <v>0</v>
      </c>
      <c r="DA245">
        <v>1728493485.4</v>
      </c>
      <c r="DB245">
        <v>0</v>
      </c>
      <c r="DC245">
        <v>1728490956.5</v>
      </c>
      <c r="DD245" t="s">
        <v>362</v>
      </c>
      <c r="DE245">
        <v>1728490952.5</v>
      </c>
      <c r="DF245">
        <v>1728490956.5</v>
      </c>
      <c r="DG245">
        <v>1</v>
      </c>
      <c r="DH245">
        <v>-0.065</v>
      </c>
      <c r="DI245">
        <v>-0.008</v>
      </c>
      <c r="DJ245">
        <v>-3.246</v>
      </c>
      <c r="DK245">
        <v>-0.091</v>
      </c>
      <c r="DL245">
        <v>52</v>
      </c>
      <c r="DM245">
        <v>15</v>
      </c>
      <c r="DN245">
        <v>0.25</v>
      </c>
      <c r="DO245">
        <v>0.13</v>
      </c>
      <c r="DP245">
        <v>-35.03006829268293</v>
      </c>
      <c r="DQ245">
        <v>-1.142899651567997</v>
      </c>
      <c r="DR245">
        <v>0.1869823174619101</v>
      </c>
      <c r="DS245">
        <v>0</v>
      </c>
      <c r="DT245">
        <v>0.8929901707317074</v>
      </c>
      <c r="DU245">
        <v>-0.2455483066202084</v>
      </c>
      <c r="DV245">
        <v>0.0256097373648712</v>
      </c>
      <c r="DW245">
        <v>0</v>
      </c>
      <c r="DX245">
        <v>0</v>
      </c>
      <c r="DY245">
        <v>2</v>
      </c>
      <c r="DZ245" t="s">
        <v>386</v>
      </c>
      <c r="EA245">
        <v>3.23091</v>
      </c>
      <c r="EB245">
        <v>2.70436</v>
      </c>
      <c r="EC245">
        <v>0.222662</v>
      </c>
      <c r="ED245">
        <v>0.22567</v>
      </c>
      <c r="EE245">
        <v>0.0843209</v>
      </c>
      <c r="EF245">
        <v>0.0812105</v>
      </c>
      <c r="EG245">
        <v>25624.9</v>
      </c>
      <c r="EH245">
        <v>24901.4</v>
      </c>
      <c r="EI245">
        <v>31553.6</v>
      </c>
      <c r="EJ245">
        <v>30469.6</v>
      </c>
      <c r="EK245">
        <v>38722.7</v>
      </c>
      <c r="EL245">
        <v>37011.3</v>
      </c>
      <c r="EM245">
        <v>44240.2</v>
      </c>
      <c r="EN245">
        <v>42536.8</v>
      </c>
      <c r="EO245">
        <v>1.8744</v>
      </c>
      <c r="EP245">
        <v>1.89535</v>
      </c>
      <c r="EQ245">
        <v>0.132322</v>
      </c>
      <c r="ER245">
        <v>0</v>
      </c>
      <c r="ES245">
        <v>22.8453</v>
      </c>
      <c r="ET245">
        <v>999.9</v>
      </c>
      <c r="EU245">
        <v>69.90000000000001</v>
      </c>
      <c r="EV245">
        <v>24.1</v>
      </c>
      <c r="EW245">
        <v>21.6021</v>
      </c>
      <c r="EX245">
        <v>61.0219</v>
      </c>
      <c r="EY245">
        <v>24.5272</v>
      </c>
      <c r="EZ245">
        <v>1</v>
      </c>
      <c r="FA245">
        <v>-0.186758</v>
      </c>
      <c r="FB245">
        <v>0.668284</v>
      </c>
      <c r="FC245">
        <v>20.1996</v>
      </c>
      <c r="FD245">
        <v>5.21924</v>
      </c>
      <c r="FE245">
        <v>11.9972</v>
      </c>
      <c r="FF245">
        <v>4.96505</v>
      </c>
      <c r="FG245">
        <v>3.29565</v>
      </c>
      <c r="FH245">
        <v>9999</v>
      </c>
      <c r="FI245">
        <v>9999</v>
      </c>
      <c r="FJ245">
        <v>9999</v>
      </c>
      <c r="FK245">
        <v>148.7</v>
      </c>
      <c r="FL245">
        <v>4.97099</v>
      </c>
      <c r="FM245">
        <v>1.86768</v>
      </c>
      <c r="FN245">
        <v>1.85889</v>
      </c>
      <c r="FO245">
        <v>1.86508</v>
      </c>
      <c r="FP245">
        <v>1.86307</v>
      </c>
      <c r="FQ245">
        <v>1.86443</v>
      </c>
      <c r="FR245">
        <v>1.85988</v>
      </c>
      <c r="FS245">
        <v>1.86399</v>
      </c>
      <c r="FT245">
        <v>0</v>
      </c>
      <c r="FU245">
        <v>0</v>
      </c>
      <c r="FV245">
        <v>0</v>
      </c>
      <c r="FW245">
        <v>0</v>
      </c>
      <c r="FX245" t="s">
        <v>364</v>
      </c>
      <c r="FY245" t="s">
        <v>365</v>
      </c>
      <c r="FZ245" t="s">
        <v>366</v>
      </c>
      <c r="GA245" t="s">
        <v>366</v>
      </c>
      <c r="GB245" t="s">
        <v>366</v>
      </c>
      <c r="GC245" t="s">
        <v>366</v>
      </c>
      <c r="GD245">
        <v>0</v>
      </c>
      <c r="GE245">
        <v>100</v>
      </c>
      <c r="GF245">
        <v>100</v>
      </c>
      <c r="GG245">
        <v>-11.21</v>
      </c>
      <c r="GH245">
        <v>-0.0905</v>
      </c>
      <c r="GI245">
        <v>-2.868309889394353</v>
      </c>
      <c r="GJ245">
        <v>-0.006773961979547998</v>
      </c>
      <c r="GK245">
        <v>-8.296070481250098E-08</v>
      </c>
      <c r="GL245">
        <v>3.322967193956903E-10</v>
      </c>
      <c r="GM245">
        <v>-0.07871069313407227</v>
      </c>
      <c r="GN245">
        <v>-0.00208336341840114</v>
      </c>
      <c r="GO245">
        <v>8.801746095907445E-05</v>
      </c>
      <c r="GP245">
        <v>-2.677693255255651E-07</v>
      </c>
      <c r="GQ245">
        <v>3</v>
      </c>
      <c r="GR245">
        <v>2052</v>
      </c>
      <c r="GS245">
        <v>2</v>
      </c>
      <c r="GT245">
        <v>18</v>
      </c>
      <c r="GU245">
        <v>41.3</v>
      </c>
      <c r="GV245">
        <v>41.2</v>
      </c>
      <c r="GW245">
        <v>2.89551</v>
      </c>
      <c r="GX245">
        <v>2.36206</v>
      </c>
      <c r="GY245">
        <v>1.44897</v>
      </c>
      <c r="GZ245">
        <v>2.32056</v>
      </c>
      <c r="HA245">
        <v>1.55151</v>
      </c>
      <c r="HB245">
        <v>2.28271</v>
      </c>
      <c r="HC245">
        <v>29.5165</v>
      </c>
      <c r="HD245">
        <v>14.5786</v>
      </c>
      <c r="HE245">
        <v>18</v>
      </c>
      <c r="HF245">
        <v>425.269</v>
      </c>
      <c r="HG245">
        <v>434.798</v>
      </c>
      <c r="HH245">
        <v>22.3867</v>
      </c>
      <c r="HI245">
        <v>24.6011</v>
      </c>
      <c r="HJ245">
        <v>30.0006</v>
      </c>
      <c r="HK245">
        <v>24.5653</v>
      </c>
      <c r="HL245">
        <v>24.4848</v>
      </c>
      <c r="HM245">
        <v>58.0381</v>
      </c>
      <c r="HN245">
        <v>37.5645</v>
      </c>
      <c r="HO245">
        <v>39.4595</v>
      </c>
      <c r="HP245">
        <v>22.375</v>
      </c>
      <c r="HQ245">
        <v>1363.88</v>
      </c>
      <c r="HR245">
        <v>15.2644</v>
      </c>
      <c r="HS245">
        <v>100.159</v>
      </c>
      <c r="HT245">
        <v>101.653</v>
      </c>
    </row>
    <row r="246" spans="1:228">
      <c r="A246">
        <v>230</v>
      </c>
      <c r="B246">
        <v>1728493433.6</v>
      </c>
      <c r="C246">
        <v>2496.099999904633</v>
      </c>
      <c r="D246" t="s">
        <v>827</v>
      </c>
      <c r="E246" t="s">
        <v>828</v>
      </c>
      <c r="F246">
        <v>5</v>
      </c>
      <c r="G246" t="s">
        <v>357</v>
      </c>
      <c r="H246" t="s">
        <v>358</v>
      </c>
      <c r="I246" t="s">
        <v>359</v>
      </c>
      <c r="J246" t="s">
        <v>612</v>
      </c>
      <c r="K246">
        <v>1728493425.814285</v>
      </c>
      <c r="L246">
        <f>(M246)/1000</f>
        <v>0</v>
      </c>
      <c r="M246">
        <f>IF(BH246, AP246, AJ246)</f>
        <v>0</v>
      </c>
      <c r="N246">
        <f>IF(BH246, AK246, AI246)</f>
        <v>0</v>
      </c>
      <c r="O246">
        <f>BJ246 - IF(AW246&gt;1, N246*BD246*100.0/(AY246), 0)</f>
        <v>0</v>
      </c>
      <c r="P246">
        <f>((V246-L246/2)*O246-N246)/(V246+L246/2)</f>
        <v>0</v>
      </c>
      <c r="Q246">
        <f>P246*(BQ246+BR246)/1000.0</f>
        <v>0</v>
      </c>
      <c r="R246">
        <f>(BJ246 - IF(AW246&gt;1, N246*BD246*100.0/(AY246), 0))*(BQ246+BR246)/1000.0</f>
        <v>0</v>
      </c>
      <c r="S246">
        <f>2.0/((1/U246-1/T246)+SIGN(U246)*SQRT((1/U246-1/T246)*(1/U246-1/T246) + 4*BE246/((BE246+1)*(BE246+1))*(2*1/U246*1/T246-1/T246*1/T246)))</f>
        <v>0</v>
      </c>
      <c r="T246">
        <f>IF(LEFT(BF246,1)&lt;&gt;"0",IF(LEFT(BF246,1)="1",3.0,BG246),$D$5+$E$5*(BX246*BQ246/($K$5*1000))+$F$5*(BX246*BQ246/($K$5*1000))*MAX(MIN(BD246,$J$5),$I$5)*MAX(MIN(BD246,$J$5),$I$5)+$G$5*MAX(MIN(BD246,$J$5),$I$5)*(BX246*BQ246/($K$5*1000))+$H$5*(BX246*BQ246/($K$5*1000))*(BX246*BQ246/($K$5*1000)))</f>
        <v>0</v>
      </c>
      <c r="U246">
        <f>L246*(1000-(1000*0.61365*exp(17.502*Y246/(240.97+Y246))/(BQ246+BR246)+BL246)/2)/(1000*0.61365*exp(17.502*Y246/(240.97+Y246))/(BQ246+BR246)-BL246)</f>
        <v>0</v>
      </c>
      <c r="V246">
        <f>1/((BE246+1)/(S246/1.6)+1/(T246/1.37)) + BE246/((BE246+1)/(S246/1.6) + BE246/(T246/1.37))</f>
        <v>0</v>
      </c>
      <c r="W246">
        <f>(AZ246*BC246)</f>
        <v>0</v>
      </c>
      <c r="X246">
        <f>(BS246+(W246+2*0.95*5.67E-8*(((BS246+$B$7)+273)^4-(BS246+273)^4)-44100*L246)/(1.84*29.3*T246+8*0.95*5.67E-8*(BS246+273)^3))</f>
        <v>0</v>
      </c>
      <c r="Y246">
        <f>($C$7*BT246+$D$7*BU246+$E$7*X246)</f>
        <v>0</v>
      </c>
      <c r="Z246">
        <f>0.61365*exp(17.502*Y246/(240.97+Y246))</f>
        <v>0</v>
      </c>
      <c r="AA246">
        <f>(AB246/AC246*100)</f>
        <v>0</v>
      </c>
      <c r="AB246">
        <f>BL246*(BQ246+BR246)/1000</f>
        <v>0</v>
      </c>
      <c r="AC246">
        <f>0.61365*exp(17.502*BS246/(240.97+BS246))</f>
        <v>0</v>
      </c>
      <c r="AD246">
        <f>(Z246-BL246*(BQ246+BR246)/1000)</f>
        <v>0</v>
      </c>
      <c r="AE246">
        <f>(-L246*44100)</f>
        <v>0</v>
      </c>
      <c r="AF246">
        <f>2*29.3*T246*0.92*(BS246-Y246)</f>
        <v>0</v>
      </c>
      <c r="AG246">
        <f>2*0.95*5.67E-8*(((BS246+$B$7)+273)^4-(Y246+273)^4)</f>
        <v>0</v>
      </c>
      <c r="AH246">
        <f>W246+AG246+AE246+AF246</f>
        <v>0</v>
      </c>
      <c r="AI246">
        <f>BP246*AW246*(BK246-BJ246*(1000-AW246*BM246)/(1000-AW246*BL246))/(100*BD246)</f>
        <v>0</v>
      </c>
      <c r="AJ246">
        <f>1000*BP246*AW246*(BL246-BM246)/(100*BD246*(1000-AW246*BL246))</f>
        <v>0</v>
      </c>
      <c r="AK246">
        <f>(AL246 - AM246 - BQ246*1E3/(8.314*(BS246+273.15)) * AO246/BP246 * AN246) * BP246/(100*BD246) * (1000 - BM246)/1000</f>
        <v>0</v>
      </c>
      <c r="AL246">
        <v>1374.719892610679</v>
      </c>
      <c r="AM246">
        <v>1344.964484848485</v>
      </c>
      <c r="AN246">
        <v>2.565392927890728</v>
      </c>
      <c r="AO246">
        <v>66.79350455149209</v>
      </c>
      <c r="AP246">
        <f>(AR246 - AQ246 + BQ246*1E3/(8.314*(BS246+273.15)) * AT246/BP246 * AS246) * BP246/(100*BD246) * 1000/(1000 - AR246)</f>
        <v>0</v>
      </c>
      <c r="AQ246">
        <v>15.2052001786563</v>
      </c>
      <c r="AR246">
        <v>16.04731878787878</v>
      </c>
      <c r="AS246">
        <v>0.00502140507599665</v>
      </c>
      <c r="AT246">
        <v>79.18149441064182</v>
      </c>
      <c r="AU246">
        <v>146</v>
      </c>
      <c r="AV246">
        <v>24</v>
      </c>
      <c r="AW246">
        <f>IF(AU246*$H$13&gt;=AY246,1.0,(AY246/(AY246-AU246*$H$13)))</f>
        <v>0</v>
      </c>
      <c r="AX246">
        <f>(AW246-1)*100</f>
        <v>0</v>
      </c>
      <c r="AY246">
        <f>MAX(0,($B$13+$C$13*BX246)/(1+$D$13*BX246)*BQ246/(BS246+273)*$E$13)</f>
        <v>0</v>
      </c>
      <c r="AZ246">
        <f>$B$11*BY246+$C$11*BZ246+$F$11*CK246*(1-CN246)</f>
        <v>0</v>
      </c>
      <c r="BA246">
        <f>AZ246*BB246</f>
        <v>0</v>
      </c>
      <c r="BB246">
        <f>($B$11*$D$9+$C$11*$D$9+$F$11*((CX246+CP246)/MAX(CX246+CP246+CY246, 0.1)*$I$9+CY246/MAX(CX246+CP246+CY246, 0.1)*$J$9))/($B$11+$C$11+$F$11)</f>
        <v>0</v>
      </c>
      <c r="BC246">
        <f>($B$11*$K$9+$C$11*$K$9+$F$11*((CX246+CP246)/MAX(CX246+CP246+CY246, 0.1)*$P$9+CY246/MAX(CX246+CP246+CY246, 0.1)*$Q$9))/($B$11+$C$11+$F$11)</f>
        <v>0</v>
      </c>
      <c r="BD246">
        <v>6</v>
      </c>
      <c r="BE246">
        <v>0.5</v>
      </c>
      <c r="BF246" t="s">
        <v>361</v>
      </c>
      <c r="BG246">
        <v>2</v>
      </c>
      <c r="BH246" t="b">
        <v>1</v>
      </c>
      <c r="BI246">
        <v>1728493425.814285</v>
      </c>
      <c r="BJ246">
        <v>1305.168214285714</v>
      </c>
      <c r="BK246">
        <v>1340.356428571429</v>
      </c>
      <c r="BL246">
        <v>16.01233571428572</v>
      </c>
      <c r="BM246">
        <v>15.15912142857143</v>
      </c>
      <c r="BN246">
        <v>1316.339285714286</v>
      </c>
      <c r="BO246">
        <v>16.10288214285714</v>
      </c>
      <c r="BP246">
        <v>600.0185714285714</v>
      </c>
      <c r="BQ246">
        <v>97.49335714285714</v>
      </c>
      <c r="BR246">
        <v>0.1000536107142857</v>
      </c>
      <c r="BS246">
        <v>24.8323</v>
      </c>
      <c r="BT246">
        <v>25.02811428571428</v>
      </c>
      <c r="BU246">
        <v>999.9000000000002</v>
      </c>
      <c r="BV246">
        <v>0</v>
      </c>
      <c r="BW246">
        <v>0</v>
      </c>
      <c r="BX246">
        <v>10004.37714285714</v>
      </c>
      <c r="BY246">
        <v>0</v>
      </c>
      <c r="BZ246">
        <v>470.7163928571428</v>
      </c>
      <c r="CA246">
        <v>-35.18638214285714</v>
      </c>
      <c r="CB246">
        <v>1326.408571428572</v>
      </c>
      <c r="CC246">
        <v>1360.9875</v>
      </c>
      <c r="CD246">
        <v>0.8532178928571429</v>
      </c>
      <c r="CE246">
        <v>1340.356428571429</v>
      </c>
      <c r="CF246">
        <v>15.15912142857143</v>
      </c>
      <c r="CG246">
        <v>1.561096071428571</v>
      </c>
      <c r="CH246">
        <v>1.477913214285714</v>
      </c>
      <c r="CI246">
        <v>13.58005357142857</v>
      </c>
      <c r="CJ246">
        <v>12.7415</v>
      </c>
      <c r="CK246">
        <v>1600.003214285714</v>
      </c>
      <c r="CL246">
        <v>0.6919982499999999</v>
      </c>
      <c r="CM246">
        <v>0.3080016785714286</v>
      </c>
      <c r="CN246">
        <v>0</v>
      </c>
      <c r="CO246">
        <v>2.090967857142857</v>
      </c>
      <c r="CP246">
        <v>0</v>
      </c>
      <c r="CQ246">
        <v>13221.42857142857</v>
      </c>
      <c r="CR246">
        <v>13790.19285714286</v>
      </c>
      <c r="CS246">
        <v>39.87475</v>
      </c>
      <c r="CT246">
        <v>40.86128571428571</v>
      </c>
      <c r="CU246">
        <v>40.12021428571428</v>
      </c>
      <c r="CV246">
        <v>39.65378571428572</v>
      </c>
      <c r="CW246">
        <v>39.13592857142857</v>
      </c>
      <c r="CX246">
        <v>1107.198928571429</v>
      </c>
      <c r="CY246">
        <v>492.8042857142858</v>
      </c>
      <c r="CZ246">
        <v>0</v>
      </c>
      <c r="DA246">
        <v>1728493490.2</v>
      </c>
      <c r="DB246">
        <v>0</v>
      </c>
      <c r="DC246">
        <v>1728490956.5</v>
      </c>
      <c r="DD246" t="s">
        <v>362</v>
      </c>
      <c r="DE246">
        <v>1728490952.5</v>
      </c>
      <c r="DF246">
        <v>1728490956.5</v>
      </c>
      <c r="DG246">
        <v>1</v>
      </c>
      <c r="DH246">
        <v>-0.065</v>
      </c>
      <c r="DI246">
        <v>-0.008</v>
      </c>
      <c r="DJ246">
        <v>-3.246</v>
      </c>
      <c r="DK246">
        <v>-0.091</v>
      </c>
      <c r="DL246">
        <v>52</v>
      </c>
      <c r="DM246">
        <v>15</v>
      </c>
      <c r="DN246">
        <v>0.25</v>
      </c>
      <c r="DO246">
        <v>0.13</v>
      </c>
      <c r="DP246">
        <v>-35.12167</v>
      </c>
      <c r="DQ246">
        <v>-0.7078739212007505</v>
      </c>
      <c r="DR246">
        <v>0.1660042999443087</v>
      </c>
      <c r="DS246">
        <v>0</v>
      </c>
      <c r="DT246">
        <v>0.86769765</v>
      </c>
      <c r="DU246">
        <v>-0.3461748517823642</v>
      </c>
      <c r="DV246">
        <v>0.03383638146917456</v>
      </c>
      <c r="DW246">
        <v>0</v>
      </c>
      <c r="DX246">
        <v>0</v>
      </c>
      <c r="DY246">
        <v>2</v>
      </c>
      <c r="DZ246" t="s">
        <v>386</v>
      </c>
      <c r="EA246">
        <v>3.2307</v>
      </c>
      <c r="EB246">
        <v>2.70435</v>
      </c>
      <c r="EC246">
        <v>0.223963</v>
      </c>
      <c r="ED246">
        <v>0.226967</v>
      </c>
      <c r="EE246">
        <v>0.084439</v>
      </c>
      <c r="EF246">
        <v>0.0815182</v>
      </c>
      <c r="EG246">
        <v>25581.8</v>
      </c>
      <c r="EH246">
        <v>24859.7</v>
      </c>
      <c r="EI246">
        <v>31553.3</v>
      </c>
      <c r="EJ246">
        <v>30469.6</v>
      </c>
      <c r="EK246">
        <v>38717.2</v>
      </c>
      <c r="EL246">
        <v>36998.7</v>
      </c>
      <c r="EM246">
        <v>44239.6</v>
      </c>
      <c r="EN246">
        <v>42536.6</v>
      </c>
      <c r="EO246">
        <v>1.87405</v>
      </c>
      <c r="EP246">
        <v>1.89565</v>
      </c>
      <c r="EQ246">
        <v>0.13331</v>
      </c>
      <c r="ER246">
        <v>0</v>
      </c>
      <c r="ES246">
        <v>22.8456</v>
      </c>
      <c r="ET246">
        <v>999.9</v>
      </c>
      <c r="EU246">
        <v>69.90000000000001</v>
      </c>
      <c r="EV246">
        <v>24.1</v>
      </c>
      <c r="EW246">
        <v>21.6016</v>
      </c>
      <c r="EX246">
        <v>61.2419</v>
      </c>
      <c r="EY246">
        <v>25.008</v>
      </c>
      <c r="EZ246">
        <v>1</v>
      </c>
      <c r="FA246">
        <v>-0.18643</v>
      </c>
      <c r="FB246">
        <v>0.651612</v>
      </c>
      <c r="FC246">
        <v>20.1997</v>
      </c>
      <c r="FD246">
        <v>5.21864</v>
      </c>
      <c r="FE246">
        <v>11.9977</v>
      </c>
      <c r="FF246">
        <v>4.9649</v>
      </c>
      <c r="FG246">
        <v>3.29558</v>
      </c>
      <c r="FH246">
        <v>9999</v>
      </c>
      <c r="FI246">
        <v>9999</v>
      </c>
      <c r="FJ246">
        <v>9999</v>
      </c>
      <c r="FK246">
        <v>148.7</v>
      </c>
      <c r="FL246">
        <v>4.97097</v>
      </c>
      <c r="FM246">
        <v>1.86768</v>
      </c>
      <c r="FN246">
        <v>1.8589</v>
      </c>
      <c r="FO246">
        <v>1.86508</v>
      </c>
      <c r="FP246">
        <v>1.86307</v>
      </c>
      <c r="FQ246">
        <v>1.86445</v>
      </c>
      <c r="FR246">
        <v>1.85989</v>
      </c>
      <c r="FS246">
        <v>1.86399</v>
      </c>
      <c r="FT246">
        <v>0</v>
      </c>
      <c r="FU246">
        <v>0</v>
      </c>
      <c r="FV246">
        <v>0</v>
      </c>
      <c r="FW246">
        <v>0</v>
      </c>
      <c r="FX246" t="s">
        <v>364</v>
      </c>
      <c r="FY246" t="s">
        <v>365</v>
      </c>
      <c r="FZ246" t="s">
        <v>366</v>
      </c>
      <c r="GA246" t="s">
        <v>366</v>
      </c>
      <c r="GB246" t="s">
        <v>366</v>
      </c>
      <c r="GC246" t="s">
        <v>366</v>
      </c>
      <c r="GD246">
        <v>0</v>
      </c>
      <c r="GE246">
        <v>100</v>
      </c>
      <c r="GF246">
        <v>100</v>
      </c>
      <c r="GG246">
        <v>-11.27</v>
      </c>
      <c r="GH246">
        <v>-0.0905</v>
      </c>
      <c r="GI246">
        <v>-2.868309889394353</v>
      </c>
      <c r="GJ246">
        <v>-0.006773961979547998</v>
      </c>
      <c r="GK246">
        <v>-8.296070481250098E-08</v>
      </c>
      <c r="GL246">
        <v>3.322967193956903E-10</v>
      </c>
      <c r="GM246">
        <v>-0.07871069313407227</v>
      </c>
      <c r="GN246">
        <v>-0.00208336341840114</v>
      </c>
      <c r="GO246">
        <v>8.801746095907445E-05</v>
      </c>
      <c r="GP246">
        <v>-2.677693255255651E-07</v>
      </c>
      <c r="GQ246">
        <v>3</v>
      </c>
      <c r="GR246">
        <v>2052</v>
      </c>
      <c r="GS246">
        <v>2</v>
      </c>
      <c r="GT246">
        <v>18</v>
      </c>
      <c r="GU246">
        <v>41.4</v>
      </c>
      <c r="GV246">
        <v>41.3</v>
      </c>
      <c r="GW246">
        <v>2.9187</v>
      </c>
      <c r="GX246">
        <v>2.34985</v>
      </c>
      <c r="GY246">
        <v>1.44775</v>
      </c>
      <c r="GZ246">
        <v>2.32056</v>
      </c>
      <c r="HA246">
        <v>1.55151</v>
      </c>
      <c r="HB246">
        <v>2.40601</v>
      </c>
      <c r="HC246">
        <v>29.5378</v>
      </c>
      <c r="HD246">
        <v>14.5873</v>
      </c>
      <c r="HE246">
        <v>18</v>
      </c>
      <c r="HF246">
        <v>425.132</v>
      </c>
      <c r="HG246">
        <v>435.036</v>
      </c>
      <c r="HH246">
        <v>22.3574</v>
      </c>
      <c r="HI246">
        <v>24.6084</v>
      </c>
      <c r="HJ246">
        <v>30.0006</v>
      </c>
      <c r="HK246">
        <v>24.572</v>
      </c>
      <c r="HL246">
        <v>24.4925</v>
      </c>
      <c r="HM246">
        <v>58.4525</v>
      </c>
      <c r="HN246">
        <v>37.5645</v>
      </c>
      <c r="HO246">
        <v>39.0797</v>
      </c>
      <c r="HP246">
        <v>22.3516</v>
      </c>
      <c r="HQ246">
        <v>1373.9</v>
      </c>
      <c r="HR246">
        <v>15.2567</v>
      </c>
      <c r="HS246">
        <v>100.158</v>
      </c>
      <c r="HT246">
        <v>101.652</v>
      </c>
    </row>
    <row r="247" spans="1:228">
      <c r="A247">
        <v>231</v>
      </c>
      <c r="B247">
        <v>1728493438.6</v>
      </c>
      <c r="C247">
        <v>2501.099999904633</v>
      </c>
      <c r="D247" t="s">
        <v>829</v>
      </c>
      <c r="E247" t="s">
        <v>830</v>
      </c>
      <c r="F247">
        <v>5</v>
      </c>
      <c r="G247" t="s">
        <v>357</v>
      </c>
      <c r="H247" t="s">
        <v>358</v>
      </c>
      <c r="I247" t="s">
        <v>359</v>
      </c>
      <c r="J247" t="s">
        <v>612</v>
      </c>
      <c r="K247">
        <v>1728493431.1</v>
      </c>
      <c r="L247">
        <f>(M247)/1000</f>
        <v>0</v>
      </c>
      <c r="M247">
        <f>IF(BH247, AP247, AJ247)</f>
        <v>0</v>
      </c>
      <c r="N247">
        <f>IF(BH247, AK247, AI247)</f>
        <v>0</v>
      </c>
      <c r="O247">
        <f>BJ247 - IF(AW247&gt;1, N247*BD247*100.0/(AY247), 0)</f>
        <v>0</v>
      </c>
      <c r="P247">
        <f>((V247-L247/2)*O247-N247)/(V247+L247/2)</f>
        <v>0</v>
      </c>
      <c r="Q247">
        <f>P247*(BQ247+BR247)/1000.0</f>
        <v>0</v>
      </c>
      <c r="R247">
        <f>(BJ247 - IF(AW247&gt;1, N247*BD247*100.0/(AY247), 0))*(BQ247+BR247)/1000.0</f>
        <v>0</v>
      </c>
      <c r="S247">
        <f>2.0/((1/U247-1/T247)+SIGN(U247)*SQRT((1/U247-1/T247)*(1/U247-1/T247) + 4*BE247/((BE247+1)*(BE247+1))*(2*1/U247*1/T247-1/T247*1/T247)))</f>
        <v>0</v>
      </c>
      <c r="T247">
        <f>IF(LEFT(BF247,1)&lt;&gt;"0",IF(LEFT(BF247,1)="1",3.0,BG247),$D$5+$E$5*(BX247*BQ247/($K$5*1000))+$F$5*(BX247*BQ247/($K$5*1000))*MAX(MIN(BD247,$J$5),$I$5)*MAX(MIN(BD247,$J$5),$I$5)+$G$5*MAX(MIN(BD247,$J$5),$I$5)*(BX247*BQ247/($K$5*1000))+$H$5*(BX247*BQ247/($K$5*1000))*(BX247*BQ247/($K$5*1000)))</f>
        <v>0</v>
      </c>
      <c r="U247">
        <f>L247*(1000-(1000*0.61365*exp(17.502*Y247/(240.97+Y247))/(BQ247+BR247)+BL247)/2)/(1000*0.61365*exp(17.502*Y247/(240.97+Y247))/(BQ247+BR247)-BL247)</f>
        <v>0</v>
      </c>
      <c r="V247">
        <f>1/((BE247+1)/(S247/1.6)+1/(T247/1.37)) + BE247/((BE247+1)/(S247/1.6) + BE247/(T247/1.37))</f>
        <v>0</v>
      </c>
      <c r="W247">
        <f>(AZ247*BC247)</f>
        <v>0</v>
      </c>
      <c r="X247">
        <f>(BS247+(W247+2*0.95*5.67E-8*(((BS247+$B$7)+273)^4-(BS247+273)^4)-44100*L247)/(1.84*29.3*T247+8*0.95*5.67E-8*(BS247+273)^3))</f>
        <v>0</v>
      </c>
      <c r="Y247">
        <f>($C$7*BT247+$D$7*BU247+$E$7*X247)</f>
        <v>0</v>
      </c>
      <c r="Z247">
        <f>0.61365*exp(17.502*Y247/(240.97+Y247))</f>
        <v>0</v>
      </c>
      <c r="AA247">
        <f>(AB247/AC247*100)</f>
        <v>0</v>
      </c>
      <c r="AB247">
        <f>BL247*(BQ247+BR247)/1000</f>
        <v>0</v>
      </c>
      <c r="AC247">
        <f>0.61365*exp(17.502*BS247/(240.97+BS247))</f>
        <v>0</v>
      </c>
      <c r="AD247">
        <f>(Z247-BL247*(BQ247+BR247)/1000)</f>
        <v>0</v>
      </c>
      <c r="AE247">
        <f>(-L247*44100)</f>
        <v>0</v>
      </c>
      <c r="AF247">
        <f>2*29.3*T247*0.92*(BS247-Y247)</f>
        <v>0</v>
      </c>
      <c r="AG247">
        <f>2*0.95*5.67E-8*(((BS247+$B$7)+273)^4-(Y247+273)^4)</f>
        <v>0</v>
      </c>
      <c r="AH247">
        <f>W247+AG247+AE247+AF247</f>
        <v>0</v>
      </c>
      <c r="AI247">
        <f>BP247*AW247*(BK247-BJ247*(1000-AW247*BM247)/(1000-AW247*BL247))/(100*BD247)</f>
        <v>0</v>
      </c>
      <c r="AJ247">
        <f>1000*BP247*AW247*(BL247-BM247)/(100*BD247*(1000-AW247*BL247))</f>
        <v>0</v>
      </c>
      <c r="AK247">
        <f>(AL247 - AM247 - BQ247*1E3/(8.314*(BS247+273.15)) * AO247/BP247 * AN247) * BP247/(100*BD247) * (1000 - BM247)/1000</f>
        <v>0</v>
      </c>
      <c r="AL247">
        <v>1387.504830710586</v>
      </c>
      <c r="AM247">
        <v>1357.682363636363</v>
      </c>
      <c r="AN247">
        <v>2.540165004774732</v>
      </c>
      <c r="AO247">
        <v>66.79350455149209</v>
      </c>
      <c r="AP247">
        <f>(AR247 - AQ247 + BQ247*1E3/(8.314*(BS247+273.15)) * AT247/BP247 * AS247) * BP247/(100*BD247) * 1000/(1000 - AR247)</f>
        <v>0</v>
      </c>
      <c r="AQ247">
        <v>15.26206792549538</v>
      </c>
      <c r="AR247">
        <v>16.08993212121212</v>
      </c>
      <c r="AS247">
        <v>0.009290990300239912</v>
      </c>
      <c r="AT247">
        <v>79.18149441064182</v>
      </c>
      <c r="AU247">
        <v>146</v>
      </c>
      <c r="AV247">
        <v>24</v>
      </c>
      <c r="AW247">
        <f>IF(AU247*$H$13&gt;=AY247,1.0,(AY247/(AY247-AU247*$H$13)))</f>
        <v>0</v>
      </c>
      <c r="AX247">
        <f>(AW247-1)*100</f>
        <v>0</v>
      </c>
      <c r="AY247">
        <f>MAX(0,($B$13+$C$13*BX247)/(1+$D$13*BX247)*BQ247/(BS247+273)*$E$13)</f>
        <v>0</v>
      </c>
      <c r="AZ247">
        <f>$B$11*BY247+$C$11*BZ247+$F$11*CK247*(1-CN247)</f>
        <v>0</v>
      </c>
      <c r="BA247">
        <f>AZ247*BB247</f>
        <v>0</v>
      </c>
      <c r="BB247">
        <f>($B$11*$D$9+$C$11*$D$9+$F$11*((CX247+CP247)/MAX(CX247+CP247+CY247, 0.1)*$I$9+CY247/MAX(CX247+CP247+CY247, 0.1)*$J$9))/($B$11+$C$11+$F$11)</f>
        <v>0</v>
      </c>
      <c r="BC247">
        <f>($B$11*$K$9+$C$11*$K$9+$F$11*((CX247+CP247)/MAX(CX247+CP247+CY247, 0.1)*$P$9+CY247/MAX(CX247+CP247+CY247, 0.1)*$Q$9))/($B$11+$C$11+$F$11)</f>
        <v>0</v>
      </c>
      <c r="BD247">
        <v>6</v>
      </c>
      <c r="BE247">
        <v>0.5</v>
      </c>
      <c r="BF247" t="s">
        <v>361</v>
      </c>
      <c r="BG247">
        <v>2</v>
      </c>
      <c r="BH247" t="b">
        <v>1</v>
      </c>
      <c r="BI247">
        <v>1728493431.1</v>
      </c>
      <c r="BJ247">
        <v>1318.384074074074</v>
      </c>
      <c r="BK247">
        <v>1353.571481481481</v>
      </c>
      <c r="BL247">
        <v>16.03947777777778</v>
      </c>
      <c r="BM247">
        <v>15.21108888888889</v>
      </c>
      <c r="BN247">
        <v>1329.625925925926</v>
      </c>
      <c r="BO247">
        <v>16.13001481481481</v>
      </c>
      <c r="BP247">
        <v>600.0046296296297</v>
      </c>
      <c r="BQ247">
        <v>97.49292592592592</v>
      </c>
      <c r="BR247">
        <v>0.1000723962962963</v>
      </c>
      <c r="BS247">
        <v>24.8355037037037</v>
      </c>
      <c r="BT247">
        <v>25.03051111111111</v>
      </c>
      <c r="BU247">
        <v>999.9000000000001</v>
      </c>
      <c r="BV247">
        <v>0</v>
      </c>
      <c r="BW247">
        <v>0</v>
      </c>
      <c r="BX247">
        <v>10000.07074074074</v>
      </c>
      <c r="BY247">
        <v>0</v>
      </c>
      <c r="BZ247">
        <v>456.6712222222222</v>
      </c>
      <c r="CA247">
        <v>-35.18593703703704</v>
      </c>
      <c r="CB247">
        <v>1339.876296296296</v>
      </c>
      <c r="CC247">
        <v>1374.479259259259</v>
      </c>
      <c r="CD247">
        <v>0.8283908518518517</v>
      </c>
      <c r="CE247">
        <v>1353.571481481481</v>
      </c>
      <c r="CF247">
        <v>15.21108888888889</v>
      </c>
      <c r="CG247">
        <v>1.563735555555555</v>
      </c>
      <c r="CH247">
        <v>1.482972962962963</v>
      </c>
      <c r="CI247">
        <v>13.6059962962963</v>
      </c>
      <c r="CJ247">
        <v>12.79367777777778</v>
      </c>
      <c r="CK247">
        <v>1600.014444444445</v>
      </c>
      <c r="CL247">
        <v>0.6920035555555556</v>
      </c>
      <c r="CM247">
        <v>0.3079963703703704</v>
      </c>
      <c r="CN247">
        <v>0</v>
      </c>
      <c r="CO247">
        <v>2.126933333333334</v>
      </c>
      <c r="CP247">
        <v>0</v>
      </c>
      <c r="CQ247">
        <v>13227.42592592593</v>
      </c>
      <c r="CR247">
        <v>13790.31111111111</v>
      </c>
      <c r="CS247">
        <v>39.95811111111111</v>
      </c>
      <c r="CT247">
        <v>40.92340740740741</v>
      </c>
      <c r="CU247">
        <v>40.18962962962963</v>
      </c>
      <c r="CV247">
        <v>39.73814814814814</v>
      </c>
      <c r="CW247">
        <v>39.21277777777777</v>
      </c>
      <c r="CX247">
        <v>1107.215185185185</v>
      </c>
      <c r="CY247">
        <v>492.7992592592593</v>
      </c>
      <c r="CZ247">
        <v>0</v>
      </c>
      <c r="DA247">
        <v>1728493495.6</v>
      </c>
      <c r="DB247">
        <v>0</v>
      </c>
      <c r="DC247">
        <v>1728490956.5</v>
      </c>
      <c r="DD247" t="s">
        <v>362</v>
      </c>
      <c r="DE247">
        <v>1728490952.5</v>
      </c>
      <c r="DF247">
        <v>1728490956.5</v>
      </c>
      <c r="DG247">
        <v>1</v>
      </c>
      <c r="DH247">
        <v>-0.065</v>
      </c>
      <c r="DI247">
        <v>-0.008</v>
      </c>
      <c r="DJ247">
        <v>-3.246</v>
      </c>
      <c r="DK247">
        <v>-0.091</v>
      </c>
      <c r="DL247">
        <v>52</v>
      </c>
      <c r="DM247">
        <v>15</v>
      </c>
      <c r="DN247">
        <v>0.25</v>
      </c>
      <c r="DO247">
        <v>0.13</v>
      </c>
      <c r="DP247">
        <v>-35.20516</v>
      </c>
      <c r="DQ247">
        <v>-0.2582949343339646</v>
      </c>
      <c r="DR247">
        <v>0.1383641604607201</v>
      </c>
      <c r="DS247">
        <v>0</v>
      </c>
      <c r="DT247">
        <v>0.842558775</v>
      </c>
      <c r="DU247">
        <v>-0.2900998761726079</v>
      </c>
      <c r="DV247">
        <v>0.02972218976496138</v>
      </c>
      <c r="DW247">
        <v>0</v>
      </c>
      <c r="DX247">
        <v>0</v>
      </c>
      <c r="DY247">
        <v>2</v>
      </c>
      <c r="DZ247" t="s">
        <v>386</v>
      </c>
      <c r="EA247">
        <v>3.23076</v>
      </c>
      <c r="EB247">
        <v>2.70458</v>
      </c>
      <c r="EC247">
        <v>0.225253</v>
      </c>
      <c r="ED247">
        <v>0.228265</v>
      </c>
      <c r="EE247">
        <v>0.0845933</v>
      </c>
      <c r="EF247">
        <v>0.0815801</v>
      </c>
      <c r="EG247">
        <v>25539.2</v>
      </c>
      <c r="EH247">
        <v>24817.6</v>
      </c>
      <c r="EI247">
        <v>31553.1</v>
      </c>
      <c r="EJ247">
        <v>30469.1</v>
      </c>
      <c r="EK247">
        <v>38710.3</v>
      </c>
      <c r="EL247">
        <v>36995.7</v>
      </c>
      <c r="EM247">
        <v>44239.2</v>
      </c>
      <c r="EN247">
        <v>42536</v>
      </c>
      <c r="EO247">
        <v>1.87437</v>
      </c>
      <c r="EP247">
        <v>1.89555</v>
      </c>
      <c r="EQ247">
        <v>0.133883</v>
      </c>
      <c r="ER247">
        <v>0</v>
      </c>
      <c r="ES247">
        <v>22.8484</v>
      </c>
      <c r="ET247">
        <v>999.9</v>
      </c>
      <c r="EU247">
        <v>69.90000000000001</v>
      </c>
      <c r="EV247">
        <v>24.1</v>
      </c>
      <c r="EW247">
        <v>21.6023</v>
      </c>
      <c r="EX247">
        <v>60.5919</v>
      </c>
      <c r="EY247">
        <v>24.8758</v>
      </c>
      <c r="EZ247">
        <v>1</v>
      </c>
      <c r="FA247">
        <v>-0.185655</v>
      </c>
      <c r="FB247">
        <v>0.69158</v>
      </c>
      <c r="FC247">
        <v>20.1995</v>
      </c>
      <c r="FD247">
        <v>5.21834</v>
      </c>
      <c r="FE247">
        <v>11.9977</v>
      </c>
      <c r="FF247">
        <v>4.9649</v>
      </c>
      <c r="FG247">
        <v>3.29553</v>
      </c>
      <c r="FH247">
        <v>9999</v>
      </c>
      <c r="FI247">
        <v>9999</v>
      </c>
      <c r="FJ247">
        <v>9999</v>
      </c>
      <c r="FK247">
        <v>148.7</v>
      </c>
      <c r="FL247">
        <v>4.97099</v>
      </c>
      <c r="FM247">
        <v>1.86768</v>
      </c>
      <c r="FN247">
        <v>1.85888</v>
      </c>
      <c r="FO247">
        <v>1.86508</v>
      </c>
      <c r="FP247">
        <v>1.86306</v>
      </c>
      <c r="FQ247">
        <v>1.86444</v>
      </c>
      <c r="FR247">
        <v>1.85988</v>
      </c>
      <c r="FS247">
        <v>1.86398</v>
      </c>
      <c r="FT247">
        <v>0</v>
      </c>
      <c r="FU247">
        <v>0</v>
      </c>
      <c r="FV247">
        <v>0</v>
      </c>
      <c r="FW247">
        <v>0</v>
      </c>
      <c r="FX247" t="s">
        <v>364</v>
      </c>
      <c r="FY247" t="s">
        <v>365</v>
      </c>
      <c r="FZ247" t="s">
        <v>366</v>
      </c>
      <c r="GA247" t="s">
        <v>366</v>
      </c>
      <c r="GB247" t="s">
        <v>366</v>
      </c>
      <c r="GC247" t="s">
        <v>366</v>
      </c>
      <c r="GD247">
        <v>0</v>
      </c>
      <c r="GE247">
        <v>100</v>
      </c>
      <c r="GF247">
        <v>100</v>
      </c>
      <c r="GG247">
        <v>-11.34</v>
      </c>
      <c r="GH247">
        <v>-0.0905</v>
      </c>
      <c r="GI247">
        <v>-2.868309889394353</v>
      </c>
      <c r="GJ247">
        <v>-0.006773961979547998</v>
      </c>
      <c r="GK247">
        <v>-8.296070481250098E-08</v>
      </c>
      <c r="GL247">
        <v>3.322967193956903E-10</v>
      </c>
      <c r="GM247">
        <v>-0.07871069313407227</v>
      </c>
      <c r="GN247">
        <v>-0.00208336341840114</v>
      </c>
      <c r="GO247">
        <v>8.801746095907445E-05</v>
      </c>
      <c r="GP247">
        <v>-2.677693255255651E-07</v>
      </c>
      <c r="GQ247">
        <v>3</v>
      </c>
      <c r="GR247">
        <v>2052</v>
      </c>
      <c r="GS247">
        <v>2</v>
      </c>
      <c r="GT247">
        <v>18</v>
      </c>
      <c r="GU247">
        <v>41.4</v>
      </c>
      <c r="GV247">
        <v>41.4</v>
      </c>
      <c r="GW247">
        <v>2.93823</v>
      </c>
      <c r="GX247">
        <v>2.36084</v>
      </c>
      <c r="GY247">
        <v>1.44897</v>
      </c>
      <c r="GZ247">
        <v>2.32056</v>
      </c>
      <c r="HA247">
        <v>1.55151</v>
      </c>
      <c r="HB247">
        <v>2.23389</v>
      </c>
      <c r="HC247">
        <v>29.5378</v>
      </c>
      <c r="HD247">
        <v>14.5786</v>
      </c>
      <c r="HE247">
        <v>18</v>
      </c>
      <c r="HF247">
        <v>425.36</v>
      </c>
      <c r="HG247">
        <v>435.035</v>
      </c>
      <c r="HH247">
        <v>22.3322</v>
      </c>
      <c r="HI247">
        <v>24.6156</v>
      </c>
      <c r="HJ247">
        <v>30.0007</v>
      </c>
      <c r="HK247">
        <v>24.5797</v>
      </c>
      <c r="HL247">
        <v>24.4996</v>
      </c>
      <c r="HM247">
        <v>58.8996</v>
      </c>
      <c r="HN247">
        <v>37.5645</v>
      </c>
      <c r="HO247">
        <v>39.0797</v>
      </c>
      <c r="HP247">
        <v>22.3204</v>
      </c>
      <c r="HQ247">
        <v>1388.94</v>
      </c>
      <c r="HR247">
        <v>15.2398</v>
      </c>
      <c r="HS247">
        <v>100.157</v>
      </c>
      <c r="HT247">
        <v>101.651</v>
      </c>
    </row>
    <row r="248" spans="1:228">
      <c r="A248">
        <v>232</v>
      </c>
      <c r="B248">
        <v>1728493443.6</v>
      </c>
      <c r="C248">
        <v>2506.099999904633</v>
      </c>
      <c r="D248" t="s">
        <v>831</v>
      </c>
      <c r="E248" t="s">
        <v>832</v>
      </c>
      <c r="F248">
        <v>5</v>
      </c>
      <c r="G248" t="s">
        <v>357</v>
      </c>
      <c r="H248" t="s">
        <v>358</v>
      </c>
      <c r="I248" t="s">
        <v>359</v>
      </c>
      <c r="J248" t="s">
        <v>612</v>
      </c>
      <c r="K248">
        <v>1728493435.814285</v>
      </c>
      <c r="L248">
        <f>(M248)/1000</f>
        <v>0</v>
      </c>
      <c r="M248">
        <f>IF(BH248, AP248, AJ248)</f>
        <v>0</v>
      </c>
      <c r="N248">
        <f>IF(BH248, AK248, AI248)</f>
        <v>0</v>
      </c>
      <c r="O248">
        <f>BJ248 - IF(AW248&gt;1, N248*BD248*100.0/(AY248), 0)</f>
        <v>0</v>
      </c>
      <c r="P248">
        <f>((V248-L248/2)*O248-N248)/(V248+L248/2)</f>
        <v>0</v>
      </c>
      <c r="Q248">
        <f>P248*(BQ248+BR248)/1000.0</f>
        <v>0</v>
      </c>
      <c r="R248">
        <f>(BJ248 - IF(AW248&gt;1, N248*BD248*100.0/(AY248), 0))*(BQ248+BR248)/1000.0</f>
        <v>0</v>
      </c>
      <c r="S248">
        <f>2.0/((1/U248-1/T248)+SIGN(U248)*SQRT((1/U248-1/T248)*(1/U248-1/T248) + 4*BE248/((BE248+1)*(BE248+1))*(2*1/U248*1/T248-1/T248*1/T248)))</f>
        <v>0</v>
      </c>
      <c r="T248">
        <f>IF(LEFT(BF248,1)&lt;&gt;"0",IF(LEFT(BF248,1)="1",3.0,BG248),$D$5+$E$5*(BX248*BQ248/($K$5*1000))+$F$5*(BX248*BQ248/($K$5*1000))*MAX(MIN(BD248,$J$5),$I$5)*MAX(MIN(BD248,$J$5),$I$5)+$G$5*MAX(MIN(BD248,$J$5),$I$5)*(BX248*BQ248/($K$5*1000))+$H$5*(BX248*BQ248/($K$5*1000))*(BX248*BQ248/($K$5*1000)))</f>
        <v>0</v>
      </c>
      <c r="U248">
        <f>L248*(1000-(1000*0.61365*exp(17.502*Y248/(240.97+Y248))/(BQ248+BR248)+BL248)/2)/(1000*0.61365*exp(17.502*Y248/(240.97+Y248))/(BQ248+BR248)-BL248)</f>
        <v>0</v>
      </c>
      <c r="V248">
        <f>1/((BE248+1)/(S248/1.6)+1/(T248/1.37)) + BE248/((BE248+1)/(S248/1.6) + BE248/(T248/1.37))</f>
        <v>0</v>
      </c>
      <c r="W248">
        <f>(AZ248*BC248)</f>
        <v>0</v>
      </c>
      <c r="X248">
        <f>(BS248+(W248+2*0.95*5.67E-8*(((BS248+$B$7)+273)^4-(BS248+273)^4)-44100*L248)/(1.84*29.3*T248+8*0.95*5.67E-8*(BS248+273)^3))</f>
        <v>0</v>
      </c>
      <c r="Y248">
        <f>($C$7*BT248+$D$7*BU248+$E$7*X248)</f>
        <v>0</v>
      </c>
      <c r="Z248">
        <f>0.61365*exp(17.502*Y248/(240.97+Y248))</f>
        <v>0</v>
      </c>
      <c r="AA248">
        <f>(AB248/AC248*100)</f>
        <v>0</v>
      </c>
      <c r="AB248">
        <f>BL248*(BQ248+BR248)/1000</f>
        <v>0</v>
      </c>
      <c r="AC248">
        <f>0.61365*exp(17.502*BS248/(240.97+BS248))</f>
        <v>0</v>
      </c>
      <c r="AD248">
        <f>(Z248-BL248*(BQ248+BR248)/1000)</f>
        <v>0</v>
      </c>
      <c r="AE248">
        <f>(-L248*44100)</f>
        <v>0</v>
      </c>
      <c r="AF248">
        <f>2*29.3*T248*0.92*(BS248-Y248)</f>
        <v>0</v>
      </c>
      <c r="AG248">
        <f>2*0.95*5.67E-8*(((BS248+$B$7)+273)^4-(Y248+273)^4)</f>
        <v>0</v>
      </c>
      <c r="AH248">
        <f>W248+AG248+AE248+AF248</f>
        <v>0</v>
      </c>
      <c r="AI248">
        <f>BP248*AW248*(BK248-BJ248*(1000-AW248*BM248)/(1000-AW248*BL248))/(100*BD248)</f>
        <v>0</v>
      </c>
      <c r="AJ248">
        <f>1000*BP248*AW248*(BL248-BM248)/(100*BD248*(1000-AW248*BL248))</f>
        <v>0</v>
      </c>
      <c r="AK248">
        <f>(AL248 - AM248 - BQ248*1E3/(8.314*(BS248+273.15)) * AO248/BP248 * AN248) * BP248/(100*BD248) * (1000 - BM248)/1000</f>
        <v>0</v>
      </c>
      <c r="AL248">
        <v>1400.222793058341</v>
      </c>
      <c r="AM248">
        <v>1370.397212121212</v>
      </c>
      <c r="AN248">
        <v>2.537056754535822</v>
      </c>
      <c r="AO248">
        <v>66.79350455149209</v>
      </c>
      <c r="AP248">
        <f>(AR248 - AQ248 + BQ248*1E3/(8.314*(BS248+273.15)) * AT248/BP248 * AS248) * BP248/(100*BD248) * 1000/(1000 - AR248)</f>
        <v>0</v>
      </c>
      <c r="AQ248">
        <v>15.2699068217731</v>
      </c>
      <c r="AR248">
        <v>16.1137896969697</v>
      </c>
      <c r="AS248">
        <v>0.003864919421121801</v>
      </c>
      <c r="AT248">
        <v>79.18149441064182</v>
      </c>
      <c r="AU248">
        <v>146</v>
      </c>
      <c r="AV248">
        <v>24</v>
      </c>
      <c r="AW248">
        <f>IF(AU248*$H$13&gt;=AY248,1.0,(AY248/(AY248-AU248*$H$13)))</f>
        <v>0</v>
      </c>
      <c r="AX248">
        <f>(AW248-1)*100</f>
        <v>0</v>
      </c>
      <c r="AY248">
        <f>MAX(0,($B$13+$C$13*BX248)/(1+$D$13*BX248)*BQ248/(BS248+273)*$E$13)</f>
        <v>0</v>
      </c>
      <c r="AZ248">
        <f>$B$11*BY248+$C$11*BZ248+$F$11*CK248*(1-CN248)</f>
        <v>0</v>
      </c>
      <c r="BA248">
        <f>AZ248*BB248</f>
        <v>0</v>
      </c>
      <c r="BB248">
        <f>($B$11*$D$9+$C$11*$D$9+$F$11*((CX248+CP248)/MAX(CX248+CP248+CY248, 0.1)*$I$9+CY248/MAX(CX248+CP248+CY248, 0.1)*$J$9))/($B$11+$C$11+$F$11)</f>
        <v>0</v>
      </c>
      <c r="BC248">
        <f>($B$11*$K$9+$C$11*$K$9+$F$11*((CX248+CP248)/MAX(CX248+CP248+CY248, 0.1)*$P$9+CY248/MAX(CX248+CP248+CY248, 0.1)*$Q$9))/($B$11+$C$11+$F$11)</f>
        <v>0</v>
      </c>
      <c r="BD248">
        <v>6</v>
      </c>
      <c r="BE248">
        <v>0.5</v>
      </c>
      <c r="BF248" t="s">
        <v>361</v>
      </c>
      <c r="BG248">
        <v>2</v>
      </c>
      <c r="BH248" t="b">
        <v>1</v>
      </c>
      <c r="BI248">
        <v>1728493435.814285</v>
      </c>
      <c r="BJ248">
        <v>1330.134285714286</v>
      </c>
      <c r="BK248">
        <v>1365.41</v>
      </c>
      <c r="BL248">
        <v>16.06921428571429</v>
      </c>
      <c r="BM248">
        <v>15.24544285714286</v>
      </c>
      <c r="BN248">
        <v>1341.4375</v>
      </c>
      <c r="BO248">
        <v>16.15973928571429</v>
      </c>
      <c r="BP248">
        <v>600.0103571428572</v>
      </c>
      <c r="BQ248">
        <v>97.49305357142859</v>
      </c>
      <c r="BR248">
        <v>0.1000297107142857</v>
      </c>
      <c r="BS248">
        <v>24.84114285714286</v>
      </c>
      <c r="BT248">
        <v>25.03888214285714</v>
      </c>
      <c r="BU248">
        <v>999.9000000000002</v>
      </c>
      <c r="BV248">
        <v>0</v>
      </c>
      <c r="BW248">
        <v>0</v>
      </c>
      <c r="BX248">
        <v>10006.76357142857</v>
      </c>
      <c r="BY248">
        <v>0</v>
      </c>
      <c r="BZ248">
        <v>445.3602142857143</v>
      </c>
      <c r="CA248">
        <v>-35.27454999999999</v>
      </c>
      <c r="CB248">
        <v>1351.858928571429</v>
      </c>
      <c r="CC248">
        <v>1386.548571428571</v>
      </c>
      <c r="CD248">
        <v>0.823773357142857</v>
      </c>
      <c r="CE248">
        <v>1365.41</v>
      </c>
      <c r="CF248">
        <v>15.24544285714286</v>
      </c>
      <c r="CG248">
        <v>1.566637142857143</v>
      </c>
      <c r="CH248">
        <v>1.486325357142857</v>
      </c>
      <c r="CI248">
        <v>13.63448214285714</v>
      </c>
      <c r="CJ248">
        <v>12.82818214285714</v>
      </c>
      <c r="CK248">
        <v>1600.004642857142</v>
      </c>
      <c r="CL248">
        <v>0.6920066785714286</v>
      </c>
      <c r="CM248">
        <v>0.3079933214285715</v>
      </c>
      <c r="CN248">
        <v>0</v>
      </c>
      <c r="CO248">
        <v>2.133032142857143</v>
      </c>
      <c r="CP248">
        <v>0</v>
      </c>
      <c r="CQ248">
        <v>13232.10714285714</v>
      </c>
      <c r="CR248">
        <v>13790.24642857143</v>
      </c>
      <c r="CS248">
        <v>40.0265</v>
      </c>
      <c r="CT248">
        <v>40.97299999999999</v>
      </c>
      <c r="CU248">
        <v>40.24967857142856</v>
      </c>
      <c r="CV248">
        <v>39.81667857142856</v>
      </c>
      <c r="CW248">
        <v>39.281</v>
      </c>
      <c r="CX248">
        <v>1107.214285714286</v>
      </c>
      <c r="CY248">
        <v>492.7903571428572</v>
      </c>
      <c r="CZ248">
        <v>0</v>
      </c>
      <c r="DA248">
        <v>1728493500.4</v>
      </c>
      <c r="DB248">
        <v>0</v>
      </c>
      <c r="DC248">
        <v>1728490956.5</v>
      </c>
      <c r="DD248" t="s">
        <v>362</v>
      </c>
      <c r="DE248">
        <v>1728490952.5</v>
      </c>
      <c r="DF248">
        <v>1728490956.5</v>
      </c>
      <c r="DG248">
        <v>1</v>
      </c>
      <c r="DH248">
        <v>-0.065</v>
      </c>
      <c r="DI248">
        <v>-0.008</v>
      </c>
      <c r="DJ248">
        <v>-3.246</v>
      </c>
      <c r="DK248">
        <v>-0.091</v>
      </c>
      <c r="DL248">
        <v>52</v>
      </c>
      <c r="DM248">
        <v>15</v>
      </c>
      <c r="DN248">
        <v>0.25</v>
      </c>
      <c r="DO248">
        <v>0.13</v>
      </c>
      <c r="DP248">
        <v>-35.223555</v>
      </c>
      <c r="DQ248">
        <v>-0.8693673545964899</v>
      </c>
      <c r="DR248">
        <v>0.1370077332671404</v>
      </c>
      <c r="DS248">
        <v>0</v>
      </c>
      <c r="DT248">
        <v>0.8318774249999998</v>
      </c>
      <c r="DU248">
        <v>-0.1301184427767376</v>
      </c>
      <c r="DV248">
        <v>0.02034570337674211</v>
      </c>
      <c r="DW248">
        <v>0</v>
      </c>
      <c r="DX248">
        <v>0</v>
      </c>
      <c r="DY248">
        <v>2</v>
      </c>
      <c r="DZ248" t="s">
        <v>386</v>
      </c>
      <c r="EA248">
        <v>3.23103</v>
      </c>
      <c r="EB248">
        <v>2.70429</v>
      </c>
      <c r="EC248">
        <v>0.226533</v>
      </c>
      <c r="ED248">
        <v>0.229514</v>
      </c>
      <c r="EE248">
        <v>0.0846778</v>
      </c>
      <c r="EF248">
        <v>0.0815985</v>
      </c>
      <c r="EG248">
        <v>25496.5</v>
      </c>
      <c r="EH248">
        <v>24777.1</v>
      </c>
      <c r="EI248">
        <v>31552.4</v>
      </c>
      <c r="EJ248">
        <v>30468.6</v>
      </c>
      <c r="EK248">
        <v>38705.7</v>
      </c>
      <c r="EL248">
        <v>36994.3</v>
      </c>
      <c r="EM248">
        <v>44238.2</v>
      </c>
      <c r="EN248">
        <v>42535.2</v>
      </c>
      <c r="EO248">
        <v>1.87538</v>
      </c>
      <c r="EP248">
        <v>1.89492</v>
      </c>
      <c r="EQ248">
        <v>0.134267</v>
      </c>
      <c r="ER248">
        <v>0</v>
      </c>
      <c r="ES248">
        <v>22.853</v>
      </c>
      <c r="ET248">
        <v>999.9</v>
      </c>
      <c r="EU248">
        <v>69.90000000000001</v>
      </c>
      <c r="EV248">
        <v>24.1</v>
      </c>
      <c r="EW248">
        <v>21.6024</v>
      </c>
      <c r="EX248">
        <v>61.1719</v>
      </c>
      <c r="EY248">
        <v>24.4872</v>
      </c>
      <c r="EZ248">
        <v>1</v>
      </c>
      <c r="FA248">
        <v>-0.184939</v>
      </c>
      <c r="FB248">
        <v>0.761226</v>
      </c>
      <c r="FC248">
        <v>20.1992</v>
      </c>
      <c r="FD248">
        <v>5.21864</v>
      </c>
      <c r="FE248">
        <v>11.9977</v>
      </c>
      <c r="FF248">
        <v>4.9647</v>
      </c>
      <c r="FG248">
        <v>3.29555</v>
      </c>
      <c r="FH248">
        <v>9999</v>
      </c>
      <c r="FI248">
        <v>9999</v>
      </c>
      <c r="FJ248">
        <v>9999</v>
      </c>
      <c r="FK248">
        <v>148.7</v>
      </c>
      <c r="FL248">
        <v>4.971</v>
      </c>
      <c r="FM248">
        <v>1.86768</v>
      </c>
      <c r="FN248">
        <v>1.85894</v>
      </c>
      <c r="FO248">
        <v>1.86508</v>
      </c>
      <c r="FP248">
        <v>1.86309</v>
      </c>
      <c r="FQ248">
        <v>1.86446</v>
      </c>
      <c r="FR248">
        <v>1.85989</v>
      </c>
      <c r="FS248">
        <v>1.86399</v>
      </c>
      <c r="FT248">
        <v>0</v>
      </c>
      <c r="FU248">
        <v>0</v>
      </c>
      <c r="FV248">
        <v>0</v>
      </c>
      <c r="FW248">
        <v>0</v>
      </c>
      <c r="FX248" t="s">
        <v>364</v>
      </c>
      <c r="FY248" t="s">
        <v>365</v>
      </c>
      <c r="FZ248" t="s">
        <v>366</v>
      </c>
      <c r="GA248" t="s">
        <v>366</v>
      </c>
      <c r="GB248" t="s">
        <v>366</v>
      </c>
      <c r="GC248" t="s">
        <v>366</v>
      </c>
      <c r="GD248">
        <v>0</v>
      </c>
      <c r="GE248">
        <v>100</v>
      </c>
      <c r="GF248">
        <v>100</v>
      </c>
      <c r="GG248">
        <v>-11.41</v>
      </c>
      <c r="GH248">
        <v>-0.0905</v>
      </c>
      <c r="GI248">
        <v>-2.868309889394353</v>
      </c>
      <c r="GJ248">
        <v>-0.006773961979547998</v>
      </c>
      <c r="GK248">
        <v>-8.296070481250098E-08</v>
      </c>
      <c r="GL248">
        <v>3.322967193956903E-10</v>
      </c>
      <c r="GM248">
        <v>-0.07871069313407227</v>
      </c>
      <c r="GN248">
        <v>-0.00208336341840114</v>
      </c>
      <c r="GO248">
        <v>8.801746095907445E-05</v>
      </c>
      <c r="GP248">
        <v>-2.677693255255651E-07</v>
      </c>
      <c r="GQ248">
        <v>3</v>
      </c>
      <c r="GR248">
        <v>2052</v>
      </c>
      <c r="GS248">
        <v>2</v>
      </c>
      <c r="GT248">
        <v>18</v>
      </c>
      <c r="GU248">
        <v>41.5</v>
      </c>
      <c r="GV248">
        <v>41.5</v>
      </c>
      <c r="GW248">
        <v>2.96143</v>
      </c>
      <c r="GX248">
        <v>2.3645</v>
      </c>
      <c r="GY248">
        <v>1.44897</v>
      </c>
      <c r="GZ248">
        <v>2.32056</v>
      </c>
      <c r="HA248">
        <v>1.55151</v>
      </c>
      <c r="HB248">
        <v>2.31201</v>
      </c>
      <c r="HC248">
        <v>29.5165</v>
      </c>
      <c r="HD248">
        <v>14.5873</v>
      </c>
      <c r="HE248">
        <v>18</v>
      </c>
      <c r="HF248">
        <v>425.943</v>
      </c>
      <c r="HG248">
        <v>434.726</v>
      </c>
      <c r="HH248">
        <v>22.2988</v>
      </c>
      <c r="HI248">
        <v>24.6234</v>
      </c>
      <c r="HJ248">
        <v>30.0008</v>
      </c>
      <c r="HK248">
        <v>24.5869</v>
      </c>
      <c r="HL248">
        <v>24.5067</v>
      </c>
      <c r="HM248">
        <v>59.3088</v>
      </c>
      <c r="HN248">
        <v>37.5645</v>
      </c>
      <c r="HO248">
        <v>39.0797</v>
      </c>
      <c r="HP248">
        <v>22.2766</v>
      </c>
      <c r="HQ248">
        <v>1398.96</v>
      </c>
      <c r="HR248">
        <v>15.2398</v>
      </c>
      <c r="HS248">
        <v>100.155</v>
      </c>
      <c r="HT248">
        <v>101.649</v>
      </c>
    </row>
    <row r="249" spans="1:228">
      <c r="A249">
        <v>233</v>
      </c>
      <c r="B249">
        <v>1728493448.6</v>
      </c>
      <c r="C249">
        <v>2511.099999904633</v>
      </c>
      <c r="D249" t="s">
        <v>833</v>
      </c>
      <c r="E249" t="s">
        <v>834</v>
      </c>
      <c r="F249">
        <v>5</v>
      </c>
      <c r="G249" t="s">
        <v>357</v>
      </c>
      <c r="H249" t="s">
        <v>358</v>
      </c>
      <c r="I249" t="s">
        <v>359</v>
      </c>
      <c r="J249" t="s">
        <v>612</v>
      </c>
      <c r="K249">
        <v>1728493441.1</v>
      </c>
      <c r="L249">
        <f>(M249)/1000</f>
        <v>0</v>
      </c>
      <c r="M249">
        <f>IF(BH249, AP249, AJ249)</f>
        <v>0</v>
      </c>
      <c r="N249">
        <f>IF(BH249, AK249, AI249)</f>
        <v>0</v>
      </c>
      <c r="O249">
        <f>BJ249 - IF(AW249&gt;1, N249*BD249*100.0/(AY249), 0)</f>
        <v>0</v>
      </c>
      <c r="P249">
        <f>((V249-L249/2)*O249-N249)/(V249+L249/2)</f>
        <v>0</v>
      </c>
      <c r="Q249">
        <f>P249*(BQ249+BR249)/1000.0</f>
        <v>0</v>
      </c>
      <c r="R249">
        <f>(BJ249 - IF(AW249&gt;1, N249*BD249*100.0/(AY249), 0))*(BQ249+BR249)/1000.0</f>
        <v>0</v>
      </c>
      <c r="S249">
        <f>2.0/((1/U249-1/T249)+SIGN(U249)*SQRT((1/U249-1/T249)*(1/U249-1/T249) + 4*BE249/((BE249+1)*(BE249+1))*(2*1/U249*1/T249-1/T249*1/T249)))</f>
        <v>0</v>
      </c>
      <c r="T249">
        <f>IF(LEFT(BF249,1)&lt;&gt;"0",IF(LEFT(BF249,1)="1",3.0,BG249),$D$5+$E$5*(BX249*BQ249/($K$5*1000))+$F$5*(BX249*BQ249/($K$5*1000))*MAX(MIN(BD249,$J$5),$I$5)*MAX(MIN(BD249,$J$5),$I$5)+$G$5*MAX(MIN(BD249,$J$5),$I$5)*(BX249*BQ249/($K$5*1000))+$H$5*(BX249*BQ249/($K$5*1000))*(BX249*BQ249/($K$5*1000)))</f>
        <v>0</v>
      </c>
      <c r="U249">
        <f>L249*(1000-(1000*0.61365*exp(17.502*Y249/(240.97+Y249))/(BQ249+BR249)+BL249)/2)/(1000*0.61365*exp(17.502*Y249/(240.97+Y249))/(BQ249+BR249)-BL249)</f>
        <v>0</v>
      </c>
      <c r="V249">
        <f>1/((BE249+1)/(S249/1.6)+1/(T249/1.37)) + BE249/((BE249+1)/(S249/1.6) + BE249/(T249/1.37))</f>
        <v>0</v>
      </c>
      <c r="W249">
        <f>(AZ249*BC249)</f>
        <v>0</v>
      </c>
      <c r="X249">
        <f>(BS249+(W249+2*0.95*5.67E-8*(((BS249+$B$7)+273)^4-(BS249+273)^4)-44100*L249)/(1.84*29.3*T249+8*0.95*5.67E-8*(BS249+273)^3))</f>
        <v>0</v>
      </c>
      <c r="Y249">
        <f>($C$7*BT249+$D$7*BU249+$E$7*X249)</f>
        <v>0</v>
      </c>
      <c r="Z249">
        <f>0.61365*exp(17.502*Y249/(240.97+Y249))</f>
        <v>0</v>
      </c>
      <c r="AA249">
        <f>(AB249/AC249*100)</f>
        <v>0</v>
      </c>
      <c r="AB249">
        <f>BL249*(BQ249+BR249)/1000</f>
        <v>0</v>
      </c>
      <c r="AC249">
        <f>0.61365*exp(17.502*BS249/(240.97+BS249))</f>
        <v>0</v>
      </c>
      <c r="AD249">
        <f>(Z249-BL249*(BQ249+BR249)/1000)</f>
        <v>0</v>
      </c>
      <c r="AE249">
        <f>(-L249*44100)</f>
        <v>0</v>
      </c>
      <c r="AF249">
        <f>2*29.3*T249*0.92*(BS249-Y249)</f>
        <v>0</v>
      </c>
      <c r="AG249">
        <f>2*0.95*5.67E-8*(((BS249+$B$7)+273)^4-(Y249+273)^4)</f>
        <v>0</v>
      </c>
      <c r="AH249">
        <f>W249+AG249+AE249+AF249</f>
        <v>0</v>
      </c>
      <c r="AI249">
        <f>BP249*AW249*(BK249-BJ249*(1000-AW249*BM249)/(1000-AW249*BL249))/(100*BD249)</f>
        <v>0</v>
      </c>
      <c r="AJ249">
        <f>1000*BP249*AW249*(BL249-BM249)/(100*BD249*(1000-AW249*BL249))</f>
        <v>0</v>
      </c>
      <c r="AK249">
        <f>(AL249 - AM249 - BQ249*1E3/(8.314*(BS249+273.15)) * AO249/BP249 * AN249) * BP249/(100*BD249) * (1000 - BM249)/1000</f>
        <v>0</v>
      </c>
      <c r="AL249">
        <v>1412.988787073825</v>
      </c>
      <c r="AM249">
        <v>1383.204666666667</v>
      </c>
      <c r="AN249">
        <v>2.571237473257673</v>
      </c>
      <c r="AO249">
        <v>66.79350455149209</v>
      </c>
      <c r="AP249">
        <f>(AR249 - AQ249 + BQ249*1E3/(8.314*(BS249+273.15)) * AT249/BP249 * AS249) * BP249/(100*BD249) * 1000/(1000 - AR249)</f>
        <v>0</v>
      </c>
      <c r="AQ249">
        <v>15.27553770022306</v>
      </c>
      <c r="AR249">
        <v>16.12528181818181</v>
      </c>
      <c r="AS249">
        <v>0.0006073534984430285</v>
      </c>
      <c r="AT249">
        <v>79.18149441064182</v>
      </c>
      <c r="AU249">
        <v>146</v>
      </c>
      <c r="AV249">
        <v>24</v>
      </c>
      <c r="AW249">
        <f>IF(AU249*$H$13&gt;=AY249,1.0,(AY249/(AY249-AU249*$H$13)))</f>
        <v>0</v>
      </c>
      <c r="AX249">
        <f>(AW249-1)*100</f>
        <v>0</v>
      </c>
      <c r="AY249">
        <f>MAX(0,($B$13+$C$13*BX249)/(1+$D$13*BX249)*BQ249/(BS249+273)*$E$13)</f>
        <v>0</v>
      </c>
      <c r="AZ249">
        <f>$B$11*BY249+$C$11*BZ249+$F$11*CK249*(1-CN249)</f>
        <v>0</v>
      </c>
      <c r="BA249">
        <f>AZ249*BB249</f>
        <v>0</v>
      </c>
      <c r="BB249">
        <f>($B$11*$D$9+$C$11*$D$9+$F$11*((CX249+CP249)/MAX(CX249+CP249+CY249, 0.1)*$I$9+CY249/MAX(CX249+CP249+CY249, 0.1)*$J$9))/($B$11+$C$11+$F$11)</f>
        <v>0</v>
      </c>
      <c r="BC249">
        <f>($B$11*$K$9+$C$11*$K$9+$F$11*((CX249+CP249)/MAX(CX249+CP249+CY249, 0.1)*$P$9+CY249/MAX(CX249+CP249+CY249, 0.1)*$Q$9))/($B$11+$C$11+$F$11)</f>
        <v>0</v>
      </c>
      <c r="BD249">
        <v>6</v>
      </c>
      <c r="BE249">
        <v>0.5</v>
      </c>
      <c r="BF249" t="s">
        <v>361</v>
      </c>
      <c r="BG249">
        <v>2</v>
      </c>
      <c r="BH249" t="b">
        <v>1</v>
      </c>
      <c r="BI249">
        <v>1728493441.1</v>
      </c>
      <c r="BJ249">
        <v>1343.347037037037</v>
      </c>
      <c r="BK249">
        <v>1378.68</v>
      </c>
      <c r="BL249">
        <v>16.09992592592592</v>
      </c>
      <c r="BM249">
        <v>15.26927037037037</v>
      </c>
      <c r="BN249">
        <v>1354.71962962963</v>
      </c>
      <c r="BO249">
        <v>16.19043333333333</v>
      </c>
      <c r="BP249">
        <v>600.0124814814815</v>
      </c>
      <c r="BQ249">
        <v>97.4931185185185</v>
      </c>
      <c r="BR249">
        <v>0.09997793703703704</v>
      </c>
      <c r="BS249">
        <v>24.84865925925926</v>
      </c>
      <c r="BT249">
        <v>25.05228888888889</v>
      </c>
      <c r="BU249">
        <v>999.9000000000001</v>
      </c>
      <c r="BV249">
        <v>0</v>
      </c>
      <c r="BW249">
        <v>0</v>
      </c>
      <c r="BX249">
        <v>10006.78407407407</v>
      </c>
      <c r="BY249">
        <v>0</v>
      </c>
      <c r="BZ249">
        <v>431.6907777777778</v>
      </c>
      <c r="CA249">
        <v>-35.3314</v>
      </c>
      <c r="CB249">
        <v>1365.328888888889</v>
      </c>
      <c r="CC249">
        <v>1400.057407407407</v>
      </c>
      <c r="CD249">
        <v>0.830666074074074</v>
      </c>
      <c r="CE249">
        <v>1378.68</v>
      </c>
      <c r="CF249">
        <v>15.26927037037037</v>
      </c>
      <c r="CG249">
        <v>1.569633333333334</v>
      </c>
      <c r="CH249">
        <v>1.488649259259259</v>
      </c>
      <c r="CI249">
        <v>13.66385925925926</v>
      </c>
      <c r="CJ249">
        <v>12.85207407407407</v>
      </c>
      <c r="CK249">
        <v>1600.005555555556</v>
      </c>
      <c r="CL249">
        <v>0.6920121111111113</v>
      </c>
      <c r="CM249">
        <v>0.3079878888888889</v>
      </c>
      <c r="CN249">
        <v>0</v>
      </c>
      <c r="CO249">
        <v>2.115496296296297</v>
      </c>
      <c r="CP249">
        <v>0</v>
      </c>
      <c r="CQ249">
        <v>13236.65555555556</v>
      </c>
      <c r="CR249">
        <v>13790.28148148148</v>
      </c>
      <c r="CS249">
        <v>40.10614814814814</v>
      </c>
      <c r="CT249">
        <v>41.03455555555556</v>
      </c>
      <c r="CU249">
        <v>40.31925925925925</v>
      </c>
      <c r="CV249">
        <v>39.9071111111111</v>
      </c>
      <c r="CW249">
        <v>39.34696296296296</v>
      </c>
      <c r="CX249">
        <v>1107.223333333333</v>
      </c>
      <c r="CY249">
        <v>492.7822222222222</v>
      </c>
      <c r="CZ249">
        <v>0</v>
      </c>
      <c r="DA249">
        <v>1728493505.2</v>
      </c>
      <c r="DB249">
        <v>0</v>
      </c>
      <c r="DC249">
        <v>1728490956.5</v>
      </c>
      <c r="DD249" t="s">
        <v>362</v>
      </c>
      <c r="DE249">
        <v>1728490952.5</v>
      </c>
      <c r="DF249">
        <v>1728490956.5</v>
      </c>
      <c r="DG249">
        <v>1</v>
      </c>
      <c r="DH249">
        <v>-0.065</v>
      </c>
      <c r="DI249">
        <v>-0.008</v>
      </c>
      <c r="DJ249">
        <v>-3.246</v>
      </c>
      <c r="DK249">
        <v>-0.091</v>
      </c>
      <c r="DL249">
        <v>52</v>
      </c>
      <c r="DM249">
        <v>15</v>
      </c>
      <c r="DN249">
        <v>0.25</v>
      </c>
      <c r="DO249">
        <v>0.13</v>
      </c>
      <c r="DP249">
        <v>-35.28430731707317</v>
      </c>
      <c r="DQ249">
        <v>-0.8534069686411252</v>
      </c>
      <c r="DR249">
        <v>0.1141536115049857</v>
      </c>
      <c r="DS249">
        <v>0</v>
      </c>
      <c r="DT249">
        <v>0.8290476585365852</v>
      </c>
      <c r="DU249">
        <v>0.06394049477352022</v>
      </c>
      <c r="DV249">
        <v>0.01623787591030688</v>
      </c>
      <c r="DW249">
        <v>1</v>
      </c>
      <c r="DX249">
        <v>1</v>
      </c>
      <c r="DY249">
        <v>2</v>
      </c>
      <c r="DZ249" t="s">
        <v>363</v>
      </c>
      <c r="EA249">
        <v>3.23084</v>
      </c>
      <c r="EB249">
        <v>2.70444</v>
      </c>
      <c r="EC249">
        <v>0.227814</v>
      </c>
      <c r="ED249">
        <v>0.230777</v>
      </c>
      <c r="EE249">
        <v>0.0847185</v>
      </c>
      <c r="EF249">
        <v>0.0816108</v>
      </c>
      <c r="EG249">
        <v>25453.7</v>
      </c>
      <c r="EH249">
        <v>24736.7</v>
      </c>
      <c r="EI249">
        <v>31551.6</v>
      </c>
      <c r="EJ249">
        <v>30468.8</v>
      </c>
      <c r="EK249">
        <v>38703</v>
      </c>
      <c r="EL249">
        <v>36993.9</v>
      </c>
      <c r="EM249">
        <v>44236.9</v>
      </c>
      <c r="EN249">
        <v>42535.2</v>
      </c>
      <c r="EO249">
        <v>1.87475</v>
      </c>
      <c r="EP249">
        <v>1.8956</v>
      </c>
      <c r="EQ249">
        <v>0.134543</v>
      </c>
      <c r="ER249">
        <v>0</v>
      </c>
      <c r="ES249">
        <v>22.8568</v>
      </c>
      <c r="ET249">
        <v>999.9</v>
      </c>
      <c r="EU249">
        <v>69.90000000000001</v>
      </c>
      <c r="EV249">
        <v>24.1</v>
      </c>
      <c r="EW249">
        <v>21.5999</v>
      </c>
      <c r="EX249">
        <v>61.4519</v>
      </c>
      <c r="EY249">
        <v>24.6795</v>
      </c>
      <c r="EZ249">
        <v>1</v>
      </c>
      <c r="FA249">
        <v>-0.184309</v>
      </c>
      <c r="FB249">
        <v>0.876038</v>
      </c>
      <c r="FC249">
        <v>20.1986</v>
      </c>
      <c r="FD249">
        <v>5.21819</v>
      </c>
      <c r="FE249">
        <v>11.9978</v>
      </c>
      <c r="FF249">
        <v>4.9648</v>
      </c>
      <c r="FG249">
        <v>3.29553</v>
      </c>
      <c r="FH249">
        <v>9999</v>
      </c>
      <c r="FI249">
        <v>9999</v>
      </c>
      <c r="FJ249">
        <v>9999</v>
      </c>
      <c r="FK249">
        <v>148.7</v>
      </c>
      <c r="FL249">
        <v>4.97099</v>
      </c>
      <c r="FM249">
        <v>1.86768</v>
      </c>
      <c r="FN249">
        <v>1.85894</v>
      </c>
      <c r="FO249">
        <v>1.86508</v>
      </c>
      <c r="FP249">
        <v>1.86307</v>
      </c>
      <c r="FQ249">
        <v>1.86442</v>
      </c>
      <c r="FR249">
        <v>1.85988</v>
      </c>
      <c r="FS249">
        <v>1.86397</v>
      </c>
      <c r="FT249">
        <v>0</v>
      </c>
      <c r="FU249">
        <v>0</v>
      </c>
      <c r="FV249">
        <v>0</v>
      </c>
      <c r="FW249">
        <v>0</v>
      </c>
      <c r="FX249" t="s">
        <v>364</v>
      </c>
      <c r="FY249" t="s">
        <v>365</v>
      </c>
      <c r="FZ249" t="s">
        <v>366</v>
      </c>
      <c r="GA249" t="s">
        <v>366</v>
      </c>
      <c r="GB249" t="s">
        <v>366</v>
      </c>
      <c r="GC249" t="s">
        <v>366</v>
      </c>
      <c r="GD249">
        <v>0</v>
      </c>
      <c r="GE249">
        <v>100</v>
      </c>
      <c r="GF249">
        <v>100</v>
      </c>
      <c r="GG249">
        <v>-11.46</v>
      </c>
      <c r="GH249">
        <v>-0.0905</v>
      </c>
      <c r="GI249">
        <v>-2.868309889394353</v>
      </c>
      <c r="GJ249">
        <v>-0.006773961979547998</v>
      </c>
      <c r="GK249">
        <v>-8.296070481250098E-08</v>
      </c>
      <c r="GL249">
        <v>3.322967193956903E-10</v>
      </c>
      <c r="GM249">
        <v>-0.07871069313407227</v>
      </c>
      <c r="GN249">
        <v>-0.00208336341840114</v>
      </c>
      <c r="GO249">
        <v>8.801746095907445E-05</v>
      </c>
      <c r="GP249">
        <v>-2.677693255255651E-07</v>
      </c>
      <c r="GQ249">
        <v>3</v>
      </c>
      <c r="GR249">
        <v>2052</v>
      </c>
      <c r="GS249">
        <v>2</v>
      </c>
      <c r="GT249">
        <v>18</v>
      </c>
      <c r="GU249">
        <v>41.6</v>
      </c>
      <c r="GV249">
        <v>41.5</v>
      </c>
      <c r="GW249">
        <v>2.98096</v>
      </c>
      <c r="GX249">
        <v>2.3584</v>
      </c>
      <c r="GY249">
        <v>1.44775</v>
      </c>
      <c r="GZ249">
        <v>2.32056</v>
      </c>
      <c r="HA249">
        <v>1.55151</v>
      </c>
      <c r="HB249">
        <v>2.40845</v>
      </c>
      <c r="HC249">
        <v>29.5378</v>
      </c>
      <c r="HD249">
        <v>14.5961</v>
      </c>
      <c r="HE249">
        <v>18</v>
      </c>
      <c r="HF249">
        <v>425.664</v>
      </c>
      <c r="HG249">
        <v>435.182</v>
      </c>
      <c r="HH249">
        <v>22.2484</v>
      </c>
      <c r="HI249">
        <v>24.6311</v>
      </c>
      <c r="HJ249">
        <v>30.0007</v>
      </c>
      <c r="HK249">
        <v>24.5941</v>
      </c>
      <c r="HL249">
        <v>24.5141</v>
      </c>
      <c r="HM249">
        <v>59.7618</v>
      </c>
      <c r="HN249">
        <v>37.5645</v>
      </c>
      <c r="HO249">
        <v>38.6997</v>
      </c>
      <c r="HP249">
        <v>22.2177</v>
      </c>
      <c r="HQ249">
        <v>1413.98</v>
      </c>
      <c r="HR249">
        <v>15.2398</v>
      </c>
      <c r="HS249">
        <v>100.152</v>
      </c>
      <c r="HT249">
        <v>101.649</v>
      </c>
    </row>
    <row r="250" spans="1:228">
      <c r="A250">
        <v>234</v>
      </c>
      <c r="B250">
        <v>1728493453.6</v>
      </c>
      <c r="C250">
        <v>2516.099999904633</v>
      </c>
      <c r="D250" t="s">
        <v>835</v>
      </c>
      <c r="E250" t="s">
        <v>836</v>
      </c>
      <c r="F250">
        <v>5</v>
      </c>
      <c r="G250" t="s">
        <v>357</v>
      </c>
      <c r="H250" t="s">
        <v>358</v>
      </c>
      <c r="I250" t="s">
        <v>359</v>
      </c>
      <c r="J250" t="s">
        <v>612</v>
      </c>
      <c r="K250">
        <v>1728493445.814285</v>
      </c>
      <c r="L250">
        <f>(M250)/1000</f>
        <v>0</v>
      </c>
      <c r="M250">
        <f>IF(BH250, AP250, AJ250)</f>
        <v>0</v>
      </c>
      <c r="N250">
        <f>IF(BH250, AK250, AI250)</f>
        <v>0</v>
      </c>
      <c r="O250">
        <f>BJ250 - IF(AW250&gt;1, N250*BD250*100.0/(AY250), 0)</f>
        <v>0</v>
      </c>
      <c r="P250">
        <f>((V250-L250/2)*O250-N250)/(V250+L250/2)</f>
        <v>0</v>
      </c>
      <c r="Q250">
        <f>P250*(BQ250+BR250)/1000.0</f>
        <v>0</v>
      </c>
      <c r="R250">
        <f>(BJ250 - IF(AW250&gt;1, N250*BD250*100.0/(AY250), 0))*(BQ250+BR250)/1000.0</f>
        <v>0</v>
      </c>
      <c r="S250">
        <f>2.0/((1/U250-1/T250)+SIGN(U250)*SQRT((1/U250-1/T250)*(1/U250-1/T250) + 4*BE250/((BE250+1)*(BE250+1))*(2*1/U250*1/T250-1/T250*1/T250)))</f>
        <v>0</v>
      </c>
      <c r="T250">
        <f>IF(LEFT(BF250,1)&lt;&gt;"0",IF(LEFT(BF250,1)="1",3.0,BG250),$D$5+$E$5*(BX250*BQ250/($K$5*1000))+$F$5*(BX250*BQ250/($K$5*1000))*MAX(MIN(BD250,$J$5),$I$5)*MAX(MIN(BD250,$J$5),$I$5)+$G$5*MAX(MIN(BD250,$J$5),$I$5)*(BX250*BQ250/($K$5*1000))+$H$5*(BX250*BQ250/($K$5*1000))*(BX250*BQ250/($K$5*1000)))</f>
        <v>0</v>
      </c>
      <c r="U250">
        <f>L250*(1000-(1000*0.61365*exp(17.502*Y250/(240.97+Y250))/(BQ250+BR250)+BL250)/2)/(1000*0.61365*exp(17.502*Y250/(240.97+Y250))/(BQ250+BR250)-BL250)</f>
        <v>0</v>
      </c>
      <c r="V250">
        <f>1/((BE250+1)/(S250/1.6)+1/(T250/1.37)) + BE250/((BE250+1)/(S250/1.6) + BE250/(T250/1.37))</f>
        <v>0</v>
      </c>
      <c r="W250">
        <f>(AZ250*BC250)</f>
        <v>0</v>
      </c>
      <c r="X250">
        <f>(BS250+(W250+2*0.95*5.67E-8*(((BS250+$B$7)+273)^4-(BS250+273)^4)-44100*L250)/(1.84*29.3*T250+8*0.95*5.67E-8*(BS250+273)^3))</f>
        <v>0</v>
      </c>
      <c r="Y250">
        <f>($C$7*BT250+$D$7*BU250+$E$7*X250)</f>
        <v>0</v>
      </c>
      <c r="Z250">
        <f>0.61365*exp(17.502*Y250/(240.97+Y250))</f>
        <v>0</v>
      </c>
      <c r="AA250">
        <f>(AB250/AC250*100)</f>
        <v>0</v>
      </c>
      <c r="AB250">
        <f>BL250*(BQ250+BR250)/1000</f>
        <v>0</v>
      </c>
      <c r="AC250">
        <f>0.61365*exp(17.502*BS250/(240.97+BS250))</f>
        <v>0</v>
      </c>
      <c r="AD250">
        <f>(Z250-BL250*(BQ250+BR250)/1000)</f>
        <v>0</v>
      </c>
      <c r="AE250">
        <f>(-L250*44100)</f>
        <v>0</v>
      </c>
      <c r="AF250">
        <f>2*29.3*T250*0.92*(BS250-Y250)</f>
        <v>0</v>
      </c>
      <c r="AG250">
        <f>2*0.95*5.67E-8*(((BS250+$B$7)+273)^4-(Y250+273)^4)</f>
        <v>0</v>
      </c>
      <c r="AH250">
        <f>W250+AG250+AE250+AF250</f>
        <v>0</v>
      </c>
      <c r="AI250">
        <f>BP250*AW250*(BK250-BJ250*(1000-AW250*BM250)/(1000-AW250*BL250))/(100*BD250)</f>
        <v>0</v>
      </c>
      <c r="AJ250">
        <f>1000*BP250*AW250*(BL250-BM250)/(100*BD250*(1000-AW250*BL250))</f>
        <v>0</v>
      </c>
      <c r="AK250">
        <f>(AL250 - AM250 - BQ250*1E3/(8.314*(BS250+273.15)) * AO250/BP250 * AN250) * BP250/(100*BD250) * (1000 - BM250)/1000</f>
        <v>0</v>
      </c>
      <c r="AL250">
        <v>1425.644043370462</v>
      </c>
      <c r="AM250">
        <v>1395.851333333333</v>
      </c>
      <c r="AN250">
        <v>2.533523118434373</v>
      </c>
      <c r="AO250">
        <v>66.79350455149209</v>
      </c>
      <c r="AP250">
        <f>(AR250 - AQ250 + BQ250*1E3/(8.314*(BS250+273.15)) * AT250/BP250 * AS250) * BP250/(100*BD250) * 1000/(1000 - AR250)</f>
        <v>0</v>
      </c>
      <c r="AQ250">
        <v>15.27856957602437</v>
      </c>
      <c r="AR250">
        <v>16.1336503030303</v>
      </c>
      <c r="AS250">
        <v>0.0002043603879902727</v>
      </c>
      <c r="AT250">
        <v>79.18149441064182</v>
      </c>
      <c r="AU250">
        <v>145</v>
      </c>
      <c r="AV250">
        <v>24</v>
      </c>
      <c r="AW250">
        <f>IF(AU250*$H$13&gt;=AY250,1.0,(AY250/(AY250-AU250*$H$13)))</f>
        <v>0</v>
      </c>
      <c r="AX250">
        <f>(AW250-1)*100</f>
        <v>0</v>
      </c>
      <c r="AY250">
        <f>MAX(0,($B$13+$C$13*BX250)/(1+$D$13*BX250)*BQ250/(BS250+273)*$E$13)</f>
        <v>0</v>
      </c>
      <c r="AZ250">
        <f>$B$11*BY250+$C$11*BZ250+$F$11*CK250*(1-CN250)</f>
        <v>0</v>
      </c>
      <c r="BA250">
        <f>AZ250*BB250</f>
        <v>0</v>
      </c>
      <c r="BB250">
        <f>($B$11*$D$9+$C$11*$D$9+$F$11*((CX250+CP250)/MAX(CX250+CP250+CY250, 0.1)*$I$9+CY250/MAX(CX250+CP250+CY250, 0.1)*$J$9))/($B$11+$C$11+$F$11)</f>
        <v>0</v>
      </c>
      <c r="BC250">
        <f>($B$11*$K$9+$C$11*$K$9+$F$11*((CX250+CP250)/MAX(CX250+CP250+CY250, 0.1)*$P$9+CY250/MAX(CX250+CP250+CY250, 0.1)*$Q$9))/($B$11+$C$11+$F$11)</f>
        <v>0</v>
      </c>
      <c r="BD250">
        <v>6</v>
      </c>
      <c r="BE250">
        <v>0.5</v>
      </c>
      <c r="BF250" t="s">
        <v>361</v>
      </c>
      <c r="BG250">
        <v>2</v>
      </c>
      <c r="BH250" t="b">
        <v>1</v>
      </c>
      <c r="BI250">
        <v>1728493445.814285</v>
      </c>
      <c r="BJ250">
        <v>1355.130357142857</v>
      </c>
      <c r="BK250">
        <v>1390.492142857143</v>
      </c>
      <c r="BL250">
        <v>16.11773928571429</v>
      </c>
      <c r="BM250">
        <v>15.27442857142857</v>
      </c>
      <c r="BN250">
        <v>1366.562857142857</v>
      </c>
      <c r="BO250">
        <v>16.20823571428571</v>
      </c>
      <c r="BP250">
        <v>600.0197142857143</v>
      </c>
      <c r="BQ250">
        <v>97.49311785714288</v>
      </c>
      <c r="BR250">
        <v>0.1000118178571428</v>
      </c>
      <c r="BS250">
        <v>24.857</v>
      </c>
      <c r="BT250">
        <v>25.06298571428572</v>
      </c>
      <c r="BU250">
        <v>999.9000000000002</v>
      </c>
      <c r="BV250">
        <v>0</v>
      </c>
      <c r="BW250">
        <v>0</v>
      </c>
      <c r="BX250">
        <v>10004.15071428571</v>
      </c>
      <c r="BY250">
        <v>0</v>
      </c>
      <c r="BZ250">
        <v>420.0830714285714</v>
      </c>
      <c r="CA250">
        <v>-35.36045</v>
      </c>
      <c r="CB250">
        <v>1377.329642857143</v>
      </c>
      <c r="CC250">
        <v>1412.059642857143</v>
      </c>
      <c r="CD250">
        <v>0.8433228928571427</v>
      </c>
      <c r="CE250">
        <v>1390.492142857143</v>
      </c>
      <c r="CF250">
        <v>15.27442857142857</v>
      </c>
      <c r="CG250">
        <v>1.571369642857143</v>
      </c>
      <c r="CH250">
        <v>1.489152142857143</v>
      </c>
      <c r="CI250">
        <v>13.68086071428572</v>
      </c>
      <c r="CJ250">
        <v>12.85722857142857</v>
      </c>
      <c r="CK250">
        <v>1599.985</v>
      </c>
      <c r="CL250">
        <v>0.6920124999999999</v>
      </c>
      <c r="CM250">
        <v>0.3079875</v>
      </c>
      <c r="CN250">
        <v>0</v>
      </c>
      <c r="CO250">
        <v>2.112460714285715</v>
      </c>
      <c r="CP250">
        <v>0</v>
      </c>
      <c r="CQ250">
        <v>13239.88214285714</v>
      </c>
      <c r="CR250">
        <v>13790.12142857143</v>
      </c>
      <c r="CS250">
        <v>40.17385714285714</v>
      </c>
      <c r="CT250">
        <v>41.08907142857142</v>
      </c>
      <c r="CU250">
        <v>40.38139285714285</v>
      </c>
      <c r="CV250">
        <v>39.98407142857142</v>
      </c>
      <c r="CW250">
        <v>39.4105</v>
      </c>
      <c r="CX250">
        <v>1107.209642857143</v>
      </c>
      <c r="CY250">
        <v>492.7753571428572</v>
      </c>
      <c r="CZ250">
        <v>0</v>
      </c>
      <c r="DA250">
        <v>1728493510.6</v>
      </c>
      <c r="DB250">
        <v>0</v>
      </c>
      <c r="DC250">
        <v>1728490956.5</v>
      </c>
      <c r="DD250" t="s">
        <v>362</v>
      </c>
      <c r="DE250">
        <v>1728490952.5</v>
      </c>
      <c r="DF250">
        <v>1728490956.5</v>
      </c>
      <c r="DG250">
        <v>1</v>
      </c>
      <c r="DH250">
        <v>-0.065</v>
      </c>
      <c r="DI250">
        <v>-0.008</v>
      </c>
      <c r="DJ250">
        <v>-3.246</v>
      </c>
      <c r="DK250">
        <v>-0.091</v>
      </c>
      <c r="DL250">
        <v>52</v>
      </c>
      <c r="DM250">
        <v>15</v>
      </c>
      <c r="DN250">
        <v>0.25</v>
      </c>
      <c r="DO250">
        <v>0.13</v>
      </c>
      <c r="DP250">
        <v>-35.3251</v>
      </c>
      <c r="DQ250">
        <v>-0.4128250871080396</v>
      </c>
      <c r="DR250">
        <v>0.08805682754930907</v>
      </c>
      <c r="DS250">
        <v>0</v>
      </c>
      <c r="DT250">
        <v>0.833156</v>
      </c>
      <c r="DU250">
        <v>0.1710845853658551</v>
      </c>
      <c r="DV250">
        <v>0.01765657671154667</v>
      </c>
      <c r="DW250">
        <v>0</v>
      </c>
      <c r="DX250">
        <v>0</v>
      </c>
      <c r="DY250">
        <v>2</v>
      </c>
      <c r="DZ250" t="s">
        <v>386</v>
      </c>
      <c r="EA250">
        <v>3.23072</v>
      </c>
      <c r="EB250">
        <v>2.70434</v>
      </c>
      <c r="EC250">
        <v>0.229079</v>
      </c>
      <c r="ED250">
        <v>0.232051</v>
      </c>
      <c r="EE250">
        <v>0.08474370000000001</v>
      </c>
      <c r="EF250">
        <v>0.0816253</v>
      </c>
      <c r="EG250">
        <v>25412.6</v>
      </c>
      <c r="EH250">
        <v>24695.5</v>
      </c>
      <c r="EI250">
        <v>31552.3</v>
      </c>
      <c r="EJ250">
        <v>30468.5</v>
      </c>
      <c r="EK250">
        <v>38702.7</v>
      </c>
      <c r="EL250">
        <v>36993.2</v>
      </c>
      <c r="EM250">
        <v>44237.9</v>
      </c>
      <c r="EN250">
        <v>42535</v>
      </c>
      <c r="EO250">
        <v>1.8755</v>
      </c>
      <c r="EP250">
        <v>1.89522</v>
      </c>
      <c r="EQ250">
        <v>0.134628</v>
      </c>
      <c r="ER250">
        <v>0</v>
      </c>
      <c r="ES250">
        <v>22.8614</v>
      </c>
      <c r="ET250">
        <v>999.9</v>
      </c>
      <c r="EU250">
        <v>69.90000000000001</v>
      </c>
      <c r="EV250">
        <v>24.1</v>
      </c>
      <c r="EW250">
        <v>21.6033</v>
      </c>
      <c r="EX250">
        <v>61.1319</v>
      </c>
      <c r="EY250">
        <v>24.984</v>
      </c>
      <c r="EZ250">
        <v>1</v>
      </c>
      <c r="FA250">
        <v>-0.183438</v>
      </c>
      <c r="FB250">
        <v>0.961024</v>
      </c>
      <c r="FC250">
        <v>20.1979</v>
      </c>
      <c r="FD250">
        <v>5.21924</v>
      </c>
      <c r="FE250">
        <v>11.9978</v>
      </c>
      <c r="FF250">
        <v>4.9651</v>
      </c>
      <c r="FG250">
        <v>3.2955</v>
      </c>
      <c r="FH250">
        <v>9999</v>
      </c>
      <c r="FI250">
        <v>9999</v>
      </c>
      <c r="FJ250">
        <v>9999</v>
      </c>
      <c r="FK250">
        <v>148.7</v>
      </c>
      <c r="FL250">
        <v>4.971</v>
      </c>
      <c r="FM250">
        <v>1.86768</v>
      </c>
      <c r="FN250">
        <v>1.85895</v>
      </c>
      <c r="FO250">
        <v>1.86508</v>
      </c>
      <c r="FP250">
        <v>1.86305</v>
      </c>
      <c r="FQ250">
        <v>1.86444</v>
      </c>
      <c r="FR250">
        <v>1.85988</v>
      </c>
      <c r="FS250">
        <v>1.86397</v>
      </c>
      <c r="FT250">
        <v>0</v>
      </c>
      <c r="FU250">
        <v>0</v>
      </c>
      <c r="FV250">
        <v>0</v>
      </c>
      <c r="FW250">
        <v>0</v>
      </c>
      <c r="FX250" t="s">
        <v>364</v>
      </c>
      <c r="FY250" t="s">
        <v>365</v>
      </c>
      <c r="FZ250" t="s">
        <v>366</v>
      </c>
      <c r="GA250" t="s">
        <v>366</v>
      </c>
      <c r="GB250" t="s">
        <v>366</v>
      </c>
      <c r="GC250" t="s">
        <v>366</v>
      </c>
      <c r="GD250">
        <v>0</v>
      </c>
      <c r="GE250">
        <v>100</v>
      </c>
      <c r="GF250">
        <v>100</v>
      </c>
      <c r="GG250">
        <v>-11.53</v>
      </c>
      <c r="GH250">
        <v>-0.0905</v>
      </c>
      <c r="GI250">
        <v>-2.868309889394353</v>
      </c>
      <c r="GJ250">
        <v>-0.006773961979547998</v>
      </c>
      <c r="GK250">
        <v>-8.296070481250098E-08</v>
      </c>
      <c r="GL250">
        <v>3.322967193956903E-10</v>
      </c>
      <c r="GM250">
        <v>-0.07871069313407227</v>
      </c>
      <c r="GN250">
        <v>-0.00208336341840114</v>
      </c>
      <c r="GO250">
        <v>8.801746095907445E-05</v>
      </c>
      <c r="GP250">
        <v>-2.677693255255651E-07</v>
      </c>
      <c r="GQ250">
        <v>3</v>
      </c>
      <c r="GR250">
        <v>2052</v>
      </c>
      <c r="GS250">
        <v>2</v>
      </c>
      <c r="GT250">
        <v>18</v>
      </c>
      <c r="GU250">
        <v>41.7</v>
      </c>
      <c r="GV250">
        <v>41.6</v>
      </c>
      <c r="GW250">
        <v>3.00415</v>
      </c>
      <c r="GX250">
        <v>2.34985</v>
      </c>
      <c r="GY250">
        <v>1.44775</v>
      </c>
      <c r="GZ250">
        <v>2.32056</v>
      </c>
      <c r="HA250">
        <v>1.55151</v>
      </c>
      <c r="HB250">
        <v>2.34253</v>
      </c>
      <c r="HC250">
        <v>29.5378</v>
      </c>
      <c r="HD250">
        <v>14.5786</v>
      </c>
      <c r="HE250">
        <v>18</v>
      </c>
      <c r="HF250">
        <v>426.118</v>
      </c>
      <c r="HG250">
        <v>435.021</v>
      </c>
      <c r="HH250">
        <v>22.1869</v>
      </c>
      <c r="HI250">
        <v>24.6389</v>
      </c>
      <c r="HJ250">
        <v>30.0008</v>
      </c>
      <c r="HK250">
        <v>24.6018</v>
      </c>
      <c r="HL250">
        <v>24.5215</v>
      </c>
      <c r="HM250">
        <v>60.1625</v>
      </c>
      <c r="HN250">
        <v>37.5645</v>
      </c>
      <c r="HO250">
        <v>38.6997</v>
      </c>
      <c r="HP250">
        <v>22.1516</v>
      </c>
      <c r="HQ250">
        <v>1424</v>
      </c>
      <c r="HR250">
        <v>15.2398</v>
      </c>
      <c r="HS250">
        <v>100.154</v>
      </c>
      <c r="HT250">
        <v>101.649</v>
      </c>
    </row>
    <row r="251" spans="1:228">
      <c r="A251">
        <v>235</v>
      </c>
      <c r="B251">
        <v>1728493458.6</v>
      </c>
      <c r="C251">
        <v>2521.099999904633</v>
      </c>
      <c r="D251" t="s">
        <v>837</v>
      </c>
      <c r="E251" t="s">
        <v>838</v>
      </c>
      <c r="F251">
        <v>5</v>
      </c>
      <c r="G251" t="s">
        <v>357</v>
      </c>
      <c r="H251" t="s">
        <v>358</v>
      </c>
      <c r="I251" t="s">
        <v>359</v>
      </c>
      <c r="J251" t="s">
        <v>612</v>
      </c>
      <c r="K251">
        <v>1728493451.1</v>
      </c>
      <c r="L251">
        <f>(M251)/1000</f>
        <v>0</v>
      </c>
      <c r="M251">
        <f>IF(BH251, AP251, AJ251)</f>
        <v>0</v>
      </c>
      <c r="N251">
        <f>IF(BH251, AK251, AI251)</f>
        <v>0</v>
      </c>
      <c r="O251">
        <f>BJ251 - IF(AW251&gt;1, N251*BD251*100.0/(AY251), 0)</f>
        <v>0</v>
      </c>
      <c r="P251">
        <f>((V251-L251/2)*O251-N251)/(V251+L251/2)</f>
        <v>0</v>
      </c>
      <c r="Q251">
        <f>P251*(BQ251+BR251)/1000.0</f>
        <v>0</v>
      </c>
      <c r="R251">
        <f>(BJ251 - IF(AW251&gt;1, N251*BD251*100.0/(AY251), 0))*(BQ251+BR251)/1000.0</f>
        <v>0</v>
      </c>
      <c r="S251">
        <f>2.0/((1/U251-1/T251)+SIGN(U251)*SQRT((1/U251-1/T251)*(1/U251-1/T251) + 4*BE251/((BE251+1)*(BE251+1))*(2*1/U251*1/T251-1/T251*1/T251)))</f>
        <v>0</v>
      </c>
      <c r="T251">
        <f>IF(LEFT(BF251,1)&lt;&gt;"0",IF(LEFT(BF251,1)="1",3.0,BG251),$D$5+$E$5*(BX251*BQ251/($K$5*1000))+$F$5*(BX251*BQ251/($K$5*1000))*MAX(MIN(BD251,$J$5),$I$5)*MAX(MIN(BD251,$J$5),$I$5)+$G$5*MAX(MIN(BD251,$J$5),$I$5)*(BX251*BQ251/($K$5*1000))+$H$5*(BX251*BQ251/($K$5*1000))*(BX251*BQ251/($K$5*1000)))</f>
        <v>0</v>
      </c>
      <c r="U251">
        <f>L251*(1000-(1000*0.61365*exp(17.502*Y251/(240.97+Y251))/(BQ251+BR251)+BL251)/2)/(1000*0.61365*exp(17.502*Y251/(240.97+Y251))/(BQ251+BR251)-BL251)</f>
        <v>0</v>
      </c>
      <c r="V251">
        <f>1/((BE251+1)/(S251/1.6)+1/(T251/1.37)) + BE251/((BE251+1)/(S251/1.6) + BE251/(T251/1.37))</f>
        <v>0</v>
      </c>
      <c r="W251">
        <f>(AZ251*BC251)</f>
        <v>0</v>
      </c>
      <c r="X251">
        <f>(BS251+(W251+2*0.95*5.67E-8*(((BS251+$B$7)+273)^4-(BS251+273)^4)-44100*L251)/(1.84*29.3*T251+8*0.95*5.67E-8*(BS251+273)^3))</f>
        <v>0</v>
      </c>
      <c r="Y251">
        <f>($C$7*BT251+$D$7*BU251+$E$7*X251)</f>
        <v>0</v>
      </c>
      <c r="Z251">
        <f>0.61365*exp(17.502*Y251/(240.97+Y251))</f>
        <v>0</v>
      </c>
      <c r="AA251">
        <f>(AB251/AC251*100)</f>
        <v>0</v>
      </c>
      <c r="AB251">
        <f>BL251*(BQ251+BR251)/1000</f>
        <v>0</v>
      </c>
      <c r="AC251">
        <f>0.61365*exp(17.502*BS251/(240.97+BS251))</f>
        <v>0</v>
      </c>
      <c r="AD251">
        <f>(Z251-BL251*(BQ251+BR251)/1000)</f>
        <v>0</v>
      </c>
      <c r="AE251">
        <f>(-L251*44100)</f>
        <v>0</v>
      </c>
      <c r="AF251">
        <f>2*29.3*T251*0.92*(BS251-Y251)</f>
        <v>0</v>
      </c>
      <c r="AG251">
        <f>2*0.95*5.67E-8*(((BS251+$B$7)+273)^4-(Y251+273)^4)</f>
        <v>0</v>
      </c>
      <c r="AH251">
        <f>W251+AG251+AE251+AF251</f>
        <v>0</v>
      </c>
      <c r="AI251">
        <f>BP251*AW251*(BK251-BJ251*(1000-AW251*BM251)/(1000-AW251*BL251))/(100*BD251)</f>
        <v>0</v>
      </c>
      <c r="AJ251">
        <f>1000*BP251*AW251*(BL251-BM251)/(100*BD251*(1000-AW251*BL251))</f>
        <v>0</v>
      </c>
      <c r="AK251">
        <f>(AL251 - AM251 - BQ251*1E3/(8.314*(BS251+273.15)) * AO251/BP251 * AN251) * BP251/(100*BD251) * (1000 - BM251)/1000</f>
        <v>0</v>
      </c>
      <c r="AL251">
        <v>1438.583766552224</v>
      </c>
      <c r="AM251">
        <v>1408.641393939394</v>
      </c>
      <c r="AN251">
        <v>2.562329042024665</v>
      </c>
      <c r="AO251">
        <v>66.79350455149209</v>
      </c>
      <c r="AP251">
        <f>(AR251 - AQ251 + BQ251*1E3/(8.314*(BS251+273.15)) * AT251/BP251 * AS251) * BP251/(100*BD251) * 1000/(1000 - AR251)</f>
        <v>0</v>
      </c>
      <c r="AQ251">
        <v>15.28143777911444</v>
      </c>
      <c r="AR251">
        <v>16.13669878787879</v>
      </c>
      <c r="AS251">
        <v>1.995951193325682E-05</v>
      </c>
      <c r="AT251">
        <v>79.18149441064182</v>
      </c>
      <c r="AU251">
        <v>146</v>
      </c>
      <c r="AV251">
        <v>24</v>
      </c>
      <c r="AW251">
        <f>IF(AU251*$H$13&gt;=AY251,1.0,(AY251/(AY251-AU251*$H$13)))</f>
        <v>0</v>
      </c>
      <c r="AX251">
        <f>(AW251-1)*100</f>
        <v>0</v>
      </c>
      <c r="AY251">
        <f>MAX(0,($B$13+$C$13*BX251)/(1+$D$13*BX251)*BQ251/(BS251+273)*$E$13)</f>
        <v>0</v>
      </c>
      <c r="AZ251">
        <f>$B$11*BY251+$C$11*BZ251+$F$11*CK251*(1-CN251)</f>
        <v>0</v>
      </c>
      <c r="BA251">
        <f>AZ251*BB251</f>
        <v>0</v>
      </c>
      <c r="BB251">
        <f>($B$11*$D$9+$C$11*$D$9+$F$11*((CX251+CP251)/MAX(CX251+CP251+CY251, 0.1)*$I$9+CY251/MAX(CX251+CP251+CY251, 0.1)*$J$9))/($B$11+$C$11+$F$11)</f>
        <v>0</v>
      </c>
      <c r="BC251">
        <f>($B$11*$K$9+$C$11*$K$9+$F$11*((CX251+CP251)/MAX(CX251+CP251+CY251, 0.1)*$P$9+CY251/MAX(CX251+CP251+CY251, 0.1)*$Q$9))/($B$11+$C$11+$F$11)</f>
        <v>0</v>
      </c>
      <c r="BD251">
        <v>6</v>
      </c>
      <c r="BE251">
        <v>0.5</v>
      </c>
      <c r="BF251" t="s">
        <v>361</v>
      </c>
      <c r="BG251">
        <v>2</v>
      </c>
      <c r="BH251" t="b">
        <v>1</v>
      </c>
      <c r="BI251">
        <v>1728493451.1</v>
      </c>
      <c r="BJ251">
        <v>1368.357407407407</v>
      </c>
      <c r="BK251">
        <v>1403.78</v>
      </c>
      <c r="BL251">
        <v>16.12893703703704</v>
      </c>
      <c r="BM251">
        <v>15.27861481481482</v>
      </c>
      <c r="BN251">
        <v>1379.858148148148</v>
      </c>
      <c r="BO251">
        <v>16.21942962962963</v>
      </c>
      <c r="BP251">
        <v>600.0088888888889</v>
      </c>
      <c r="BQ251">
        <v>97.49268148148147</v>
      </c>
      <c r="BR251">
        <v>0.09993582592592593</v>
      </c>
      <c r="BS251">
        <v>24.86259259259259</v>
      </c>
      <c r="BT251">
        <v>25.06702592592593</v>
      </c>
      <c r="BU251">
        <v>999.9000000000001</v>
      </c>
      <c r="BV251">
        <v>0</v>
      </c>
      <c r="BW251">
        <v>0</v>
      </c>
      <c r="BX251">
        <v>10002.17814814815</v>
      </c>
      <c r="BY251">
        <v>0</v>
      </c>
      <c r="BZ251">
        <v>407.0157037037037</v>
      </c>
      <c r="CA251">
        <v>-35.42195185185184</v>
      </c>
      <c r="CB251">
        <v>1390.788518518518</v>
      </c>
      <c r="CC251">
        <v>1425.55962962963</v>
      </c>
      <c r="CD251">
        <v>0.8503383333333332</v>
      </c>
      <c r="CE251">
        <v>1403.78</v>
      </c>
      <c r="CF251">
        <v>15.27861481481482</v>
      </c>
      <c r="CG251">
        <v>1.572455185185185</v>
      </c>
      <c r="CH251">
        <v>1.489553333333333</v>
      </c>
      <c r="CI251">
        <v>13.69147777777778</v>
      </c>
      <c r="CJ251">
        <v>12.86134444444444</v>
      </c>
      <c r="CK251">
        <v>1599.987407407407</v>
      </c>
      <c r="CL251">
        <v>0.692013</v>
      </c>
      <c r="CM251">
        <v>0.307987</v>
      </c>
      <c r="CN251">
        <v>0</v>
      </c>
      <c r="CO251">
        <v>2.113181481481481</v>
      </c>
      <c r="CP251">
        <v>0</v>
      </c>
      <c r="CQ251">
        <v>13243.2037037037</v>
      </c>
      <c r="CR251">
        <v>13790.13703703704</v>
      </c>
      <c r="CS251">
        <v>40.25666666666666</v>
      </c>
      <c r="CT251">
        <v>41.15014814814814</v>
      </c>
      <c r="CU251">
        <v>40.45118518518517</v>
      </c>
      <c r="CV251">
        <v>40.06225925925925</v>
      </c>
      <c r="CW251">
        <v>39.48355555555555</v>
      </c>
      <c r="CX251">
        <v>1107.211481481482</v>
      </c>
      <c r="CY251">
        <v>492.775925925926</v>
      </c>
      <c r="CZ251">
        <v>0</v>
      </c>
      <c r="DA251">
        <v>1728493515.4</v>
      </c>
      <c r="DB251">
        <v>0</v>
      </c>
      <c r="DC251">
        <v>1728490956.5</v>
      </c>
      <c r="DD251" t="s">
        <v>362</v>
      </c>
      <c r="DE251">
        <v>1728490952.5</v>
      </c>
      <c r="DF251">
        <v>1728490956.5</v>
      </c>
      <c r="DG251">
        <v>1</v>
      </c>
      <c r="DH251">
        <v>-0.065</v>
      </c>
      <c r="DI251">
        <v>-0.008</v>
      </c>
      <c r="DJ251">
        <v>-3.246</v>
      </c>
      <c r="DK251">
        <v>-0.091</v>
      </c>
      <c r="DL251">
        <v>52</v>
      </c>
      <c r="DM251">
        <v>15</v>
      </c>
      <c r="DN251">
        <v>0.25</v>
      </c>
      <c r="DO251">
        <v>0.13</v>
      </c>
      <c r="DP251">
        <v>-35.40291463414634</v>
      </c>
      <c r="DQ251">
        <v>-0.5391804878049361</v>
      </c>
      <c r="DR251">
        <v>0.09691314079634629</v>
      </c>
      <c r="DS251">
        <v>0</v>
      </c>
      <c r="DT251">
        <v>0.8446977073170733</v>
      </c>
      <c r="DU251">
        <v>0.09009012543554243</v>
      </c>
      <c r="DV251">
        <v>0.009639581939229381</v>
      </c>
      <c r="DW251">
        <v>1</v>
      </c>
      <c r="DX251">
        <v>1</v>
      </c>
      <c r="DY251">
        <v>2</v>
      </c>
      <c r="DZ251" t="s">
        <v>363</v>
      </c>
      <c r="EA251">
        <v>3.23084</v>
      </c>
      <c r="EB251">
        <v>2.70449</v>
      </c>
      <c r="EC251">
        <v>0.230352</v>
      </c>
      <c r="ED251">
        <v>0.23329</v>
      </c>
      <c r="EE251">
        <v>0.08475580000000001</v>
      </c>
      <c r="EF251">
        <v>0.0816321</v>
      </c>
      <c r="EG251">
        <v>25370.8</v>
      </c>
      <c r="EH251">
        <v>24654.9</v>
      </c>
      <c r="EI251">
        <v>31552.5</v>
      </c>
      <c r="EJ251">
        <v>30467.5</v>
      </c>
      <c r="EK251">
        <v>38702.5</v>
      </c>
      <c r="EL251">
        <v>36991.8</v>
      </c>
      <c r="EM251">
        <v>44238.2</v>
      </c>
      <c r="EN251">
        <v>42533.8</v>
      </c>
      <c r="EO251">
        <v>1.87475</v>
      </c>
      <c r="EP251">
        <v>1.89503</v>
      </c>
      <c r="EQ251">
        <v>0.133645</v>
      </c>
      <c r="ER251">
        <v>0</v>
      </c>
      <c r="ES251">
        <v>22.8682</v>
      </c>
      <c r="ET251">
        <v>999.9</v>
      </c>
      <c r="EU251">
        <v>69.90000000000001</v>
      </c>
      <c r="EV251">
        <v>24.1</v>
      </c>
      <c r="EW251">
        <v>21.6018</v>
      </c>
      <c r="EX251">
        <v>60.6919</v>
      </c>
      <c r="EY251">
        <v>24.4752</v>
      </c>
      <c r="EZ251">
        <v>1</v>
      </c>
      <c r="FA251">
        <v>-0.182647</v>
      </c>
      <c r="FB251">
        <v>1.05781</v>
      </c>
      <c r="FC251">
        <v>20.1972</v>
      </c>
      <c r="FD251">
        <v>5.21819</v>
      </c>
      <c r="FE251">
        <v>11.9978</v>
      </c>
      <c r="FF251">
        <v>4.96455</v>
      </c>
      <c r="FG251">
        <v>3.2955</v>
      </c>
      <c r="FH251">
        <v>9999</v>
      </c>
      <c r="FI251">
        <v>9999</v>
      </c>
      <c r="FJ251">
        <v>9999</v>
      </c>
      <c r="FK251">
        <v>148.7</v>
      </c>
      <c r="FL251">
        <v>4.97097</v>
      </c>
      <c r="FM251">
        <v>1.86768</v>
      </c>
      <c r="FN251">
        <v>1.85889</v>
      </c>
      <c r="FO251">
        <v>1.86508</v>
      </c>
      <c r="FP251">
        <v>1.86307</v>
      </c>
      <c r="FQ251">
        <v>1.86444</v>
      </c>
      <c r="FR251">
        <v>1.85987</v>
      </c>
      <c r="FS251">
        <v>1.86394</v>
      </c>
      <c r="FT251">
        <v>0</v>
      </c>
      <c r="FU251">
        <v>0</v>
      </c>
      <c r="FV251">
        <v>0</v>
      </c>
      <c r="FW251">
        <v>0</v>
      </c>
      <c r="FX251" t="s">
        <v>364</v>
      </c>
      <c r="FY251" t="s">
        <v>365</v>
      </c>
      <c r="FZ251" t="s">
        <v>366</v>
      </c>
      <c r="GA251" t="s">
        <v>366</v>
      </c>
      <c r="GB251" t="s">
        <v>366</v>
      </c>
      <c r="GC251" t="s">
        <v>366</v>
      </c>
      <c r="GD251">
        <v>0</v>
      </c>
      <c r="GE251">
        <v>100</v>
      </c>
      <c r="GF251">
        <v>100</v>
      </c>
      <c r="GG251">
        <v>-11.6</v>
      </c>
      <c r="GH251">
        <v>-0.0905</v>
      </c>
      <c r="GI251">
        <v>-2.868309889394353</v>
      </c>
      <c r="GJ251">
        <v>-0.006773961979547998</v>
      </c>
      <c r="GK251">
        <v>-8.296070481250098E-08</v>
      </c>
      <c r="GL251">
        <v>3.322967193956903E-10</v>
      </c>
      <c r="GM251">
        <v>-0.07871069313407227</v>
      </c>
      <c r="GN251">
        <v>-0.00208336341840114</v>
      </c>
      <c r="GO251">
        <v>8.801746095907445E-05</v>
      </c>
      <c r="GP251">
        <v>-2.677693255255651E-07</v>
      </c>
      <c r="GQ251">
        <v>3</v>
      </c>
      <c r="GR251">
        <v>2052</v>
      </c>
      <c r="GS251">
        <v>2</v>
      </c>
      <c r="GT251">
        <v>18</v>
      </c>
      <c r="GU251">
        <v>41.8</v>
      </c>
      <c r="GV251">
        <v>41.7</v>
      </c>
      <c r="GW251">
        <v>3.02368</v>
      </c>
      <c r="GX251">
        <v>2.36206</v>
      </c>
      <c r="GY251">
        <v>1.44897</v>
      </c>
      <c r="GZ251">
        <v>2.32056</v>
      </c>
      <c r="HA251">
        <v>1.55151</v>
      </c>
      <c r="HB251">
        <v>2.33765</v>
      </c>
      <c r="HC251">
        <v>29.5378</v>
      </c>
      <c r="HD251">
        <v>14.5873</v>
      </c>
      <c r="HE251">
        <v>18</v>
      </c>
      <c r="HF251">
        <v>425.773</v>
      </c>
      <c r="HG251">
        <v>434.962</v>
      </c>
      <c r="HH251">
        <v>22.1126</v>
      </c>
      <c r="HI251">
        <v>24.6467</v>
      </c>
      <c r="HJ251">
        <v>30.0008</v>
      </c>
      <c r="HK251">
        <v>24.6089</v>
      </c>
      <c r="HL251">
        <v>24.5286</v>
      </c>
      <c r="HM251">
        <v>60.6144</v>
      </c>
      <c r="HN251">
        <v>37.5645</v>
      </c>
      <c r="HO251">
        <v>38.6997</v>
      </c>
      <c r="HP251">
        <v>22.0787</v>
      </c>
      <c r="HQ251">
        <v>1439.03</v>
      </c>
      <c r="HR251">
        <v>15.2398</v>
      </c>
      <c r="HS251">
        <v>100.155</v>
      </c>
      <c r="HT251">
        <v>101.646</v>
      </c>
    </row>
    <row r="252" spans="1:228">
      <c r="A252">
        <v>236</v>
      </c>
      <c r="B252">
        <v>1728493463.6</v>
      </c>
      <c r="C252">
        <v>2526.099999904633</v>
      </c>
      <c r="D252" t="s">
        <v>839</v>
      </c>
      <c r="E252" t="s">
        <v>840</v>
      </c>
      <c r="F252">
        <v>5</v>
      </c>
      <c r="G252" t="s">
        <v>357</v>
      </c>
      <c r="H252" t="s">
        <v>358</v>
      </c>
      <c r="I252" t="s">
        <v>359</v>
      </c>
      <c r="J252" t="s">
        <v>612</v>
      </c>
      <c r="K252">
        <v>1728493455.814285</v>
      </c>
      <c r="L252">
        <f>(M252)/1000</f>
        <v>0</v>
      </c>
      <c r="M252">
        <f>IF(BH252, AP252, AJ252)</f>
        <v>0</v>
      </c>
      <c r="N252">
        <f>IF(BH252, AK252, AI252)</f>
        <v>0</v>
      </c>
      <c r="O252">
        <f>BJ252 - IF(AW252&gt;1, N252*BD252*100.0/(AY252), 0)</f>
        <v>0</v>
      </c>
      <c r="P252">
        <f>((V252-L252/2)*O252-N252)/(V252+L252/2)</f>
        <v>0</v>
      </c>
      <c r="Q252">
        <f>P252*(BQ252+BR252)/1000.0</f>
        <v>0</v>
      </c>
      <c r="R252">
        <f>(BJ252 - IF(AW252&gt;1, N252*BD252*100.0/(AY252), 0))*(BQ252+BR252)/1000.0</f>
        <v>0</v>
      </c>
      <c r="S252">
        <f>2.0/((1/U252-1/T252)+SIGN(U252)*SQRT((1/U252-1/T252)*(1/U252-1/T252) + 4*BE252/((BE252+1)*(BE252+1))*(2*1/U252*1/T252-1/T252*1/T252)))</f>
        <v>0</v>
      </c>
      <c r="T252">
        <f>IF(LEFT(BF252,1)&lt;&gt;"0",IF(LEFT(BF252,1)="1",3.0,BG252),$D$5+$E$5*(BX252*BQ252/($K$5*1000))+$F$5*(BX252*BQ252/($K$5*1000))*MAX(MIN(BD252,$J$5),$I$5)*MAX(MIN(BD252,$J$5),$I$5)+$G$5*MAX(MIN(BD252,$J$5),$I$5)*(BX252*BQ252/($K$5*1000))+$H$5*(BX252*BQ252/($K$5*1000))*(BX252*BQ252/($K$5*1000)))</f>
        <v>0</v>
      </c>
      <c r="U252">
        <f>L252*(1000-(1000*0.61365*exp(17.502*Y252/(240.97+Y252))/(BQ252+BR252)+BL252)/2)/(1000*0.61365*exp(17.502*Y252/(240.97+Y252))/(BQ252+BR252)-BL252)</f>
        <v>0</v>
      </c>
      <c r="V252">
        <f>1/((BE252+1)/(S252/1.6)+1/(T252/1.37)) + BE252/((BE252+1)/(S252/1.6) + BE252/(T252/1.37))</f>
        <v>0</v>
      </c>
      <c r="W252">
        <f>(AZ252*BC252)</f>
        <v>0</v>
      </c>
      <c r="X252">
        <f>(BS252+(W252+2*0.95*5.67E-8*(((BS252+$B$7)+273)^4-(BS252+273)^4)-44100*L252)/(1.84*29.3*T252+8*0.95*5.67E-8*(BS252+273)^3))</f>
        <v>0</v>
      </c>
      <c r="Y252">
        <f>($C$7*BT252+$D$7*BU252+$E$7*X252)</f>
        <v>0</v>
      </c>
      <c r="Z252">
        <f>0.61365*exp(17.502*Y252/(240.97+Y252))</f>
        <v>0</v>
      </c>
      <c r="AA252">
        <f>(AB252/AC252*100)</f>
        <v>0</v>
      </c>
      <c r="AB252">
        <f>BL252*(BQ252+BR252)/1000</f>
        <v>0</v>
      </c>
      <c r="AC252">
        <f>0.61365*exp(17.502*BS252/(240.97+BS252))</f>
        <v>0</v>
      </c>
      <c r="AD252">
        <f>(Z252-BL252*(BQ252+BR252)/1000)</f>
        <v>0</v>
      </c>
      <c r="AE252">
        <f>(-L252*44100)</f>
        <v>0</v>
      </c>
      <c r="AF252">
        <f>2*29.3*T252*0.92*(BS252-Y252)</f>
        <v>0</v>
      </c>
      <c r="AG252">
        <f>2*0.95*5.67E-8*(((BS252+$B$7)+273)^4-(Y252+273)^4)</f>
        <v>0</v>
      </c>
      <c r="AH252">
        <f>W252+AG252+AE252+AF252</f>
        <v>0</v>
      </c>
      <c r="AI252">
        <f>BP252*AW252*(BK252-BJ252*(1000-AW252*BM252)/(1000-AW252*BL252))/(100*BD252)</f>
        <v>0</v>
      </c>
      <c r="AJ252">
        <f>1000*BP252*AW252*(BL252-BM252)/(100*BD252*(1000-AW252*BL252))</f>
        <v>0</v>
      </c>
      <c r="AK252">
        <f>(AL252 - AM252 - BQ252*1E3/(8.314*(BS252+273.15)) * AO252/BP252 * AN252) * BP252/(100*BD252) * (1000 - BM252)/1000</f>
        <v>0</v>
      </c>
      <c r="AL252">
        <v>1451.187601372332</v>
      </c>
      <c r="AM252">
        <v>1421.333757575757</v>
      </c>
      <c r="AN252">
        <v>2.533161197228467</v>
      </c>
      <c r="AO252">
        <v>66.79350455149209</v>
      </c>
      <c r="AP252">
        <f>(AR252 - AQ252 + BQ252*1E3/(8.314*(BS252+273.15)) * AT252/BP252 * AS252) * BP252/(100*BD252) * 1000/(1000 - AR252)</f>
        <v>0</v>
      </c>
      <c r="AQ252">
        <v>15.28409618894809</v>
      </c>
      <c r="AR252">
        <v>16.13691151515151</v>
      </c>
      <c r="AS252">
        <v>2.017586922150739E-06</v>
      </c>
      <c r="AT252">
        <v>79.18149441064182</v>
      </c>
      <c r="AU252">
        <v>145</v>
      </c>
      <c r="AV252">
        <v>24</v>
      </c>
      <c r="AW252">
        <f>IF(AU252*$H$13&gt;=AY252,1.0,(AY252/(AY252-AU252*$H$13)))</f>
        <v>0</v>
      </c>
      <c r="AX252">
        <f>(AW252-1)*100</f>
        <v>0</v>
      </c>
      <c r="AY252">
        <f>MAX(0,($B$13+$C$13*BX252)/(1+$D$13*BX252)*BQ252/(BS252+273)*$E$13)</f>
        <v>0</v>
      </c>
      <c r="AZ252">
        <f>$B$11*BY252+$C$11*BZ252+$F$11*CK252*(1-CN252)</f>
        <v>0</v>
      </c>
      <c r="BA252">
        <f>AZ252*BB252</f>
        <v>0</v>
      </c>
      <c r="BB252">
        <f>($B$11*$D$9+$C$11*$D$9+$F$11*((CX252+CP252)/MAX(CX252+CP252+CY252, 0.1)*$I$9+CY252/MAX(CX252+CP252+CY252, 0.1)*$J$9))/($B$11+$C$11+$F$11)</f>
        <v>0</v>
      </c>
      <c r="BC252">
        <f>($B$11*$K$9+$C$11*$K$9+$F$11*((CX252+CP252)/MAX(CX252+CP252+CY252, 0.1)*$P$9+CY252/MAX(CX252+CP252+CY252, 0.1)*$Q$9))/($B$11+$C$11+$F$11)</f>
        <v>0</v>
      </c>
      <c r="BD252">
        <v>6</v>
      </c>
      <c r="BE252">
        <v>0.5</v>
      </c>
      <c r="BF252" t="s">
        <v>361</v>
      </c>
      <c r="BG252">
        <v>2</v>
      </c>
      <c r="BH252" t="b">
        <v>1</v>
      </c>
      <c r="BI252">
        <v>1728493455.814285</v>
      </c>
      <c r="BJ252">
        <v>1380.163928571429</v>
      </c>
      <c r="BK252">
        <v>1415.601785714285</v>
      </c>
      <c r="BL252">
        <v>16.13408928571429</v>
      </c>
      <c r="BM252">
        <v>15.28147857142857</v>
      </c>
      <c r="BN252">
        <v>1391.725</v>
      </c>
      <c r="BO252">
        <v>16.224575</v>
      </c>
      <c r="BP252">
        <v>600.01025</v>
      </c>
      <c r="BQ252">
        <v>97.49258571428572</v>
      </c>
      <c r="BR252">
        <v>0.1000143071428571</v>
      </c>
      <c r="BS252">
        <v>24.86495</v>
      </c>
      <c r="BT252">
        <v>25.067575</v>
      </c>
      <c r="BU252">
        <v>999.9000000000002</v>
      </c>
      <c r="BV252">
        <v>0</v>
      </c>
      <c r="BW252">
        <v>0</v>
      </c>
      <c r="BX252">
        <v>10004.57642857143</v>
      </c>
      <c r="BY252">
        <v>0</v>
      </c>
      <c r="BZ252">
        <v>394.5957857142857</v>
      </c>
      <c r="CA252">
        <v>-35.43797142857143</v>
      </c>
      <c r="CB252">
        <v>1402.796785714286</v>
      </c>
      <c r="CC252">
        <v>1437.569642857143</v>
      </c>
      <c r="CD252">
        <v>0.8526183214285715</v>
      </c>
      <c r="CE252">
        <v>1415.601785714285</v>
      </c>
      <c r="CF252">
        <v>15.28147857142857</v>
      </c>
      <c r="CG252">
        <v>1.572954642857143</v>
      </c>
      <c r="CH252">
        <v>1.489831071428571</v>
      </c>
      <c r="CI252">
        <v>13.69636785714286</v>
      </c>
      <c r="CJ252">
        <v>12.86419285714286</v>
      </c>
      <c r="CK252">
        <v>1599.972857142857</v>
      </c>
      <c r="CL252">
        <v>0.6920045714285712</v>
      </c>
      <c r="CM252">
        <v>0.3079954285714286</v>
      </c>
      <c r="CN252">
        <v>0</v>
      </c>
      <c r="CO252">
        <v>2.132703571428572</v>
      </c>
      <c r="CP252">
        <v>0</v>
      </c>
      <c r="CQ252">
        <v>13245.79642857143</v>
      </c>
      <c r="CR252">
        <v>13789.96071428571</v>
      </c>
      <c r="CS252">
        <v>40.32124999999998</v>
      </c>
      <c r="CT252">
        <v>41.19842857142857</v>
      </c>
      <c r="CU252">
        <v>40.51532142857143</v>
      </c>
      <c r="CV252">
        <v>40.13589285714285</v>
      </c>
      <c r="CW252">
        <v>39.55117857142857</v>
      </c>
      <c r="CX252">
        <v>1107.188214285714</v>
      </c>
      <c r="CY252">
        <v>492.7846428571428</v>
      </c>
      <c r="CZ252">
        <v>0</v>
      </c>
      <c r="DA252">
        <v>1728493520.2</v>
      </c>
      <c r="DB252">
        <v>0</v>
      </c>
      <c r="DC252">
        <v>1728490956.5</v>
      </c>
      <c r="DD252" t="s">
        <v>362</v>
      </c>
      <c r="DE252">
        <v>1728490952.5</v>
      </c>
      <c r="DF252">
        <v>1728490956.5</v>
      </c>
      <c r="DG252">
        <v>1</v>
      </c>
      <c r="DH252">
        <v>-0.065</v>
      </c>
      <c r="DI252">
        <v>-0.008</v>
      </c>
      <c r="DJ252">
        <v>-3.246</v>
      </c>
      <c r="DK252">
        <v>-0.091</v>
      </c>
      <c r="DL252">
        <v>52</v>
      </c>
      <c r="DM252">
        <v>15</v>
      </c>
      <c r="DN252">
        <v>0.25</v>
      </c>
      <c r="DO252">
        <v>0.13</v>
      </c>
      <c r="DP252">
        <v>-35.41260731707317</v>
      </c>
      <c r="DQ252">
        <v>-0.4448780487806008</v>
      </c>
      <c r="DR252">
        <v>0.09500813672534246</v>
      </c>
      <c r="DS252">
        <v>0</v>
      </c>
      <c r="DT252">
        <v>0.850433195121951</v>
      </c>
      <c r="DU252">
        <v>0.0352654285714303</v>
      </c>
      <c r="DV252">
        <v>0.004064516940784899</v>
      </c>
      <c r="DW252">
        <v>1</v>
      </c>
      <c r="DX252">
        <v>1</v>
      </c>
      <c r="DY252">
        <v>2</v>
      </c>
      <c r="DZ252" t="s">
        <v>363</v>
      </c>
      <c r="EA252">
        <v>3.23088</v>
      </c>
      <c r="EB252">
        <v>2.70443</v>
      </c>
      <c r="EC252">
        <v>0.231609</v>
      </c>
      <c r="ED252">
        <v>0.234545</v>
      </c>
      <c r="EE252">
        <v>0.0847547</v>
      </c>
      <c r="EF252">
        <v>0.0816466</v>
      </c>
      <c r="EG252">
        <v>25329</v>
      </c>
      <c r="EH252">
        <v>24614.2</v>
      </c>
      <c r="EI252">
        <v>31552</v>
      </c>
      <c r="EJ252">
        <v>30467</v>
      </c>
      <c r="EK252">
        <v>38701.9</v>
      </c>
      <c r="EL252">
        <v>36990.8</v>
      </c>
      <c r="EM252">
        <v>44237.4</v>
      </c>
      <c r="EN252">
        <v>42533.2</v>
      </c>
      <c r="EO252">
        <v>1.87553</v>
      </c>
      <c r="EP252">
        <v>1.89498</v>
      </c>
      <c r="EQ252">
        <v>0.132639</v>
      </c>
      <c r="ER252">
        <v>0</v>
      </c>
      <c r="ES252">
        <v>22.8761</v>
      </c>
      <c r="ET252">
        <v>999.9</v>
      </c>
      <c r="EU252">
        <v>69.90000000000001</v>
      </c>
      <c r="EV252">
        <v>24.1</v>
      </c>
      <c r="EW252">
        <v>21.6023</v>
      </c>
      <c r="EX252">
        <v>60.7919</v>
      </c>
      <c r="EY252">
        <v>24.6995</v>
      </c>
      <c r="EZ252">
        <v>1</v>
      </c>
      <c r="FA252">
        <v>-0.182035</v>
      </c>
      <c r="FB252">
        <v>1.07895</v>
      </c>
      <c r="FC252">
        <v>20.1972</v>
      </c>
      <c r="FD252">
        <v>5.21849</v>
      </c>
      <c r="FE252">
        <v>11.9977</v>
      </c>
      <c r="FF252">
        <v>4.96505</v>
      </c>
      <c r="FG252">
        <v>3.29548</v>
      </c>
      <c r="FH252">
        <v>9999</v>
      </c>
      <c r="FI252">
        <v>9999</v>
      </c>
      <c r="FJ252">
        <v>9999</v>
      </c>
      <c r="FK252">
        <v>148.7</v>
      </c>
      <c r="FL252">
        <v>4.97096</v>
      </c>
      <c r="FM252">
        <v>1.86768</v>
      </c>
      <c r="FN252">
        <v>1.8589</v>
      </c>
      <c r="FO252">
        <v>1.86508</v>
      </c>
      <c r="FP252">
        <v>1.86308</v>
      </c>
      <c r="FQ252">
        <v>1.86446</v>
      </c>
      <c r="FR252">
        <v>1.85989</v>
      </c>
      <c r="FS252">
        <v>1.86395</v>
      </c>
      <c r="FT252">
        <v>0</v>
      </c>
      <c r="FU252">
        <v>0</v>
      </c>
      <c r="FV252">
        <v>0</v>
      </c>
      <c r="FW252">
        <v>0</v>
      </c>
      <c r="FX252" t="s">
        <v>364</v>
      </c>
      <c r="FY252" t="s">
        <v>365</v>
      </c>
      <c r="FZ252" t="s">
        <v>366</v>
      </c>
      <c r="GA252" t="s">
        <v>366</v>
      </c>
      <c r="GB252" t="s">
        <v>366</v>
      </c>
      <c r="GC252" t="s">
        <v>366</v>
      </c>
      <c r="GD252">
        <v>0</v>
      </c>
      <c r="GE252">
        <v>100</v>
      </c>
      <c r="GF252">
        <v>100</v>
      </c>
      <c r="GG252">
        <v>-11.66</v>
      </c>
      <c r="GH252">
        <v>-0.0905</v>
      </c>
      <c r="GI252">
        <v>-2.868309889394353</v>
      </c>
      <c r="GJ252">
        <v>-0.006773961979547998</v>
      </c>
      <c r="GK252">
        <v>-8.296070481250098E-08</v>
      </c>
      <c r="GL252">
        <v>3.322967193956903E-10</v>
      </c>
      <c r="GM252">
        <v>-0.07871069313407227</v>
      </c>
      <c r="GN252">
        <v>-0.00208336341840114</v>
      </c>
      <c r="GO252">
        <v>8.801746095907445E-05</v>
      </c>
      <c r="GP252">
        <v>-2.677693255255651E-07</v>
      </c>
      <c r="GQ252">
        <v>3</v>
      </c>
      <c r="GR252">
        <v>2052</v>
      </c>
      <c r="GS252">
        <v>2</v>
      </c>
      <c r="GT252">
        <v>18</v>
      </c>
      <c r="GU252">
        <v>41.9</v>
      </c>
      <c r="GV252">
        <v>41.8</v>
      </c>
      <c r="GW252">
        <v>3.04688</v>
      </c>
      <c r="GX252">
        <v>2.3584</v>
      </c>
      <c r="GY252">
        <v>1.44775</v>
      </c>
      <c r="GZ252">
        <v>2.32056</v>
      </c>
      <c r="HA252">
        <v>1.55151</v>
      </c>
      <c r="HB252">
        <v>2.41821</v>
      </c>
      <c r="HC252">
        <v>29.5378</v>
      </c>
      <c r="HD252">
        <v>14.5873</v>
      </c>
      <c r="HE252">
        <v>18</v>
      </c>
      <c r="HF252">
        <v>426.24</v>
      </c>
      <c r="HG252">
        <v>434.994</v>
      </c>
      <c r="HH252">
        <v>22.0416</v>
      </c>
      <c r="HI252">
        <v>24.6539</v>
      </c>
      <c r="HJ252">
        <v>30.0007</v>
      </c>
      <c r="HK252">
        <v>24.6167</v>
      </c>
      <c r="HL252">
        <v>24.5363</v>
      </c>
      <c r="HM252">
        <v>61.0165</v>
      </c>
      <c r="HN252">
        <v>37.5645</v>
      </c>
      <c r="HO252">
        <v>38.3259</v>
      </c>
      <c r="HP252">
        <v>22.0139</v>
      </c>
      <c r="HQ252">
        <v>1449.04</v>
      </c>
      <c r="HR252">
        <v>15.2398</v>
      </c>
      <c r="HS252">
        <v>100.153</v>
      </c>
      <c r="HT252">
        <v>101.644</v>
      </c>
    </row>
    <row r="253" spans="1:228">
      <c r="A253">
        <v>237</v>
      </c>
      <c r="B253">
        <v>1728493468.6</v>
      </c>
      <c r="C253">
        <v>2531.099999904633</v>
      </c>
      <c r="D253" t="s">
        <v>841</v>
      </c>
      <c r="E253" t="s">
        <v>842</v>
      </c>
      <c r="F253">
        <v>5</v>
      </c>
      <c r="G253" t="s">
        <v>357</v>
      </c>
      <c r="H253" t="s">
        <v>358</v>
      </c>
      <c r="I253" t="s">
        <v>359</v>
      </c>
      <c r="J253" t="s">
        <v>612</v>
      </c>
      <c r="K253">
        <v>1728493461.1</v>
      </c>
      <c r="L253">
        <f>(M253)/1000</f>
        <v>0</v>
      </c>
      <c r="M253">
        <f>IF(BH253, AP253, AJ253)</f>
        <v>0</v>
      </c>
      <c r="N253">
        <f>IF(BH253, AK253, AI253)</f>
        <v>0</v>
      </c>
      <c r="O253">
        <f>BJ253 - IF(AW253&gt;1, N253*BD253*100.0/(AY253), 0)</f>
        <v>0</v>
      </c>
      <c r="P253">
        <f>((V253-L253/2)*O253-N253)/(V253+L253/2)</f>
        <v>0</v>
      </c>
      <c r="Q253">
        <f>P253*(BQ253+BR253)/1000.0</f>
        <v>0</v>
      </c>
      <c r="R253">
        <f>(BJ253 - IF(AW253&gt;1, N253*BD253*100.0/(AY253), 0))*(BQ253+BR253)/1000.0</f>
        <v>0</v>
      </c>
      <c r="S253">
        <f>2.0/((1/U253-1/T253)+SIGN(U253)*SQRT((1/U253-1/T253)*(1/U253-1/T253) + 4*BE253/((BE253+1)*(BE253+1))*(2*1/U253*1/T253-1/T253*1/T253)))</f>
        <v>0</v>
      </c>
      <c r="T253">
        <f>IF(LEFT(BF253,1)&lt;&gt;"0",IF(LEFT(BF253,1)="1",3.0,BG253),$D$5+$E$5*(BX253*BQ253/($K$5*1000))+$F$5*(BX253*BQ253/($K$5*1000))*MAX(MIN(BD253,$J$5),$I$5)*MAX(MIN(BD253,$J$5),$I$5)+$G$5*MAX(MIN(BD253,$J$5),$I$5)*(BX253*BQ253/($K$5*1000))+$H$5*(BX253*BQ253/($K$5*1000))*(BX253*BQ253/($K$5*1000)))</f>
        <v>0</v>
      </c>
      <c r="U253">
        <f>L253*(1000-(1000*0.61365*exp(17.502*Y253/(240.97+Y253))/(BQ253+BR253)+BL253)/2)/(1000*0.61365*exp(17.502*Y253/(240.97+Y253))/(BQ253+BR253)-BL253)</f>
        <v>0</v>
      </c>
      <c r="V253">
        <f>1/((BE253+1)/(S253/1.6)+1/(T253/1.37)) + BE253/((BE253+1)/(S253/1.6) + BE253/(T253/1.37))</f>
        <v>0</v>
      </c>
      <c r="W253">
        <f>(AZ253*BC253)</f>
        <v>0</v>
      </c>
      <c r="X253">
        <f>(BS253+(W253+2*0.95*5.67E-8*(((BS253+$B$7)+273)^4-(BS253+273)^4)-44100*L253)/(1.84*29.3*T253+8*0.95*5.67E-8*(BS253+273)^3))</f>
        <v>0</v>
      </c>
      <c r="Y253">
        <f>($C$7*BT253+$D$7*BU253+$E$7*X253)</f>
        <v>0</v>
      </c>
      <c r="Z253">
        <f>0.61365*exp(17.502*Y253/(240.97+Y253))</f>
        <v>0</v>
      </c>
      <c r="AA253">
        <f>(AB253/AC253*100)</f>
        <v>0</v>
      </c>
      <c r="AB253">
        <f>BL253*(BQ253+BR253)/1000</f>
        <v>0</v>
      </c>
      <c r="AC253">
        <f>0.61365*exp(17.502*BS253/(240.97+BS253))</f>
        <v>0</v>
      </c>
      <c r="AD253">
        <f>(Z253-BL253*(BQ253+BR253)/1000)</f>
        <v>0</v>
      </c>
      <c r="AE253">
        <f>(-L253*44100)</f>
        <v>0</v>
      </c>
      <c r="AF253">
        <f>2*29.3*T253*0.92*(BS253-Y253)</f>
        <v>0</v>
      </c>
      <c r="AG253">
        <f>2*0.95*5.67E-8*(((BS253+$B$7)+273)^4-(Y253+273)^4)</f>
        <v>0</v>
      </c>
      <c r="AH253">
        <f>W253+AG253+AE253+AF253</f>
        <v>0</v>
      </c>
      <c r="AI253">
        <f>BP253*AW253*(BK253-BJ253*(1000-AW253*BM253)/(1000-AW253*BL253))/(100*BD253)</f>
        <v>0</v>
      </c>
      <c r="AJ253">
        <f>1000*BP253*AW253*(BL253-BM253)/(100*BD253*(1000-AW253*BL253))</f>
        <v>0</v>
      </c>
      <c r="AK253">
        <f>(AL253 - AM253 - BQ253*1E3/(8.314*(BS253+273.15)) * AO253/BP253 * AN253) * BP253/(100*BD253) * (1000 - BM253)/1000</f>
        <v>0</v>
      </c>
      <c r="AL253">
        <v>1464.004662813481</v>
      </c>
      <c r="AM253">
        <v>1434.071575757575</v>
      </c>
      <c r="AN253">
        <v>2.545220791785676</v>
      </c>
      <c r="AO253">
        <v>66.79350455149209</v>
      </c>
      <c r="AP253">
        <f>(AR253 - AQ253 + BQ253*1E3/(8.314*(BS253+273.15)) * AT253/BP253 * AS253) * BP253/(100*BD253) * 1000/(1000 - AR253)</f>
        <v>0</v>
      </c>
      <c r="AQ253">
        <v>15.28685697870266</v>
      </c>
      <c r="AR253">
        <v>16.13692606060606</v>
      </c>
      <c r="AS253">
        <v>-7.630186030969573E-06</v>
      </c>
      <c r="AT253">
        <v>79.18149441064182</v>
      </c>
      <c r="AU253">
        <v>145</v>
      </c>
      <c r="AV253">
        <v>24</v>
      </c>
      <c r="AW253">
        <f>IF(AU253*$H$13&gt;=AY253,1.0,(AY253/(AY253-AU253*$H$13)))</f>
        <v>0</v>
      </c>
      <c r="AX253">
        <f>(AW253-1)*100</f>
        <v>0</v>
      </c>
      <c r="AY253">
        <f>MAX(0,($B$13+$C$13*BX253)/(1+$D$13*BX253)*BQ253/(BS253+273)*$E$13)</f>
        <v>0</v>
      </c>
      <c r="AZ253">
        <f>$B$11*BY253+$C$11*BZ253+$F$11*CK253*(1-CN253)</f>
        <v>0</v>
      </c>
      <c r="BA253">
        <f>AZ253*BB253</f>
        <v>0</v>
      </c>
      <c r="BB253">
        <f>($B$11*$D$9+$C$11*$D$9+$F$11*((CX253+CP253)/MAX(CX253+CP253+CY253, 0.1)*$I$9+CY253/MAX(CX253+CP253+CY253, 0.1)*$J$9))/($B$11+$C$11+$F$11)</f>
        <v>0</v>
      </c>
      <c r="BC253">
        <f>($B$11*$K$9+$C$11*$K$9+$F$11*((CX253+CP253)/MAX(CX253+CP253+CY253, 0.1)*$P$9+CY253/MAX(CX253+CP253+CY253, 0.1)*$Q$9))/($B$11+$C$11+$F$11)</f>
        <v>0</v>
      </c>
      <c r="BD253">
        <v>6</v>
      </c>
      <c r="BE253">
        <v>0.5</v>
      </c>
      <c r="BF253" t="s">
        <v>361</v>
      </c>
      <c r="BG253">
        <v>2</v>
      </c>
      <c r="BH253" t="b">
        <v>1</v>
      </c>
      <c r="BI253">
        <v>1728493461.1</v>
      </c>
      <c r="BJ253">
        <v>1393.40037037037</v>
      </c>
      <c r="BK253">
        <v>1428.904814814815</v>
      </c>
      <c r="BL253">
        <v>16.13672222222222</v>
      </c>
      <c r="BM253">
        <v>15.2844037037037</v>
      </c>
      <c r="BN253">
        <v>1405.028888888889</v>
      </c>
      <c r="BO253">
        <v>16.22720740740741</v>
      </c>
      <c r="BP253">
        <v>600.0172222222222</v>
      </c>
      <c r="BQ253">
        <v>97.49242962962963</v>
      </c>
      <c r="BR253">
        <v>0.1000142962962963</v>
      </c>
      <c r="BS253">
        <v>24.8645</v>
      </c>
      <c r="BT253">
        <v>25.06289259259259</v>
      </c>
      <c r="BU253">
        <v>999.9000000000001</v>
      </c>
      <c r="BV253">
        <v>0</v>
      </c>
      <c r="BW253">
        <v>0</v>
      </c>
      <c r="BX253">
        <v>10001.18518518518</v>
      </c>
      <c r="BY253">
        <v>0</v>
      </c>
      <c r="BZ253">
        <v>378.2879259259259</v>
      </c>
      <c r="CA253">
        <v>-35.50468148148148</v>
      </c>
      <c r="CB253">
        <v>1416.254444444445</v>
      </c>
      <c r="CC253">
        <v>1451.083333333333</v>
      </c>
      <c r="CD253">
        <v>0.8523273703703703</v>
      </c>
      <c r="CE253">
        <v>1428.904814814815</v>
      </c>
      <c r="CF253">
        <v>15.2844037037037</v>
      </c>
      <c r="CG253">
        <v>1.573207777777778</v>
      </c>
      <c r="CH253">
        <v>1.490113333333333</v>
      </c>
      <c r="CI253">
        <v>13.69885555555555</v>
      </c>
      <c r="CJ253">
        <v>12.86708888888889</v>
      </c>
      <c r="CK253">
        <v>1599.988148148148</v>
      </c>
      <c r="CL253">
        <v>0.6919938888888889</v>
      </c>
      <c r="CM253">
        <v>0.308006111111111</v>
      </c>
      <c r="CN253">
        <v>0</v>
      </c>
      <c r="CO253">
        <v>2.063103703703704</v>
      </c>
      <c r="CP253">
        <v>0</v>
      </c>
      <c r="CQ253">
        <v>13249.05925925926</v>
      </c>
      <c r="CR253">
        <v>13790.03703703703</v>
      </c>
      <c r="CS253">
        <v>40.39555555555555</v>
      </c>
      <c r="CT253">
        <v>41.25433333333332</v>
      </c>
      <c r="CU253">
        <v>40.58311111111111</v>
      </c>
      <c r="CV253">
        <v>40.21277777777777</v>
      </c>
      <c r="CW253">
        <v>39.6224074074074</v>
      </c>
      <c r="CX253">
        <v>1107.182592592593</v>
      </c>
      <c r="CY253">
        <v>492.8055555555555</v>
      </c>
      <c r="CZ253">
        <v>0</v>
      </c>
      <c r="DA253">
        <v>1728493525.6</v>
      </c>
      <c r="DB253">
        <v>0</v>
      </c>
      <c r="DC253">
        <v>1728490956.5</v>
      </c>
      <c r="DD253" t="s">
        <v>362</v>
      </c>
      <c r="DE253">
        <v>1728490952.5</v>
      </c>
      <c r="DF253">
        <v>1728490956.5</v>
      </c>
      <c r="DG253">
        <v>1</v>
      </c>
      <c r="DH253">
        <v>-0.065</v>
      </c>
      <c r="DI253">
        <v>-0.008</v>
      </c>
      <c r="DJ253">
        <v>-3.246</v>
      </c>
      <c r="DK253">
        <v>-0.091</v>
      </c>
      <c r="DL253">
        <v>52</v>
      </c>
      <c r="DM253">
        <v>15</v>
      </c>
      <c r="DN253">
        <v>0.25</v>
      </c>
      <c r="DO253">
        <v>0.13</v>
      </c>
      <c r="DP253">
        <v>-35.45756097560976</v>
      </c>
      <c r="DQ253">
        <v>-0.5564425087108913</v>
      </c>
      <c r="DR253">
        <v>0.1019074708911883</v>
      </c>
      <c r="DS253">
        <v>0</v>
      </c>
      <c r="DT253">
        <v>0.8520295365853657</v>
      </c>
      <c r="DU253">
        <v>-0.000351867595819431</v>
      </c>
      <c r="DV253">
        <v>0.001731147794870756</v>
      </c>
      <c r="DW253">
        <v>1</v>
      </c>
      <c r="DX253">
        <v>1</v>
      </c>
      <c r="DY253">
        <v>2</v>
      </c>
      <c r="DZ253" t="s">
        <v>363</v>
      </c>
      <c r="EA253">
        <v>3.23075</v>
      </c>
      <c r="EB253">
        <v>2.70437</v>
      </c>
      <c r="EC253">
        <v>0.232861</v>
      </c>
      <c r="ED253">
        <v>0.235787</v>
      </c>
      <c r="EE253">
        <v>0.0847533</v>
      </c>
      <c r="EF253">
        <v>0.08165</v>
      </c>
      <c r="EG253">
        <v>25287.3</v>
      </c>
      <c r="EH253">
        <v>24574.2</v>
      </c>
      <c r="EI253">
        <v>31551.3</v>
      </c>
      <c r="EJ253">
        <v>30466.8</v>
      </c>
      <c r="EK253">
        <v>38701.1</v>
      </c>
      <c r="EL253">
        <v>36990.1</v>
      </c>
      <c r="EM253">
        <v>44236.4</v>
      </c>
      <c r="EN253">
        <v>42532.6</v>
      </c>
      <c r="EO253">
        <v>1.87615</v>
      </c>
      <c r="EP253">
        <v>1.89482</v>
      </c>
      <c r="EQ253">
        <v>0.132475</v>
      </c>
      <c r="ER253">
        <v>0</v>
      </c>
      <c r="ES253">
        <v>22.8877</v>
      </c>
      <c r="ET253">
        <v>999.9</v>
      </c>
      <c r="EU253">
        <v>69.90000000000001</v>
      </c>
      <c r="EV253">
        <v>24.1</v>
      </c>
      <c r="EW253">
        <v>21.605</v>
      </c>
      <c r="EX253">
        <v>61.1619</v>
      </c>
      <c r="EY253">
        <v>24.8998</v>
      </c>
      <c r="EZ253">
        <v>1</v>
      </c>
      <c r="FA253">
        <v>-0.181476</v>
      </c>
      <c r="FB253">
        <v>1.10446</v>
      </c>
      <c r="FC253">
        <v>20.1969</v>
      </c>
      <c r="FD253">
        <v>5.21849</v>
      </c>
      <c r="FE253">
        <v>11.9978</v>
      </c>
      <c r="FF253">
        <v>4.9652</v>
      </c>
      <c r="FG253">
        <v>3.29553</v>
      </c>
      <c r="FH253">
        <v>9999</v>
      </c>
      <c r="FI253">
        <v>9999</v>
      </c>
      <c r="FJ253">
        <v>9999</v>
      </c>
      <c r="FK253">
        <v>148.7</v>
      </c>
      <c r="FL253">
        <v>4.97099</v>
      </c>
      <c r="FM253">
        <v>1.86768</v>
      </c>
      <c r="FN253">
        <v>1.85891</v>
      </c>
      <c r="FO253">
        <v>1.86508</v>
      </c>
      <c r="FP253">
        <v>1.86308</v>
      </c>
      <c r="FQ253">
        <v>1.86442</v>
      </c>
      <c r="FR253">
        <v>1.85989</v>
      </c>
      <c r="FS253">
        <v>1.86395</v>
      </c>
      <c r="FT253">
        <v>0</v>
      </c>
      <c r="FU253">
        <v>0</v>
      </c>
      <c r="FV253">
        <v>0</v>
      </c>
      <c r="FW253">
        <v>0</v>
      </c>
      <c r="FX253" t="s">
        <v>364</v>
      </c>
      <c r="FY253" t="s">
        <v>365</v>
      </c>
      <c r="FZ253" t="s">
        <v>366</v>
      </c>
      <c r="GA253" t="s">
        <v>366</v>
      </c>
      <c r="GB253" t="s">
        <v>366</v>
      </c>
      <c r="GC253" t="s">
        <v>366</v>
      </c>
      <c r="GD253">
        <v>0</v>
      </c>
      <c r="GE253">
        <v>100</v>
      </c>
      <c r="GF253">
        <v>100</v>
      </c>
      <c r="GG253">
        <v>-11.72</v>
      </c>
      <c r="GH253">
        <v>-0.0905</v>
      </c>
      <c r="GI253">
        <v>-2.868309889394353</v>
      </c>
      <c r="GJ253">
        <v>-0.006773961979547998</v>
      </c>
      <c r="GK253">
        <v>-8.296070481250098E-08</v>
      </c>
      <c r="GL253">
        <v>3.322967193956903E-10</v>
      </c>
      <c r="GM253">
        <v>-0.07871069313407227</v>
      </c>
      <c r="GN253">
        <v>-0.00208336341840114</v>
      </c>
      <c r="GO253">
        <v>8.801746095907445E-05</v>
      </c>
      <c r="GP253">
        <v>-2.677693255255651E-07</v>
      </c>
      <c r="GQ253">
        <v>3</v>
      </c>
      <c r="GR253">
        <v>2052</v>
      </c>
      <c r="GS253">
        <v>2</v>
      </c>
      <c r="GT253">
        <v>18</v>
      </c>
      <c r="GU253">
        <v>41.9</v>
      </c>
      <c r="GV253">
        <v>41.9</v>
      </c>
      <c r="GW253">
        <v>3.06641</v>
      </c>
      <c r="GX253">
        <v>2.3584</v>
      </c>
      <c r="GY253">
        <v>1.44897</v>
      </c>
      <c r="GZ253">
        <v>2.32056</v>
      </c>
      <c r="HA253">
        <v>1.55151</v>
      </c>
      <c r="HB253">
        <v>2.22534</v>
      </c>
      <c r="HC253">
        <v>29.5378</v>
      </c>
      <c r="HD253">
        <v>14.5698</v>
      </c>
      <c r="HE253">
        <v>18</v>
      </c>
      <c r="HF253">
        <v>426.624</v>
      </c>
      <c r="HG253">
        <v>434.968</v>
      </c>
      <c r="HH253">
        <v>21.9732</v>
      </c>
      <c r="HI253">
        <v>24.6618</v>
      </c>
      <c r="HJ253">
        <v>30.0007</v>
      </c>
      <c r="HK253">
        <v>24.6239</v>
      </c>
      <c r="HL253">
        <v>24.5439</v>
      </c>
      <c r="HM253">
        <v>61.4613</v>
      </c>
      <c r="HN253">
        <v>37.5645</v>
      </c>
      <c r="HO253">
        <v>38.3259</v>
      </c>
      <c r="HP253">
        <v>21.9538</v>
      </c>
      <c r="HQ253">
        <v>1464.07</v>
      </c>
      <c r="HR253">
        <v>15.2398</v>
      </c>
      <c r="HS253">
        <v>100.151</v>
      </c>
      <c r="HT253">
        <v>101.643</v>
      </c>
    </row>
    <row r="254" spans="1:228">
      <c r="A254">
        <v>238</v>
      </c>
      <c r="B254">
        <v>1728493473.6</v>
      </c>
      <c r="C254">
        <v>2536.099999904633</v>
      </c>
      <c r="D254" t="s">
        <v>843</v>
      </c>
      <c r="E254" t="s">
        <v>844</v>
      </c>
      <c r="F254">
        <v>5</v>
      </c>
      <c r="G254" t="s">
        <v>357</v>
      </c>
      <c r="H254" t="s">
        <v>358</v>
      </c>
      <c r="I254" t="s">
        <v>359</v>
      </c>
      <c r="J254" t="s">
        <v>612</v>
      </c>
      <c r="K254">
        <v>1728493465.814285</v>
      </c>
      <c r="L254">
        <f>(M254)/1000</f>
        <v>0</v>
      </c>
      <c r="M254">
        <f>IF(BH254, AP254, AJ254)</f>
        <v>0</v>
      </c>
      <c r="N254">
        <f>IF(BH254, AK254, AI254)</f>
        <v>0</v>
      </c>
      <c r="O254">
        <f>BJ254 - IF(AW254&gt;1, N254*BD254*100.0/(AY254), 0)</f>
        <v>0</v>
      </c>
      <c r="P254">
        <f>((V254-L254/2)*O254-N254)/(V254+L254/2)</f>
        <v>0</v>
      </c>
      <c r="Q254">
        <f>P254*(BQ254+BR254)/1000.0</f>
        <v>0</v>
      </c>
      <c r="R254">
        <f>(BJ254 - IF(AW254&gt;1, N254*BD254*100.0/(AY254), 0))*(BQ254+BR254)/1000.0</f>
        <v>0</v>
      </c>
      <c r="S254">
        <f>2.0/((1/U254-1/T254)+SIGN(U254)*SQRT((1/U254-1/T254)*(1/U254-1/T254) + 4*BE254/((BE254+1)*(BE254+1))*(2*1/U254*1/T254-1/T254*1/T254)))</f>
        <v>0</v>
      </c>
      <c r="T254">
        <f>IF(LEFT(BF254,1)&lt;&gt;"0",IF(LEFT(BF254,1)="1",3.0,BG254),$D$5+$E$5*(BX254*BQ254/($K$5*1000))+$F$5*(BX254*BQ254/($K$5*1000))*MAX(MIN(BD254,$J$5),$I$5)*MAX(MIN(BD254,$J$5),$I$5)+$G$5*MAX(MIN(BD254,$J$5),$I$5)*(BX254*BQ254/($K$5*1000))+$H$5*(BX254*BQ254/($K$5*1000))*(BX254*BQ254/($K$5*1000)))</f>
        <v>0</v>
      </c>
      <c r="U254">
        <f>L254*(1000-(1000*0.61365*exp(17.502*Y254/(240.97+Y254))/(BQ254+BR254)+BL254)/2)/(1000*0.61365*exp(17.502*Y254/(240.97+Y254))/(BQ254+BR254)-BL254)</f>
        <v>0</v>
      </c>
      <c r="V254">
        <f>1/((BE254+1)/(S254/1.6)+1/(T254/1.37)) + BE254/((BE254+1)/(S254/1.6) + BE254/(T254/1.37))</f>
        <v>0</v>
      </c>
      <c r="W254">
        <f>(AZ254*BC254)</f>
        <v>0</v>
      </c>
      <c r="X254">
        <f>(BS254+(W254+2*0.95*5.67E-8*(((BS254+$B$7)+273)^4-(BS254+273)^4)-44100*L254)/(1.84*29.3*T254+8*0.95*5.67E-8*(BS254+273)^3))</f>
        <v>0</v>
      </c>
      <c r="Y254">
        <f>($C$7*BT254+$D$7*BU254+$E$7*X254)</f>
        <v>0</v>
      </c>
      <c r="Z254">
        <f>0.61365*exp(17.502*Y254/(240.97+Y254))</f>
        <v>0</v>
      </c>
      <c r="AA254">
        <f>(AB254/AC254*100)</f>
        <v>0</v>
      </c>
      <c r="AB254">
        <f>BL254*(BQ254+BR254)/1000</f>
        <v>0</v>
      </c>
      <c r="AC254">
        <f>0.61365*exp(17.502*BS254/(240.97+BS254))</f>
        <v>0</v>
      </c>
      <c r="AD254">
        <f>(Z254-BL254*(BQ254+BR254)/1000)</f>
        <v>0</v>
      </c>
      <c r="AE254">
        <f>(-L254*44100)</f>
        <v>0</v>
      </c>
      <c r="AF254">
        <f>2*29.3*T254*0.92*(BS254-Y254)</f>
        <v>0</v>
      </c>
      <c r="AG254">
        <f>2*0.95*5.67E-8*(((BS254+$B$7)+273)^4-(Y254+273)^4)</f>
        <v>0</v>
      </c>
      <c r="AH254">
        <f>W254+AG254+AE254+AF254</f>
        <v>0</v>
      </c>
      <c r="AI254">
        <f>BP254*AW254*(BK254-BJ254*(1000-AW254*BM254)/(1000-AW254*BL254))/(100*BD254)</f>
        <v>0</v>
      </c>
      <c r="AJ254">
        <f>1000*BP254*AW254*(BL254-BM254)/(100*BD254*(1000-AW254*BL254))</f>
        <v>0</v>
      </c>
      <c r="AK254">
        <f>(AL254 - AM254 - BQ254*1E3/(8.314*(BS254+273.15)) * AO254/BP254 * AN254) * BP254/(100*BD254) * (1000 - BM254)/1000</f>
        <v>0</v>
      </c>
      <c r="AL254">
        <v>1476.582729212886</v>
      </c>
      <c r="AM254">
        <v>1446.75503030303</v>
      </c>
      <c r="AN254">
        <v>2.529022424067526</v>
      </c>
      <c r="AO254">
        <v>66.79350455149209</v>
      </c>
      <c r="AP254">
        <f>(AR254 - AQ254 + BQ254*1E3/(8.314*(BS254+273.15)) * AT254/BP254 * AS254) * BP254/(100*BD254) * 1000/(1000 - AR254)</f>
        <v>0</v>
      </c>
      <c r="AQ254">
        <v>15.29036366188001</v>
      </c>
      <c r="AR254">
        <v>16.13872</v>
      </c>
      <c r="AS254">
        <v>4.181801173630508E-05</v>
      </c>
      <c r="AT254">
        <v>79.18149441064182</v>
      </c>
      <c r="AU254">
        <v>146</v>
      </c>
      <c r="AV254">
        <v>24</v>
      </c>
      <c r="AW254">
        <f>IF(AU254*$H$13&gt;=AY254,1.0,(AY254/(AY254-AU254*$H$13)))</f>
        <v>0</v>
      </c>
      <c r="AX254">
        <f>(AW254-1)*100</f>
        <v>0</v>
      </c>
      <c r="AY254">
        <f>MAX(0,($B$13+$C$13*BX254)/(1+$D$13*BX254)*BQ254/(BS254+273)*$E$13)</f>
        <v>0</v>
      </c>
      <c r="AZ254">
        <f>$B$11*BY254+$C$11*BZ254+$F$11*CK254*(1-CN254)</f>
        <v>0</v>
      </c>
      <c r="BA254">
        <f>AZ254*BB254</f>
        <v>0</v>
      </c>
      <c r="BB254">
        <f>($B$11*$D$9+$C$11*$D$9+$F$11*((CX254+CP254)/MAX(CX254+CP254+CY254, 0.1)*$I$9+CY254/MAX(CX254+CP254+CY254, 0.1)*$J$9))/($B$11+$C$11+$F$11)</f>
        <v>0</v>
      </c>
      <c r="BC254">
        <f>($B$11*$K$9+$C$11*$K$9+$F$11*((CX254+CP254)/MAX(CX254+CP254+CY254, 0.1)*$P$9+CY254/MAX(CX254+CP254+CY254, 0.1)*$Q$9))/($B$11+$C$11+$F$11)</f>
        <v>0</v>
      </c>
      <c r="BD254">
        <v>6</v>
      </c>
      <c r="BE254">
        <v>0.5</v>
      </c>
      <c r="BF254" t="s">
        <v>361</v>
      </c>
      <c r="BG254">
        <v>2</v>
      </c>
      <c r="BH254" t="b">
        <v>1</v>
      </c>
      <c r="BI254">
        <v>1728493465.814285</v>
      </c>
      <c r="BJ254">
        <v>1405.206071428572</v>
      </c>
      <c r="BK254">
        <v>1440.682857142857</v>
      </c>
      <c r="BL254">
        <v>16.13765714285714</v>
      </c>
      <c r="BM254">
        <v>15.28716071428572</v>
      </c>
      <c r="BN254">
        <v>1416.892857142857</v>
      </c>
      <c r="BO254">
        <v>16.22813928571428</v>
      </c>
      <c r="BP254">
        <v>600.0152142857143</v>
      </c>
      <c r="BQ254">
        <v>97.49254285714285</v>
      </c>
      <c r="BR254">
        <v>0.1000180607142857</v>
      </c>
      <c r="BS254">
        <v>24.86438571428571</v>
      </c>
      <c r="BT254">
        <v>25.06227857142857</v>
      </c>
      <c r="BU254">
        <v>999.9000000000002</v>
      </c>
      <c r="BV254">
        <v>0</v>
      </c>
      <c r="BW254">
        <v>0</v>
      </c>
      <c r="BX254">
        <v>10003.62285714286</v>
      </c>
      <c r="BY254">
        <v>0</v>
      </c>
      <c r="BZ254">
        <v>361.7477857142858</v>
      </c>
      <c r="CA254">
        <v>-35.47755357142857</v>
      </c>
      <c r="CB254">
        <v>1428.254285714286</v>
      </c>
      <c r="CC254">
        <v>1463.048571428571</v>
      </c>
      <c r="CD254">
        <v>0.8505049642857143</v>
      </c>
      <c r="CE254">
        <v>1440.682857142857</v>
      </c>
      <c r="CF254">
        <v>15.28716071428572</v>
      </c>
      <c r="CG254">
        <v>1.5733</v>
      </c>
      <c r="CH254">
        <v>1.490383928571429</v>
      </c>
      <c r="CI254">
        <v>13.69976071428572</v>
      </c>
      <c r="CJ254">
        <v>12.86986428571429</v>
      </c>
      <c r="CK254">
        <v>1599.979285714286</v>
      </c>
      <c r="CL254">
        <v>0.6919868571428571</v>
      </c>
      <c r="CM254">
        <v>0.3080131428571429</v>
      </c>
      <c r="CN254">
        <v>0</v>
      </c>
      <c r="CO254">
        <v>2.046160714285715</v>
      </c>
      <c r="CP254">
        <v>0</v>
      </c>
      <c r="CQ254">
        <v>13251.88928571429</v>
      </c>
      <c r="CR254">
        <v>13789.93214285714</v>
      </c>
      <c r="CS254">
        <v>40.45957142857142</v>
      </c>
      <c r="CT254">
        <v>41.31235714285715</v>
      </c>
      <c r="CU254">
        <v>40.64257142857143</v>
      </c>
      <c r="CV254">
        <v>40.28771428571428</v>
      </c>
      <c r="CW254">
        <v>39.68732142857142</v>
      </c>
      <c r="CX254">
        <v>1107.165357142857</v>
      </c>
      <c r="CY254">
        <v>492.8139285714286</v>
      </c>
      <c r="CZ254">
        <v>0</v>
      </c>
      <c r="DA254">
        <v>1728493530.4</v>
      </c>
      <c r="DB254">
        <v>0</v>
      </c>
      <c r="DC254">
        <v>1728490956.5</v>
      </c>
      <c r="DD254" t="s">
        <v>362</v>
      </c>
      <c r="DE254">
        <v>1728490952.5</v>
      </c>
      <c r="DF254">
        <v>1728490956.5</v>
      </c>
      <c r="DG254">
        <v>1</v>
      </c>
      <c r="DH254">
        <v>-0.065</v>
      </c>
      <c r="DI254">
        <v>-0.008</v>
      </c>
      <c r="DJ254">
        <v>-3.246</v>
      </c>
      <c r="DK254">
        <v>-0.091</v>
      </c>
      <c r="DL254">
        <v>52</v>
      </c>
      <c r="DM254">
        <v>15</v>
      </c>
      <c r="DN254">
        <v>0.25</v>
      </c>
      <c r="DO254">
        <v>0.13</v>
      </c>
      <c r="DP254">
        <v>-35.49668749999999</v>
      </c>
      <c r="DQ254">
        <v>0.07728067542224974</v>
      </c>
      <c r="DR254">
        <v>0.0848644247830031</v>
      </c>
      <c r="DS254">
        <v>1</v>
      </c>
      <c r="DT254">
        <v>0.8512699250000001</v>
      </c>
      <c r="DU254">
        <v>-0.02381062288930741</v>
      </c>
      <c r="DV254">
        <v>0.002425521432470758</v>
      </c>
      <c r="DW254">
        <v>1</v>
      </c>
      <c r="DX254">
        <v>2</v>
      </c>
      <c r="DY254">
        <v>2</v>
      </c>
      <c r="DZ254" t="s">
        <v>371</v>
      </c>
      <c r="EA254">
        <v>3.23074</v>
      </c>
      <c r="EB254">
        <v>2.70422</v>
      </c>
      <c r="EC254">
        <v>0.234103</v>
      </c>
      <c r="ED254">
        <v>0.237007</v>
      </c>
      <c r="EE254">
        <v>0.0847574</v>
      </c>
      <c r="EF254">
        <v>0.0816646</v>
      </c>
      <c r="EG254">
        <v>25245.9</v>
      </c>
      <c r="EH254">
        <v>24534.2</v>
      </c>
      <c r="EI254">
        <v>31550.7</v>
      </c>
      <c r="EJ254">
        <v>30465.9</v>
      </c>
      <c r="EK254">
        <v>38700.5</v>
      </c>
      <c r="EL254">
        <v>36988.7</v>
      </c>
      <c r="EM254">
        <v>44235.9</v>
      </c>
      <c r="EN254">
        <v>42531.6</v>
      </c>
      <c r="EO254">
        <v>1.8747</v>
      </c>
      <c r="EP254">
        <v>1.89538</v>
      </c>
      <c r="EQ254">
        <v>0.1317</v>
      </c>
      <c r="ER254">
        <v>0</v>
      </c>
      <c r="ES254">
        <v>22.898</v>
      </c>
      <c r="ET254">
        <v>999.9</v>
      </c>
      <c r="EU254">
        <v>69.90000000000001</v>
      </c>
      <c r="EV254">
        <v>24.1</v>
      </c>
      <c r="EW254">
        <v>21.6033</v>
      </c>
      <c r="EX254">
        <v>61.1719</v>
      </c>
      <c r="EY254">
        <v>24.4952</v>
      </c>
      <c r="EZ254">
        <v>1</v>
      </c>
      <c r="FA254">
        <v>-0.180968</v>
      </c>
      <c r="FB254">
        <v>1.1245</v>
      </c>
      <c r="FC254">
        <v>20.1968</v>
      </c>
      <c r="FD254">
        <v>5.21879</v>
      </c>
      <c r="FE254">
        <v>11.998</v>
      </c>
      <c r="FF254">
        <v>4.96435</v>
      </c>
      <c r="FG254">
        <v>3.29548</v>
      </c>
      <c r="FH254">
        <v>9999</v>
      </c>
      <c r="FI254">
        <v>9999</v>
      </c>
      <c r="FJ254">
        <v>9999</v>
      </c>
      <c r="FK254">
        <v>148.7</v>
      </c>
      <c r="FL254">
        <v>4.97102</v>
      </c>
      <c r="FM254">
        <v>1.86768</v>
      </c>
      <c r="FN254">
        <v>1.85893</v>
      </c>
      <c r="FO254">
        <v>1.86508</v>
      </c>
      <c r="FP254">
        <v>1.86308</v>
      </c>
      <c r="FQ254">
        <v>1.86444</v>
      </c>
      <c r="FR254">
        <v>1.85989</v>
      </c>
      <c r="FS254">
        <v>1.86394</v>
      </c>
      <c r="FT254">
        <v>0</v>
      </c>
      <c r="FU254">
        <v>0</v>
      </c>
      <c r="FV254">
        <v>0</v>
      </c>
      <c r="FW254">
        <v>0</v>
      </c>
      <c r="FX254" t="s">
        <v>364</v>
      </c>
      <c r="FY254" t="s">
        <v>365</v>
      </c>
      <c r="FZ254" t="s">
        <v>366</v>
      </c>
      <c r="GA254" t="s">
        <v>366</v>
      </c>
      <c r="GB254" t="s">
        <v>366</v>
      </c>
      <c r="GC254" t="s">
        <v>366</v>
      </c>
      <c r="GD254">
        <v>0</v>
      </c>
      <c r="GE254">
        <v>100</v>
      </c>
      <c r="GF254">
        <v>100</v>
      </c>
      <c r="GG254">
        <v>-11.78</v>
      </c>
      <c r="GH254">
        <v>-0.0905</v>
      </c>
      <c r="GI254">
        <v>-2.868309889394353</v>
      </c>
      <c r="GJ254">
        <v>-0.006773961979547998</v>
      </c>
      <c r="GK254">
        <v>-8.296070481250098E-08</v>
      </c>
      <c r="GL254">
        <v>3.322967193956903E-10</v>
      </c>
      <c r="GM254">
        <v>-0.07871069313407227</v>
      </c>
      <c r="GN254">
        <v>-0.00208336341840114</v>
      </c>
      <c r="GO254">
        <v>8.801746095907445E-05</v>
      </c>
      <c r="GP254">
        <v>-2.677693255255651E-07</v>
      </c>
      <c r="GQ254">
        <v>3</v>
      </c>
      <c r="GR254">
        <v>2052</v>
      </c>
      <c r="GS254">
        <v>2</v>
      </c>
      <c r="GT254">
        <v>18</v>
      </c>
      <c r="GU254">
        <v>42</v>
      </c>
      <c r="GV254">
        <v>42</v>
      </c>
      <c r="GW254">
        <v>3.0896</v>
      </c>
      <c r="GX254">
        <v>2.3645</v>
      </c>
      <c r="GY254">
        <v>1.44775</v>
      </c>
      <c r="GZ254">
        <v>2.31934</v>
      </c>
      <c r="HA254">
        <v>1.55151</v>
      </c>
      <c r="HB254">
        <v>2.33398</v>
      </c>
      <c r="HC254">
        <v>29.5378</v>
      </c>
      <c r="HD254">
        <v>14.5786</v>
      </c>
      <c r="HE254">
        <v>18</v>
      </c>
      <c r="HF254">
        <v>425.911</v>
      </c>
      <c r="HG254">
        <v>435.348</v>
      </c>
      <c r="HH254">
        <v>21.9143</v>
      </c>
      <c r="HI254">
        <v>24.67</v>
      </c>
      <c r="HJ254">
        <v>30.0006</v>
      </c>
      <c r="HK254">
        <v>24.6316</v>
      </c>
      <c r="HL254">
        <v>24.5511</v>
      </c>
      <c r="HM254">
        <v>61.8648</v>
      </c>
      <c r="HN254">
        <v>37.5645</v>
      </c>
      <c r="HO254">
        <v>38.3259</v>
      </c>
      <c r="HP254">
        <v>21.8916</v>
      </c>
      <c r="HQ254">
        <v>1474.09</v>
      </c>
      <c r="HR254">
        <v>15.2398</v>
      </c>
      <c r="HS254">
        <v>100.149</v>
      </c>
      <c r="HT254">
        <v>101.64</v>
      </c>
    </row>
    <row r="255" spans="1:228">
      <c r="A255">
        <v>239</v>
      </c>
      <c r="B255">
        <v>1728493478.6</v>
      </c>
      <c r="C255">
        <v>2541.099999904633</v>
      </c>
      <c r="D255" t="s">
        <v>845</v>
      </c>
      <c r="E255" t="s">
        <v>846</v>
      </c>
      <c r="F255">
        <v>5</v>
      </c>
      <c r="G255" t="s">
        <v>357</v>
      </c>
      <c r="H255" t="s">
        <v>358</v>
      </c>
      <c r="I255" t="s">
        <v>359</v>
      </c>
      <c r="J255" t="s">
        <v>612</v>
      </c>
      <c r="K255">
        <v>1728493471.1</v>
      </c>
      <c r="L255">
        <f>(M255)/1000</f>
        <v>0</v>
      </c>
      <c r="M255">
        <f>IF(BH255, AP255, AJ255)</f>
        <v>0</v>
      </c>
      <c r="N255">
        <f>IF(BH255, AK255, AI255)</f>
        <v>0</v>
      </c>
      <c r="O255">
        <f>BJ255 - IF(AW255&gt;1, N255*BD255*100.0/(AY255), 0)</f>
        <v>0</v>
      </c>
      <c r="P255">
        <f>((V255-L255/2)*O255-N255)/(V255+L255/2)</f>
        <v>0</v>
      </c>
      <c r="Q255">
        <f>P255*(BQ255+BR255)/1000.0</f>
        <v>0</v>
      </c>
      <c r="R255">
        <f>(BJ255 - IF(AW255&gt;1, N255*BD255*100.0/(AY255), 0))*(BQ255+BR255)/1000.0</f>
        <v>0</v>
      </c>
      <c r="S255">
        <f>2.0/((1/U255-1/T255)+SIGN(U255)*SQRT((1/U255-1/T255)*(1/U255-1/T255) + 4*BE255/((BE255+1)*(BE255+1))*(2*1/U255*1/T255-1/T255*1/T255)))</f>
        <v>0</v>
      </c>
      <c r="T255">
        <f>IF(LEFT(BF255,1)&lt;&gt;"0",IF(LEFT(BF255,1)="1",3.0,BG255),$D$5+$E$5*(BX255*BQ255/($K$5*1000))+$F$5*(BX255*BQ255/($K$5*1000))*MAX(MIN(BD255,$J$5),$I$5)*MAX(MIN(BD255,$J$5),$I$5)+$G$5*MAX(MIN(BD255,$J$5),$I$5)*(BX255*BQ255/($K$5*1000))+$H$5*(BX255*BQ255/($K$5*1000))*(BX255*BQ255/($K$5*1000)))</f>
        <v>0</v>
      </c>
      <c r="U255">
        <f>L255*(1000-(1000*0.61365*exp(17.502*Y255/(240.97+Y255))/(BQ255+BR255)+BL255)/2)/(1000*0.61365*exp(17.502*Y255/(240.97+Y255))/(BQ255+BR255)-BL255)</f>
        <v>0</v>
      </c>
      <c r="V255">
        <f>1/((BE255+1)/(S255/1.6)+1/(T255/1.37)) + BE255/((BE255+1)/(S255/1.6) + BE255/(T255/1.37))</f>
        <v>0</v>
      </c>
      <c r="W255">
        <f>(AZ255*BC255)</f>
        <v>0</v>
      </c>
      <c r="X255">
        <f>(BS255+(W255+2*0.95*5.67E-8*(((BS255+$B$7)+273)^4-(BS255+273)^4)-44100*L255)/(1.84*29.3*T255+8*0.95*5.67E-8*(BS255+273)^3))</f>
        <v>0</v>
      </c>
      <c r="Y255">
        <f>($C$7*BT255+$D$7*BU255+$E$7*X255)</f>
        <v>0</v>
      </c>
      <c r="Z255">
        <f>0.61365*exp(17.502*Y255/(240.97+Y255))</f>
        <v>0</v>
      </c>
      <c r="AA255">
        <f>(AB255/AC255*100)</f>
        <v>0</v>
      </c>
      <c r="AB255">
        <f>BL255*(BQ255+BR255)/1000</f>
        <v>0</v>
      </c>
      <c r="AC255">
        <f>0.61365*exp(17.502*BS255/(240.97+BS255))</f>
        <v>0</v>
      </c>
      <c r="AD255">
        <f>(Z255-BL255*(BQ255+BR255)/1000)</f>
        <v>0</v>
      </c>
      <c r="AE255">
        <f>(-L255*44100)</f>
        <v>0</v>
      </c>
      <c r="AF255">
        <f>2*29.3*T255*0.92*(BS255-Y255)</f>
        <v>0</v>
      </c>
      <c r="AG255">
        <f>2*0.95*5.67E-8*(((BS255+$B$7)+273)^4-(Y255+273)^4)</f>
        <v>0</v>
      </c>
      <c r="AH255">
        <f>W255+AG255+AE255+AF255</f>
        <v>0</v>
      </c>
      <c r="AI255">
        <f>BP255*AW255*(BK255-BJ255*(1000-AW255*BM255)/(1000-AW255*BL255))/(100*BD255)</f>
        <v>0</v>
      </c>
      <c r="AJ255">
        <f>1000*BP255*AW255*(BL255-BM255)/(100*BD255*(1000-AW255*BL255))</f>
        <v>0</v>
      </c>
      <c r="AK255">
        <f>(AL255 - AM255 - BQ255*1E3/(8.314*(BS255+273.15)) * AO255/BP255 * AN255) * BP255/(100*BD255) * (1000 - BM255)/1000</f>
        <v>0</v>
      </c>
      <c r="AL255">
        <v>1489.478820803124</v>
      </c>
      <c r="AM255">
        <v>1459.492787878788</v>
      </c>
      <c r="AN255">
        <v>2.556466847660853</v>
      </c>
      <c r="AO255">
        <v>66.79350455149209</v>
      </c>
      <c r="AP255">
        <f>(AR255 - AQ255 + BQ255*1E3/(8.314*(BS255+273.15)) * AT255/BP255 * AS255) * BP255/(100*BD255) * 1000/(1000 - AR255)</f>
        <v>0</v>
      </c>
      <c r="AQ255">
        <v>15.29312340565213</v>
      </c>
      <c r="AR255">
        <v>16.1383896969697</v>
      </c>
      <c r="AS255">
        <v>-2.327621139776412E-05</v>
      </c>
      <c r="AT255">
        <v>79.18149441064182</v>
      </c>
      <c r="AU255">
        <v>146</v>
      </c>
      <c r="AV255">
        <v>24</v>
      </c>
      <c r="AW255">
        <f>IF(AU255*$H$13&gt;=AY255,1.0,(AY255/(AY255-AU255*$H$13)))</f>
        <v>0</v>
      </c>
      <c r="AX255">
        <f>(AW255-1)*100</f>
        <v>0</v>
      </c>
      <c r="AY255">
        <f>MAX(0,($B$13+$C$13*BX255)/(1+$D$13*BX255)*BQ255/(BS255+273)*$E$13)</f>
        <v>0</v>
      </c>
      <c r="AZ255">
        <f>$B$11*BY255+$C$11*BZ255+$F$11*CK255*(1-CN255)</f>
        <v>0</v>
      </c>
      <c r="BA255">
        <f>AZ255*BB255</f>
        <v>0</v>
      </c>
      <c r="BB255">
        <f>($B$11*$D$9+$C$11*$D$9+$F$11*((CX255+CP255)/MAX(CX255+CP255+CY255, 0.1)*$I$9+CY255/MAX(CX255+CP255+CY255, 0.1)*$J$9))/($B$11+$C$11+$F$11)</f>
        <v>0</v>
      </c>
      <c r="BC255">
        <f>($B$11*$K$9+$C$11*$K$9+$F$11*((CX255+CP255)/MAX(CX255+CP255+CY255, 0.1)*$P$9+CY255/MAX(CX255+CP255+CY255, 0.1)*$Q$9))/($B$11+$C$11+$F$11)</f>
        <v>0</v>
      </c>
      <c r="BD255">
        <v>6</v>
      </c>
      <c r="BE255">
        <v>0.5</v>
      </c>
      <c r="BF255" t="s">
        <v>361</v>
      </c>
      <c r="BG255">
        <v>2</v>
      </c>
      <c r="BH255" t="b">
        <v>1</v>
      </c>
      <c r="BI255">
        <v>1728493471.1</v>
      </c>
      <c r="BJ255">
        <v>1418.421481481482</v>
      </c>
      <c r="BK255">
        <v>1453.958148148148</v>
      </c>
      <c r="BL255">
        <v>16.1378037037037</v>
      </c>
      <c r="BM255">
        <v>15.29036296296296</v>
      </c>
      <c r="BN255">
        <v>1430.174074074074</v>
      </c>
      <c r="BO255">
        <v>16.22829259259259</v>
      </c>
      <c r="BP255">
        <v>600.0011851851852</v>
      </c>
      <c r="BQ255">
        <v>97.49251481481481</v>
      </c>
      <c r="BR255">
        <v>0.09997909999999999</v>
      </c>
      <c r="BS255">
        <v>24.86606296296296</v>
      </c>
      <c r="BT255">
        <v>25.06010370370371</v>
      </c>
      <c r="BU255">
        <v>999.9000000000001</v>
      </c>
      <c r="BV255">
        <v>0</v>
      </c>
      <c r="BW255">
        <v>0</v>
      </c>
      <c r="BX255">
        <v>10002.01851851852</v>
      </c>
      <c r="BY255">
        <v>0</v>
      </c>
      <c r="BZ255">
        <v>338.3920370370371</v>
      </c>
      <c r="CA255">
        <v>-35.53715925925925</v>
      </c>
      <c r="CB255">
        <v>1441.685925925926</v>
      </c>
      <c r="CC255">
        <v>1476.534074074074</v>
      </c>
      <c r="CD255">
        <v>0.847454074074074</v>
      </c>
      <c r="CE255">
        <v>1453.958148148148</v>
      </c>
      <c r="CF255">
        <v>15.29036296296296</v>
      </c>
      <c r="CG255">
        <v>1.573314444444444</v>
      </c>
      <c r="CH255">
        <v>1.490695555555556</v>
      </c>
      <c r="CI255">
        <v>13.69989259259259</v>
      </c>
      <c r="CJ255">
        <v>12.87305185185185</v>
      </c>
      <c r="CK255">
        <v>1599.997407407407</v>
      </c>
      <c r="CL255">
        <v>0.6919912962962961</v>
      </c>
      <c r="CM255">
        <v>0.3080087037037036</v>
      </c>
      <c r="CN255">
        <v>0</v>
      </c>
      <c r="CO255">
        <v>2.077281481481482</v>
      </c>
      <c r="CP255">
        <v>0</v>
      </c>
      <c r="CQ255">
        <v>13255.34074074074</v>
      </c>
      <c r="CR255">
        <v>13790.12962962963</v>
      </c>
      <c r="CS255">
        <v>40.53448148148149</v>
      </c>
      <c r="CT255">
        <v>41.37699999999999</v>
      </c>
      <c r="CU255">
        <v>40.7127037037037</v>
      </c>
      <c r="CV255">
        <v>40.37011111111111</v>
      </c>
      <c r="CW255">
        <v>39.7542962962963</v>
      </c>
      <c r="CX255">
        <v>1107.184444444445</v>
      </c>
      <c r="CY255">
        <v>492.812962962963</v>
      </c>
      <c r="CZ255">
        <v>0</v>
      </c>
      <c r="DA255">
        <v>1728493535.2</v>
      </c>
      <c r="DB255">
        <v>0</v>
      </c>
      <c r="DC255">
        <v>1728490956.5</v>
      </c>
      <c r="DD255" t="s">
        <v>362</v>
      </c>
      <c r="DE255">
        <v>1728490952.5</v>
      </c>
      <c r="DF255">
        <v>1728490956.5</v>
      </c>
      <c r="DG255">
        <v>1</v>
      </c>
      <c r="DH255">
        <v>-0.065</v>
      </c>
      <c r="DI255">
        <v>-0.008</v>
      </c>
      <c r="DJ255">
        <v>-3.246</v>
      </c>
      <c r="DK255">
        <v>-0.091</v>
      </c>
      <c r="DL255">
        <v>52</v>
      </c>
      <c r="DM255">
        <v>15</v>
      </c>
      <c r="DN255">
        <v>0.25</v>
      </c>
      <c r="DO255">
        <v>0.13</v>
      </c>
      <c r="DP255">
        <v>-35.5111</v>
      </c>
      <c r="DQ255">
        <v>-0.5382934333957348</v>
      </c>
      <c r="DR255">
        <v>0.09122442655341813</v>
      </c>
      <c r="DS255">
        <v>0</v>
      </c>
      <c r="DT255">
        <v>0.8489691999999998</v>
      </c>
      <c r="DU255">
        <v>-0.03432869043152006</v>
      </c>
      <c r="DV255">
        <v>0.003347746347918257</v>
      </c>
      <c r="DW255">
        <v>1</v>
      </c>
      <c r="DX255">
        <v>1</v>
      </c>
      <c r="DY255">
        <v>2</v>
      </c>
      <c r="DZ255" t="s">
        <v>363</v>
      </c>
      <c r="EA255">
        <v>3.23085</v>
      </c>
      <c r="EB255">
        <v>2.70459</v>
      </c>
      <c r="EC255">
        <v>0.235344</v>
      </c>
      <c r="ED255">
        <v>0.238241</v>
      </c>
      <c r="EE255">
        <v>0.0847555</v>
      </c>
      <c r="EF255">
        <v>0.0816755</v>
      </c>
      <c r="EG255">
        <v>25205.1</v>
      </c>
      <c r="EH255">
        <v>24494.4</v>
      </c>
      <c r="EI255">
        <v>31550.8</v>
      </c>
      <c r="EJ255">
        <v>30465.6</v>
      </c>
      <c r="EK255">
        <v>38700.6</v>
      </c>
      <c r="EL255">
        <v>36988.1</v>
      </c>
      <c r="EM255">
        <v>44235.9</v>
      </c>
      <c r="EN255">
        <v>42531.3</v>
      </c>
      <c r="EO255">
        <v>1.87353</v>
      </c>
      <c r="EP255">
        <v>1.89495</v>
      </c>
      <c r="EQ255">
        <v>0.130747</v>
      </c>
      <c r="ER255">
        <v>0</v>
      </c>
      <c r="ES255">
        <v>22.9089</v>
      </c>
      <c r="ET255">
        <v>999.9</v>
      </c>
      <c r="EU255">
        <v>69.90000000000001</v>
      </c>
      <c r="EV255">
        <v>24.1</v>
      </c>
      <c r="EW255">
        <v>21.6036</v>
      </c>
      <c r="EX255">
        <v>60.8519</v>
      </c>
      <c r="EY255">
        <v>24.8838</v>
      </c>
      <c r="EZ255">
        <v>1</v>
      </c>
      <c r="FA255">
        <v>-0.180384</v>
      </c>
      <c r="FB255">
        <v>1.16933</v>
      </c>
      <c r="FC255">
        <v>20.1964</v>
      </c>
      <c r="FD255">
        <v>5.21909</v>
      </c>
      <c r="FE255">
        <v>11.998</v>
      </c>
      <c r="FF255">
        <v>4.9649</v>
      </c>
      <c r="FG255">
        <v>3.29555</v>
      </c>
      <c r="FH255">
        <v>9999</v>
      </c>
      <c r="FI255">
        <v>9999</v>
      </c>
      <c r="FJ255">
        <v>9999</v>
      </c>
      <c r="FK255">
        <v>148.7</v>
      </c>
      <c r="FL255">
        <v>4.97099</v>
      </c>
      <c r="FM255">
        <v>1.86768</v>
      </c>
      <c r="FN255">
        <v>1.85896</v>
      </c>
      <c r="FO255">
        <v>1.86508</v>
      </c>
      <c r="FP255">
        <v>1.86306</v>
      </c>
      <c r="FQ255">
        <v>1.86447</v>
      </c>
      <c r="FR255">
        <v>1.85989</v>
      </c>
      <c r="FS255">
        <v>1.86399</v>
      </c>
      <c r="FT255">
        <v>0</v>
      </c>
      <c r="FU255">
        <v>0</v>
      </c>
      <c r="FV255">
        <v>0</v>
      </c>
      <c r="FW255">
        <v>0</v>
      </c>
      <c r="FX255" t="s">
        <v>364</v>
      </c>
      <c r="FY255" t="s">
        <v>365</v>
      </c>
      <c r="FZ255" t="s">
        <v>366</v>
      </c>
      <c r="GA255" t="s">
        <v>366</v>
      </c>
      <c r="GB255" t="s">
        <v>366</v>
      </c>
      <c r="GC255" t="s">
        <v>366</v>
      </c>
      <c r="GD255">
        <v>0</v>
      </c>
      <c r="GE255">
        <v>100</v>
      </c>
      <c r="GF255">
        <v>100</v>
      </c>
      <c r="GG255">
        <v>-11.85</v>
      </c>
      <c r="GH255">
        <v>-0.0905</v>
      </c>
      <c r="GI255">
        <v>-2.868309889394353</v>
      </c>
      <c r="GJ255">
        <v>-0.006773961979547998</v>
      </c>
      <c r="GK255">
        <v>-8.296070481250098E-08</v>
      </c>
      <c r="GL255">
        <v>3.322967193956903E-10</v>
      </c>
      <c r="GM255">
        <v>-0.07871069313407227</v>
      </c>
      <c r="GN255">
        <v>-0.00208336341840114</v>
      </c>
      <c r="GO255">
        <v>8.801746095907445E-05</v>
      </c>
      <c r="GP255">
        <v>-2.677693255255651E-07</v>
      </c>
      <c r="GQ255">
        <v>3</v>
      </c>
      <c r="GR255">
        <v>2052</v>
      </c>
      <c r="GS255">
        <v>2</v>
      </c>
      <c r="GT255">
        <v>18</v>
      </c>
      <c r="GU255">
        <v>42.1</v>
      </c>
      <c r="GV255">
        <v>42</v>
      </c>
      <c r="GW255">
        <v>3.10913</v>
      </c>
      <c r="GX255">
        <v>2.35229</v>
      </c>
      <c r="GY255">
        <v>1.44775</v>
      </c>
      <c r="GZ255">
        <v>2.32056</v>
      </c>
      <c r="HA255">
        <v>1.55151</v>
      </c>
      <c r="HB255">
        <v>2.41821</v>
      </c>
      <c r="HC255">
        <v>29.5378</v>
      </c>
      <c r="HD255">
        <v>14.5873</v>
      </c>
      <c r="HE255">
        <v>18</v>
      </c>
      <c r="HF255">
        <v>425.34</v>
      </c>
      <c r="HG255">
        <v>435.157</v>
      </c>
      <c r="HH255">
        <v>21.8503</v>
      </c>
      <c r="HI255">
        <v>24.6777</v>
      </c>
      <c r="HJ255">
        <v>30.0006</v>
      </c>
      <c r="HK255">
        <v>24.6388</v>
      </c>
      <c r="HL255">
        <v>24.5582</v>
      </c>
      <c r="HM255">
        <v>62.3082</v>
      </c>
      <c r="HN255">
        <v>37.5645</v>
      </c>
      <c r="HO255">
        <v>37.952</v>
      </c>
      <c r="HP255">
        <v>21.8299</v>
      </c>
      <c r="HQ255">
        <v>1489.11</v>
      </c>
      <c r="HR255">
        <v>15.2398</v>
      </c>
      <c r="HS255">
        <v>100.149</v>
      </c>
      <c r="HT255">
        <v>101.64</v>
      </c>
    </row>
    <row r="256" spans="1:228">
      <c r="A256">
        <v>240</v>
      </c>
      <c r="B256">
        <v>1728493483.6</v>
      </c>
      <c r="C256">
        <v>2546.099999904633</v>
      </c>
      <c r="D256" t="s">
        <v>847</v>
      </c>
      <c r="E256" t="s">
        <v>848</v>
      </c>
      <c r="F256">
        <v>5</v>
      </c>
      <c r="G256" t="s">
        <v>357</v>
      </c>
      <c r="H256" t="s">
        <v>358</v>
      </c>
      <c r="I256" t="s">
        <v>359</v>
      </c>
      <c r="J256" t="s">
        <v>612</v>
      </c>
      <c r="K256">
        <v>1728493475.814285</v>
      </c>
      <c r="L256">
        <f>(M256)/1000</f>
        <v>0</v>
      </c>
      <c r="M256">
        <f>IF(BH256, AP256, AJ256)</f>
        <v>0</v>
      </c>
      <c r="N256">
        <f>IF(BH256, AK256, AI256)</f>
        <v>0</v>
      </c>
      <c r="O256">
        <f>BJ256 - IF(AW256&gt;1, N256*BD256*100.0/(AY256), 0)</f>
        <v>0</v>
      </c>
      <c r="P256">
        <f>((V256-L256/2)*O256-N256)/(V256+L256/2)</f>
        <v>0</v>
      </c>
      <c r="Q256">
        <f>P256*(BQ256+BR256)/1000.0</f>
        <v>0</v>
      </c>
      <c r="R256">
        <f>(BJ256 - IF(AW256&gt;1, N256*BD256*100.0/(AY256), 0))*(BQ256+BR256)/1000.0</f>
        <v>0</v>
      </c>
      <c r="S256">
        <f>2.0/((1/U256-1/T256)+SIGN(U256)*SQRT((1/U256-1/T256)*(1/U256-1/T256) + 4*BE256/((BE256+1)*(BE256+1))*(2*1/U256*1/T256-1/T256*1/T256)))</f>
        <v>0</v>
      </c>
      <c r="T256">
        <f>IF(LEFT(BF256,1)&lt;&gt;"0",IF(LEFT(BF256,1)="1",3.0,BG256),$D$5+$E$5*(BX256*BQ256/($K$5*1000))+$F$5*(BX256*BQ256/($K$5*1000))*MAX(MIN(BD256,$J$5),$I$5)*MAX(MIN(BD256,$J$5),$I$5)+$G$5*MAX(MIN(BD256,$J$5),$I$5)*(BX256*BQ256/($K$5*1000))+$H$5*(BX256*BQ256/($K$5*1000))*(BX256*BQ256/($K$5*1000)))</f>
        <v>0</v>
      </c>
      <c r="U256">
        <f>L256*(1000-(1000*0.61365*exp(17.502*Y256/(240.97+Y256))/(BQ256+BR256)+BL256)/2)/(1000*0.61365*exp(17.502*Y256/(240.97+Y256))/(BQ256+BR256)-BL256)</f>
        <v>0</v>
      </c>
      <c r="V256">
        <f>1/((BE256+1)/(S256/1.6)+1/(T256/1.37)) + BE256/((BE256+1)/(S256/1.6) + BE256/(T256/1.37))</f>
        <v>0</v>
      </c>
      <c r="W256">
        <f>(AZ256*BC256)</f>
        <v>0</v>
      </c>
      <c r="X256">
        <f>(BS256+(W256+2*0.95*5.67E-8*(((BS256+$B$7)+273)^4-(BS256+273)^4)-44100*L256)/(1.84*29.3*T256+8*0.95*5.67E-8*(BS256+273)^3))</f>
        <v>0</v>
      </c>
      <c r="Y256">
        <f>($C$7*BT256+$D$7*BU256+$E$7*X256)</f>
        <v>0</v>
      </c>
      <c r="Z256">
        <f>0.61365*exp(17.502*Y256/(240.97+Y256))</f>
        <v>0</v>
      </c>
      <c r="AA256">
        <f>(AB256/AC256*100)</f>
        <v>0</v>
      </c>
      <c r="AB256">
        <f>BL256*(BQ256+BR256)/1000</f>
        <v>0</v>
      </c>
      <c r="AC256">
        <f>0.61365*exp(17.502*BS256/(240.97+BS256))</f>
        <v>0</v>
      </c>
      <c r="AD256">
        <f>(Z256-BL256*(BQ256+BR256)/1000)</f>
        <v>0</v>
      </c>
      <c r="AE256">
        <f>(-L256*44100)</f>
        <v>0</v>
      </c>
      <c r="AF256">
        <f>2*29.3*T256*0.92*(BS256-Y256)</f>
        <v>0</v>
      </c>
      <c r="AG256">
        <f>2*0.95*5.67E-8*(((BS256+$B$7)+273)^4-(Y256+273)^4)</f>
        <v>0</v>
      </c>
      <c r="AH256">
        <f>W256+AG256+AE256+AF256</f>
        <v>0</v>
      </c>
      <c r="AI256">
        <f>BP256*AW256*(BK256-BJ256*(1000-AW256*BM256)/(1000-AW256*BL256))/(100*BD256)</f>
        <v>0</v>
      </c>
      <c r="AJ256">
        <f>1000*BP256*AW256*(BL256-BM256)/(100*BD256*(1000-AW256*BL256))</f>
        <v>0</v>
      </c>
      <c r="AK256">
        <f>(AL256 - AM256 - BQ256*1E3/(8.314*(BS256+273.15)) * AO256/BP256 * AN256) * BP256/(100*BD256) * (1000 - BM256)/1000</f>
        <v>0</v>
      </c>
      <c r="AL256">
        <v>1502.30499685755</v>
      </c>
      <c r="AM256">
        <v>1472.25903030303</v>
      </c>
      <c r="AN256">
        <v>2.554736295128119</v>
      </c>
      <c r="AO256">
        <v>66.79350455149209</v>
      </c>
      <c r="AP256">
        <f>(AR256 - AQ256 + BQ256*1E3/(8.314*(BS256+273.15)) * AT256/BP256 * AS256) * BP256/(100*BD256) * 1000/(1000 - AR256)</f>
        <v>0</v>
      </c>
      <c r="AQ256">
        <v>15.29620150216459</v>
      </c>
      <c r="AR256">
        <v>16.13729575757575</v>
      </c>
      <c r="AS256">
        <v>-1.458063072423909E-05</v>
      </c>
      <c r="AT256">
        <v>79.18149441064182</v>
      </c>
      <c r="AU256">
        <v>145</v>
      </c>
      <c r="AV256">
        <v>24</v>
      </c>
      <c r="AW256">
        <f>IF(AU256*$H$13&gt;=AY256,1.0,(AY256/(AY256-AU256*$H$13)))</f>
        <v>0</v>
      </c>
      <c r="AX256">
        <f>(AW256-1)*100</f>
        <v>0</v>
      </c>
      <c r="AY256">
        <f>MAX(0,($B$13+$C$13*BX256)/(1+$D$13*BX256)*BQ256/(BS256+273)*$E$13)</f>
        <v>0</v>
      </c>
      <c r="AZ256">
        <f>$B$11*BY256+$C$11*BZ256+$F$11*CK256*(1-CN256)</f>
        <v>0</v>
      </c>
      <c r="BA256">
        <f>AZ256*BB256</f>
        <v>0</v>
      </c>
      <c r="BB256">
        <f>($B$11*$D$9+$C$11*$D$9+$F$11*((CX256+CP256)/MAX(CX256+CP256+CY256, 0.1)*$I$9+CY256/MAX(CX256+CP256+CY256, 0.1)*$J$9))/($B$11+$C$11+$F$11)</f>
        <v>0</v>
      </c>
      <c r="BC256">
        <f>($B$11*$K$9+$C$11*$K$9+$F$11*((CX256+CP256)/MAX(CX256+CP256+CY256, 0.1)*$P$9+CY256/MAX(CX256+CP256+CY256, 0.1)*$Q$9))/($B$11+$C$11+$F$11)</f>
        <v>0</v>
      </c>
      <c r="BD256">
        <v>6</v>
      </c>
      <c r="BE256">
        <v>0.5</v>
      </c>
      <c r="BF256" t="s">
        <v>361</v>
      </c>
      <c r="BG256">
        <v>2</v>
      </c>
      <c r="BH256" t="b">
        <v>1</v>
      </c>
      <c r="BI256">
        <v>1728493475.814285</v>
      </c>
      <c r="BJ256">
        <v>1430.222857142857</v>
      </c>
      <c r="BK256">
        <v>1465.793571428572</v>
      </c>
      <c r="BL256">
        <v>16.13809642857143</v>
      </c>
      <c r="BM256">
        <v>15.29333928571429</v>
      </c>
      <c r="BN256">
        <v>1442.035</v>
      </c>
      <c r="BO256">
        <v>16.22858571428571</v>
      </c>
      <c r="BP256">
        <v>600.0018928571428</v>
      </c>
      <c r="BQ256">
        <v>97.4923357142857</v>
      </c>
      <c r="BR256">
        <v>0.1000396357142857</v>
      </c>
      <c r="BS256">
        <v>24.86950000000001</v>
      </c>
      <c r="BT256">
        <v>25.06051785714286</v>
      </c>
      <c r="BU256">
        <v>999.9000000000002</v>
      </c>
      <c r="BV256">
        <v>0</v>
      </c>
      <c r="BW256">
        <v>0</v>
      </c>
      <c r="BX256">
        <v>9997.793214285713</v>
      </c>
      <c r="BY256">
        <v>0</v>
      </c>
      <c r="BZ256">
        <v>314.7189642857143</v>
      </c>
      <c r="CA256">
        <v>-35.57151428571429</v>
      </c>
      <c r="CB256">
        <v>1453.682142857143</v>
      </c>
      <c r="CC256">
        <v>1488.558928571428</v>
      </c>
      <c r="CD256">
        <v>0.8447663571428573</v>
      </c>
      <c r="CE256">
        <v>1465.793571428572</v>
      </c>
      <c r="CF256">
        <v>15.29333928571429</v>
      </c>
      <c r="CG256">
        <v>1.573340357142857</v>
      </c>
      <c r="CH256">
        <v>1.490983214285714</v>
      </c>
      <c r="CI256">
        <v>13.70015</v>
      </c>
      <c r="CJ256">
        <v>12.87600714285714</v>
      </c>
      <c r="CK256">
        <v>1599.9825</v>
      </c>
      <c r="CL256">
        <v>0.6919962857142856</v>
      </c>
      <c r="CM256">
        <v>0.3080037142857143</v>
      </c>
      <c r="CN256">
        <v>0</v>
      </c>
      <c r="CO256">
        <v>2.110367857142857</v>
      </c>
      <c r="CP256">
        <v>0</v>
      </c>
      <c r="CQ256">
        <v>13258.09642857143</v>
      </c>
      <c r="CR256">
        <v>13790.02857142857</v>
      </c>
      <c r="CS256">
        <v>40.60910714285713</v>
      </c>
      <c r="CT256">
        <v>41.43510714285714</v>
      </c>
      <c r="CU256">
        <v>40.7765</v>
      </c>
      <c r="CV256">
        <v>40.44839285714284</v>
      </c>
      <c r="CW256">
        <v>39.81896428571427</v>
      </c>
      <c r="CX256">
        <v>1107.182142857143</v>
      </c>
      <c r="CY256">
        <v>492.8003571428571</v>
      </c>
      <c r="CZ256">
        <v>0</v>
      </c>
      <c r="DA256">
        <v>1728493540.6</v>
      </c>
      <c r="DB256">
        <v>0</v>
      </c>
      <c r="DC256">
        <v>1728490956.5</v>
      </c>
      <c r="DD256" t="s">
        <v>362</v>
      </c>
      <c r="DE256">
        <v>1728490952.5</v>
      </c>
      <c r="DF256">
        <v>1728490956.5</v>
      </c>
      <c r="DG256">
        <v>1</v>
      </c>
      <c r="DH256">
        <v>-0.065</v>
      </c>
      <c r="DI256">
        <v>-0.008</v>
      </c>
      <c r="DJ256">
        <v>-3.246</v>
      </c>
      <c r="DK256">
        <v>-0.091</v>
      </c>
      <c r="DL256">
        <v>52</v>
      </c>
      <c r="DM256">
        <v>15</v>
      </c>
      <c r="DN256">
        <v>0.25</v>
      </c>
      <c r="DO256">
        <v>0.13</v>
      </c>
      <c r="DP256">
        <v>-35.56224</v>
      </c>
      <c r="DQ256">
        <v>-0.4488427767353777</v>
      </c>
      <c r="DR256">
        <v>0.08323771320741538</v>
      </c>
      <c r="DS256">
        <v>0</v>
      </c>
      <c r="DT256">
        <v>0.846727825</v>
      </c>
      <c r="DU256">
        <v>-0.03299879549718763</v>
      </c>
      <c r="DV256">
        <v>0.003220384487041109</v>
      </c>
      <c r="DW256">
        <v>1</v>
      </c>
      <c r="DX256">
        <v>1</v>
      </c>
      <c r="DY256">
        <v>2</v>
      </c>
      <c r="DZ256" t="s">
        <v>363</v>
      </c>
      <c r="EA256">
        <v>3.23078</v>
      </c>
      <c r="EB256">
        <v>2.70431</v>
      </c>
      <c r="EC256">
        <v>0.236581</v>
      </c>
      <c r="ED256">
        <v>0.239461</v>
      </c>
      <c r="EE256">
        <v>0.0847498</v>
      </c>
      <c r="EF256">
        <v>0.081682</v>
      </c>
      <c r="EG256">
        <v>25163.8</v>
      </c>
      <c r="EH256">
        <v>24454.8</v>
      </c>
      <c r="EI256">
        <v>31550</v>
      </c>
      <c r="EJ256">
        <v>30465.1</v>
      </c>
      <c r="EK256">
        <v>38699.9</v>
      </c>
      <c r="EL256">
        <v>36987.2</v>
      </c>
      <c r="EM256">
        <v>44234.7</v>
      </c>
      <c r="EN256">
        <v>42530.6</v>
      </c>
      <c r="EO256">
        <v>1.8759</v>
      </c>
      <c r="EP256">
        <v>1.8946</v>
      </c>
      <c r="EQ256">
        <v>0.130549</v>
      </c>
      <c r="ER256">
        <v>0</v>
      </c>
      <c r="ES256">
        <v>22.9166</v>
      </c>
      <c r="ET256">
        <v>999.9</v>
      </c>
      <c r="EU256">
        <v>69.90000000000001</v>
      </c>
      <c r="EV256">
        <v>24.1</v>
      </c>
      <c r="EW256">
        <v>21.6033</v>
      </c>
      <c r="EX256">
        <v>61.0119</v>
      </c>
      <c r="EY256">
        <v>24.8077</v>
      </c>
      <c r="EZ256">
        <v>1</v>
      </c>
      <c r="FA256">
        <v>-0.179804</v>
      </c>
      <c r="FB256">
        <v>1.17566</v>
      </c>
      <c r="FC256">
        <v>20.1964</v>
      </c>
      <c r="FD256">
        <v>5.21924</v>
      </c>
      <c r="FE256">
        <v>11.9978</v>
      </c>
      <c r="FF256">
        <v>4.96525</v>
      </c>
      <c r="FG256">
        <v>3.29568</v>
      </c>
      <c r="FH256">
        <v>9999</v>
      </c>
      <c r="FI256">
        <v>9999</v>
      </c>
      <c r="FJ256">
        <v>9999</v>
      </c>
      <c r="FK256">
        <v>148.7</v>
      </c>
      <c r="FL256">
        <v>4.971</v>
      </c>
      <c r="FM256">
        <v>1.86768</v>
      </c>
      <c r="FN256">
        <v>1.85894</v>
      </c>
      <c r="FO256">
        <v>1.86508</v>
      </c>
      <c r="FP256">
        <v>1.86308</v>
      </c>
      <c r="FQ256">
        <v>1.86444</v>
      </c>
      <c r="FR256">
        <v>1.85989</v>
      </c>
      <c r="FS256">
        <v>1.86397</v>
      </c>
      <c r="FT256">
        <v>0</v>
      </c>
      <c r="FU256">
        <v>0</v>
      </c>
      <c r="FV256">
        <v>0</v>
      </c>
      <c r="FW256">
        <v>0</v>
      </c>
      <c r="FX256" t="s">
        <v>364</v>
      </c>
      <c r="FY256" t="s">
        <v>365</v>
      </c>
      <c r="FZ256" t="s">
        <v>366</v>
      </c>
      <c r="GA256" t="s">
        <v>366</v>
      </c>
      <c r="GB256" t="s">
        <v>366</v>
      </c>
      <c r="GC256" t="s">
        <v>366</v>
      </c>
      <c r="GD256">
        <v>0</v>
      </c>
      <c r="GE256">
        <v>100</v>
      </c>
      <c r="GF256">
        <v>100</v>
      </c>
      <c r="GG256">
        <v>-11.91</v>
      </c>
      <c r="GH256">
        <v>-0.0905</v>
      </c>
      <c r="GI256">
        <v>-2.868309889394353</v>
      </c>
      <c r="GJ256">
        <v>-0.006773961979547998</v>
      </c>
      <c r="GK256">
        <v>-8.296070481250098E-08</v>
      </c>
      <c r="GL256">
        <v>3.322967193956903E-10</v>
      </c>
      <c r="GM256">
        <v>-0.07871069313407227</v>
      </c>
      <c r="GN256">
        <v>-0.00208336341840114</v>
      </c>
      <c r="GO256">
        <v>8.801746095907445E-05</v>
      </c>
      <c r="GP256">
        <v>-2.677693255255651E-07</v>
      </c>
      <c r="GQ256">
        <v>3</v>
      </c>
      <c r="GR256">
        <v>2052</v>
      </c>
      <c r="GS256">
        <v>2</v>
      </c>
      <c r="GT256">
        <v>18</v>
      </c>
      <c r="GU256">
        <v>42.2</v>
      </c>
      <c r="GV256">
        <v>42.1</v>
      </c>
      <c r="GW256">
        <v>3.1311</v>
      </c>
      <c r="GX256">
        <v>2.36328</v>
      </c>
      <c r="GY256">
        <v>1.44897</v>
      </c>
      <c r="GZ256">
        <v>2.32056</v>
      </c>
      <c r="HA256">
        <v>1.55151</v>
      </c>
      <c r="HB256">
        <v>2.22534</v>
      </c>
      <c r="HC256">
        <v>29.5378</v>
      </c>
      <c r="HD256">
        <v>14.5698</v>
      </c>
      <c r="HE256">
        <v>18</v>
      </c>
      <c r="HF256">
        <v>426.657</v>
      </c>
      <c r="HG256">
        <v>435.013</v>
      </c>
      <c r="HH256">
        <v>21.7923</v>
      </c>
      <c r="HI256">
        <v>24.6855</v>
      </c>
      <c r="HJ256">
        <v>30.0006</v>
      </c>
      <c r="HK256">
        <v>24.6465</v>
      </c>
      <c r="HL256">
        <v>24.5658</v>
      </c>
      <c r="HM256">
        <v>62.7064</v>
      </c>
      <c r="HN256">
        <v>37.5645</v>
      </c>
      <c r="HO256">
        <v>37.952</v>
      </c>
      <c r="HP256">
        <v>21.7719</v>
      </c>
      <c r="HQ256">
        <v>1499.13</v>
      </c>
      <c r="HR256">
        <v>15.2398</v>
      </c>
      <c r="HS256">
        <v>100.147</v>
      </c>
      <c r="HT256">
        <v>101.638</v>
      </c>
    </row>
    <row r="257" spans="1:228">
      <c r="A257">
        <v>241</v>
      </c>
      <c r="B257">
        <v>1728493740.1</v>
      </c>
      <c r="C257">
        <v>2802.599999904633</v>
      </c>
      <c r="D257" t="s">
        <v>849</v>
      </c>
      <c r="E257" t="s">
        <v>850</v>
      </c>
      <c r="F257">
        <v>5</v>
      </c>
      <c r="G257" t="s">
        <v>357</v>
      </c>
      <c r="H257" t="s">
        <v>358</v>
      </c>
      <c r="I257" t="s">
        <v>359</v>
      </c>
      <c r="J257" t="s">
        <v>851</v>
      </c>
      <c r="K257">
        <v>1728493732.349999</v>
      </c>
      <c r="L257">
        <f>(M257)/1000</f>
        <v>0</v>
      </c>
      <c r="M257">
        <f>IF(BH257, AP257, AJ257)</f>
        <v>0</v>
      </c>
      <c r="N257">
        <f>IF(BH257, AK257, AI257)</f>
        <v>0</v>
      </c>
      <c r="O257">
        <f>BJ257 - IF(AW257&gt;1, N257*BD257*100.0/(AY257), 0)</f>
        <v>0</v>
      </c>
      <c r="P257">
        <f>((V257-L257/2)*O257-N257)/(V257+L257/2)</f>
        <v>0</v>
      </c>
      <c r="Q257">
        <f>P257*(BQ257+BR257)/1000.0</f>
        <v>0</v>
      </c>
      <c r="R257">
        <f>(BJ257 - IF(AW257&gt;1, N257*BD257*100.0/(AY257), 0))*(BQ257+BR257)/1000.0</f>
        <v>0</v>
      </c>
      <c r="S257">
        <f>2.0/((1/U257-1/T257)+SIGN(U257)*SQRT((1/U257-1/T257)*(1/U257-1/T257) + 4*BE257/((BE257+1)*(BE257+1))*(2*1/U257*1/T257-1/T257*1/T257)))</f>
        <v>0</v>
      </c>
      <c r="T257">
        <f>IF(LEFT(BF257,1)&lt;&gt;"0",IF(LEFT(BF257,1)="1",3.0,BG257),$D$5+$E$5*(BX257*BQ257/($K$5*1000))+$F$5*(BX257*BQ257/($K$5*1000))*MAX(MIN(BD257,$J$5),$I$5)*MAX(MIN(BD257,$J$5),$I$5)+$G$5*MAX(MIN(BD257,$J$5),$I$5)*(BX257*BQ257/($K$5*1000))+$H$5*(BX257*BQ257/($K$5*1000))*(BX257*BQ257/($K$5*1000)))</f>
        <v>0</v>
      </c>
      <c r="U257">
        <f>L257*(1000-(1000*0.61365*exp(17.502*Y257/(240.97+Y257))/(BQ257+BR257)+BL257)/2)/(1000*0.61365*exp(17.502*Y257/(240.97+Y257))/(BQ257+BR257)-BL257)</f>
        <v>0</v>
      </c>
      <c r="V257">
        <f>1/((BE257+1)/(S257/1.6)+1/(T257/1.37)) + BE257/((BE257+1)/(S257/1.6) + BE257/(T257/1.37))</f>
        <v>0</v>
      </c>
      <c r="W257">
        <f>(AZ257*BC257)</f>
        <v>0</v>
      </c>
      <c r="X257">
        <f>(BS257+(W257+2*0.95*5.67E-8*(((BS257+$B$7)+273)^4-(BS257+273)^4)-44100*L257)/(1.84*29.3*T257+8*0.95*5.67E-8*(BS257+273)^3))</f>
        <v>0</v>
      </c>
      <c r="Y257">
        <f>($C$7*BT257+$D$7*BU257+$E$7*X257)</f>
        <v>0</v>
      </c>
      <c r="Z257">
        <f>0.61365*exp(17.502*Y257/(240.97+Y257))</f>
        <v>0</v>
      </c>
      <c r="AA257">
        <f>(AB257/AC257*100)</f>
        <v>0</v>
      </c>
      <c r="AB257">
        <f>BL257*(BQ257+BR257)/1000</f>
        <v>0</v>
      </c>
      <c r="AC257">
        <f>0.61365*exp(17.502*BS257/(240.97+BS257))</f>
        <v>0</v>
      </c>
      <c r="AD257">
        <f>(Z257-BL257*(BQ257+BR257)/1000)</f>
        <v>0</v>
      </c>
      <c r="AE257">
        <f>(-L257*44100)</f>
        <v>0</v>
      </c>
      <c r="AF257">
        <f>2*29.3*T257*0.92*(BS257-Y257)</f>
        <v>0</v>
      </c>
      <c r="AG257">
        <f>2*0.95*5.67E-8*(((BS257+$B$7)+273)^4-(Y257+273)^4)</f>
        <v>0</v>
      </c>
      <c r="AH257">
        <f>W257+AG257+AE257+AF257</f>
        <v>0</v>
      </c>
      <c r="AI257">
        <f>BP257*AW257*(BK257-BJ257*(1000-AW257*BM257)/(1000-AW257*BL257))/(100*BD257)</f>
        <v>0</v>
      </c>
      <c r="AJ257">
        <f>1000*BP257*AW257*(BL257-BM257)/(100*BD257*(1000-AW257*BL257))</f>
        <v>0</v>
      </c>
      <c r="AK257">
        <f>(AL257 - AM257 - BQ257*1E3/(8.314*(BS257+273.15)) * AO257/BP257 * AN257) * BP257/(100*BD257) * (1000 - BM257)/1000</f>
        <v>0</v>
      </c>
      <c r="AL257">
        <v>25.37303659042307</v>
      </c>
      <c r="AM257">
        <v>26.57423090909089</v>
      </c>
      <c r="AN257">
        <v>6.201416853986078E-05</v>
      </c>
      <c r="AO257">
        <v>66.78939070799302</v>
      </c>
      <c r="AP257">
        <f>(AR257 - AQ257 + BQ257*1E3/(8.314*(BS257+273.15)) * AT257/BP257 * AS257) * BP257/(100*BD257) * 1000/(1000 - AR257)</f>
        <v>0</v>
      </c>
      <c r="AQ257">
        <v>14.99713774982277</v>
      </c>
      <c r="AR257">
        <v>16.41499757575757</v>
      </c>
      <c r="AS257">
        <v>-3.837102716193826E-05</v>
      </c>
      <c r="AT257">
        <v>79.34896621495415</v>
      </c>
      <c r="AU257">
        <v>194</v>
      </c>
      <c r="AV257">
        <v>32</v>
      </c>
      <c r="AW257">
        <f>IF(AU257*$H$13&gt;=AY257,1.0,(AY257/(AY257-AU257*$H$13)))</f>
        <v>0</v>
      </c>
      <c r="AX257">
        <f>(AW257-1)*100</f>
        <v>0</v>
      </c>
      <c r="AY257">
        <f>MAX(0,($B$13+$C$13*BX257)/(1+$D$13*BX257)*BQ257/(BS257+273)*$E$13)</f>
        <v>0</v>
      </c>
      <c r="AZ257">
        <f>$B$11*BY257+$C$11*BZ257+$F$11*CK257*(1-CN257)</f>
        <v>0</v>
      </c>
      <c r="BA257">
        <f>AZ257*BB257</f>
        <v>0</v>
      </c>
      <c r="BB257">
        <f>($B$11*$D$9+$C$11*$D$9+$F$11*((CX257+CP257)/MAX(CX257+CP257+CY257, 0.1)*$I$9+CY257/MAX(CX257+CP257+CY257, 0.1)*$J$9))/($B$11+$C$11+$F$11)</f>
        <v>0</v>
      </c>
      <c r="BC257">
        <f>($B$11*$K$9+$C$11*$K$9+$F$11*((CX257+CP257)/MAX(CX257+CP257+CY257, 0.1)*$P$9+CY257/MAX(CX257+CP257+CY257, 0.1)*$Q$9))/($B$11+$C$11+$F$11)</f>
        <v>0</v>
      </c>
      <c r="BD257">
        <v>6</v>
      </c>
      <c r="BE257">
        <v>0.5</v>
      </c>
      <c r="BF257" t="s">
        <v>361</v>
      </c>
      <c r="BG257">
        <v>2</v>
      </c>
      <c r="BH257" t="b">
        <v>1</v>
      </c>
      <c r="BI257">
        <v>1728493732.349999</v>
      </c>
      <c r="BJ257">
        <v>26.12420333333333</v>
      </c>
      <c r="BK257">
        <v>24.99163666666667</v>
      </c>
      <c r="BL257">
        <v>16.41776</v>
      </c>
      <c r="BM257">
        <v>14.99390333333333</v>
      </c>
      <c r="BN257">
        <v>29.19031</v>
      </c>
      <c r="BO257">
        <v>16.50809333333333</v>
      </c>
      <c r="BP257">
        <v>600.0007000000001</v>
      </c>
      <c r="BQ257">
        <v>97.49224</v>
      </c>
      <c r="BR257">
        <v>0.09999878999999998</v>
      </c>
      <c r="BS257">
        <v>25.05784333333333</v>
      </c>
      <c r="BT257">
        <v>25.02663333333333</v>
      </c>
      <c r="BU257">
        <v>999.9000000000002</v>
      </c>
      <c r="BV257">
        <v>0</v>
      </c>
      <c r="BW257">
        <v>0</v>
      </c>
      <c r="BX257">
        <v>9988.099666666667</v>
      </c>
      <c r="BY257">
        <v>0</v>
      </c>
      <c r="BZ257">
        <v>155.3132333333333</v>
      </c>
      <c r="CA257">
        <v>1.132568333333334</v>
      </c>
      <c r="CB257">
        <v>26.56025</v>
      </c>
      <c r="CC257">
        <v>25.37205</v>
      </c>
      <c r="CD257">
        <v>1.423852666666666</v>
      </c>
      <c r="CE257">
        <v>24.99163666666667</v>
      </c>
      <c r="CF257">
        <v>14.99390333333333</v>
      </c>
      <c r="CG257">
        <v>1.600605</v>
      </c>
      <c r="CH257">
        <v>1.461789</v>
      </c>
      <c r="CI257">
        <v>13.96462333333333</v>
      </c>
      <c r="CJ257">
        <v>12.57425333333333</v>
      </c>
      <c r="CK257">
        <v>1599.993333333334</v>
      </c>
      <c r="CL257">
        <v>0.6919884333333333</v>
      </c>
      <c r="CM257">
        <v>0.3080115666666666</v>
      </c>
      <c r="CN257">
        <v>0</v>
      </c>
      <c r="CO257">
        <v>2.18301</v>
      </c>
      <c r="CP257">
        <v>0</v>
      </c>
      <c r="CQ257">
        <v>16646.82666666667</v>
      </c>
      <c r="CR257">
        <v>13790.07333333333</v>
      </c>
      <c r="CS257">
        <v>38.49559999999999</v>
      </c>
      <c r="CT257">
        <v>39.25399999999999</v>
      </c>
      <c r="CU257">
        <v>39.12053333333332</v>
      </c>
      <c r="CV257">
        <v>37.29973333333333</v>
      </c>
      <c r="CW257">
        <v>37.75386666666666</v>
      </c>
      <c r="CX257">
        <v>1107.178333333334</v>
      </c>
      <c r="CY257">
        <v>492.8149999999999</v>
      </c>
      <c r="CZ257">
        <v>0</v>
      </c>
      <c r="DA257">
        <v>1728493796.8</v>
      </c>
      <c r="DB257">
        <v>0</v>
      </c>
      <c r="DC257">
        <v>1728490956.5</v>
      </c>
      <c r="DD257" t="s">
        <v>362</v>
      </c>
      <c r="DE257">
        <v>1728490952.5</v>
      </c>
      <c r="DF257">
        <v>1728490956.5</v>
      </c>
      <c r="DG257">
        <v>1</v>
      </c>
      <c r="DH257">
        <v>-0.065</v>
      </c>
      <c r="DI257">
        <v>-0.008</v>
      </c>
      <c r="DJ257">
        <v>-3.246</v>
      </c>
      <c r="DK257">
        <v>-0.091</v>
      </c>
      <c r="DL257">
        <v>52</v>
      </c>
      <c r="DM257">
        <v>15</v>
      </c>
      <c r="DN257">
        <v>0.25</v>
      </c>
      <c r="DO257">
        <v>0.13</v>
      </c>
      <c r="DP257">
        <v>1.13299075</v>
      </c>
      <c r="DQ257">
        <v>-0.01896709193245958</v>
      </c>
      <c r="DR257">
        <v>0.02101534241780277</v>
      </c>
      <c r="DS257">
        <v>1</v>
      </c>
      <c r="DT257">
        <v>1.42258725</v>
      </c>
      <c r="DU257">
        <v>0.00473797373358048</v>
      </c>
      <c r="DV257">
        <v>0.005320541319969235</v>
      </c>
      <c r="DW257">
        <v>1</v>
      </c>
      <c r="DX257">
        <v>2</v>
      </c>
      <c r="DY257">
        <v>2</v>
      </c>
      <c r="DZ257" t="s">
        <v>371</v>
      </c>
      <c r="EA257">
        <v>3.23043</v>
      </c>
      <c r="EB257">
        <v>2.70387</v>
      </c>
      <c r="EC257">
        <v>0.00850222</v>
      </c>
      <c r="ED257">
        <v>0.00731019</v>
      </c>
      <c r="EE257">
        <v>0.08572879999999999</v>
      </c>
      <c r="EF257">
        <v>0.0804348</v>
      </c>
      <c r="EG257">
        <v>32655.8</v>
      </c>
      <c r="EH257">
        <v>31886.1</v>
      </c>
      <c r="EI257">
        <v>31534.8</v>
      </c>
      <c r="EJ257">
        <v>30442.7</v>
      </c>
      <c r="EK257">
        <v>38632.7</v>
      </c>
      <c r="EL257">
        <v>37005.8</v>
      </c>
      <c r="EM257">
        <v>44212</v>
      </c>
      <c r="EN257">
        <v>42499.9</v>
      </c>
      <c r="EO257">
        <v>1.76318</v>
      </c>
      <c r="EP257">
        <v>1.88458</v>
      </c>
      <c r="EQ257">
        <v>0.105023</v>
      </c>
      <c r="ER257">
        <v>0</v>
      </c>
      <c r="ES257">
        <v>23.3391</v>
      </c>
      <c r="ET257">
        <v>999.9</v>
      </c>
      <c r="EU257">
        <v>69.7</v>
      </c>
      <c r="EV257">
        <v>24.3</v>
      </c>
      <c r="EW257">
        <v>21.8007</v>
      </c>
      <c r="EX257">
        <v>61.1719</v>
      </c>
      <c r="EY257">
        <v>25.3085</v>
      </c>
      <c r="EZ257">
        <v>1</v>
      </c>
      <c r="FA257">
        <v>-0.155541</v>
      </c>
      <c r="FB257">
        <v>0.8271539999999999</v>
      </c>
      <c r="FC257">
        <v>20.1975</v>
      </c>
      <c r="FD257">
        <v>5.22283</v>
      </c>
      <c r="FE257">
        <v>11.998</v>
      </c>
      <c r="FF257">
        <v>4.966</v>
      </c>
      <c r="FG257">
        <v>3.29625</v>
      </c>
      <c r="FH257">
        <v>9999</v>
      </c>
      <c r="FI257">
        <v>9999</v>
      </c>
      <c r="FJ257">
        <v>9999</v>
      </c>
      <c r="FK257">
        <v>148.8</v>
      </c>
      <c r="FL257">
        <v>4.97099</v>
      </c>
      <c r="FM257">
        <v>1.86768</v>
      </c>
      <c r="FN257">
        <v>1.85894</v>
      </c>
      <c r="FO257">
        <v>1.86508</v>
      </c>
      <c r="FP257">
        <v>1.86305</v>
      </c>
      <c r="FQ257">
        <v>1.86439</v>
      </c>
      <c r="FR257">
        <v>1.85979</v>
      </c>
      <c r="FS257">
        <v>1.86398</v>
      </c>
      <c r="FT257">
        <v>0</v>
      </c>
      <c r="FU257">
        <v>0</v>
      </c>
      <c r="FV257">
        <v>0</v>
      </c>
      <c r="FW257">
        <v>0</v>
      </c>
      <c r="FX257" t="s">
        <v>364</v>
      </c>
      <c r="FY257" t="s">
        <v>365</v>
      </c>
      <c r="FZ257" t="s">
        <v>366</v>
      </c>
      <c r="GA257" t="s">
        <v>366</v>
      </c>
      <c r="GB257" t="s">
        <v>366</v>
      </c>
      <c r="GC257" t="s">
        <v>366</v>
      </c>
      <c r="GD257">
        <v>0</v>
      </c>
      <c r="GE257">
        <v>100</v>
      </c>
      <c r="GF257">
        <v>100</v>
      </c>
      <c r="GG257">
        <v>-3.066</v>
      </c>
      <c r="GH257">
        <v>-0.09030000000000001</v>
      </c>
      <c r="GI257">
        <v>-2.868309889394353</v>
      </c>
      <c r="GJ257">
        <v>-0.006773961979547998</v>
      </c>
      <c r="GK257">
        <v>-8.296070481250098E-08</v>
      </c>
      <c r="GL257">
        <v>3.322967193956903E-10</v>
      </c>
      <c r="GM257">
        <v>-0.07871069313407227</v>
      </c>
      <c r="GN257">
        <v>-0.00208336341840114</v>
      </c>
      <c r="GO257">
        <v>8.801746095907445E-05</v>
      </c>
      <c r="GP257">
        <v>-2.677693255255651E-07</v>
      </c>
      <c r="GQ257">
        <v>3</v>
      </c>
      <c r="GR257">
        <v>2052</v>
      </c>
      <c r="GS257">
        <v>2</v>
      </c>
      <c r="GT257">
        <v>18</v>
      </c>
      <c r="GU257">
        <v>46.5</v>
      </c>
      <c r="GV257">
        <v>46.4</v>
      </c>
      <c r="GW257">
        <v>0.216064</v>
      </c>
      <c r="GX257">
        <v>2.43408</v>
      </c>
      <c r="GY257">
        <v>1.44775</v>
      </c>
      <c r="GZ257">
        <v>2.32056</v>
      </c>
      <c r="HA257">
        <v>1.55151</v>
      </c>
      <c r="HB257">
        <v>2.4292</v>
      </c>
      <c r="HC257">
        <v>29.623</v>
      </c>
      <c r="HD257">
        <v>14.5348</v>
      </c>
      <c r="HE257">
        <v>18</v>
      </c>
      <c r="HF257">
        <v>372.076</v>
      </c>
      <c r="HG257">
        <v>431.829</v>
      </c>
      <c r="HH257">
        <v>22.3824</v>
      </c>
      <c r="HI257">
        <v>25.0146</v>
      </c>
      <c r="HJ257">
        <v>30.0008</v>
      </c>
      <c r="HK257">
        <v>24.9895</v>
      </c>
      <c r="HL257">
        <v>24.9007</v>
      </c>
      <c r="HM257">
        <v>4.32281</v>
      </c>
      <c r="HN257">
        <v>39.384</v>
      </c>
      <c r="HO257">
        <v>30.8006</v>
      </c>
      <c r="HP257">
        <v>22.3004</v>
      </c>
      <c r="HQ257">
        <v>30.0162</v>
      </c>
      <c r="HR257">
        <v>14.9467</v>
      </c>
      <c r="HS257">
        <v>100.097</v>
      </c>
      <c r="HT257">
        <v>101.564</v>
      </c>
    </row>
    <row r="258" spans="1:228">
      <c r="A258">
        <v>242</v>
      </c>
      <c r="B258">
        <v>1728493745.1</v>
      </c>
      <c r="C258">
        <v>2807.599999904633</v>
      </c>
      <c r="D258" t="s">
        <v>852</v>
      </c>
      <c r="E258" t="s">
        <v>853</v>
      </c>
      <c r="F258">
        <v>5</v>
      </c>
      <c r="G258" t="s">
        <v>357</v>
      </c>
      <c r="H258" t="s">
        <v>358</v>
      </c>
      <c r="I258" t="s">
        <v>359</v>
      </c>
      <c r="J258" t="s">
        <v>851</v>
      </c>
      <c r="K258">
        <v>1728493737.255172</v>
      </c>
      <c r="L258">
        <f>(M258)/1000</f>
        <v>0</v>
      </c>
      <c r="M258">
        <f>IF(BH258, AP258, AJ258)</f>
        <v>0</v>
      </c>
      <c r="N258">
        <f>IF(BH258, AK258, AI258)</f>
        <v>0</v>
      </c>
      <c r="O258">
        <f>BJ258 - IF(AW258&gt;1, N258*BD258*100.0/(AY258), 0)</f>
        <v>0</v>
      </c>
      <c r="P258">
        <f>((V258-L258/2)*O258-N258)/(V258+L258/2)</f>
        <v>0</v>
      </c>
      <c r="Q258">
        <f>P258*(BQ258+BR258)/1000.0</f>
        <v>0</v>
      </c>
      <c r="R258">
        <f>(BJ258 - IF(AW258&gt;1, N258*BD258*100.0/(AY258), 0))*(BQ258+BR258)/1000.0</f>
        <v>0</v>
      </c>
      <c r="S258">
        <f>2.0/((1/U258-1/T258)+SIGN(U258)*SQRT((1/U258-1/T258)*(1/U258-1/T258) + 4*BE258/((BE258+1)*(BE258+1))*(2*1/U258*1/T258-1/T258*1/T258)))</f>
        <v>0</v>
      </c>
      <c r="T258">
        <f>IF(LEFT(BF258,1)&lt;&gt;"0",IF(LEFT(BF258,1)="1",3.0,BG258),$D$5+$E$5*(BX258*BQ258/($K$5*1000))+$F$5*(BX258*BQ258/($K$5*1000))*MAX(MIN(BD258,$J$5),$I$5)*MAX(MIN(BD258,$J$5),$I$5)+$G$5*MAX(MIN(BD258,$J$5),$I$5)*(BX258*BQ258/($K$5*1000))+$H$5*(BX258*BQ258/($K$5*1000))*(BX258*BQ258/($K$5*1000)))</f>
        <v>0</v>
      </c>
      <c r="U258">
        <f>L258*(1000-(1000*0.61365*exp(17.502*Y258/(240.97+Y258))/(BQ258+BR258)+BL258)/2)/(1000*0.61365*exp(17.502*Y258/(240.97+Y258))/(BQ258+BR258)-BL258)</f>
        <v>0</v>
      </c>
      <c r="V258">
        <f>1/((BE258+1)/(S258/1.6)+1/(T258/1.37)) + BE258/((BE258+1)/(S258/1.6) + BE258/(T258/1.37))</f>
        <v>0</v>
      </c>
      <c r="W258">
        <f>(AZ258*BC258)</f>
        <v>0</v>
      </c>
      <c r="X258">
        <f>(BS258+(W258+2*0.95*5.67E-8*(((BS258+$B$7)+273)^4-(BS258+273)^4)-44100*L258)/(1.84*29.3*T258+8*0.95*5.67E-8*(BS258+273)^3))</f>
        <v>0</v>
      </c>
      <c r="Y258">
        <f>($C$7*BT258+$D$7*BU258+$E$7*X258)</f>
        <v>0</v>
      </c>
      <c r="Z258">
        <f>0.61365*exp(17.502*Y258/(240.97+Y258))</f>
        <v>0</v>
      </c>
      <c r="AA258">
        <f>(AB258/AC258*100)</f>
        <v>0</v>
      </c>
      <c r="AB258">
        <f>BL258*(BQ258+BR258)/1000</f>
        <v>0</v>
      </c>
      <c r="AC258">
        <f>0.61365*exp(17.502*BS258/(240.97+BS258))</f>
        <v>0</v>
      </c>
      <c r="AD258">
        <f>(Z258-BL258*(BQ258+BR258)/1000)</f>
        <v>0</v>
      </c>
      <c r="AE258">
        <f>(-L258*44100)</f>
        <v>0</v>
      </c>
      <c r="AF258">
        <f>2*29.3*T258*0.92*(BS258-Y258)</f>
        <v>0</v>
      </c>
      <c r="AG258">
        <f>2*0.95*5.67E-8*(((BS258+$B$7)+273)^4-(Y258+273)^4)</f>
        <v>0</v>
      </c>
      <c r="AH258">
        <f>W258+AG258+AE258+AF258</f>
        <v>0</v>
      </c>
      <c r="AI258">
        <f>BP258*AW258*(BK258-BJ258*(1000-AW258*BM258)/(1000-AW258*BL258))/(100*BD258)</f>
        <v>0</v>
      </c>
      <c r="AJ258">
        <f>1000*BP258*AW258*(BL258-BM258)/(100*BD258*(1000-AW258*BL258))</f>
        <v>0</v>
      </c>
      <c r="AK258">
        <f>(AL258 - AM258 - BQ258*1E3/(8.314*(BS258+273.15)) * AO258/BP258 * AN258) * BP258/(100*BD258) * (1000 - BM258)/1000</f>
        <v>0</v>
      </c>
      <c r="AL258">
        <v>25.45167534578122</v>
      </c>
      <c r="AM258">
        <v>26.57352909090909</v>
      </c>
      <c r="AN258">
        <v>2.08372146930042E-05</v>
      </c>
      <c r="AO258">
        <v>66.78939070799302</v>
      </c>
      <c r="AP258">
        <f>(AR258 - AQ258 + BQ258*1E3/(8.314*(BS258+273.15)) * AT258/BP258 * AS258) * BP258/(100*BD258) * 1000/(1000 - AR258)</f>
        <v>0</v>
      </c>
      <c r="AQ258">
        <v>14.99786141961849</v>
      </c>
      <c r="AR258">
        <v>16.41100969696969</v>
      </c>
      <c r="AS258">
        <v>-5.634301114671883E-05</v>
      </c>
      <c r="AT258">
        <v>79.34896621495415</v>
      </c>
      <c r="AU258">
        <v>191</v>
      </c>
      <c r="AV258">
        <v>32</v>
      </c>
      <c r="AW258">
        <f>IF(AU258*$H$13&gt;=AY258,1.0,(AY258/(AY258-AU258*$H$13)))</f>
        <v>0</v>
      </c>
      <c r="AX258">
        <f>(AW258-1)*100</f>
        <v>0</v>
      </c>
      <c r="AY258">
        <f>MAX(0,($B$13+$C$13*BX258)/(1+$D$13*BX258)*BQ258/(BS258+273)*$E$13)</f>
        <v>0</v>
      </c>
      <c r="AZ258">
        <f>$B$11*BY258+$C$11*BZ258+$F$11*CK258*(1-CN258)</f>
        <v>0</v>
      </c>
      <c r="BA258">
        <f>AZ258*BB258</f>
        <v>0</v>
      </c>
      <c r="BB258">
        <f>($B$11*$D$9+$C$11*$D$9+$F$11*((CX258+CP258)/MAX(CX258+CP258+CY258, 0.1)*$I$9+CY258/MAX(CX258+CP258+CY258, 0.1)*$J$9))/($B$11+$C$11+$F$11)</f>
        <v>0</v>
      </c>
      <c r="BC258">
        <f>($B$11*$K$9+$C$11*$K$9+$F$11*((CX258+CP258)/MAX(CX258+CP258+CY258, 0.1)*$P$9+CY258/MAX(CX258+CP258+CY258, 0.1)*$Q$9))/($B$11+$C$11+$F$11)</f>
        <v>0</v>
      </c>
      <c r="BD258">
        <v>6</v>
      </c>
      <c r="BE258">
        <v>0.5</v>
      </c>
      <c r="BF258" t="s">
        <v>361</v>
      </c>
      <c r="BG258">
        <v>2</v>
      </c>
      <c r="BH258" t="b">
        <v>1</v>
      </c>
      <c r="BI258">
        <v>1728493737.255172</v>
      </c>
      <c r="BJ258">
        <v>26.12818965517241</v>
      </c>
      <c r="BK258">
        <v>25.07026551724138</v>
      </c>
      <c r="BL258">
        <v>16.41578965517241</v>
      </c>
      <c r="BM258">
        <v>14.99627931034482</v>
      </c>
      <c r="BN258">
        <v>29.19431724137931</v>
      </c>
      <c r="BO258">
        <v>16.50612068965517</v>
      </c>
      <c r="BP258">
        <v>599.9706551724138</v>
      </c>
      <c r="BQ258">
        <v>97.49190689655173</v>
      </c>
      <c r="BR258">
        <v>0.100080675862069</v>
      </c>
      <c r="BS258">
        <v>25.07243793103448</v>
      </c>
      <c r="BT258">
        <v>25.04871034482759</v>
      </c>
      <c r="BU258">
        <v>999.9000000000002</v>
      </c>
      <c r="BV258">
        <v>0</v>
      </c>
      <c r="BW258">
        <v>0</v>
      </c>
      <c r="BX258">
        <v>9970.365172413793</v>
      </c>
      <c r="BY258">
        <v>0</v>
      </c>
      <c r="BZ258">
        <v>168.7277586206896</v>
      </c>
      <c r="CA258">
        <v>1.05792775862069</v>
      </c>
      <c r="CB258">
        <v>26.56425517241379</v>
      </c>
      <c r="CC258">
        <v>25.45194482758621</v>
      </c>
      <c r="CD258">
        <v>1.419501034482759</v>
      </c>
      <c r="CE258">
        <v>25.07026551724138</v>
      </c>
      <c r="CF258">
        <v>14.99627931034482</v>
      </c>
      <c r="CG258">
        <v>1.600407241379311</v>
      </c>
      <c r="CH258">
        <v>1.462016551724138</v>
      </c>
      <c r="CI258">
        <v>13.96272413793103</v>
      </c>
      <c r="CJ258">
        <v>12.57662413793103</v>
      </c>
      <c r="CK258">
        <v>1599.998275862069</v>
      </c>
      <c r="CL258">
        <v>0.6919852413793102</v>
      </c>
      <c r="CM258">
        <v>0.3080147586206896</v>
      </c>
      <c r="CN258">
        <v>0</v>
      </c>
      <c r="CO258">
        <v>2.10531724137931</v>
      </c>
      <c r="CP258">
        <v>0</v>
      </c>
      <c r="CQ258">
        <v>16562.03448275862</v>
      </c>
      <c r="CR258">
        <v>13790.08965517241</v>
      </c>
      <c r="CS258">
        <v>38.45024137931035</v>
      </c>
      <c r="CT258">
        <v>39.22175862068965</v>
      </c>
      <c r="CU258">
        <v>39.06662068965517</v>
      </c>
      <c r="CV258">
        <v>37.27137931034483</v>
      </c>
      <c r="CW258">
        <v>37.70024137931033</v>
      </c>
      <c r="CX258">
        <v>1107.17724137931</v>
      </c>
      <c r="CY258">
        <v>492.8210344827586</v>
      </c>
      <c r="CZ258">
        <v>0</v>
      </c>
      <c r="DA258">
        <v>1728493801.6</v>
      </c>
      <c r="DB258">
        <v>0</v>
      </c>
      <c r="DC258">
        <v>1728490956.5</v>
      </c>
      <c r="DD258" t="s">
        <v>362</v>
      </c>
      <c r="DE258">
        <v>1728490952.5</v>
      </c>
      <c r="DF258">
        <v>1728490956.5</v>
      </c>
      <c r="DG258">
        <v>1</v>
      </c>
      <c r="DH258">
        <v>-0.065</v>
      </c>
      <c r="DI258">
        <v>-0.008</v>
      </c>
      <c r="DJ258">
        <v>-3.246</v>
      </c>
      <c r="DK258">
        <v>-0.091</v>
      </c>
      <c r="DL258">
        <v>52</v>
      </c>
      <c r="DM258">
        <v>15</v>
      </c>
      <c r="DN258">
        <v>0.25</v>
      </c>
      <c r="DO258">
        <v>0.13</v>
      </c>
      <c r="DP258">
        <v>1.106822775</v>
      </c>
      <c r="DQ258">
        <v>-0.4794241688555396</v>
      </c>
      <c r="DR258">
        <v>0.1162855980718351</v>
      </c>
      <c r="DS258">
        <v>0</v>
      </c>
      <c r="DT258">
        <v>1.4220465</v>
      </c>
      <c r="DU258">
        <v>-0.05231459662288956</v>
      </c>
      <c r="DV258">
        <v>0.005128540508760746</v>
      </c>
      <c r="DW258">
        <v>1</v>
      </c>
      <c r="DX258">
        <v>1</v>
      </c>
      <c r="DY258">
        <v>2</v>
      </c>
      <c r="DZ258" t="s">
        <v>363</v>
      </c>
      <c r="EA258">
        <v>3.23051</v>
      </c>
      <c r="EB258">
        <v>2.70437</v>
      </c>
      <c r="EC258">
        <v>0.008513659999999999</v>
      </c>
      <c r="ED258">
        <v>0.00775179</v>
      </c>
      <c r="EE258">
        <v>0.08571330000000001</v>
      </c>
      <c r="EF258">
        <v>0.0804431</v>
      </c>
      <c r="EG258">
        <v>32655.2</v>
      </c>
      <c r="EH258">
        <v>31871.2</v>
      </c>
      <c r="EI258">
        <v>31534.6</v>
      </c>
      <c r="EJ258">
        <v>30442</v>
      </c>
      <c r="EK258">
        <v>38633.1</v>
      </c>
      <c r="EL258">
        <v>37004.4</v>
      </c>
      <c r="EM258">
        <v>44211.7</v>
      </c>
      <c r="EN258">
        <v>42498.8</v>
      </c>
      <c r="EO258">
        <v>1.7686</v>
      </c>
      <c r="EP258">
        <v>1.88428</v>
      </c>
      <c r="EQ258">
        <v>0.105888</v>
      </c>
      <c r="ER258">
        <v>0</v>
      </c>
      <c r="ES258">
        <v>23.3441</v>
      </c>
      <c r="ET258">
        <v>999.9</v>
      </c>
      <c r="EU258">
        <v>69.7</v>
      </c>
      <c r="EV258">
        <v>24.3</v>
      </c>
      <c r="EW258">
        <v>21.7999</v>
      </c>
      <c r="EX258">
        <v>60.9419</v>
      </c>
      <c r="EY258">
        <v>25.4207</v>
      </c>
      <c r="EZ258">
        <v>1</v>
      </c>
      <c r="FA258">
        <v>-0.154898</v>
      </c>
      <c r="FB258">
        <v>0.9757980000000001</v>
      </c>
      <c r="FC258">
        <v>20.196</v>
      </c>
      <c r="FD258">
        <v>5.21879</v>
      </c>
      <c r="FE258">
        <v>11.998</v>
      </c>
      <c r="FF258">
        <v>4.96465</v>
      </c>
      <c r="FG258">
        <v>3.2955</v>
      </c>
      <c r="FH258">
        <v>9999</v>
      </c>
      <c r="FI258">
        <v>9999</v>
      </c>
      <c r="FJ258">
        <v>9999</v>
      </c>
      <c r="FK258">
        <v>148.8</v>
      </c>
      <c r="FL258">
        <v>4.97098</v>
      </c>
      <c r="FM258">
        <v>1.86768</v>
      </c>
      <c r="FN258">
        <v>1.85898</v>
      </c>
      <c r="FO258">
        <v>1.86508</v>
      </c>
      <c r="FP258">
        <v>1.86307</v>
      </c>
      <c r="FQ258">
        <v>1.86441</v>
      </c>
      <c r="FR258">
        <v>1.8598</v>
      </c>
      <c r="FS258">
        <v>1.86398</v>
      </c>
      <c r="FT258">
        <v>0</v>
      </c>
      <c r="FU258">
        <v>0</v>
      </c>
      <c r="FV258">
        <v>0</v>
      </c>
      <c r="FW258">
        <v>0</v>
      </c>
      <c r="FX258" t="s">
        <v>364</v>
      </c>
      <c r="FY258" t="s">
        <v>365</v>
      </c>
      <c r="FZ258" t="s">
        <v>366</v>
      </c>
      <c r="GA258" t="s">
        <v>366</v>
      </c>
      <c r="GB258" t="s">
        <v>366</v>
      </c>
      <c r="GC258" t="s">
        <v>366</v>
      </c>
      <c r="GD258">
        <v>0</v>
      </c>
      <c r="GE258">
        <v>100</v>
      </c>
      <c r="GF258">
        <v>100</v>
      </c>
      <c r="GG258">
        <v>-3.066</v>
      </c>
      <c r="GH258">
        <v>-0.09030000000000001</v>
      </c>
      <c r="GI258">
        <v>-2.868309889394353</v>
      </c>
      <c r="GJ258">
        <v>-0.006773961979547998</v>
      </c>
      <c r="GK258">
        <v>-8.296070481250098E-08</v>
      </c>
      <c r="GL258">
        <v>3.322967193956903E-10</v>
      </c>
      <c r="GM258">
        <v>-0.07871069313407227</v>
      </c>
      <c r="GN258">
        <v>-0.00208336341840114</v>
      </c>
      <c r="GO258">
        <v>8.801746095907445E-05</v>
      </c>
      <c r="GP258">
        <v>-2.677693255255651E-07</v>
      </c>
      <c r="GQ258">
        <v>3</v>
      </c>
      <c r="GR258">
        <v>2052</v>
      </c>
      <c r="GS258">
        <v>2</v>
      </c>
      <c r="GT258">
        <v>18</v>
      </c>
      <c r="GU258">
        <v>46.5</v>
      </c>
      <c r="GV258">
        <v>46.5</v>
      </c>
      <c r="GW258">
        <v>0.234375</v>
      </c>
      <c r="GX258">
        <v>2.44019</v>
      </c>
      <c r="GY258">
        <v>1.44897</v>
      </c>
      <c r="GZ258">
        <v>2.32056</v>
      </c>
      <c r="HA258">
        <v>1.55151</v>
      </c>
      <c r="HB258">
        <v>2.2876</v>
      </c>
      <c r="HC258">
        <v>29.623</v>
      </c>
      <c r="HD258">
        <v>14.5173</v>
      </c>
      <c r="HE258">
        <v>18</v>
      </c>
      <c r="HF258">
        <v>374.721</v>
      </c>
      <c r="HG258">
        <v>431.7</v>
      </c>
      <c r="HH258">
        <v>22.32</v>
      </c>
      <c r="HI258">
        <v>25.0209</v>
      </c>
      <c r="HJ258">
        <v>30.0007</v>
      </c>
      <c r="HK258">
        <v>24.9959</v>
      </c>
      <c r="HL258">
        <v>24.9065</v>
      </c>
      <c r="HM258">
        <v>4.73725</v>
      </c>
      <c r="HN258">
        <v>39.384</v>
      </c>
      <c r="HO258">
        <v>30.4202</v>
      </c>
      <c r="HP258">
        <v>22.2283</v>
      </c>
      <c r="HQ258">
        <v>40.0662</v>
      </c>
      <c r="HR258">
        <v>14.9493</v>
      </c>
      <c r="HS258">
        <v>100.096</v>
      </c>
      <c r="HT258">
        <v>101.561</v>
      </c>
    </row>
    <row r="259" spans="1:228">
      <c r="A259">
        <v>243</v>
      </c>
      <c r="B259">
        <v>1728493750.1</v>
      </c>
      <c r="C259">
        <v>2812.599999904633</v>
      </c>
      <c r="D259" t="s">
        <v>854</v>
      </c>
      <c r="E259" t="s">
        <v>855</v>
      </c>
      <c r="F259">
        <v>5</v>
      </c>
      <c r="G259" t="s">
        <v>357</v>
      </c>
      <c r="H259" t="s">
        <v>358</v>
      </c>
      <c r="I259" t="s">
        <v>359</v>
      </c>
      <c r="J259" t="s">
        <v>851</v>
      </c>
      <c r="K259">
        <v>1728493742.332142</v>
      </c>
      <c r="L259">
        <f>(M259)/1000</f>
        <v>0</v>
      </c>
      <c r="M259">
        <f>IF(BH259, AP259, AJ259)</f>
        <v>0</v>
      </c>
      <c r="N259">
        <f>IF(BH259, AK259, AI259)</f>
        <v>0</v>
      </c>
      <c r="O259">
        <f>BJ259 - IF(AW259&gt;1, N259*BD259*100.0/(AY259), 0)</f>
        <v>0</v>
      </c>
      <c r="P259">
        <f>((V259-L259/2)*O259-N259)/(V259+L259/2)</f>
        <v>0</v>
      </c>
      <c r="Q259">
        <f>P259*(BQ259+BR259)/1000.0</f>
        <v>0</v>
      </c>
      <c r="R259">
        <f>(BJ259 - IF(AW259&gt;1, N259*BD259*100.0/(AY259), 0))*(BQ259+BR259)/1000.0</f>
        <v>0</v>
      </c>
      <c r="S259">
        <f>2.0/((1/U259-1/T259)+SIGN(U259)*SQRT((1/U259-1/T259)*(1/U259-1/T259) + 4*BE259/((BE259+1)*(BE259+1))*(2*1/U259*1/T259-1/T259*1/T259)))</f>
        <v>0</v>
      </c>
      <c r="T259">
        <f>IF(LEFT(BF259,1)&lt;&gt;"0",IF(LEFT(BF259,1)="1",3.0,BG259),$D$5+$E$5*(BX259*BQ259/($K$5*1000))+$F$5*(BX259*BQ259/($K$5*1000))*MAX(MIN(BD259,$J$5),$I$5)*MAX(MIN(BD259,$J$5),$I$5)+$G$5*MAX(MIN(BD259,$J$5),$I$5)*(BX259*BQ259/($K$5*1000))+$H$5*(BX259*BQ259/($K$5*1000))*(BX259*BQ259/($K$5*1000)))</f>
        <v>0</v>
      </c>
      <c r="U259">
        <f>L259*(1000-(1000*0.61365*exp(17.502*Y259/(240.97+Y259))/(BQ259+BR259)+BL259)/2)/(1000*0.61365*exp(17.502*Y259/(240.97+Y259))/(BQ259+BR259)-BL259)</f>
        <v>0</v>
      </c>
      <c r="V259">
        <f>1/((BE259+1)/(S259/1.6)+1/(T259/1.37)) + BE259/((BE259+1)/(S259/1.6) + BE259/(T259/1.37))</f>
        <v>0</v>
      </c>
      <c r="W259">
        <f>(AZ259*BC259)</f>
        <v>0</v>
      </c>
      <c r="X259">
        <f>(BS259+(W259+2*0.95*5.67E-8*(((BS259+$B$7)+273)^4-(BS259+273)^4)-44100*L259)/(1.84*29.3*T259+8*0.95*5.67E-8*(BS259+273)^3))</f>
        <v>0</v>
      </c>
      <c r="Y259">
        <f>($C$7*BT259+$D$7*BU259+$E$7*X259)</f>
        <v>0</v>
      </c>
      <c r="Z259">
        <f>0.61365*exp(17.502*Y259/(240.97+Y259))</f>
        <v>0</v>
      </c>
      <c r="AA259">
        <f>(AB259/AC259*100)</f>
        <v>0</v>
      </c>
      <c r="AB259">
        <f>BL259*(BQ259+BR259)/1000</f>
        <v>0</v>
      </c>
      <c r="AC259">
        <f>0.61365*exp(17.502*BS259/(240.97+BS259))</f>
        <v>0</v>
      </c>
      <c r="AD259">
        <f>(Z259-BL259*(BQ259+BR259)/1000)</f>
        <v>0</v>
      </c>
      <c r="AE259">
        <f>(-L259*44100)</f>
        <v>0</v>
      </c>
      <c r="AF259">
        <f>2*29.3*T259*0.92*(BS259-Y259)</f>
        <v>0</v>
      </c>
      <c r="AG259">
        <f>2*0.95*5.67E-8*(((BS259+$B$7)+273)^4-(Y259+273)^4)</f>
        <v>0</v>
      </c>
      <c r="AH259">
        <f>W259+AG259+AE259+AF259</f>
        <v>0</v>
      </c>
      <c r="AI259">
        <f>BP259*AW259*(BK259-BJ259*(1000-AW259*BM259)/(1000-AW259*BL259))/(100*BD259)</f>
        <v>0</v>
      </c>
      <c r="AJ259">
        <f>1000*BP259*AW259*(BL259-BM259)/(100*BD259*(1000-AW259*BL259))</f>
        <v>0</v>
      </c>
      <c r="AK259">
        <f>(AL259 - AM259 - BQ259*1E3/(8.314*(BS259+273.15)) * AO259/BP259 * AN259) * BP259/(100*BD259) * (1000 - BM259)/1000</f>
        <v>0</v>
      </c>
      <c r="AL259">
        <v>30.77131059119309</v>
      </c>
      <c r="AM259">
        <v>28.40860969696969</v>
      </c>
      <c r="AN259">
        <v>0.5564800704388</v>
      </c>
      <c r="AO259">
        <v>66.78939070799302</v>
      </c>
      <c r="AP259">
        <f>(AR259 - AQ259 + BQ259*1E3/(8.314*(BS259+273.15)) * AT259/BP259 * AS259) * BP259/(100*BD259) * 1000/(1000 - AR259)</f>
        <v>0</v>
      </c>
      <c r="AQ259">
        <v>15.00052795806428</v>
      </c>
      <c r="AR259">
        <v>16.40981575757576</v>
      </c>
      <c r="AS259">
        <v>2.361839320278646E-06</v>
      </c>
      <c r="AT259">
        <v>79.34896621495415</v>
      </c>
      <c r="AU259">
        <v>191</v>
      </c>
      <c r="AV259">
        <v>32</v>
      </c>
      <c r="AW259">
        <f>IF(AU259*$H$13&gt;=AY259,1.0,(AY259/(AY259-AU259*$H$13)))</f>
        <v>0</v>
      </c>
      <c r="AX259">
        <f>(AW259-1)*100</f>
        <v>0</v>
      </c>
      <c r="AY259">
        <f>MAX(0,($B$13+$C$13*BX259)/(1+$D$13*BX259)*BQ259/(BS259+273)*$E$13)</f>
        <v>0</v>
      </c>
      <c r="AZ259">
        <f>$B$11*BY259+$C$11*BZ259+$F$11*CK259*(1-CN259)</f>
        <v>0</v>
      </c>
      <c r="BA259">
        <f>AZ259*BB259</f>
        <v>0</v>
      </c>
      <c r="BB259">
        <f>($B$11*$D$9+$C$11*$D$9+$F$11*((CX259+CP259)/MAX(CX259+CP259+CY259, 0.1)*$I$9+CY259/MAX(CX259+CP259+CY259, 0.1)*$J$9))/($B$11+$C$11+$F$11)</f>
        <v>0</v>
      </c>
      <c r="BC259">
        <f>($B$11*$K$9+$C$11*$K$9+$F$11*((CX259+CP259)/MAX(CX259+CP259+CY259, 0.1)*$P$9+CY259/MAX(CX259+CP259+CY259, 0.1)*$Q$9))/($B$11+$C$11+$F$11)</f>
        <v>0</v>
      </c>
      <c r="BD259">
        <v>6</v>
      </c>
      <c r="BE259">
        <v>0.5</v>
      </c>
      <c r="BF259" t="s">
        <v>361</v>
      </c>
      <c r="BG259">
        <v>2</v>
      </c>
      <c r="BH259" t="b">
        <v>1</v>
      </c>
      <c r="BI259">
        <v>1728493742.332142</v>
      </c>
      <c r="BJ259">
        <v>26.37001071428572</v>
      </c>
      <c r="BK259">
        <v>26.78474642857143</v>
      </c>
      <c r="BL259">
        <v>16.41315</v>
      </c>
      <c r="BM259">
        <v>14.9985</v>
      </c>
      <c r="BN259">
        <v>29.43778214285715</v>
      </c>
      <c r="BO259">
        <v>16.50348928571429</v>
      </c>
      <c r="BP259">
        <v>599.9446071428572</v>
      </c>
      <c r="BQ259">
        <v>97.49226428571428</v>
      </c>
      <c r="BR259">
        <v>0.0999371857142857</v>
      </c>
      <c r="BS259">
        <v>25.07743928571429</v>
      </c>
      <c r="BT259">
        <v>25.069675</v>
      </c>
      <c r="BU259">
        <v>999.9000000000002</v>
      </c>
      <c r="BV259">
        <v>0</v>
      </c>
      <c r="BW259">
        <v>0</v>
      </c>
      <c r="BX259">
        <v>9989.505714285713</v>
      </c>
      <c r="BY259">
        <v>0</v>
      </c>
      <c r="BZ259">
        <v>189.2599642857143</v>
      </c>
      <c r="CA259">
        <v>-0.4147429999999999</v>
      </c>
      <c r="CB259">
        <v>26.81003928571429</v>
      </c>
      <c r="CC259">
        <v>27.19259285714286</v>
      </c>
      <c r="CD259">
        <v>1.414641785714286</v>
      </c>
      <c r="CE259">
        <v>26.78474642857143</v>
      </c>
      <c r="CF259">
        <v>14.9985</v>
      </c>
      <c r="CG259">
        <v>1.600155357142857</v>
      </c>
      <c r="CH259">
        <v>1.462238571428571</v>
      </c>
      <c r="CI259">
        <v>13.96030714285714</v>
      </c>
      <c r="CJ259">
        <v>12.57893214285714</v>
      </c>
      <c r="CK259">
        <v>1600</v>
      </c>
      <c r="CL259">
        <v>0.6919835357142855</v>
      </c>
      <c r="CM259">
        <v>0.3080164642857142</v>
      </c>
      <c r="CN259">
        <v>0</v>
      </c>
      <c r="CO259">
        <v>2.039692857142858</v>
      </c>
      <c r="CP259">
        <v>0</v>
      </c>
      <c r="CQ259">
        <v>16477.90357142857</v>
      </c>
      <c r="CR259">
        <v>13790.10714285714</v>
      </c>
      <c r="CS259">
        <v>38.39478571428571</v>
      </c>
      <c r="CT259">
        <v>39.18278571428571</v>
      </c>
      <c r="CU259">
        <v>39.00635714285714</v>
      </c>
      <c r="CV259">
        <v>37.22975</v>
      </c>
      <c r="CW259">
        <v>37.65828571428572</v>
      </c>
      <c r="CX259">
        <v>1107.175357142857</v>
      </c>
      <c r="CY259">
        <v>492.8246428571429</v>
      </c>
      <c r="CZ259">
        <v>0</v>
      </c>
      <c r="DA259">
        <v>1728493807</v>
      </c>
      <c r="DB259">
        <v>0</v>
      </c>
      <c r="DC259">
        <v>1728490956.5</v>
      </c>
      <c r="DD259" t="s">
        <v>362</v>
      </c>
      <c r="DE259">
        <v>1728490952.5</v>
      </c>
      <c r="DF259">
        <v>1728490956.5</v>
      </c>
      <c r="DG259">
        <v>1</v>
      </c>
      <c r="DH259">
        <v>-0.065</v>
      </c>
      <c r="DI259">
        <v>-0.008</v>
      </c>
      <c r="DJ259">
        <v>-3.246</v>
      </c>
      <c r="DK259">
        <v>-0.091</v>
      </c>
      <c r="DL259">
        <v>52</v>
      </c>
      <c r="DM259">
        <v>15</v>
      </c>
      <c r="DN259">
        <v>0.25</v>
      </c>
      <c r="DO259">
        <v>0.13</v>
      </c>
      <c r="DP259">
        <v>0.03677370731707318</v>
      </c>
      <c r="DQ259">
        <v>-15.31425953310104</v>
      </c>
      <c r="DR259">
        <v>2.040232686903895</v>
      </c>
      <c r="DS259">
        <v>0</v>
      </c>
      <c r="DT259">
        <v>1.417294634146342</v>
      </c>
      <c r="DU259">
        <v>-0.05678006968641197</v>
      </c>
      <c r="DV259">
        <v>0.005653225324844955</v>
      </c>
      <c r="DW259">
        <v>1</v>
      </c>
      <c r="DX259">
        <v>1</v>
      </c>
      <c r="DY259">
        <v>2</v>
      </c>
      <c r="DZ259" t="s">
        <v>363</v>
      </c>
      <c r="EA259">
        <v>3.2306</v>
      </c>
      <c r="EB259">
        <v>2.70474</v>
      </c>
      <c r="EC259">
        <v>0.00915844</v>
      </c>
      <c r="ED259">
        <v>0.0102817</v>
      </c>
      <c r="EE259">
        <v>0.0857062</v>
      </c>
      <c r="EF259">
        <v>0.080456</v>
      </c>
      <c r="EG259">
        <v>32633.7</v>
      </c>
      <c r="EH259">
        <v>31789.2</v>
      </c>
      <c r="EI259">
        <v>31534.4</v>
      </c>
      <c r="EJ259">
        <v>30441.4</v>
      </c>
      <c r="EK259">
        <v>38633.1</v>
      </c>
      <c r="EL259">
        <v>37003.8</v>
      </c>
      <c r="EM259">
        <v>44211.5</v>
      </c>
      <c r="EN259">
        <v>42498.6</v>
      </c>
      <c r="EO259">
        <v>1.77033</v>
      </c>
      <c r="EP259">
        <v>1.8838</v>
      </c>
      <c r="EQ259">
        <v>0.105478</v>
      </c>
      <c r="ER259">
        <v>0</v>
      </c>
      <c r="ES259">
        <v>23.3505</v>
      </c>
      <c r="ET259">
        <v>999.9</v>
      </c>
      <c r="EU259">
        <v>69.7</v>
      </c>
      <c r="EV259">
        <v>24.3</v>
      </c>
      <c r="EW259">
        <v>21.7998</v>
      </c>
      <c r="EX259">
        <v>60.8319</v>
      </c>
      <c r="EY259">
        <v>25.2604</v>
      </c>
      <c r="EZ259">
        <v>1</v>
      </c>
      <c r="FA259">
        <v>-0.154103</v>
      </c>
      <c r="FB259">
        <v>1.14679</v>
      </c>
      <c r="FC259">
        <v>20.1948</v>
      </c>
      <c r="FD259">
        <v>5.21954</v>
      </c>
      <c r="FE259">
        <v>11.998</v>
      </c>
      <c r="FF259">
        <v>4.96495</v>
      </c>
      <c r="FG259">
        <v>3.29565</v>
      </c>
      <c r="FH259">
        <v>9999</v>
      </c>
      <c r="FI259">
        <v>9999</v>
      </c>
      <c r="FJ259">
        <v>9999</v>
      </c>
      <c r="FK259">
        <v>148.8</v>
      </c>
      <c r="FL259">
        <v>4.97097</v>
      </c>
      <c r="FM259">
        <v>1.86768</v>
      </c>
      <c r="FN259">
        <v>1.85895</v>
      </c>
      <c r="FO259">
        <v>1.86508</v>
      </c>
      <c r="FP259">
        <v>1.86304</v>
      </c>
      <c r="FQ259">
        <v>1.86441</v>
      </c>
      <c r="FR259">
        <v>1.85982</v>
      </c>
      <c r="FS259">
        <v>1.86398</v>
      </c>
      <c r="FT259">
        <v>0</v>
      </c>
      <c r="FU259">
        <v>0</v>
      </c>
      <c r="FV259">
        <v>0</v>
      </c>
      <c r="FW259">
        <v>0</v>
      </c>
      <c r="FX259" t="s">
        <v>364</v>
      </c>
      <c r="FY259" t="s">
        <v>365</v>
      </c>
      <c r="FZ259" t="s">
        <v>366</v>
      </c>
      <c r="GA259" t="s">
        <v>366</v>
      </c>
      <c r="GB259" t="s">
        <v>366</v>
      </c>
      <c r="GC259" t="s">
        <v>366</v>
      </c>
      <c r="GD259">
        <v>0</v>
      </c>
      <c r="GE259">
        <v>100</v>
      </c>
      <c r="GF259">
        <v>100</v>
      </c>
      <c r="GG259">
        <v>-3.082</v>
      </c>
      <c r="GH259">
        <v>-0.09030000000000001</v>
      </c>
      <c r="GI259">
        <v>-2.868309889394353</v>
      </c>
      <c r="GJ259">
        <v>-0.006773961979547998</v>
      </c>
      <c r="GK259">
        <v>-8.296070481250098E-08</v>
      </c>
      <c r="GL259">
        <v>3.322967193956903E-10</v>
      </c>
      <c r="GM259">
        <v>-0.07871069313407227</v>
      </c>
      <c r="GN259">
        <v>-0.00208336341840114</v>
      </c>
      <c r="GO259">
        <v>8.801746095907445E-05</v>
      </c>
      <c r="GP259">
        <v>-2.677693255255651E-07</v>
      </c>
      <c r="GQ259">
        <v>3</v>
      </c>
      <c r="GR259">
        <v>2052</v>
      </c>
      <c r="GS259">
        <v>2</v>
      </c>
      <c r="GT259">
        <v>18</v>
      </c>
      <c r="GU259">
        <v>46.6</v>
      </c>
      <c r="GV259">
        <v>46.6</v>
      </c>
      <c r="GW259">
        <v>0.26123</v>
      </c>
      <c r="GX259">
        <v>2.44263</v>
      </c>
      <c r="GY259">
        <v>1.44897</v>
      </c>
      <c r="GZ259">
        <v>2.32056</v>
      </c>
      <c r="HA259">
        <v>1.55151</v>
      </c>
      <c r="HB259">
        <v>2.27539</v>
      </c>
      <c r="HC259">
        <v>29.623</v>
      </c>
      <c r="HD259">
        <v>14.5173</v>
      </c>
      <c r="HE259">
        <v>18</v>
      </c>
      <c r="HF259">
        <v>375.585</v>
      </c>
      <c r="HG259">
        <v>431.472</v>
      </c>
      <c r="HH259">
        <v>22.2405</v>
      </c>
      <c r="HI259">
        <v>25.0262</v>
      </c>
      <c r="HJ259">
        <v>30.0008</v>
      </c>
      <c r="HK259">
        <v>25.0012</v>
      </c>
      <c r="HL259">
        <v>24.9127</v>
      </c>
      <c r="HM259">
        <v>5.23384</v>
      </c>
      <c r="HN259">
        <v>39.384</v>
      </c>
      <c r="HO259">
        <v>30.4202</v>
      </c>
      <c r="HP259">
        <v>22.1421</v>
      </c>
      <c r="HQ259">
        <v>55.1027</v>
      </c>
      <c r="HR259">
        <v>14.9483</v>
      </c>
      <c r="HS259">
        <v>100.095</v>
      </c>
      <c r="HT259">
        <v>101.56</v>
      </c>
    </row>
    <row r="260" spans="1:228">
      <c r="A260">
        <v>244</v>
      </c>
      <c r="B260">
        <v>1728493755</v>
      </c>
      <c r="C260">
        <v>2817.5</v>
      </c>
      <c r="D260" t="s">
        <v>856</v>
      </c>
      <c r="E260" t="s">
        <v>857</v>
      </c>
      <c r="F260">
        <v>5</v>
      </c>
      <c r="G260" t="s">
        <v>357</v>
      </c>
      <c r="H260" t="s">
        <v>358</v>
      </c>
      <c r="I260" t="s">
        <v>359</v>
      </c>
      <c r="J260" t="s">
        <v>851</v>
      </c>
      <c r="K260">
        <v>1728493747.3</v>
      </c>
      <c r="L260">
        <f>(M260)/1000</f>
        <v>0</v>
      </c>
      <c r="M260">
        <f>IF(BH260, AP260, AJ260)</f>
        <v>0</v>
      </c>
      <c r="N260">
        <f>IF(BH260, AK260, AI260)</f>
        <v>0</v>
      </c>
      <c r="O260">
        <f>BJ260 - IF(AW260&gt;1, N260*BD260*100.0/(AY260), 0)</f>
        <v>0</v>
      </c>
      <c r="P260">
        <f>((V260-L260/2)*O260-N260)/(V260+L260/2)</f>
        <v>0</v>
      </c>
      <c r="Q260">
        <f>P260*(BQ260+BR260)/1000.0</f>
        <v>0</v>
      </c>
      <c r="R260">
        <f>(BJ260 - IF(AW260&gt;1, N260*BD260*100.0/(AY260), 0))*(BQ260+BR260)/1000.0</f>
        <v>0</v>
      </c>
      <c r="S260">
        <f>2.0/((1/U260-1/T260)+SIGN(U260)*SQRT((1/U260-1/T260)*(1/U260-1/T260) + 4*BE260/((BE260+1)*(BE260+1))*(2*1/U260*1/T260-1/T260*1/T260)))</f>
        <v>0</v>
      </c>
      <c r="T260">
        <f>IF(LEFT(BF260,1)&lt;&gt;"0",IF(LEFT(BF260,1)="1",3.0,BG260),$D$5+$E$5*(BX260*BQ260/($K$5*1000))+$F$5*(BX260*BQ260/($K$5*1000))*MAX(MIN(BD260,$J$5),$I$5)*MAX(MIN(BD260,$J$5),$I$5)+$G$5*MAX(MIN(BD260,$J$5),$I$5)*(BX260*BQ260/($K$5*1000))+$H$5*(BX260*BQ260/($K$5*1000))*(BX260*BQ260/($K$5*1000)))</f>
        <v>0</v>
      </c>
      <c r="U260">
        <f>L260*(1000-(1000*0.61365*exp(17.502*Y260/(240.97+Y260))/(BQ260+BR260)+BL260)/2)/(1000*0.61365*exp(17.502*Y260/(240.97+Y260))/(BQ260+BR260)-BL260)</f>
        <v>0</v>
      </c>
      <c r="V260">
        <f>1/((BE260+1)/(S260/1.6)+1/(T260/1.37)) + BE260/((BE260+1)/(S260/1.6) + BE260/(T260/1.37))</f>
        <v>0</v>
      </c>
      <c r="W260">
        <f>(AZ260*BC260)</f>
        <v>0</v>
      </c>
      <c r="X260">
        <f>(BS260+(W260+2*0.95*5.67E-8*(((BS260+$B$7)+273)^4-(BS260+273)^4)-44100*L260)/(1.84*29.3*T260+8*0.95*5.67E-8*(BS260+273)^3))</f>
        <v>0</v>
      </c>
      <c r="Y260">
        <f>($C$7*BT260+$D$7*BU260+$E$7*X260)</f>
        <v>0</v>
      </c>
      <c r="Z260">
        <f>0.61365*exp(17.502*Y260/(240.97+Y260))</f>
        <v>0</v>
      </c>
      <c r="AA260">
        <f>(AB260/AC260*100)</f>
        <v>0</v>
      </c>
      <c r="AB260">
        <f>BL260*(BQ260+BR260)/1000</f>
        <v>0</v>
      </c>
      <c r="AC260">
        <f>0.61365*exp(17.502*BS260/(240.97+BS260))</f>
        <v>0</v>
      </c>
      <c r="AD260">
        <f>(Z260-BL260*(BQ260+BR260)/1000)</f>
        <v>0</v>
      </c>
      <c r="AE260">
        <f>(-L260*44100)</f>
        <v>0</v>
      </c>
      <c r="AF260">
        <f>2*29.3*T260*0.92*(BS260-Y260)</f>
        <v>0</v>
      </c>
      <c r="AG260">
        <f>2*0.95*5.67E-8*(((BS260+$B$7)+273)^4-(Y260+273)^4)</f>
        <v>0</v>
      </c>
      <c r="AH260">
        <f>W260+AG260+AE260+AF260</f>
        <v>0</v>
      </c>
      <c r="AI260">
        <f>BP260*AW260*(BK260-BJ260*(1000-AW260*BM260)/(1000-AW260*BL260))/(100*BD260)</f>
        <v>0</v>
      </c>
      <c r="AJ260">
        <f>1000*BP260*AW260*(BL260-BM260)/(100*BD260*(1000-AW260*BL260))</f>
        <v>0</v>
      </c>
      <c r="AK260">
        <f>(AL260 - AM260 - BQ260*1E3/(8.314*(BS260+273.15)) * AO260/BP260 * AN260) * BP260/(100*BD260) * (1000 - BM260)/1000</f>
        <v>0</v>
      </c>
      <c r="AL260">
        <v>41.20635733151875</v>
      </c>
      <c r="AM260">
        <v>34.63217226868161</v>
      </c>
      <c r="AN260">
        <v>1.468328669029716</v>
      </c>
      <c r="AO260">
        <v>66.78939070799302</v>
      </c>
      <c r="AP260">
        <f>(AR260 - AQ260 + BQ260*1E3/(8.314*(BS260+273.15)) * AT260/BP260 * AS260) * BP260/(100*BD260) * 1000/(1000 - AR260)</f>
        <v>0</v>
      </c>
      <c r="AQ260">
        <v>15.00358485551927</v>
      </c>
      <c r="AR260">
        <v>16.40734835824428</v>
      </c>
      <c r="AS260">
        <v>-3.45902445937133E-05</v>
      </c>
      <c r="AT260">
        <v>79.34896621495415</v>
      </c>
      <c r="AU260">
        <v>191</v>
      </c>
      <c r="AV260">
        <v>32</v>
      </c>
      <c r="AW260">
        <f>IF(AU260*$H$13&gt;=AY260,1.0,(AY260/(AY260-AU260*$H$13)))</f>
        <v>0</v>
      </c>
      <c r="AX260">
        <f>(AW260-1)*100</f>
        <v>0</v>
      </c>
      <c r="AY260">
        <f>MAX(0,($B$13+$C$13*BX260)/(1+$D$13*BX260)*BQ260/(BS260+273)*$E$13)</f>
        <v>0</v>
      </c>
      <c r="AZ260">
        <f>$B$11*BY260+$C$11*BZ260+$F$11*CK260*(1-CN260)</f>
        <v>0</v>
      </c>
      <c r="BA260">
        <f>AZ260*BB260</f>
        <v>0</v>
      </c>
      <c r="BB260">
        <f>($B$11*$D$9+$C$11*$D$9+$F$11*((CX260+CP260)/MAX(CX260+CP260+CY260, 0.1)*$I$9+CY260/MAX(CX260+CP260+CY260, 0.1)*$J$9))/($B$11+$C$11+$F$11)</f>
        <v>0</v>
      </c>
      <c r="BC260">
        <f>($B$11*$K$9+$C$11*$K$9+$F$11*((CX260+CP260)/MAX(CX260+CP260+CY260, 0.1)*$P$9+CY260/MAX(CX260+CP260+CY260, 0.1)*$Q$9))/($B$11+$C$11+$F$11)</f>
        <v>0</v>
      </c>
      <c r="BD260">
        <v>6</v>
      </c>
      <c r="BE260">
        <v>0.5</v>
      </c>
      <c r="BF260" t="s">
        <v>361</v>
      </c>
      <c r="BG260">
        <v>2</v>
      </c>
      <c r="BH260" t="b">
        <v>1</v>
      </c>
      <c r="BI260">
        <v>1728493747.3</v>
      </c>
      <c r="BJ260">
        <v>28.02052142857143</v>
      </c>
      <c r="BK260">
        <v>31.80178928571429</v>
      </c>
      <c r="BL260">
        <v>16.41046785714286</v>
      </c>
      <c r="BM260">
        <v>15.00079285714286</v>
      </c>
      <c r="BN260">
        <v>31.09956428571429</v>
      </c>
      <c r="BO260">
        <v>16.50080714285714</v>
      </c>
      <c r="BP260">
        <v>599.9559642857142</v>
      </c>
      <c r="BQ260">
        <v>97.49198928571427</v>
      </c>
      <c r="BR260">
        <v>0.09991471785714287</v>
      </c>
      <c r="BS260">
        <v>25.07559642857143</v>
      </c>
      <c r="BT260">
        <v>25.08283214285714</v>
      </c>
      <c r="BU260">
        <v>999.9000000000002</v>
      </c>
      <c r="BV260">
        <v>0</v>
      </c>
      <c r="BW260">
        <v>0</v>
      </c>
      <c r="BX260">
        <v>10009.32607142857</v>
      </c>
      <c r="BY260">
        <v>0</v>
      </c>
      <c r="BZ260">
        <v>215.9434642857143</v>
      </c>
      <c r="CA260">
        <v>-3.781274785714285</v>
      </c>
      <c r="CB260">
        <v>28.48802142857143</v>
      </c>
      <c r="CC260">
        <v>32.28612857142857</v>
      </c>
      <c r="CD260">
        <v>1.409668214285714</v>
      </c>
      <c r="CE260">
        <v>31.80178928571429</v>
      </c>
      <c r="CF260">
        <v>15.00079285714286</v>
      </c>
      <c r="CG260">
        <v>1.599888928571428</v>
      </c>
      <c r="CH260">
        <v>1.462458214285714</v>
      </c>
      <c r="CI260">
        <v>13.95773928571429</v>
      </c>
      <c r="CJ260">
        <v>12.58121428571428</v>
      </c>
      <c r="CK260">
        <v>1600.009285714286</v>
      </c>
      <c r="CL260">
        <v>0.6919846071428571</v>
      </c>
      <c r="CM260">
        <v>0.3080153928571428</v>
      </c>
      <c r="CN260">
        <v>0</v>
      </c>
      <c r="CO260">
        <v>1.998878571428572</v>
      </c>
      <c r="CP260">
        <v>0</v>
      </c>
      <c r="CQ260">
        <v>16398.54642857143</v>
      </c>
      <c r="CR260">
        <v>13790.18928571428</v>
      </c>
      <c r="CS260">
        <v>38.33239285714286</v>
      </c>
      <c r="CT260">
        <v>39.14935714285714</v>
      </c>
      <c r="CU260">
        <v>38.95732142857143</v>
      </c>
      <c r="CV260">
        <v>37.2095</v>
      </c>
      <c r="CW260">
        <v>37.61360714285714</v>
      </c>
      <c r="CX260">
        <v>1107.1825</v>
      </c>
      <c r="CY260">
        <v>492.8267857142857</v>
      </c>
      <c r="CZ260">
        <v>0</v>
      </c>
      <c r="DA260">
        <v>1728493811.8</v>
      </c>
      <c r="DB260">
        <v>0</v>
      </c>
      <c r="DC260">
        <v>1728490956.5</v>
      </c>
      <c r="DD260" t="s">
        <v>362</v>
      </c>
      <c r="DE260">
        <v>1728490952.5</v>
      </c>
      <c r="DF260">
        <v>1728490956.5</v>
      </c>
      <c r="DG260">
        <v>1</v>
      </c>
      <c r="DH260">
        <v>-0.065</v>
      </c>
      <c r="DI260">
        <v>-0.008</v>
      </c>
      <c r="DJ260">
        <v>-3.246</v>
      </c>
      <c r="DK260">
        <v>-0.091</v>
      </c>
      <c r="DL260">
        <v>52</v>
      </c>
      <c r="DM260">
        <v>15</v>
      </c>
      <c r="DN260">
        <v>0.25</v>
      </c>
      <c r="DO260">
        <v>0.13</v>
      </c>
      <c r="DP260">
        <v>-1.857776780487805</v>
      </c>
      <c r="DQ260">
        <v>-35.25861610042057</v>
      </c>
      <c r="DR260">
        <v>3.897457080341579</v>
      </c>
      <c r="DS260">
        <v>0</v>
      </c>
      <c r="DT260">
        <v>1.413333170731707</v>
      </c>
      <c r="DU260">
        <v>-0.06132421407854758</v>
      </c>
      <c r="DV260">
        <v>0.006090579867072792</v>
      </c>
      <c r="DW260">
        <v>1</v>
      </c>
      <c r="DX260">
        <v>1</v>
      </c>
      <c r="DY260">
        <v>2</v>
      </c>
      <c r="DZ260" t="s">
        <v>363</v>
      </c>
      <c r="EA260">
        <v>3.23049</v>
      </c>
      <c r="EB260">
        <v>2.70469</v>
      </c>
      <c r="EC260">
        <v>0.0110613</v>
      </c>
      <c r="ED260">
        <v>0.0135908</v>
      </c>
      <c r="EE260">
        <v>0.0856952</v>
      </c>
      <c r="EF260">
        <v>0.08046300000000001</v>
      </c>
      <c r="EG260">
        <v>32570.6</v>
      </c>
      <c r="EH260">
        <v>31682.6</v>
      </c>
      <c r="EI260">
        <v>31534</v>
      </c>
      <c r="EJ260">
        <v>30441.2</v>
      </c>
      <c r="EK260">
        <v>38633.4</v>
      </c>
      <c r="EL260">
        <v>37003.2</v>
      </c>
      <c r="EM260">
        <v>44211.2</v>
      </c>
      <c r="EN260">
        <v>42498.1</v>
      </c>
      <c r="EO260">
        <v>1.7697</v>
      </c>
      <c r="EP260">
        <v>1.88393</v>
      </c>
      <c r="EQ260">
        <v>0.105709</v>
      </c>
      <c r="ER260">
        <v>0</v>
      </c>
      <c r="ES260">
        <v>23.3584</v>
      </c>
      <c r="ET260">
        <v>999.9</v>
      </c>
      <c r="EU260">
        <v>69.7</v>
      </c>
      <c r="EV260">
        <v>24.3</v>
      </c>
      <c r="EW260">
        <v>21.8019</v>
      </c>
      <c r="EX260">
        <v>61.2919</v>
      </c>
      <c r="EY260">
        <v>25.4607</v>
      </c>
      <c r="EZ260">
        <v>1</v>
      </c>
      <c r="FA260">
        <v>-0.153102</v>
      </c>
      <c r="FB260">
        <v>1.22884</v>
      </c>
      <c r="FC260">
        <v>20.1942</v>
      </c>
      <c r="FD260">
        <v>5.21849</v>
      </c>
      <c r="FE260">
        <v>11.998</v>
      </c>
      <c r="FF260">
        <v>4.96475</v>
      </c>
      <c r="FG260">
        <v>3.29558</v>
      </c>
      <c r="FH260">
        <v>9999</v>
      </c>
      <c r="FI260">
        <v>9999</v>
      </c>
      <c r="FJ260">
        <v>9999</v>
      </c>
      <c r="FK260">
        <v>148.8</v>
      </c>
      <c r="FL260">
        <v>4.97098</v>
      </c>
      <c r="FM260">
        <v>1.86768</v>
      </c>
      <c r="FN260">
        <v>1.85895</v>
      </c>
      <c r="FO260">
        <v>1.86508</v>
      </c>
      <c r="FP260">
        <v>1.86307</v>
      </c>
      <c r="FQ260">
        <v>1.86439</v>
      </c>
      <c r="FR260">
        <v>1.85987</v>
      </c>
      <c r="FS260">
        <v>1.86398</v>
      </c>
      <c r="FT260">
        <v>0</v>
      </c>
      <c r="FU260">
        <v>0</v>
      </c>
      <c r="FV260">
        <v>0</v>
      </c>
      <c r="FW260">
        <v>0</v>
      </c>
      <c r="FX260" t="s">
        <v>364</v>
      </c>
      <c r="FY260" t="s">
        <v>365</v>
      </c>
      <c r="FZ260" t="s">
        <v>366</v>
      </c>
      <c r="GA260" t="s">
        <v>366</v>
      </c>
      <c r="GB260" t="s">
        <v>366</v>
      </c>
      <c r="GC260" t="s">
        <v>366</v>
      </c>
      <c r="GD260">
        <v>0</v>
      </c>
      <c r="GE260">
        <v>100</v>
      </c>
      <c r="GF260">
        <v>100</v>
      </c>
      <c r="GG260">
        <v>-3.126</v>
      </c>
      <c r="GH260">
        <v>-0.09039999999999999</v>
      </c>
      <c r="GI260">
        <v>-2.868309889394353</v>
      </c>
      <c r="GJ260">
        <v>-0.006773961979547998</v>
      </c>
      <c r="GK260">
        <v>-8.296070481250098E-08</v>
      </c>
      <c r="GL260">
        <v>3.322967193956903E-10</v>
      </c>
      <c r="GM260">
        <v>-0.07871069313407227</v>
      </c>
      <c r="GN260">
        <v>-0.00208336341840114</v>
      </c>
      <c r="GO260">
        <v>8.801746095907445E-05</v>
      </c>
      <c r="GP260">
        <v>-2.677693255255651E-07</v>
      </c>
      <c r="GQ260">
        <v>3</v>
      </c>
      <c r="GR260">
        <v>2052</v>
      </c>
      <c r="GS260">
        <v>2</v>
      </c>
      <c r="GT260">
        <v>18</v>
      </c>
      <c r="GU260">
        <v>46.7</v>
      </c>
      <c r="GV260">
        <v>46.6</v>
      </c>
      <c r="GW260">
        <v>0.289307</v>
      </c>
      <c r="GX260">
        <v>2.41821</v>
      </c>
      <c r="GY260">
        <v>1.44775</v>
      </c>
      <c r="GZ260">
        <v>2.32056</v>
      </c>
      <c r="HA260">
        <v>1.55151</v>
      </c>
      <c r="HB260">
        <v>2.39868</v>
      </c>
      <c r="HC260">
        <v>29.623</v>
      </c>
      <c r="HD260">
        <v>14.5261</v>
      </c>
      <c r="HE260">
        <v>18</v>
      </c>
      <c r="HF260">
        <v>375.322</v>
      </c>
      <c r="HG260">
        <v>431.598</v>
      </c>
      <c r="HH260">
        <v>22.1422</v>
      </c>
      <c r="HI260">
        <v>25.0326</v>
      </c>
      <c r="HJ260">
        <v>30.0009</v>
      </c>
      <c r="HK260">
        <v>25.0075</v>
      </c>
      <c r="HL260">
        <v>24.9194</v>
      </c>
      <c r="HM260">
        <v>5.83553</v>
      </c>
      <c r="HN260">
        <v>39.384</v>
      </c>
      <c r="HO260">
        <v>30.0426</v>
      </c>
      <c r="HP260">
        <v>22.0548</v>
      </c>
      <c r="HQ260">
        <v>65.1294</v>
      </c>
      <c r="HR260">
        <v>14.9487</v>
      </c>
      <c r="HS260">
        <v>100.095</v>
      </c>
      <c r="HT260">
        <v>101.559</v>
      </c>
    </row>
    <row r="261" spans="1:228">
      <c r="A261">
        <v>245</v>
      </c>
      <c r="B261">
        <v>1728493760</v>
      </c>
      <c r="C261">
        <v>2822.5</v>
      </c>
      <c r="D261" t="s">
        <v>858</v>
      </c>
      <c r="E261" t="s">
        <v>859</v>
      </c>
      <c r="F261">
        <v>5</v>
      </c>
      <c r="G261" t="s">
        <v>357</v>
      </c>
      <c r="H261" t="s">
        <v>358</v>
      </c>
      <c r="I261" t="s">
        <v>359</v>
      </c>
      <c r="J261" t="s">
        <v>851</v>
      </c>
      <c r="K261">
        <v>1728493752.267857</v>
      </c>
      <c r="L261">
        <f>(M261)/1000</f>
        <v>0</v>
      </c>
      <c r="M261">
        <f>IF(BH261, AP261, AJ261)</f>
        <v>0</v>
      </c>
      <c r="N261">
        <f>IF(BH261, AK261, AI261)</f>
        <v>0</v>
      </c>
      <c r="O261">
        <f>BJ261 - IF(AW261&gt;1, N261*BD261*100.0/(AY261), 0)</f>
        <v>0</v>
      </c>
      <c r="P261">
        <f>((V261-L261/2)*O261-N261)/(V261+L261/2)</f>
        <v>0</v>
      </c>
      <c r="Q261">
        <f>P261*(BQ261+BR261)/1000.0</f>
        <v>0</v>
      </c>
      <c r="R261">
        <f>(BJ261 - IF(AW261&gt;1, N261*BD261*100.0/(AY261), 0))*(BQ261+BR261)/1000.0</f>
        <v>0</v>
      </c>
      <c r="S261">
        <f>2.0/((1/U261-1/T261)+SIGN(U261)*SQRT((1/U261-1/T261)*(1/U261-1/T261) + 4*BE261/((BE261+1)*(BE261+1))*(2*1/U261*1/T261-1/T261*1/T261)))</f>
        <v>0</v>
      </c>
      <c r="T261">
        <f>IF(LEFT(BF261,1)&lt;&gt;"0",IF(LEFT(BF261,1)="1",3.0,BG261),$D$5+$E$5*(BX261*BQ261/($K$5*1000))+$F$5*(BX261*BQ261/($K$5*1000))*MAX(MIN(BD261,$J$5),$I$5)*MAX(MIN(BD261,$J$5),$I$5)+$G$5*MAX(MIN(BD261,$J$5),$I$5)*(BX261*BQ261/($K$5*1000))+$H$5*(BX261*BQ261/($K$5*1000))*(BX261*BQ261/($K$5*1000)))</f>
        <v>0</v>
      </c>
      <c r="U261">
        <f>L261*(1000-(1000*0.61365*exp(17.502*Y261/(240.97+Y261))/(BQ261+BR261)+BL261)/2)/(1000*0.61365*exp(17.502*Y261/(240.97+Y261))/(BQ261+BR261)-BL261)</f>
        <v>0</v>
      </c>
      <c r="V261">
        <f>1/((BE261+1)/(S261/1.6)+1/(T261/1.37)) + BE261/((BE261+1)/(S261/1.6) + BE261/(T261/1.37))</f>
        <v>0</v>
      </c>
      <c r="W261">
        <f>(AZ261*BC261)</f>
        <v>0</v>
      </c>
      <c r="X261">
        <f>(BS261+(W261+2*0.95*5.67E-8*(((BS261+$B$7)+273)^4-(BS261+273)^4)-44100*L261)/(1.84*29.3*T261+8*0.95*5.67E-8*(BS261+273)^3))</f>
        <v>0</v>
      </c>
      <c r="Y261">
        <f>($C$7*BT261+$D$7*BU261+$E$7*X261)</f>
        <v>0</v>
      </c>
      <c r="Z261">
        <f>0.61365*exp(17.502*Y261/(240.97+Y261))</f>
        <v>0</v>
      </c>
      <c r="AA261">
        <f>(AB261/AC261*100)</f>
        <v>0</v>
      </c>
      <c r="AB261">
        <f>BL261*(BQ261+BR261)/1000</f>
        <v>0</v>
      </c>
      <c r="AC261">
        <f>0.61365*exp(17.502*BS261/(240.97+BS261))</f>
        <v>0</v>
      </c>
      <c r="AD261">
        <f>(Z261-BL261*(BQ261+BR261)/1000)</f>
        <v>0</v>
      </c>
      <c r="AE261">
        <f>(-L261*44100)</f>
        <v>0</v>
      </c>
      <c r="AF261">
        <f>2*29.3*T261*0.92*(BS261-Y261)</f>
        <v>0</v>
      </c>
      <c r="AG261">
        <f>2*0.95*5.67E-8*(((BS261+$B$7)+273)^4-(Y261+273)^4)</f>
        <v>0</v>
      </c>
      <c r="AH261">
        <f>W261+AG261+AE261+AF261</f>
        <v>0</v>
      </c>
      <c r="AI261">
        <f>BP261*AW261*(BK261-BJ261*(1000-AW261*BM261)/(1000-AW261*BL261))/(100*BD261)</f>
        <v>0</v>
      </c>
      <c r="AJ261">
        <f>1000*BP261*AW261*(BL261-BM261)/(100*BD261*(1000-AW261*BL261))</f>
        <v>0</v>
      </c>
      <c r="AK261">
        <f>(AL261 - AM261 - BQ261*1E3/(8.314*(BS261+273.15)) * AO261/BP261 * AN261) * BP261/(100*BD261) * (1000 - BM261)/1000</f>
        <v>0</v>
      </c>
      <c r="AL261">
        <v>53.39535160610684</v>
      </c>
      <c r="AM261">
        <v>43.92582545454545</v>
      </c>
      <c r="AN261">
        <v>1.970016307677531</v>
      </c>
      <c r="AO261">
        <v>66.78939070799302</v>
      </c>
      <c r="AP261">
        <f>(AR261 - AQ261 + BQ261*1E3/(8.314*(BS261+273.15)) * AT261/BP261 * AS261) * BP261/(100*BD261) * 1000/(1000 - AR261)</f>
        <v>0</v>
      </c>
      <c r="AQ261">
        <v>15.00647473219573</v>
      </c>
      <c r="AR261">
        <v>16.40435575757576</v>
      </c>
      <c r="AS261">
        <v>-1.907465785405595E-05</v>
      </c>
      <c r="AT261">
        <v>79.34896621495415</v>
      </c>
      <c r="AU261">
        <v>190</v>
      </c>
      <c r="AV261">
        <v>32</v>
      </c>
      <c r="AW261">
        <f>IF(AU261*$H$13&gt;=AY261,1.0,(AY261/(AY261-AU261*$H$13)))</f>
        <v>0</v>
      </c>
      <c r="AX261">
        <f>(AW261-1)*100</f>
        <v>0</v>
      </c>
      <c r="AY261">
        <f>MAX(0,($B$13+$C$13*BX261)/(1+$D$13*BX261)*BQ261/(BS261+273)*$E$13)</f>
        <v>0</v>
      </c>
      <c r="AZ261">
        <f>$B$11*BY261+$C$11*BZ261+$F$11*CK261*(1-CN261)</f>
        <v>0</v>
      </c>
      <c r="BA261">
        <f>AZ261*BB261</f>
        <v>0</v>
      </c>
      <c r="BB261">
        <f>($B$11*$D$9+$C$11*$D$9+$F$11*((CX261+CP261)/MAX(CX261+CP261+CY261, 0.1)*$I$9+CY261/MAX(CX261+CP261+CY261, 0.1)*$J$9))/($B$11+$C$11+$F$11)</f>
        <v>0</v>
      </c>
      <c r="BC261">
        <f>($B$11*$K$9+$C$11*$K$9+$F$11*((CX261+CP261)/MAX(CX261+CP261+CY261, 0.1)*$P$9+CY261/MAX(CX261+CP261+CY261, 0.1)*$Q$9))/($B$11+$C$11+$F$11)</f>
        <v>0</v>
      </c>
      <c r="BD261">
        <v>6</v>
      </c>
      <c r="BE261">
        <v>0.5</v>
      </c>
      <c r="BF261" t="s">
        <v>361</v>
      </c>
      <c r="BG261">
        <v>2</v>
      </c>
      <c r="BH261" t="b">
        <v>1</v>
      </c>
      <c r="BI261">
        <v>1728493752.267857</v>
      </c>
      <c r="BJ261">
        <v>32.26564642857143</v>
      </c>
      <c r="BK261">
        <v>40.57488928571428</v>
      </c>
      <c r="BL261">
        <v>16.40801785714286</v>
      </c>
      <c r="BM261">
        <v>15.00361428571429</v>
      </c>
      <c r="BN261">
        <v>35.37366428571428</v>
      </c>
      <c r="BO261">
        <v>16.49835357142857</v>
      </c>
      <c r="BP261">
        <v>600.016</v>
      </c>
      <c r="BQ261">
        <v>97.49188928571429</v>
      </c>
      <c r="BR261">
        <v>0.09996208928571428</v>
      </c>
      <c r="BS261">
        <v>25.07503571428572</v>
      </c>
      <c r="BT261">
        <v>25.09007142857143</v>
      </c>
      <c r="BU261">
        <v>999.9000000000002</v>
      </c>
      <c r="BV261">
        <v>0</v>
      </c>
      <c r="BW261">
        <v>0</v>
      </c>
      <c r="BX261">
        <v>10022.22678571429</v>
      </c>
      <c r="BY261">
        <v>0</v>
      </c>
      <c r="BZ261">
        <v>246.8198571428572</v>
      </c>
      <c r="CA261">
        <v>-8.30926017857143</v>
      </c>
      <c r="CB261">
        <v>32.80387857142857</v>
      </c>
      <c r="CC261">
        <v>41.19296785714285</v>
      </c>
      <c r="CD261">
        <v>1.404395714285714</v>
      </c>
      <c r="CE261">
        <v>40.57488928571428</v>
      </c>
      <c r="CF261">
        <v>15.00361428571429</v>
      </c>
      <c r="CG261">
        <v>1.599648214285714</v>
      </c>
      <c r="CH261">
        <v>1.462731785714286</v>
      </c>
      <c r="CI261">
        <v>13.95541785714286</v>
      </c>
      <c r="CJ261">
        <v>12.58406428571429</v>
      </c>
      <c r="CK261">
        <v>1600.016071428571</v>
      </c>
      <c r="CL261">
        <v>0.6919897142857143</v>
      </c>
      <c r="CM261">
        <v>0.3080102857142857</v>
      </c>
      <c r="CN261">
        <v>0</v>
      </c>
      <c r="CO261">
        <v>2.083317857142857</v>
      </c>
      <c r="CP261">
        <v>0</v>
      </c>
      <c r="CQ261">
        <v>16320.98571428572</v>
      </c>
      <c r="CR261">
        <v>13790.27142857143</v>
      </c>
      <c r="CS261">
        <v>38.27435714285713</v>
      </c>
      <c r="CT261">
        <v>39.11142857142857</v>
      </c>
      <c r="CU261">
        <v>38.91271428571429</v>
      </c>
      <c r="CV261">
        <v>37.16932142857143</v>
      </c>
      <c r="CW261">
        <v>37.56678571428571</v>
      </c>
      <c r="CX261">
        <v>1107.194642857143</v>
      </c>
      <c r="CY261">
        <v>492.8214285714285</v>
      </c>
      <c r="CZ261">
        <v>0</v>
      </c>
      <c r="DA261">
        <v>1728493817.2</v>
      </c>
      <c r="DB261">
        <v>0</v>
      </c>
      <c r="DC261">
        <v>1728490956.5</v>
      </c>
      <c r="DD261" t="s">
        <v>362</v>
      </c>
      <c r="DE261">
        <v>1728490952.5</v>
      </c>
      <c r="DF261">
        <v>1728490956.5</v>
      </c>
      <c r="DG261">
        <v>1</v>
      </c>
      <c r="DH261">
        <v>-0.065</v>
      </c>
      <c r="DI261">
        <v>-0.008</v>
      </c>
      <c r="DJ261">
        <v>-3.246</v>
      </c>
      <c r="DK261">
        <v>-0.091</v>
      </c>
      <c r="DL261">
        <v>52</v>
      </c>
      <c r="DM261">
        <v>15</v>
      </c>
      <c r="DN261">
        <v>0.25</v>
      </c>
      <c r="DO261">
        <v>0.13</v>
      </c>
      <c r="DP261">
        <v>-5.138312146341463</v>
      </c>
      <c r="DQ261">
        <v>-54.04206667237079</v>
      </c>
      <c r="DR261">
        <v>5.397681675499731</v>
      </c>
      <c r="DS261">
        <v>0</v>
      </c>
      <c r="DT261">
        <v>1.408250975609756</v>
      </c>
      <c r="DU261">
        <v>-0.06230632772242611</v>
      </c>
      <c r="DV261">
        <v>0.00613530399782656</v>
      </c>
      <c r="DW261">
        <v>1</v>
      </c>
      <c r="DX261">
        <v>1</v>
      </c>
      <c r="DY261">
        <v>2</v>
      </c>
      <c r="DZ261" t="s">
        <v>363</v>
      </c>
      <c r="EA261">
        <v>3.23052</v>
      </c>
      <c r="EB261">
        <v>2.70445</v>
      </c>
      <c r="EC261">
        <v>0.0138115</v>
      </c>
      <c r="ED261">
        <v>0.0171212</v>
      </c>
      <c r="EE261">
        <v>0.08568720000000001</v>
      </c>
      <c r="EF261">
        <v>0.080475</v>
      </c>
      <c r="EG261">
        <v>32478.9</v>
      </c>
      <c r="EH261">
        <v>31568.8</v>
      </c>
      <c r="EI261">
        <v>31533</v>
      </c>
      <c r="EJ261">
        <v>30440.9</v>
      </c>
      <c r="EK261">
        <v>38632.5</v>
      </c>
      <c r="EL261">
        <v>37002.5</v>
      </c>
      <c r="EM261">
        <v>44209.7</v>
      </c>
      <c r="EN261">
        <v>42497.7</v>
      </c>
      <c r="EO261">
        <v>1.77295</v>
      </c>
      <c r="EP261">
        <v>1.88347</v>
      </c>
      <c r="EQ261">
        <v>0.105359</v>
      </c>
      <c r="ER261">
        <v>0</v>
      </c>
      <c r="ES261">
        <v>23.3666</v>
      </c>
      <c r="ET261">
        <v>999.9</v>
      </c>
      <c r="EU261">
        <v>69.59999999999999</v>
      </c>
      <c r="EV261">
        <v>24.3</v>
      </c>
      <c r="EW261">
        <v>21.77</v>
      </c>
      <c r="EX261">
        <v>61.3019</v>
      </c>
      <c r="EY261">
        <v>25.4327</v>
      </c>
      <c r="EZ261">
        <v>1</v>
      </c>
      <c r="FA261">
        <v>-0.152459</v>
      </c>
      <c r="FB261">
        <v>1.33794</v>
      </c>
      <c r="FC261">
        <v>20.1933</v>
      </c>
      <c r="FD261">
        <v>5.21834</v>
      </c>
      <c r="FE261">
        <v>11.998</v>
      </c>
      <c r="FF261">
        <v>4.96475</v>
      </c>
      <c r="FG261">
        <v>3.2955</v>
      </c>
      <c r="FH261">
        <v>9999</v>
      </c>
      <c r="FI261">
        <v>9999</v>
      </c>
      <c r="FJ261">
        <v>9999</v>
      </c>
      <c r="FK261">
        <v>148.8</v>
      </c>
      <c r="FL261">
        <v>4.97098</v>
      </c>
      <c r="FM261">
        <v>1.86768</v>
      </c>
      <c r="FN261">
        <v>1.85897</v>
      </c>
      <c r="FO261">
        <v>1.86508</v>
      </c>
      <c r="FP261">
        <v>1.86308</v>
      </c>
      <c r="FQ261">
        <v>1.86441</v>
      </c>
      <c r="FR261">
        <v>1.85984</v>
      </c>
      <c r="FS261">
        <v>1.86398</v>
      </c>
      <c r="FT261">
        <v>0</v>
      </c>
      <c r="FU261">
        <v>0</v>
      </c>
      <c r="FV261">
        <v>0</v>
      </c>
      <c r="FW261">
        <v>0</v>
      </c>
      <c r="FX261" t="s">
        <v>364</v>
      </c>
      <c r="FY261" t="s">
        <v>365</v>
      </c>
      <c r="FZ261" t="s">
        <v>366</v>
      </c>
      <c r="GA261" t="s">
        <v>366</v>
      </c>
      <c r="GB261" t="s">
        <v>366</v>
      </c>
      <c r="GC261" t="s">
        <v>366</v>
      </c>
      <c r="GD261">
        <v>0</v>
      </c>
      <c r="GE261">
        <v>100</v>
      </c>
      <c r="GF261">
        <v>100</v>
      </c>
      <c r="GG261">
        <v>-3.19</v>
      </c>
      <c r="GH261">
        <v>-0.09030000000000001</v>
      </c>
      <c r="GI261">
        <v>-2.868309889394353</v>
      </c>
      <c r="GJ261">
        <v>-0.006773961979547998</v>
      </c>
      <c r="GK261">
        <v>-8.296070481250098E-08</v>
      </c>
      <c r="GL261">
        <v>3.322967193956903E-10</v>
      </c>
      <c r="GM261">
        <v>-0.07871069313407227</v>
      </c>
      <c r="GN261">
        <v>-0.00208336341840114</v>
      </c>
      <c r="GO261">
        <v>8.801746095907445E-05</v>
      </c>
      <c r="GP261">
        <v>-2.677693255255651E-07</v>
      </c>
      <c r="GQ261">
        <v>3</v>
      </c>
      <c r="GR261">
        <v>2052</v>
      </c>
      <c r="GS261">
        <v>2</v>
      </c>
      <c r="GT261">
        <v>18</v>
      </c>
      <c r="GU261">
        <v>46.8</v>
      </c>
      <c r="GV261">
        <v>46.7</v>
      </c>
      <c r="GW261">
        <v>0.318604</v>
      </c>
      <c r="GX261">
        <v>2.42188</v>
      </c>
      <c r="GY261">
        <v>1.44897</v>
      </c>
      <c r="GZ261">
        <v>2.32056</v>
      </c>
      <c r="HA261">
        <v>1.55151</v>
      </c>
      <c r="HB261">
        <v>2.30591</v>
      </c>
      <c r="HC261">
        <v>29.623</v>
      </c>
      <c r="HD261">
        <v>14.5173</v>
      </c>
      <c r="HE261">
        <v>18</v>
      </c>
      <c r="HF261">
        <v>376.93</v>
      </c>
      <c r="HG261">
        <v>431.384</v>
      </c>
      <c r="HH261">
        <v>22.0507</v>
      </c>
      <c r="HI261">
        <v>25.0377</v>
      </c>
      <c r="HJ261">
        <v>30.0008</v>
      </c>
      <c r="HK261">
        <v>25.0135</v>
      </c>
      <c r="HL261">
        <v>24.9255</v>
      </c>
      <c r="HM261">
        <v>6.39346</v>
      </c>
      <c r="HN261">
        <v>39.384</v>
      </c>
      <c r="HO261">
        <v>30.0426</v>
      </c>
      <c r="HP261">
        <v>21.9597</v>
      </c>
      <c r="HQ261">
        <v>80.15560000000001</v>
      </c>
      <c r="HR261">
        <v>14.9485</v>
      </c>
      <c r="HS261">
        <v>100.091</v>
      </c>
      <c r="HT261">
        <v>101.558</v>
      </c>
    </row>
    <row r="262" spans="1:228">
      <c r="A262">
        <v>246</v>
      </c>
      <c r="B262">
        <v>1728493765</v>
      </c>
      <c r="C262">
        <v>2827.5</v>
      </c>
      <c r="D262" t="s">
        <v>860</v>
      </c>
      <c r="E262" t="s">
        <v>861</v>
      </c>
      <c r="F262">
        <v>5</v>
      </c>
      <c r="G262" t="s">
        <v>357</v>
      </c>
      <c r="H262" t="s">
        <v>358</v>
      </c>
      <c r="I262" t="s">
        <v>359</v>
      </c>
      <c r="J262" t="s">
        <v>851</v>
      </c>
      <c r="K262">
        <v>1728493757.235714</v>
      </c>
      <c r="L262">
        <f>(M262)/1000</f>
        <v>0</v>
      </c>
      <c r="M262">
        <f>IF(BH262, AP262, AJ262)</f>
        <v>0</v>
      </c>
      <c r="N262">
        <f>IF(BH262, AK262, AI262)</f>
        <v>0</v>
      </c>
      <c r="O262">
        <f>BJ262 - IF(AW262&gt;1, N262*BD262*100.0/(AY262), 0)</f>
        <v>0</v>
      </c>
      <c r="P262">
        <f>((V262-L262/2)*O262-N262)/(V262+L262/2)</f>
        <v>0</v>
      </c>
      <c r="Q262">
        <f>P262*(BQ262+BR262)/1000.0</f>
        <v>0</v>
      </c>
      <c r="R262">
        <f>(BJ262 - IF(AW262&gt;1, N262*BD262*100.0/(AY262), 0))*(BQ262+BR262)/1000.0</f>
        <v>0</v>
      </c>
      <c r="S262">
        <f>2.0/((1/U262-1/T262)+SIGN(U262)*SQRT((1/U262-1/T262)*(1/U262-1/T262) + 4*BE262/((BE262+1)*(BE262+1))*(2*1/U262*1/T262-1/T262*1/T262)))</f>
        <v>0</v>
      </c>
      <c r="T262">
        <f>IF(LEFT(BF262,1)&lt;&gt;"0",IF(LEFT(BF262,1)="1",3.0,BG262),$D$5+$E$5*(BX262*BQ262/($K$5*1000))+$F$5*(BX262*BQ262/($K$5*1000))*MAX(MIN(BD262,$J$5),$I$5)*MAX(MIN(BD262,$J$5),$I$5)+$G$5*MAX(MIN(BD262,$J$5),$I$5)*(BX262*BQ262/($K$5*1000))+$H$5*(BX262*BQ262/($K$5*1000))*(BX262*BQ262/($K$5*1000)))</f>
        <v>0</v>
      </c>
      <c r="U262">
        <f>L262*(1000-(1000*0.61365*exp(17.502*Y262/(240.97+Y262))/(BQ262+BR262)+BL262)/2)/(1000*0.61365*exp(17.502*Y262/(240.97+Y262))/(BQ262+BR262)-BL262)</f>
        <v>0</v>
      </c>
      <c r="V262">
        <f>1/((BE262+1)/(S262/1.6)+1/(T262/1.37)) + BE262/((BE262+1)/(S262/1.6) + BE262/(T262/1.37))</f>
        <v>0</v>
      </c>
      <c r="W262">
        <f>(AZ262*BC262)</f>
        <v>0</v>
      </c>
      <c r="X262">
        <f>(BS262+(W262+2*0.95*5.67E-8*(((BS262+$B$7)+273)^4-(BS262+273)^4)-44100*L262)/(1.84*29.3*T262+8*0.95*5.67E-8*(BS262+273)^3))</f>
        <v>0</v>
      </c>
      <c r="Y262">
        <f>($C$7*BT262+$D$7*BU262+$E$7*X262)</f>
        <v>0</v>
      </c>
      <c r="Z262">
        <f>0.61365*exp(17.502*Y262/(240.97+Y262))</f>
        <v>0</v>
      </c>
      <c r="AA262">
        <f>(AB262/AC262*100)</f>
        <v>0</v>
      </c>
      <c r="AB262">
        <f>BL262*(BQ262+BR262)/1000</f>
        <v>0</v>
      </c>
      <c r="AC262">
        <f>0.61365*exp(17.502*BS262/(240.97+BS262))</f>
        <v>0</v>
      </c>
      <c r="AD262">
        <f>(Z262-BL262*(BQ262+BR262)/1000)</f>
        <v>0</v>
      </c>
      <c r="AE262">
        <f>(-L262*44100)</f>
        <v>0</v>
      </c>
      <c r="AF262">
        <f>2*29.3*T262*0.92*(BS262-Y262)</f>
        <v>0</v>
      </c>
      <c r="AG262">
        <f>2*0.95*5.67E-8*(((BS262+$B$7)+273)^4-(Y262+273)^4)</f>
        <v>0</v>
      </c>
      <c r="AH262">
        <f>W262+AG262+AE262+AF262</f>
        <v>0</v>
      </c>
      <c r="AI262">
        <f>BP262*AW262*(BK262-BJ262*(1000-AW262*BM262)/(1000-AW262*BL262))/(100*BD262)</f>
        <v>0</v>
      </c>
      <c r="AJ262">
        <f>1000*BP262*AW262*(BL262-BM262)/(100*BD262*(1000-AW262*BL262))</f>
        <v>0</v>
      </c>
      <c r="AK262">
        <f>(AL262 - AM262 - BQ262*1E3/(8.314*(BS262+273.15)) * AO262/BP262 * AN262) * BP262/(100*BD262) * (1000 - BM262)/1000</f>
        <v>0</v>
      </c>
      <c r="AL262">
        <v>65.81867509007685</v>
      </c>
      <c r="AM262">
        <v>54.8975509090909</v>
      </c>
      <c r="AN262">
        <v>2.245228043024867</v>
      </c>
      <c r="AO262">
        <v>66.78939070799302</v>
      </c>
      <c r="AP262">
        <f>(AR262 - AQ262 + BQ262*1E3/(8.314*(BS262+273.15)) * AT262/BP262 * AS262) * BP262/(100*BD262) * 1000/(1000 - AR262)</f>
        <v>0</v>
      </c>
      <c r="AQ262">
        <v>15.00876882530563</v>
      </c>
      <c r="AR262">
        <v>16.4044509090909</v>
      </c>
      <c r="AS262">
        <v>8.902129807070473E-06</v>
      </c>
      <c r="AT262">
        <v>79.34896621495415</v>
      </c>
      <c r="AU262">
        <v>188</v>
      </c>
      <c r="AV262">
        <v>31</v>
      </c>
      <c r="AW262">
        <f>IF(AU262*$H$13&gt;=AY262,1.0,(AY262/(AY262-AU262*$H$13)))</f>
        <v>0</v>
      </c>
      <c r="AX262">
        <f>(AW262-1)*100</f>
        <v>0</v>
      </c>
      <c r="AY262">
        <f>MAX(0,($B$13+$C$13*BX262)/(1+$D$13*BX262)*BQ262/(BS262+273)*$E$13)</f>
        <v>0</v>
      </c>
      <c r="AZ262">
        <f>$B$11*BY262+$C$11*BZ262+$F$11*CK262*(1-CN262)</f>
        <v>0</v>
      </c>
      <c r="BA262">
        <f>AZ262*BB262</f>
        <v>0</v>
      </c>
      <c r="BB262">
        <f>($B$11*$D$9+$C$11*$D$9+$F$11*((CX262+CP262)/MAX(CX262+CP262+CY262, 0.1)*$I$9+CY262/MAX(CX262+CP262+CY262, 0.1)*$J$9))/($B$11+$C$11+$F$11)</f>
        <v>0</v>
      </c>
      <c r="BC262">
        <f>($B$11*$K$9+$C$11*$K$9+$F$11*((CX262+CP262)/MAX(CX262+CP262+CY262, 0.1)*$P$9+CY262/MAX(CX262+CP262+CY262, 0.1)*$Q$9))/($B$11+$C$11+$F$11)</f>
        <v>0</v>
      </c>
      <c r="BD262">
        <v>6</v>
      </c>
      <c r="BE262">
        <v>0.5</v>
      </c>
      <c r="BF262" t="s">
        <v>361</v>
      </c>
      <c r="BG262">
        <v>2</v>
      </c>
      <c r="BH262" t="b">
        <v>1</v>
      </c>
      <c r="BI262">
        <v>1728493757.235714</v>
      </c>
      <c r="BJ262">
        <v>39.63110357142858</v>
      </c>
      <c r="BK262">
        <v>51.89283571428572</v>
      </c>
      <c r="BL262">
        <v>16.40621428571428</v>
      </c>
      <c r="BM262">
        <v>15.00638571428572</v>
      </c>
      <c r="BN262">
        <v>42.78939642857143</v>
      </c>
      <c r="BO262">
        <v>16.49654642857143</v>
      </c>
      <c r="BP262">
        <v>600.0032857142858</v>
      </c>
      <c r="BQ262">
        <v>97.49126428571428</v>
      </c>
      <c r="BR262">
        <v>0.1000155285714286</v>
      </c>
      <c r="BS262">
        <v>25.07807142857142</v>
      </c>
      <c r="BT262">
        <v>25.09279285714285</v>
      </c>
      <c r="BU262">
        <v>999.9000000000002</v>
      </c>
      <c r="BV262">
        <v>0</v>
      </c>
      <c r="BW262">
        <v>0</v>
      </c>
      <c r="BX262">
        <v>10012.20428571429</v>
      </c>
      <c r="BY262">
        <v>0</v>
      </c>
      <c r="BZ262">
        <v>279.7247142857142</v>
      </c>
      <c r="CA262">
        <v>-12.26175285714286</v>
      </c>
      <c r="CB262">
        <v>40.29213214285714</v>
      </c>
      <c r="CC262">
        <v>52.68346428571427</v>
      </c>
      <c r="CD262">
        <v>1.399825357142857</v>
      </c>
      <c r="CE262">
        <v>51.89283571428572</v>
      </c>
      <c r="CF262">
        <v>15.00638571428572</v>
      </c>
      <c r="CG262">
        <v>1.5994625</v>
      </c>
      <c r="CH262">
        <v>1.462991785714286</v>
      </c>
      <c r="CI262">
        <v>13.95362142857143</v>
      </c>
      <c r="CJ262">
        <v>12.586775</v>
      </c>
      <c r="CK262">
        <v>1600.016428571429</v>
      </c>
      <c r="CL262">
        <v>0.6919961428571427</v>
      </c>
      <c r="CM262">
        <v>0.3080038571428571</v>
      </c>
      <c r="CN262">
        <v>0</v>
      </c>
      <c r="CO262">
        <v>2.165167857142857</v>
      </c>
      <c r="CP262">
        <v>0</v>
      </c>
      <c r="CQ262">
        <v>16246.85714285714</v>
      </c>
      <c r="CR262">
        <v>13790.29285714286</v>
      </c>
      <c r="CS262">
        <v>38.22517857142856</v>
      </c>
      <c r="CT262">
        <v>39.08232142857143</v>
      </c>
      <c r="CU262">
        <v>38.86803571428571</v>
      </c>
      <c r="CV262">
        <v>37.14264285714285</v>
      </c>
      <c r="CW262">
        <v>37.51760714285714</v>
      </c>
      <c r="CX262">
        <v>1107.204642857143</v>
      </c>
      <c r="CY262">
        <v>492.8117857142858</v>
      </c>
      <c r="CZ262">
        <v>0</v>
      </c>
      <c r="DA262">
        <v>1728493822</v>
      </c>
      <c r="DB262">
        <v>0</v>
      </c>
      <c r="DC262">
        <v>1728490956.5</v>
      </c>
      <c r="DD262" t="s">
        <v>362</v>
      </c>
      <c r="DE262">
        <v>1728490952.5</v>
      </c>
      <c r="DF262">
        <v>1728490956.5</v>
      </c>
      <c r="DG262">
        <v>1</v>
      </c>
      <c r="DH262">
        <v>-0.065</v>
      </c>
      <c r="DI262">
        <v>-0.008</v>
      </c>
      <c r="DJ262">
        <v>-3.246</v>
      </c>
      <c r="DK262">
        <v>-0.091</v>
      </c>
      <c r="DL262">
        <v>52</v>
      </c>
      <c r="DM262">
        <v>15</v>
      </c>
      <c r="DN262">
        <v>0.25</v>
      </c>
      <c r="DO262">
        <v>0.13</v>
      </c>
      <c r="DP262">
        <v>-9.387009926829267</v>
      </c>
      <c r="DQ262">
        <v>-50.21774689291848</v>
      </c>
      <c r="DR262">
        <v>5.043473204546491</v>
      </c>
      <c r="DS262">
        <v>0</v>
      </c>
      <c r="DT262">
        <v>1.403003902439024</v>
      </c>
      <c r="DU262">
        <v>-0.05691444708433527</v>
      </c>
      <c r="DV262">
        <v>0.005635976716724185</v>
      </c>
      <c r="DW262">
        <v>1</v>
      </c>
      <c r="DX262">
        <v>1</v>
      </c>
      <c r="DY262">
        <v>2</v>
      </c>
      <c r="DZ262" t="s">
        <v>363</v>
      </c>
      <c r="EA262">
        <v>3.23082</v>
      </c>
      <c r="EB262">
        <v>2.70452</v>
      </c>
      <c r="EC262">
        <v>0.0169981</v>
      </c>
      <c r="ED262">
        <v>0.0207077</v>
      </c>
      <c r="EE262">
        <v>0.08568099999999999</v>
      </c>
      <c r="EF262">
        <v>0.0804824</v>
      </c>
      <c r="EG262">
        <v>32373</v>
      </c>
      <c r="EH262">
        <v>31452.8</v>
      </c>
      <c r="EI262">
        <v>31532.2</v>
      </c>
      <c r="EJ262">
        <v>30440.2</v>
      </c>
      <c r="EK262">
        <v>38631.7</v>
      </c>
      <c r="EL262">
        <v>37001.2</v>
      </c>
      <c r="EM262">
        <v>44208.4</v>
      </c>
      <c r="EN262">
        <v>42496.6</v>
      </c>
      <c r="EO262">
        <v>1.77628</v>
      </c>
      <c r="EP262">
        <v>1.88363</v>
      </c>
      <c r="EQ262">
        <v>0.105336</v>
      </c>
      <c r="ER262">
        <v>0</v>
      </c>
      <c r="ES262">
        <v>23.3756</v>
      </c>
      <c r="ET262">
        <v>999.9</v>
      </c>
      <c r="EU262">
        <v>69.7</v>
      </c>
      <c r="EV262">
        <v>24.4</v>
      </c>
      <c r="EW262">
        <v>21.934</v>
      </c>
      <c r="EX262">
        <v>61.0719</v>
      </c>
      <c r="EY262">
        <v>24.9159</v>
      </c>
      <c r="EZ262">
        <v>1</v>
      </c>
      <c r="FA262">
        <v>-0.151629</v>
      </c>
      <c r="FB262">
        <v>1.39547</v>
      </c>
      <c r="FC262">
        <v>20.1929</v>
      </c>
      <c r="FD262">
        <v>5.21819</v>
      </c>
      <c r="FE262">
        <v>11.998</v>
      </c>
      <c r="FF262">
        <v>4.9647</v>
      </c>
      <c r="FG262">
        <v>3.2955</v>
      </c>
      <c r="FH262">
        <v>9999</v>
      </c>
      <c r="FI262">
        <v>9999</v>
      </c>
      <c r="FJ262">
        <v>9999</v>
      </c>
      <c r="FK262">
        <v>148.8</v>
      </c>
      <c r="FL262">
        <v>4.97098</v>
      </c>
      <c r="FM262">
        <v>1.86768</v>
      </c>
      <c r="FN262">
        <v>1.85897</v>
      </c>
      <c r="FO262">
        <v>1.86508</v>
      </c>
      <c r="FP262">
        <v>1.86309</v>
      </c>
      <c r="FQ262">
        <v>1.86437</v>
      </c>
      <c r="FR262">
        <v>1.85986</v>
      </c>
      <c r="FS262">
        <v>1.86397</v>
      </c>
      <c r="FT262">
        <v>0</v>
      </c>
      <c r="FU262">
        <v>0</v>
      </c>
      <c r="FV262">
        <v>0</v>
      </c>
      <c r="FW262">
        <v>0</v>
      </c>
      <c r="FX262" t="s">
        <v>364</v>
      </c>
      <c r="FY262" t="s">
        <v>365</v>
      </c>
      <c r="FZ262" t="s">
        <v>366</v>
      </c>
      <c r="GA262" t="s">
        <v>366</v>
      </c>
      <c r="GB262" t="s">
        <v>366</v>
      </c>
      <c r="GC262" t="s">
        <v>366</v>
      </c>
      <c r="GD262">
        <v>0</v>
      </c>
      <c r="GE262">
        <v>100</v>
      </c>
      <c r="GF262">
        <v>100</v>
      </c>
      <c r="GG262">
        <v>-3.264</v>
      </c>
      <c r="GH262">
        <v>-0.09039999999999999</v>
      </c>
      <c r="GI262">
        <v>-2.868309889394353</v>
      </c>
      <c r="GJ262">
        <v>-0.006773961979547998</v>
      </c>
      <c r="GK262">
        <v>-8.296070481250098E-08</v>
      </c>
      <c r="GL262">
        <v>3.322967193956903E-10</v>
      </c>
      <c r="GM262">
        <v>-0.07871069313407227</v>
      </c>
      <c r="GN262">
        <v>-0.00208336341840114</v>
      </c>
      <c r="GO262">
        <v>8.801746095907445E-05</v>
      </c>
      <c r="GP262">
        <v>-2.677693255255651E-07</v>
      </c>
      <c r="GQ262">
        <v>3</v>
      </c>
      <c r="GR262">
        <v>2052</v>
      </c>
      <c r="GS262">
        <v>2</v>
      </c>
      <c r="GT262">
        <v>18</v>
      </c>
      <c r="GU262">
        <v>46.9</v>
      </c>
      <c r="GV262">
        <v>46.8</v>
      </c>
      <c r="GW262">
        <v>0.3479</v>
      </c>
      <c r="GX262">
        <v>2.42798</v>
      </c>
      <c r="GY262">
        <v>1.44775</v>
      </c>
      <c r="GZ262">
        <v>2.32056</v>
      </c>
      <c r="HA262">
        <v>1.55151</v>
      </c>
      <c r="HB262">
        <v>2.38159</v>
      </c>
      <c r="HC262">
        <v>29.623</v>
      </c>
      <c r="HD262">
        <v>14.5173</v>
      </c>
      <c r="HE262">
        <v>18</v>
      </c>
      <c r="HF262">
        <v>378.581</v>
      </c>
      <c r="HG262">
        <v>431.529</v>
      </c>
      <c r="HH262">
        <v>21.9501</v>
      </c>
      <c r="HI262">
        <v>25.0442</v>
      </c>
      <c r="HJ262">
        <v>30.0008</v>
      </c>
      <c r="HK262">
        <v>25.0199</v>
      </c>
      <c r="HL262">
        <v>24.9329</v>
      </c>
      <c r="HM262">
        <v>7.01577</v>
      </c>
      <c r="HN262">
        <v>39.384</v>
      </c>
      <c r="HO262">
        <v>30.0426</v>
      </c>
      <c r="HP262">
        <v>21.8651</v>
      </c>
      <c r="HQ262">
        <v>90.1781</v>
      </c>
      <c r="HR262">
        <v>14.9484</v>
      </c>
      <c r="HS262">
        <v>100.088</v>
      </c>
      <c r="HT262">
        <v>101.556</v>
      </c>
    </row>
    <row r="263" spans="1:228">
      <c r="A263">
        <v>247</v>
      </c>
      <c r="B263">
        <v>1728493770</v>
      </c>
      <c r="C263">
        <v>2832.5</v>
      </c>
      <c r="D263" t="s">
        <v>862</v>
      </c>
      <c r="E263" t="s">
        <v>863</v>
      </c>
      <c r="F263">
        <v>5</v>
      </c>
      <c r="G263" t="s">
        <v>357</v>
      </c>
      <c r="H263" t="s">
        <v>358</v>
      </c>
      <c r="I263" t="s">
        <v>359</v>
      </c>
      <c r="J263" t="s">
        <v>851</v>
      </c>
      <c r="K263">
        <v>1728493762.5</v>
      </c>
      <c r="L263">
        <f>(M263)/1000</f>
        <v>0</v>
      </c>
      <c r="M263">
        <f>IF(BH263, AP263, AJ263)</f>
        <v>0</v>
      </c>
      <c r="N263">
        <f>IF(BH263, AK263, AI263)</f>
        <v>0</v>
      </c>
      <c r="O263">
        <f>BJ263 - IF(AW263&gt;1, N263*BD263*100.0/(AY263), 0)</f>
        <v>0</v>
      </c>
      <c r="P263">
        <f>((V263-L263/2)*O263-N263)/(V263+L263/2)</f>
        <v>0</v>
      </c>
      <c r="Q263">
        <f>P263*(BQ263+BR263)/1000.0</f>
        <v>0</v>
      </c>
      <c r="R263">
        <f>(BJ263 - IF(AW263&gt;1, N263*BD263*100.0/(AY263), 0))*(BQ263+BR263)/1000.0</f>
        <v>0</v>
      </c>
      <c r="S263">
        <f>2.0/((1/U263-1/T263)+SIGN(U263)*SQRT((1/U263-1/T263)*(1/U263-1/T263) + 4*BE263/((BE263+1)*(BE263+1))*(2*1/U263*1/T263-1/T263*1/T263)))</f>
        <v>0</v>
      </c>
      <c r="T263">
        <f>IF(LEFT(BF263,1)&lt;&gt;"0",IF(LEFT(BF263,1)="1",3.0,BG263),$D$5+$E$5*(BX263*BQ263/($K$5*1000))+$F$5*(BX263*BQ263/($K$5*1000))*MAX(MIN(BD263,$J$5),$I$5)*MAX(MIN(BD263,$J$5),$I$5)+$G$5*MAX(MIN(BD263,$J$5),$I$5)*(BX263*BQ263/($K$5*1000))+$H$5*(BX263*BQ263/($K$5*1000))*(BX263*BQ263/($K$5*1000)))</f>
        <v>0</v>
      </c>
      <c r="U263">
        <f>L263*(1000-(1000*0.61365*exp(17.502*Y263/(240.97+Y263))/(BQ263+BR263)+BL263)/2)/(1000*0.61365*exp(17.502*Y263/(240.97+Y263))/(BQ263+BR263)-BL263)</f>
        <v>0</v>
      </c>
      <c r="V263">
        <f>1/((BE263+1)/(S263/1.6)+1/(T263/1.37)) + BE263/((BE263+1)/(S263/1.6) + BE263/(T263/1.37))</f>
        <v>0</v>
      </c>
      <c r="W263">
        <f>(AZ263*BC263)</f>
        <v>0</v>
      </c>
      <c r="X263">
        <f>(BS263+(W263+2*0.95*5.67E-8*(((BS263+$B$7)+273)^4-(BS263+273)^4)-44100*L263)/(1.84*29.3*T263+8*0.95*5.67E-8*(BS263+273)^3))</f>
        <v>0</v>
      </c>
      <c r="Y263">
        <f>($C$7*BT263+$D$7*BU263+$E$7*X263)</f>
        <v>0</v>
      </c>
      <c r="Z263">
        <f>0.61365*exp(17.502*Y263/(240.97+Y263))</f>
        <v>0</v>
      </c>
      <c r="AA263">
        <f>(AB263/AC263*100)</f>
        <v>0</v>
      </c>
      <c r="AB263">
        <f>BL263*(BQ263+BR263)/1000</f>
        <v>0</v>
      </c>
      <c r="AC263">
        <f>0.61365*exp(17.502*BS263/(240.97+BS263))</f>
        <v>0</v>
      </c>
      <c r="AD263">
        <f>(Z263-BL263*(BQ263+BR263)/1000)</f>
        <v>0</v>
      </c>
      <c r="AE263">
        <f>(-L263*44100)</f>
        <v>0</v>
      </c>
      <c r="AF263">
        <f>2*29.3*T263*0.92*(BS263-Y263)</f>
        <v>0</v>
      </c>
      <c r="AG263">
        <f>2*0.95*5.67E-8*(((BS263+$B$7)+273)^4-(Y263+273)^4)</f>
        <v>0</v>
      </c>
      <c r="AH263">
        <f>W263+AG263+AE263+AF263</f>
        <v>0</v>
      </c>
      <c r="AI263">
        <f>BP263*AW263*(BK263-BJ263*(1000-AW263*BM263)/(1000-AW263*BL263))/(100*BD263)</f>
        <v>0</v>
      </c>
      <c r="AJ263">
        <f>1000*BP263*AW263*(BL263-BM263)/(100*BD263*(1000-AW263*BL263))</f>
        <v>0</v>
      </c>
      <c r="AK263">
        <f>(AL263 - AM263 - BQ263*1E3/(8.314*(BS263+273.15)) * AO263/BP263 * AN263) * BP263/(100*BD263) * (1000 - BM263)/1000</f>
        <v>0</v>
      </c>
      <c r="AL263">
        <v>78.44334435540532</v>
      </c>
      <c r="AM263">
        <v>66.67975212121213</v>
      </c>
      <c r="AN263">
        <v>2.3790992124668</v>
      </c>
      <c r="AO263">
        <v>66.78939070799302</v>
      </c>
      <c r="AP263">
        <f>(AR263 - AQ263 + BQ263*1E3/(8.314*(BS263+273.15)) * AT263/BP263 * AS263) * BP263/(100*BD263) * 1000/(1000 - AR263)</f>
        <v>0</v>
      </c>
      <c r="AQ263">
        <v>15.01116037113071</v>
      </c>
      <c r="AR263">
        <v>16.40235636363636</v>
      </c>
      <c r="AS263">
        <v>-9.988333761781679E-06</v>
      </c>
      <c r="AT263">
        <v>79.34896621495415</v>
      </c>
      <c r="AU263">
        <v>187</v>
      </c>
      <c r="AV263">
        <v>31</v>
      </c>
      <c r="AW263">
        <f>IF(AU263*$H$13&gt;=AY263,1.0,(AY263/(AY263-AU263*$H$13)))</f>
        <v>0</v>
      </c>
      <c r="AX263">
        <f>(AW263-1)*100</f>
        <v>0</v>
      </c>
      <c r="AY263">
        <f>MAX(0,($B$13+$C$13*BX263)/(1+$D$13*BX263)*BQ263/(BS263+273)*$E$13)</f>
        <v>0</v>
      </c>
      <c r="AZ263">
        <f>$B$11*BY263+$C$11*BZ263+$F$11*CK263*(1-CN263)</f>
        <v>0</v>
      </c>
      <c r="BA263">
        <f>AZ263*BB263</f>
        <v>0</v>
      </c>
      <c r="BB263">
        <f>($B$11*$D$9+$C$11*$D$9+$F$11*((CX263+CP263)/MAX(CX263+CP263+CY263, 0.1)*$I$9+CY263/MAX(CX263+CP263+CY263, 0.1)*$J$9))/($B$11+$C$11+$F$11)</f>
        <v>0</v>
      </c>
      <c r="BC263">
        <f>($B$11*$K$9+$C$11*$K$9+$F$11*((CX263+CP263)/MAX(CX263+CP263+CY263, 0.1)*$P$9+CY263/MAX(CX263+CP263+CY263, 0.1)*$Q$9))/($B$11+$C$11+$F$11)</f>
        <v>0</v>
      </c>
      <c r="BD263">
        <v>6</v>
      </c>
      <c r="BE263">
        <v>0.5</v>
      </c>
      <c r="BF263" t="s">
        <v>361</v>
      </c>
      <c r="BG263">
        <v>2</v>
      </c>
      <c r="BH263" t="b">
        <v>1</v>
      </c>
      <c r="BI263">
        <v>1728493762.5</v>
      </c>
      <c r="BJ263">
        <v>49.94524074074074</v>
      </c>
      <c r="BK263">
        <v>64.71308148148148</v>
      </c>
      <c r="BL263">
        <v>16.4043962962963</v>
      </c>
      <c r="BM263">
        <v>15.00909259259259</v>
      </c>
      <c r="BN263">
        <v>53.17393333333334</v>
      </c>
      <c r="BO263">
        <v>16.49473703703704</v>
      </c>
      <c r="BP263">
        <v>600.0245555555555</v>
      </c>
      <c r="BQ263">
        <v>97.49082222222222</v>
      </c>
      <c r="BR263">
        <v>0.1000746222222222</v>
      </c>
      <c r="BS263">
        <v>25.07187777777778</v>
      </c>
      <c r="BT263">
        <v>25.09653333333333</v>
      </c>
      <c r="BU263">
        <v>999.9000000000001</v>
      </c>
      <c r="BV263">
        <v>0</v>
      </c>
      <c r="BW263">
        <v>0</v>
      </c>
      <c r="BX263">
        <v>9998.281851851851</v>
      </c>
      <c r="BY263">
        <v>0</v>
      </c>
      <c r="BZ263">
        <v>313.3770740740741</v>
      </c>
      <c r="CA263">
        <v>-14.76786296296296</v>
      </c>
      <c r="CB263">
        <v>50.7782074074074</v>
      </c>
      <c r="CC263">
        <v>65.6992</v>
      </c>
      <c r="CD263">
        <v>1.395307037037037</v>
      </c>
      <c r="CE263">
        <v>64.71308148148148</v>
      </c>
      <c r="CF263">
        <v>15.00909259259259</v>
      </c>
      <c r="CG263">
        <v>1.599278148148148</v>
      </c>
      <c r="CH263">
        <v>1.463248888888889</v>
      </c>
      <c r="CI263">
        <v>13.95185185185185</v>
      </c>
      <c r="CJ263">
        <v>12.58945185185185</v>
      </c>
      <c r="CK263">
        <v>1600.012962962963</v>
      </c>
      <c r="CL263">
        <v>0.6920036666666666</v>
      </c>
      <c r="CM263">
        <v>0.3079963333333333</v>
      </c>
      <c r="CN263">
        <v>0</v>
      </c>
      <c r="CO263">
        <v>2.179148148148148</v>
      </c>
      <c r="CP263">
        <v>0</v>
      </c>
      <c r="CQ263">
        <v>16172.36296296296</v>
      </c>
      <c r="CR263">
        <v>13790.31111111111</v>
      </c>
      <c r="CS263">
        <v>38.18029629629629</v>
      </c>
      <c r="CT263">
        <v>39.03907407407407</v>
      </c>
      <c r="CU263">
        <v>38.81922222222222</v>
      </c>
      <c r="CV263">
        <v>37.09933333333333</v>
      </c>
      <c r="CW263">
        <v>37.46737037037037</v>
      </c>
      <c r="CX263">
        <v>1107.214444444445</v>
      </c>
      <c r="CY263">
        <v>492.7985185185186</v>
      </c>
      <c r="CZ263">
        <v>0</v>
      </c>
      <c r="DA263">
        <v>1728493826.8</v>
      </c>
      <c r="DB263">
        <v>0</v>
      </c>
      <c r="DC263">
        <v>1728490956.5</v>
      </c>
      <c r="DD263" t="s">
        <v>362</v>
      </c>
      <c r="DE263">
        <v>1728490952.5</v>
      </c>
      <c r="DF263">
        <v>1728490956.5</v>
      </c>
      <c r="DG263">
        <v>1</v>
      </c>
      <c r="DH263">
        <v>-0.065</v>
      </c>
      <c r="DI263">
        <v>-0.008</v>
      </c>
      <c r="DJ263">
        <v>-3.246</v>
      </c>
      <c r="DK263">
        <v>-0.091</v>
      </c>
      <c r="DL263">
        <v>52</v>
      </c>
      <c r="DM263">
        <v>15</v>
      </c>
      <c r="DN263">
        <v>0.25</v>
      </c>
      <c r="DO263">
        <v>0.13</v>
      </c>
      <c r="DP263">
        <v>-13.09852365853658</v>
      </c>
      <c r="DQ263">
        <v>-29.09311195292716</v>
      </c>
      <c r="DR263">
        <v>2.993854187420522</v>
      </c>
      <c r="DS263">
        <v>0</v>
      </c>
      <c r="DT263">
        <v>1.397913414634146</v>
      </c>
      <c r="DU263">
        <v>-0.05013604048226315</v>
      </c>
      <c r="DV263">
        <v>0.004967795118588675</v>
      </c>
      <c r="DW263">
        <v>1</v>
      </c>
      <c r="DX263">
        <v>1</v>
      </c>
      <c r="DY263">
        <v>2</v>
      </c>
      <c r="DZ263" t="s">
        <v>363</v>
      </c>
      <c r="EA263">
        <v>3.23046</v>
      </c>
      <c r="EB263">
        <v>2.70424</v>
      </c>
      <c r="EC263">
        <v>0.020378</v>
      </c>
      <c r="ED263">
        <v>0.0242867</v>
      </c>
      <c r="EE263">
        <v>0.08567139999999999</v>
      </c>
      <c r="EF263">
        <v>0.080489</v>
      </c>
      <c r="EG263">
        <v>32262</v>
      </c>
      <c r="EH263">
        <v>31336.8</v>
      </c>
      <c r="EI263">
        <v>31532.5</v>
      </c>
      <c r="EJ263">
        <v>30439.3</v>
      </c>
      <c r="EK263">
        <v>38632.5</v>
      </c>
      <c r="EL263">
        <v>37000.1</v>
      </c>
      <c r="EM263">
        <v>44208.7</v>
      </c>
      <c r="EN263">
        <v>42495.5</v>
      </c>
      <c r="EO263">
        <v>1.7789</v>
      </c>
      <c r="EP263">
        <v>1.88402</v>
      </c>
      <c r="EQ263">
        <v>0.103451</v>
      </c>
      <c r="ER263">
        <v>0</v>
      </c>
      <c r="ES263">
        <v>23.3834</v>
      </c>
      <c r="ET263">
        <v>999.9</v>
      </c>
      <c r="EU263">
        <v>69.59999999999999</v>
      </c>
      <c r="EV263">
        <v>24.4</v>
      </c>
      <c r="EW263">
        <v>21.9016</v>
      </c>
      <c r="EX263">
        <v>60.9019</v>
      </c>
      <c r="EY263">
        <v>25.1963</v>
      </c>
      <c r="EZ263">
        <v>1</v>
      </c>
      <c r="FA263">
        <v>-0.151034</v>
      </c>
      <c r="FB263">
        <v>1.49853</v>
      </c>
      <c r="FC263">
        <v>20.1919</v>
      </c>
      <c r="FD263">
        <v>5.21879</v>
      </c>
      <c r="FE263">
        <v>11.998</v>
      </c>
      <c r="FF263">
        <v>4.9642</v>
      </c>
      <c r="FG263">
        <v>3.29555</v>
      </c>
      <c r="FH263">
        <v>9999</v>
      </c>
      <c r="FI263">
        <v>9999</v>
      </c>
      <c r="FJ263">
        <v>9999</v>
      </c>
      <c r="FK263">
        <v>148.8</v>
      </c>
      <c r="FL263">
        <v>4.97098</v>
      </c>
      <c r="FM263">
        <v>1.86768</v>
      </c>
      <c r="FN263">
        <v>1.85896</v>
      </c>
      <c r="FO263">
        <v>1.86508</v>
      </c>
      <c r="FP263">
        <v>1.8631</v>
      </c>
      <c r="FQ263">
        <v>1.86442</v>
      </c>
      <c r="FR263">
        <v>1.85985</v>
      </c>
      <c r="FS263">
        <v>1.86399</v>
      </c>
      <c r="FT263">
        <v>0</v>
      </c>
      <c r="FU263">
        <v>0</v>
      </c>
      <c r="FV263">
        <v>0</v>
      </c>
      <c r="FW263">
        <v>0</v>
      </c>
      <c r="FX263" t="s">
        <v>364</v>
      </c>
      <c r="FY263" t="s">
        <v>365</v>
      </c>
      <c r="FZ263" t="s">
        <v>366</v>
      </c>
      <c r="GA263" t="s">
        <v>366</v>
      </c>
      <c r="GB263" t="s">
        <v>366</v>
      </c>
      <c r="GC263" t="s">
        <v>366</v>
      </c>
      <c r="GD263">
        <v>0</v>
      </c>
      <c r="GE263">
        <v>100</v>
      </c>
      <c r="GF263">
        <v>100</v>
      </c>
      <c r="GG263">
        <v>-3.343</v>
      </c>
      <c r="GH263">
        <v>-0.09030000000000001</v>
      </c>
      <c r="GI263">
        <v>-2.868309889394353</v>
      </c>
      <c r="GJ263">
        <v>-0.006773961979547998</v>
      </c>
      <c r="GK263">
        <v>-8.296070481250098E-08</v>
      </c>
      <c r="GL263">
        <v>3.322967193956903E-10</v>
      </c>
      <c r="GM263">
        <v>-0.07871069313407227</v>
      </c>
      <c r="GN263">
        <v>-0.00208336341840114</v>
      </c>
      <c r="GO263">
        <v>8.801746095907445E-05</v>
      </c>
      <c r="GP263">
        <v>-2.677693255255651E-07</v>
      </c>
      <c r="GQ263">
        <v>3</v>
      </c>
      <c r="GR263">
        <v>2052</v>
      </c>
      <c r="GS263">
        <v>2</v>
      </c>
      <c r="GT263">
        <v>18</v>
      </c>
      <c r="GU263">
        <v>47</v>
      </c>
      <c r="GV263">
        <v>46.9</v>
      </c>
      <c r="GW263">
        <v>0.378418</v>
      </c>
      <c r="GX263">
        <v>2.42188</v>
      </c>
      <c r="GY263">
        <v>1.44775</v>
      </c>
      <c r="GZ263">
        <v>2.32056</v>
      </c>
      <c r="HA263">
        <v>1.55151</v>
      </c>
      <c r="HB263">
        <v>2.40479</v>
      </c>
      <c r="HC263">
        <v>29.623</v>
      </c>
      <c r="HD263">
        <v>14.5173</v>
      </c>
      <c r="HE263">
        <v>18</v>
      </c>
      <c r="HF263">
        <v>379.897</v>
      </c>
      <c r="HG263">
        <v>431.817</v>
      </c>
      <c r="HH263">
        <v>21.8549</v>
      </c>
      <c r="HI263">
        <v>25.0505</v>
      </c>
      <c r="HJ263">
        <v>30.0007</v>
      </c>
      <c r="HK263">
        <v>25.0262</v>
      </c>
      <c r="HL263">
        <v>24.9396</v>
      </c>
      <c r="HM263">
        <v>7.58346</v>
      </c>
      <c r="HN263">
        <v>39.384</v>
      </c>
      <c r="HO263">
        <v>29.6619</v>
      </c>
      <c r="HP263">
        <v>21.7634</v>
      </c>
      <c r="HQ263">
        <v>105.205</v>
      </c>
      <c r="HR263">
        <v>14.9484</v>
      </c>
      <c r="HS263">
        <v>100.089</v>
      </c>
      <c r="HT263">
        <v>101.553</v>
      </c>
    </row>
    <row r="264" spans="1:228">
      <c r="A264">
        <v>248</v>
      </c>
      <c r="B264">
        <v>1728493775</v>
      </c>
      <c r="C264">
        <v>2837.5</v>
      </c>
      <c r="D264" t="s">
        <v>864</v>
      </c>
      <c r="E264" t="s">
        <v>865</v>
      </c>
      <c r="F264">
        <v>5</v>
      </c>
      <c r="G264" t="s">
        <v>357</v>
      </c>
      <c r="H264" t="s">
        <v>358</v>
      </c>
      <c r="I264" t="s">
        <v>359</v>
      </c>
      <c r="J264" t="s">
        <v>851</v>
      </c>
      <c r="K264">
        <v>1728493767.214286</v>
      </c>
      <c r="L264">
        <f>(M264)/1000</f>
        <v>0</v>
      </c>
      <c r="M264">
        <f>IF(BH264, AP264, AJ264)</f>
        <v>0</v>
      </c>
      <c r="N264">
        <f>IF(BH264, AK264, AI264)</f>
        <v>0</v>
      </c>
      <c r="O264">
        <f>BJ264 - IF(AW264&gt;1, N264*BD264*100.0/(AY264), 0)</f>
        <v>0</v>
      </c>
      <c r="P264">
        <f>((V264-L264/2)*O264-N264)/(V264+L264/2)</f>
        <v>0</v>
      </c>
      <c r="Q264">
        <f>P264*(BQ264+BR264)/1000.0</f>
        <v>0</v>
      </c>
      <c r="R264">
        <f>(BJ264 - IF(AW264&gt;1, N264*BD264*100.0/(AY264), 0))*(BQ264+BR264)/1000.0</f>
        <v>0</v>
      </c>
      <c r="S264">
        <f>2.0/((1/U264-1/T264)+SIGN(U264)*SQRT((1/U264-1/T264)*(1/U264-1/T264) + 4*BE264/((BE264+1)*(BE264+1))*(2*1/U264*1/T264-1/T264*1/T264)))</f>
        <v>0</v>
      </c>
      <c r="T264">
        <f>IF(LEFT(BF264,1)&lt;&gt;"0",IF(LEFT(BF264,1)="1",3.0,BG264),$D$5+$E$5*(BX264*BQ264/($K$5*1000))+$F$5*(BX264*BQ264/($K$5*1000))*MAX(MIN(BD264,$J$5),$I$5)*MAX(MIN(BD264,$J$5),$I$5)+$G$5*MAX(MIN(BD264,$J$5),$I$5)*(BX264*BQ264/($K$5*1000))+$H$5*(BX264*BQ264/($K$5*1000))*(BX264*BQ264/($K$5*1000)))</f>
        <v>0</v>
      </c>
      <c r="U264">
        <f>L264*(1000-(1000*0.61365*exp(17.502*Y264/(240.97+Y264))/(BQ264+BR264)+BL264)/2)/(1000*0.61365*exp(17.502*Y264/(240.97+Y264))/(BQ264+BR264)-BL264)</f>
        <v>0</v>
      </c>
      <c r="V264">
        <f>1/((BE264+1)/(S264/1.6)+1/(T264/1.37)) + BE264/((BE264+1)/(S264/1.6) + BE264/(T264/1.37))</f>
        <v>0</v>
      </c>
      <c r="W264">
        <f>(AZ264*BC264)</f>
        <v>0</v>
      </c>
      <c r="X264">
        <f>(BS264+(W264+2*0.95*5.67E-8*(((BS264+$B$7)+273)^4-(BS264+273)^4)-44100*L264)/(1.84*29.3*T264+8*0.95*5.67E-8*(BS264+273)^3))</f>
        <v>0</v>
      </c>
      <c r="Y264">
        <f>($C$7*BT264+$D$7*BU264+$E$7*X264)</f>
        <v>0</v>
      </c>
      <c r="Z264">
        <f>0.61365*exp(17.502*Y264/(240.97+Y264))</f>
        <v>0</v>
      </c>
      <c r="AA264">
        <f>(AB264/AC264*100)</f>
        <v>0</v>
      </c>
      <c r="AB264">
        <f>BL264*(BQ264+BR264)/1000</f>
        <v>0</v>
      </c>
      <c r="AC264">
        <f>0.61365*exp(17.502*BS264/(240.97+BS264))</f>
        <v>0</v>
      </c>
      <c r="AD264">
        <f>(Z264-BL264*(BQ264+BR264)/1000)</f>
        <v>0</v>
      </c>
      <c r="AE264">
        <f>(-L264*44100)</f>
        <v>0</v>
      </c>
      <c r="AF264">
        <f>2*29.3*T264*0.92*(BS264-Y264)</f>
        <v>0</v>
      </c>
      <c r="AG264">
        <f>2*0.95*5.67E-8*(((BS264+$B$7)+273)^4-(Y264+273)^4)</f>
        <v>0</v>
      </c>
      <c r="AH264">
        <f>W264+AG264+AE264+AF264</f>
        <v>0</v>
      </c>
      <c r="AI264">
        <f>BP264*AW264*(BK264-BJ264*(1000-AW264*BM264)/(1000-AW264*BL264))/(100*BD264)</f>
        <v>0</v>
      </c>
      <c r="AJ264">
        <f>1000*BP264*AW264*(BL264-BM264)/(100*BD264*(1000-AW264*BL264))</f>
        <v>0</v>
      </c>
      <c r="AK264">
        <f>(AL264 - AM264 - BQ264*1E3/(8.314*(BS264+273.15)) * AO264/BP264 * AN264) * BP264/(100*BD264) * (1000 - BM264)/1000</f>
        <v>0</v>
      </c>
      <c r="AL264">
        <v>90.99752084977804</v>
      </c>
      <c r="AM264">
        <v>78.8128787878788</v>
      </c>
      <c r="AN264">
        <v>2.442599876466299</v>
      </c>
      <c r="AO264">
        <v>66.78939070799302</v>
      </c>
      <c r="AP264">
        <f>(AR264 - AQ264 + BQ264*1E3/(8.314*(BS264+273.15)) * AT264/BP264 * AS264) * BP264/(100*BD264) * 1000/(1000 - AR264)</f>
        <v>0</v>
      </c>
      <c r="AQ264">
        <v>15.01510774964232</v>
      </c>
      <c r="AR264">
        <v>16.40090727272728</v>
      </c>
      <c r="AS264">
        <v>-1.135317908896818E-05</v>
      </c>
      <c r="AT264">
        <v>79.34896621495415</v>
      </c>
      <c r="AU264">
        <v>186</v>
      </c>
      <c r="AV264">
        <v>31</v>
      </c>
      <c r="AW264">
        <f>IF(AU264*$H$13&gt;=AY264,1.0,(AY264/(AY264-AU264*$H$13)))</f>
        <v>0</v>
      </c>
      <c r="AX264">
        <f>(AW264-1)*100</f>
        <v>0</v>
      </c>
      <c r="AY264">
        <f>MAX(0,($B$13+$C$13*BX264)/(1+$D$13*BX264)*BQ264/(BS264+273)*$E$13)</f>
        <v>0</v>
      </c>
      <c r="AZ264">
        <f>$B$11*BY264+$C$11*BZ264+$F$11*CK264*(1-CN264)</f>
        <v>0</v>
      </c>
      <c r="BA264">
        <f>AZ264*BB264</f>
        <v>0</v>
      </c>
      <c r="BB264">
        <f>($B$11*$D$9+$C$11*$D$9+$F$11*((CX264+CP264)/MAX(CX264+CP264+CY264, 0.1)*$I$9+CY264/MAX(CX264+CP264+CY264, 0.1)*$J$9))/($B$11+$C$11+$F$11)</f>
        <v>0</v>
      </c>
      <c r="BC264">
        <f>($B$11*$K$9+$C$11*$K$9+$F$11*((CX264+CP264)/MAX(CX264+CP264+CY264, 0.1)*$P$9+CY264/MAX(CX264+CP264+CY264, 0.1)*$Q$9))/($B$11+$C$11+$F$11)</f>
        <v>0</v>
      </c>
      <c r="BD264">
        <v>6</v>
      </c>
      <c r="BE264">
        <v>0.5</v>
      </c>
      <c r="BF264" t="s">
        <v>361</v>
      </c>
      <c r="BG264">
        <v>2</v>
      </c>
      <c r="BH264" t="b">
        <v>1</v>
      </c>
      <c r="BI264">
        <v>1728493767.214286</v>
      </c>
      <c r="BJ264">
        <v>60.43195357142859</v>
      </c>
      <c r="BK264">
        <v>76.35042142857142</v>
      </c>
      <c r="BL264">
        <v>16.403</v>
      </c>
      <c r="BM264">
        <v>15.01025714285714</v>
      </c>
      <c r="BN264">
        <v>63.73223571428571</v>
      </c>
      <c r="BO264">
        <v>16.49334285714286</v>
      </c>
      <c r="BP264">
        <v>600.0117857142857</v>
      </c>
      <c r="BQ264">
        <v>97.49030714285713</v>
      </c>
      <c r="BR264">
        <v>0.1000749964285714</v>
      </c>
      <c r="BS264">
        <v>25.058125</v>
      </c>
      <c r="BT264">
        <v>25.09293928571428</v>
      </c>
      <c r="BU264">
        <v>999.9000000000002</v>
      </c>
      <c r="BV264">
        <v>0</v>
      </c>
      <c r="BW264">
        <v>0</v>
      </c>
      <c r="BX264">
        <v>9993.367500000002</v>
      </c>
      <c r="BY264">
        <v>0</v>
      </c>
      <c r="BZ264">
        <v>341.1314285714286</v>
      </c>
      <c r="CA264">
        <v>-15.91847857142857</v>
      </c>
      <c r="CB264">
        <v>61.43973571428571</v>
      </c>
      <c r="CC264">
        <v>77.51393571428571</v>
      </c>
      <c r="CD264">
        <v>1.392751428571428</v>
      </c>
      <c r="CE264">
        <v>76.35042142857142</v>
      </c>
      <c r="CF264">
        <v>15.01025714285714</v>
      </c>
      <c r="CG264">
        <v>1.599133571428571</v>
      </c>
      <c r="CH264">
        <v>1.463354285714286</v>
      </c>
      <c r="CI264">
        <v>13.95045714285714</v>
      </c>
      <c r="CJ264">
        <v>12.59054642857143</v>
      </c>
      <c r="CK264">
        <v>1600.0125</v>
      </c>
      <c r="CL264">
        <v>0.6920081428571427</v>
      </c>
      <c r="CM264">
        <v>0.3079918571428572</v>
      </c>
      <c r="CN264">
        <v>0</v>
      </c>
      <c r="CO264">
        <v>2.114992857142858</v>
      </c>
      <c r="CP264">
        <v>0</v>
      </c>
      <c r="CQ264">
        <v>16110.78571428572</v>
      </c>
      <c r="CR264">
        <v>13790.33928571429</v>
      </c>
      <c r="CS264">
        <v>38.14035714285713</v>
      </c>
      <c r="CT264">
        <v>39.01771428571429</v>
      </c>
      <c r="CU264">
        <v>38.78103571428571</v>
      </c>
      <c r="CV264">
        <v>37.06228571428571</v>
      </c>
      <c r="CW264">
        <v>37.42614285714285</v>
      </c>
      <c r="CX264">
        <v>1107.221785714286</v>
      </c>
      <c r="CY264">
        <v>492.7907142857144</v>
      </c>
      <c r="CZ264">
        <v>0</v>
      </c>
      <c r="DA264">
        <v>1728493831.6</v>
      </c>
      <c r="DB264">
        <v>0</v>
      </c>
      <c r="DC264">
        <v>1728490956.5</v>
      </c>
      <c r="DD264" t="s">
        <v>362</v>
      </c>
      <c r="DE264">
        <v>1728490952.5</v>
      </c>
      <c r="DF264">
        <v>1728490956.5</v>
      </c>
      <c r="DG264">
        <v>1</v>
      </c>
      <c r="DH264">
        <v>-0.065</v>
      </c>
      <c r="DI264">
        <v>-0.008</v>
      </c>
      <c r="DJ264">
        <v>-3.246</v>
      </c>
      <c r="DK264">
        <v>-0.091</v>
      </c>
      <c r="DL264">
        <v>52</v>
      </c>
      <c r="DM264">
        <v>15</v>
      </c>
      <c r="DN264">
        <v>0.25</v>
      </c>
      <c r="DO264">
        <v>0.13</v>
      </c>
      <c r="DP264">
        <v>-14.88847</v>
      </c>
      <c r="DQ264">
        <v>-17.18183639774855</v>
      </c>
      <c r="DR264">
        <v>1.732432181529771</v>
      </c>
      <c r="DS264">
        <v>0</v>
      </c>
      <c r="DT264">
        <v>1.3944125</v>
      </c>
      <c r="DU264">
        <v>-0.04654919324577959</v>
      </c>
      <c r="DV264">
        <v>0.004572241108034449</v>
      </c>
      <c r="DW264">
        <v>1</v>
      </c>
      <c r="DX264">
        <v>1</v>
      </c>
      <c r="DY264">
        <v>2</v>
      </c>
      <c r="DZ264" t="s">
        <v>363</v>
      </c>
      <c r="EA264">
        <v>3.23061</v>
      </c>
      <c r="EB264">
        <v>2.70427</v>
      </c>
      <c r="EC264">
        <v>0.0238276</v>
      </c>
      <c r="ED264">
        <v>0.0277971</v>
      </c>
      <c r="EE264">
        <v>0.0856637</v>
      </c>
      <c r="EF264">
        <v>0.08039789999999999</v>
      </c>
      <c r="EG264">
        <v>32147.9</v>
      </c>
      <c r="EH264">
        <v>31223.2</v>
      </c>
      <c r="EI264">
        <v>31532.2</v>
      </c>
      <c r="EJ264">
        <v>30438.5</v>
      </c>
      <c r="EK264">
        <v>38632.3</v>
      </c>
      <c r="EL264">
        <v>37003.6</v>
      </c>
      <c r="EM264">
        <v>44208</v>
      </c>
      <c r="EN264">
        <v>42495.1</v>
      </c>
      <c r="EO264">
        <v>1.7805</v>
      </c>
      <c r="EP264">
        <v>1.8834</v>
      </c>
      <c r="EQ264">
        <v>0.10325</v>
      </c>
      <c r="ER264">
        <v>0</v>
      </c>
      <c r="ES264">
        <v>23.3933</v>
      </c>
      <c r="ET264">
        <v>999.9</v>
      </c>
      <c r="EU264">
        <v>69.59999999999999</v>
      </c>
      <c r="EV264">
        <v>24.4</v>
      </c>
      <c r="EW264">
        <v>21.9003</v>
      </c>
      <c r="EX264">
        <v>60.7619</v>
      </c>
      <c r="EY264">
        <v>25.2043</v>
      </c>
      <c r="EZ264">
        <v>1</v>
      </c>
      <c r="FA264">
        <v>-0.150277</v>
      </c>
      <c r="FB264">
        <v>1.52392</v>
      </c>
      <c r="FC264">
        <v>20.1917</v>
      </c>
      <c r="FD264">
        <v>5.21879</v>
      </c>
      <c r="FE264">
        <v>11.998</v>
      </c>
      <c r="FF264">
        <v>4.9648</v>
      </c>
      <c r="FG264">
        <v>3.29548</v>
      </c>
      <c r="FH264">
        <v>9999</v>
      </c>
      <c r="FI264">
        <v>9999</v>
      </c>
      <c r="FJ264">
        <v>9999</v>
      </c>
      <c r="FK264">
        <v>148.8</v>
      </c>
      <c r="FL264">
        <v>4.97096</v>
      </c>
      <c r="FM264">
        <v>1.86768</v>
      </c>
      <c r="FN264">
        <v>1.85896</v>
      </c>
      <c r="FO264">
        <v>1.86508</v>
      </c>
      <c r="FP264">
        <v>1.86307</v>
      </c>
      <c r="FQ264">
        <v>1.86439</v>
      </c>
      <c r="FR264">
        <v>1.85988</v>
      </c>
      <c r="FS264">
        <v>1.86396</v>
      </c>
      <c r="FT264">
        <v>0</v>
      </c>
      <c r="FU264">
        <v>0</v>
      </c>
      <c r="FV264">
        <v>0</v>
      </c>
      <c r="FW264">
        <v>0</v>
      </c>
      <c r="FX264" t="s">
        <v>364</v>
      </c>
      <c r="FY264" t="s">
        <v>365</v>
      </c>
      <c r="FZ264" t="s">
        <v>366</v>
      </c>
      <c r="GA264" t="s">
        <v>366</v>
      </c>
      <c r="GB264" t="s">
        <v>366</v>
      </c>
      <c r="GC264" t="s">
        <v>366</v>
      </c>
      <c r="GD264">
        <v>0</v>
      </c>
      <c r="GE264">
        <v>100</v>
      </c>
      <c r="GF264">
        <v>100</v>
      </c>
      <c r="GG264">
        <v>-3.425</v>
      </c>
      <c r="GH264">
        <v>-0.09039999999999999</v>
      </c>
      <c r="GI264">
        <v>-2.868309889394353</v>
      </c>
      <c r="GJ264">
        <v>-0.006773961979547998</v>
      </c>
      <c r="GK264">
        <v>-8.296070481250098E-08</v>
      </c>
      <c r="GL264">
        <v>3.322967193956903E-10</v>
      </c>
      <c r="GM264">
        <v>-0.07871069313407227</v>
      </c>
      <c r="GN264">
        <v>-0.00208336341840114</v>
      </c>
      <c r="GO264">
        <v>8.801746095907445E-05</v>
      </c>
      <c r="GP264">
        <v>-2.677693255255651E-07</v>
      </c>
      <c r="GQ264">
        <v>3</v>
      </c>
      <c r="GR264">
        <v>2052</v>
      </c>
      <c r="GS264">
        <v>2</v>
      </c>
      <c r="GT264">
        <v>18</v>
      </c>
      <c r="GU264">
        <v>47</v>
      </c>
      <c r="GV264">
        <v>47</v>
      </c>
      <c r="GW264">
        <v>0.407715</v>
      </c>
      <c r="GX264">
        <v>2.42432</v>
      </c>
      <c r="GY264">
        <v>1.44897</v>
      </c>
      <c r="GZ264">
        <v>2.32056</v>
      </c>
      <c r="HA264">
        <v>1.55151</v>
      </c>
      <c r="HB264">
        <v>2.23389</v>
      </c>
      <c r="HC264">
        <v>29.623</v>
      </c>
      <c r="HD264">
        <v>14.4998</v>
      </c>
      <c r="HE264">
        <v>18</v>
      </c>
      <c r="HF264">
        <v>380.715</v>
      </c>
      <c r="HG264">
        <v>431.506</v>
      </c>
      <c r="HH264">
        <v>21.7495</v>
      </c>
      <c r="HI264">
        <v>25.0569</v>
      </c>
      <c r="HJ264">
        <v>30.0008</v>
      </c>
      <c r="HK264">
        <v>25.0326</v>
      </c>
      <c r="HL264">
        <v>24.9464</v>
      </c>
      <c r="HM264">
        <v>8.21631</v>
      </c>
      <c r="HN264">
        <v>39.6608</v>
      </c>
      <c r="HO264">
        <v>29.6619</v>
      </c>
      <c r="HP264">
        <v>21.6798</v>
      </c>
      <c r="HQ264">
        <v>115.244</v>
      </c>
      <c r="HR264">
        <v>14.9484</v>
      </c>
      <c r="HS264">
        <v>100.088</v>
      </c>
      <c r="HT264">
        <v>101.551</v>
      </c>
    </row>
    <row r="265" spans="1:228">
      <c r="A265">
        <v>249</v>
      </c>
      <c r="B265">
        <v>1728493780</v>
      </c>
      <c r="C265">
        <v>2842.5</v>
      </c>
      <c r="D265" t="s">
        <v>866</v>
      </c>
      <c r="E265" t="s">
        <v>867</v>
      </c>
      <c r="F265">
        <v>5</v>
      </c>
      <c r="G265" t="s">
        <v>357</v>
      </c>
      <c r="H265" t="s">
        <v>358</v>
      </c>
      <c r="I265" t="s">
        <v>359</v>
      </c>
      <c r="J265" t="s">
        <v>851</v>
      </c>
      <c r="K265">
        <v>1728493772.5</v>
      </c>
      <c r="L265">
        <f>(M265)/1000</f>
        <v>0</v>
      </c>
      <c r="M265">
        <f>IF(BH265, AP265, AJ265)</f>
        <v>0</v>
      </c>
      <c r="N265">
        <f>IF(BH265, AK265, AI265)</f>
        <v>0</v>
      </c>
      <c r="O265">
        <f>BJ265 - IF(AW265&gt;1, N265*BD265*100.0/(AY265), 0)</f>
        <v>0</v>
      </c>
      <c r="P265">
        <f>((V265-L265/2)*O265-N265)/(V265+L265/2)</f>
        <v>0</v>
      </c>
      <c r="Q265">
        <f>P265*(BQ265+BR265)/1000.0</f>
        <v>0</v>
      </c>
      <c r="R265">
        <f>(BJ265 - IF(AW265&gt;1, N265*BD265*100.0/(AY265), 0))*(BQ265+BR265)/1000.0</f>
        <v>0</v>
      </c>
      <c r="S265">
        <f>2.0/((1/U265-1/T265)+SIGN(U265)*SQRT((1/U265-1/T265)*(1/U265-1/T265) + 4*BE265/((BE265+1)*(BE265+1))*(2*1/U265*1/T265-1/T265*1/T265)))</f>
        <v>0</v>
      </c>
      <c r="T265">
        <f>IF(LEFT(BF265,1)&lt;&gt;"0",IF(LEFT(BF265,1)="1",3.0,BG265),$D$5+$E$5*(BX265*BQ265/($K$5*1000))+$F$5*(BX265*BQ265/($K$5*1000))*MAX(MIN(BD265,$J$5),$I$5)*MAX(MIN(BD265,$J$5),$I$5)+$G$5*MAX(MIN(BD265,$J$5),$I$5)*(BX265*BQ265/($K$5*1000))+$H$5*(BX265*BQ265/($K$5*1000))*(BX265*BQ265/($K$5*1000)))</f>
        <v>0</v>
      </c>
      <c r="U265">
        <f>L265*(1000-(1000*0.61365*exp(17.502*Y265/(240.97+Y265))/(BQ265+BR265)+BL265)/2)/(1000*0.61365*exp(17.502*Y265/(240.97+Y265))/(BQ265+BR265)-BL265)</f>
        <v>0</v>
      </c>
      <c r="V265">
        <f>1/((BE265+1)/(S265/1.6)+1/(T265/1.37)) + BE265/((BE265+1)/(S265/1.6) + BE265/(T265/1.37))</f>
        <v>0</v>
      </c>
      <c r="W265">
        <f>(AZ265*BC265)</f>
        <v>0</v>
      </c>
      <c r="X265">
        <f>(BS265+(W265+2*0.95*5.67E-8*(((BS265+$B$7)+273)^4-(BS265+273)^4)-44100*L265)/(1.84*29.3*T265+8*0.95*5.67E-8*(BS265+273)^3))</f>
        <v>0</v>
      </c>
      <c r="Y265">
        <f>($C$7*BT265+$D$7*BU265+$E$7*X265)</f>
        <v>0</v>
      </c>
      <c r="Z265">
        <f>0.61365*exp(17.502*Y265/(240.97+Y265))</f>
        <v>0</v>
      </c>
      <c r="AA265">
        <f>(AB265/AC265*100)</f>
        <v>0</v>
      </c>
      <c r="AB265">
        <f>BL265*(BQ265+BR265)/1000</f>
        <v>0</v>
      </c>
      <c r="AC265">
        <f>0.61365*exp(17.502*BS265/(240.97+BS265))</f>
        <v>0</v>
      </c>
      <c r="AD265">
        <f>(Z265-BL265*(BQ265+BR265)/1000)</f>
        <v>0</v>
      </c>
      <c r="AE265">
        <f>(-L265*44100)</f>
        <v>0</v>
      </c>
      <c r="AF265">
        <f>2*29.3*T265*0.92*(BS265-Y265)</f>
        <v>0</v>
      </c>
      <c r="AG265">
        <f>2*0.95*5.67E-8*(((BS265+$B$7)+273)^4-(Y265+273)^4)</f>
        <v>0</v>
      </c>
      <c r="AH265">
        <f>W265+AG265+AE265+AF265</f>
        <v>0</v>
      </c>
      <c r="AI265">
        <f>BP265*AW265*(BK265-BJ265*(1000-AW265*BM265)/(1000-AW265*BL265))/(100*BD265)</f>
        <v>0</v>
      </c>
      <c r="AJ265">
        <f>1000*BP265*AW265*(BL265-BM265)/(100*BD265*(1000-AW265*BL265))</f>
        <v>0</v>
      </c>
      <c r="AK265">
        <f>(AL265 - AM265 - BQ265*1E3/(8.314*(BS265+273.15)) * AO265/BP265 * AN265) * BP265/(100*BD265) * (1000 - BM265)/1000</f>
        <v>0</v>
      </c>
      <c r="AL265">
        <v>103.6195499722459</v>
      </c>
      <c r="AM265">
        <v>91.03284181818185</v>
      </c>
      <c r="AN265">
        <v>2.447240250559043</v>
      </c>
      <c r="AO265">
        <v>66.78939070799302</v>
      </c>
      <c r="AP265">
        <f>(AR265 - AQ265 + BQ265*1E3/(8.314*(BS265+273.15)) * AT265/BP265 * AS265) * BP265/(100*BD265) * 1000/(1000 - AR265)</f>
        <v>0</v>
      </c>
      <c r="AQ265">
        <v>14.95259184296229</v>
      </c>
      <c r="AR265">
        <v>16.38139515151514</v>
      </c>
      <c r="AS265">
        <v>-8.81046993584041E-05</v>
      </c>
      <c r="AT265">
        <v>79.34896621495415</v>
      </c>
      <c r="AU265">
        <v>186</v>
      </c>
      <c r="AV265">
        <v>31</v>
      </c>
      <c r="AW265">
        <f>IF(AU265*$H$13&gt;=AY265,1.0,(AY265/(AY265-AU265*$H$13)))</f>
        <v>0</v>
      </c>
      <c r="AX265">
        <f>(AW265-1)*100</f>
        <v>0</v>
      </c>
      <c r="AY265">
        <f>MAX(0,($B$13+$C$13*BX265)/(1+$D$13*BX265)*BQ265/(BS265+273)*$E$13)</f>
        <v>0</v>
      </c>
      <c r="AZ265">
        <f>$B$11*BY265+$C$11*BZ265+$F$11*CK265*(1-CN265)</f>
        <v>0</v>
      </c>
      <c r="BA265">
        <f>AZ265*BB265</f>
        <v>0</v>
      </c>
      <c r="BB265">
        <f>($B$11*$D$9+$C$11*$D$9+$F$11*((CX265+CP265)/MAX(CX265+CP265+CY265, 0.1)*$I$9+CY265/MAX(CX265+CP265+CY265, 0.1)*$J$9))/($B$11+$C$11+$F$11)</f>
        <v>0</v>
      </c>
      <c r="BC265">
        <f>($B$11*$K$9+$C$11*$K$9+$F$11*((CX265+CP265)/MAX(CX265+CP265+CY265, 0.1)*$P$9+CY265/MAX(CX265+CP265+CY265, 0.1)*$Q$9))/($B$11+$C$11+$F$11)</f>
        <v>0</v>
      </c>
      <c r="BD265">
        <v>6</v>
      </c>
      <c r="BE265">
        <v>0.5</v>
      </c>
      <c r="BF265" t="s">
        <v>361</v>
      </c>
      <c r="BG265">
        <v>2</v>
      </c>
      <c r="BH265" t="b">
        <v>1</v>
      </c>
      <c r="BI265">
        <v>1728493772.5</v>
      </c>
      <c r="BJ265">
        <v>72.78398148148148</v>
      </c>
      <c r="BK265">
        <v>89.47034074074078</v>
      </c>
      <c r="BL265">
        <v>16.39863333333333</v>
      </c>
      <c r="BM265">
        <v>14.99172222222222</v>
      </c>
      <c r="BN265">
        <v>76.1685925925926</v>
      </c>
      <c r="BO265">
        <v>16.48897037037037</v>
      </c>
      <c r="BP265">
        <v>600.0120740740741</v>
      </c>
      <c r="BQ265">
        <v>97.49027777777776</v>
      </c>
      <c r="BR265">
        <v>0.09998662222222221</v>
      </c>
      <c r="BS265">
        <v>25.04095555555556</v>
      </c>
      <c r="BT265">
        <v>25.08722962962963</v>
      </c>
      <c r="BU265">
        <v>999.9000000000001</v>
      </c>
      <c r="BV265">
        <v>0</v>
      </c>
      <c r="BW265">
        <v>0</v>
      </c>
      <c r="BX265">
        <v>9989.85888888889</v>
      </c>
      <c r="BY265">
        <v>0</v>
      </c>
      <c r="BZ265">
        <v>370.2267777777778</v>
      </c>
      <c r="CA265">
        <v>-16.68637407407407</v>
      </c>
      <c r="CB265">
        <v>73.99739259259259</v>
      </c>
      <c r="CC265">
        <v>90.83179999999999</v>
      </c>
      <c r="CD265">
        <v>1.406914814814815</v>
      </c>
      <c r="CE265">
        <v>89.47034074074078</v>
      </c>
      <c r="CF265">
        <v>14.99172222222222</v>
      </c>
      <c r="CG265">
        <v>1.598707037037037</v>
      </c>
      <c r="CH265">
        <v>1.461547037037037</v>
      </c>
      <c r="CI265">
        <v>13.94634444444445</v>
      </c>
      <c r="CJ265">
        <v>12.57168518518518</v>
      </c>
      <c r="CK265">
        <v>1600.011851851852</v>
      </c>
      <c r="CL265">
        <v>0.6920134444444445</v>
      </c>
      <c r="CM265">
        <v>0.3079865555555555</v>
      </c>
      <c r="CN265">
        <v>0</v>
      </c>
      <c r="CO265">
        <v>2.078648148148148</v>
      </c>
      <c r="CP265">
        <v>0</v>
      </c>
      <c r="CQ265">
        <v>16047.07407407407</v>
      </c>
      <c r="CR265">
        <v>13790.36666666667</v>
      </c>
      <c r="CS265">
        <v>38.09237037037037</v>
      </c>
      <c r="CT265">
        <v>38.98133333333333</v>
      </c>
      <c r="CU265">
        <v>38.73588888888889</v>
      </c>
      <c r="CV265">
        <v>37.01829629629629</v>
      </c>
      <c r="CW265">
        <v>37.37707407407407</v>
      </c>
      <c r="CX265">
        <v>1107.23</v>
      </c>
      <c r="CY265">
        <v>492.7818518518519</v>
      </c>
      <c r="CZ265">
        <v>0</v>
      </c>
      <c r="DA265">
        <v>1728493837</v>
      </c>
      <c r="DB265">
        <v>0</v>
      </c>
      <c r="DC265">
        <v>1728490956.5</v>
      </c>
      <c r="DD265" t="s">
        <v>362</v>
      </c>
      <c r="DE265">
        <v>1728490952.5</v>
      </c>
      <c r="DF265">
        <v>1728490956.5</v>
      </c>
      <c r="DG265">
        <v>1</v>
      </c>
      <c r="DH265">
        <v>-0.065</v>
      </c>
      <c r="DI265">
        <v>-0.008</v>
      </c>
      <c r="DJ265">
        <v>-3.246</v>
      </c>
      <c r="DK265">
        <v>-0.091</v>
      </c>
      <c r="DL265">
        <v>52</v>
      </c>
      <c r="DM265">
        <v>15</v>
      </c>
      <c r="DN265">
        <v>0.25</v>
      </c>
      <c r="DO265">
        <v>0.13</v>
      </c>
      <c r="DP265">
        <v>-16.0684675</v>
      </c>
      <c r="DQ265">
        <v>-9.451480300187558</v>
      </c>
      <c r="DR265">
        <v>0.9477788097408328</v>
      </c>
      <c r="DS265">
        <v>0</v>
      </c>
      <c r="DT265">
        <v>1.40111175</v>
      </c>
      <c r="DU265">
        <v>0.1090519699812375</v>
      </c>
      <c r="DV265">
        <v>0.017770909499446</v>
      </c>
      <c r="DW265">
        <v>0</v>
      </c>
      <c r="DX265">
        <v>0</v>
      </c>
      <c r="DY265">
        <v>2</v>
      </c>
      <c r="DZ265" t="s">
        <v>386</v>
      </c>
      <c r="EA265">
        <v>3.23039</v>
      </c>
      <c r="EB265">
        <v>2.70428</v>
      </c>
      <c r="EC265">
        <v>0.0272682</v>
      </c>
      <c r="ED265">
        <v>0.0313219</v>
      </c>
      <c r="EE265">
        <v>0.0855799</v>
      </c>
      <c r="EF265">
        <v>0.0801895</v>
      </c>
      <c r="EG265">
        <v>32034.7</v>
      </c>
      <c r="EH265">
        <v>31109.6</v>
      </c>
      <c r="EI265">
        <v>31532.3</v>
      </c>
      <c r="EJ265">
        <v>30438.2</v>
      </c>
      <c r="EK265">
        <v>38636.2</v>
      </c>
      <c r="EL265">
        <v>37011.1</v>
      </c>
      <c r="EM265">
        <v>44208.3</v>
      </c>
      <c r="EN265">
        <v>42494</v>
      </c>
      <c r="EO265">
        <v>1.77953</v>
      </c>
      <c r="EP265">
        <v>1.88387</v>
      </c>
      <c r="EQ265">
        <v>0.101313</v>
      </c>
      <c r="ER265">
        <v>0</v>
      </c>
      <c r="ES265">
        <v>23.4006</v>
      </c>
      <c r="ET265">
        <v>999.9</v>
      </c>
      <c r="EU265">
        <v>69.59999999999999</v>
      </c>
      <c r="EV265">
        <v>24.4</v>
      </c>
      <c r="EW265">
        <v>21.8997</v>
      </c>
      <c r="EX265">
        <v>60.8619</v>
      </c>
      <c r="EY265">
        <v>25.3886</v>
      </c>
      <c r="EZ265">
        <v>1</v>
      </c>
      <c r="FA265">
        <v>-0.14971</v>
      </c>
      <c r="FB265">
        <v>1.57189</v>
      </c>
      <c r="FC265">
        <v>20.1912</v>
      </c>
      <c r="FD265">
        <v>5.21849</v>
      </c>
      <c r="FE265">
        <v>11.998</v>
      </c>
      <c r="FF265">
        <v>4.9644</v>
      </c>
      <c r="FG265">
        <v>3.29545</v>
      </c>
      <c r="FH265">
        <v>9999</v>
      </c>
      <c r="FI265">
        <v>9999</v>
      </c>
      <c r="FJ265">
        <v>9999</v>
      </c>
      <c r="FK265">
        <v>148.8</v>
      </c>
      <c r="FL265">
        <v>4.97098</v>
      </c>
      <c r="FM265">
        <v>1.86768</v>
      </c>
      <c r="FN265">
        <v>1.85893</v>
      </c>
      <c r="FO265">
        <v>1.86508</v>
      </c>
      <c r="FP265">
        <v>1.86307</v>
      </c>
      <c r="FQ265">
        <v>1.86435</v>
      </c>
      <c r="FR265">
        <v>1.85985</v>
      </c>
      <c r="FS265">
        <v>1.86397</v>
      </c>
      <c r="FT265">
        <v>0</v>
      </c>
      <c r="FU265">
        <v>0</v>
      </c>
      <c r="FV265">
        <v>0</v>
      </c>
      <c r="FW265">
        <v>0</v>
      </c>
      <c r="FX265" t="s">
        <v>364</v>
      </c>
      <c r="FY265" t="s">
        <v>365</v>
      </c>
      <c r="FZ265" t="s">
        <v>366</v>
      </c>
      <c r="GA265" t="s">
        <v>366</v>
      </c>
      <c r="GB265" t="s">
        <v>366</v>
      </c>
      <c r="GC265" t="s">
        <v>366</v>
      </c>
      <c r="GD265">
        <v>0</v>
      </c>
      <c r="GE265">
        <v>100</v>
      </c>
      <c r="GF265">
        <v>100</v>
      </c>
      <c r="GG265">
        <v>-3.507</v>
      </c>
      <c r="GH265">
        <v>-0.09030000000000001</v>
      </c>
      <c r="GI265">
        <v>-2.868309889394353</v>
      </c>
      <c r="GJ265">
        <v>-0.006773961979547998</v>
      </c>
      <c r="GK265">
        <v>-8.296070481250098E-08</v>
      </c>
      <c r="GL265">
        <v>3.322967193956903E-10</v>
      </c>
      <c r="GM265">
        <v>-0.07871069313407227</v>
      </c>
      <c r="GN265">
        <v>-0.00208336341840114</v>
      </c>
      <c r="GO265">
        <v>8.801746095907445E-05</v>
      </c>
      <c r="GP265">
        <v>-2.677693255255651E-07</v>
      </c>
      <c r="GQ265">
        <v>3</v>
      </c>
      <c r="GR265">
        <v>2052</v>
      </c>
      <c r="GS265">
        <v>2</v>
      </c>
      <c r="GT265">
        <v>18</v>
      </c>
      <c r="GU265">
        <v>47.1</v>
      </c>
      <c r="GV265">
        <v>47.1</v>
      </c>
      <c r="GW265">
        <v>0.439453</v>
      </c>
      <c r="GX265">
        <v>2.41455</v>
      </c>
      <c r="GY265">
        <v>1.44897</v>
      </c>
      <c r="GZ265">
        <v>2.32056</v>
      </c>
      <c r="HA265">
        <v>1.55151</v>
      </c>
      <c r="HB265">
        <v>2.31079</v>
      </c>
      <c r="HC265">
        <v>29.623</v>
      </c>
      <c r="HD265">
        <v>14.5085</v>
      </c>
      <c r="HE265">
        <v>18</v>
      </c>
      <c r="HF265">
        <v>380.284</v>
      </c>
      <c r="HG265">
        <v>431.84</v>
      </c>
      <c r="HH265">
        <v>21.6639</v>
      </c>
      <c r="HI265">
        <v>25.0637</v>
      </c>
      <c r="HJ265">
        <v>30.0007</v>
      </c>
      <c r="HK265">
        <v>25.0394</v>
      </c>
      <c r="HL265">
        <v>24.9536</v>
      </c>
      <c r="HM265">
        <v>8.790279999999999</v>
      </c>
      <c r="HN265">
        <v>39.6608</v>
      </c>
      <c r="HO265">
        <v>29.2867</v>
      </c>
      <c r="HP265">
        <v>21.5983</v>
      </c>
      <c r="HQ265">
        <v>130.266</v>
      </c>
      <c r="HR265">
        <v>14.9484</v>
      </c>
      <c r="HS265">
        <v>100.088</v>
      </c>
      <c r="HT265">
        <v>101.549</v>
      </c>
    </row>
    <row r="266" spans="1:228">
      <c r="A266">
        <v>250</v>
      </c>
      <c r="B266">
        <v>1728493785</v>
      </c>
      <c r="C266">
        <v>2847.5</v>
      </c>
      <c r="D266" t="s">
        <v>868</v>
      </c>
      <c r="E266" t="s">
        <v>869</v>
      </c>
      <c r="F266">
        <v>5</v>
      </c>
      <c r="G266" t="s">
        <v>357</v>
      </c>
      <c r="H266" t="s">
        <v>358</v>
      </c>
      <c r="I266" t="s">
        <v>359</v>
      </c>
      <c r="J266" t="s">
        <v>851</v>
      </c>
      <c r="K266">
        <v>1728493777.214286</v>
      </c>
      <c r="L266">
        <f>(M266)/1000</f>
        <v>0</v>
      </c>
      <c r="M266">
        <f>IF(BH266, AP266, AJ266)</f>
        <v>0</v>
      </c>
      <c r="N266">
        <f>IF(BH266, AK266, AI266)</f>
        <v>0</v>
      </c>
      <c r="O266">
        <f>BJ266 - IF(AW266&gt;1, N266*BD266*100.0/(AY266), 0)</f>
        <v>0</v>
      </c>
      <c r="P266">
        <f>((V266-L266/2)*O266-N266)/(V266+L266/2)</f>
        <v>0</v>
      </c>
      <c r="Q266">
        <f>P266*(BQ266+BR266)/1000.0</f>
        <v>0</v>
      </c>
      <c r="R266">
        <f>(BJ266 - IF(AW266&gt;1, N266*BD266*100.0/(AY266), 0))*(BQ266+BR266)/1000.0</f>
        <v>0</v>
      </c>
      <c r="S266">
        <f>2.0/((1/U266-1/T266)+SIGN(U266)*SQRT((1/U266-1/T266)*(1/U266-1/T266) + 4*BE266/((BE266+1)*(BE266+1))*(2*1/U266*1/T266-1/T266*1/T266)))</f>
        <v>0</v>
      </c>
      <c r="T266">
        <f>IF(LEFT(BF266,1)&lt;&gt;"0",IF(LEFT(BF266,1)="1",3.0,BG266),$D$5+$E$5*(BX266*BQ266/($K$5*1000))+$F$5*(BX266*BQ266/($K$5*1000))*MAX(MIN(BD266,$J$5),$I$5)*MAX(MIN(BD266,$J$5),$I$5)+$G$5*MAX(MIN(BD266,$J$5),$I$5)*(BX266*BQ266/($K$5*1000))+$H$5*(BX266*BQ266/($K$5*1000))*(BX266*BQ266/($K$5*1000)))</f>
        <v>0</v>
      </c>
      <c r="U266">
        <f>L266*(1000-(1000*0.61365*exp(17.502*Y266/(240.97+Y266))/(BQ266+BR266)+BL266)/2)/(1000*0.61365*exp(17.502*Y266/(240.97+Y266))/(BQ266+BR266)-BL266)</f>
        <v>0</v>
      </c>
      <c r="V266">
        <f>1/((BE266+1)/(S266/1.6)+1/(T266/1.37)) + BE266/((BE266+1)/(S266/1.6) + BE266/(T266/1.37))</f>
        <v>0</v>
      </c>
      <c r="W266">
        <f>(AZ266*BC266)</f>
        <v>0</v>
      </c>
      <c r="X266">
        <f>(BS266+(W266+2*0.95*5.67E-8*(((BS266+$B$7)+273)^4-(BS266+273)^4)-44100*L266)/(1.84*29.3*T266+8*0.95*5.67E-8*(BS266+273)^3))</f>
        <v>0</v>
      </c>
      <c r="Y266">
        <f>($C$7*BT266+$D$7*BU266+$E$7*X266)</f>
        <v>0</v>
      </c>
      <c r="Z266">
        <f>0.61365*exp(17.502*Y266/(240.97+Y266))</f>
        <v>0</v>
      </c>
      <c r="AA266">
        <f>(AB266/AC266*100)</f>
        <v>0</v>
      </c>
      <c r="AB266">
        <f>BL266*(BQ266+BR266)/1000</f>
        <v>0</v>
      </c>
      <c r="AC266">
        <f>0.61365*exp(17.502*BS266/(240.97+BS266))</f>
        <v>0</v>
      </c>
      <c r="AD266">
        <f>(Z266-BL266*(BQ266+BR266)/1000)</f>
        <v>0</v>
      </c>
      <c r="AE266">
        <f>(-L266*44100)</f>
        <v>0</v>
      </c>
      <c r="AF266">
        <f>2*29.3*T266*0.92*(BS266-Y266)</f>
        <v>0</v>
      </c>
      <c r="AG266">
        <f>2*0.95*5.67E-8*(((BS266+$B$7)+273)^4-(Y266+273)^4)</f>
        <v>0</v>
      </c>
      <c r="AH266">
        <f>W266+AG266+AE266+AF266</f>
        <v>0</v>
      </c>
      <c r="AI266">
        <f>BP266*AW266*(BK266-BJ266*(1000-AW266*BM266)/(1000-AW266*BL266))/(100*BD266)</f>
        <v>0</v>
      </c>
      <c r="AJ266">
        <f>1000*BP266*AW266*(BL266-BM266)/(100*BD266*(1000-AW266*BL266))</f>
        <v>0</v>
      </c>
      <c r="AK266">
        <f>(AL266 - AM266 - BQ266*1E3/(8.314*(BS266+273.15)) * AO266/BP266 * AN266) * BP266/(100*BD266) * (1000 - BM266)/1000</f>
        <v>0</v>
      </c>
      <c r="AL266">
        <v>116.3301851624543</v>
      </c>
      <c r="AM266">
        <v>103.400526060606</v>
      </c>
      <c r="AN266">
        <v>2.475565291496687</v>
      </c>
      <c r="AO266">
        <v>66.78939070799302</v>
      </c>
      <c r="AP266">
        <f>(AR266 - AQ266 + BQ266*1E3/(8.314*(BS266+273.15)) * AT266/BP266 * AS266) * BP266/(100*BD266) * 1000/(1000 - AR266)</f>
        <v>0</v>
      </c>
      <c r="AQ266">
        <v>14.93618801335979</v>
      </c>
      <c r="AR266">
        <v>16.35697575757575</v>
      </c>
      <c r="AS266">
        <v>-0.005400311486239002</v>
      </c>
      <c r="AT266">
        <v>79.34896621495415</v>
      </c>
      <c r="AU266">
        <v>186</v>
      </c>
      <c r="AV266">
        <v>31</v>
      </c>
      <c r="AW266">
        <f>IF(AU266*$H$13&gt;=AY266,1.0,(AY266/(AY266-AU266*$H$13)))</f>
        <v>0</v>
      </c>
      <c r="AX266">
        <f>(AW266-1)*100</f>
        <v>0</v>
      </c>
      <c r="AY266">
        <f>MAX(0,($B$13+$C$13*BX266)/(1+$D$13*BX266)*BQ266/(BS266+273)*$E$13)</f>
        <v>0</v>
      </c>
      <c r="AZ266">
        <f>$B$11*BY266+$C$11*BZ266+$F$11*CK266*(1-CN266)</f>
        <v>0</v>
      </c>
      <c r="BA266">
        <f>AZ266*BB266</f>
        <v>0</v>
      </c>
      <c r="BB266">
        <f>($B$11*$D$9+$C$11*$D$9+$F$11*((CX266+CP266)/MAX(CX266+CP266+CY266, 0.1)*$I$9+CY266/MAX(CX266+CP266+CY266, 0.1)*$J$9))/($B$11+$C$11+$F$11)</f>
        <v>0</v>
      </c>
      <c r="BC266">
        <f>($B$11*$K$9+$C$11*$K$9+$F$11*((CX266+CP266)/MAX(CX266+CP266+CY266, 0.1)*$P$9+CY266/MAX(CX266+CP266+CY266, 0.1)*$Q$9))/($B$11+$C$11+$F$11)</f>
        <v>0</v>
      </c>
      <c r="BD266">
        <v>6</v>
      </c>
      <c r="BE266">
        <v>0.5</v>
      </c>
      <c r="BF266" t="s">
        <v>361</v>
      </c>
      <c r="BG266">
        <v>2</v>
      </c>
      <c r="BH266" t="b">
        <v>1</v>
      </c>
      <c r="BI266">
        <v>1728493777.214286</v>
      </c>
      <c r="BJ266">
        <v>84.075675</v>
      </c>
      <c r="BK266">
        <v>101.2043857142857</v>
      </c>
      <c r="BL266">
        <v>16.38658214285714</v>
      </c>
      <c r="BM266">
        <v>14.96824642857143</v>
      </c>
      <c r="BN266">
        <v>87.53734999999999</v>
      </c>
      <c r="BO266">
        <v>16.47691785714285</v>
      </c>
      <c r="BP266">
        <v>599.9755357142858</v>
      </c>
      <c r="BQ266">
        <v>97.49030714285713</v>
      </c>
      <c r="BR266">
        <v>0.09992123214285716</v>
      </c>
      <c r="BS266">
        <v>25.02934285714286</v>
      </c>
      <c r="BT266">
        <v>25.07248214285714</v>
      </c>
      <c r="BU266">
        <v>999.9000000000002</v>
      </c>
      <c r="BV266">
        <v>0</v>
      </c>
      <c r="BW266">
        <v>0</v>
      </c>
      <c r="BX266">
        <v>9999.373928571429</v>
      </c>
      <c r="BY266">
        <v>0</v>
      </c>
      <c r="BZ266">
        <v>393.6186428571428</v>
      </c>
      <c r="CA266">
        <v>-17.12872857142857</v>
      </c>
      <c r="CB266">
        <v>85.47616785714285</v>
      </c>
      <c r="CC266">
        <v>102.7418857142857</v>
      </c>
      <c r="CD266">
        <v>1.418336071428572</v>
      </c>
      <c r="CE266">
        <v>101.2043857142857</v>
      </c>
      <c r="CF266">
        <v>14.96824642857143</v>
      </c>
      <c r="CG266">
        <v>1.597532142857143</v>
      </c>
      <c r="CH266">
        <v>1.459259285714286</v>
      </c>
      <c r="CI266">
        <v>13.93500714285715</v>
      </c>
      <c r="CJ266">
        <v>12.54779642857143</v>
      </c>
      <c r="CK266">
        <v>1599.995357142857</v>
      </c>
      <c r="CL266">
        <v>0.6920142142857143</v>
      </c>
      <c r="CM266">
        <v>0.3079857857142858</v>
      </c>
      <c r="CN266">
        <v>0</v>
      </c>
      <c r="CO266">
        <v>2.097907142857143</v>
      </c>
      <c r="CP266">
        <v>0</v>
      </c>
      <c r="CQ266">
        <v>15994.82142857143</v>
      </c>
      <c r="CR266">
        <v>13790.22142857143</v>
      </c>
      <c r="CS266">
        <v>38.05114285714285</v>
      </c>
      <c r="CT266">
        <v>38.96174999999999</v>
      </c>
      <c r="CU266">
        <v>38.70507142857143</v>
      </c>
      <c r="CV266">
        <v>36.98192857142857</v>
      </c>
      <c r="CW266">
        <v>37.34125</v>
      </c>
      <c r="CX266">
        <v>1107.22</v>
      </c>
      <c r="CY266">
        <v>492.7753571428572</v>
      </c>
      <c r="CZ266">
        <v>0</v>
      </c>
      <c r="DA266">
        <v>1728493841.8</v>
      </c>
      <c r="DB266">
        <v>0</v>
      </c>
      <c r="DC266">
        <v>1728490956.5</v>
      </c>
      <c r="DD266" t="s">
        <v>362</v>
      </c>
      <c r="DE266">
        <v>1728490952.5</v>
      </c>
      <c r="DF266">
        <v>1728490956.5</v>
      </c>
      <c r="DG266">
        <v>1</v>
      </c>
      <c r="DH266">
        <v>-0.065</v>
      </c>
      <c r="DI266">
        <v>-0.008</v>
      </c>
      <c r="DJ266">
        <v>-3.246</v>
      </c>
      <c r="DK266">
        <v>-0.091</v>
      </c>
      <c r="DL266">
        <v>52</v>
      </c>
      <c r="DM266">
        <v>15</v>
      </c>
      <c r="DN266">
        <v>0.25</v>
      </c>
      <c r="DO266">
        <v>0.13</v>
      </c>
      <c r="DP266">
        <v>-16.79650243902439</v>
      </c>
      <c r="DQ266">
        <v>-5.995921254355403</v>
      </c>
      <c r="DR266">
        <v>0.5993058323808959</v>
      </c>
      <c r="DS266">
        <v>0</v>
      </c>
      <c r="DT266">
        <v>1.410874634146341</v>
      </c>
      <c r="DU266">
        <v>0.1825785365853693</v>
      </c>
      <c r="DV266">
        <v>0.02237246392195822</v>
      </c>
      <c r="DW266">
        <v>0</v>
      </c>
      <c r="DX266">
        <v>0</v>
      </c>
      <c r="DY266">
        <v>2</v>
      </c>
      <c r="DZ266" t="s">
        <v>386</v>
      </c>
      <c r="EA266">
        <v>3.23053</v>
      </c>
      <c r="EB266">
        <v>2.70457</v>
      </c>
      <c r="EC266">
        <v>0.0307035</v>
      </c>
      <c r="ED266">
        <v>0.0347809</v>
      </c>
      <c r="EE266">
        <v>0.08549039999999999</v>
      </c>
      <c r="EF266">
        <v>0.0801796</v>
      </c>
      <c r="EG266">
        <v>31920.9</v>
      </c>
      <c r="EH266">
        <v>30998.6</v>
      </c>
      <c r="EI266">
        <v>31531.7</v>
      </c>
      <c r="EJ266">
        <v>30438.3</v>
      </c>
      <c r="EK266">
        <v>38639.2</v>
      </c>
      <c r="EL266">
        <v>37011.7</v>
      </c>
      <c r="EM266">
        <v>44207.3</v>
      </c>
      <c r="EN266">
        <v>42494.1</v>
      </c>
      <c r="EO266">
        <v>1.78037</v>
      </c>
      <c r="EP266">
        <v>1.88317</v>
      </c>
      <c r="EQ266">
        <v>0.0997856</v>
      </c>
      <c r="ER266">
        <v>0</v>
      </c>
      <c r="ES266">
        <v>23.407</v>
      </c>
      <c r="ET266">
        <v>999.9</v>
      </c>
      <c r="EU266">
        <v>69.59999999999999</v>
      </c>
      <c r="EV266">
        <v>24.4</v>
      </c>
      <c r="EW266">
        <v>21.9006</v>
      </c>
      <c r="EX266">
        <v>61.0519</v>
      </c>
      <c r="EY266">
        <v>25.3606</v>
      </c>
      <c r="EZ266">
        <v>1</v>
      </c>
      <c r="FA266">
        <v>-0.148923</v>
      </c>
      <c r="FB266">
        <v>1.54786</v>
      </c>
      <c r="FC266">
        <v>20.1917</v>
      </c>
      <c r="FD266">
        <v>5.21879</v>
      </c>
      <c r="FE266">
        <v>11.998</v>
      </c>
      <c r="FF266">
        <v>4.9649</v>
      </c>
      <c r="FG266">
        <v>3.29548</v>
      </c>
      <c r="FH266">
        <v>9999</v>
      </c>
      <c r="FI266">
        <v>9999</v>
      </c>
      <c r="FJ266">
        <v>9999</v>
      </c>
      <c r="FK266">
        <v>148.8</v>
      </c>
      <c r="FL266">
        <v>4.97098</v>
      </c>
      <c r="FM266">
        <v>1.86768</v>
      </c>
      <c r="FN266">
        <v>1.85894</v>
      </c>
      <c r="FO266">
        <v>1.86508</v>
      </c>
      <c r="FP266">
        <v>1.86307</v>
      </c>
      <c r="FQ266">
        <v>1.86436</v>
      </c>
      <c r="FR266">
        <v>1.85984</v>
      </c>
      <c r="FS266">
        <v>1.86392</v>
      </c>
      <c r="FT266">
        <v>0</v>
      </c>
      <c r="FU266">
        <v>0</v>
      </c>
      <c r="FV266">
        <v>0</v>
      </c>
      <c r="FW266">
        <v>0</v>
      </c>
      <c r="FX266" t="s">
        <v>364</v>
      </c>
      <c r="FY266" t="s">
        <v>365</v>
      </c>
      <c r="FZ266" t="s">
        <v>366</v>
      </c>
      <c r="GA266" t="s">
        <v>366</v>
      </c>
      <c r="GB266" t="s">
        <v>366</v>
      </c>
      <c r="GC266" t="s">
        <v>366</v>
      </c>
      <c r="GD266">
        <v>0</v>
      </c>
      <c r="GE266">
        <v>100</v>
      </c>
      <c r="GF266">
        <v>100</v>
      </c>
      <c r="GG266">
        <v>-3.59</v>
      </c>
      <c r="GH266">
        <v>-0.09030000000000001</v>
      </c>
      <c r="GI266">
        <v>-2.868309889394353</v>
      </c>
      <c r="GJ266">
        <v>-0.006773961979547998</v>
      </c>
      <c r="GK266">
        <v>-8.296070481250098E-08</v>
      </c>
      <c r="GL266">
        <v>3.322967193956903E-10</v>
      </c>
      <c r="GM266">
        <v>-0.07871069313407227</v>
      </c>
      <c r="GN266">
        <v>-0.00208336341840114</v>
      </c>
      <c r="GO266">
        <v>8.801746095907445E-05</v>
      </c>
      <c r="GP266">
        <v>-2.677693255255651E-07</v>
      </c>
      <c r="GQ266">
        <v>3</v>
      </c>
      <c r="GR266">
        <v>2052</v>
      </c>
      <c r="GS266">
        <v>2</v>
      </c>
      <c r="GT266">
        <v>18</v>
      </c>
      <c r="GU266">
        <v>47.2</v>
      </c>
      <c r="GV266">
        <v>47.1</v>
      </c>
      <c r="GW266">
        <v>0.467529</v>
      </c>
      <c r="GX266">
        <v>2.40112</v>
      </c>
      <c r="GY266">
        <v>1.44897</v>
      </c>
      <c r="GZ266">
        <v>2.32056</v>
      </c>
      <c r="HA266">
        <v>1.55151</v>
      </c>
      <c r="HB266">
        <v>2.41333</v>
      </c>
      <c r="HC266">
        <v>29.623</v>
      </c>
      <c r="HD266">
        <v>14.5173</v>
      </c>
      <c r="HE266">
        <v>18</v>
      </c>
      <c r="HF266">
        <v>380.744</v>
      </c>
      <c r="HG266">
        <v>431.489</v>
      </c>
      <c r="HH266">
        <v>21.5807</v>
      </c>
      <c r="HI266">
        <v>25.071</v>
      </c>
      <c r="HJ266">
        <v>30.0007</v>
      </c>
      <c r="HK266">
        <v>25.0466</v>
      </c>
      <c r="HL266">
        <v>24.9609</v>
      </c>
      <c r="HM266">
        <v>9.42442</v>
      </c>
      <c r="HN266">
        <v>39.6608</v>
      </c>
      <c r="HO266">
        <v>29.2867</v>
      </c>
      <c r="HP266">
        <v>21.5414</v>
      </c>
      <c r="HQ266">
        <v>140.285</v>
      </c>
      <c r="HR266">
        <v>14.9484</v>
      </c>
      <c r="HS266">
        <v>100.086</v>
      </c>
      <c r="HT266">
        <v>101.55</v>
      </c>
    </row>
    <row r="267" spans="1:228">
      <c r="A267">
        <v>251</v>
      </c>
      <c r="B267">
        <v>1728493790</v>
      </c>
      <c r="C267">
        <v>2852.5</v>
      </c>
      <c r="D267" t="s">
        <v>870</v>
      </c>
      <c r="E267" t="s">
        <v>871</v>
      </c>
      <c r="F267">
        <v>5</v>
      </c>
      <c r="G267" t="s">
        <v>357</v>
      </c>
      <c r="H267" t="s">
        <v>358</v>
      </c>
      <c r="I267" t="s">
        <v>359</v>
      </c>
      <c r="J267" t="s">
        <v>851</v>
      </c>
      <c r="K267">
        <v>1728493782.5</v>
      </c>
      <c r="L267">
        <f>(M267)/1000</f>
        <v>0</v>
      </c>
      <c r="M267">
        <f>IF(BH267, AP267, AJ267)</f>
        <v>0</v>
      </c>
      <c r="N267">
        <f>IF(BH267, AK267, AI267)</f>
        <v>0</v>
      </c>
      <c r="O267">
        <f>BJ267 - IF(AW267&gt;1, N267*BD267*100.0/(AY267), 0)</f>
        <v>0</v>
      </c>
      <c r="P267">
        <f>((V267-L267/2)*O267-N267)/(V267+L267/2)</f>
        <v>0</v>
      </c>
      <c r="Q267">
        <f>P267*(BQ267+BR267)/1000.0</f>
        <v>0</v>
      </c>
      <c r="R267">
        <f>(BJ267 - IF(AW267&gt;1, N267*BD267*100.0/(AY267), 0))*(BQ267+BR267)/1000.0</f>
        <v>0</v>
      </c>
      <c r="S267">
        <f>2.0/((1/U267-1/T267)+SIGN(U267)*SQRT((1/U267-1/T267)*(1/U267-1/T267) + 4*BE267/((BE267+1)*(BE267+1))*(2*1/U267*1/T267-1/T267*1/T267)))</f>
        <v>0</v>
      </c>
      <c r="T267">
        <f>IF(LEFT(BF267,1)&lt;&gt;"0",IF(LEFT(BF267,1)="1",3.0,BG267),$D$5+$E$5*(BX267*BQ267/($K$5*1000))+$F$5*(BX267*BQ267/($K$5*1000))*MAX(MIN(BD267,$J$5),$I$5)*MAX(MIN(BD267,$J$5),$I$5)+$G$5*MAX(MIN(BD267,$J$5),$I$5)*(BX267*BQ267/($K$5*1000))+$H$5*(BX267*BQ267/($K$5*1000))*(BX267*BQ267/($K$5*1000)))</f>
        <v>0</v>
      </c>
      <c r="U267">
        <f>L267*(1000-(1000*0.61365*exp(17.502*Y267/(240.97+Y267))/(BQ267+BR267)+BL267)/2)/(1000*0.61365*exp(17.502*Y267/(240.97+Y267))/(BQ267+BR267)-BL267)</f>
        <v>0</v>
      </c>
      <c r="V267">
        <f>1/((BE267+1)/(S267/1.6)+1/(T267/1.37)) + BE267/((BE267+1)/(S267/1.6) + BE267/(T267/1.37))</f>
        <v>0</v>
      </c>
      <c r="W267">
        <f>(AZ267*BC267)</f>
        <v>0</v>
      </c>
      <c r="X267">
        <f>(BS267+(W267+2*0.95*5.67E-8*(((BS267+$B$7)+273)^4-(BS267+273)^4)-44100*L267)/(1.84*29.3*T267+8*0.95*5.67E-8*(BS267+273)^3))</f>
        <v>0</v>
      </c>
      <c r="Y267">
        <f>($C$7*BT267+$D$7*BU267+$E$7*X267)</f>
        <v>0</v>
      </c>
      <c r="Z267">
        <f>0.61365*exp(17.502*Y267/(240.97+Y267))</f>
        <v>0</v>
      </c>
      <c r="AA267">
        <f>(AB267/AC267*100)</f>
        <v>0</v>
      </c>
      <c r="AB267">
        <f>BL267*(BQ267+BR267)/1000</f>
        <v>0</v>
      </c>
      <c r="AC267">
        <f>0.61365*exp(17.502*BS267/(240.97+BS267))</f>
        <v>0</v>
      </c>
      <c r="AD267">
        <f>(Z267-BL267*(BQ267+BR267)/1000)</f>
        <v>0</v>
      </c>
      <c r="AE267">
        <f>(-L267*44100)</f>
        <v>0</v>
      </c>
      <c r="AF267">
        <f>2*29.3*T267*0.92*(BS267-Y267)</f>
        <v>0</v>
      </c>
      <c r="AG267">
        <f>2*0.95*5.67E-8*(((BS267+$B$7)+273)^4-(Y267+273)^4)</f>
        <v>0</v>
      </c>
      <c r="AH267">
        <f>W267+AG267+AE267+AF267</f>
        <v>0</v>
      </c>
      <c r="AI267">
        <f>BP267*AW267*(BK267-BJ267*(1000-AW267*BM267)/(1000-AW267*BL267))/(100*BD267)</f>
        <v>0</v>
      </c>
      <c r="AJ267">
        <f>1000*BP267*AW267*(BL267-BM267)/(100*BD267*(1000-AW267*BL267))</f>
        <v>0</v>
      </c>
      <c r="AK267">
        <f>(AL267 - AM267 - BQ267*1E3/(8.314*(BS267+273.15)) * AO267/BP267 * AN267) * BP267/(100*BD267) * (1000 - BM267)/1000</f>
        <v>0</v>
      </c>
      <c r="AL267">
        <v>129.0366109428816</v>
      </c>
      <c r="AM267">
        <v>115.8216303030303</v>
      </c>
      <c r="AN267">
        <v>2.488432688138403</v>
      </c>
      <c r="AO267">
        <v>66.78939070799302</v>
      </c>
      <c r="AP267">
        <f>(AR267 - AQ267 + BQ267*1E3/(8.314*(BS267+273.15)) * AT267/BP267 * AS267) * BP267/(100*BD267) * 1000/(1000 - AR267)</f>
        <v>0</v>
      </c>
      <c r="AQ267">
        <v>14.93650788465376</v>
      </c>
      <c r="AR267">
        <v>16.34386363636364</v>
      </c>
      <c r="AS267">
        <v>-0.00100753467862777</v>
      </c>
      <c r="AT267">
        <v>79.34896621495415</v>
      </c>
      <c r="AU267">
        <v>185</v>
      </c>
      <c r="AV267">
        <v>31</v>
      </c>
      <c r="AW267">
        <f>IF(AU267*$H$13&gt;=AY267,1.0,(AY267/(AY267-AU267*$H$13)))</f>
        <v>0</v>
      </c>
      <c r="AX267">
        <f>(AW267-1)*100</f>
        <v>0</v>
      </c>
      <c r="AY267">
        <f>MAX(0,($B$13+$C$13*BX267)/(1+$D$13*BX267)*BQ267/(BS267+273)*$E$13)</f>
        <v>0</v>
      </c>
      <c r="AZ267">
        <f>$B$11*BY267+$C$11*BZ267+$F$11*CK267*(1-CN267)</f>
        <v>0</v>
      </c>
      <c r="BA267">
        <f>AZ267*BB267</f>
        <v>0</v>
      </c>
      <c r="BB267">
        <f>($B$11*$D$9+$C$11*$D$9+$F$11*((CX267+CP267)/MAX(CX267+CP267+CY267, 0.1)*$I$9+CY267/MAX(CX267+CP267+CY267, 0.1)*$J$9))/($B$11+$C$11+$F$11)</f>
        <v>0</v>
      </c>
      <c r="BC267">
        <f>($B$11*$K$9+$C$11*$K$9+$F$11*((CX267+CP267)/MAX(CX267+CP267+CY267, 0.1)*$P$9+CY267/MAX(CX267+CP267+CY267, 0.1)*$Q$9))/($B$11+$C$11+$F$11)</f>
        <v>0</v>
      </c>
      <c r="BD267">
        <v>6</v>
      </c>
      <c r="BE267">
        <v>0.5</v>
      </c>
      <c r="BF267" t="s">
        <v>361</v>
      </c>
      <c r="BG267">
        <v>2</v>
      </c>
      <c r="BH267" t="b">
        <v>1</v>
      </c>
      <c r="BI267">
        <v>1728493782.5</v>
      </c>
      <c r="BJ267">
        <v>96.86615185185185</v>
      </c>
      <c r="BK267">
        <v>114.4025148148148</v>
      </c>
      <c r="BL267">
        <v>16.36816666666667</v>
      </c>
      <c r="BM267">
        <v>14.94202962962963</v>
      </c>
      <c r="BN267">
        <v>100.4151185185185</v>
      </c>
      <c r="BO267">
        <v>16.45851481481481</v>
      </c>
      <c r="BP267">
        <v>599.9884814814815</v>
      </c>
      <c r="BQ267">
        <v>97.49034074074076</v>
      </c>
      <c r="BR267">
        <v>0.0999110037037037</v>
      </c>
      <c r="BS267">
        <v>25.01731851851852</v>
      </c>
      <c r="BT267">
        <v>25.06084074074074</v>
      </c>
      <c r="BU267">
        <v>999.9000000000001</v>
      </c>
      <c r="BV267">
        <v>0</v>
      </c>
      <c r="BW267">
        <v>0</v>
      </c>
      <c r="BX267">
        <v>10000.78148148148</v>
      </c>
      <c r="BY267">
        <v>0</v>
      </c>
      <c r="BZ267">
        <v>417.2029629629629</v>
      </c>
      <c r="CA267">
        <v>-17.53648148148148</v>
      </c>
      <c r="CB267">
        <v>98.47786296296297</v>
      </c>
      <c r="CC267">
        <v>116.1377851851852</v>
      </c>
      <c r="CD267">
        <v>1.426131481481481</v>
      </c>
      <c r="CE267">
        <v>114.4025148148148</v>
      </c>
      <c r="CF267">
        <v>14.94202962962963</v>
      </c>
      <c r="CG267">
        <v>1.595737407407407</v>
      </c>
      <c r="CH267">
        <v>1.456704074074074</v>
      </c>
      <c r="CI267">
        <v>13.91769259259259</v>
      </c>
      <c r="CJ267">
        <v>12.52112222222222</v>
      </c>
      <c r="CK267">
        <v>1600.003333333333</v>
      </c>
      <c r="CL267">
        <v>0.6920166296296298</v>
      </c>
      <c r="CM267">
        <v>0.3079833703703703</v>
      </c>
      <c r="CN267">
        <v>0</v>
      </c>
      <c r="CO267">
        <v>2.116162962962963</v>
      </c>
      <c r="CP267">
        <v>0</v>
      </c>
      <c r="CQ267">
        <v>15940.53333333333</v>
      </c>
      <c r="CR267">
        <v>13790.3037037037</v>
      </c>
      <c r="CS267">
        <v>38.00207407407407</v>
      </c>
      <c r="CT267">
        <v>38.93014814814815</v>
      </c>
      <c r="CU267">
        <v>38.66174074074074</v>
      </c>
      <c r="CV267">
        <v>36.95566666666667</v>
      </c>
      <c r="CW267">
        <v>37.29833333333333</v>
      </c>
      <c r="CX267">
        <v>1107.228518518519</v>
      </c>
      <c r="CY267">
        <v>492.7748148148149</v>
      </c>
      <c r="CZ267">
        <v>0</v>
      </c>
      <c r="DA267">
        <v>1728493847.2</v>
      </c>
      <c r="DB267">
        <v>0</v>
      </c>
      <c r="DC267">
        <v>1728490956.5</v>
      </c>
      <c r="DD267" t="s">
        <v>362</v>
      </c>
      <c r="DE267">
        <v>1728490952.5</v>
      </c>
      <c r="DF267">
        <v>1728490956.5</v>
      </c>
      <c r="DG267">
        <v>1</v>
      </c>
      <c r="DH267">
        <v>-0.065</v>
      </c>
      <c r="DI267">
        <v>-0.008</v>
      </c>
      <c r="DJ267">
        <v>-3.246</v>
      </c>
      <c r="DK267">
        <v>-0.091</v>
      </c>
      <c r="DL267">
        <v>52</v>
      </c>
      <c r="DM267">
        <v>15</v>
      </c>
      <c r="DN267">
        <v>0.25</v>
      </c>
      <c r="DO267">
        <v>0.13</v>
      </c>
      <c r="DP267">
        <v>-17.3163</v>
      </c>
      <c r="DQ267">
        <v>-4.633091932457729</v>
      </c>
      <c r="DR267">
        <v>0.4475814283457258</v>
      </c>
      <c r="DS267">
        <v>0</v>
      </c>
      <c r="DT267">
        <v>1.417028</v>
      </c>
      <c r="DU267">
        <v>0.0671885178236368</v>
      </c>
      <c r="DV267">
        <v>0.01936862930101148</v>
      </c>
      <c r="DW267">
        <v>1</v>
      </c>
      <c r="DX267">
        <v>1</v>
      </c>
      <c r="DY267">
        <v>2</v>
      </c>
      <c r="DZ267" t="s">
        <v>363</v>
      </c>
      <c r="EA267">
        <v>3.23054</v>
      </c>
      <c r="EB267">
        <v>2.70431</v>
      </c>
      <c r="EC267">
        <v>0.03411</v>
      </c>
      <c r="ED267">
        <v>0.0381994</v>
      </c>
      <c r="EE267">
        <v>0.0854418</v>
      </c>
      <c r="EF267">
        <v>0.0801881</v>
      </c>
      <c r="EG267">
        <v>31808.3</v>
      </c>
      <c r="EH267">
        <v>30887.9</v>
      </c>
      <c r="EI267">
        <v>31531.4</v>
      </c>
      <c r="EJ267">
        <v>30437.6</v>
      </c>
      <c r="EK267">
        <v>38641</v>
      </c>
      <c r="EL267">
        <v>37010.7</v>
      </c>
      <c r="EM267">
        <v>44206.9</v>
      </c>
      <c r="EN267">
        <v>42493.2</v>
      </c>
      <c r="EO267">
        <v>1.78288</v>
      </c>
      <c r="EP267">
        <v>1.883</v>
      </c>
      <c r="EQ267">
        <v>0.0998974</v>
      </c>
      <c r="ER267">
        <v>0</v>
      </c>
      <c r="ES267">
        <v>23.411</v>
      </c>
      <c r="ET267">
        <v>999.9</v>
      </c>
      <c r="EU267">
        <v>69.59999999999999</v>
      </c>
      <c r="EV267">
        <v>24.4</v>
      </c>
      <c r="EW267">
        <v>21.9002</v>
      </c>
      <c r="EX267">
        <v>61.0919</v>
      </c>
      <c r="EY267">
        <v>25.0601</v>
      </c>
      <c r="EZ267">
        <v>1</v>
      </c>
      <c r="FA267">
        <v>-0.148633</v>
      </c>
      <c r="FB267">
        <v>1.52814</v>
      </c>
      <c r="FC267">
        <v>20.1919</v>
      </c>
      <c r="FD267">
        <v>5.21894</v>
      </c>
      <c r="FE267">
        <v>11.998</v>
      </c>
      <c r="FF267">
        <v>4.9648</v>
      </c>
      <c r="FG267">
        <v>3.2956</v>
      </c>
      <c r="FH267">
        <v>9999</v>
      </c>
      <c r="FI267">
        <v>9999</v>
      </c>
      <c r="FJ267">
        <v>9999</v>
      </c>
      <c r="FK267">
        <v>148.8</v>
      </c>
      <c r="FL267">
        <v>4.97097</v>
      </c>
      <c r="FM267">
        <v>1.86768</v>
      </c>
      <c r="FN267">
        <v>1.85893</v>
      </c>
      <c r="FO267">
        <v>1.86508</v>
      </c>
      <c r="FP267">
        <v>1.86309</v>
      </c>
      <c r="FQ267">
        <v>1.86438</v>
      </c>
      <c r="FR267">
        <v>1.85987</v>
      </c>
      <c r="FS267">
        <v>1.86395</v>
      </c>
      <c r="FT267">
        <v>0</v>
      </c>
      <c r="FU267">
        <v>0</v>
      </c>
      <c r="FV267">
        <v>0</v>
      </c>
      <c r="FW267">
        <v>0</v>
      </c>
      <c r="FX267" t="s">
        <v>364</v>
      </c>
      <c r="FY267" t="s">
        <v>365</v>
      </c>
      <c r="FZ267" t="s">
        <v>366</v>
      </c>
      <c r="GA267" t="s">
        <v>366</v>
      </c>
      <c r="GB267" t="s">
        <v>366</v>
      </c>
      <c r="GC267" t="s">
        <v>366</v>
      </c>
      <c r="GD267">
        <v>0</v>
      </c>
      <c r="GE267">
        <v>100</v>
      </c>
      <c r="GF267">
        <v>100</v>
      </c>
      <c r="GG267">
        <v>-3.674</v>
      </c>
      <c r="GH267">
        <v>-0.09030000000000001</v>
      </c>
      <c r="GI267">
        <v>-2.868309889394353</v>
      </c>
      <c r="GJ267">
        <v>-0.006773961979547998</v>
      </c>
      <c r="GK267">
        <v>-8.296070481250098E-08</v>
      </c>
      <c r="GL267">
        <v>3.322967193956903E-10</v>
      </c>
      <c r="GM267">
        <v>-0.07871069313407227</v>
      </c>
      <c r="GN267">
        <v>-0.00208336341840114</v>
      </c>
      <c r="GO267">
        <v>8.801746095907445E-05</v>
      </c>
      <c r="GP267">
        <v>-2.677693255255651E-07</v>
      </c>
      <c r="GQ267">
        <v>3</v>
      </c>
      <c r="GR267">
        <v>2052</v>
      </c>
      <c r="GS267">
        <v>2</v>
      </c>
      <c r="GT267">
        <v>18</v>
      </c>
      <c r="GU267">
        <v>47.3</v>
      </c>
      <c r="GV267">
        <v>47.2</v>
      </c>
      <c r="GW267">
        <v>0.499268</v>
      </c>
      <c r="GX267">
        <v>2.41333</v>
      </c>
      <c r="GY267">
        <v>1.44897</v>
      </c>
      <c r="GZ267">
        <v>2.32056</v>
      </c>
      <c r="HA267">
        <v>1.55151</v>
      </c>
      <c r="HB267">
        <v>2.24243</v>
      </c>
      <c r="HC267">
        <v>29.623</v>
      </c>
      <c r="HD267">
        <v>14.5085</v>
      </c>
      <c r="HE267">
        <v>18</v>
      </c>
      <c r="HF267">
        <v>382.008</v>
      </c>
      <c r="HG267">
        <v>431.445</v>
      </c>
      <c r="HH267">
        <v>21.5218</v>
      </c>
      <c r="HI267">
        <v>25.0779</v>
      </c>
      <c r="HJ267">
        <v>30.0005</v>
      </c>
      <c r="HK267">
        <v>25.0535</v>
      </c>
      <c r="HL267">
        <v>24.9682</v>
      </c>
      <c r="HM267">
        <v>10.0011</v>
      </c>
      <c r="HN267">
        <v>39.6608</v>
      </c>
      <c r="HO267">
        <v>29.2867</v>
      </c>
      <c r="HP267">
        <v>21.4919</v>
      </c>
      <c r="HQ267">
        <v>155.311</v>
      </c>
      <c r="HR267">
        <v>14.9523</v>
      </c>
      <c r="HS267">
        <v>100.085</v>
      </c>
      <c r="HT267">
        <v>101.548</v>
      </c>
    </row>
    <row r="268" spans="1:228">
      <c r="A268">
        <v>252</v>
      </c>
      <c r="B268">
        <v>1728493795</v>
      </c>
      <c r="C268">
        <v>2857.5</v>
      </c>
      <c r="D268" t="s">
        <v>872</v>
      </c>
      <c r="E268" t="s">
        <v>873</v>
      </c>
      <c r="F268">
        <v>5</v>
      </c>
      <c r="G268" t="s">
        <v>357</v>
      </c>
      <c r="H268" t="s">
        <v>358</v>
      </c>
      <c r="I268" t="s">
        <v>359</v>
      </c>
      <c r="J268" t="s">
        <v>851</v>
      </c>
      <c r="K268">
        <v>1728493787.214286</v>
      </c>
      <c r="L268">
        <f>(M268)/1000</f>
        <v>0</v>
      </c>
      <c r="M268">
        <f>IF(BH268, AP268, AJ268)</f>
        <v>0</v>
      </c>
      <c r="N268">
        <f>IF(BH268, AK268, AI268)</f>
        <v>0</v>
      </c>
      <c r="O268">
        <f>BJ268 - IF(AW268&gt;1, N268*BD268*100.0/(AY268), 0)</f>
        <v>0</v>
      </c>
      <c r="P268">
        <f>((V268-L268/2)*O268-N268)/(V268+L268/2)</f>
        <v>0</v>
      </c>
      <c r="Q268">
        <f>P268*(BQ268+BR268)/1000.0</f>
        <v>0</v>
      </c>
      <c r="R268">
        <f>(BJ268 - IF(AW268&gt;1, N268*BD268*100.0/(AY268), 0))*(BQ268+BR268)/1000.0</f>
        <v>0</v>
      </c>
      <c r="S268">
        <f>2.0/((1/U268-1/T268)+SIGN(U268)*SQRT((1/U268-1/T268)*(1/U268-1/T268) + 4*BE268/((BE268+1)*(BE268+1))*(2*1/U268*1/T268-1/T268*1/T268)))</f>
        <v>0</v>
      </c>
      <c r="T268">
        <f>IF(LEFT(BF268,1)&lt;&gt;"0",IF(LEFT(BF268,1)="1",3.0,BG268),$D$5+$E$5*(BX268*BQ268/($K$5*1000))+$F$5*(BX268*BQ268/($K$5*1000))*MAX(MIN(BD268,$J$5),$I$5)*MAX(MIN(BD268,$J$5),$I$5)+$G$5*MAX(MIN(BD268,$J$5),$I$5)*(BX268*BQ268/($K$5*1000))+$H$5*(BX268*BQ268/($K$5*1000))*(BX268*BQ268/($K$5*1000)))</f>
        <v>0</v>
      </c>
      <c r="U268">
        <f>L268*(1000-(1000*0.61365*exp(17.502*Y268/(240.97+Y268))/(BQ268+BR268)+BL268)/2)/(1000*0.61365*exp(17.502*Y268/(240.97+Y268))/(BQ268+BR268)-BL268)</f>
        <v>0</v>
      </c>
      <c r="V268">
        <f>1/((BE268+1)/(S268/1.6)+1/(T268/1.37)) + BE268/((BE268+1)/(S268/1.6) + BE268/(T268/1.37))</f>
        <v>0</v>
      </c>
      <c r="W268">
        <f>(AZ268*BC268)</f>
        <v>0</v>
      </c>
      <c r="X268">
        <f>(BS268+(W268+2*0.95*5.67E-8*(((BS268+$B$7)+273)^4-(BS268+273)^4)-44100*L268)/(1.84*29.3*T268+8*0.95*5.67E-8*(BS268+273)^3))</f>
        <v>0</v>
      </c>
      <c r="Y268">
        <f>($C$7*BT268+$D$7*BU268+$E$7*X268)</f>
        <v>0</v>
      </c>
      <c r="Z268">
        <f>0.61365*exp(17.502*Y268/(240.97+Y268))</f>
        <v>0</v>
      </c>
      <c r="AA268">
        <f>(AB268/AC268*100)</f>
        <v>0</v>
      </c>
      <c r="AB268">
        <f>BL268*(BQ268+BR268)/1000</f>
        <v>0</v>
      </c>
      <c r="AC268">
        <f>0.61365*exp(17.502*BS268/(240.97+BS268))</f>
        <v>0</v>
      </c>
      <c r="AD268">
        <f>(Z268-BL268*(BQ268+BR268)/1000)</f>
        <v>0</v>
      </c>
      <c r="AE268">
        <f>(-L268*44100)</f>
        <v>0</v>
      </c>
      <c r="AF268">
        <f>2*29.3*T268*0.92*(BS268-Y268)</f>
        <v>0</v>
      </c>
      <c r="AG268">
        <f>2*0.95*5.67E-8*(((BS268+$B$7)+273)^4-(Y268+273)^4)</f>
        <v>0</v>
      </c>
      <c r="AH268">
        <f>W268+AG268+AE268+AF268</f>
        <v>0</v>
      </c>
      <c r="AI268">
        <f>BP268*AW268*(BK268-BJ268*(1000-AW268*BM268)/(1000-AW268*BL268))/(100*BD268)</f>
        <v>0</v>
      </c>
      <c r="AJ268">
        <f>1000*BP268*AW268*(BL268-BM268)/(100*BD268*(1000-AW268*BL268))</f>
        <v>0</v>
      </c>
      <c r="AK268">
        <f>(AL268 - AM268 - BQ268*1E3/(8.314*(BS268+273.15)) * AO268/BP268 * AN268) * BP268/(100*BD268) * (1000 - BM268)/1000</f>
        <v>0</v>
      </c>
      <c r="AL268">
        <v>141.7389639767923</v>
      </c>
      <c r="AM268">
        <v>128.263503030303</v>
      </c>
      <c r="AN268">
        <v>2.488483907648825</v>
      </c>
      <c r="AO268">
        <v>66.78939070799302</v>
      </c>
      <c r="AP268">
        <f>(AR268 - AQ268 + BQ268*1E3/(8.314*(BS268+273.15)) * AT268/BP268 * AS268) * BP268/(100*BD268) * 1000/(1000 - AR268)</f>
        <v>0</v>
      </c>
      <c r="AQ268">
        <v>14.93836379387403</v>
      </c>
      <c r="AR268">
        <v>16.33780545454545</v>
      </c>
      <c r="AS268">
        <v>-0.0002376739908944256</v>
      </c>
      <c r="AT268">
        <v>79.34896621495415</v>
      </c>
      <c r="AU268">
        <v>184</v>
      </c>
      <c r="AV268">
        <v>31</v>
      </c>
      <c r="AW268">
        <f>IF(AU268*$H$13&gt;=AY268,1.0,(AY268/(AY268-AU268*$H$13)))</f>
        <v>0</v>
      </c>
      <c r="AX268">
        <f>(AW268-1)*100</f>
        <v>0</v>
      </c>
      <c r="AY268">
        <f>MAX(0,($B$13+$C$13*BX268)/(1+$D$13*BX268)*BQ268/(BS268+273)*$E$13)</f>
        <v>0</v>
      </c>
      <c r="AZ268">
        <f>$B$11*BY268+$C$11*BZ268+$F$11*CK268*(1-CN268)</f>
        <v>0</v>
      </c>
      <c r="BA268">
        <f>AZ268*BB268</f>
        <v>0</v>
      </c>
      <c r="BB268">
        <f>($B$11*$D$9+$C$11*$D$9+$F$11*((CX268+CP268)/MAX(CX268+CP268+CY268, 0.1)*$I$9+CY268/MAX(CX268+CP268+CY268, 0.1)*$J$9))/($B$11+$C$11+$F$11)</f>
        <v>0</v>
      </c>
      <c r="BC268">
        <f>($B$11*$K$9+$C$11*$K$9+$F$11*((CX268+CP268)/MAX(CX268+CP268+CY268, 0.1)*$P$9+CY268/MAX(CX268+CP268+CY268, 0.1)*$Q$9))/($B$11+$C$11+$F$11)</f>
        <v>0</v>
      </c>
      <c r="BD268">
        <v>6</v>
      </c>
      <c r="BE268">
        <v>0.5</v>
      </c>
      <c r="BF268" t="s">
        <v>361</v>
      </c>
      <c r="BG268">
        <v>2</v>
      </c>
      <c r="BH268" t="b">
        <v>1</v>
      </c>
      <c r="BI268">
        <v>1728493787.214286</v>
      </c>
      <c r="BJ268">
        <v>108.3515642857143</v>
      </c>
      <c r="BK268">
        <v>126.2008571428571</v>
      </c>
      <c r="BL268">
        <v>16.35183571428572</v>
      </c>
      <c r="BM268">
        <v>14.93719642857143</v>
      </c>
      <c r="BN268">
        <v>111.9790214285714</v>
      </c>
      <c r="BO268">
        <v>16.44219642857143</v>
      </c>
      <c r="BP268">
        <v>600.0034642857144</v>
      </c>
      <c r="BQ268">
        <v>97.48988571428571</v>
      </c>
      <c r="BR268">
        <v>0.100005675</v>
      </c>
      <c r="BS268">
        <v>25.00542857142858</v>
      </c>
      <c r="BT268">
        <v>25.04959642857142</v>
      </c>
      <c r="BU268">
        <v>999.9000000000002</v>
      </c>
      <c r="BV268">
        <v>0</v>
      </c>
      <c r="BW268">
        <v>0</v>
      </c>
      <c r="BX268">
        <v>10002.31285714286</v>
      </c>
      <c r="BY268">
        <v>0</v>
      </c>
      <c r="BZ268">
        <v>435.59875</v>
      </c>
      <c r="CA268">
        <v>-17.84932142857143</v>
      </c>
      <c r="CB268">
        <v>110.1527035714286</v>
      </c>
      <c r="CC268">
        <v>128.1145714285715</v>
      </c>
      <c r="CD268">
        <v>1.414639642857143</v>
      </c>
      <c r="CE268">
        <v>126.2008571428571</v>
      </c>
      <c r="CF268">
        <v>14.93719642857143</v>
      </c>
      <c r="CG268">
        <v>1.594138571428571</v>
      </c>
      <c r="CH268">
        <v>1.456226071428571</v>
      </c>
      <c r="CI268">
        <v>13.90225714285714</v>
      </c>
      <c r="CJ268">
        <v>12.516125</v>
      </c>
      <c r="CK268">
        <v>1600.005357142858</v>
      </c>
      <c r="CL268">
        <v>0.6920144285714286</v>
      </c>
      <c r="CM268">
        <v>0.3079855714285714</v>
      </c>
      <c r="CN268">
        <v>0</v>
      </c>
      <c r="CO268">
        <v>2.09935</v>
      </c>
      <c r="CP268">
        <v>0</v>
      </c>
      <c r="CQ268">
        <v>15895.925</v>
      </c>
      <c r="CR268">
        <v>13790.30357142857</v>
      </c>
      <c r="CS268">
        <v>37.96625</v>
      </c>
      <c r="CT268">
        <v>38.90821428571428</v>
      </c>
      <c r="CU268">
        <v>38.62696428571428</v>
      </c>
      <c r="CV268">
        <v>36.92153571428571</v>
      </c>
      <c r="CW268">
        <v>37.27214285714285</v>
      </c>
      <c r="CX268">
        <v>1107.226785714286</v>
      </c>
      <c r="CY268">
        <v>492.7785714285715</v>
      </c>
      <c r="CZ268">
        <v>0</v>
      </c>
      <c r="DA268">
        <v>1728493852</v>
      </c>
      <c r="DB268">
        <v>0</v>
      </c>
      <c r="DC268">
        <v>1728490956.5</v>
      </c>
      <c r="DD268" t="s">
        <v>362</v>
      </c>
      <c r="DE268">
        <v>1728490952.5</v>
      </c>
      <c r="DF268">
        <v>1728490956.5</v>
      </c>
      <c r="DG268">
        <v>1</v>
      </c>
      <c r="DH268">
        <v>-0.065</v>
      </c>
      <c r="DI268">
        <v>-0.008</v>
      </c>
      <c r="DJ268">
        <v>-3.246</v>
      </c>
      <c r="DK268">
        <v>-0.091</v>
      </c>
      <c r="DL268">
        <v>52</v>
      </c>
      <c r="DM268">
        <v>15</v>
      </c>
      <c r="DN268">
        <v>0.25</v>
      </c>
      <c r="DO268">
        <v>0.13</v>
      </c>
      <c r="DP268">
        <v>-17.6026925</v>
      </c>
      <c r="DQ268">
        <v>-4.155357973733583</v>
      </c>
      <c r="DR268">
        <v>0.4029325994428222</v>
      </c>
      <c r="DS268">
        <v>0</v>
      </c>
      <c r="DT268">
        <v>1.4198355</v>
      </c>
      <c r="DU268">
        <v>-0.100670994371486</v>
      </c>
      <c r="DV268">
        <v>0.01565423536139663</v>
      </c>
      <c r="DW268">
        <v>0</v>
      </c>
      <c r="DX268">
        <v>0</v>
      </c>
      <c r="DY268">
        <v>2</v>
      </c>
      <c r="DZ268" t="s">
        <v>386</v>
      </c>
      <c r="EA268">
        <v>3.23062</v>
      </c>
      <c r="EB268">
        <v>2.70439</v>
      </c>
      <c r="EC268">
        <v>0.0374753</v>
      </c>
      <c r="ED268">
        <v>0.0415715</v>
      </c>
      <c r="EE268">
        <v>0.08542130000000001</v>
      </c>
      <c r="EF268">
        <v>0.0801915</v>
      </c>
      <c r="EG268">
        <v>31697.1</v>
      </c>
      <c r="EH268">
        <v>30779.4</v>
      </c>
      <c r="EI268">
        <v>31531</v>
      </c>
      <c r="EJ268">
        <v>30437.4</v>
      </c>
      <c r="EK268">
        <v>38641.4</v>
      </c>
      <c r="EL268">
        <v>37010.4</v>
      </c>
      <c r="EM268">
        <v>44206.2</v>
      </c>
      <c r="EN268">
        <v>42493</v>
      </c>
      <c r="EO268">
        <v>1.78447</v>
      </c>
      <c r="EP268">
        <v>1.88283</v>
      </c>
      <c r="EQ268">
        <v>0.0987276</v>
      </c>
      <c r="ER268">
        <v>0</v>
      </c>
      <c r="ES268">
        <v>23.4159</v>
      </c>
      <c r="ET268">
        <v>999.9</v>
      </c>
      <c r="EU268">
        <v>69.59999999999999</v>
      </c>
      <c r="EV268">
        <v>24.4</v>
      </c>
      <c r="EW268">
        <v>21.9013</v>
      </c>
      <c r="EX268">
        <v>61.1019</v>
      </c>
      <c r="EY268">
        <v>25.02</v>
      </c>
      <c r="EZ268">
        <v>1</v>
      </c>
      <c r="FA268">
        <v>-0.148133</v>
      </c>
      <c r="FB268">
        <v>1.50566</v>
      </c>
      <c r="FC268">
        <v>20.1922</v>
      </c>
      <c r="FD268">
        <v>5.21954</v>
      </c>
      <c r="FE268">
        <v>11.998</v>
      </c>
      <c r="FF268">
        <v>4.96515</v>
      </c>
      <c r="FG268">
        <v>3.29563</v>
      </c>
      <c r="FH268">
        <v>9999</v>
      </c>
      <c r="FI268">
        <v>9999</v>
      </c>
      <c r="FJ268">
        <v>9999</v>
      </c>
      <c r="FK268">
        <v>148.8</v>
      </c>
      <c r="FL268">
        <v>4.97097</v>
      </c>
      <c r="FM268">
        <v>1.86768</v>
      </c>
      <c r="FN268">
        <v>1.85895</v>
      </c>
      <c r="FO268">
        <v>1.86508</v>
      </c>
      <c r="FP268">
        <v>1.86307</v>
      </c>
      <c r="FQ268">
        <v>1.86435</v>
      </c>
      <c r="FR268">
        <v>1.85986</v>
      </c>
      <c r="FS268">
        <v>1.86394</v>
      </c>
      <c r="FT268">
        <v>0</v>
      </c>
      <c r="FU268">
        <v>0</v>
      </c>
      <c r="FV268">
        <v>0</v>
      </c>
      <c r="FW268">
        <v>0</v>
      </c>
      <c r="FX268" t="s">
        <v>364</v>
      </c>
      <c r="FY268" t="s">
        <v>365</v>
      </c>
      <c r="FZ268" t="s">
        <v>366</v>
      </c>
      <c r="GA268" t="s">
        <v>366</v>
      </c>
      <c r="GB268" t="s">
        <v>366</v>
      </c>
      <c r="GC268" t="s">
        <v>366</v>
      </c>
      <c r="GD268">
        <v>0</v>
      </c>
      <c r="GE268">
        <v>100</v>
      </c>
      <c r="GF268">
        <v>100</v>
      </c>
      <c r="GG268">
        <v>-3.757</v>
      </c>
      <c r="GH268">
        <v>-0.09039999999999999</v>
      </c>
      <c r="GI268">
        <v>-2.868309889394353</v>
      </c>
      <c r="GJ268">
        <v>-0.006773961979547998</v>
      </c>
      <c r="GK268">
        <v>-8.296070481250098E-08</v>
      </c>
      <c r="GL268">
        <v>3.322967193956903E-10</v>
      </c>
      <c r="GM268">
        <v>-0.07871069313407227</v>
      </c>
      <c r="GN268">
        <v>-0.00208336341840114</v>
      </c>
      <c r="GO268">
        <v>8.801746095907445E-05</v>
      </c>
      <c r="GP268">
        <v>-2.677693255255651E-07</v>
      </c>
      <c r="GQ268">
        <v>3</v>
      </c>
      <c r="GR268">
        <v>2052</v>
      </c>
      <c r="GS268">
        <v>2</v>
      </c>
      <c r="GT268">
        <v>18</v>
      </c>
      <c r="GU268">
        <v>47.4</v>
      </c>
      <c r="GV268">
        <v>47.3</v>
      </c>
      <c r="GW268">
        <v>0.528564</v>
      </c>
      <c r="GX268">
        <v>2.41333</v>
      </c>
      <c r="GY268">
        <v>1.44775</v>
      </c>
      <c r="GZ268">
        <v>2.32056</v>
      </c>
      <c r="HA268">
        <v>1.55151</v>
      </c>
      <c r="HB268">
        <v>2.41089</v>
      </c>
      <c r="HC268">
        <v>29.623</v>
      </c>
      <c r="HD268">
        <v>14.5173</v>
      </c>
      <c r="HE268">
        <v>18</v>
      </c>
      <c r="HF268">
        <v>382.838</v>
      </c>
      <c r="HG268">
        <v>431.404</v>
      </c>
      <c r="HH268">
        <v>21.4733</v>
      </c>
      <c r="HI268">
        <v>25.0857</v>
      </c>
      <c r="HJ268">
        <v>30.0005</v>
      </c>
      <c r="HK268">
        <v>25.0608</v>
      </c>
      <c r="HL268">
        <v>24.9759</v>
      </c>
      <c r="HM268">
        <v>10.6342</v>
      </c>
      <c r="HN268">
        <v>39.6608</v>
      </c>
      <c r="HO268">
        <v>28.9133</v>
      </c>
      <c r="HP268">
        <v>21.4468</v>
      </c>
      <c r="HQ268">
        <v>165.338</v>
      </c>
      <c r="HR268">
        <v>14.9314</v>
      </c>
      <c r="HS268">
        <v>100.084</v>
      </c>
      <c r="HT268">
        <v>101.547</v>
      </c>
    </row>
    <row r="269" spans="1:228">
      <c r="A269">
        <v>253</v>
      </c>
      <c r="B269">
        <v>1728493800</v>
      </c>
      <c r="C269">
        <v>2862.5</v>
      </c>
      <c r="D269" t="s">
        <v>874</v>
      </c>
      <c r="E269" t="s">
        <v>875</v>
      </c>
      <c r="F269">
        <v>5</v>
      </c>
      <c r="G269" t="s">
        <v>357</v>
      </c>
      <c r="H269" t="s">
        <v>358</v>
      </c>
      <c r="I269" t="s">
        <v>359</v>
      </c>
      <c r="J269" t="s">
        <v>851</v>
      </c>
      <c r="K269">
        <v>1728493792.5</v>
      </c>
      <c r="L269">
        <f>(M269)/1000</f>
        <v>0</v>
      </c>
      <c r="M269">
        <f>IF(BH269, AP269, AJ269)</f>
        <v>0</v>
      </c>
      <c r="N269">
        <f>IF(BH269, AK269, AI269)</f>
        <v>0</v>
      </c>
      <c r="O269">
        <f>BJ269 - IF(AW269&gt;1, N269*BD269*100.0/(AY269), 0)</f>
        <v>0</v>
      </c>
      <c r="P269">
        <f>((V269-L269/2)*O269-N269)/(V269+L269/2)</f>
        <v>0</v>
      </c>
      <c r="Q269">
        <f>P269*(BQ269+BR269)/1000.0</f>
        <v>0</v>
      </c>
      <c r="R269">
        <f>(BJ269 - IF(AW269&gt;1, N269*BD269*100.0/(AY269), 0))*(BQ269+BR269)/1000.0</f>
        <v>0</v>
      </c>
      <c r="S269">
        <f>2.0/((1/U269-1/T269)+SIGN(U269)*SQRT((1/U269-1/T269)*(1/U269-1/T269) + 4*BE269/((BE269+1)*(BE269+1))*(2*1/U269*1/T269-1/T269*1/T269)))</f>
        <v>0</v>
      </c>
      <c r="T269">
        <f>IF(LEFT(BF269,1)&lt;&gt;"0",IF(LEFT(BF269,1)="1",3.0,BG269),$D$5+$E$5*(BX269*BQ269/($K$5*1000))+$F$5*(BX269*BQ269/($K$5*1000))*MAX(MIN(BD269,$J$5),$I$5)*MAX(MIN(BD269,$J$5),$I$5)+$G$5*MAX(MIN(BD269,$J$5),$I$5)*(BX269*BQ269/($K$5*1000))+$H$5*(BX269*BQ269/($K$5*1000))*(BX269*BQ269/($K$5*1000)))</f>
        <v>0</v>
      </c>
      <c r="U269">
        <f>L269*(1000-(1000*0.61365*exp(17.502*Y269/(240.97+Y269))/(BQ269+BR269)+BL269)/2)/(1000*0.61365*exp(17.502*Y269/(240.97+Y269))/(BQ269+BR269)-BL269)</f>
        <v>0</v>
      </c>
      <c r="V269">
        <f>1/((BE269+1)/(S269/1.6)+1/(T269/1.37)) + BE269/((BE269+1)/(S269/1.6) + BE269/(T269/1.37))</f>
        <v>0</v>
      </c>
      <c r="W269">
        <f>(AZ269*BC269)</f>
        <v>0</v>
      </c>
      <c r="X269">
        <f>(BS269+(W269+2*0.95*5.67E-8*(((BS269+$B$7)+273)^4-(BS269+273)^4)-44100*L269)/(1.84*29.3*T269+8*0.95*5.67E-8*(BS269+273)^3))</f>
        <v>0</v>
      </c>
      <c r="Y269">
        <f>($C$7*BT269+$D$7*BU269+$E$7*X269)</f>
        <v>0</v>
      </c>
      <c r="Z269">
        <f>0.61365*exp(17.502*Y269/(240.97+Y269))</f>
        <v>0</v>
      </c>
      <c r="AA269">
        <f>(AB269/AC269*100)</f>
        <v>0</v>
      </c>
      <c r="AB269">
        <f>BL269*(BQ269+BR269)/1000</f>
        <v>0</v>
      </c>
      <c r="AC269">
        <f>0.61365*exp(17.502*BS269/(240.97+BS269))</f>
        <v>0</v>
      </c>
      <c r="AD269">
        <f>(Z269-BL269*(BQ269+BR269)/1000)</f>
        <v>0</v>
      </c>
      <c r="AE269">
        <f>(-L269*44100)</f>
        <v>0</v>
      </c>
      <c r="AF269">
        <f>2*29.3*T269*0.92*(BS269-Y269)</f>
        <v>0</v>
      </c>
      <c r="AG269">
        <f>2*0.95*5.67E-8*(((BS269+$B$7)+273)^4-(Y269+273)^4)</f>
        <v>0</v>
      </c>
      <c r="AH269">
        <f>W269+AG269+AE269+AF269</f>
        <v>0</v>
      </c>
      <c r="AI269">
        <f>BP269*AW269*(BK269-BJ269*(1000-AW269*BM269)/(1000-AW269*BL269))/(100*BD269)</f>
        <v>0</v>
      </c>
      <c r="AJ269">
        <f>1000*BP269*AW269*(BL269-BM269)/(100*BD269*(1000-AW269*BL269))</f>
        <v>0</v>
      </c>
      <c r="AK269">
        <f>(AL269 - AM269 - BQ269*1E3/(8.314*(BS269+273.15)) * AO269/BP269 * AN269) * BP269/(100*BD269) * (1000 - BM269)/1000</f>
        <v>0</v>
      </c>
      <c r="AL269">
        <v>154.4335439794598</v>
      </c>
      <c r="AM269">
        <v>140.7341878787879</v>
      </c>
      <c r="AN269">
        <v>2.495953363423598</v>
      </c>
      <c r="AO269">
        <v>66.78939070799302</v>
      </c>
      <c r="AP269">
        <f>(AR269 - AQ269 + BQ269*1E3/(8.314*(BS269+273.15)) * AT269/BP269 * AS269) * BP269/(100*BD269) * 1000/(1000 - AR269)</f>
        <v>0</v>
      </c>
      <c r="AQ269">
        <v>14.93998791345774</v>
      </c>
      <c r="AR269">
        <v>16.33625636363636</v>
      </c>
      <c r="AS269">
        <v>-7.439896914397608E-05</v>
      </c>
      <c r="AT269">
        <v>79.34896621495415</v>
      </c>
      <c r="AU269">
        <v>184</v>
      </c>
      <c r="AV269">
        <v>31</v>
      </c>
      <c r="AW269">
        <f>IF(AU269*$H$13&gt;=AY269,1.0,(AY269/(AY269-AU269*$H$13)))</f>
        <v>0</v>
      </c>
      <c r="AX269">
        <f>(AW269-1)*100</f>
        <v>0</v>
      </c>
      <c r="AY269">
        <f>MAX(0,($B$13+$C$13*BX269)/(1+$D$13*BX269)*BQ269/(BS269+273)*$E$13)</f>
        <v>0</v>
      </c>
      <c r="AZ269">
        <f>$B$11*BY269+$C$11*BZ269+$F$11*CK269*(1-CN269)</f>
        <v>0</v>
      </c>
      <c r="BA269">
        <f>AZ269*BB269</f>
        <v>0</v>
      </c>
      <c r="BB269">
        <f>($B$11*$D$9+$C$11*$D$9+$F$11*((CX269+CP269)/MAX(CX269+CP269+CY269, 0.1)*$I$9+CY269/MAX(CX269+CP269+CY269, 0.1)*$J$9))/($B$11+$C$11+$F$11)</f>
        <v>0</v>
      </c>
      <c r="BC269">
        <f>($B$11*$K$9+$C$11*$K$9+$F$11*((CX269+CP269)/MAX(CX269+CP269+CY269, 0.1)*$P$9+CY269/MAX(CX269+CP269+CY269, 0.1)*$Q$9))/($B$11+$C$11+$F$11)</f>
        <v>0</v>
      </c>
      <c r="BD269">
        <v>6</v>
      </c>
      <c r="BE269">
        <v>0.5</v>
      </c>
      <c r="BF269" t="s">
        <v>361</v>
      </c>
      <c r="BG269">
        <v>2</v>
      </c>
      <c r="BH269" t="b">
        <v>1</v>
      </c>
      <c r="BI269">
        <v>1728493792.5</v>
      </c>
      <c r="BJ269">
        <v>121.2767407407407</v>
      </c>
      <c r="BK269">
        <v>139.4280370370371</v>
      </c>
      <c r="BL269">
        <v>16.34146296296297</v>
      </c>
      <c r="BM269">
        <v>14.93851481481481</v>
      </c>
      <c r="BN269">
        <v>124.9924074074074</v>
      </c>
      <c r="BO269">
        <v>16.43183333333333</v>
      </c>
      <c r="BP269">
        <v>600.0087407407407</v>
      </c>
      <c r="BQ269">
        <v>97.4892</v>
      </c>
      <c r="BR269">
        <v>0.1000000222222222</v>
      </c>
      <c r="BS269">
        <v>24.99252222222222</v>
      </c>
      <c r="BT269">
        <v>25.0417037037037</v>
      </c>
      <c r="BU269">
        <v>999.9000000000001</v>
      </c>
      <c r="BV269">
        <v>0</v>
      </c>
      <c r="BW269">
        <v>0</v>
      </c>
      <c r="BX269">
        <v>10001.56518518519</v>
      </c>
      <c r="BY269">
        <v>0</v>
      </c>
      <c r="BZ269">
        <v>455.0896666666666</v>
      </c>
      <c r="CA269">
        <v>-18.15134444444444</v>
      </c>
      <c r="CB269">
        <v>123.2915555555555</v>
      </c>
      <c r="CC269">
        <v>141.5425185185185</v>
      </c>
      <c r="CD269">
        <v>1.402953703703704</v>
      </c>
      <c r="CE269">
        <v>139.4280370370371</v>
      </c>
      <c r="CF269">
        <v>14.93851481481481</v>
      </c>
      <c r="CG269">
        <v>1.593116666666667</v>
      </c>
      <c r="CH269">
        <v>1.456343703703704</v>
      </c>
      <c r="CI269">
        <v>13.89238518518518</v>
      </c>
      <c r="CJ269">
        <v>12.51735185185185</v>
      </c>
      <c r="CK269">
        <v>1600.015185185185</v>
      </c>
      <c r="CL269">
        <v>0.6920131851851852</v>
      </c>
      <c r="CM269">
        <v>0.3079868148148148</v>
      </c>
      <c r="CN269">
        <v>0</v>
      </c>
      <c r="CO269">
        <v>2.1545</v>
      </c>
      <c r="CP269">
        <v>0</v>
      </c>
      <c r="CQ269">
        <v>15849.62962962963</v>
      </c>
      <c r="CR269">
        <v>13790.37777777778</v>
      </c>
      <c r="CS269">
        <v>37.92792592592593</v>
      </c>
      <c r="CT269">
        <v>38.87248148148148</v>
      </c>
      <c r="CU269">
        <v>38.58766666666666</v>
      </c>
      <c r="CV269">
        <v>36.89329629629629</v>
      </c>
      <c r="CW269">
        <v>37.22900000000001</v>
      </c>
      <c r="CX269">
        <v>1107.232222222222</v>
      </c>
      <c r="CY269">
        <v>492.782962962963</v>
      </c>
      <c r="CZ269">
        <v>0</v>
      </c>
      <c r="DA269">
        <v>1728493856.8</v>
      </c>
      <c r="DB269">
        <v>0</v>
      </c>
      <c r="DC269">
        <v>1728490956.5</v>
      </c>
      <c r="DD269" t="s">
        <v>362</v>
      </c>
      <c r="DE269">
        <v>1728490952.5</v>
      </c>
      <c r="DF269">
        <v>1728490956.5</v>
      </c>
      <c r="DG269">
        <v>1</v>
      </c>
      <c r="DH269">
        <v>-0.065</v>
      </c>
      <c r="DI269">
        <v>-0.008</v>
      </c>
      <c r="DJ269">
        <v>-3.246</v>
      </c>
      <c r="DK269">
        <v>-0.091</v>
      </c>
      <c r="DL269">
        <v>52</v>
      </c>
      <c r="DM269">
        <v>15</v>
      </c>
      <c r="DN269">
        <v>0.25</v>
      </c>
      <c r="DO269">
        <v>0.13</v>
      </c>
      <c r="DP269">
        <v>-17.9909825</v>
      </c>
      <c r="DQ269">
        <v>-3.407339212007467</v>
      </c>
      <c r="DR269">
        <v>0.3282118126206763</v>
      </c>
      <c r="DS269">
        <v>0</v>
      </c>
      <c r="DT269">
        <v>1.410036</v>
      </c>
      <c r="DU269">
        <v>-0.131678949343342</v>
      </c>
      <c r="DV269">
        <v>0.01326965010842411</v>
      </c>
      <c r="DW269">
        <v>0</v>
      </c>
      <c r="DX269">
        <v>0</v>
      </c>
      <c r="DY269">
        <v>2</v>
      </c>
      <c r="DZ269" t="s">
        <v>386</v>
      </c>
      <c r="EA269">
        <v>3.23051</v>
      </c>
      <c r="EB269">
        <v>2.70473</v>
      </c>
      <c r="EC269">
        <v>0.0407939</v>
      </c>
      <c r="ED269">
        <v>0.0448846</v>
      </c>
      <c r="EE269">
        <v>0.08541269999999999</v>
      </c>
      <c r="EF269">
        <v>0.0801999</v>
      </c>
      <c r="EG269">
        <v>31587.6</v>
      </c>
      <c r="EH269">
        <v>30672.6</v>
      </c>
      <c r="EI269">
        <v>31530.9</v>
      </c>
      <c r="EJ269">
        <v>30437.1</v>
      </c>
      <c r="EK269">
        <v>38641.3</v>
      </c>
      <c r="EL269">
        <v>37009.7</v>
      </c>
      <c r="EM269">
        <v>44205.6</v>
      </c>
      <c r="EN269">
        <v>42492.5</v>
      </c>
      <c r="EO269">
        <v>1.78603</v>
      </c>
      <c r="EP269">
        <v>1.8831</v>
      </c>
      <c r="EQ269">
        <v>0.09740890000000001</v>
      </c>
      <c r="ER269">
        <v>0</v>
      </c>
      <c r="ES269">
        <v>23.4214</v>
      </c>
      <c r="ET269">
        <v>999.9</v>
      </c>
      <c r="EU269">
        <v>69.59999999999999</v>
      </c>
      <c r="EV269">
        <v>24.4</v>
      </c>
      <c r="EW269">
        <v>21.9022</v>
      </c>
      <c r="EX269">
        <v>60.7219</v>
      </c>
      <c r="EY269">
        <v>25.3766</v>
      </c>
      <c r="EZ269">
        <v>1</v>
      </c>
      <c r="FA269">
        <v>-0.147475</v>
      </c>
      <c r="FB269">
        <v>1.48896</v>
      </c>
      <c r="FC269">
        <v>20.1927</v>
      </c>
      <c r="FD269">
        <v>5.21879</v>
      </c>
      <c r="FE269">
        <v>11.998</v>
      </c>
      <c r="FF269">
        <v>4.96485</v>
      </c>
      <c r="FG269">
        <v>3.29555</v>
      </c>
      <c r="FH269">
        <v>9999</v>
      </c>
      <c r="FI269">
        <v>9999</v>
      </c>
      <c r="FJ269">
        <v>9999</v>
      </c>
      <c r="FK269">
        <v>148.8</v>
      </c>
      <c r="FL269">
        <v>4.97098</v>
      </c>
      <c r="FM269">
        <v>1.86768</v>
      </c>
      <c r="FN269">
        <v>1.85892</v>
      </c>
      <c r="FO269">
        <v>1.86508</v>
      </c>
      <c r="FP269">
        <v>1.86308</v>
      </c>
      <c r="FQ269">
        <v>1.8644</v>
      </c>
      <c r="FR269">
        <v>1.85986</v>
      </c>
      <c r="FS269">
        <v>1.86395</v>
      </c>
      <c r="FT269">
        <v>0</v>
      </c>
      <c r="FU269">
        <v>0</v>
      </c>
      <c r="FV269">
        <v>0</v>
      </c>
      <c r="FW269">
        <v>0</v>
      </c>
      <c r="FX269" t="s">
        <v>364</v>
      </c>
      <c r="FY269" t="s">
        <v>365</v>
      </c>
      <c r="FZ269" t="s">
        <v>366</v>
      </c>
      <c r="GA269" t="s">
        <v>366</v>
      </c>
      <c r="GB269" t="s">
        <v>366</v>
      </c>
      <c r="GC269" t="s">
        <v>366</v>
      </c>
      <c r="GD269">
        <v>0</v>
      </c>
      <c r="GE269">
        <v>100</v>
      </c>
      <c r="GF269">
        <v>100</v>
      </c>
      <c r="GG269">
        <v>-3.841</v>
      </c>
      <c r="GH269">
        <v>-0.09039999999999999</v>
      </c>
      <c r="GI269">
        <v>-2.868309889394353</v>
      </c>
      <c r="GJ269">
        <v>-0.006773961979547998</v>
      </c>
      <c r="GK269">
        <v>-8.296070481250098E-08</v>
      </c>
      <c r="GL269">
        <v>3.322967193956903E-10</v>
      </c>
      <c r="GM269">
        <v>-0.07871069313407227</v>
      </c>
      <c r="GN269">
        <v>-0.00208336341840114</v>
      </c>
      <c r="GO269">
        <v>8.801746095907445E-05</v>
      </c>
      <c r="GP269">
        <v>-2.677693255255651E-07</v>
      </c>
      <c r="GQ269">
        <v>3</v>
      </c>
      <c r="GR269">
        <v>2052</v>
      </c>
      <c r="GS269">
        <v>2</v>
      </c>
      <c r="GT269">
        <v>18</v>
      </c>
      <c r="GU269">
        <v>47.5</v>
      </c>
      <c r="GV269">
        <v>47.4</v>
      </c>
      <c r="GW269">
        <v>0.5578610000000001</v>
      </c>
      <c r="GX269">
        <v>2.39502</v>
      </c>
      <c r="GY269">
        <v>1.44897</v>
      </c>
      <c r="GZ269">
        <v>2.31934</v>
      </c>
      <c r="HA269">
        <v>1.55151</v>
      </c>
      <c r="HB269">
        <v>2.35107</v>
      </c>
      <c r="HC269">
        <v>29.623</v>
      </c>
      <c r="HD269">
        <v>14.5085</v>
      </c>
      <c r="HE269">
        <v>18</v>
      </c>
      <c r="HF269">
        <v>383.643</v>
      </c>
      <c r="HG269">
        <v>431.627</v>
      </c>
      <c r="HH269">
        <v>21.4314</v>
      </c>
      <c r="HI269">
        <v>25.0932</v>
      </c>
      <c r="HJ269">
        <v>30.0006</v>
      </c>
      <c r="HK269">
        <v>25.0681</v>
      </c>
      <c r="HL269">
        <v>24.9837</v>
      </c>
      <c r="HM269">
        <v>11.2104</v>
      </c>
      <c r="HN269">
        <v>39.6608</v>
      </c>
      <c r="HO269">
        <v>28.9133</v>
      </c>
      <c r="HP269">
        <v>21.4129</v>
      </c>
      <c r="HQ269">
        <v>175.356</v>
      </c>
      <c r="HR269">
        <v>14.92</v>
      </c>
      <c r="HS269">
        <v>100.083</v>
      </c>
      <c r="HT269">
        <v>101.546</v>
      </c>
    </row>
    <row r="270" spans="1:228">
      <c r="A270">
        <v>254</v>
      </c>
      <c r="B270">
        <v>1728493805</v>
      </c>
      <c r="C270">
        <v>2867.5</v>
      </c>
      <c r="D270" t="s">
        <v>876</v>
      </c>
      <c r="E270" t="s">
        <v>877</v>
      </c>
      <c r="F270">
        <v>5</v>
      </c>
      <c r="G270" t="s">
        <v>357</v>
      </c>
      <c r="H270" t="s">
        <v>358</v>
      </c>
      <c r="I270" t="s">
        <v>359</v>
      </c>
      <c r="J270" t="s">
        <v>851</v>
      </c>
      <c r="K270">
        <v>1728493797.214286</v>
      </c>
      <c r="L270">
        <f>(M270)/1000</f>
        <v>0</v>
      </c>
      <c r="M270">
        <f>IF(BH270, AP270, AJ270)</f>
        <v>0</v>
      </c>
      <c r="N270">
        <f>IF(BH270, AK270, AI270)</f>
        <v>0</v>
      </c>
      <c r="O270">
        <f>BJ270 - IF(AW270&gt;1, N270*BD270*100.0/(AY270), 0)</f>
        <v>0</v>
      </c>
      <c r="P270">
        <f>((V270-L270/2)*O270-N270)/(V270+L270/2)</f>
        <v>0</v>
      </c>
      <c r="Q270">
        <f>P270*(BQ270+BR270)/1000.0</f>
        <v>0</v>
      </c>
      <c r="R270">
        <f>(BJ270 - IF(AW270&gt;1, N270*BD270*100.0/(AY270), 0))*(BQ270+BR270)/1000.0</f>
        <v>0</v>
      </c>
      <c r="S270">
        <f>2.0/((1/U270-1/T270)+SIGN(U270)*SQRT((1/U270-1/T270)*(1/U270-1/T270) + 4*BE270/((BE270+1)*(BE270+1))*(2*1/U270*1/T270-1/T270*1/T270)))</f>
        <v>0</v>
      </c>
      <c r="T270">
        <f>IF(LEFT(BF270,1)&lt;&gt;"0",IF(LEFT(BF270,1)="1",3.0,BG270),$D$5+$E$5*(BX270*BQ270/($K$5*1000))+$F$5*(BX270*BQ270/($K$5*1000))*MAX(MIN(BD270,$J$5),$I$5)*MAX(MIN(BD270,$J$5),$I$5)+$G$5*MAX(MIN(BD270,$J$5),$I$5)*(BX270*BQ270/($K$5*1000))+$H$5*(BX270*BQ270/($K$5*1000))*(BX270*BQ270/($K$5*1000)))</f>
        <v>0</v>
      </c>
      <c r="U270">
        <f>L270*(1000-(1000*0.61365*exp(17.502*Y270/(240.97+Y270))/(BQ270+BR270)+BL270)/2)/(1000*0.61365*exp(17.502*Y270/(240.97+Y270))/(BQ270+BR270)-BL270)</f>
        <v>0</v>
      </c>
      <c r="V270">
        <f>1/((BE270+1)/(S270/1.6)+1/(T270/1.37)) + BE270/((BE270+1)/(S270/1.6) + BE270/(T270/1.37))</f>
        <v>0</v>
      </c>
      <c r="W270">
        <f>(AZ270*BC270)</f>
        <v>0</v>
      </c>
      <c r="X270">
        <f>(BS270+(W270+2*0.95*5.67E-8*(((BS270+$B$7)+273)^4-(BS270+273)^4)-44100*L270)/(1.84*29.3*T270+8*0.95*5.67E-8*(BS270+273)^3))</f>
        <v>0</v>
      </c>
      <c r="Y270">
        <f>($C$7*BT270+$D$7*BU270+$E$7*X270)</f>
        <v>0</v>
      </c>
      <c r="Z270">
        <f>0.61365*exp(17.502*Y270/(240.97+Y270))</f>
        <v>0</v>
      </c>
      <c r="AA270">
        <f>(AB270/AC270*100)</f>
        <v>0</v>
      </c>
      <c r="AB270">
        <f>BL270*(BQ270+BR270)/1000</f>
        <v>0</v>
      </c>
      <c r="AC270">
        <f>0.61365*exp(17.502*BS270/(240.97+BS270))</f>
        <v>0</v>
      </c>
      <c r="AD270">
        <f>(Z270-BL270*(BQ270+BR270)/1000)</f>
        <v>0</v>
      </c>
      <c r="AE270">
        <f>(-L270*44100)</f>
        <v>0</v>
      </c>
      <c r="AF270">
        <f>2*29.3*T270*0.92*(BS270-Y270)</f>
        <v>0</v>
      </c>
      <c r="AG270">
        <f>2*0.95*5.67E-8*(((BS270+$B$7)+273)^4-(Y270+273)^4)</f>
        <v>0</v>
      </c>
      <c r="AH270">
        <f>W270+AG270+AE270+AF270</f>
        <v>0</v>
      </c>
      <c r="AI270">
        <f>BP270*AW270*(BK270-BJ270*(1000-AW270*BM270)/(1000-AW270*BL270))/(100*BD270)</f>
        <v>0</v>
      </c>
      <c r="AJ270">
        <f>1000*BP270*AW270*(BL270-BM270)/(100*BD270*(1000-AW270*BL270))</f>
        <v>0</v>
      </c>
      <c r="AK270">
        <f>(AL270 - AM270 - BQ270*1E3/(8.314*(BS270+273.15)) * AO270/BP270 * AN270) * BP270/(100*BD270) * (1000 - BM270)/1000</f>
        <v>0</v>
      </c>
      <c r="AL270">
        <v>167.3023948740293</v>
      </c>
      <c r="AM270">
        <v>153.2394606060606</v>
      </c>
      <c r="AN270">
        <v>2.508132042943521</v>
      </c>
      <c r="AO270">
        <v>66.78939070799302</v>
      </c>
      <c r="AP270">
        <f>(AR270 - AQ270 + BQ270*1E3/(8.314*(BS270+273.15)) * AT270/BP270 * AS270) * BP270/(100*BD270) * 1000/(1000 - AR270)</f>
        <v>0</v>
      </c>
      <c r="AQ270">
        <v>14.94202148807548</v>
      </c>
      <c r="AR270">
        <v>16.33459090909091</v>
      </c>
      <c r="AS270">
        <v>-4.054218726616391E-05</v>
      </c>
      <c r="AT270">
        <v>79.34896621495415</v>
      </c>
      <c r="AU270">
        <v>183</v>
      </c>
      <c r="AV270">
        <v>30</v>
      </c>
      <c r="AW270">
        <f>IF(AU270*$H$13&gt;=AY270,1.0,(AY270/(AY270-AU270*$H$13)))</f>
        <v>0</v>
      </c>
      <c r="AX270">
        <f>(AW270-1)*100</f>
        <v>0</v>
      </c>
      <c r="AY270">
        <f>MAX(0,($B$13+$C$13*BX270)/(1+$D$13*BX270)*BQ270/(BS270+273)*$E$13)</f>
        <v>0</v>
      </c>
      <c r="AZ270">
        <f>$B$11*BY270+$C$11*BZ270+$F$11*CK270*(1-CN270)</f>
        <v>0</v>
      </c>
      <c r="BA270">
        <f>AZ270*BB270</f>
        <v>0</v>
      </c>
      <c r="BB270">
        <f>($B$11*$D$9+$C$11*$D$9+$F$11*((CX270+CP270)/MAX(CX270+CP270+CY270, 0.1)*$I$9+CY270/MAX(CX270+CP270+CY270, 0.1)*$J$9))/($B$11+$C$11+$F$11)</f>
        <v>0</v>
      </c>
      <c r="BC270">
        <f>($B$11*$K$9+$C$11*$K$9+$F$11*((CX270+CP270)/MAX(CX270+CP270+CY270, 0.1)*$P$9+CY270/MAX(CX270+CP270+CY270, 0.1)*$Q$9))/($B$11+$C$11+$F$11)</f>
        <v>0</v>
      </c>
      <c r="BD270">
        <v>6</v>
      </c>
      <c r="BE270">
        <v>0.5</v>
      </c>
      <c r="BF270" t="s">
        <v>361</v>
      </c>
      <c r="BG270">
        <v>2</v>
      </c>
      <c r="BH270" t="b">
        <v>1</v>
      </c>
      <c r="BI270">
        <v>1728493797.214286</v>
      </c>
      <c r="BJ270">
        <v>132.8332142857143</v>
      </c>
      <c r="BK270">
        <v>151.2713571428571</v>
      </c>
      <c r="BL270">
        <v>16.33773214285714</v>
      </c>
      <c r="BM270">
        <v>14.94026785714286</v>
      </c>
      <c r="BN270">
        <v>136.6277857142857</v>
      </c>
      <c r="BO270">
        <v>16.42809285714285</v>
      </c>
      <c r="BP270">
        <v>600.00875</v>
      </c>
      <c r="BQ270">
        <v>97.48900714285715</v>
      </c>
      <c r="BR270">
        <v>0.1000208714285714</v>
      </c>
      <c r="BS270">
        <v>24.98078571428571</v>
      </c>
      <c r="BT270">
        <v>25.033475</v>
      </c>
      <c r="BU270">
        <v>999.9000000000002</v>
      </c>
      <c r="BV270">
        <v>0</v>
      </c>
      <c r="BW270">
        <v>0</v>
      </c>
      <c r="BX270">
        <v>10006.95785714286</v>
      </c>
      <c r="BY270">
        <v>0</v>
      </c>
      <c r="BZ270">
        <v>472.3816785714286</v>
      </c>
      <c r="CA270">
        <v>-18.4381</v>
      </c>
      <c r="CB270">
        <v>135.0394285714286</v>
      </c>
      <c r="CC270">
        <v>153.5656428571428</v>
      </c>
      <c r="CD270">
        <v>1.397461428571429</v>
      </c>
      <c r="CE270">
        <v>151.2713571428571</v>
      </c>
      <c r="CF270">
        <v>14.94026785714286</v>
      </c>
      <c r="CG270">
        <v>1.59275</v>
      </c>
      <c r="CH270">
        <v>1.4565125</v>
      </c>
      <c r="CI270">
        <v>13.88882857142857</v>
      </c>
      <c r="CJ270">
        <v>12.519125</v>
      </c>
      <c r="CK270">
        <v>1600.02</v>
      </c>
      <c r="CL270">
        <v>0.6920115357142856</v>
      </c>
      <c r="CM270">
        <v>0.3079884642857142</v>
      </c>
      <c r="CN270">
        <v>0</v>
      </c>
      <c r="CO270">
        <v>2.161771428571428</v>
      </c>
      <c r="CP270">
        <v>0</v>
      </c>
      <c r="CQ270">
        <v>15811.33928571429</v>
      </c>
      <c r="CR270">
        <v>13790.41071428572</v>
      </c>
      <c r="CS270">
        <v>37.88807142857143</v>
      </c>
      <c r="CT270">
        <v>38.84125</v>
      </c>
      <c r="CU270">
        <v>38.54882142857143</v>
      </c>
      <c r="CV270">
        <v>36.86142857142858</v>
      </c>
      <c r="CW270">
        <v>37.20507142857143</v>
      </c>
      <c r="CX270">
        <v>1107.232857142857</v>
      </c>
      <c r="CY270">
        <v>492.7871428571429</v>
      </c>
      <c r="CZ270">
        <v>0</v>
      </c>
      <c r="DA270">
        <v>1728493861.6</v>
      </c>
      <c r="DB270">
        <v>0</v>
      </c>
      <c r="DC270">
        <v>1728490956.5</v>
      </c>
      <c r="DD270" t="s">
        <v>362</v>
      </c>
      <c r="DE270">
        <v>1728490952.5</v>
      </c>
      <c r="DF270">
        <v>1728490956.5</v>
      </c>
      <c r="DG270">
        <v>1</v>
      </c>
      <c r="DH270">
        <v>-0.065</v>
      </c>
      <c r="DI270">
        <v>-0.008</v>
      </c>
      <c r="DJ270">
        <v>-3.246</v>
      </c>
      <c r="DK270">
        <v>-0.091</v>
      </c>
      <c r="DL270">
        <v>52</v>
      </c>
      <c r="DM270">
        <v>15</v>
      </c>
      <c r="DN270">
        <v>0.25</v>
      </c>
      <c r="DO270">
        <v>0.13</v>
      </c>
      <c r="DP270">
        <v>-18.2957175</v>
      </c>
      <c r="DQ270">
        <v>-3.577048030018742</v>
      </c>
      <c r="DR270">
        <v>0.3455472304096073</v>
      </c>
      <c r="DS270">
        <v>0</v>
      </c>
      <c r="DT270">
        <v>1.40095025</v>
      </c>
      <c r="DU270">
        <v>-0.07276063789869086</v>
      </c>
      <c r="DV270">
        <v>0.007387213441988779</v>
      </c>
      <c r="DW270">
        <v>1</v>
      </c>
      <c r="DX270">
        <v>1</v>
      </c>
      <c r="DY270">
        <v>2</v>
      </c>
      <c r="DZ270" t="s">
        <v>363</v>
      </c>
      <c r="EA270">
        <v>3.2307</v>
      </c>
      <c r="EB270">
        <v>2.70451</v>
      </c>
      <c r="EC270">
        <v>0.0440716</v>
      </c>
      <c r="ED270">
        <v>0.0481708</v>
      </c>
      <c r="EE270">
        <v>0.08540490000000001</v>
      </c>
      <c r="EF270">
        <v>0.08020720000000001</v>
      </c>
      <c r="EG270">
        <v>31479.4</v>
      </c>
      <c r="EH270">
        <v>30566.5</v>
      </c>
      <c r="EI270">
        <v>31530.7</v>
      </c>
      <c r="EJ270">
        <v>30436.6</v>
      </c>
      <c r="EK270">
        <v>38641.6</v>
      </c>
      <c r="EL270">
        <v>37009.1</v>
      </c>
      <c r="EM270">
        <v>44205.5</v>
      </c>
      <c r="EN270">
        <v>42492</v>
      </c>
      <c r="EO270">
        <v>1.78697</v>
      </c>
      <c r="EP270">
        <v>1.88273</v>
      </c>
      <c r="EQ270">
        <v>0.0973493</v>
      </c>
      <c r="ER270">
        <v>0</v>
      </c>
      <c r="ES270">
        <v>23.4268</v>
      </c>
      <c r="ET270">
        <v>999.9</v>
      </c>
      <c r="EU270">
        <v>69.59999999999999</v>
      </c>
      <c r="EV270">
        <v>24.4</v>
      </c>
      <c r="EW270">
        <v>21.9011</v>
      </c>
      <c r="EX270">
        <v>60.9419</v>
      </c>
      <c r="EY270">
        <v>24.9359</v>
      </c>
      <c r="EZ270">
        <v>1</v>
      </c>
      <c r="FA270">
        <v>-0.146776</v>
      </c>
      <c r="FB270">
        <v>1.46838</v>
      </c>
      <c r="FC270">
        <v>20.1929</v>
      </c>
      <c r="FD270">
        <v>5.21894</v>
      </c>
      <c r="FE270">
        <v>11.998</v>
      </c>
      <c r="FF270">
        <v>4.96485</v>
      </c>
      <c r="FG270">
        <v>3.29553</v>
      </c>
      <c r="FH270">
        <v>9999</v>
      </c>
      <c r="FI270">
        <v>9999</v>
      </c>
      <c r="FJ270">
        <v>9999</v>
      </c>
      <c r="FK270">
        <v>148.8</v>
      </c>
      <c r="FL270">
        <v>4.971</v>
      </c>
      <c r="FM270">
        <v>1.86768</v>
      </c>
      <c r="FN270">
        <v>1.85894</v>
      </c>
      <c r="FO270">
        <v>1.86508</v>
      </c>
      <c r="FP270">
        <v>1.86305</v>
      </c>
      <c r="FQ270">
        <v>1.86438</v>
      </c>
      <c r="FR270">
        <v>1.85987</v>
      </c>
      <c r="FS270">
        <v>1.86399</v>
      </c>
      <c r="FT270">
        <v>0</v>
      </c>
      <c r="FU270">
        <v>0</v>
      </c>
      <c r="FV270">
        <v>0</v>
      </c>
      <c r="FW270">
        <v>0</v>
      </c>
      <c r="FX270" t="s">
        <v>364</v>
      </c>
      <c r="FY270" t="s">
        <v>365</v>
      </c>
      <c r="FZ270" t="s">
        <v>366</v>
      </c>
      <c r="GA270" t="s">
        <v>366</v>
      </c>
      <c r="GB270" t="s">
        <v>366</v>
      </c>
      <c r="GC270" t="s">
        <v>366</v>
      </c>
      <c r="GD270">
        <v>0</v>
      </c>
      <c r="GE270">
        <v>100</v>
      </c>
      <c r="GF270">
        <v>100</v>
      </c>
      <c r="GG270">
        <v>-3.925</v>
      </c>
      <c r="GH270">
        <v>-0.09039999999999999</v>
      </c>
      <c r="GI270">
        <v>-2.868309889394353</v>
      </c>
      <c r="GJ270">
        <v>-0.006773961979547998</v>
      </c>
      <c r="GK270">
        <v>-8.296070481250098E-08</v>
      </c>
      <c r="GL270">
        <v>3.322967193956903E-10</v>
      </c>
      <c r="GM270">
        <v>-0.07871069313407227</v>
      </c>
      <c r="GN270">
        <v>-0.00208336341840114</v>
      </c>
      <c r="GO270">
        <v>8.801746095907445E-05</v>
      </c>
      <c r="GP270">
        <v>-2.677693255255651E-07</v>
      </c>
      <c r="GQ270">
        <v>3</v>
      </c>
      <c r="GR270">
        <v>2052</v>
      </c>
      <c r="GS270">
        <v>2</v>
      </c>
      <c r="GT270">
        <v>18</v>
      </c>
      <c r="GU270">
        <v>47.5</v>
      </c>
      <c r="GV270">
        <v>47.5</v>
      </c>
      <c r="GW270">
        <v>0.5896</v>
      </c>
      <c r="GX270">
        <v>2.40601</v>
      </c>
      <c r="GY270">
        <v>1.44897</v>
      </c>
      <c r="GZ270">
        <v>2.32056</v>
      </c>
      <c r="HA270">
        <v>1.55151</v>
      </c>
      <c r="HB270">
        <v>2.2876</v>
      </c>
      <c r="HC270">
        <v>29.623</v>
      </c>
      <c r="HD270">
        <v>14.4998</v>
      </c>
      <c r="HE270">
        <v>18</v>
      </c>
      <c r="HF270">
        <v>384.157</v>
      </c>
      <c r="HG270">
        <v>431.469</v>
      </c>
      <c r="HH270">
        <v>21.4</v>
      </c>
      <c r="HI270">
        <v>25.1011</v>
      </c>
      <c r="HJ270">
        <v>30.0007</v>
      </c>
      <c r="HK270">
        <v>25.0755</v>
      </c>
      <c r="HL270">
        <v>24.9915</v>
      </c>
      <c r="HM270">
        <v>11.8382</v>
      </c>
      <c r="HN270">
        <v>39.6608</v>
      </c>
      <c r="HO270">
        <v>28.5421</v>
      </c>
      <c r="HP270">
        <v>21.3897</v>
      </c>
      <c r="HQ270">
        <v>190.382</v>
      </c>
      <c r="HR270">
        <v>14.9097</v>
      </c>
      <c r="HS270">
        <v>100.083</v>
      </c>
      <c r="HT270">
        <v>101.544</v>
      </c>
    </row>
    <row r="271" spans="1:228">
      <c r="A271">
        <v>255</v>
      </c>
      <c r="B271">
        <v>1728493810</v>
      </c>
      <c r="C271">
        <v>2872.5</v>
      </c>
      <c r="D271" t="s">
        <v>878</v>
      </c>
      <c r="E271" t="s">
        <v>879</v>
      </c>
      <c r="F271">
        <v>5</v>
      </c>
      <c r="G271" t="s">
        <v>357</v>
      </c>
      <c r="H271" t="s">
        <v>358</v>
      </c>
      <c r="I271" t="s">
        <v>359</v>
      </c>
      <c r="J271" t="s">
        <v>851</v>
      </c>
      <c r="K271">
        <v>1728493802.5</v>
      </c>
      <c r="L271">
        <f>(M271)/1000</f>
        <v>0</v>
      </c>
      <c r="M271">
        <f>IF(BH271, AP271, AJ271)</f>
        <v>0</v>
      </c>
      <c r="N271">
        <f>IF(BH271, AK271, AI271)</f>
        <v>0</v>
      </c>
      <c r="O271">
        <f>BJ271 - IF(AW271&gt;1, N271*BD271*100.0/(AY271), 0)</f>
        <v>0</v>
      </c>
      <c r="P271">
        <f>((V271-L271/2)*O271-N271)/(V271+L271/2)</f>
        <v>0</v>
      </c>
      <c r="Q271">
        <f>P271*(BQ271+BR271)/1000.0</f>
        <v>0</v>
      </c>
      <c r="R271">
        <f>(BJ271 - IF(AW271&gt;1, N271*BD271*100.0/(AY271), 0))*(BQ271+BR271)/1000.0</f>
        <v>0</v>
      </c>
      <c r="S271">
        <f>2.0/((1/U271-1/T271)+SIGN(U271)*SQRT((1/U271-1/T271)*(1/U271-1/T271) + 4*BE271/((BE271+1)*(BE271+1))*(2*1/U271*1/T271-1/T271*1/T271)))</f>
        <v>0</v>
      </c>
      <c r="T271">
        <f>IF(LEFT(BF271,1)&lt;&gt;"0",IF(LEFT(BF271,1)="1",3.0,BG271),$D$5+$E$5*(BX271*BQ271/($K$5*1000))+$F$5*(BX271*BQ271/($K$5*1000))*MAX(MIN(BD271,$J$5),$I$5)*MAX(MIN(BD271,$J$5),$I$5)+$G$5*MAX(MIN(BD271,$J$5),$I$5)*(BX271*BQ271/($K$5*1000))+$H$5*(BX271*BQ271/($K$5*1000))*(BX271*BQ271/($K$5*1000)))</f>
        <v>0</v>
      </c>
      <c r="U271">
        <f>L271*(1000-(1000*0.61365*exp(17.502*Y271/(240.97+Y271))/(BQ271+BR271)+BL271)/2)/(1000*0.61365*exp(17.502*Y271/(240.97+Y271))/(BQ271+BR271)-BL271)</f>
        <v>0</v>
      </c>
      <c r="V271">
        <f>1/((BE271+1)/(S271/1.6)+1/(T271/1.37)) + BE271/((BE271+1)/(S271/1.6) + BE271/(T271/1.37))</f>
        <v>0</v>
      </c>
      <c r="W271">
        <f>(AZ271*BC271)</f>
        <v>0</v>
      </c>
      <c r="X271">
        <f>(BS271+(W271+2*0.95*5.67E-8*(((BS271+$B$7)+273)^4-(BS271+273)^4)-44100*L271)/(1.84*29.3*T271+8*0.95*5.67E-8*(BS271+273)^3))</f>
        <v>0</v>
      </c>
      <c r="Y271">
        <f>($C$7*BT271+$D$7*BU271+$E$7*X271)</f>
        <v>0</v>
      </c>
      <c r="Z271">
        <f>0.61365*exp(17.502*Y271/(240.97+Y271))</f>
        <v>0</v>
      </c>
      <c r="AA271">
        <f>(AB271/AC271*100)</f>
        <v>0</v>
      </c>
      <c r="AB271">
        <f>BL271*(BQ271+BR271)/1000</f>
        <v>0</v>
      </c>
      <c r="AC271">
        <f>0.61365*exp(17.502*BS271/(240.97+BS271))</f>
        <v>0</v>
      </c>
      <c r="AD271">
        <f>(Z271-BL271*(BQ271+BR271)/1000)</f>
        <v>0</v>
      </c>
      <c r="AE271">
        <f>(-L271*44100)</f>
        <v>0</v>
      </c>
      <c r="AF271">
        <f>2*29.3*T271*0.92*(BS271-Y271)</f>
        <v>0</v>
      </c>
      <c r="AG271">
        <f>2*0.95*5.67E-8*(((BS271+$B$7)+273)^4-(Y271+273)^4)</f>
        <v>0</v>
      </c>
      <c r="AH271">
        <f>W271+AG271+AE271+AF271</f>
        <v>0</v>
      </c>
      <c r="AI271">
        <f>BP271*AW271*(BK271-BJ271*(1000-AW271*BM271)/(1000-AW271*BL271))/(100*BD271)</f>
        <v>0</v>
      </c>
      <c r="AJ271">
        <f>1000*BP271*AW271*(BL271-BM271)/(100*BD271*(1000-AW271*BL271))</f>
        <v>0</v>
      </c>
      <c r="AK271">
        <f>(AL271 - AM271 - BQ271*1E3/(8.314*(BS271+273.15)) * AO271/BP271 * AN271) * BP271/(100*BD271) * (1000 - BM271)/1000</f>
        <v>0</v>
      </c>
      <c r="AL271">
        <v>180.0776242394225</v>
      </c>
      <c r="AM271">
        <v>165.804309090909</v>
      </c>
      <c r="AN271">
        <v>2.510667462312886</v>
      </c>
      <c r="AO271">
        <v>66.78939070799302</v>
      </c>
      <c r="AP271">
        <f>(AR271 - AQ271 + BQ271*1E3/(8.314*(BS271+273.15)) * AT271/BP271 * AS271) * BP271/(100*BD271) * 1000/(1000 - AR271)</f>
        <v>0</v>
      </c>
      <c r="AQ271">
        <v>14.94572217173175</v>
      </c>
      <c r="AR271">
        <v>16.33646484848483</v>
      </c>
      <c r="AS271">
        <v>2.962194067918072E-05</v>
      </c>
      <c r="AT271">
        <v>79.34896621495415</v>
      </c>
      <c r="AU271">
        <v>183</v>
      </c>
      <c r="AV271">
        <v>31</v>
      </c>
      <c r="AW271">
        <f>IF(AU271*$H$13&gt;=AY271,1.0,(AY271/(AY271-AU271*$H$13)))</f>
        <v>0</v>
      </c>
      <c r="AX271">
        <f>(AW271-1)*100</f>
        <v>0</v>
      </c>
      <c r="AY271">
        <f>MAX(0,($B$13+$C$13*BX271)/(1+$D$13*BX271)*BQ271/(BS271+273)*$E$13)</f>
        <v>0</v>
      </c>
      <c r="AZ271">
        <f>$B$11*BY271+$C$11*BZ271+$F$11*CK271*(1-CN271)</f>
        <v>0</v>
      </c>
      <c r="BA271">
        <f>AZ271*BB271</f>
        <v>0</v>
      </c>
      <c r="BB271">
        <f>($B$11*$D$9+$C$11*$D$9+$F$11*((CX271+CP271)/MAX(CX271+CP271+CY271, 0.1)*$I$9+CY271/MAX(CX271+CP271+CY271, 0.1)*$J$9))/($B$11+$C$11+$F$11)</f>
        <v>0</v>
      </c>
      <c r="BC271">
        <f>($B$11*$K$9+$C$11*$K$9+$F$11*((CX271+CP271)/MAX(CX271+CP271+CY271, 0.1)*$P$9+CY271/MAX(CX271+CP271+CY271, 0.1)*$Q$9))/($B$11+$C$11+$F$11)</f>
        <v>0</v>
      </c>
      <c r="BD271">
        <v>6</v>
      </c>
      <c r="BE271">
        <v>0.5</v>
      </c>
      <c r="BF271" t="s">
        <v>361</v>
      </c>
      <c r="BG271">
        <v>2</v>
      </c>
      <c r="BH271" t="b">
        <v>1</v>
      </c>
      <c r="BI271">
        <v>1728493802.5</v>
      </c>
      <c r="BJ271">
        <v>145.8281111111111</v>
      </c>
      <c r="BK271">
        <v>164.574</v>
      </c>
      <c r="BL271">
        <v>16.33607037037037</v>
      </c>
      <c r="BM271">
        <v>14.94285925925926</v>
      </c>
      <c r="BN271">
        <v>149.7112962962963</v>
      </c>
      <c r="BO271">
        <v>16.42643333333333</v>
      </c>
      <c r="BP271">
        <v>600.0017407407407</v>
      </c>
      <c r="BQ271">
        <v>97.4884</v>
      </c>
      <c r="BR271">
        <v>0.09996576666666666</v>
      </c>
      <c r="BS271">
        <v>24.97151851851852</v>
      </c>
      <c r="BT271">
        <v>25.02578148148148</v>
      </c>
      <c r="BU271">
        <v>999.9000000000001</v>
      </c>
      <c r="BV271">
        <v>0</v>
      </c>
      <c r="BW271">
        <v>0</v>
      </c>
      <c r="BX271">
        <v>10008.88592592593</v>
      </c>
      <c r="BY271">
        <v>0</v>
      </c>
      <c r="BZ271">
        <v>490.9308888888888</v>
      </c>
      <c r="CA271">
        <v>-18.74586666666667</v>
      </c>
      <c r="CB271">
        <v>148.2498148148148</v>
      </c>
      <c r="CC271">
        <v>167.0704444444445</v>
      </c>
      <c r="CD271">
        <v>1.393205185185185</v>
      </c>
      <c r="CE271">
        <v>164.574</v>
      </c>
      <c r="CF271">
        <v>14.94285925925926</v>
      </c>
      <c r="CG271">
        <v>1.592577407407407</v>
      </c>
      <c r="CH271">
        <v>1.456756666666667</v>
      </c>
      <c r="CI271">
        <v>13.88716296296296</v>
      </c>
      <c r="CJ271">
        <v>12.52167777777778</v>
      </c>
      <c r="CK271">
        <v>1600.001851851852</v>
      </c>
      <c r="CL271">
        <v>0.692007037037037</v>
      </c>
      <c r="CM271">
        <v>0.3079929629629629</v>
      </c>
      <c r="CN271">
        <v>0</v>
      </c>
      <c r="CO271">
        <v>2.173</v>
      </c>
      <c r="CP271">
        <v>0</v>
      </c>
      <c r="CQ271">
        <v>15771.03703703704</v>
      </c>
      <c r="CR271">
        <v>13790.22592592592</v>
      </c>
      <c r="CS271">
        <v>37.84</v>
      </c>
      <c r="CT271">
        <v>38.80981481481481</v>
      </c>
      <c r="CU271">
        <v>38.502</v>
      </c>
      <c r="CV271">
        <v>36.83533333333333</v>
      </c>
      <c r="CW271">
        <v>37.16174074074074</v>
      </c>
      <c r="CX271">
        <v>1107.213333333333</v>
      </c>
      <c r="CY271">
        <v>492.7885185185185</v>
      </c>
      <c r="CZ271">
        <v>0</v>
      </c>
      <c r="DA271">
        <v>1728493867</v>
      </c>
      <c r="DB271">
        <v>0</v>
      </c>
      <c r="DC271">
        <v>1728490956.5</v>
      </c>
      <c r="DD271" t="s">
        <v>362</v>
      </c>
      <c r="DE271">
        <v>1728490952.5</v>
      </c>
      <c r="DF271">
        <v>1728490956.5</v>
      </c>
      <c r="DG271">
        <v>1</v>
      </c>
      <c r="DH271">
        <v>-0.065</v>
      </c>
      <c r="DI271">
        <v>-0.008</v>
      </c>
      <c r="DJ271">
        <v>-3.246</v>
      </c>
      <c r="DK271">
        <v>-0.091</v>
      </c>
      <c r="DL271">
        <v>52</v>
      </c>
      <c r="DM271">
        <v>15</v>
      </c>
      <c r="DN271">
        <v>0.25</v>
      </c>
      <c r="DO271">
        <v>0.13</v>
      </c>
      <c r="DP271">
        <v>-18.5826525</v>
      </c>
      <c r="DQ271">
        <v>-3.579747467166936</v>
      </c>
      <c r="DR271">
        <v>0.3458526311794521</v>
      </c>
      <c r="DS271">
        <v>0</v>
      </c>
      <c r="DT271">
        <v>1.39539075</v>
      </c>
      <c r="DU271">
        <v>-0.04795643527204696</v>
      </c>
      <c r="DV271">
        <v>0.004673693607576345</v>
      </c>
      <c r="DW271">
        <v>1</v>
      </c>
      <c r="DX271">
        <v>1</v>
      </c>
      <c r="DY271">
        <v>2</v>
      </c>
      <c r="DZ271" t="s">
        <v>363</v>
      </c>
      <c r="EA271">
        <v>3.23045</v>
      </c>
      <c r="EB271">
        <v>2.70418</v>
      </c>
      <c r="EC271">
        <v>0.047304</v>
      </c>
      <c r="ED271">
        <v>0.0513871</v>
      </c>
      <c r="EE271">
        <v>0.0854081</v>
      </c>
      <c r="EF271">
        <v>0.0802176</v>
      </c>
      <c r="EG271">
        <v>31372.2</v>
      </c>
      <c r="EH271">
        <v>30462.6</v>
      </c>
      <c r="EI271">
        <v>31530</v>
      </c>
      <c r="EJ271">
        <v>30436</v>
      </c>
      <c r="EK271">
        <v>38640.9</v>
      </c>
      <c r="EL271">
        <v>37008</v>
      </c>
      <c r="EM271">
        <v>44204.8</v>
      </c>
      <c r="EN271">
        <v>42491.1</v>
      </c>
      <c r="EO271">
        <v>1.7879</v>
      </c>
      <c r="EP271">
        <v>1.88265</v>
      </c>
      <c r="EQ271">
        <v>0.0963807</v>
      </c>
      <c r="ER271">
        <v>0</v>
      </c>
      <c r="ES271">
        <v>23.4327</v>
      </c>
      <c r="ET271">
        <v>999.9</v>
      </c>
      <c r="EU271">
        <v>69.59999999999999</v>
      </c>
      <c r="EV271">
        <v>24.4</v>
      </c>
      <c r="EW271">
        <v>21.9022</v>
      </c>
      <c r="EX271">
        <v>60.8919</v>
      </c>
      <c r="EY271">
        <v>25.1763</v>
      </c>
      <c r="EZ271">
        <v>1</v>
      </c>
      <c r="FA271">
        <v>-0.146235</v>
      </c>
      <c r="FB271">
        <v>1.43945</v>
      </c>
      <c r="FC271">
        <v>20.1929</v>
      </c>
      <c r="FD271">
        <v>5.21894</v>
      </c>
      <c r="FE271">
        <v>11.998</v>
      </c>
      <c r="FF271">
        <v>4.9642</v>
      </c>
      <c r="FG271">
        <v>3.29553</v>
      </c>
      <c r="FH271">
        <v>9999</v>
      </c>
      <c r="FI271">
        <v>9999</v>
      </c>
      <c r="FJ271">
        <v>9999</v>
      </c>
      <c r="FK271">
        <v>148.8</v>
      </c>
      <c r="FL271">
        <v>4.97096</v>
      </c>
      <c r="FM271">
        <v>1.86768</v>
      </c>
      <c r="FN271">
        <v>1.85895</v>
      </c>
      <c r="FO271">
        <v>1.86508</v>
      </c>
      <c r="FP271">
        <v>1.86306</v>
      </c>
      <c r="FQ271">
        <v>1.86435</v>
      </c>
      <c r="FR271">
        <v>1.85987</v>
      </c>
      <c r="FS271">
        <v>1.86397</v>
      </c>
      <c r="FT271">
        <v>0</v>
      </c>
      <c r="FU271">
        <v>0</v>
      </c>
      <c r="FV271">
        <v>0</v>
      </c>
      <c r="FW271">
        <v>0</v>
      </c>
      <c r="FX271" t="s">
        <v>364</v>
      </c>
      <c r="FY271" t="s">
        <v>365</v>
      </c>
      <c r="FZ271" t="s">
        <v>366</v>
      </c>
      <c r="GA271" t="s">
        <v>366</v>
      </c>
      <c r="GB271" t="s">
        <v>366</v>
      </c>
      <c r="GC271" t="s">
        <v>366</v>
      </c>
      <c r="GD271">
        <v>0</v>
      </c>
      <c r="GE271">
        <v>100</v>
      </c>
      <c r="GF271">
        <v>100</v>
      </c>
      <c r="GG271">
        <v>-4.01</v>
      </c>
      <c r="GH271">
        <v>-0.09039999999999999</v>
      </c>
      <c r="GI271">
        <v>-2.868309889394353</v>
      </c>
      <c r="GJ271">
        <v>-0.006773961979547998</v>
      </c>
      <c r="GK271">
        <v>-8.296070481250098E-08</v>
      </c>
      <c r="GL271">
        <v>3.322967193956903E-10</v>
      </c>
      <c r="GM271">
        <v>-0.07871069313407227</v>
      </c>
      <c r="GN271">
        <v>-0.00208336341840114</v>
      </c>
      <c r="GO271">
        <v>8.801746095907445E-05</v>
      </c>
      <c r="GP271">
        <v>-2.677693255255651E-07</v>
      </c>
      <c r="GQ271">
        <v>3</v>
      </c>
      <c r="GR271">
        <v>2052</v>
      </c>
      <c r="GS271">
        <v>2</v>
      </c>
      <c r="GT271">
        <v>18</v>
      </c>
      <c r="GU271">
        <v>47.6</v>
      </c>
      <c r="GV271">
        <v>47.6</v>
      </c>
      <c r="GW271">
        <v>0.617676</v>
      </c>
      <c r="GX271">
        <v>2.40112</v>
      </c>
      <c r="GY271">
        <v>1.44775</v>
      </c>
      <c r="GZ271">
        <v>2.32056</v>
      </c>
      <c r="HA271">
        <v>1.55151</v>
      </c>
      <c r="HB271">
        <v>2.3999</v>
      </c>
      <c r="HC271">
        <v>29.623</v>
      </c>
      <c r="HD271">
        <v>14.5173</v>
      </c>
      <c r="HE271">
        <v>18</v>
      </c>
      <c r="HF271">
        <v>384.662</v>
      </c>
      <c r="HG271">
        <v>431.492</v>
      </c>
      <c r="HH271">
        <v>21.3771</v>
      </c>
      <c r="HI271">
        <v>25.109</v>
      </c>
      <c r="HJ271">
        <v>30.0007</v>
      </c>
      <c r="HK271">
        <v>25.0834</v>
      </c>
      <c r="HL271">
        <v>24.9998</v>
      </c>
      <c r="HM271">
        <v>12.4059</v>
      </c>
      <c r="HN271">
        <v>39.6608</v>
      </c>
      <c r="HO271">
        <v>28.5421</v>
      </c>
      <c r="HP271">
        <v>21.3668</v>
      </c>
      <c r="HQ271">
        <v>200.403</v>
      </c>
      <c r="HR271">
        <v>14.8984</v>
      </c>
      <c r="HS271">
        <v>100.081</v>
      </c>
      <c r="HT271">
        <v>101.542</v>
      </c>
    </row>
    <row r="272" spans="1:228">
      <c r="A272">
        <v>256</v>
      </c>
      <c r="B272">
        <v>1728493815</v>
      </c>
      <c r="C272">
        <v>2877.5</v>
      </c>
      <c r="D272" t="s">
        <v>880</v>
      </c>
      <c r="E272" t="s">
        <v>881</v>
      </c>
      <c r="F272">
        <v>5</v>
      </c>
      <c r="G272" t="s">
        <v>357</v>
      </c>
      <c r="H272" t="s">
        <v>358</v>
      </c>
      <c r="I272" t="s">
        <v>359</v>
      </c>
      <c r="J272" t="s">
        <v>851</v>
      </c>
      <c r="K272">
        <v>1728493807.214286</v>
      </c>
      <c r="L272">
        <f>(M272)/1000</f>
        <v>0</v>
      </c>
      <c r="M272">
        <f>IF(BH272, AP272, AJ272)</f>
        <v>0</v>
      </c>
      <c r="N272">
        <f>IF(BH272, AK272, AI272)</f>
        <v>0</v>
      </c>
      <c r="O272">
        <f>BJ272 - IF(AW272&gt;1, N272*BD272*100.0/(AY272), 0)</f>
        <v>0</v>
      </c>
      <c r="P272">
        <f>((V272-L272/2)*O272-N272)/(V272+L272/2)</f>
        <v>0</v>
      </c>
      <c r="Q272">
        <f>P272*(BQ272+BR272)/1000.0</f>
        <v>0</v>
      </c>
      <c r="R272">
        <f>(BJ272 - IF(AW272&gt;1, N272*BD272*100.0/(AY272), 0))*(BQ272+BR272)/1000.0</f>
        <v>0</v>
      </c>
      <c r="S272">
        <f>2.0/((1/U272-1/T272)+SIGN(U272)*SQRT((1/U272-1/T272)*(1/U272-1/T272) + 4*BE272/((BE272+1)*(BE272+1))*(2*1/U272*1/T272-1/T272*1/T272)))</f>
        <v>0</v>
      </c>
      <c r="T272">
        <f>IF(LEFT(BF272,1)&lt;&gt;"0",IF(LEFT(BF272,1)="1",3.0,BG272),$D$5+$E$5*(BX272*BQ272/($K$5*1000))+$F$5*(BX272*BQ272/($K$5*1000))*MAX(MIN(BD272,$J$5),$I$5)*MAX(MIN(BD272,$J$5),$I$5)+$G$5*MAX(MIN(BD272,$J$5),$I$5)*(BX272*BQ272/($K$5*1000))+$H$5*(BX272*BQ272/($K$5*1000))*(BX272*BQ272/($K$5*1000)))</f>
        <v>0</v>
      </c>
      <c r="U272">
        <f>L272*(1000-(1000*0.61365*exp(17.502*Y272/(240.97+Y272))/(BQ272+BR272)+BL272)/2)/(1000*0.61365*exp(17.502*Y272/(240.97+Y272))/(BQ272+BR272)-BL272)</f>
        <v>0</v>
      </c>
      <c r="V272">
        <f>1/((BE272+1)/(S272/1.6)+1/(T272/1.37)) + BE272/((BE272+1)/(S272/1.6) + BE272/(T272/1.37))</f>
        <v>0</v>
      </c>
      <c r="W272">
        <f>(AZ272*BC272)</f>
        <v>0</v>
      </c>
      <c r="X272">
        <f>(BS272+(W272+2*0.95*5.67E-8*(((BS272+$B$7)+273)^4-(BS272+273)^4)-44100*L272)/(1.84*29.3*T272+8*0.95*5.67E-8*(BS272+273)^3))</f>
        <v>0</v>
      </c>
      <c r="Y272">
        <f>($C$7*BT272+$D$7*BU272+$E$7*X272)</f>
        <v>0</v>
      </c>
      <c r="Z272">
        <f>0.61365*exp(17.502*Y272/(240.97+Y272))</f>
        <v>0</v>
      </c>
      <c r="AA272">
        <f>(AB272/AC272*100)</f>
        <v>0</v>
      </c>
      <c r="AB272">
        <f>BL272*(BQ272+BR272)/1000</f>
        <v>0</v>
      </c>
      <c r="AC272">
        <f>0.61365*exp(17.502*BS272/(240.97+BS272))</f>
        <v>0</v>
      </c>
      <c r="AD272">
        <f>(Z272-BL272*(BQ272+BR272)/1000)</f>
        <v>0</v>
      </c>
      <c r="AE272">
        <f>(-L272*44100)</f>
        <v>0</v>
      </c>
      <c r="AF272">
        <f>2*29.3*T272*0.92*(BS272-Y272)</f>
        <v>0</v>
      </c>
      <c r="AG272">
        <f>2*0.95*5.67E-8*(((BS272+$B$7)+273)^4-(Y272+273)^4)</f>
        <v>0</v>
      </c>
      <c r="AH272">
        <f>W272+AG272+AE272+AF272</f>
        <v>0</v>
      </c>
      <c r="AI272">
        <f>BP272*AW272*(BK272-BJ272*(1000-AW272*BM272)/(1000-AW272*BL272))/(100*BD272)</f>
        <v>0</v>
      </c>
      <c r="AJ272">
        <f>1000*BP272*AW272*(BL272-BM272)/(100*BD272*(1000-AW272*BL272))</f>
        <v>0</v>
      </c>
      <c r="AK272">
        <f>(AL272 - AM272 - BQ272*1E3/(8.314*(BS272+273.15)) * AO272/BP272 * AN272) * BP272/(100*BD272) * (1000 - BM272)/1000</f>
        <v>0</v>
      </c>
      <c r="AL272">
        <v>192.81096690168</v>
      </c>
      <c r="AM272">
        <v>178.3307151515151</v>
      </c>
      <c r="AN272">
        <v>2.509606677662576</v>
      </c>
      <c r="AO272">
        <v>66.78939070799302</v>
      </c>
      <c r="AP272">
        <f>(AR272 - AQ272 + BQ272*1E3/(8.314*(BS272+273.15)) * AT272/BP272 * AS272) * BP272/(100*BD272) * 1000/(1000 - AR272)</f>
        <v>0</v>
      </c>
      <c r="AQ272">
        <v>14.94897577001721</v>
      </c>
      <c r="AR272">
        <v>16.33803636363636</v>
      </c>
      <c r="AS272">
        <v>2.515964529600041E-06</v>
      </c>
      <c r="AT272">
        <v>79.34896621495415</v>
      </c>
      <c r="AU272">
        <v>182</v>
      </c>
      <c r="AV272">
        <v>30</v>
      </c>
      <c r="AW272">
        <f>IF(AU272*$H$13&gt;=AY272,1.0,(AY272/(AY272-AU272*$H$13)))</f>
        <v>0</v>
      </c>
      <c r="AX272">
        <f>(AW272-1)*100</f>
        <v>0</v>
      </c>
      <c r="AY272">
        <f>MAX(0,($B$13+$C$13*BX272)/(1+$D$13*BX272)*BQ272/(BS272+273)*$E$13)</f>
        <v>0</v>
      </c>
      <c r="AZ272">
        <f>$B$11*BY272+$C$11*BZ272+$F$11*CK272*(1-CN272)</f>
        <v>0</v>
      </c>
      <c r="BA272">
        <f>AZ272*BB272</f>
        <v>0</v>
      </c>
      <c r="BB272">
        <f>($B$11*$D$9+$C$11*$D$9+$F$11*((CX272+CP272)/MAX(CX272+CP272+CY272, 0.1)*$I$9+CY272/MAX(CX272+CP272+CY272, 0.1)*$J$9))/($B$11+$C$11+$F$11)</f>
        <v>0</v>
      </c>
      <c r="BC272">
        <f>($B$11*$K$9+$C$11*$K$9+$F$11*((CX272+CP272)/MAX(CX272+CP272+CY272, 0.1)*$P$9+CY272/MAX(CX272+CP272+CY272, 0.1)*$Q$9))/($B$11+$C$11+$F$11)</f>
        <v>0</v>
      </c>
      <c r="BD272">
        <v>6</v>
      </c>
      <c r="BE272">
        <v>0.5</v>
      </c>
      <c r="BF272" t="s">
        <v>361</v>
      </c>
      <c r="BG272">
        <v>2</v>
      </c>
      <c r="BH272" t="b">
        <v>1</v>
      </c>
      <c r="BI272">
        <v>1728493807.214286</v>
      </c>
      <c r="BJ272">
        <v>157.4428214285714</v>
      </c>
      <c r="BK272">
        <v>176.4503571428572</v>
      </c>
      <c r="BL272">
        <v>16.33589285714286</v>
      </c>
      <c r="BM272">
        <v>14.945675</v>
      </c>
      <c r="BN272">
        <v>161.40525</v>
      </c>
      <c r="BO272">
        <v>16.42625357142857</v>
      </c>
      <c r="BP272">
        <v>600.0152499999998</v>
      </c>
      <c r="BQ272">
        <v>97.48848571428572</v>
      </c>
      <c r="BR272">
        <v>0.1000060464285714</v>
      </c>
      <c r="BS272">
        <v>24.96392142857143</v>
      </c>
      <c r="BT272">
        <v>25.01705714285714</v>
      </c>
      <c r="BU272">
        <v>999.9000000000002</v>
      </c>
      <c r="BV272">
        <v>0</v>
      </c>
      <c r="BW272">
        <v>0</v>
      </c>
      <c r="BX272">
        <v>10012.14</v>
      </c>
      <c r="BY272">
        <v>0</v>
      </c>
      <c r="BZ272">
        <v>502.9176785714286</v>
      </c>
      <c r="CA272">
        <v>-19.00747142857143</v>
      </c>
      <c r="CB272">
        <v>160.0574285714285</v>
      </c>
      <c r="CC272">
        <v>179.1274642857143</v>
      </c>
      <c r="CD272">
        <v>1.390210357142857</v>
      </c>
      <c r="CE272">
        <v>176.4503571428572</v>
      </c>
      <c r="CF272">
        <v>14.945675</v>
      </c>
      <c r="CG272">
        <v>1.592561428571428</v>
      </c>
      <c r="CH272">
        <v>1.457031785714286</v>
      </c>
      <c r="CI272">
        <v>13.88700357142857</v>
      </c>
      <c r="CJ272">
        <v>12.52456428571429</v>
      </c>
      <c r="CK272">
        <v>1599.976785714286</v>
      </c>
      <c r="CL272">
        <v>0.6920019999999999</v>
      </c>
      <c r="CM272">
        <v>0.307998</v>
      </c>
      <c r="CN272">
        <v>0</v>
      </c>
      <c r="CO272">
        <v>2.166846428571429</v>
      </c>
      <c r="CP272">
        <v>0</v>
      </c>
      <c r="CQ272">
        <v>15737.63928571428</v>
      </c>
      <c r="CR272">
        <v>13789.98571428572</v>
      </c>
      <c r="CS272">
        <v>37.79664285714286</v>
      </c>
      <c r="CT272">
        <v>38.78321428571428</v>
      </c>
      <c r="CU272">
        <v>38.46396428571428</v>
      </c>
      <c r="CV272">
        <v>36.81432142857143</v>
      </c>
      <c r="CW272">
        <v>37.12921428571428</v>
      </c>
      <c r="CX272">
        <v>1107.1875</v>
      </c>
      <c r="CY272">
        <v>492.7892857142858</v>
      </c>
      <c r="CZ272">
        <v>0</v>
      </c>
      <c r="DA272">
        <v>1728493871.8</v>
      </c>
      <c r="DB272">
        <v>0</v>
      </c>
      <c r="DC272">
        <v>1728490956.5</v>
      </c>
      <c r="DD272" t="s">
        <v>362</v>
      </c>
      <c r="DE272">
        <v>1728490952.5</v>
      </c>
      <c r="DF272">
        <v>1728490956.5</v>
      </c>
      <c r="DG272">
        <v>1</v>
      </c>
      <c r="DH272">
        <v>-0.065</v>
      </c>
      <c r="DI272">
        <v>-0.008</v>
      </c>
      <c r="DJ272">
        <v>-3.246</v>
      </c>
      <c r="DK272">
        <v>-0.091</v>
      </c>
      <c r="DL272">
        <v>52</v>
      </c>
      <c r="DM272">
        <v>15</v>
      </c>
      <c r="DN272">
        <v>0.25</v>
      </c>
      <c r="DO272">
        <v>0.13</v>
      </c>
      <c r="DP272">
        <v>-18.8075075</v>
      </c>
      <c r="DQ272">
        <v>-3.401571106941784</v>
      </c>
      <c r="DR272">
        <v>0.3295051770363405</v>
      </c>
      <c r="DS272">
        <v>0</v>
      </c>
      <c r="DT272">
        <v>1.392405</v>
      </c>
      <c r="DU272">
        <v>-0.04109988742964323</v>
      </c>
      <c r="DV272">
        <v>0.004013266749170817</v>
      </c>
      <c r="DW272">
        <v>1</v>
      </c>
      <c r="DX272">
        <v>1</v>
      </c>
      <c r="DY272">
        <v>2</v>
      </c>
      <c r="DZ272" t="s">
        <v>363</v>
      </c>
      <c r="EA272">
        <v>3.23058</v>
      </c>
      <c r="EB272">
        <v>2.70458</v>
      </c>
      <c r="EC272">
        <v>0.0504774</v>
      </c>
      <c r="ED272">
        <v>0.0545187</v>
      </c>
      <c r="EE272">
        <v>0.0854171</v>
      </c>
      <c r="EF272">
        <v>0.0802259</v>
      </c>
      <c r="EG272">
        <v>31267.2</v>
      </c>
      <c r="EH272">
        <v>30361.2</v>
      </c>
      <c r="EI272">
        <v>31529.5</v>
      </c>
      <c r="EJ272">
        <v>30435.2</v>
      </c>
      <c r="EK272">
        <v>38639.8</v>
      </c>
      <c r="EL272">
        <v>37007</v>
      </c>
      <c r="EM272">
        <v>44203.9</v>
      </c>
      <c r="EN272">
        <v>42490.3</v>
      </c>
      <c r="EO272">
        <v>1.78937</v>
      </c>
      <c r="EP272">
        <v>1.88227</v>
      </c>
      <c r="EQ272">
        <v>0.0955835</v>
      </c>
      <c r="ER272">
        <v>0</v>
      </c>
      <c r="ES272">
        <v>23.4366</v>
      </c>
      <c r="ET272">
        <v>999.9</v>
      </c>
      <c r="EU272">
        <v>69.59999999999999</v>
      </c>
      <c r="EV272">
        <v>24.4</v>
      </c>
      <c r="EW272">
        <v>21.9026</v>
      </c>
      <c r="EX272">
        <v>61.1719</v>
      </c>
      <c r="EY272">
        <v>25.2885</v>
      </c>
      <c r="EZ272">
        <v>1</v>
      </c>
      <c r="FA272">
        <v>-0.14564</v>
      </c>
      <c r="FB272">
        <v>1.42123</v>
      </c>
      <c r="FC272">
        <v>20.1934</v>
      </c>
      <c r="FD272">
        <v>5.21999</v>
      </c>
      <c r="FE272">
        <v>11.998</v>
      </c>
      <c r="FF272">
        <v>4.9653</v>
      </c>
      <c r="FG272">
        <v>3.29565</v>
      </c>
      <c r="FH272">
        <v>9999</v>
      </c>
      <c r="FI272">
        <v>9999</v>
      </c>
      <c r="FJ272">
        <v>9999</v>
      </c>
      <c r="FK272">
        <v>148.8</v>
      </c>
      <c r="FL272">
        <v>4.97098</v>
      </c>
      <c r="FM272">
        <v>1.86768</v>
      </c>
      <c r="FN272">
        <v>1.85896</v>
      </c>
      <c r="FO272">
        <v>1.86508</v>
      </c>
      <c r="FP272">
        <v>1.86307</v>
      </c>
      <c r="FQ272">
        <v>1.86436</v>
      </c>
      <c r="FR272">
        <v>1.85988</v>
      </c>
      <c r="FS272">
        <v>1.86396</v>
      </c>
      <c r="FT272">
        <v>0</v>
      </c>
      <c r="FU272">
        <v>0</v>
      </c>
      <c r="FV272">
        <v>0</v>
      </c>
      <c r="FW272">
        <v>0</v>
      </c>
      <c r="FX272" t="s">
        <v>364</v>
      </c>
      <c r="FY272" t="s">
        <v>365</v>
      </c>
      <c r="FZ272" t="s">
        <v>366</v>
      </c>
      <c r="GA272" t="s">
        <v>366</v>
      </c>
      <c r="GB272" t="s">
        <v>366</v>
      </c>
      <c r="GC272" t="s">
        <v>366</v>
      </c>
      <c r="GD272">
        <v>0</v>
      </c>
      <c r="GE272">
        <v>100</v>
      </c>
      <c r="GF272">
        <v>100</v>
      </c>
      <c r="GG272">
        <v>-4.093</v>
      </c>
      <c r="GH272">
        <v>-0.09039999999999999</v>
      </c>
      <c r="GI272">
        <v>-2.868309889394353</v>
      </c>
      <c r="GJ272">
        <v>-0.006773961979547998</v>
      </c>
      <c r="GK272">
        <v>-8.296070481250098E-08</v>
      </c>
      <c r="GL272">
        <v>3.322967193956903E-10</v>
      </c>
      <c r="GM272">
        <v>-0.07871069313407227</v>
      </c>
      <c r="GN272">
        <v>-0.00208336341840114</v>
      </c>
      <c r="GO272">
        <v>8.801746095907445E-05</v>
      </c>
      <c r="GP272">
        <v>-2.677693255255651E-07</v>
      </c>
      <c r="GQ272">
        <v>3</v>
      </c>
      <c r="GR272">
        <v>2052</v>
      </c>
      <c r="GS272">
        <v>2</v>
      </c>
      <c r="GT272">
        <v>18</v>
      </c>
      <c r="GU272">
        <v>47.7</v>
      </c>
      <c r="GV272">
        <v>47.6</v>
      </c>
      <c r="GW272">
        <v>0.648193</v>
      </c>
      <c r="GX272">
        <v>2.40356</v>
      </c>
      <c r="GY272">
        <v>1.44897</v>
      </c>
      <c r="GZ272">
        <v>2.32056</v>
      </c>
      <c r="HA272">
        <v>1.55151</v>
      </c>
      <c r="HB272">
        <v>2.24365</v>
      </c>
      <c r="HC272">
        <v>29.623</v>
      </c>
      <c r="HD272">
        <v>14.4998</v>
      </c>
      <c r="HE272">
        <v>18</v>
      </c>
      <c r="HF272">
        <v>385.437</v>
      </c>
      <c r="HG272">
        <v>431.334</v>
      </c>
      <c r="HH272">
        <v>21.3579</v>
      </c>
      <c r="HI272">
        <v>25.1175</v>
      </c>
      <c r="HJ272">
        <v>30.0006</v>
      </c>
      <c r="HK272">
        <v>25.0912</v>
      </c>
      <c r="HL272">
        <v>25.0077</v>
      </c>
      <c r="HM272">
        <v>13.0328</v>
      </c>
      <c r="HN272">
        <v>39.6608</v>
      </c>
      <c r="HO272">
        <v>28.5421</v>
      </c>
      <c r="HP272">
        <v>21.3593</v>
      </c>
      <c r="HQ272">
        <v>215.438</v>
      </c>
      <c r="HR272">
        <v>14.8833</v>
      </c>
      <c r="HS272">
        <v>100.079</v>
      </c>
      <c r="HT272">
        <v>101.54</v>
      </c>
    </row>
    <row r="273" spans="1:228">
      <c r="A273">
        <v>257</v>
      </c>
      <c r="B273">
        <v>1728493820</v>
      </c>
      <c r="C273">
        <v>2882.5</v>
      </c>
      <c r="D273" t="s">
        <v>882</v>
      </c>
      <c r="E273" t="s">
        <v>883</v>
      </c>
      <c r="F273">
        <v>5</v>
      </c>
      <c r="G273" t="s">
        <v>357</v>
      </c>
      <c r="H273" t="s">
        <v>358</v>
      </c>
      <c r="I273" t="s">
        <v>359</v>
      </c>
      <c r="J273" t="s">
        <v>851</v>
      </c>
      <c r="K273">
        <v>1728493812.5</v>
      </c>
      <c r="L273">
        <f>(M273)/1000</f>
        <v>0</v>
      </c>
      <c r="M273">
        <f>IF(BH273, AP273, AJ273)</f>
        <v>0</v>
      </c>
      <c r="N273">
        <f>IF(BH273, AK273, AI273)</f>
        <v>0</v>
      </c>
      <c r="O273">
        <f>BJ273 - IF(AW273&gt;1, N273*BD273*100.0/(AY273), 0)</f>
        <v>0</v>
      </c>
      <c r="P273">
        <f>((V273-L273/2)*O273-N273)/(V273+L273/2)</f>
        <v>0</v>
      </c>
      <c r="Q273">
        <f>P273*(BQ273+BR273)/1000.0</f>
        <v>0</v>
      </c>
      <c r="R273">
        <f>(BJ273 - IF(AW273&gt;1, N273*BD273*100.0/(AY273), 0))*(BQ273+BR273)/1000.0</f>
        <v>0</v>
      </c>
      <c r="S273">
        <f>2.0/((1/U273-1/T273)+SIGN(U273)*SQRT((1/U273-1/T273)*(1/U273-1/T273) + 4*BE273/((BE273+1)*(BE273+1))*(2*1/U273*1/T273-1/T273*1/T273)))</f>
        <v>0</v>
      </c>
      <c r="T273">
        <f>IF(LEFT(BF273,1)&lt;&gt;"0",IF(LEFT(BF273,1)="1",3.0,BG273),$D$5+$E$5*(BX273*BQ273/($K$5*1000))+$F$5*(BX273*BQ273/($K$5*1000))*MAX(MIN(BD273,$J$5),$I$5)*MAX(MIN(BD273,$J$5),$I$5)+$G$5*MAX(MIN(BD273,$J$5),$I$5)*(BX273*BQ273/($K$5*1000))+$H$5*(BX273*BQ273/($K$5*1000))*(BX273*BQ273/($K$5*1000)))</f>
        <v>0</v>
      </c>
      <c r="U273">
        <f>L273*(1000-(1000*0.61365*exp(17.502*Y273/(240.97+Y273))/(BQ273+BR273)+BL273)/2)/(1000*0.61365*exp(17.502*Y273/(240.97+Y273))/(BQ273+BR273)-BL273)</f>
        <v>0</v>
      </c>
      <c r="V273">
        <f>1/((BE273+1)/(S273/1.6)+1/(T273/1.37)) + BE273/((BE273+1)/(S273/1.6) + BE273/(T273/1.37))</f>
        <v>0</v>
      </c>
      <c r="W273">
        <f>(AZ273*BC273)</f>
        <v>0</v>
      </c>
      <c r="X273">
        <f>(BS273+(W273+2*0.95*5.67E-8*(((BS273+$B$7)+273)^4-(BS273+273)^4)-44100*L273)/(1.84*29.3*T273+8*0.95*5.67E-8*(BS273+273)^3))</f>
        <v>0</v>
      </c>
      <c r="Y273">
        <f>($C$7*BT273+$D$7*BU273+$E$7*X273)</f>
        <v>0</v>
      </c>
      <c r="Z273">
        <f>0.61365*exp(17.502*Y273/(240.97+Y273))</f>
        <v>0</v>
      </c>
      <c r="AA273">
        <f>(AB273/AC273*100)</f>
        <v>0</v>
      </c>
      <c r="AB273">
        <f>BL273*(BQ273+BR273)/1000</f>
        <v>0</v>
      </c>
      <c r="AC273">
        <f>0.61365*exp(17.502*BS273/(240.97+BS273))</f>
        <v>0</v>
      </c>
      <c r="AD273">
        <f>(Z273-BL273*(BQ273+BR273)/1000)</f>
        <v>0</v>
      </c>
      <c r="AE273">
        <f>(-L273*44100)</f>
        <v>0</v>
      </c>
      <c r="AF273">
        <f>2*29.3*T273*0.92*(BS273-Y273)</f>
        <v>0</v>
      </c>
      <c r="AG273">
        <f>2*0.95*5.67E-8*(((BS273+$B$7)+273)^4-(Y273+273)^4)</f>
        <v>0</v>
      </c>
      <c r="AH273">
        <f>W273+AG273+AE273+AF273</f>
        <v>0</v>
      </c>
      <c r="AI273">
        <f>BP273*AW273*(BK273-BJ273*(1000-AW273*BM273)/(1000-AW273*BL273))/(100*BD273)</f>
        <v>0</v>
      </c>
      <c r="AJ273">
        <f>1000*BP273*AW273*(BL273-BM273)/(100*BD273*(1000-AW273*BL273))</f>
        <v>0</v>
      </c>
      <c r="AK273">
        <f>(AL273 - AM273 - BQ273*1E3/(8.314*(BS273+273.15)) * AO273/BP273 * AN273) * BP273/(100*BD273) * (1000 - BM273)/1000</f>
        <v>0</v>
      </c>
      <c r="AL273">
        <v>205.622142994134</v>
      </c>
      <c r="AM273">
        <v>190.873593939394</v>
      </c>
      <c r="AN273">
        <v>2.512578378617274</v>
      </c>
      <c r="AO273">
        <v>66.78939070799302</v>
      </c>
      <c r="AP273">
        <f>(AR273 - AQ273 + BQ273*1E3/(8.314*(BS273+273.15)) * AT273/BP273 * AS273) * BP273/(100*BD273) * 1000/(1000 - AR273)</f>
        <v>0</v>
      </c>
      <c r="AQ273">
        <v>14.94984480670899</v>
      </c>
      <c r="AR273">
        <v>16.3390309090909</v>
      </c>
      <c r="AS273">
        <v>-2.513459876504177E-06</v>
      </c>
      <c r="AT273">
        <v>79.34896621495415</v>
      </c>
      <c r="AU273">
        <v>181</v>
      </c>
      <c r="AV273">
        <v>30</v>
      </c>
      <c r="AW273">
        <f>IF(AU273*$H$13&gt;=AY273,1.0,(AY273/(AY273-AU273*$H$13)))</f>
        <v>0</v>
      </c>
      <c r="AX273">
        <f>(AW273-1)*100</f>
        <v>0</v>
      </c>
      <c r="AY273">
        <f>MAX(0,($B$13+$C$13*BX273)/(1+$D$13*BX273)*BQ273/(BS273+273)*$E$13)</f>
        <v>0</v>
      </c>
      <c r="AZ273">
        <f>$B$11*BY273+$C$11*BZ273+$F$11*CK273*(1-CN273)</f>
        <v>0</v>
      </c>
      <c r="BA273">
        <f>AZ273*BB273</f>
        <v>0</v>
      </c>
      <c r="BB273">
        <f>($B$11*$D$9+$C$11*$D$9+$F$11*((CX273+CP273)/MAX(CX273+CP273+CY273, 0.1)*$I$9+CY273/MAX(CX273+CP273+CY273, 0.1)*$J$9))/($B$11+$C$11+$F$11)</f>
        <v>0</v>
      </c>
      <c r="BC273">
        <f>($B$11*$K$9+$C$11*$K$9+$F$11*((CX273+CP273)/MAX(CX273+CP273+CY273, 0.1)*$P$9+CY273/MAX(CX273+CP273+CY273, 0.1)*$Q$9))/($B$11+$C$11+$F$11)</f>
        <v>0</v>
      </c>
      <c r="BD273">
        <v>6</v>
      </c>
      <c r="BE273">
        <v>0.5</v>
      </c>
      <c r="BF273" t="s">
        <v>361</v>
      </c>
      <c r="BG273">
        <v>2</v>
      </c>
      <c r="BH273" t="b">
        <v>1</v>
      </c>
      <c r="BI273">
        <v>1728493812.5</v>
      </c>
      <c r="BJ273">
        <v>170.4831481481482</v>
      </c>
      <c r="BK273">
        <v>189.7578148148148</v>
      </c>
      <c r="BL273">
        <v>16.33693333333333</v>
      </c>
      <c r="BM273">
        <v>14.94853703703703</v>
      </c>
      <c r="BN273">
        <v>174.5345185185185</v>
      </c>
      <c r="BO273">
        <v>16.42729259259259</v>
      </c>
      <c r="BP273">
        <v>599.9958148148148</v>
      </c>
      <c r="BQ273">
        <v>97.48847037037037</v>
      </c>
      <c r="BR273">
        <v>0.09998274814814814</v>
      </c>
      <c r="BS273">
        <v>24.9556</v>
      </c>
      <c r="BT273">
        <v>25.01085185185186</v>
      </c>
      <c r="BU273">
        <v>999.9000000000001</v>
      </c>
      <c r="BV273">
        <v>0</v>
      </c>
      <c r="BW273">
        <v>0</v>
      </c>
      <c r="BX273">
        <v>10000.76444444444</v>
      </c>
      <c r="BY273">
        <v>0</v>
      </c>
      <c r="BZ273">
        <v>509.3941851851851</v>
      </c>
      <c r="CA273">
        <v>-19.27461111111111</v>
      </c>
      <c r="CB273">
        <v>173.3145185185185</v>
      </c>
      <c r="CC273">
        <v>192.6373333333333</v>
      </c>
      <c r="CD273">
        <v>1.388397407407407</v>
      </c>
      <c r="CE273">
        <v>189.7578148148148</v>
      </c>
      <c r="CF273">
        <v>14.94853703703703</v>
      </c>
      <c r="CG273">
        <v>1.592662222222222</v>
      </c>
      <c r="CH273">
        <v>1.45730925925926</v>
      </c>
      <c r="CI273">
        <v>13.88798148148148</v>
      </c>
      <c r="CJ273">
        <v>12.52746296296296</v>
      </c>
      <c r="CK273">
        <v>1599.955555555555</v>
      </c>
      <c r="CL273">
        <v>0.6919975185185185</v>
      </c>
      <c r="CM273">
        <v>0.3080024814814814</v>
      </c>
      <c r="CN273">
        <v>0</v>
      </c>
      <c r="CO273">
        <v>2.183762962962963</v>
      </c>
      <c r="CP273">
        <v>0</v>
      </c>
      <c r="CQ273">
        <v>15702.95925925926</v>
      </c>
      <c r="CR273">
        <v>13789.78148148148</v>
      </c>
      <c r="CS273">
        <v>37.7614074074074</v>
      </c>
      <c r="CT273">
        <v>38.75681481481482</v>
      </c>
      <c r="CU273">
        <v>38.41866666666667</v>
      </c>
      <c r="CV273">
        <v>36.78674074074074</v>
      </c>
      <c r="CW273">
        <v>37.09</v>
      </c>
      <c r="CX273">
        <v>1107.165555555556</v>
      </c>
      <c r="CY273">
        <v>492.79</v>
      </c>
      <c r="CZ273">
        <v>0</v>
      </c>
      <c r="DA273">
        <v>1728493876.6</v>
      </c>
      <c r="DB273">
        <v>0</v>
      </c>
      <c r="DC273">
        <v>1728490956.5</v>
      </c>
      <c r="DD273" t="s">
        <v>362</v>
      </c>
      <c r="DE273">
        <v>1728490952.5</v>
      </c>
      <c r="DF273">
        <v>1728490956.5</v>
      </c>
      <c r="DG273">
        <v>1</v>
      </c>
      <c r="DH273">
        <v>-0.065</v>
      </c>
      <c r="DI273">
        <v>-0.008</v>
      </c>
      <c r="DJ273">
        <v>-3.246</v>
      </c>
      <c r="DK273">
        <v>-0.091</v>
      </c>
      <c r="DL273">
        <v>52</v>
      </c>
      <c r="DM273">
        <v>15</v>
      </c>
      <c r="DN273">
        <v>0.25</v>
      </c>
      <c r="DO273">
        <v>0.13</v>
      </c>
      <c r="DP273">
        <v>-19.13789</v>
      </c>
      <c r="DQ273">
        <v>-3.015611257035622</v>
      </c>
      <c r="DR273">
        <v>0.2926579768261922</v>
      </c>
      <c r="DS273">
        <v>0</v>
      </c>
      <c r="DT273">
        <v>1.3897365</v>
      </c>
      <c r="DU273">
        <v>-0.02060757973733923</v>
      </c>
      <c r="DV273">
        <v>0.002450059744169522</v>
      </c>
      <c r="DW273">
        <v>1</v>
      </c>
      <c r="DX273">
        <v>1</v>
      </c>
      <c r="DY273">
        <v>2</v>
      </c>
      <c r="DZ273" t="s">
        <v>363</v>
      </c>
      <c r="EA273">
        <v>3.23056</v>
      </c>
      <c r="EB273">
        <v>2.70425</v>
      </c>
      <c r="EC273">
        <v>0.0535973</v>
      </c>
      <c r="ED273">
        <v>0.0576584</v>
      </c>
      <c r="EE273">
        <v>0.0854198</v>
      </c>
      <c r="EF273">
        <v>0.0802397</v>
      </c>
      <c r="EG273">
        <v>31164.4</v>
      </c>
      <c r="EH273">
        <v>30260</v>
      </c>
      <c r="EI273">
        <v>31529.5</v>
      </c>
      <c r="EJ273">
        <v>30434.9</v>
      </c>
      <c r="EK273">
        <v>38639.9</v>
      </c>
      <c r="EL273">
        <v>37005.8</v>
      </c>
      <c r="EM273">
        <v>44204</v>
      </c>
      <c r="EN273">
        <v>42489.5</v>
      </c>
      <c r="EO273">
        <v>1.7912</v>
      </c>
      <c r="EP273">
        <v>1.88258</v>
      </c>
      <c r="EQ273">
        <v>0.0949204</v>
      </c>
      <c r="ER273">
        <v>0</v>
      </c>
      <c r="ES273">
        <v>23.44</v>
      </c>
      <c r="ET273">
        <v>999.9</v>
      </c>
      <c r="EU273">
        <v>69.59999999999999</v>
      </c>
      <c r="EV273">
        <v>24.4</v>
      </c>
      <c r="EW273">
        <v>21.9024</v>
      </c>
      <c r="EX273">
        <v>60.8519</v>
      </c>
      <c r="EY273">
        <v>24.8518</v>
      </c>
      <c r="EZ273">
        <v>1</v>
      </c>
      <c r="FA273">
        <v>-0.145124</v>
      </c>
      <c r="FB273">
        <v>1.37598</v>
      </c>
      <c r="FC273">
        <v>20.1936</v>
      </c>
      <c r="FD273">
        <v>5.21894</v>
      </c>
      <c r="FE273">
        <v>11.998</v>
      </c>
      <c r="FF273">
        <v>4.9634</v>
      </c>
      <c r="FG273">
        <v>3.29565</v>
      </c>
      <c r="FH273">
        <v>9999</v>
      </c>
      <c r="FI273">
        <v>9999</v>
      </c>
      <c r="FJ273">
        <v>9999</v>
      </c>
      <c r="FK273">
        <v>148.8</v>
      </c>
      <c r="FL273">
        <v>4.97097</v>
      </c>
      <c r="FM273">
        <v>1.86768</v>
      </c>
      <c r="FN273">
        <v>1.85897</v>
      </c>
      <c r="FO273">
        <v>1.86508</v>
      </c>
      <c r="FP273">
        <v>1.86307</v>
      </c>
      <c r="FQ273">
        <v>1.86439</v>
      </c>
      <c r="FR273">
        <v>1.85985</v>
      </c>
      <c r="FS273">
        <v>1.86397</v>
      </c>
      <c r="FT273">
        <v>0</v>
      </c>
      <c r="FU273">
        <v>0</v>
      </c>
      <c r="FV273">
        <v>0</v>
      </c>
      <c r="FW273">
        <v>0</v>
      </c>
      <c r="FX273" t="s">
        <v>364</v>
      </c>
      <c r="FY273" t="s">
        <v>365</v>
      </c>
      <c r="FZ273" t="s">
        <v>366</v>
      </c>
      <c r="GA273" t="s">
        <v>366</v>
      </c>
      <c r="GB273" t="s">
        <v>366</v>
      </c>
      <c r="GC273" t="s">
        <v>366</v>
      </c>
      <c r="GD273">
        <v>0</v>
      </c>
      <c r="GE273">
        <v>100</v>
      </c>
      <c r="GF273">
        <v>100</v>
      </c>
      <c r="GG273">
        <v>-4.177</v>
      </c>
      <c r="GH273">
        <v>-0.09039999999999999</v>
      </c>
      <c r="GI273">
        <v>-2.868309889394353</v>
      </c>
      <c r="GJ273">
        <v>-0.006773961979547998</v>
      </c>
      <c r="GK273">
        <v>-8.296070481250098E-08</v>
      </c>
      <c r="GL273">
        <v>3.322967193956903E-10</v>
      </c>
      <c r="GM273">
        <v>-0.07871069313407227</v>
      </c>
      <c r="GN273">
        <v>-0.00208336341840114</v>
      </c>
      <c r="GO273">
        <v>8.801746095907445E-05</v>
      </c>
      <c r="GP273">
        <v>-2.677693255255651E-07</v>
      </c>
      <c r="GQ273">
        <v>3</v>
      </c>
      <c r="GR273">
        <v>2052</v>
      </c>
      <c r="GS273">
        <v>2</v>
      </c>
      <c r="GT273">
        <v>18</v>
      </c>
      <c r="GU273">
        <v>47.8</v>
      </c>
      <c r="GV273">
        <v>47.7</v>
      </c>
      <c r="GW273">
        <v>0.67749</v>
      </c>
      <c r="GX273">
        <v>2.3999</v>
      </c>
      <c r="GY273">
        <v>1.44897</v>
      </c>
      <c r="GZ273">
        <v>2.32056</v>
      </c>
      <c r="HA273">
        <v>1.55151</v>
      </c>
      <c r="HB273">
        <v>2.34253</v>
      </c>
      <c r="HC273">
        <v>29.623</v>
      </c>
      <c r="HD273">
        <v>14.5085</v>
      </c>
      <c r="HE273">
        <v>18</v>
      </c>
      <c r="HF273">
        <v>386.387</v>
      </c>
      <c r="HG273">
        <v>431.575</v>
      </c>
      <c r="HH273">
        <v>21.3492</v>
      </c>
      <c r="HI273">
        <v>25.126</v>
      </c>
      <c r="HJ273">
        <v>30.0007</v>
      </c>
      <c r="HK273">
        <v>25.0991</v>
      </c>
      <c r="HL273">
        <v>25.016</v>
      </c>
      <c r="HM273">
        <v>13.594</v>
      </c>
      <c r="HN273">
        <v>39.6608</v>
      </c>
      <c r="HO273">
        <v>28.1709</v>
      </c>
      <c r="HP273">
        <v>21.353</v>
      </c>
      <c r="HQ273">
        <v>225.523</v>
      </c>
      <c r="HR273">
        <v>14.8705</v>
      </c>
      <c r="HS273">
        <v>100.079</v>
      </c>
      <c r="HT273">
        <v>101.539</v>
      </c>
    </row>
    <row r="274" spans="1:228">
      <c r="A274">
        <v>258</v>
      </c>
      <c r="B274">
        <v>1728493825</v>
      </c>
      <c r="C274">
        <v>2887.5</v>
      </c>
      <c r="D274" t="s">
        <v>884</v>
      </c>
      <c r="E274" t="s">
        <v>885</v>
      </c>
      <c r="F274">
        <v>5</v>
      </c>
      <c r="G274" t="s">
        <v>357</v>
      </c>
      <c r="H274" t="s">
        <v>358</v>
      </c>
      <c r="I274" t="s">
        <v>359</v>
      </c>
      <c r="J274" t="s">
        <v>851</v>
      </c>
      <c r="K274">
        <v>1728493817.214286</v>
      </c>
      <c r="L274">
        <f>(M274)/1000</f>
        <v>0</v>
      </c>
      <c r="M274">
        <f>IF(BH274, AP274, AJ274)</f>
        <v>0</v>
      </c>
      <c r="N274">
        <f>IF(BH274, AK274, AI274)</f>
        <v>0</v>
      </c>
      <c r="O274">
        <f>BJ274 - IF(AW274&gt;1, N274*BD274*100.0/(AY274), 0)</f>
        <v>0</v>
      </c>
      <c r="P274">
        <f>((V274-L274/2)*O274-N274)/(V274+L274/2)</f>
        <v>0</v>
      </c>
      <c r="Q274">
        <f>P274*(BQ274+BR274)/1000.0</f>
        <v>0</v>
      </c>
      <c r="R274">
        <f>(BJ274 - IF(AW274&gt;1, N274*BD274*100.0/(AY274), 0))*(BQ274+BR274)/1000.0</f>
        <v>0</v>
      </c>
      <c r="S274">
        <f>2.0/((1/U274-1/T274)+SIGN(U274)*SQRT((1/U274-1/T274)*(1/U274-1/T274) + 4*BE274/((BE274+1)*(BE274+1))*(2*1/U274*1/T274-1/T274*1/T274)))</f>
        <v>0</v>
      </c>
      <c r="T274">
        <f>IF(LEFT(BF274,1)&lt;&gt;"0",IF(LEFT(BF274,1)="1",3.0,BG274),$D$5+$E$5*(BX274*BQ274/($K$5*1000))+$F$5*(BX274*BQ274/($K$5*1000))*MAX(MIN(BD274,$J$5),$I$5)*MAX(MIN(BD274,$J$5),$I$5)+$G$5*MAX(MIN(BD274,$J$5),$I$5)*(BX274*BQ274/($K$5*1000))+$H$5*(BX274*BQ274/($K$5*1000))*(BX274*BQ274/($K$5*1000)))</f>
        <v>0</v>
      </c>
      <c r="U274">
        <f>L274*(1000-(1000*0.61365*exp(17.502*Y274/(240.97+Y274))/(BQ274+BR274)+BL274)/2)/(1000*0.61365*exp(17.502*Y274/(240.97+Y274))/(BQ274+BR274)-BL274)</f>
        <v>0</v>
      </c>
      <c r="V274">
        <f>1/((BE274+1)/(S274/1.6)+1/(T274/1.37)) + BE274/((BE274+1)/(S274/1.6) + BE274/(T274/1.37))</f>
        <v>0</v>
      </c>
      <c r="W274">
        <f>(AZ274*BC274)</f>
        <v>0</v>
      </c>
      <c r="X274">
        <f>(BS274+(W274+2*0.95*5.67E-8*(((BS274+$B$7)+273)^4-(BS274+273)^4)-44100*L274)/(1.84*29.3*T274+8*0.95*5.67E-8*(BS274+273)^3))</f>
        <v>0</v>
      </c>
      <c r="Y274">
        <f>($C$7*BT274+$D$7*BU274+$E$7*X274)</f>
        <v>0</v>
      </c>
      <c r="Z274">
        <f>0.61365*exp(17.502*Y274/(240.97+Y274))</f>
        <v>0</v>
      </c>
      <c r="AA274">
        <f>(AB274/AC274*100)</f>
        <v>0</v>
      </c>
      <c r="AB274">
        <f>BL274*(BQ274+BR274)/1000</f>
        <v>0</v>
      </c>
      <c r="AC274">
        <f>0.61365*exp(17.502*BS274/(240.97+BS274))</f>
        <v>0</v>
      </c>
      <c r="AD274">
        <f>(Z274-BL274*(BQ274+BR274)/1000)</f>
        <v>0</v>
      </c>
      <c r="AE274">
        <f>(-L274*44100)</f>
        <v>0</v>
      </c>
      <c r="AF274">
        <f>2*29.3*T274*0.92*(BS274-Y274)</f>
        <v>0</v>
      </c>
      <c r="AG274">
        <f>2*0.95*5.67E-8*(((BS274+$B$7)+273)^4-(Y274+273)^4)</f>
        <v>0</v>
      </c>
      <c r="AH274">
        <f>W274+AG274+AE274+AF274</f>
        <v>0</v>
      </c>
      <c r="AI274">
        <f>BP274*AW274*(BK274-BJ274*(1000-AW274*BM274)/(1000-AW274*BL274))/(100*BD274)</f>
        <v>0</v>
      </c>
      <c r="AJ274">
        <f>1000*BP274*AW274*(BL274-BM274)/(100*BD274*(1000-AW274*BL274))</f>
        <v>0</v>
      </c>
      <c r="AK274">
        <f>(AL274 - AM274 - BQ274*1E3/(8.314*(BS274+273.15)) * AO274/BP274 * AN274) * BP274/(100*BD274) * (1000 - BM274)/1000</f>
        <v>0</v>
      </c>
      <c r="AL274">
        <v>218.3932957769129</v>
      </c>
      <c r="AM274">
        <v>203.4390909090909</v>
      </c>
      <c r="AN274">
        <v>2.507081410750856</v>
      </c>
      <c r="AO274">
        <v>66.78939070799302</v>
      </c>
      <c r="AP274">
        <f>(AR274 - AQ274 + BQ274*1E3/(8.314*(BS274+273.15)) * AT274/BP274 * AS274) * BP274/(100*BD274) * 1000/(1000 - AR274)</f>
        <v>0</v>
      </c>
      <c r="AQ274">
        <v>14.95517681038489</v>
      </c>
      <c r="AR274">
        <v>16.3400696969697</v>
      </c>
      <c r="AS274">
        <v>2.158084025239104E-05</v>
      </c>
      <c r="AT274">
        <v>79.34896621495415</v>
      </c>
      <c r="AU274">
        <v>180</v>
      </c>
      <c r="AV274">
        <v>30</v>
      </c>
      <c r="AW274">
        <f>IF(AU274*$H$13&gt;=AY274,1.0,(AY274/(AY274-AU274*$H$13)))</f>
        <v>0</v>
      </c>
      <c r="AX274">
        <f>(AW274-1)*100</f>
        <v>0</v>
      </c>
      <c r="AY274">
        <f>MAX(0,($B$13+$C$13*BX274)/(1+$D$13*BX274)*BQ274/(BS274+273)*$E$13)</f>
        <v>0</v>
      </c>
      <c r="AZ274">
        <f>$B$11*BY274+$C$11*BZ274+$F$11*CK274*(1-CN274)</f>
        <v>0</v>
      </c>
      <c r="BA274">
        <f>AZ274*BB274</f>
        <v>0</v>
      </c>
      <c r="BB274">
        <f>($B$11*$D$9+$C$11*$D$9+$F$11*((CX274+CP274)/MAX(CX274+CP274+CY274, 0.1)*$I$9+CY274/MAX(CX274+CP274+CY274, 0.1)*$J$9))/($B$11+$C$11+$F$11)</f>
        <v>0</v>
      </c>
      <c r="BC274">
        <f>($B$11*$K$9+$C$11*$K$9+$F$11*((CX274+CP274)/MAX(CX274+CP274+CY274, 0.1)*$P$9+CY274/MAX(CX274+CP274+CY274, 0.1)*$Q$9))/($B$11+$C$11+$F$11)</f>
        <v>0</v>
      </c>
      <c r="BD274">
        <v>6</v>
      </c>
      <c r="BE274">
        <v>0.5</v>
      </c>
      <c r="BF274" t="s">
        <v>361</v>
      </c>
      <c r="BG274">
        <v>2</v>
      </c>
      <c r="BH274" t="b">
        <v>1</v>
      </c>
      <c r="BI274">
        <v>1728493817.214286</v>
      </c>
      <c r="BJ274">
        <v>182.1204285714285</v>
      </c>
      <c r="BK274">
        <v>201.6123571428572</v>
      </c>
      <c r="BL274">
        <v>16.33846071428571</v>
      </c>
      <c r="BM274">
        <v>14.95108928571428</v>
      </c>
      <c r="BN274">
        <v>186.2511071428571</v>
      </c>
      <c r="BO274">
        <v>16.42881785714286</v>
      </c>
      <c r="BP274">
        <v>600.0039285714286</v>
      </c>
      <c r="BQ274">
        <v>97.48892857142857</v>
      </c>
      <c r="BR274">
        <v>0.1000374321428571</v>
      </c>
      <c r="BS274">
        <v>24.94145357142857</v>
      </c>
      <c r="BT274">
        <v>25.00235</v>
      </c>
      <c r="BU274">
        <v>999.9000000000002</v>
      </c>
      <c r="BV274">
        <v>0</v>
      </c>
      <c r="BW274">
        <v>0</v>
      </c>
      <c r="BX274">
        <v>9999.311428571429</v>
      </c>
      <c r="BY274">
        <v>0</v>
      </c>
      <c r="BZ274">
        <v>507.2689642857144</v>
      </c>
      <c r="CA274">
        <v>-19.49190357142857</v>
      </c>
      <c r="CB274">
        <v>185.1453571428571</v>
      </c>
      <c r="CC274">
        <v>204.6723214285715</v>
      </c>
      <c r="CD274">
        <v>1.387370714285714</v>
      </c>
      <c r="CE274">
        <v>201.6123571428572</v>
      </c>
      <c r="CF274">
        <v>14.95108928571428</v>
      </c>
      <c r="CG274">
        <v>1.592818571428572</v>
      </c>
      <c r="CH274">
        <v>1.457565</v>
      </c>
      <c r="CI274">
        <v>13.88949642857143</v>
      </c>
      <c r="CJ274">
        <v>12.53013571428571</v>
      </c>
      <c r="CK274">
        <v>1599.980357142857</v>
      </c>
      <c r="CL274">
        <v>0.691996607142857</v>
      </c>
      <c r="CM274">
        <v>0.3080033928571428</v>
      </c>
      <c r="CN274">
        <v>0</v>
      </c>
      <c r="CO274">
        <v>2.202132142857143</v>
      </c>
      <c r="CP274">
        <v>0</v>
      </c>
      <c r="CQ274">
        <v>15674.91428571429</v>
      </c>
      <c r="CR274">
        <v>13789.99642857143</v>
      </c>
      <c r="CS274">
        <v>37.72525</v>
      </c>
      <c r="CT274">
        <v>38.73199999999999</v>
      </c>
      <c r="CU274">
        <v>38.39264285714285</v>
      </c>
      <c r="CV274">
        <v>36.76321428571428</v>
      </c>
      <c r="CW274">
        <v>37.05771428571428</v>
      </c>
      <c r="CX274">
        <v>1107.181785714286</v>
      </c>
      <c r="CY274">
        <v>492.7985714285714</v>
      </c>
      <c r="CZ274">
        <v>0</v>
      </c>
      <c r="DA274">
        <v>1728493882</v>
      </c>
      <c r="DB274">
        <v>0</v>
      </c>
      <c r="DC274">
        <v>1728490956.5</v>
      </c>
      <c r="DD274" t="s">
        <v>362</v>
      </c>
      <c r="DE274">
        <v>1728490952.5</v>
      </c>
      <c r="DF274">
        <v>1728490956.5</v>
      </c>
      <c r="DG274">
        <v>1</v>
      </c>
      <c r="DH274">
        <v>-0.065</v>
      </c>
      <c r="DI274">
        <v>-0.008</v>
      </c>
      <c r="DJ274">
        <v>-3.246</v>
      </c>
      <c r="DK274">
        <v>-0.091</v>
      </c>
      <c r="DL274">
        <v>52</v>
      </c>
      <c r="DM274">
        <v>15</v>
      </c>
      <c r="DN274">
        <v>0.25</v>
      </c>
      <c r="DO274">
        <v>0.13</v>
      </c>
      <c r="DP274">
        <v>-19.3753325</v>
      </c>
      <c r="DQ274">
        <v>-2.810520450281404</v>
      </c>
      <c r="DR274">
        <v>0.2818830416923836</v>
      </c>
      <c r="DS274">
        <v>0</v>
      </c>
      <c r="DT274">
        <v>1.3879155</v>
      </c>
      <c r="DU274">
        <v>-0.01051204502814603</v>
      </c>
      <c r="DV274">
        <v>0.001435764517600291</v>
      </c>
      <c r="DW274">
        <v>1</v>
      </c>
      <c r="DX274">
        <v>1</v>
      </c>
      <c r="DY274">
        <v>2</v>
      </c>
      <c r="DZ274" t="s">
        <v>363</v>
      </c>
      <c r="EA274">
        <v>3.23046</v>
      </c>
      <c r="EB274">
        <v>2.70431</v>
      </c>
      <c r="EC274">
        <v>0.0566638</v>
      </c>
      <c r="ED274">
        <v>0.0606036</v>
      </c>
      <c r="EE274">
        <v>0.0854226</v>
      </c>
      <c r="EF274">
        <v>0.0802248</v>
      </c>
      <c r="EG274">
        <v>31063</v>
      </c>
      <c r="EH274">
        <v>30164.6</v>
      </c>
      <c r="EI274">
        <v>31529.1</v>
      </c>
      <c r="EJ274">
        <v>30434.1</v>
      </c>
      <c r="EK274">
        <v>38639.2</v>
      </c>
      <c r="EL274">
        <v>37006</v>
      </c>
      <c r="EM274">
        <v>44203.2</v>
      </c>
      <c r="EN274">
        <v>42488.9</v>
      </c>
      <c r="EO274">
        <v>1.79335</v>
      </c>
      <c r="EP274">
        <v>1.88247</v>
      </c>
      <c r="EQ274">
        <v>0.0940785</v>
      </c>
      <c r="ER274">
        <v>0</v>
      </c>
      <c r="ES274">
        <v>23.4425</v>
      </c>
      <c r="ET274">
        <v>999.9</v>
      </c>
      <c r="EU274">
        <v>69.59999999999999</v>
      </c>
      <c r="EV274">
        <v>24.4</v>
      </c>
      <c r="EW274">
        <v>21.8994</v>
      </c>
      <c r="EX274">
        <v>60.7719</v>
      </c>
      <c r="EY274">
        <v>25.3245</v>
      </c>
      <c r="EZ274">
        <v>1</v>
      </c>
      <c r="FA274">
        <v>-0.144538</v>
      </c>
      <c r="FB274">
        <v>0.7165010000000001</v>
      </c>
      <c r="FC274">
        <v>20.1932</v>
      </c>
      <c r="FD274">
        <v>5.21909</v>
      </c>
      <c r="FE274">
        <v>11.998</v>
      </c>
      <c r="FF274">
        <v>4.9648</v>
      </c>
      <c r="FG274">
        <v>3.29548</v>
      </c>
      <c r="FH274">
        <v>9999</v>
      </c>
      <c r="FI274">
        <v>9999</v>
      </c>
      <c r="FJ274">
        <v>9999</v>
      </c>
      <c r="FK274">
        <v>148.8</v>
      </c>
      <c r="FL274">
        <v>4.97095</v>
      </c>
      <c r="FM274">
        <v>1.86768</v>
      </c>
      <c r="FN274">
        <v>1.85895</v>
      </c>
      <c r="FO274">
        <v>1.86508</v>
      </c>
      <c r="FP274">
        <v>1.86309</v>
      </c>
      <c r="FQ274">
        <v>1.86439</v>
      </c>
      <c r="FR274">
        <v>1.85986</v>
      </c>
      <c r="FS274">
        <v>1.86398</v>
      </c>
      <c r="FT274">
        <v>0</v>
      </c>
      <c r="FU274">
        <v>0</v>
      </c>
      <c r="FV274">
        <v>0</v>
      </c>
      <c r="FW274">
        <v>0</v>
      </c>
      <c r="FX274" t="s">
        <v>364</v>
      </c>
      <c r="FY274" t="s">
        <v>365</v>
      </c>
      <c r="FZ274" t="s">
        <v>366</v>
      </c>
      <c r="GA274" t="s">
        <v>366</v>
      </c>
      <c r="GB274" t="s">
        <v>366</v>
      </c>
      <c r="GC274" t="s">
        <v>366</v>
      </c>
      <c r="GD274">
        <v>0</v>
      </c>
      <c r="GE274">
        <v>100</v>
      </c>
      <c r="GF274">
        <v>100</v>
      </c>
      <c r="GG274">
        <v>-4.261</v>
      </c>
      <c r="GH274">
        <v>-0.09030000000000001</v>
      </c>
      <c r="GI274">
        <v>-2.868309889394353</v>
      </c>
      <c r="GJ274">
        <v>-0.006773961979547998</v>
      </c>
      <c r="GK274">
        <v>-8.296070481250098E-08</v>
      </c>
      <c r="GL274">
        <v>3.322967193956903E-10</v>
      </c>
      <c r="GM274">
        <v>-0.07871069313407227</v>
      </c>
      <c r="GN274">
        <v>-0.00208336341840114</v>
      </c>
      <c r="GO274">
        <v>8.801746095907445E-05</v>
      </c>
      <c r="GP274">
        <v>-2.677693255255651E-07</v>
      </c>
      <c r="GQ274">
        <v>3</v>
      </c>
      <c r="GR274">
        <v>2052</v>
      </c>
      <c r="GS274">
        <v>2</v>
      </c>
      <c r="GT274">
        <v>18</v>
      </c>
      <c r="GU274">
        <v>47.9</v>
      </c>
      <c r="GV274">
        <v>47.8</v>
      </c>
      <c r="GW274">
        <v>0.7067870000000001</v>
      </c>
      <c r="GX274">
        <v>2.38892</v>
      </c>
      <c r="GY274">
        <v>1.44775</v>
      </c>
      <c r="GZ274">
        <v>2.32056</v>
      </c>
      <c r="HA274">
        <v>1.55151</v>
      </c>
      <c r="HB274">
        <v>2.41699</v>
      </c>
      <c r="HC274">
        <v>29.623</v>
      </c>
      <c r="HD274">
        <v>14.4998</v>
      </c>
      <c r="HE274">
        <v>18</v>
      </c>
      <c r="HF274">
        <v>387.499</v>
      </c>
      <c r="HG274">
        <v>431.583</v>
      </c>
      <c r="HH274">
        <v>21.3495</v>
      </c>
      <c r="HI274">
        <v>25.134</v>
      </c>
      <c r="HJ274">
        <v>30.0006</v>
      </c>
      <c r="HK274">
        <v>25.1069</v>
      </c>
      <c r="HL274">
        <v>25.0243</v>
      </c>
      <c r="HM274">
        <v>14.2092</v>
      </c>
      <c r="HN274">
        <v>39.9551</v>
      </c>
      <c r="HO274">
        <v>28.1709</v>
      </c>
      <c r="HP274">
        <v>21.8576</v>
      </c>
      <c r="HQ274">
        <v>240.566</v>
      </c>
      <c r="HR274">
        <v>14.8564</v>
      </c>
      <c r="HS274">
        <v>100.078</v>
      </c>
      <c r="HT274">
        <v>101.537</v>
      </c>
    </row>
    <row r="275" spans="1:228">
      <c r="A275">
        <v>259</v>
      </c>
      <c r="B275">
        <v>1728493830</v>
      </c>
      <c r="C275">
        <v>2892.5</v>
      </c>
      <c r="D275" t="s">
        <v>886</v>
      </c>
      <c r="E275" t="s">
        <v>887</v>
      </c>
      <c r="F275">
        <v>5</v>
      </c>
      <c r="G275" t="s">
        <v>357</v>
      </c>
      <c r="H275" t="s">
        <v>358</v>
      </c>
      <c r="I275" t="s">
        <v>359</v>
      </c>
      <c r="J275" t="s">
        <v>851</v>
      </c>
      <c r="K275">
        <v>1728493822.5</v>
      </c>
      <c r="L275">
        <f>(M275)/1000</f>
        <v>0</v>
      </c>
      <c r="M275">
        <f>IF(BH275, AP275, AJ275)</f>
        <v>0</v>
      </c>
      <c r="N275">
        <f>IF(BH275, AK275, AI275)</f>
        <v>0</v>
      </c>
      <c r="O275">
        <f>BJ275 - IF(AW275&gt;1, N275*BD275*100.0/(AY275), 0)</f>
        <v>0</v>
      </c>
      <c r="P275">
        <f>((V275-L275/2)*O275-N275)/(V275+L275/2)</f>
        <v>0</v>
      </c>
      <c r="Q275">
        <f>P275*(BQ275+BR275)/1000.0</f>
        <v>0</v>
      </c>
      <c r="R275">
        <f>(BJ275 - IF(AW275&gt;1, N275*BD275*100.0/(AY275), 0))*(BQ275+BR275)/1000.0</f>
        <v>0</v>
      </c>
      <c r="S275">
        <f>2.0/((1/U275-1/T275)+SIGN(U275)*SQRT((1/U275-1/T275)*(1/U275-1/T275) + 4*BE275/((BE275+1)*(BE275+1))*(2*1/U275*1/T275-1/T275*1/T275)))</f>
        <v>0</v>
      </c>
      <c r="T275">
        <f>IF(LEFT(BF275,1)&lt;&gt;"0",IF(LEFT(BF275,1)="1",3.0,BG275),$D$5+$E$5*(BX275*BQ275/($K$5*1000))+$F$5*(BX275*BQ275/($K$5*1000))*MAX(MIN(BD275,$J$5),$I$5)*MAX(MIN(BD275,$J$5),$I$5)+$G$5*MAX(MIN(BD275,$J$5),$I$5)*(BX275*BQ275/($K$5*1000))+$H$5*(BX275*BQ275/($K$5*1000))*(BX275*BQ275/($K$5*1000)))</f>
        <v>0</v>
      </c>
      <c r="U275">
        <f>L275*(1000-(1000*0.61365*exp(17.502*Y275/(240.97+Y275))/(BQ275+BR275)+BL275)/2)/(1000*0.61365*exp(17.502*Y275/(240.97+Y275))/(BQ275+BR275)-BL275)</f>
        <v>0</v>
      </c>
      <c r="V275">
        <f>1/((BE275+1)/(S275/1.6)+1/(T275/1.37)) + BE275/((BE275+1)/(S275/1.6) + BE275/(T275/1.37))</f>
        <v>0</v>
      </c>
      <c r="W275">
        <f>(AZ275*BC275)</f>
        <v>0</v>
      </c>
      <c r="X275">
        <f>(BS275+(W275+2*0.95*5.67E-8*(((BS275+$B$7)+273)^4-(BS275+273)^4)-44100*L275)/(1.84*29.3*T275+8*0.95*5.67E-8*(BS275+273)^3))</f>
        <v>0</v>
      </c>
      <c r="Y275">
        <f>($C$7*BT275+$D$7*BU275+$E$7*X275)</f>
        <v>0</v>
      </c>
      <c r="Z275">
        <f>0.61365*exp(17.502*Y275/(240.97+Y275))</f>
        <v>0</v>
      </c>
      <c r="AA275">
        <f>(AB275/AC275*100)</f>
        <v>0</v>
      </c>
      <c r="AB275">
        <f>BL275*(BQ275+BR275)/1000</f>
        <v>0</v>
      </c>
      <c r="AC275">
        <f>0.61365*exp(17.502*BS275/(240.97+BS275))</f>
        <v>0</v>
      </c>
      <c r="AD275">
        <f>(Z275-BL275*(BQ275+BR275)/1000)</f>
        <v>0</v>
      </c>
      <c r="AE275">
        <f>(-L275*44100)</f>
        <v>0</v>
      </c>
      <c r="AF275">
        <f>2*29.3*T275*0.92*(BS275-Y275)</f>
        <v>0</v>
      </c>
      <c r="AG275">
        <f>2*0.95*5.67E-8*(((BS275+$B$7)+273)^4-(Y275+273)^4)</f>
        <v>0</v>
      </c>
      <c r="AH275">
        <f>W275+AG275+AE275+AF275</f>
        <v>0</v>
      </c>
      <c r="AI275">
        <f>BP275*AW275*(BK275-BJ275*(1000-AW275*BM275)/(1000-AW275*BL275))/(100*BD275)</f>
        <v>0</v>
      </c>
      <c r="AJ275">
        <f>1000*BP275*AW275*(BL275-BM275)/(100*BD275*(1000-AW275*BL275))</f>
        <v>0</v>
      </c>
      <c r="AK275">
        <f>(AL275 - AM275 - BQ275*1E3/(8.314*(BS275+273.15)) * AO275/BP275 * AN275) * BP275/(100*BD275) * (1000 - BM275)/1000</f>
        <v>0</v>
      </c>
      <c r="AL275">
        <v>230.9006165186654</v>
      </c>
      <c r="AM275">
        <v>215.8064484848485</v>
      </c>
      <c r="AN275">
        <v>2.481505537724091</v>
      </c>
      <c r="AO275">
        <v>66.78939070799302</v>
      </c>
      <c r="AP275">
        <f>(AR275 - AQ275 + BQ275*1E3/(8.314*(BS275+273.15)) * AT275/BP275 * AS275) * BP275/(100*BD275) * 1000/(1000 - AR275)</f>
        <v>0</v>
      </c>
      <c r="AQ275">
        <v>14.93059800590894</v>
      </c>
      <c r="AR275">
        <v>16.3425709090909</v>
      </c>
      <c r="AS275">
        <v>2.625965104316857E-05</v>
      </c>
      <c r="AT275">
        <v>79.34896621495415</v>
      </c>
      <c r="AU275">
        <v>179</v>
      </c>
      <c r="AV275">
        <v>30</v>
      </c>
      <c r="AW275">
        <f>IF(AU275*$H$13&gt;=AY275,1.0,(AY275/(AY275-AU275*$H$13)))</f>
        <v>0</v>
      </c>
      <c r="AX275">
        <f>(AW275-1)*100</f>
        <v>0</v>
      </c>
      <c r="AY275">
        <f>MAX(0,($B$13+$C$13*BX275)/(1+$D$13*BX275)*BQ275/(BS275+273)*$E$13)</f>
        <v>0</v>
      </c>
      <c r="AZ275">
        <f>$B$11*BY275+$C$11*BZ275+$F$11*CK275*(1-CN275)</f>
        <v>0</v>
      </c>
      <c r="BA275">
        <f>AZ275*BB275</f>
        <v>0</v>
      </c>
      <c r="BB275">
        <f>($B$11*$D$9+$C$11*$D$9+$F$11*((CX275+CP275)/MAX(CX275+CP275+CY275, 0.1)*$I$9+CY275/MAX(CX275+CP275+CY275, 0.1)*$J$9))/($B$11+$C$11+$F$11)</f>
        <v>0</v>
      </c>
      <c r="BC275">
        <f>($B$11*$K$9+$C$11*$K$9+$F$11*((CX275+CP275)/MAX(CX275+CP275+CY275, 0.1)*$P$9+CY275/MAX(CX275+CP275+CY275, 0.1)*$Q$9))/($B$11+$C$11+$F$11)</f>
        <v>0</v>
      </c>
      <c r="BD275">
        <v>6</v>
      </c>
      <c r="BE275">
        <v>0.5</v>
      </c>
      <c r="BF275" t="s">
        <v>361</v>
      </c>
      <c r="BG275">
        <v>2</v>
      </c>
      <c r="BH275" t="b">
        <v>1</v>
      </c>
      <c r="BI275">
        <v>1728493822.5</v>
      </c>
      <c r="BJ275">
        <v>195.1314814814814</v>
      </c>
      <c r="BK275">
        <v>214.839925925926</v>
      </c>
      <c r="BL275">
        <v>16.34022222222222</v>
      </c>
      <c r="BM275">
        <v>14.94467777777778</v>
      </c>
      <c r="BN275">
        <v>199.3508518518518</v>
      </c>
      <c r="BO275">
        <v>16.43058148148148</v>
      </c>
      <c r="BP275">
        <v>600.0323333333333</v>
      </c>
      <c r="BQ275">
        <v>97.4893037037037</v>
      </c>
      <c r="BR275">
        <v>0.1000762740740741</v>
      </c>
      <c r="BS275">
        <v>24.92914074074074</v>
      </c>
      <c r="BT275">
        <v>24.99272592592593</v>
      </c>
      <c r="BU275">
        <v>999.9000000000001</v>
      </c>
      <c r="BV275">
        <v>0</v>
      </c>
      <c r="BW275">
        <v>0</v>
      </c>
      <c r="BX275">
        <v>9996.205185185187</v>
      </c>
      <c r="BY275">
        <v>0</v>
      </c>
      <c r="BZ275">
        <v>501.5482222222223</v>
      </c>
      <c r="CA275">
        <v>-19.70852592592592</v>
      </c>
      <c r="CB275">
        <v>198.3727777777778</v>
      </c>
      <c r="CC275">
        <v>218.0991481481481</v>
      </c>
      <c r="CD275">
        <v>1.395544074074074</v>
      </c>
      <c r="CE275">
        <v>214.839925925926</v>
      </c>
      <c r="CF275">
        <v>14.94467777777778</v>
      </c>
      <c r="CG275">
        <v>1.592996296296296</v>
      </c>
      <c r="CH275">
        <v>1.456945925925926</v>
      </c>
      <c r="CI275">
        <v>13.89122222222222</v>
      </c>
      <c r="CJ275">
        <v>12.52365555555556</v>
      </c>
      <c r="CK275">
        <v>1600.003703703704</v>
      </c>
      <c r="CL275">
        <v>0.6919977037037037</v>
      </c>
      <c r="CM275">
        <v>0.3080022962962963</v>
      </c>
      <c r="CN275">
        <v>0</v>
      </c>
      <c r="CO275">
        <v>2.195781481481482</v>
      </c>
      <c r="CP275">
        <v>0</v>
      </c>
      <c r="CQ275">
        <v>15645.73333333333</v>
      </c>
      <c r="CR275">
        <v>13790.20740740741</v>
      </c>
      <c r="CS275">
        <v>37.68955555555555</v>
      </c>
      <c r="CT275">
        <v>38.71033333333333</v>
      </c>
      <c r="CU275">
        <v>38.34933333333333</v>
      </c>
      <c r="CV275">
        <v>36.72666666666667</v>
      </c>
      <c r="CW275">
        <v>37.02755555555555</v>
      </c>
      <c r="CX275">
        <v>1107.199259259259</v>
      </c>
      <c r="CY275">
        <v>492.8044444444445</v>
      </c>
      <c r="CZ275">
        <v>0</v>
      </c>
      <c r="DA275">
        <v>1728493886.8</v>
      </c>
      <c r="DB275">
        <v>0</v>
      </c>
      <c r="DC275">
        <v>1728490956.5</v>
      </c>
      <c r="DD275" t="s">
        <v>362</v>
      </c>
      <c r="DE275">
        <v>1728490952.5</v>
      </c>
      <c r="DF275">
        <v>1728490956.5</v>
      </c>
      <c r="DG275">
        <v>1</v>
      </c>
      <c r="DH275">
        <v>-0.065</v>
      </c>
      <c r="DI275">
        <v>-0.008</v>
      </c>
      <c r="DJ275">
        <v>-3.246</v>
      </c>
      <c r="DK275">
        <v>-0.091</v>
      </c>
      <c r="DL275">
        <v>52</v>
      </c>
      <c r="DM275">
        <v>15</v>
      </c>
      <c r="DN275">
        <v>0.25</v>
      </c>
      <c r="DO275">
        <v>0.13</v>
      </c>
      <c r="DP275">
        <v>-19.5291675</v>
      </c>
      <c r="DQ275">
        <v>-2.303681425891165</v>
      </c>
      <c r="DR275">
        <v>0.2474010331299164</v>
      </c>
      <c r="DS275">
        <v>0</v>
      </c>
      <c r="DT275">
        <v>1.39123475</v>
      </c>
      <c r="DU275">
        <v>0.05452851782363871</v>
      </c>
      <c r="DV275">
        <v>0.008940801973956251</v>
      </c>
      <c r="DW275">
        <v>1</v>
      </c>
      <c r="DX275">
        <v>1</v>
      </c>
      <c r="DY275">
        <v>2</v>
      </c>
      <c r="DZ275" t="s">
        <v>363</v>
      </c>
      <c r="EA275">
        <v>3.23055</v>
      </c>
      <c r="EB275">
        <v>2.70417</v>
      </c>
      <c r="EC275">
        <v>0.0596347</v>
      </c>
      <c r="ED275">
        <v>0.0636555</v>
      </c>
      <c r="EE275">
        <v>0.0854273</v>
      </c>
      <c r="EF275">
        <v>0.0800939</v>
      </c>
      <c r="EG275">
        <v>30965.1</v>
      </c>
      <c r="EH275">
        <v>30066.6</v>
      </c>
      <c r="EI275">
        <v>31529.1</v>
      </c>
      <c r="EJ275">
        <v>30434.2</v>
      </c>
      <c r="EK275">
        <v>38639</v>
      </c>
      <c r="EL275">
        <v>37011.1</v>
      </c>
      <c r="EM275">
        <v>44203.2</v>
      </c>
      <c r="EN275">
        <v>42488.6</v>
      </c>
      <c r="EO275">
        <v>1.79473</v>
      </c>
      <c r="EP275">
        <v>1.88248</v>
      </c>
      <c r="EQ275">
        <v>0.0933707</v>
      </c>
      <c r="ER275">
        <v>0</v>
      </c>
      <c r="ES275">
        <v>23.444</v>
      </c>
      <c r="ET275">
        <v>999.9</v>
      </c>
      <c r="EU275">
        <v>69.59999999999999</v>
      </c>
      <c r="EV275">
        <v>24.4</v>
      </c>
      <c r="EW275">
        <v>21.9011</v>
      </c>
      <c r="EX275">
        <v>61.0219</v>
      </c>
      <c r="EY275">
        <v>25.0521</v>
      </c>
      <c r="EZ275">
        <v>1</v>
      </c>
      <c r="FA275">
        <v>-0.145658</v>
      </c>
      <c r="FB275">
        <v>-0.125218</v>
      </c>
      <c r="FC275">
        <v>20.1986</v>
      </c>
      <c r="FD275">
        <v>5.21879</v>
      </c>
      <c r="FE275">
        <v>11.998</v>
      </c>
      <c r="FF275">
        <v>4.96495</v>
      </c>
      <c r="FG275">
        <v>3.29558</v>
      </c>
      <c r="FH275">
        <v>9999</v>
      </c>
      <c r="FI275">
        <v>9999</v>
      </c>
      <c r="FJ275">
        <v>9999</v>
      </c>
      <c r="FK275">
        <v>148.8</v>
      </c>
      <c r="FL275">
        <v>4.97096</v>
      </c>
      <c r="FM275">
        <v>1.86768</v>
      </c>
      <c r="FN275">
        <v>1.85893</v>
      </c>
      <c r="FO275">
        <v>1.86508</v>
      </c>
      <c r="FP275">
        <v>1.8631</v>
      </c>
      <c r="FQ275">
        <v>1.8644</v>
      </c>
      <c r="FR275">
        <v>1.85987</v>
      </c>
      <c r="FS275">
        <v>1.86395</v>
      </c>
      <c r="FT275">
        <v>0</v>
      </c>
      <c r="FU275">
        <v>0</v>
      </c>
      <c r="FV275">
        <v>0</v>
      </c>
      <c r="FW275">
        <v>0</v>
      </c>
      <c r="FX275" t="s">
        <v>364</v>
      </c>
      <c r="FY275" t="s">
        <v>365</v>
      </c>
      <c r="FZ275" t="s">
        <v>366</v>
      </c>
      <c r="GA275" t="s">
        <v>366</v>
      </c>
      <c r="GB275" t="s">
        <v>366</v>
      </c>
      <c r="GC275" t="s">
        <v>366</v>
      </c>
      <c r="GD275">
        <v>0</v>
      </c>
      <c r="GE275">
        <v>100</v>
      </c>
      <c r="GF275">
        <v>100</v>
      </c>
      <c r="GG275">
        <v>-4.344</v>
      </c>
      <c r="GH275">
        <v>-0.09039999999999999</v>
      </c>
      <c r="GI275">
        <v>-2.868309889394353</v>
      </c>
      <c r="GJ275">
        <v>-0.006773961979547998</v>
      </c>
      <c r="GK275">
        <v>-8.296070481250098E-08</v>
      </c>
      <c r="GL275">
        <v>3.322967193956903E-10</v>
      </c>
      <c r="GM275">
        <v>-0.07871069313407227</v>
      </c>
      <c r="GN275">
        <v>-0.00208336341840114</v>
      </c>
      <c r="GO275">
        <v>8.801746095907445E-05</v>
      </c>
      <c r="GP275">
        <v>-2.677693255255651E-07</v>
      </c>
      <c r="GQ275">
        <v>3</v>
      </c>
      <c r="GR275">
        <v>2052</v>
      </c>
      <c r="GS275">
        <v>2</v>
      </c>
      <c r="GT275">
        <v>18</v>
      </c>
      <c r="GU275">
        <v>48</v>
      </c>
      <c r="GV275">
        <v>47.9</v>
      </c>
      <c r="GW275">
        <v>0.736084</v>
      </c>
      <c r="GX275">
        <v>2.40234</v>
      </c>
      <c r="GY275">
        <v>1.44897</v>
      </c>
      <c r="GZ275">
        <v>2.32056</v>
      </c>
      <c r="HA275">
        <v>1.55151</v>
      </c>
      <c r="HB275">
        <v>2.25952</v>
      </c>
      <c r="HC275">
        <v>29.6443</v>
      </c>
      <c r="HD275">
        <v>14.5085</v>
      </c>
      <c r="HE275">
        <v>18</v>
      </c>
      <c r="HF275">
        <v>388.231</v>
      </c>
      <c r="HG275">
        <v>431.645</v>
      </c>
      <c r="HH275">
        <v>21.7693</v>
      </c>
      <c r="HI275">
        <v>25.1429</v>
      </c>
      <c r="HJ275">
        <v>29.9995</v>
      </c>
      <c r="HK275">
        <v>25.1148</v>
      </c>
      <c r="HL275">
        <v>25.0321</v>
      </c>
      <c r="HM275">
        <v>14.7725</v>
      </c>
      <c r="HN275">
        <v>39.9551</v>
      </c>
      <c r="HO275">
        <v>27.7961</v>
      </c>
      <c r="HP275">
        <v>21.8713</v>
      </c>
      <c r="HQ275">
        <v>250.614</v>
      </c>
      <c r="HR275">
        <v>14.8425</v>
      </c>
      <c r="HS275">
        <v>100.078</v>
      </c>
      <c r="HT275">
        <v>101.536</v>
      </c>
    </row>
    <row r="276" spans="1:228">
      <c r="A276">
        <v>260</v>
      </c>
      <c r="B276">
        <v>1728493835</v>
      </c>
      <c r="C276">
        <v>2897.5</v>
      </c>
      <c r="D276" t="s">
        <v>888</v>
      </c>
      <c r="E276" t="s">
        <v>889</v>
      </c>
      <c r="F276">
        <v>5</v>
      </c>
      <c r="G276" t="s">
        <v>357</v>
      </c>
      <c r="H276" t="s">
        <v>358</v>
      </c>
      <c r="I276" t="s">
        <v>359</v>
      </c>
      <c r="J276" t="s">
        <v>851</v>
      </c>
      <c r="K276">
        <v>1728493827.214286</v>
      </c>
      <c r="L276">
        <f>(M276)/1000</f>
        <v>0</v>
      </c>
      <c r="M276">
        <f>IF(BH276, AP276, AJ276)</f>
        <v>0</v>
      </c>
      <c r="N276">
        <f>IF(BH276, AK276, AI276)</f>
        <v>0</v>
      </c>
      <c r="O276">
        <f>BJ276 - IF(AW276&gt;1, N276*BD276*100.0/(AY276), 0)</f>
        <v>0</v>
      </c>
      <c r="P276">
        <f>((V276-L276/2)*O276-N276)/(V276+L276/2)</f>
        <v>0</v>
      </c>
      <c r="Q276">
        <f>P276*(BQ276+BR276)/1000.0</f>
        <v>0</v>
      </c>
      <c r="R276">
        <f>(BJ276 - IF(AW276&gt;1, N276*BD276*100.0/(AY276), 0))*(BQ276+BR276)/1000.0</f>
        <v>0</v>
      </c>
      <c r="S276">
        <f>2.0/((1/U276-1/T276)+SIGN(U276)*SQRT((1/U276-1/T276)*(1/U276-1/T276) + 4*BE276/((BE276+1)*(BE276+1))*(2*1/U276*1/T276-1/T276*1/T276)))</f>
        <v>0</v>
      </c>
      <c r="T276">
        <f>IF(LEFT(BF276,1)&lt;&gt;"0",IF(LEFT(BF276,1)="1",3.0,BG276),$D$5+$E$5*(BX276*BQ276/($K$5*1000))+$F$5*(BX276*BQ276/($K$5*1000))*MAX(MIN(BD276,$J$5),$I$5)*MAX(MIN(BD276,$J$5),$I$5)+$G$5*MAX(MIN(BD276,$J$5),$I$5)*(BX276*BQ276/($K$5*1000))+$H$5*(BX276*BQ276/($K$5*1000))*(BX276*BQ276/($K$5*1000)))</f>
        <v>0</v>
      </c>
      <c r="U276">
        <f>L276*(1000-(1000*0.61365*exp(17.502*Y276/(240.97+Y276))/(BQ276+BR276)+BL276)/2)/(1000*0.61365*exp(17.502*Y276/(240.97+Y276))/(BQ276+BR276)-BL276)</f>
        <v>0</v>
      </c>
      <c r="V276">
        <f>1/((BE276+1)/(S276/1.6)+1/(T276/1.37)) + BE276/((BE276+1)/(S276/1.6) + BE276/(T276/1.37))</f>
        <v>0</v>
      </c>
      <c r="W276">
        <f>(AZ276*BC276)</f>
        <v>0</v>
      </c>
      <c r="X276">
        <f>(BS276+(W276+2*0.95*5.67E-8*(((BS276+$B$7)+273)^4-(BS276+273)^4)-44100*L276)/(1.84*29.3*T276+8*0.95*5.67E-8*(BS276+273)^3))</f>
        <v>0</v>
      </c>
      <c r="Y276">
        <f>($C$7*BT276+$D$7*BU276+$E$7*X276)</f>
        <v>0</v>
      </c>
      <c r="Z276">
        <f>0.61365*exp(17.502*Y276/(240.97+Y276))</f>
        <v>0</v>
      </c>
      <c r="AA276">
        <f>(AB276/AC276*100)</f>
        <v>0</v>
      </c>
      <c r="AB276">
        <f>BL276*(BQ276+BR276)/1000</f>
        <v>0</v>
      </c>
      <c r="AC276">
        <f>0.61365*exp(17.502*BS276/(240.97+BS276))</f>
        <v>0</v>
      </c>
      <c r="AD276">
        <f>(Z276-BL276*(BQ276+BR276)/1000)</f>
        <v>0</v>
      </c>
      <c r="AE276">
        <f>(-L276*44100)</f>
        <v>0</v>
      </c>
      <c r="AF276">
        <f>2*29.3*T276*0.92*(BS276-Y276)</f>
        <v>0</v>
      </c>
      <c r="AG276">
        <f>2*0.95*5.67E-8*(((BS276+$B$7)+273)^4-(Y276+273)^4)</f>
        <v>0</v>
      </c>
      <c r="AH276">
        <f>W276+AG276+AE276+AF276</f>
        <v>0</v>
      </c>
      <c r="AI276">
        <f>BP276*AW276*(BK276-BJ276*(1000-AW276*BM276)/(1000-AW276*BL276))/(100*BD276)</f>
        <v>0</v>
      </c>
      <c r="AJ276">
        <f>1000*BP276*AW276*(BL276-BM276)/(100*BD276*(1000-AW276*BL276))</f>
        <v>0</v>
      </c>
      <c r="AK276">
        <f>(AL276 - AM276 - BQ276*1E3/(8.314*(BS276+273.15)) * AO276/BP276 * AN276) * BP276/(100*BD276) * (1000 - BM276)/1000</f>
        <v>0</v>
      </c>
      <c r="AL276">
        <v>243.925674492413</v>
      </c>
      <c r="AM276">
        <v>228.4181212121211</v>
      </c>
      <c r="AN276">
        <v>2.518571099149304</v>
      </c>
      <c r="AO276">
        <v>66.78939070799302</v>
      </c>
      <c r="AP276">
        <f>(AR276 - AQ276 + BQ276*1E3/(8.314*(BS276+273.15)) * AT276/BP276 * AS276) * BP276/(100*BD276) * 1000/(1000 - AR276)</f>
        <v>0</v>
      </c>
      <c r="AQ276">
        <v>14.91696964035504</v>
      </c>
      <c r="AR276">
        <v>16.34887939393938</v>
      </c>
      <c r="AS276">
        <v>5.670658684560947E-05</v>
      </c>
      <c r="AT276">
        <v>79.34896621495415</v>
      </c>
      <c r="AU276">
        <v>180</v>
      </c>
      <c r="AV276">
        <v>30</v>
      </c>
      <c r="AW276">
        <f>IF(AU276*$H$13&gt;=AY276,1.0,(AY276/(AY276-AU276*$H$13)))</f>
        <v>0</v>
      </c>
      <c r="AX276">
        <f>(AW276-1)*100</f>
        <v>0</v>
      </c>
      <c r="AY276">
        <f>MAX(0,($B$13+$C$13*BX276)/(1+$D$13*BX276)*BQ276/(BS276+273)*$E$13)</f>
        <v>0</v>
      </c>
      <c r="AZ276">
        <f>$B$11*BY276+$C$11*BZ276+$F$11*CK276*(1-CN276)</f>
        <v>0</v>
      </c>
      <c r="BA276">
        <f>AZ276*BB276</f>
        <v>0</v>
      </c>
      <c r="BB276">
        <f>($B$11*$D$9+$C$11*$D$9+$F$11*((CX276+CP276)/MAX(CX276+CP276+CY276, 0.1)*$I$9+CY276/MAX(CX276+CP276+CY276, 0.1)*$J$9))/($B$11+$C$11+$F$11)</f>
        <v>0</v>
      </c>
      <c r="BC276">
        <f>($B$11*$K$9+$C$11*$K$9+$F$11*((CX276+CP276)/MAX(CX276+CP276+CY276, 0.1)*$P$9+CY276/MAX(CX276+CP276+CY276, 0.1)*$Q$9))/($B$11+$C$11+$F$11)</f>
        <v>0</v>
      </c>
      <c r="BD276">
        <v>6</v>
      </c>
      <c r="BE276">
        <v>0.5</v>
      </c>
      <c r="BF276" t="s">
        <v>361</v>
      </c>
      <c r="BG276">
        <v>2</v>
      </c>
      <c r="BH276" t="b">
        <v>1</v>
      </c>
      <c r="BI276">
        <v>1728493827.214286</v>
      </c>
      <c r="BJ276">
        <v>206.7341071428571</v>
      </c>
      <c r="BK276">
        <v>226.6949642857143</v>
      </c>
      <c r="BL276">
        <v>16.34242142857143</v>
      </c>
      <c r="BM276">
        <v>14.93420357142857</v>
      </c>
      <c r="BN276">
        <v>211.0325357142857</v>
      </c>
      <c r="BO276">
        <v>16.43278214285714</v>
      </c>
      <c r="BP276">
        <v>600.0151071428571</v>
      </c>
      <c r="BQ276">
        <v>97.48937142857142</v>
      </c>
      <c r="BR276">
        <v>0.09998450714285714</v>
      </c>
      <c r="BS276">
        <v>24.92411428571429</v>
      </c>
      <c r="BT276">
        <v>24.98605714285715</v>
      </c>
      <c r="BU276">
        <v>999.9000000000002</v>
      </c>
      <c r="BV276">
        <v>0</v>
      </c>
      <c r="BW276">
        <v>0</v>
      </c>
      <c r="BX276">
        <v>10003.68035714286</v>
      </c>
      <c r="BY276">
        <v>0</v>
      </c>
      <c r="BZ276">
        <v>494.3974642857143</v>
      </c>
      <c r="CA276">
        <v>-19.96081428571429</v>
      </c>
      <c r="CB276">
        <v>210.1687142857143</v>
      </c>
      <c r="CC276">
        <v>230.1315714285714</v>
      </c>
      <c r="CD276">
        <v>1.408213928571428</v>
      </c>
      <c r="CE276">
        <v>226.6949642857143</v>
      </c>
      <c r="CF276">
        <v>14.93420357142857</v>
      </c>
      <c r="CG276">
        <v>1.593212142857142</v>
      </c>
      <c r="CH276">
        <v>1.455927142857143</v>
      </c>
      <c r="CI276">
        <v>13.89331428571428</v>
      </c>
      <c r="CJ276">
        <v>12.51298928571429</v>
      </c>
      <c r="CK276">
        <v>1600.009642857143</v>
      </c>
      <c r="CL276">
        <v>0.6919974285714287</v>
      </c>
      <c r="CM276">
        <v>0.3080025714285714</v>
      </c>
      <c r="CN276">
        <v>0</v>
      </c>
      <c r="CO276">
        <v>2.194985714285715</v>
      </c>
      <c r="CP276">
        <v>0</v>
      </c>
      <c r="CQ276">
        <v>15621.37857142857</v>
      </c>
      <c r="CR276">
        <v>13790.26071428572</v>
      </c>
      <c r="CS276">
        <v>37.65378571428572</v>
      </c>
      <c r="CT276">
        <v>38.68046428571428</v>
      </c>
      <c r="CU276">
        <v>38.31228571428571</v>
      </c>
      <c r="CV276">
        <v>36.70724999999999</v>
      </c>
      <c r="CW276">
        <v>36.99085714285714</v>
      </c>
      <c r="CX276">
        <v>1107.203571428571</v>
      </c>
      <c r="CY276">
        <v>492.8060714285714</v>
      </c>
      <c r="CZ276">
        <v>0</v>
      </c>
      <c r="DA276">
        <v>1728493891.6</v>
      </c>
      <c r="DB276">
        <v>0</v>
      </c>
      <c r="DC276">
        <v>1728490956.5</v>
      </c>
      <c r="DD276" t="s">
        <v>362</v>
      </c>
      <c r="DE276">
        <v>1728490952.5</v>
      </c>
      <c r="DF276">
        <v>1728490956.5</v>
      </c>
      <c r="DG276">
        <v>1</v>
      </c>
      <c r="DH276">
        <v>-0.065</v>
      </c>
      <c r="DI276">
        <v>-0.008</v>
      </c>
      <c r="DJ276">
        <v>-3.246</v>
      </c>
      <c r="DK276">
        <v>-0.091</v>
      </c>
      <c r="DL276">
        <v>52</v>
      </c>
      <c r="DM276">
        <v>15</v>
      </c>
      <c r="DN276">
        <v>0.25</v>
      </c>
      <c r="DO276">
        <v>0.13</v>
      </c>
      <c r="DP276">
        <v>-19.848625</v>
      </c>
      <c r="DQ276">
        <v>-3.004626641650999</v>
      </c>
      <c r="DR276">
        <v>0.3240825348194498</v>
      </c>
      <c r="DS276">
        <v>0</v>
      </c>
      <c r="DT276">
        <v>1.40325075</v>
      </c>
      <c r="DU276">
        <v>0.1701191369605974</v>
      </c>
      <c r="DV276">
        <v>0.01824090765114227</v>
      </c>
      <c r="DW276">
        <v>0</v>
      </c>
      <c r="DX276">
        <v>0</v>
      </c>
      <c r="DY276">
        <v>2</v>
      </c>
      <c r="DZ276" t="s">
        <v>386</v>
      </c>
      <c r="EA276">
        <v>3.23058</v>
      </c>
      <c r="EB276">
        <v>2.70445</v>
      </c>
      <c r="EC276">
        <v>0.0626034</v>
      </c>
      <c r="ED276">
        <v>0.0665393</v>
      </c>
      <c r="EE276">
        <v>0.08545170000000001</v>
      </c>
      <c r="EF276">
        <v>0.0800925</v>
      </c>
      <c r="EG276">
        <v>30866.5</v>
      </c>
      <c r="EH276">
        <v>29973.1</v>
      </c>
      <c r="EI276">
        <v>31528.2</v>
      </c>
      <c r="EJ276">
        <v>30433.4</v>
      </c>
      <c r="EK276">
        <v>38636.8</v>
      </c>
      <c r="EL276">
        <v>37010.4</v>
      </c>
      <c r="EM276">
        <v>44201.8</v>
      </c>
      <c r="EN276">
        <v>42487.7</v>
      </c>
      <c r="EO276">
        <v>1.79382</v>
      </c>
      <c r="EP276">
        <v>1.8822</v>
      </c>
      <c r="EQ276">
        <v>0.0937954</v>
      </c>
      <c r="ER276">
        <v>0</v>
      </c>
      <c r="ES276">
        <v>23.4455</v>
      </c>
      <c r="ET276">
        <v>999.9</v>
      </c>
      <c r="EU276">
        <v>69.59999999999999</v>
      </c>
      <c r="EV276">
        <v>24.4</v>
      </c>
      <c r="EW276">
        <v>21.8999</v>
      </c>
      <c r="EX276">
        <v>61.0019</v>
      </c>
      <c r="EY276">
        <v>24.8918</v>
      </c>
      <c r="EZ276">
        <v>1</v>
      </c>
      <c r="FA276">
        <v>-0.145099</v>
      </c>
      <c r="FB276">
        <v>0.468573</v>
      </c>
      <c r="FC276">
        <v>20.1988</v>
      </c>
      <c r="FD276">
        <v>5.21819</v>
      </c>
      <c r="FE276">
        <v>11.998</v>
      </c>
      <c r="FF276">
        <v>4.965</v>
      </c>
      <c r="FG276">
        <v>3.29535</v>
      </c>
      <c r="FH276">
        <v>9999</v>
      </c>
      <c r="FI276">
        <v>9999</v>
      </c>
      <c r="FJ276">
        <v>9999</v>
      </c>
      <c r="FK276">
        <v>148.8</v>
      </c>
      <c r="FL276">
        <v>4.97097</v>
      </c>
      <c r="FM276">
        <v>1.86768</v>
      </c>
      <c r="FN276">
        <v>1.85895</v>
      </c>
      <c r="FO276">
        <v>1.86508</v>
      </c>
      <c r="FP276">
        <v>1.86307</v>
      </c>
      <c r="FQ276">
        <v>1.8644</v>
      </c>
      <c r="FR276">
        <v>1.85987</v>
      </c>
      <c r="FS276">
        <v>1.86399</v>
      </c>
      <c r="FT276">
        <v>0</v>
      </c>
      <c r="FU276">
        <v>0</v>
      </c>
      <c r="FV276">
        <v>0</v>
      </c>
      <c r="FW276">
        <v>0</v>
      </c>
      <c r="FX276" t="s">
        <v>364</v>
      </c>
      <c r="FY276" t="s">
        <v>365</v>
      </c>
      <c r="FZ276" t="s">
        <v>366</v>
      </c>
      <c r="GA276" t="s">
        <v>366</v>
      </c>
      <c r="GB276" t="s">
        <v>366</v>
      </c>
      <c r="GC276" t="s">
        <v>366</v>
      </c>
      <c r="GD276">
        <v>0</v>
      </c>
      <c r="GE276">
        <v>100</v>
      </c>
      <c r="GF276">
        <v>100</v>
      </c>
      <c r="GG276">
        <v>-4.429</v>
      </c>
      <c r="GH276">
        <v>-0.09030000000000001</v>
      </c>
      <c r="GI276">
        <v>-2.868309889394353</v>
      </c>
      <c r="GJ276">
        <v>-0.006773961979547998</v>
      </c>
      <c r="GK276">
        <v>-8.296070481250098E-08</v>
      </c>
      <c r="GL276">
        <v>3.322967193956903E-10</v>
      </c>
      <c r="GM276">
        <v>-0.07871069313407227</v>
      </c>
      <c r="GN276">
        <v>-0.00208336341840114</v>
      </c>
      <c r="GO276">
        <v>8.801746095907445E-05</v>
      </c>
      <c r="GP276">
        <v>-2.677693255255651E-07</v>
      </c>
      <c r="GQ276">
        <v>3</v>
      </c>
      <c r="GR276">
        <v>2052</v>
      </c>
      <c r="GS276">
        <v>2</v>
      </c>
      <c r="GT276">
        <v>18</v>
      </c>
      <c r="GU276">
        <v>48</v>
      </c>
      <c r="GV276">
        <v>48</v>
      </c>
      <c r="GW276">
        <v>0.765381</v>
      </c>
      <c r="GX276">
        <v>2.3938</v>
      </c>
      <c r="GY276">
        <v>1.44775</v>
      </c>
      <c r="GZ276">
        <v>2.32056</v>
      </c>
      <c r="HA276">
        <v>1.55151</v>
      </c>
      <c r="HB276">
        <v>2.39136</v>
      </c>
      <c r="HC276">
        <v>29.6443</v>
      </c>
      <c r="HD276">
        <v>14.5085</v>
      </c>
      <c r="HE276">
        <v>18</v>
      </c>
      <c r="HF276">
        <v>387.84</v>
      </c>
      <c r="HG276">
        <v>431.55</v>
      </c>
      <c r="HH276">
        <v>21.9136</v>
      </c>
      <c r="HI276">
        <v>25.1519</v>
      </c>
      <c r="HJ276">
        <v>30.0004</v>
      </c>
      <c r="HK276">
        <v>25.1232</v>
      </c>
      <c r="HL276">
        <v>25.0404</v>
      </c>
      <c r="HM276">
        <v>15.381</v>
      </c>
      <c r="HN276">
        <v>40.2402</v>
      </c>
      <c r="HO276">
        <v>27.7961</v>
      </c>
      <c r="HP276">
        <v>21.8835</v>
      </c>
      <c r="HQ276">
        <v>265.645</v>
      </c>
      <c r="HR276">
        <v>14.824</v>
      </c>
      <c r="HS276">
        <v>100.075</v>
      </c>
      <c r="HT276">
        <v>101.534</v>
      </c>
    </row>
    <row r="277" spans="1:228">
      <c r="A277">
        <v>261</v>
      </c>
      <c r="B277">
        <v>1728493840</v>
      </c>
      <c r="C277">
        <v>2902.5</v>
      </c>
      <c r="D277" t="s">
        <v>890</v>
      </c>
      <c r="E277" t="s">
        <v>891</v>
      </c>
      <c r="F277">
        <v>5</v>
      </c>
      <c r="G277" t="s">
        <v>357</v>
      </c>
      <c r="H277" t="s">
        <v>358</v>
      </c>
      <c r="I277" t="s">
        <v>359</v>
      </c>
      <c r="J277" t="s">
        <v>851</v>
      </c>
      <c r="K277">
        <v>1728493832.5</v>
      </c>
      <c r="L277">
        <f>(M277)/1000</f>
        <v>0</v>
      </c>
      <c r="M277">
        <f>IF(BH277, AP277, AJ277)</f>
        <v>0</v>
      </c>
      <c r="N277">
        <f>IF(BH277, AK277, AI277)</f>
        <v>0</v>
      </c>
      <c r="O277">
        <f>BJ277 - IF(AW277&gt;1, N277*BD277*100.0/(AY277), 0)</f>
        <v>0</v>
      </c>
      <c r="P277">
        <f>((V277-L277/2)*O277-N277)/(V277+L277/2)</f>
        <v>0</v>
      </c>
      <c r="Q277">
        <f>P277*(BQ277+BR277)/1000.0</f>
        <v>0</v>
      </c>
      <c r="R277">
        <f>(BJ277 - IF(AW277&gt;1, N277*BD277*100.0/(AY277), 0))*(BQ277+BR277)/1000.0</f>
        <v>0</v>
      </c>
      <c r="S277">
        <f>2.0/((1/U277-1/T277)+SIGN(U277)*SQRT((1/U277-1/T277)*(1/U277-1/T277) + 4*BE277/((BE277+1)*(BE277+1))*(2*1/U277*1/T277-1/T277*1/T277)))</f>
        <v>0</v>
      </c>
      <c r="T277">
        <f>IF(LEFT(BF277,1)&lt;&gt;"0",IF(LEFT(BF277,1)="1",3.0,BG277),$D$5+$E$5*(BX277*BQ277/($K$5*1000))+$F$5*(BX277*BQ277/($K$5*1000))*MAX(MIN(BD277,$J$5),$I$5)*MAX(MIN(BD277,$J$5),$I$5)+$G$5*MAX(MIN(BD277,$J$5),$I$5)*(BX277*BQ277/($K$5*1000))+$H$5*(BX277*BQ277/($K$5*1000))*(BX277*BQ277/($K$5*1000)))</f>
        <v>0</v>
      </c>
      <c r="U277">
        <f>L277*(1000-(1000*0.61365*exp(17.502*Y277/(240.97+Y277))/(BQ277+BR277)+BL277)/2)/(1000*0.61365*exp(17.502*Y277/(240.97+Y277))/(BQ277+BR277)-BL277)</f>
        <v>0</v>
      </c>
      <c r="V277">
        <f>1/((BE277+1)/(S277/1.6)+1/(T277/1.37)) + BE277/((BE277+1)/(S277/1.6) + BE277/(T277/1.37))</f>
        <v>0</v>
      </c>
      <c r="W277">
        <f>(AZ277*BC277)</f>
        <v>0</v>
      </c>
      <c r="X277">
        <f>(BS277+(W277+2*0.95*5.67E-8*(((BS277+$B$7)+273)^4-(BS277+273)^4)-44100*L277)/(1.84*29.3*T277+8*0.95*5.67E-8*(BS277+273)^3))</f>
        <v>0</v>
      </c>
      <c r="Y277">
        <f>($C$7*BT277+$D$7*BU277+$E$7*X277)</f>
        <v>0</v>
      </c>
      <c r="Z277">
        <f>0.61365*exp(17.502*Y277/(240.97+Y277))</f>
        <v>0</v>
      </c>
      <c r="AA277">
        <f>(AB277/AC277*100)</f>
        <v>0</v>
      </c>
      <c r="AB277">
        <f>BL277*(BQ277+BR277)/1000</f>
        <v>0</v>
      </c>
      <c r="AC277">
        <f>0.61365*exp(17.502*BS277/(240.97+BS277))</f>
        <v>0</v>
      </c>
      <c r="AD277">
        <f>(Z277-BL277*(BQ277+BR277)/1000)</f>
        <v>0</v>
      </c>
      <c r="AE277">
        <f>(-L277*44100)</f>
        <v>0</v>
      </c>
      <c r="AF277">
        <f>2*29.3*T277*0.92*(BS277-Y277)</f>
        <v>0</v>
      </c>
      <c r="AG277">
        <f>2*0.95*5.67E-8*(((BS277+$B$7)+273)^4-(Y277+273)^4)</f>
        <v>0</v>
      </c>
      <c r="AH277">
        <f>W277+AG277+AE277+AF277</f>
        <v>0</v>
      </c>
      <c r="AI277">
        <f>BP277*AW277*(BK277-BJ277*(1000-AW277*BM277)/(1000-AW277*BL277))/(100*BD277)</f>
        <v>0</v>
      </c>
      <c r="AJ277">
        <f>1000*BP277*AW277*(BL277-BM277)/(100*BD277*(1000-AW277*BL277))</f>
        <v>0</v>
      </c>
      <c r="AK277">
        <f>(AL277 - AM277 - BQ277*1E3/(8.314*(BS277+273.15)) * AO277/BP277 * AN277) * BP277/(100*BD277) * (1000 - BM277)/1000</f>
        <v>0</v>
      </c>
      <c r="AL277">
        <v>256.5611328834792</v>
      </c>
      <c r="AM277">
        <v>240.8703212121212</v>
      </c>
      <c r="AN277">
        <v>2.494623224265243</v>
      </c>
      <c r="AO277">
        <v>66.78939070799302</v>
      </c>
      <c r="AP277">
        <f>(AR277 - AQ277 + BQ277*1E3/(8.314*(BS277+273.15)) * AT277/BP277 * AS277) * BP277/(100*BD277) * 1000/(1000 - AR277)</f>
        <v>0</v>
      </c>
      <c r="AQ277">
        <v>14.89327994613183</v>
      </c>
      <c r="AR277">
        <v>16.34329818181818</v>
      </c>
      <c r="AS277">
        <v>5.763077021285461E-06</v>
      </c>
      <c r="AT277">
        <v>79.34896621495415</v>
      </c>
      <c r="AU277">
        <v>178</v>
      </c>
      <c r="AV277">
        <v>30</v>
      </c>
      <c r="AW277">
        <f>IF(AU277*$H$13&gt;=AY277,1.0,(AY277/(AY277-AU277*$H$13)))</f>
        <v>0</v>
      </c>
      <c r="AX277">
        <f>(AW277-1)*100</f>
        <v>0</v>
      </c>
      <c r="AY277">
        <f>MAX(0,($B$13+$C$13*BX277)/(1+$D$13*BX277)*BQ277/(BS277+273)*$E$13)</f>
        <v>0</v>
      </c>
      <c r="AZ277">
        <f>$B$11*BY277+$C$11*BZ277+$F$11*CK277*(1-CN277)</f>
        <v>0</v>
      </c>
      <c r="BA277">
        <f>AZ277*BB277</f>
        <v>0</v>
      </c>
      <c r="BB277">
        <f>($B$11*$D$9+$C$11*$D$9+$F$11*((CX277+CP277)/MAX(CX277+CP277+CY277, 0.1)*$I$9+CY277/MAX(CX277+CP277+CY277, 0.1)*$J$9))/($B$11+$C$11+$F$11)</f>
        <v>0</v>
      </c>
      <c r="BC277">
        <f>($B$11*$K$9+$C$11*$K$9+$F$11*((CX277+CP277)/MAX(CX277+CP277+CY277, 0.1)*$P$9+CY277/MAX(CX277+CP277+CY277, 0.1)*$Q$9))/($B$11+$C$11+$F$11)</f>
        <v>0</v>
      </c>
      <c r="BD277">
        <v>6</v>
      </c>
      <c r="BE277">
        <v>0.5</v>
      </c>
      <c r="BF277" t="s">
        <v>361</v>
      </c>
      <c r="BG277">
        <v>2</v>
      </c>
      <c r="BH277" t="b">
        <v>1</v>
      </c>
      <c r="BI277">
        <v>1728493832.5</v>
      </c>
      <c r="BJ277">
        <v>219.7185185185186</v>
      </c>
      <c r="BK277">
        <v>239.9631481481481</v>
      </c>
      <c r="BL277">
        <v>16.34518888888889</v>
      </c>
      <c r="BM277">
        <v>14.91037407407407</v>
      </c>
      <c r="BN277">
        <v>224.1053703703704</v>
      </c>
      <c r="BO277">
        <v>16.43554074074074</v>
      </c>
      <c r="BP277">
        <v>600.0083703703705</v>
      </c>
      <c r="BQ277">
        <v>97.48977777777776</v>
      </c>
      <c r="BR277">
        <v>0.1000323740740741</v>
      </c>
      <c r="BS277">
        <v>24.9287037037037</v>
      </c>
      <c r="BT277">
        <v>24.98449259259259</v>
      </c>
      <c r="BU277">
        <v>999.9000000000001</v>
      </c>
      <c r="BV277">
        <v>0</v>
      </c>
      <c r="BW277">
        <v>0</v>
      </c>
      <c r="BX277">
        <v>9995.785185185186</v>
      </c>
      <c r="BY277">
        <v>0</v>
      </c>
      <c r="BZ277">
        <v>485.9554074074074</v>
      </c>
      <c r="CA277">
        <v>-20.24455925925926</v>
      </c>
      <c r="CB277">
        <v>223.3694444444445</v>
      </c>
      <c r="CC277">
        <v>243.594962962963</v>
      </c>
      <c r="CD277">
        <v>1.434814814814815</v>
      </c>
      <c r="CE277">
        <v>239.9631481481481</v>
      </c>
      <c r="CF277">
        <v>14.91037407407407</v>
      </c>
      <c r="CG277">
        <v>1.593488518518518</v>
      </c>
      <c r="CH277">
        <v>1.453609259259259</v>
      </c>
      <c r="CI277">
        <v>13.89598518518518</v>
      </c>
      <c r="CJ277">
        <v>12.48871111111111</v>
      </c>
      <c r="CK277">
        <v>1599.984074074074</v>
      </c>
      <c r="CL277">
        <v>0.6919945925925926</v>
      </c>
      <c r="CM277">
        <v>0.3080054074074074</v>
      </c>
      <c r="CN277">
        <v>0</v>
      </c>
      <c r="CO277">
        <v>2.194311111111111</v>
      </c>
      <c r="CP277">
        <v>0</v>
      </c>
      <c r="CQ277">
        <v>15595.68148148148</v>
      </c>
      <c r="CR277">
        <v>13790.02592592592</v>
      </c>
      <c r="CS277">
        <v>37.61322222222222</v>
      </c>
      <c r="CT277">
        <v>38.65255555555555</v>
      </c>
      <c r="CU277">
        <v>38.27296296296296</v>
      </c>
      <c r="CV277">
        <v>36.68014814814815</v>
      </c>
      <c r="CW277">
        <v>36.95574074074074</v>
      </c>
      <c r="CX277">
        <v>1107.180740740741</v>
      </c>
      <c r="CY277">
        <v>492.8033333333333</v>
      </c>
      <c r="CZ277">
        <v>0</v>
      </c>
      <c r="DA277">
        <v>1728493897</v>
      </c>
      <c r="DB277">
        <v>0</v>
      </c>
      <c r="DC277">
        <v>1728490956.5</v>
      </c>
      <c r="DD277" t="s">
        <v>362</v>
      </c>
      <c r="DE277">
        <v>1728490952.5</v>
      </c>
      <c r="DF277">
        <v>1728490956.5</v>
      </c>
      <c r="DG277">
        <v>1</v>
      </c>
      <c r="DH277">
        <v>-0.065</v>
      </c>
      <c r="DI277">
        <v>-0.008</v>
      </c>
      <c r="DJ277">
        <v>-3.246</v>
      </c>
      <c r="DK277">
        <v>-0.091</v>
      </c>
      <c r="DL277">
        <v>52</v>
      </c>
      <c r="DM277">
        <v>15</v>
      </c>
      <c r="DN277">
        <v>0.25</v>
      </c>
      <c r="DO277">
        <v>0.13</v>
      </c>
      <c r="DP277">
        <v>-20.0965125</v>
      </c>
      <c r="DQ277">
        <v>-3.450300562851737</v>
      </c>
      <c r="DR277">
        <v>0.3681754800278665</v>
      </c>
      <c r="DS277">
        <v>0</v>
      </c>
      <c r="DT277">
        <v>1.421243</v>
      </c>
      <c r="DU277">
        <v>0.2948294183864915</v>
      </c>
      <c r="DV277">
        <v>0.02992429541359329</v>
      </c>
      <c r="DW277">
        <v>0</v>
      </c>
      <c r="DX277">
        <v>0</v>
      </c>
      <c r="DY277">
        <v>2</v>
      </c>
      <c r="DZ277" t="s">
        <v>386</v>
      </c>
      <c r="EA277">
        <v>3.23047</v>
      </c>
      <c r="EB277">
        <v>2.70424</v>
      </c>
      <c r="EC277">
        <v>0.06548909999999999</v>
      </c>
      <c r="ED277">
        <v>0.0695067</v>
      </c>
      <c r="EE277">
        <v>0.0854176</v>
      </c>
      <c r="EF277">
        <v>0.0797895</v>
      </c>
      <c r="EG277">
        <v>30771</v>
      </c>
      <c r="EH277">
        <v>29877.6</v>
      </c>
      <c r="EI277">
        <v>31527.8</v>
      </c>
      <c r="EJ277">
        <v>30433.2</v>
      </c>
      <c r="EK277">
        <v>38637.8</v>
      </c>
      <c r="EL277">
        <v>37022.1</v>
      </c>
      <c r="EM277">
        <v>44201.2</v>
      </c>
      <c r="EN277">
        <v>42486.9</v>
      </c>
      <c r="EO277">
        <v>1.79767</v>
      </c>
      <c r="EP277">
        <v>1.88195</v>
      </c>
      <c r="EQ277">
        <v>0.09421259999999999</v>
      </c>
      <c r="ER277">
        <v>0</v>
      </c>
      <c r="ES277">
        <v>23.4465</v>
      </c>
      <c r="ET277">
        <v>999.9</v>
      </c>
      <c r="EU277">
        <v>69.59999999999999</v>
      </c>
      <c r="EV277">
        <v>24.4</v>
      </c>
      <c r="EW277">
        <v>21.902</v>
      </c>
      <c r="EX277">
        <v>60.9519</v>
      </c>
      <c r="EY277">
        <v>25.3365</v>
      </c>
      <c r="EZ277">
        <v>1</v>
      </c>
      <c r="FA277">
        <v>-0.14393</v>
      </c>
      <c r="FB277">
        <v>0.787418</v>
      </c>
      <c r="FC277">
        <v>20.1977</v>
      </c>
      <c r="FD277">
        <v>5.21759</v>
      </c>
      <c r="FE277">
        <v>11.998</v>
      </c>
      <c r="FF277">
        <v>4.9649</v>
      </c>
      <c r="FG277">
        <v>3.29553</v>
      </c>
      <c r="FH277">
        <v>9999</v>
      </c>
      <c r="FI277">
        <v>9999</v>
      </c>
      <c r="FJ277">
        <v>9999</v>
      </c>
      <c r="FK277">
        <v>148.8</v>
      </c>
      <c r="FL277">
        <v>4.97097</v>
      </c>
      <c r="FM277">
        <v>1.86768</v>
      </c>
      <c r="FN277">
        <v>1.85896</v>
      </c>
      <c r="FO277">
        <v>1.86508</v>
      </c>
      <c r="FP277">
        <v>1.86309</v>
      </c>
      <c r="FQ277">
        <v>1.86439</v>
      </c>
      <c r="FR277">
        <v>1.85985</v>
      </c>
      <c r="FS277">
        <v>1.86397</v>
      </c>
      <c r="FT277">
        <v>0</v>
      </c>
      <c r="FU277">
        <v>0</v>
      </c>
      <c r="FV277">
        <v>0</v>
      </c>
      <c r="FW277">
        <v>0</v>
      </c>
      <c r="FX277" t="s">
        <v>364</v>
      </c>
      <c r="FY277" t="s">
        <v>365</v>
      </c>
      <c r="FZ277" t="s">
        <v>366</v>
      </c>
      <c r="GA277" t="s">
        <v>366</v>
      </c>
      <c r="GB277" t="s">
        <v>366</v>
      </c>
      <c r="GC277" t="s">
        <v>366</v>
      </c>
      <c r="GD277">
        <v>0</v>
      </c>
      <c r="GE277">
        <v>100</v>
      </c>
      <c r="GF277">
        <v>100</v>
      </c>
      <c r="GG277">
        <v>-4.513</v>
      </c>
      <c r="GH277">
        <v>-0.09039999999999999</v>
      </c>
      <c r="GI277">
        <v>-2.868309889394353</v>
      </c>
      <c r="GJ277">
        <v>-0.006773961979547998</v>
      </c>
      <c r="GK277">
        <v>-8.296070481250098E-08</v>
      </c>
      <c r="GL277">
        <v>3.322967193956903E-10</v>
      </c>
      <c r="GM277">
        <v>-0.07871069313407227</v>
      </c>
      <c r="GN277">
        <v>-0.00208336341840114</v>
      </c>
      <c r="GO277">
        <v>8.801746095907445E-05</v>
      </c>
      <c r="GP277">
        <v>-2.677693255255651E-07</v>
      </c>
      <c r="GQ277">
        <v>3</v>
      </c>
      <c r="GR277">
        <v>2052</v>
      </c>
      <c r="GS277">
        <v>2</v>
      </c>
      <c r="GT277">
        <v>18</v>
      </c>
      <c r="GU277">
        <v>48.1</v>
      </c>
      <c r="GV277">
        <v>48.1</v>
      </c>
      <c r="GW277">
        <v>0.793457</v>
      </c>
      <c r="GX277">
        <v>2.38037</v>
      </c>
      <c r="GY277">
        <v>1.44775</v>
      </c>
      <c r="GZ277">
        <v>2.32056</v>
      </c>
      <c r="HA277">
        <v>1.55151</v>
      </c>
      <c r="HB277">
        <v>2.37915</v>
      </c>
      <c r="HC277">
        <v>29.6443</v>
      </c>
      <c r="HD277">
        <v>14.4998</v>
      </c>
      <c r="HE277">
        <v>18</v>
      </c>
      <c r="HF277">
        <v>389.803</v>
      </c>
      <c r="HG277">
        <v>431.47</v>
      </c>
      <c r="HH277">
        <v>21.9405</v>
      </c>
      <c r="HI277">
        <v>25.1614</v>
      </c>
      <c r="HJ277">
        <v>30.0009</v>
      </c>
      <c r="HK277">
        <v>25.1316</v>
      </c>
      <c r="HL277">
        <v>25.0488</v>
      </c>
      <c r="HM277">
        <v>15.9331</v>
      </c>
      <c r="HN277">
        <v>40.2402</v>
      </c>
      <c r="HO277">
        <v>27.419</v>
      </c>
      <c r="HP277">
        <v>21.8905</v>
      </c>
      <c r="HQ277">
        <v>275.668</v>
      </c>
      <c r="HR277">
        <v>14.8222</v>
      </c>
      <c r="HS277">
        <v>100.073</v>
      </c>
      <c r="HT277">
        <v>101.533</v>
      </c>
    </row>
    <row r="278" spans="1:228">
      <c r="A278">
        <v>262</v>
      </c>
      <c r="B278">
        <v>1728493845</v>
      </c>
      <c r="C278">
        <v>2907.5</v>
      </c>
      <c r="D278" t="s">
        <v>892</v>
      </c>
      <c r="E278" t="s">
        <v>893</v>
      </c>
      <c r="F278">
        <v>5</v>
      </c>
      <c r="G278" t="s">
        <v>357</v>
      </c>
      <c r="H278" t="s">
        <v>358</v>
      </c>
      <c r="I278" t="s">
        <v>359</v>
      </c>
      <c r="J278" t="s">
        <v>851</v>
      </c>
      <c r="K278">
        <v>1728493837.214286</v>
      </c>
      <c r="L278">
        <f>(M278)/1000</f>
        <v>0</v>
      </c>
      <c r="M278">
        <f>IF(BH278, AP278, AJ278)</f>
        <v>0</v>
      </c>
      <c r="N278">
        <f>IF(BH278, AK278, AI278)</f>
        <v>0</v>
      </c>
      <c r="O278">
        <f>BJ278 - IF(AW278&gt;1, N278*BD278*100.0/(AY278), 0)</f>
        <v>0</v>
      </c>
      <c r="P278">
        <f>((V278-L278/2)*O278-N278)/(V278+L278/2)</f>
        <v>0</v>
      </c>
      <c r="Q278">
        <f>P278*(BQ278+BR278)/1000.0</f>
        <v>0</v>
      </c>
      <c r="R278">
        <f>(BJ278 - IF(AW278&gt;1, N278*BD278*100.0/(AY278), 0))*(BQ278+BR278)/1000.0</f>
        <v>0</v>
      </c>
      <c r="S278">
        <f>2.0/((1/U278-1/T278)+SIGN(U278)*SQRT((1/U278-1/T278)*(1/U278-1/T278) + 4*BE278/((BE278+1)*(BE278+1))*(2*1/U278*1/T278-1/T278*1/T278)))</f>
        <v>0</v>
      </c>
      <c r="T278">
        <f>IF(LEFT(BF278,1)&lt;&gt;"0",IF(LEFT(BF278,1)="1",3.0,BG278),$D$5+$E$5*(BX278*BQ278/($K$5*1000))+$F$5*(BX278*BQ278/($K$5*1000))*MAX(MIN(BD278,$J$5),$I$5)*MAX(MIN(BD278,$J$5),$I$5)+$G$5*MAX(MIN(BD278,$J$5),$I$5)*(BX278*BQ278/($K$5*1000))+$H$5*(BX278*BQ278/($K$5*1000))*(BX278*BQ278/($K$5*1000)))</f>
        <v>0</v>
      </c>
      <c r="U278">
        <f>L278*(1000-(1000*0.61365*exp(17.502*Y278/(240.97+Y278))/(BQ278+BR278)+BL278)/2)/(1000*0.61365*exp(17.502*Y278/(240.97+Y278))/(BQ278+BR278)-BL278)</f>
        <v>0</v>
      </c>
      <c r="V278">
        <f>1/((BE278+1)/(S278/1.6)+1/(T278/1.37)) + BE278/((BE278+1)/(S278/1.6) + BE278/(T278/1.37))</f>
        <v>0</v>
      </c>
      <c r="W278">
        <f>(AZ278*BC278)</f>
        <v>0</v>
      </c>
      <c r="X278">
        <f>(BS278+(W278+2*0.95*5.67E-8*(((BS278+$B$7)+273)^4-(BS278+273)^4)-44100*L278)/(1.84*29.3*T278+8*0.95*5.67E-8*(BS278+273)^3))</f>
        <v>0</v>
      </c>
      <c r="Y278">
        <f>($C$7*BT278+$D$7*BU278+$E$7*X278)</f>
        <v>0</v>
      </c>
      <c r="Z278">
        <f>0.61365*exp(17.502*Y278/(240.97+Y278))</f>
        <v>0</v>
      </c>
      <c r="AA278">
        <f>(AB278/AC278*100)</f>
        <v>0</v>
      </c>
      <c r="AB278">
        <f>BL278*(BQ278+BR278)/1000</f>
        <v>0</v>
      </c>
      <c r="AC278">
        <f>0.61365*exp(17.502*BS278/(240.97+BS278))</f>
        <v>0</v>
      </c>
      <c r="AD278">
        <f>(Z278-BL278*(BQ278+BR278)/1000)</f>
        <v>0</v>
      </c>
      <c r="AE278">
        <f>(-L278*44100)</f>
        <v>0</v>
      </c>
      <c r="AF278">
        <f>2*29.3*T278*0.92*(BS278-Y278)</f>
        <v>0</v>
      </c>
      <c r="AG278">
        <f>2*0.95*5.67E-8*(((BS278+$B$7)+273)^4-(Y278+273)^4)</f>
        <v>0</v>
      </c>
      <c r="AH278">
        <f>W278+AG278+AE278+AF278</f>
        <v>0</v>
      </c>
      <c r="AI278">
        <f>BP278*AW278*(BK278-BJ278*(1000-AW278*BM278)/(1000-AW278*BL278))/(100*BD278)</f>
        <v>0</v>
      </c>
      <c r="AJ278">
        <f>1000*BP278*AW278*(BL278-BM278)/(100*BD278*(1000-AW278*BL278))</f>
        <v>0</v>
      </c>
      <c r="AK278">
        <f>(AL278 - AM278 - BQ278*1E3/(8.314*(BS278+273.15)) * AO278/BP278 * AN278) * BP278/(100*BD278) * (1000 - BM278)/1000</f>
        <v>0</v>
      </c>
      <c r="AL278">
        <v>269.5215961419793</v>
      </c>
      <c r="AM278">
        <v>253.5620666666667</v>
      </c>
      <c r="AN278">
        <v>2.534712603068491</v>
      </c>
      <c r="AO278">
        <v>66.78939070799302</v>
      </c>
      <c r="AP278">
        <f>(AR278 - AQ278 + BQ278*1E3/(8.314*(BS278+273.15)) * AT278/BP278 * AS278) * BP278/(100*BD278) * 1000/(1000 - AR278)</f>
        <v>0</v>
      </c>
      <c r="AQ278">
        <v>14.83203761115371</v>
      </c>
      <c r="AR278">
        <v>16.31176060606061</v>
      </c>
      <c r="AS278">
        <v>-0.006658890245430678</v>
      </c>
      <c r="AT278">
        <v>79.34896621495415</v>
      </c>
      <c r="AU278">
        <v>179</v>
      </c>
      <c r="AV278">
        <v>30</v>
      </c>
      <c r="AW278">
        <f>IF(AU278*$H$13&gt;=AY278,1.0,(AY278/(AY278-AU278*$H$13)))</f>
        <v>0</v>
      </c>
      <c r="AX278">
        <f>(AW278-1)*100</f>
        <v>0</v>
      </c>
      <c r="AY278">
        <f>MAX(0,($B$13+$C$13*BX278)/(1+$D$13*BX278)*BQ278/(BS278+273)*$E$13)</f>
        <v>0</v>
      </c>
      <c r="AZ278">
        <f>$B$11*BY278+$C$11*BZ278+$F$11*CK278*(1-CN278)</f>
        <v>0</v>
      </c>
      <c r="BA278">
        <f>AZ278*BB278</f>
        <v>0</v>
      </c>
      <c r="BB278">
        <f>($B$11*$D$9+$C$11*$D$9+$F$11*((CX278+CP278)/MAX(CX278+CP278+CY278, 0.1)*$I$9+CY278/MAX(CX278+CP278+CY278, 0.1)*$J$9))/($B$11+$C$11+$F$11)</f>
        <v>0</v>
      </c>
      <c r="BC278">
        <f>($B$11*$K$9+$C$11*$K$9+$F$11*((CX278+CP278)/MAX(CX278+CP278+CY278, 0.1)*$P$9+CY278/MAX(CX278+CP278+CY278, 0.1)*$Q$9))/($B$11+$C$11+$F$11)</f>
        <v>0</v>
      </c>
      <c r="BD278">
        <v>6</v>
      </c>
      <c r="BE278">
        <v>0.5</v>
      </c>
      <c r="BF278" t="s">
        <v>361</v>
      </c>
      <c r="BG278">
        <v>2</v>
      </c>
      <c r="BH278" t="b">
        <v>1</v>
      </c>
      <c r="BI278">
        <v>1728493837.214286</v>
      </c>
      <c r="BJ278">
        <v>231.3573928571429</v>
      </c>
      <c r="BK278">
        <v>251.9231428571428</v>
      </c>
      <c r="BL278">
        <v>16.33960714285714</v>
      </c>
      <c r="BM278">
        <v>14.879375</v>
      </c>
      <c r="BN278">
        <v>235.8234285714286</v>
      </c>
      <c r="BO278">
        <v>16.42997142857143</v>
      </c>
      <c r="BP278">
        <v>599.9955714285715</v>
      </c>
      <c r="BQ278">
        <v>97.49004642857145</v>
      </c>
      <c r="BR278">
        <v>0.099985</v>
      </c>
      <c r="BS278">
        <v>24.9376</v>
      </c>
      <c r="BT278">
        <v>24.98969285714285</v>
      </c>
      <c r="BU278">
        <v>999.9000000000002</v>
      </c>
      <c r="BV278">
        <v>0</v>
      </c>
      <c r="BW278">
        <v>0</v>
      </c>
      <c r="BX278">
        <v>9998.881428571429</v>
      </c>
      <c r="BY278">
        <v>0</v>
      </c>
      <c r="BZ278">
        <v>478.3150714285715</v>
      </c>
      <c r="CA278">
        <v>-20.56560714285714</v>
      </c>
      <c r="CB278">
        <v>235.2002857142857</v>
      </c>
      <c r="CC278">
        <v>255.7276785714286</v>
      </c>
      <c r="CD278">
        <v>1.460243571428572</v>
      </c>
      <c r="CE278">
        <v>251.9231428571428</v>
      </c>
      <c r="CF278">
        <v>14.879375</v>
      </c>
      <c r="CG278">
        <v>1.592950357142857</v>
      </c>
      <c r="CH278">
        <v>1.450590714285714</v>
      </c>
      <c r="CI278">
        <v>13.890775</v>
      </c>
      <c r="CJ278">
        <v>12.45702857142857</v>
      </c>
      <c r="CK278">
        <v>1599.978214285714</v>
      </c>
      <c r="CL278">
        <v>0.6919938571428572</v>
      </c>
      <c r="CM278">
        <v>0.3080061428571428</v>
      </c>
      <c r="CN278">
        <v>0</v>
      </c>
      <c r="CO278">
        <v>2.211996428571429</v>
      </c>
      <c r="CP278">
        <v>0</v>
      </c>
      <c r="CQ278">
        <v>15574.85714285714</v>
      </c>
      <c r="CR278">
        <v>13789.97142857143</v>
      </c>
      <c r="CS278">
        <v>37.58232142857143</v>
      </c>
      <c r="CT278">
        <v>38.63385714285715</v>
      </c>
      <c r="CU278">
        <v>38.23417857142856</v>
      </c>
      <c r="CV278">
        <v>36.65821428571428</v>
      </c>
      <c r="CW278">
        <v>36.91714285714285</v>
      </c>
      <c r="CX278">
        <v>1107.175714285714</v>
      </c>
      <c r="CY278">
        <v>492.8025</v>
      </c>
      <c r="CZ278">
        <v>0</v>
      </c>
      <c r="DA278">
        <v>1728493901.8</v>
      </c>
      <c r="DB278">
        <v>0</v>
      </c>
      <c r="DC278">
        <v>1728490956.5</v>
      </c>
      <c r="DD278" t="s">
        <v>362</v>
      </c>
      <c r="DE278">
        <v>1728490952.5</v>
      </c>
      <c r="DF278">
        <v>1728490956.5</v>
      </c>
      <c r="DG278">
        <v>1</v>
      </c>
      <c r="DH278">
        <v>-0.065</v>
      </c>
      <c r="DI278">
        <v>-0.008</v>
      </c>
      <c r="DJ278">
        <v>-3.246</v>
      </c>
      <c r="DK278">
        <v>-0.091</v>
      </c>
      <c r="DL278">
        <v>52</v>
      </c>
      <c r="DM278">
        <v>15</v>
      </c>
      <c r="DN278">
        <v>0.25</v>
      </c>
      <c r="DO278">
        <v>0.13</v>
      </c>
      <c r="DP278">
        <v>-20.3286075</v>
      </c>
      <c r="DQ278">
        <v>-4.311443527204481</v>
      </c>
      <c r="DR278">
        <v>0.4383691369083251</v>
      </c>
      <c r="DS278">
        <v>0</v>
      </c>
      <c r="DT278">
        <v>1.443124</v>
      </c>
      <c r="DU278">
        <v>0.3541760600375242</v>
      </c>
      <c r="DV278">
        <v>0.03563785970004373</v>
      </c>
      <c r="DW278">
        <v>0</v>
      </c>
      <c r="DX278">
        <v>0</v>
      </c>
      <c r="DY278">
        <v>2</v>
      </c>
      <c r="DZ278" t="s">
        <v>386</v>
      </c>
      <c r="EA278">
        <v>3.23052</v>
      </c>
      <c r="EB278">
        <v>2.70435</v>
      </c>
      <c r="EC278">
        <v>0.06837070000000001</v>
      </c>
      <c r="ED278">
        <v>0.0722613</v>
      </c>
      <c r="EE278">
        <v>0.0852967</v>
      </c>
      <c r="EF278">
        <v>0.0797446</v>
      </c>
      <c r="EG278">
        <v>30676</v>
      </c>
      <c r="EH278">
        <v>29788</v>
      </c>
      <c r="EI278">
        <v>31527.8</v>
      </c>
      <c r="EJ278">
        <v>30432.1</v>
      </c>
      <c r="EK278">
        <v>38642.9</v>
      </c>
      <c r="EL278">
        <v>37023.3</v>
      </c>
      <c r="EM278">
        <v>44201.1</v>
      </c>
      <c r="EN278">
        <v>42486.1</v>
      </c>
      <c r="EO278">
        <v>1.79643</v>
      </c>
      <c r="EP278">
        <v>1.882</v>
      </c>
      <c r="EQ278">
        <v>0.09445099999999999</v>
      </c>
      <c r="ER278">
        <v>0</v>
      </c>
      <c r="ES278">
        <v>23.4485</v>
      </c>
      <c r="ET278">
        <v>999.9</v>
      </c>
      <c r="EU278">
        <v>69.59999999999999</v>
      </c>
      <c r="EV278">
        <v>24.4</v>
      </c>
      <c r="EW278">
        <v>21.9013</v>
      </c>
      <c r="EX278">
        <v>61.2019</v>
      </c>
      <c r="EY278">
        <v>24.9439</v>
      </c>
      <c r="EZ278">
        <v>1</v>
      </c>
      <c r="FA278">
        <v>-0.14252</v>
      </c>
      <c r="FB278">
        <v>0.940841</v>
      </c>
      <c r="FC278">
        <v>20.1969</v>
      </c>
      <c r="FD278">
        <v>5.21714</v>
      </c>
      <c r="FE278">
        <v>11.998</v>
      </c>
      <c r="FF278">
        <v>4.9649</v>
      </c>
      <c r="FG278">
        <v>3.29542</v>
      </c>
      <c r="FH278">
        <v>9999</v>
      </c>
      <c r="FI278">
        <v>9999</v>
      </c>
      <c r="FJ278">
        <v>9999</v>
      </c>
      <c r="FK278">
        <v>148.8</v>
      </c>
      <c r="FL278">
        <v>4.97096</v>
      </c>
      <c r="FM278">
        <v>1.86768</v>
      </c>
      <c r="FN278">
        <v>1.85893</v>
      </c>
      <c r="FO278">
        <v>1.86508</v>
      </c>
      <c r="FP278">
        <v>1.86302</v>
      </c>
      <c r="FQ278">
        <v>1.86439</v>
      </c>
      <c r="FR278">
        <v>1.85986</v>
      </c>
      <c r="FS278">
        <v>1.86395</v>
      </c>
      <c r="FT278">
        <v>0</v>
      </c>
      <c r="FU278">
        <v>0</v>
      </c>
      <c r="FV278">
        <v>0</v>
      </c>
      <c r="FW278">
        <v>0</v>
      </c>
      <c r="FX278" t="s">
        <v>364</v>
      </c>
      <c r="FY278" t="s">
        <v>365</v>
      </c>
      <c r="FZ278" t="s">
        <v>366</v>
      </c>
      <c r="GA278" t="s">
        <v>366</v>
      </c>
      <c r="GB278" t="s">
        <v>366</v>
      </c>
      <c r="GC278" t="s">
        <v>366</v>
      </c>
      <c r="GD278">
        <v>0</v>
      </c>
      <c r="GE278">
        <v>100</v>
      </c>
      <c r="GF278">
        <v>100</v>
      </c>
      <c r="GG278">
        <v>-4.597</v>
      </c>
      <c r="GH278">
        <v>-0.09039999999999999</v>
      </c>
      <c r="GI278">
        <v>-2.868309889394353</v>
      </c>
      <c r="GJ278">
        <v>-0.006773961979547998</v>
      </c>
      <c r="GK278">
        <v>-8.296070481250098E-08</v>
      </c>
      <c r="GL278">
        <v>3.322967193956903E-10</v>
      </c>
      <c r="GM278">
        <v>-0.07871069313407227</v>
      </c>
      <c r="GN278">
        <v>-0.00208336341840114</v>
      </c>
      <c r="GO278">
        <v>8.801746095907445E-05</v>
      </c>
      <c r="GP278">
        <v>-2.677693255255651E-07</v>
      </c>
      <c r="GQ278">
        <v>3</v>
      </c>
      <c r="GR278">
        <v>2052</v>
      </c>
      <c r="GS278">
        <v>2</v>
      </c>
      <c r="GT278">
        <v>18</v>
      </c>
      <c r="GU278">
        <v>48.2</v>
      </c>
      <c r="GV278">
        <v>48.1</v>
      </c>
      <c r="GW278">
        <v>0.823975</v>
      </c>
      <c r="GX278">
        <v>2.3999</v>
      </c>
      <c r="GY278">
        <v>1.44897</v>
      </c>
      <c r="GZ278">
        <v>2.32056</v>
      </c>
      <c r="HA278">
        <v>1.55151</v>
      </c>
      <c r="HB278">
        <v>2.28271</v>
      </c>
      <c r="HC278">
        <v>29.6443</v>
      </c>
      <c r="HD278">
        <v>14.4998</v>
      </c>
      <c r="HE278">
        <v>18</v>
      </c>
      <c r="HF278">
        <v>389.233</v>
      </c>
      <c r="HG278">
        <v>431.57</v>
      </c>
      <c r="HH278">
        <v>21.931</v>
      </c>
      <c r="HI278">
        <v>25.17</v>
      </c>
      <c r="HJ278">
        <v>30.0011</v>
      </c>
      <c r="HK278">
        <v>25.1395</v>
      </c>
      <c r="HL278">
        <v>25.0576</v>
      </c>
      <c r="HM278">
        <v>16.5352</v>
      </c>
      <c r="HN278">
        <v>40.2402</v>
      </c>
      <c r="HO278">
        <v>27.419</v>
      </c>
      <c r="HP278">
        <v>21.8943</v>
      </c>
      <c r="HQ278">
        <v>290.699</v>
      </c>
      <c r="HR278">
        <v>14.835</v>
      </c>
      <c r="HS278">
        <v>100.073</v>
      </c>
      <c r="HT278">
        <v>101.53</v>
      </c>
    </row>
    <row r="279" spans="1:228">
      <c r="A279">
        <v>263</v>
      </c>
      <c r="B279">
        <v>1728493850</v>
      </c>
      <c r="C279">
        <v>2912.5</v>
      </c>
      <c r="D279" t="s">
        <v>894</v>
      </c>
      <c r="E279" t="s">
        <v>895</v>
      </c>
      <c r="F279">
        <v>5</v>
      </c>
      <c r="G279" t="s">
        <v>357</v>
      </c>
      <c r="H279" t="s">
        <v>358</v>
      </c>
      <c r="I279" t="s">
        <v>359</v>
      </c>
      <c r="J279" t="s">
        <v>851</v>
      </c>
      <c r="K279">
        <v>1728493842.5</v>
      </c>
      <c r="L279">
        <f>(M279)/1000</f>
        <v>0</v>
      </c>
      <c r="M279">
        <f>IF(BH279, AP279, AJ279)</f>
        <v>0</v>
      </c>
      <c r="N279">
        <f>IF(BH279, AK279, AI279)</f>
        <v>0</v>
      </c>
      <c r="O279">
        <f>BJ279 - IF(AW279&gt;1, N279*BD279*100.0/(AY279), 0)</f>
        <v>0</v>
      </c>
      <c r="P279">
        <f>((V279-L279/2)*O279-N279)/(V279+L279/2)</f>
        <v>0</v>
      </c>
      <c r="Q279">
        <f>P279*(BQ279+BR279)/1000.0</f>
        <v>0</v>
      </c>
      <c r="R279">
        <f>(BJ279 - IF(AW279&gt;1, N279*BD279*100.0/(AY279), 0))*(BQ279+BR279)/1000.0</f>
        <v>0</v>
      </c>
      <c r="S279">
        <f>2.0/((1/U279-1/T279)+SIGN(U279)*SQRT((1/U279-1/T279)*(1/U279-1/T279) + 4*BE279/((BE279+1)*(BE279+1))*(2*1/U279*1/T279-1/T279*1/T279)))</f>
        <v>0</v>
      </c>
      <c r="T279">
        <f>IF(LEFT(BF279,1)&lt;&gt;"0",IF(LEFT(BF279,1)="1",3.0,BG279),$D$5+$E$5*(BX279*BQ279/($K$5*1000))+$F$5*(BX279*BQ279/($K$5*1000))*MAX(MIN(BD279,$J$5),$I$5)*MAX(MIN(BD279,$J$5),$I$5)+$G$5*MAX(MIN(BD279,$J$5),$I$5)*(BX279*BQ279/($K$5*1000))+$H$5*(BX279*BQ279/($K$5*1000))*(BX279*BQ279/($K$5*1000)))</f>
        <v>0</v>
      </c>
      <c r="U279">
        <f>L279*(1000-(1000*0.61365*exp(17.502*Y279/(240.97+Y279))/(BQ279+BR279)+BL279)/2)/(1000*0.61365*exp(17.502*Y279/(240.97+Y279))/(BQ279+BR279)-BL279)</f>
        <v>0</v>
      </c>
      <c r="V279">
        <f>1/((BE279+1)/(S279/1.6)+1/(T279/1.37)) + BE279/((BE279+1)/(S279/1.6) + BE279/(T279/1.37))</f>
        <v>0</v>
      </c>
      <c r="W279">
        <f>(AZ279*BC279)</f>
        <v>0</v>
      </c>
      <c r="X279">
        <f>(BS279+(W279+2*0.95*5.67E-8*(((BS279+$B$7)+273)^4-(BS279+273)^4)-44100*L279)/(1.84*29.3*T279+8*0.95*5.67E-8*(BS279+273)^3))</f>
        <v>0</v>
      </c>
      <c r="Y279">
        <f>($C$7*BT279+$D$7*BU279+$E$7*X279)</f>
        <v>0</v>
      </c>
      <c r="Z279">
        <f>0.61365*exp(17.502*Y279/(240.97+Y279))</f>
        <v>0</v>
      </c>
      <c r="AA279">
        <f>(AB279/AC279*100)</f>
        <v>0</v>
      </c>
      <c r="AB279">
        <f>BL279*(BQ279+BR279)/1000</f>
        <v>0</v>
      </c>
      <c r="AC279">
        <f>0.61365*exp(17.502*BS279/(240.97+BS279))</f>
        <v>0</v>
      </c>
      <c r="AD279">
        <f>(Z279-BL279*(BQ279+BR279)/1000)</f>
        <v>0</v>
      </c>
      <c r="AE279">
        <f>(-L279*44100)</f>
        <v>0</v>
      </c>
      <c r="AF279">
        <f>2*29.3*T279*0.92*(BS279-Y279)</f>
        <v>0</v>
      </c>
      <c r="AG279">
        <f>2*0.95*5.67E-8*(((BS279+$B$7)+273)^4-(Y279+273)^4)</f>
        <v>0</v>
      </c>
      <c r="AH279">
        <f>W279+AG279+AE279+AF279</f>
        <v>0</v>
      </c>
      <c r="AI279">
        <f>BP279*AW279*(BK279-BJ279*(1000-AW279*BM279)/(1000-AW279*BL279))/(100*BD279)</f>
        <v>0</v>
      </c>
      <c r="AJ279">
        <f>1000*BP279*AW279*(BL279-BM279)/(100*BD279*(1000-AW279*BL279))</f>
        <v>0</v>
      </c>
      <c r="AK279">
        <f>(AL279 - AM279 - BQ279*1E3/(8.314*(BS279+273.15)) * AO279/BP279 * AN279) * BP279/(100*BD279) * (1000 - BM279)/1000</f>
        <v>0</v>
      </c>
      <c r="AL279">
        <v>282.184560256224</v>
      </c>
      <c r="AM279">
        <v>266.0117515151515</v>
      </c>
      <c r="AN279">
        <v>2.502914110479343</v>
      </c>
      <c r="AO279">
        <v>66.78939070799302</v>
      </c>
      <c r="AP279">
        <f>(AR279 - AQ279 + BQ279*1E3/(8.314*(BS279+273.15)) * AT279/BP279 * AS279) * BP279/(100*BD279) * 1000/(1000 - AR279)</f>
        <v>0</v>
      </c>
      <c r="AQ279">
        <v>14.82938642382553</v>
      </c>
      <c r="AR279">
        <v>16.28843454545454</v>
      </c>
      <c r="AS279">
        <v>-0.00396377170513957</v>
      </c>
      <c r="AT279">
        <v>79.34896621495415</v>
      </c>
      <c r="AU279">
        <v>178</v>
      </c>
      <c r="AV279">
        <v>30</v>
      </c>
      <c r="AW279">
        <f>IF(AU279*$H$13&gt;=AY279,1.0,(AY279/(AY279-AU279*$H$13)))</f>
        <v>0</v>
      </c>
      <c r="AX279">
        <f>(AW279-1)*100</f>
        <v>0</v>
      </c>
      <c r="AY279">
        <f>MAX(0,($B$13+$C$13*BX279)/(1+$D$13*BX279)*BQ279/(BS279+273)*$E$13)</f>
        <v>0</v>
      </c>
      <c r="AZ279">
        <f>$B$11*BY279+$C$11*BZ279+$F$11*CK279*(1-CN279)</f>
        <v>0</v>
      </c>
      <c r="BA279">
        <f>AZ279*BB279</f>
        <v>0</v>
      </c>
      <c r="BB279">
        <f>($B$11*$D$9+$C$11*$D$9+$F$11*((CX279+CP279)/MAX(CX279+CP279+CY279, 0.1)*$I$9+CY279/MAX(CX279+CP279+CY279, 0.1)*$J$9))/($B$11+$C$11+$F$11)</f>
        <v>0</v>
      </c>
      <c r="BC279">
        <f>($B$11*$K$9+$C$11*$K$9+$F$11*((CX279+CP279)/MAX(CX279+CP279+CY279, 0.1)*$P$9+CY279/MAX(CX279+CP279+CY279, 0.1)*$Q$9))/($B$11+$C$11+$F$11)</f>
        <v>0</v>
      </c>
      <c r="BD279">
        <v>6</v>
      </c>
      <c r="BE279">
        <v>0.5</v>
      </c>
      <c r="BF279" t="s">
        <v>361</v>
      </c>
      <c r="BG279">
        <v>2</v>
      </c>
      <c r="BH279" t="b">
        <v>1</v>
      </c>
      <c r="BI279">
        <v>1728493842.5</v>
      </c>
      <c r="BJ279">
        <v>244.4056666666667</v>
      </c>
      <c r="BK279">
        <v>265.2268888888889</v>
      </c>
      <c r="BL279">
        <v>16.32308148148148</v>
      </c>
      <c r="BM279">
        <v>14.84871481481481</v>
      </c>
      <c r="BN279">
        <v>248.9604444444444</v>
      </c>
      <c r="BO279">
        <v>16.41345555555555</v>
      </c>
      <c r="BP279">
        <v>600.0003703703704</v>
      </c>
      <c r="BQ279">
        <v>97.49029629629629</v>
      </c>
      <c r="BR279">
        <v>0.1000318925925926</v>
      </c>
      <c r="BS279">
        <v>24.95213333333334</v>
      </c>
      <c r="BT279">
        <v>24.9984</v>
      </c>
      <c r="BU279">
        <v>999.9000000000001</v>
      </c>
      <c r="BV279">
        <v>0</v>
      </c>
      <c r="BW279">
        <v>0</v>
      </c>
      <c r="BX279">
        <v>9998.89111111111</v>
      </c>
      <c r="BY279">
        <v>0</v>
      </c>
      <c r="BZ279">
        <v>469.653037037037</v>
      </c>
      <c r="CA279">
        <v>-20.82109259259259</v>
      </c>
      <c r="CB279">
        <v>248.461</v>
      </c>
      <c r="CC279">
        <v>269.2241111111111</v>
      </c>
      <c r="CD279">
        <v>1.474377777777778</v>
      </c>
      <c r="CE279">
        <v>265.2268888888889</v>
      </c>
      <c r="CF279">
        <v>14.84871481481481</v>
      </c>
      <c r="CG279">
        <v>1.591343333333333</v>
      </c>
      <c r="CH279">
        <v>1.447604444444444</v>
      </c>
      <c r="CI279">
        <v>13.87521111111111</v>
      </c>
      <c r="CJ279">
        <v>12.42566666666666</v>
      </c>
      <c r="CK279">
        <v>1599.988888888889</v>
      </c>
      <c r="CL279">
        <v>0.6919946666666665</v>
      </c>
      <c r="CM279">
        <v>0.3080053333333333</v>
      </c>
      <c r="CN279">
        <v>0</v>
      </c>
      <c r="CO279">
        <v>2.185155555555555</v>
      </c>
      <c r="CP279">
        <v>0</v>
      </c>
      <c r="CQ279">
        <v>15554.07777777778</v>
      </c>
      <c r="CR279">
        <v>13790.05185185185</v>
      </c>
      <c r="CS279">
        <v>37.53907407407407</v>
      </c>
      <c r="CT279">
        <v>38.61566666666667</v>
      </c>
      <c r="CU279">
        <v>38.208</v>
      </c>
      <c r="CV279">
        <v>36.63648148148148</v>
      </c>
      <c r="CW279">
        <v>36.89107407407408</v>
      </c>
      <c r="CX279">
        <v>1107.184444444444</v>
      </c>
      <c r="CY279">
        <v>492.8044444444445</v>
      </c>
      <c r="CZ279">
        <v>0</v>
      </c>
      <c r="DA279">
        <v>1728493906.6</v>
      </c>
      <c r="DB279">
        <v>0</v>
      </c>
      <c r="DC279">
        <v>1728490956.5</v>
      </c>
      <c r="DD279" t="s">
        <v>362</v>
      </c>
      <c r="DE279">
        <v>1728490952.5</v>
      </c>
      <c r="DF279">
        <v>1728490956.5</v>
      </c>
      <c r="DG279">
        <v>1</v>
      </c>
      <c r="DH279">
        <v>-0.065</v>
      </c>
      <c r="DI279">
        <v>-0.008</v>
      </c>
      <c r="DJ279">
        <v>-3.246</v>
      </c>
      <c r="DK279">
        <v>-0.091</v>
      </c>
      <c r="DL279">
        <v>52</v>
      </c>
      <c r="DM279">
        <v>15</v>
      </c>
      <c r="DN279">
        <v>0.25</v>
      </c>
      <c r="DO279">
        <v>0.13</v>
      </c>
      <c r="DP279">
        <v>-20.681195</v>
      </c>
      <c r="DQ279">
        <v>-3.006918574108737</v>
      </c>
      <c r="DR279">
        <v>0.3283893557577651</v>
      </c>
      <c r="DS279">
        <v>0</v>
      </c>
      <c r="DT279">
        <v>1.4625915</v>
      </c>
      <c r="DU279">
        <v>0.1788603377110703</v>
      </c>
      <c r="DV279">
        <v>0.02597614064386779</v>
      </c>
      <c r="DW279">
        <v>0</v>
      </c>
      <c r="DX279">
        <v>0</v>
      </c>
      <c r="DY279">
        <v>2</v>
      </c>
      <c r="DZ279" t="s">
        <v>386</v>
      </c>
      <c r="EA279">
        <v>3.23057</v>
      </c>
      <c r="EB279">
        <v>2.7046</v>
      </c>
      <c r="EC279">
        <v>0.0711585</v>
      </c>
      <c r="ED279">
        <v>0.07511710000000001</v>
      </c>
      <c r="EE279">
        <v>0.0852096</v>
      </c>
      <c r="EF279">
        <v>0.0797394</v>
      </c>
      <c r="EG279">
        <v>30583</v>
      </c>
      <c r="EH279">
        <v>29695.9</v>
      </c>
      <c r="EI279">
        <v>31526.5</v>
      </c>
      <c r="EJ279">
        <v>30431.6</v>
      </c>
      <c r="EK279">
        <v>38645.1</v>
      </c>
      <c r="EL279">
        <v>37022.9</v>
      </c>
      <c r="EM279">
        <v>44199.2</v>
      </c>
      <c r="EN279">
        <v>42485.3</v>
      </c>
      <c r="EO279">
        <v>1.7972</v>
      </c>
      <c r="EP279">
        <v>1.88172</v>
      </c>
      <c r="EQ279">
        <v>0.09552389999999999</v>
      </c>
      <c r="ER279">
        <v>0</v>
      </c>
      <c r="ES279">
        <v>23.4509</v>
      </c>
      <c r="ET279">
        <v>999.9</v>
      </c>
      <c r="EU279">
        <v>69.59999999999999</v>
      </c>
      <c r="EV279">
        <v>24.4</v>
      </c>
      <c r="EW279">
        <v>21.9019</v>
      </c>
      <c r="EX279">
        <v>61.0619</v>
      </c>
      <c r="EY279">
        <v>24.8678</v>
      </c>
      <c r="EZ279">
        <v>1</v>
      </c>
      <c r="FA279">
        <v>-0.141806</v>
      </c>
      <c r="FB279">
        <v>1.00169</v>
      </c>
      <c r="FC279">
        <v>20.1963</v>
      </c>
      <c r="FD279">
        <v>5.21654</v>
      </c>
      <c r="FE279">
        <v>11.998</v>
      </c>
      <c r="FF279">
        <v>4.965</v>
      </c>
      <c r="FG279">
        <v>3.29553</v>
      </c>
      <c r="FH279">
        <v>9999</v>
      </c>
      <c r="FI279">
        <v>9999</v>
      </c>
      <c r="FJ279">
        <v>9999</v>
      </c>
      <c r="FK279">
        <v>148.8</v>
      </c>
      <c r="FL279">
        <v>4.97095</v>
      </c>
      <c r="FM279">
        <v>1.86768</v>
      </c>
      <c r="FN279">
        <v>1.85896</v>
      </c>
      <c r="FO279">
        <v>1.86508</v>
      </c>
      <c r="FP279">
        <v>1.86305</v>
      </c>
      <c r="FQ279">
        <v>1.86442</v>
      </c>
      <c r="FR279">
        <v>1.85987</v>
      </c>
      <c r="FS279">
        <v>1.86397</v>
      </c>
      <c r="FT279">
        <v>0</v>
      </c>
      <c r="FU279">
        <v>0</v>
      </c>
      <c r="FV279">
        <v>0</v>
      </c>
      <c r="FW279">
        <v>0</v>
      </c>
      <c r="FX279" t="s">
        <v>364</v>
      </c>
      <c r="FY279" t="s">
        <v>365</v>
      </c>
      <c r="FZ279" t="s">
        <v>366</v>
      </c>
      <c r="GA279" t="s">
        <v>366</v>
      </c>
      <c r="GB279" t="s">
        <v>366</v>
      </c>
      <c r="GC279" t="s">
        <v>366</v>
      </c>
      <c r="GD279">
        <v>0</v>
      </c>
      <c r="GE279">
        <v>100</v>
      </c>
      <c r="GF279">
        <v>100</v>
      </c>
      <c r="GG279">
        <v>-4.68</v>
      </c>
      <c r="GH279">
        <v>-0.09039999999999999</v>
      </c>
      <c r="GI279">
        <v>-2.868309889394353</v>
      </c>
      <c r="GJ279">
        <v>-0.006773961979547998</v>
      </c>
      <c r="GK279">
        <v>-8.296070481250098E-08</v>
      </c>
      <c r="GL279">
        <v>3.322967193956903E-10</v>
      </c>
      <c r="GM279">
        <v>-0.07871069313407227</v>
      </c>
      <c r="GN279">
        <v>-0.00208336341840114</v>
      </c>
      <c r="GO279">
        <v>8.801746095907445E-05</v>
      </c>
      <c r="GP279">
        <v>-2.677693255255651E-07</v>
      </c>
      <c r="GQ279">
        <v>3</v>
      </c>
      <c r="GR279">
        <v>2052</v>
      </c>
      <c r="GS279">
        <v>2</v>
      </c>
      <c r="GT279">
        <v>18</v>
      </c>
      <c r="GU279">
        <v>48.3</v>
      </c>
      <c r="GV279">
        <v>48.2</v>
      </c>
      <c r="GW279">
        <v>0.852051</v>
      </c>
      <c r="GX279">
        <v>2.39624</v>
      </c>
      <c r="GY279">
        <v>1.44775</v>
      </c>
      <c r="GZ279">
        <v>2.32056</v>
      </c>
      <c r="HA279">
        <v>1.55151</v>
      </c>
      <c r="HB279">
        <v>2.38403</v>
      </c>
      <c r="HC279">
        <v>29.6443</v>
      </c>
      <c r="HD279">
        <v>14.5085</v>
      </c>
      <c r="HE279">
        <v>18</v>
      </c>
      <c r="HF279">
        <v>389.676</v>
      </c>
      <c r="HG279">
        <v>431.483</v>
      </c>
      <c r="HH279">
        <v>21.9154</v>
      </c>
      <c r="HI279">
        <v>25.1784</v>
      </c>
      <c r="HJ279">
        <v>30.0009</v>
      </c>
      <c r="HK279">
        <v>25.1484</v>
      </c>
      <c r="HL279">
        <v>25.067</v>
      </c>
      <c r="HM279">
        <v>17.0816</v>
      </c>
      <c r="HN279">
        <v>40.2402</v>
      </c>
      <c r="HO279">
        <v>27.419</v>
      </c>
      <c r="HP279">
        <v>21.8879</v>
      </c>
      <c r="HQ279">
        <v>300.731</v>
      </c>
      <c r="HR279">
        <v>14.835</v>
      </c>
      <c r="HS279">
        <v>100.069</v>
      </c>
      <c r="HT279">
        <v>101.528</v>
      </c>
    </row>
    <row r="280" spans="1:228">
      <c r="A280">
        <v>264</v>
      </c>
      <c r="B280">
        <v>1728493855</v>
      </c>
      <c r="C280">
        <v>2917.5</v>
      </c>
      <c r="D280" t="s">
        <v>896</v>
      </c>
      <c r="E280" t="s">
        <v>897</v>
      </c>
      <c r="F280">
        <v>5</v>
      </c>
      <c r="G280" t="s">
        <v>357</v>
      </c>
      <c r="H280" t="s">
        <v>358</v>
      </c>
      <c r="I280" t="s">
        <v>359</v>
      </c>
      <c r="J280" t="s">
        <v>851</v>
      </c>
      <c r="K280">
        <v>1728493847.214286</v>
      </c>
      <c r="L280">
        <f>(M280)/1000</f>
        <v>0</v>
      </c>
      <c r="M280">
        <f>IF(BH280, AP280, AJ280)</f>
        <v>0</v>
      </c>
      <c r="N280">
        <f>IF(BH280, AK280, AI280)</f>
        <v>0</v>
      </c>
      <c r="O280">
        <f>BJ280 - IF(AW280&gt;1, N280*BD280*100.0/(AY280), 0)</f>
        <v>0</v>
      </c>
      <c r="P280">
        <f>((V280-L280/2)*O280-N280)/(V280+L280/2)</f>
        <v>0</v>
      </c>
      <c r="Q280">
        <f>P280*(BQ280+BR280)/1000.0</f>
        <v>0</v>
      </c>
      <c r="R280">
        <f>(BJ280 - IF(AW280&gt;1, N280*BD280*100.0/(AY280), 0))*(BQ280+BR280)/1000.0</f>
        <v>0</v>
      </c>
      <c r="S280">
        <f>2.0/((1/U280-1/T280)+SIGN(U280)*SQRT((1/U280-1/T280)*(1/U280-1/T280) + 4*BE280/((BE280+1)*(BE280+1))*(2*1/U280*1/T280-1/T280*1/T280)))</f>
        <v>0</v>
      </c>
      <c r="T280">
        <f>IF(LEFT(BF280,1)&lt;&gt;"0",IF(LEFT(BF280,1)="1",3.0,BG280),$D$5+$E$5*(BX280*BQ280/($K$5*1000))+$F$5*(BX280*BQ280/($K$5*1000))*MAX(MIN(BD280,$J$5),$I$5)*MAX(MIN(BD280,$J$5),$I$5)+$G$5*MAX(MIN(BD280,$J$5),$I$5)*(BX280*BQ280/($K$5*1000))+$H$5*(BX280*BQ280/($K$5*1000))*(BX280*BQ280/($K$5*1000)))</f>
        <v>0</v>
      </c>
      <c r="U280">
        <f>L280*(1000-(1000*0.61365*exp(17.502*Y280/(240.97+Y280))/(BQ280+BR280)+BL280)/2)/(1000*0.61365*exp(17.502*Y280/(240.97+Y280))/(BQ280+BR280)-BL280)</f>
        <v>0</v>
      </c>
      <c r="V280">
        <f>1/((BE280+1)/(S280/1.6)+1/(T280/1.37)) + BE280/((BE280+1)/(S280/1.6) + BE280/(T280/1.37))</f>
        <v>0</v>
      </c>
      <c r="W280">
        <f>(AZ280*BC280)</f>
        <v>0</v>
      </c>
      <c r="X280">
        <f>(BS280+(W280+2*0.95*5.67E-8*(((BS280+$B$7)+273)^4-(BS280+273)^4)-44100*L280)/(1.84*29.3*T280+8*0.95*5.67E-8*(BS280+273)^3))</f>
        <v>0</v>
      </c>
      <c r="Y280">
        <f>($C$7*BT280+$D$7*BU280+$E$7*X280)</f>
        <v>0</v>
      </c>
      <c r="Z280">
        <f>0.61365*exp(17.502*Y280/(240.97+Y280))</f>
        <v>0</v>
      </c>
      <c r="AA280">
        <f>(AB280/AC280*100)</f>
        <v>0</v>
      </c>
      <c r="AB280">
        <f>BL280*(BQ280+BR280)/1000</f>
        <v>0</v>
      </c>
      <c r="AC280">
        <f>0.61365*exp(17.502*BS280/(240.97+BS280))</f>
        <v>0</v>
      </c>
      <c r="AD280">
        <f>(Z280-BL280*(BQ280+BR280)/1000)</f>
        <v>0</v>
      </c>
      <c r="AE280">
        <f>(-L280*44100)</f>
        <v>0</v>
      </c>
      <c r="AF280">
        <f>2*29.3*T280*0.92*(BS280-Y280)</f>
        <v>0</v>
      </c>
      <c r="AG280">
        <f>2*0.95*5.67E-8*(((BS280+$B$7)+273)^4-(Y280+273)^4)</f>
        <v>0</v>
      </c>
      <c r="AH280">
        <f>W280+AG280+AE280+AF280</f>
        <v>0</v>
      </c>
      <c r="AI280">
        <f>BP280*AW280*(BK280-BJ280*(1000-AW280*BM280)/(1000-AW280*BL280))/(100*BD280)</f>
        <v>0</v>
      </c>
      <c r="AJ280">
        <f>1000*BP280*AW280*(BL280-BM280)/(100*BD280*(1000-AW280*BL280))</f>
        <v>0</v>
      </c>
      <c r="AK280">
        <f>(AL280 - AM280 - BQ280*1E3/(8.314*(BS280+273.15)) * AO280/BP280 * AN280) * BP280/(100*BD280) * (1000 - BM280)/1000</f>
        <v>0</v>
      </c>
      <c r="AL280">
        <v>295.1383785382678</v>
      </c>
      <c r="AM280">
        <v>278.6915515151514</v>
      </c>
      <c r="AN280">
        <v>2.533402789108023</v>
      </c>
      <c r="AO280">
        <v>66.78939070799302</v>
      </c>
      <c r="AP280">
        <f>(AR280 - AQ280 + BQ280*1E3/(8.314*(BS280+273.15)) * AT280/BP280 * AS280) * BP280/(100*BD280) * 1000/(1000 - AR280)</f>
        <v>0</v>
      </c>
      <c r="AQ280">
        <v>14.8298087147826</v>
      </c>
      <c r="AR280">
        <v>16.27549212121212</v>
      </c>
      <c r="AS280">
        <v>-0.0007659944253227322</v>
      </c>
      <c r="AT280">
        <v>79.34896621495415</v>
      </c>
      <c r="AU280">
        <v>177</v>
      </c>
      <c r="AV280">
        <v>30</v>
      </c>
      <c r="AW280">
        <f>IF(AU280*$H$13&gt;=AY280,1.0,(AY280/(AY280-AU280*$H$13)))</f>
        <v>0</v>
      </c>
      <c r="AX280">
        <f>(AW280-1)*100</f>
        <v>0</v>
      </c>
      <c r="AY280">
        <f>MAX(0,($B$13+$C$13*BX280)/(1+$D$13*BX280)*BQ280/(BS280+273)*$E$13)</f>
        <v>0</v>
      </c>
      <c r="AZ280">
        <f>$B$11*BY280+$C$11*BZ280+$F$11*CK280*(1-CN280)</f>
        <v>0</v>
      </c>
      <c r="BA280">
        <f>AZ280*BB280</f>
        <v>0</v>
      </c>
      <c r="BB280">
        <f>($B$11*$D$9+$C$11*$D$9+$F$11*((CX280+CP280)/MAX(CX280+CP280+CY280, 0.1)*$I$9+CY280/MAX(CX280+CP280+CY280, 0.1)*$J$9))/($B$11+$C$11+$F$11)</f>
        <v>0</v>
      </c>
      <c r="BC280">
        <f>($B$11*$K$9+$C$11*$K$9+$F$11*((CX280+CP280)/MAX(CX280+CP280+CY280, 0.1)*$P$9+CY280/MAX(CX280+CP280+CY280, 0.1)*$Q$9))/($B$11+$C$11+$F$11)</f>
        <v>0</v>
      </c>
      <c r="BD280">
        <v>6</v>
      </c>
      <c r="BE280">
        <v>0.5</v>
      </c>
      <c r="BF280" t="s">
        <v>361</v>
      </c>
      <c r="BG280">
        <v>2</v>
      </c>
      <c r="BH280" t="b">
        <v>1</v>
      </c>
      <c r="BI280">
        <v>1728493847.214286</v>
      </c>
      <c r="BJ280">
        <v>256.0778928571429</v>
      </c>
      <c r="BK280">
        <v>277.16675</v>
      </c>
      <c r="BL280">
        <v>16.30180357142857</v>
      </c>
      <c r="BM280">
        <v>14.8311</v>
      </c>
      <c r="BN280">
        <v>260.7119642857143</v>
      </c>
      <c r="BO280">
        <v>16.39219285714286</v>
      </c>
      <c r="BP280">
        <v>599.9938214285714</v>
      </c>
      <c r="BQ280">
        <v>97.49041428571427</v>
      </c>
      <c r="BR280">
        <v>0.09995591785714286</v>
      </c>
      <c r="BS280">
        <v>24.95890714285715</v>
      </c>
      <c r="BT280">
        <v>25.0104</v>
      </c>
      <c r="BU280">
        <v>999.9000000000002</v>
      </c>
      <c r="BV280">
        <v>0</v>
      </c>
      <c r="BW280">
        <v>0</v>
      </c>
      <c r="BX280">
        <v>10010.31035714286</v>
      </c>
      <c r="BY280">
        <v>0</v>
      </c>
      <c r="BZ280">
        <v>461.6995714285714</v>
      </c>
      <c r="CA280">
        <v>-21.08877857142857</v>
      </c>
      <c r="CB280">
        <v>260.3212857142857</v>
      </c>
      <c r="CC280">
        <v>281.3391785714285</v>
      </c>
      <c r="CD280">
        <v>1.470705</v>
      </c>
      <c r="CE280">
        <v>277.16675</v>
      </c>
      <c r="CF280">
        <v>14.8311</v>
      </c>
      <c r="CG280">
        <v>1.589270357142857</v>
      </c>
      <c r="CH280">
        <v>1.44589</v>
      </c>
      <c r="CI280">
        <v>13.85514285714286</v>
      </c>
      <c r="CJ280">
        <v>12.40764285714286</v>
      </c>
      <c r="CK280">
        <v>1599.985</v>
      </c>
      <c r="CL280">
        <v>0.6919966428571429</v>
      </c>
      <c r="CM280">
        <v>0.3080033571428571</v>
      </c>
      <c r="CN280">
        <v>0</v>
      </c>
      <c r="CO280">
        <v>2.170453571428571</v>
      </c>
      <c r="CP280">
        <v>0</v>
      </c>
      <c r="CQ280">
        <v>15537.55714285714</v>
      </c>
      <c r="CR280">
        <v>13790.02142857143</v>
      </c>
      <c r="CS280">
        <v>37.51771428571429</v>
      </c>
      <c r="CT280">
        <v>38.60025</v>
      </c>
      <c r="CU280">
        <v>38.17596428571429</v>
      </c>
      <c r="CV280">
        <v>36.625</v>
      </c>
      <c r="CW280">
        <v>36.8705</v>
      </c>
      <c r="CX280">
        <v>1107.185</v>
      </c>
      <c r="CY280">
        <v>492.8000000000001</v>
      </c>
      <c r="CZ280">
        <v>0</v>
      </c>
      <c r="DA280">
        <v>1728493912</v>
      </c>
      <c r="DB280">
        <v>0</v>
      </c>
      <c r="DC280">
        <v>1728490956.5</v>
      </c>
      <c r="DD280" t="s">
        <v>362</v>
      </c>
      <c r="DE280">
        <v>1728490952.5</v>
      </c>
      <c r="DF280">
        <v>1728490956.5</v>
      </c>
      <c r="DG280">
        <v>1</v>
      </c>
      <c r="DH280">
        <v>-0.065</v>
      </c>
      <c r="DI280">
        <v>-0.008</v>
      </c>
      <c r="DJ280">
        <v>-3.246</v>
      </c>
      <c r="DK280">
        <v>-0.091</v>
      </c>
      <c r="DL280">
        <v>52</v>
      </c>
      <c r="DM280">
        <v>15</v>
      </c>
      <c r="DN280">
        <v>0.25</v>
      </c>
      <c r="DO280">
        <v>0.13</v>
      </c>
      <c r="DP280">
        <v>-20.943605</v>
      </c>
      <c r="DQ280">
        <v>-3.267129455909861</v>
      </c>
      <c r="DR280">
        <v>0.3524358671801155</v>
      </c>
      <c r="DS280">
        <v>0</v>
      </c>
      <c r="DT280">
        <v>1.468113</v>
      </c>
      <c r="DU280">
        <v>-0.05752075046904571</v>
      </c>
      <c r="DV280">
        <v>0.01981613524378557</v>
      </c>
      <c r="DW280">
        <v>1</v>
      </c>
      <c r="DX280">
        <v>1</v>
      </c>
      <c r="DY280">
        <v>2</v>
      </c>
      <c r="DZ280" t="s">
        <v>363</v>
      </c>
      <c r="EA280">
        <v>3.23032</v>
      </c>
      <c r="EB280">
        <v>2.70443</v>
      </c>
      <c r="EC280">
        <v>0.07393760000000001</v>
      </c>
      <c r="ED280">
        <v>0.0777924</v>
      </c>
      <c r="EE280">
        <v>0.0851649</v>
      </c>
      <c r="EF280">
        <v>0.0797447</v>
      </c>
      <c r="EG280">
        <v>30490.5</v>
      </c>
      <c r="EH280">
        <v>29609.3</v>
      </c>
      <c r="EI280">
        <v>31525.5</v>
      </c>
      <c r="EJ280">
        <v>30431</v>
      </c>
      <c r="EK280">
        <v>38646.1</v>
      </c>
      <c r="EL280">
        <v>37022.2</v>
      </c>
      <c r="EM280">
        <v>44198.1</v>
      </c>
      <c r="EN280">
        <v>42484.7</v>
      </c>
      <c r="EO280">
        <v>1.7991</v>
      </c>
      <c r="EP280">
        <v>1.88205</v>
      </c>
      <c r="EQ280">
        <v>0.0954866</v>
      </c>
      <c r="ER280">
        <v>0</v>
      </c>
      <c r="ES280">
        <v>23.4554</v>
      </c>
      <c r="ET280">
        <v>999.9</v>
      </c>
      <c r="EU280">
        <v>69.59999999999999</v>
      </c>
      <c r="EV280">
        <v>24.4</v>
      </c>
      <c r="EW280">
        <v>21.8996</v>
      </c>
      <c r="EX280">
        <v>61.4319</v>
      </c>
      <c r="EY280">
        <v>25.3806</v>
      </c>
      <c r="EZ280">
        <v>1</v>
      </c>
      <c r="FA280">
        <v>-0.14108</v>
      </c>
      <c r="FB280">
        <v>1.06319</v>
      </c>
      <c r="FC280">
        <v>20.1957</v>
      </c>
      <c r="FD280">
        <v>5.21609</v>
      </c>
      <c r="FE280">
        <v>11.998</v>
      </c>
      <c r="FF280">
        <v>4.9646</v>
      </c>
      <c r="FG280">
        <v>3.29553</v>
      </c>
      <c r="FH280">
        <v>9999</v>
      </c>
      <c r="FI280">
        <v>9999</v>
      </c>
      <c r="FJ280">
        <v>9999</v>
      </c>
      <c r="FK280">
        <v>148.8</v>
      </c>
      <c r="FL280">
        <v>4.97098</v>
      </c>
      <c r="FM280">
        <v>1.86768</v>
      </c>
      <c r="FN280">
        <v>1.85895</v>
      </c>
      <c r="FO280">
        <v>1.86508</v>
      </c>
      <c r="FP280">
        <v>1.86305</v>
      </c>
      <c r="FQ280">
        <v>1.86443</v>
      </c>
      <c r="FR280">
        <v>1.85989</v>
      </c>
      <c r="FS280">
        <v>1.86398</v>
      </c>
      <c r="FT280">
        <v>0</v>
      </c>
      <c r="FU280">
        <v>0</v>
      </c>
      <c r="FV280">
        <v>0</v>
      </c>
      <c r="FW280">
        <v>0</v>
      </c>
      <c r="FX280" t="s">
        <v>364</v>
      </c>
      <c r="FY280" t="s">
        <v>365</v>
      </c>
      <c r="FZ280" t="s">
        <v>366</v>
      </c>
      <c r="GA280" t="s">
        <v>366</v>
      </c>
      <c r="GB280" t="s">
        <v>366</v>
      </c>
      <c r="GC280" t="s">
        <v>366</v>
      </c>
      <c r="GD280">
        <v>0</v>
      </c>
      <c r="GE280">
        <v>100</v>
      </c>
      <c r="GF280">
        <v>100</v>
      </c>
      <c r="GG280">
        <v>-4.765</v>
      </c>
      <c r="GH280">
        <v>-0.09039999999999999</v>
      </c>
      <c r="GI280">
        <v>-2.868309889394353</v>
      </c>
      <c r="GJ280">
        <v>-0.006773961979547998</v>
      </c>
      <c r="GK280">
        <v>-8.296070481250098E-08</v>
      </c>
      <c r="GL280">
        <v>3.322967193956903E-10</v>
      </c>
      <c r="GM280">
        <v>-0.07871069313407227</v>
      </c>
      <c r="GN280">
        <v>-0.00208336341840114</v>
      </c>
      <c r="GO280">
        <v>8.801746095907445E-05</v>
      </c>
      <c r="GP280">
        <v>-2.677693255255651E-07</v>
      </c>
      <c r="GQ280">
        <v>3</v>
      </c>
      <c r="GR280">
        <v>2052</v>
      </c>
      <c r="GS280">
        <v>2</v>
      </c>
      <c r="GT280">
        <v>18</v>
      </c>
      <c r="GU280">
        <v>48.4</v>
      </c>
      <c r="GV280">
        <v>48.3</v>
      </c>
      <c r="GW280">
        <v>0.880127</v>
      </c>
      <c r="GX280">
        <v>2.38403</v>
      </c>
      <c r="GY280">
        <v>1.44775</v>
      </c>
      <c r="GZ280">
        <v>2.31934</v>
      </c>
      <c r="HA280">
        <v>1.55151</v>
      </c>
      <c r="HB280">
        <v>2.3291</v>
      </c>
      <c r="HC280">
        <v>29.6443</v>
      </c>
      <c r="HD280">
        <v>14.4998</v>
      </c>
      <c r="HE280">
        <v>18</v>
      </c>
      <c r="HF280">
        <v>390.676</v>
      </c>
      <c r="HG280">
        <v>431.743</v>
      </c>
      <c r="HH280">
        <v>21.8986</v>
      </c>
      <c r="HI280">
        <v>25.1878</v>
      </c>
      <c r="HJ280">
        <v>30.0008</v>
      </c>
      <c r="HK280">
        <v>25.1568</v>
      </c>
      <c r="HL280">
        <v>25.0759</v>
      </c>
      <c r="HM280">
        <v>17.6777</v>
      </c>
      <c r="HN280">
        <v>40.2402</v>
      </c>
      <c r="HO280">
        <v>27.0348</v>
      </c>
      <c r="HP280">
        <v>21.8606</v>
      </c>
      <c r="HQ280">
        <v>315.814</v>
      </c>
      <c r="HR280">
        <v>14.835</v>
      </c>
      <c r="HS280">
        <v>100.066</v>
      </c>
      <c r="HT280">
        <v>101.526</v>
      </c>
    </row>
    <row r="281" spans="1:228">
      <c r="A281">
        <v>265</v>
      </c>
      <c r="B281">
        <v>1728493860</v>
      </c>
      <c r="C281">
        <v>2922.5</v>
      </c>
      <c r="D281" t="s">
        <v>898</v>
      </c>
      <c r="E281" t="s">
        <v>899</v>
      </c>
      <c r="F281">
        <v>5</v>
      </c>
      <c r="G281" t="s">
        <v>357</v>
      </c>
      <c r="H281" t="s">
        <v>358</v>
      </c>
      <c r="I281" t="s">
        <v>359</v>
      </c>
      <c r="J281" t="s">
        <v>851</v>
      </c>
      <c r="K281">
        <v>1728493852.5</v>
      </c>
      <c r="L281">
        <f>(M281)/1000</f>
        <v>0</v>
      </c>
      <c r="M281">
        <f>IF(BH281, AP281, AJ281)</f>
        <v>0</v>
      </c>
      <c r="N281">
        <f>IF(BH281, AK281, AI281)</f>
        <v>0</v>
      </c>
      <c r="O281">
        <f>BJ281 - IF(AW281&gt;1, N281*BD281*100.0/(AY281), 0)</f>
        <v>0</v>
      </c>
      <c r="P281">
        <f>((V281-L281/2)*O281-N281)/(V281+L281/2)</f>
        <v>0</v>
      </c>
      <c r="Q281">
        <f>P281*(BQ281+BR281)/1000.0</f>
        <v>0</v>
      </c>
      <c r="R281">
        <f>(BJ281 - IF(AW281&gt;1, N281*BD281*100.0/(AY281), 0))*(BQ281+BR281)/1000.0</f>
        <v>0</v>
      </c>
      <c r="S281">
        <f>2.0/((1/U281-1/T281)+SIGN(U281)*SQRT((1/U281-1/T281)*(1/U281-1/T281) + 4*BE281/((BE281+1)*(BE281+1))*(2*1/U281*1/T281-1/T281*1/T281)))</f>
        <v>0</v>
      </c>
      <c r="T281">
        <f>IF(LEFT(BF281,1)&lt;&gt;"0",IF(LEFT(BF281,1)="1",3.0,BG281),$D$5+$E$5*(BX281*BQ281/($K$5*1000))+$F$5*(BX281*BQ281/($K$5*1000))*MAX(MIN(BD281,$J$5),$I$5)*MAX(MIN(BD281,$J$5),$I$5)+$G$5*MAX(MIN(BD281,$J$5),$I$5)*(BX281*BQ281/($K$5*1000))+$H$5*(BX281*BQ281/($K$5*1000))*(BX281*BQ281/($K$5*1000)))</f>
        <v>0</v>
      </c>
      <c r="U281">
        <f>L281*(1000-(1000*0.61365*exp(17.502*Y281/(240.97+Y281))/(BQ281+BR281)+BL281)/2)/(1000*0.61365*exp(17.502*Y281/(240.97+Y281))/(BQ281+BR281)-BL281)</f>
        <v>0</v>
      </c>
      <c r="V281">
        <f>1/((BE281+1)/(S281/1.6)+1/(T281/1.37)) + BE281/((BE281+1)/(S281/1.6) + BE281/(T281/1.37))</f>
        <v>0</v>
      </c>
      <c r="W281">
        <f>(AZ281*BC281)</f>
        <v>0</v>
      </c>
      <c r="X281">
        <f>(BS281+(W281+2*0.95*5.67E-8*(((BS281+$B$7)+273)^4-(BS281+273)^4)-44100*L281)/(1.84*29.3*T281+8*0.95*5.67E-8*(BS281+273)^3))</f>
        <v>0</v>
      </c>
      <c r="Y281">
        <f>($C$7*BT281+$D$7*BU281+$E$7*X281)</f>
        <v>0</v>
      </c>
      <c r="Z281">
        <f>0.61365*exp(17.502*Y281/(240.97+Y281))</f>
        <v>0</v>
      </c>
      <c r="AA281">
        <f>(AB281/AC281*100)</f>
        <v>0</v>
      </c>
      <c r="AB281">
        <f>BL281*(BQ281+BR281)/1000</f>
        <v>0</v>
      </c>
      <c r="AC281">
        <f>0.61365*exp(17.502*BS281/(240.97+BS281))</f>
        <v>0</v>
      </c>
      <c r="AD281">
        <f>(Z281-BL281*(BQ281+BR281)/1000)</f>
        <v>0</v>
      </c>
      <c r="AE281">
        <f>(-L281*44100)</f>
        <v>0</v>
      </c>
      <c r="AF281">
        <f>2*29.3*T281*0.92*(BS281-Y281)</f>
        <v>0</v>
      </c>
      <c r="AG281">
        <f>2*0.95*5.67E-8*(((BS281+$B$7)+273)^4-(Y281+273)^4)</f>
        <v>0</v>
      </c>
      <c r="AH281">
        <f>W281+AG281+AE281+AF281</f>
        <v>0</v>
      </c>
      <c r="AI281">
        <f>BP281*AW281*(BK281-BJ281*(1000-AW281*BM281)/(1000-AW281*BL281))/(100*BD281)</f>
        <v>0</v>
      </c>
      <c r="AJ281">
        <f>1000*BP281*AW281*(BL281-BM281)/(100*BD281*(1000-AW281*BL281))</f>
        <v>0</v>
      </c>
      <c r="AK281">
        <f>(AL281 - AM281 - BQ281*1E3/(8.314*(BS281+273.15)) * AO281/BP281 * AN281) * BP281/(100*BD281) * (1000 - BM281)/1000</f>
        <v>0</v>
      </c>
      <c r="AL281">
        <v>307.7781253366895</v>
      </c>
      <c r="AM281">
        <v>291.1707212121211</v>
      </c>
      <c r="AN281">
        <v>2.502223024629258</v>
      </c>
      <c r="AO281">
        <v>66.78939070799302</v>
      </c>
      <c r="AP281">
        <f>(AR281 - AQ281 + BQ281*1E3/(8.314*(BS281+273.15)) * AT281/BP281 * AS281) * BP281/(100*BD281) * 1000/(1000 - AR281)</f>
        <v>0</v>
      </c>
      <c r="AQ281">
        <v>14.83149829749357</v>
      </c>
      <c r="AR281">
        <v>16.26890727272727</v>
      </c>
      <c r="AS281">
        <v>-0.0002038380840882397</v>
      </c>
      <c r="AT281">
        <v>79.34896621495415</v>
      </c>
      <c r="AU281">
        <v>177</v>
      </c>
      <c r="AV281">
        <v>29</v>
      </c>
      <c r="AW281">
        <f>IF(AU281*$H$13&gt;=AY281,1.0,(AY281/(AY281-AU281*$H$13)))</f>
        <v>0</v>
      </c>
      <c r="AX281">
        <f>(AW281-1)*100</f>
        <v>0</v>
      </c>
      <c r="AY281">
        <f>MAX(0,($B$13+$C$13*BX281)/(1+$D$13*BX281)*BQ281/(BS281+273)*$E$13)</f>
        <v>0</v>
      </c>
      <c r="AZ281">
        <f>$B$11*BY281+$C$11*BZ281+$F$11*CK281*(1-CN281)</f>
        <v>0</v>
      </c>
      <c r="BA281">
        <f>AZ281*BB281</f>
        <v>0</v>
      </c>
      <c r="BB281">
        <f>($B$11*$D$9+$C$11*$D$9+$F$11*((CX281+CP281)/MAX(CX281+CP281+CY281, 0.1)*$I$9+CY281/MAX(CX281+CP281+CY281, 0.1)*$J$9))/($B$11+$C$11+$F$11)</f>
        <v>0</v>
      </c>
      <c r="BC281">
        <f>($B$11*$K$9+$C$11*$K$9+$F$11*((CX281+CP281)/MAX(CX281+CP281+CY281, 0.1)*$P$9+CY281/MAX(CX281+CP281+CY281, 0.1)*$Q$9))/($B$11+$C$11+$F$11)</f>
        <v>0</v>
      </c>
      <c r="BD281">
        <v>6</v>
      </c>
      <c r="BE281">
        <v>0.5</v>
      </c>
      <c r="BF281" t="s">
        <v>361</v>
      </c>
      <c r="BG281">
        <v>2</v>
      </c>
      <c r="BH281" t="b">
        <v>1</v>
      </c>
      <c r="BI281">
        <v>1728493852.5</v>
      </c>
      <c r="BJ281">
        <v>269.1455555555556</v>
      </c>
      <c r="BK281">
        <v>290.4540000000001</v>
      </c>
      <c r="BL281">
        <v>16.28262222222222</v>
      </c>
      <c r="BM281">
        <v>14.83026666666667</v>
      </c>
      <c r="BN281">
        <v>273.8682592592593</v>
      </c>
      <c r="BO281">
        <v>16.37302222222223</v>
      </c>
      <c r="BP281">
        <v>599.983074074074</v>
      </c>
      <c r="BQ281">
        <v>97.49064444444444</v>
      </c>
      <c r="BR281">
        <v>0.09996591481481483</v>
      </c>
      <c r="BS281">
        <v>24.96030740740741</v>
      </c>
      <c r="BT281">
        <v>25.01897407407407</v>
      </c>
      <c r="BU281">
        <v>999.9000000000001</v>
      </c>
      <c r="BV281">
        <v>0</v>
      </c>
      <c r="BW281">
        <v>0</v>
      </c>
      <c r="BX281">
        <v>10020.85814814815</v>
      </c>
      <c r="BY281">
        <v>0</v>
      </c>
      <c r="BZ281">
        <v>449.4077037037038</v>
      </c>
      <c r="CA281">
        <v>-21.30843333333334</v>
      </c>
      <c r="CB281">
        <v>273.6002222222222</v>
      </c>
      <c r="CC281">
        <v>294.8263703703703</v>
      </c>
      <c r="CD281">
        <v>1.452351111111111</v>
      </c>
      <c r="CE281">
        <v>290.4540000000001</v>
      </c>
      <c r="CF281">
        <v>14.83026666666667</v>
      </c>
      <c r="CG281">
        <v>1.587402962962963</v>
      </c>
      <c r="CH281">
        <v>1.445812592592593</v>
      </c>
      <c r="CI281">
        <v>13.83705555555556</v>
      </c>
      <c r="CJ281">
        <v>12.40682962962963</v>
      </c>
      <c r="CK281">
        <v>1599.985185185185</v>
      </c>
      <c r="CL281">
        <v>0.691996074074074</v>
      </c>
      <c r="CM281">
        <v>0.3080039259259259</v>
      </c>
      <c r="CN281">
        <v>0</v>
      </c>
      <c r="CO281">
        <v>2.111303703703704</v>
      </c>
      <c r="CP281">
        <v>0</v>
      </c>
      <c r="CQ281">
        <v>15520.98518518519</v>
      </c>
      <c r="CR281">
        <v>13790.02222222222</v>
      </c>
      <c r="CS281">
        <v>37.5</v>
      </c>
      <c r="CT281">
        <v>38.57833333333333</v>
      </c>
      <c r="CU281">
        <v>38.15255555555555</v>
      </c>
      <c r="CV281">
        <v>36.625</v>
      </c>
      <c r="CW281">
        <v>36.84933333333333</v>
      </c>
      <c r="CX281">
        <v>1107.184444444444</v>
      </c>
      <c r="CY281">
        <v>492.8007407407408</v>
      </c>
      <c r="CZ281">
        <v>0</v>
      </c>
      <c r="DA281">
        <v>1728493916.8</v>
      </c>
      <c r="DB281">
        <v>0</v>
      </c>
      <c r="DC281">
        <v>1728490956.5</v>
      </c>
      <c r="DD281" t="s">
        <v>362</v>
      </c>
      <c r="DE281">
        <v>1728490952.5</v>
      </c>
      <c r="DF281">
        <v>1728490956.5</v>
      </c>
      <c r="DG281">
        <v>1</v>
      </c>
      <c r="DH281">
        <v>-0.065</v>
      </c>
      <c r="DI281">
        <v>-0.008</v>
      </c>
      <c r="DJ281">
        <v>-3.246</v>
      </c>
      <c r="DK281">
        <v>-0.091</v>
      </c>
      <c r="DL281">
        <v>52</v>
      </c>
      <c r="DM281">
        <v>15</v>
      </c>
      <c r="DN281">
        <v>0.25</v>
      </c>
      <c r="DO281">
        <v>0.13</v>
      </c>
      <c r="DP281">
        <v>-21.15631951219513</v>
      </c>
      <c r="DQ281">
        <v>-2.45997700348433</v>
      </c>
      <c r="DR281">
        <v>0.2855541255938436</v>
      </c>
      <c r="DS281">
        <v>0</v>
      </c>
      <c r="DT281">
        <v>1.465172682926829</v>
      </c>
      <c r="DU281">
        <v>-0.2075770034843198</v>
      </c>
      <c r="DV281">
        <v>0.02088443953648561</v>
      </c>
      <c r="DW281">
        <v>0</v>
      </c>
      <c r="DX281">
        <v>0</v>
      </c>
      <c r="DY281">
        <v>2</v>
      </c>
      <c r="DZ281" t="s">
        <v>386</v>
      </c>
      <c r="EA281">
        <v>3.23057</v>
      </c>
      <c r="EB281">
        <v>2.70477</v>
      </c>
      <c r="EC281">
        <v>0.0766363</v>
      </c>
      <c r="ED281">
        <v>0.08053630000000001</v>
      </c>
      <c r="EE281">
        <v>0.08513850000000001</v>
      </c>
      <c r="EF281">
        <v>0.0797501</v>
      </c>
      <c r="EG281">
        <v>30401.5</v>
      </c>
      <c r="EH281">
        <v>29520.2</v>
      </c>
      <c r="EI281">
        <v>31525.4</v>
      </c>
      <c r="EJ281">
        <v>30430</v>
      </c>
      <c r="EK281">
        <v>38647</v>
      </c>
      <c r="EL281">
        <v>37020.9</v>
      </c>
      <c r="EM281">
        <v>44197.8</v>
      </c>
      <c r="EN281">
        <v>42483.3</v>
      </c>
      <c r="EO281">
        <v>1.8008</v>
      </c>
      <c r="EP281">
        <v>1.8816</v>
      </c>
      <c r="EQ281">
        <v>0.09479369999999999</v>
      </c>
      <c r="ER281">
        <v>0</v>
      </c>
      <c r="ES281">
        <v>23.4623</v>
      </c>
      <c r="ET281">
        <v>999.9</v>
      </c>
      <c r="EU281">
        <v>69.59999999999999</v>
      </c>
      <c r="EV281">
        <v>24.4</v>
      </c>
      <c r="EW281">
        <v>21.9013</v>
      </c>
      <c r="EX281">
        <v>61.3519</v>
      </c>
      <c r="EY281">
        <v>24.8638</v>
      </c>
      <c r="EZ281">
        <v>1</v>
      </c>
      <c r="FA281">
        <v>-0.13985</v>
      </c>
      <c r="FB281">
        <v>1.11854</v>
      </c>
      <c r="FC281">
        <v>20.1956</v>
      </c>
      <c r="FD281">
        <v>5.21699</v>
      </c>
      <c r="FE281">
        <v>11.998</v>
      </c>
      <c r="FF281">
        <v>4.96515</v>
      </c>
      <c r="FG281">
        <v>3.29565</v>
      </c>
      <c r="FH281">
        <v>9999</v>
      </c>
      <c r="FI281">
        <v>9999</v>
      </c>
      <c r="FJ281">
        <v>9999</v>
      </c>
      <c r="FK281">
        <v>148.8</v>
      </c>
      <c r="FL281">
        <v>4.97098</v>
      </c>
      <c r="FM281">
        <v>1.86768</v>
      </c>
      <c r="FN281">
        <v>1.8589</v>
      </c>
      <c r="FO281">
        <v>1.86508</v>
      </c>
      <c r="FP281">
        <v>1.86305</v>
      </c>
      <c r="FQ281">
        <v>1.86443</v>
      </c>
      <c r="FR281">
        <v>1.85987</v>
      </c>
      <c r="FS281">
        <v>1.86397</v>
      </c>
      <c r="FT281">
        <v>0</v>
      </c>
      <c r="FU281">
        <v>0</v>
      </c>
      <c r="FV281">
        <v>0</v>
      </c>
      <c r="FW281">
        <v>0</v>
      </c>
      <c r="FX281" t="s">
        <v>364</v>
      </c>
      <c r="FY281" t="s">
        <v>365</v>
      </c>
      <c r="FZ281" t="s">
        <v>366</v>
      </c>
      <c r="GA281" t="s">
        <v>366</v>
      </c>
      <c r="GB281" t="s">
        <v>366</v>
      </c>
      <c r="GC281" t="s">
        <v>366</v>
      </c>
      <c r="GD281">
        <v>0</v>
      </c>
      <c r="GE281">
        <v>100</v>
      </c>
      <c r="GF281">
        <v>100</v>
      </c>
      <c r="GG281">
        <v>-4.849</v>
      </c>
      <c r="GH281">
        <v>-0.09039999999999999</v>
      </c>
      <c r="GI281">
        <v>-2.868309889394353</v>
      </c>
      <c r="GJ281">
        <v>-0.006773961979547998</v>
      </c>
      <c r="GK281">
        <v>-8.296070481250098E-08</v>
      </c>
      <c r="GL281">
        <v>3.322967193956903E-10</v>
      </c>
      <c r="GM281">
        <v>-0.07871069313407227</v>
      </c>
      <c r="GN281">
        <v>-0.00208336341840114</v>
      </c>
      <c r="GO281">
        <v>8.801746095907445E-05</v>
      </c>
      <c r="GP281">
        <v>-2.677693255255651E-07</v>
      </c>
      <c r="GQ281">
        <v>3</v>
      </c>
      <c r="GR281">
        <v>2052</v>
      </c>
      <c r="GS281">
        <v>2</v>
      </c>
      <c r="GT281">
        <v>18</v>
      </c>
      <c r="GU281">
        <v>48.5</v>
      </c>
      <c r="GV281">
        <v>48.4</v>
      </c>
      <c r="GW281">
        <v>0.908203</v>
      </c>
      <c r="GX281">
        <v>2.39136</v>
      </c>
      <c r="GY281">
        <v>1.44775</v>
      </c>
      <c r="GZ281">
        <v>2.32056</v>
      </c>
      <c r="HA281">
        <v>1.55151</v>
      </c>
      <c r="HB281">
        <v>2.32056</v>
      </c>
      <c r="HC281">
        <v>29.6443</v>
      </c>
      <c r="HD281">
        <v>14.5085</v>
      </c>
      <c r="HE281">
        <v>18</v>
      </c>
      <c r="HF281">
        <v>391.58</v>
      </c>
      <c r="HG281">
        <v>431.546</v>
      </c>
      <c r="HH281">
        <v>21.8671</v>
      </c>
      <c r="HI281">
        <v>25.1975</v>
      </c>
      <c r="HJ281">
        <v>30.0011</v>
      </c>
      <c r="HK281">
        <v>25.1657</v>
      </c>
      <c r="HL281">
        <v>25.0842</v>
      </c>
      <c r="HM281">
        <v>18.2192</v>
      </c>
      <c r="HN281">
        <v>40.2402</v>
      </c>
      <c r="HO281">
        <v>27.0348</v>
      </c>
      <c r="HP281">
        <v>21.8403</v>
      </c>
      <c r="HQ281">
        <v>325.848</v>
      </c>
      <c r="HR281">
        <v>14.835</v>
      </c>
      <c r="HS281">
        <v>100.066</v>
      </c>
      <c r="HT281">
        <v>101.523</v>
      </c>
    </row>
    <row r="282" spans="1:228">
      <c r="A282">
        <v>266</v>
      </c>
      <c r="B282">
        <v>1728493865</v>
      </c>
      <c r="C282">
        <v>2927.5</v>
      </c>
      <c r="D282" t="s">
        <v>900</v>
      </c>
      <c r="E282" t="s">
        <v>901</v>
      </c>
      <c r="F282">
        <v>5</v>
      </c>
      <c r="G282" t="s">
        <v>357</v>
      </c>
      <c r="H282" t="s">
        <v>358</v>
      </c>
      <c r="I282" t="s">
        <v>359</v>
      </c>
      <c r="J282" t="s">
        <v>851</v>
      </c>
      <c r="K282">
        <v>1728493857.214286</v>
      </c>
      <c r="L282">
        <f>(M282)/1000</f>
        <v>0</v>
      </c>
      <c r="M282">
        <f>IF(BH282, AP282, AJ282)</f>
        <v>0</v>
      </c>
      <c r="N282">
        <f>IF(BH282, AK282, AI282)</f>
        <v>0</v>
      </c>
      <c r="O282">
        <f>BJ282 - IF(AW282&gt;1, N282*BD282*100.0/(AY282), 0)</f>
        <v>0</v>
      </c>
      <c r="P282">
        <f>((V282-L282/2)*O282-N282)/(V282+L282/2)</f>
        <v>0</v>
      </c>
      <c r="Q282">
        <f>P282*(BQ282+BR282)/1000.0</f>
        <v>0</v>
      </c>
      <c r="R282">
        <f>(BJ282 - IF(AW282&gt;1, N282*BD282*100.0/(AY282), 0))*(BQ282+BR282)/1000.0</f>
        <v>0</v>
      </c>
      <c r="S282">
        <f>2.0/((1/U282-1/T282)+SIGN(U282)*SQRT((1/U282-1/T282)*(1/U282-1/T282) + 4*BE282/((BE282+1)*(BE282+1))*(2*1/U282*1/T282-1/T282*1/T282)))</f>
        <v>0</v>
      </c>
      <c r="T282">
        <f>IF(LEFT(BF282,1)&lt;&gt;"0",IF(LEFT(BF282,1)="1",3.0,BG282),$D$5+$E$5*(BX282*BQ282/($K$5*1000))+$F$5*(BX282*BQ282/($K$5*1000))*MAX(MIN(BD282,$J$5),$I$5)*MAX(MIN(BD282,$J$5),$I$5)+$G$5*MAX(MIN(BD282,$J$5),$I$5)*(BX282*BQ282/($K$5*1000))+$H$5*(BX282*BQ282/($K$5*1000))*(BX282*BQ282/($K$5*1000)))</f>
        <v>0</v>
      </c>
      <c r="U282">
        <f>L282*(1000-(1000*0.61365*exp(17.502*Y282/(240.97+Y282))/(BQ282+BR282)+BL282)/2)/(1000*0.61365*exp(17.502*Y282/(240.97+Y282))/(BQ282+BR282)-BL282)</f>
        <v>0</v>
      </c>
      <c r="V282">
        <f>1/((BE282+1)/(S282/1.6)+1/(T282/1.37)) + BE282/((BE282+1)/(S282/1.6) + BE282/(T282/1.37))</f>
        <v>0</v>
      </c>
      <c r="W282">
        <f>(AZ282*BC282)</f>
        <v>0</v>
      </c>
      <c r="X282">
        <f>(BS282+(W282+2*0.95*5.67E-8*(((BS282+$B$7)+273)^4-(BS282+273)^4)-44100*L282)/(1.84*29.3*T282+8*0.95*5.67E-8*(BS282+273)^3))</f>
        <v>0</v>
      </c>
      <c r="Y282">
        <f>($C$7*BT282+$D$7*BU282+$E$7*X282)</f>
        <v>0</v>
      </c>
      <c r="Z282">
        <f>0.61365*exp(17.502*Y282/(240.97+Y282))</f>
        <v>0</v>
      </c>
      <c r="AA282">
        <f>(AB282/AC282*100)</f>
        <v>0</v>
      </c>
      <c r="AB282">
        <f>BL282*(BQ282+BR282)/1000</f>
        <v>0</v>
      </c>
      <c r="AC282">
        <f>0.61365*exp(17.502*BS282/(240.97+BS282))</f>
        <v>0</v>
      </c>
      <c r="AD282">
        <f>(Z282-BL282*(BQ282+BR282)/1000)</f>
        <v>0</v>
      </c>
      <c r="AE282">
        <f>(-L282*44100)</f>
        <v>0</v>
      </c>
      <c r="AF282">
        <f>2*29.3*T282*0.92*(BS282-Y282)</f>
        <v>0</v>
      </c>
      <c r="AG282">
        <f>2*0.95*5.67E-8*(((BS282+$B$7)+273)^4-(Y282+273)^4)</f>
        <v>0</v>
      </c>
      <c r="AH282">
        <f>W282+AG282+AE282+AF282</f>
        <v>0</v>
      </c>
      <c r="AI282">
        <f>BP282*AW282*(BK282-BJ282*(1000-AW282*BM282)/(1000-AW282*BL282))/(100*BD282)</f>
        <v>0</v>
      </c>
      <c r="AJ282">
        <f>1000*BP282*AW282*(BL282-BM282)/(100*BD282*(1000-AW282*BL282))</f>
        <v>0</v>
      </c>
      <c r="AK282">
        <f>(AL282 - AM282 - BQ282*1E3/(8.314*(BS282+273.15)) * AO282/BP282 * AN282) * BP282/(100*BD282) * (1000 - BM282)/1000</f>
        <v>0</v>
      </c>
      <c r="AL282">
        <v>320.8564303287855</v>
      </c>
      <c r="AM282">
        <v>303.9123212121212</v>
      </c>
      <c r="AN282">
        <v>2.549267763215503</v>
      </c>
      <c r="AO282">
        <v>66.78939070799302</v>
      </c>
      <c r="AP282">
        <f>(AR282 - AQ282 + BQ282*1E3/(8.314*(BS282+273.15)) * AT282/BP282 * AS282) * BP282/(100*BD282) * 1000/(1000 - AR282)</f>
        <v>0</v>
      </c>
      <c r="AQ282">
        <v>14.8324165951925</v>
      </c>
      <c r="AR282">
        <v>16.26331636363636</v>
      </c>
      <c r="AS282">
        <v>-0.0001069358416265496</v>
      </c>
      <c r="AT282">
        <v>79.34896621495415</v>
      </c>
      <c r="AU282">
        <v>176</v>
      </c>
      <c r="AV282">
        <v>29</v>
      </c>
      <c r="AW282">
        <f>IF(AU282*$H$13&gt;=AY282,1.0,(AY282/(AY282-AU282*$H$13)))</f>
        <v>0</v>
      </c>
      <c r="AX282">
        <f>(AW282-1)*100</f>
        <v>0</v>
      </c>
      <c r="AY282">
        <f>MAX(0,($B$13+$C$13*BX282)/(1+$D$13*BX282)*BQ282/(BS282+273)*$E$13)</f>
        <v>0</v>
      </c>
      <c r="AZ282">
        <f>$B$11*BY282+$C$11*BZ282+$F$11*CK282*(1-CN282)</f>
        <v>0</v>
      </c>
      <c r="BA282">
        <f>AZ282*BB282</f>
        <v>0</v>
      </c>
      <c r="BB282">
        <f>($B$11*$D$9+$C$11*$D$9+$F$11*((CX282+CP282)/MAX(CX282+CP282+CY282, 0.1)*$I$9+CY282/MAX(CX282+CP282+CY282, 0.1)*$J$9))/($B$11+$C$11+$F$11)</f>
        <v>0</v>
      </c>
      <c r="BC282">
        <f>($B$11*$K$9+$C$11*$K$9+$F$11*((CX282+CP282)/MAX(CX282+CP282+CY282, 0.1)*$P$9+CY282/MAX(CX282+CP282+CY282, 0.1)*$Q$9))/($B$11+$C$11+$F$11)</f>
        <v>0</v>
      </c>
      <c r="BD282">
        <v>6</v>
      </c>
      <c r="BE282">
        <v>0.5</v>
      </c>
      <c r="BF282" t="s">
        <v>361</v>
      </c>
      <c r="BG282">
        <v>2</v>
      </c>
      <c r="BH282" t="b">
        <v>1</v>
      </c>
      <c r="BI282">
        <v>1728493857.214286</v>
      </c>
      <c r="BJ282">
        <v>280.8356071428572</v>
      </c>
      <c r="BK282">
        <v>302.4196428571428</v>
      </c>
      <c r="BL282">
        <v>16.27278571428572</v>
      </c>
      <c r="BM282">
        <v>14.8313</v>
      </c>
      <c r="BN282">
        <v>285.6376785714286</v>
      </c>
      <c r="BO282">
        <v>16.36319642857143</v>
      </c>
      <c r="BP282">
        <v>600.0015357142858</v>
      </c>
      <c r="BQ282">
        <v>97.49153571428572</v>
      </c>
      <c r="BR282">
        <v>0.1000371678571429</v>
      </c>
      <c r="BS282">
        <v>24.95350357142857</v>
      </c>
      <c r="BT282">
        <v>25.02228214285714</v>
      </c>
      <c r="BU282">
        <v>999.9000000000002</v>
      </c>
      <c r="BV282">
        <v>0</v>
      </c>
      <c r="BW282">
        <v>0</v>
      </c>
      <c r="BX282">
        <v>10024.37821428571</v>
      </c>
      <c r="BY282">
        <v>0</v>
      </c>
      <c r="BZ282">
        <v>435.6144285714286</v>
      </c>
      <c r="CA282">
        <v>-21.58412142857143</v>
      </c>
      <c r="CB282">
        <v>285.4809642857143</v>
      </c>
      <c r="CC282">
        <v>306.9725714285714</v>
      </c>
      <c r="CD282">
        <v>1.441481785714286</v>
      </c>
      <c r="CE282">
        <v>302.4196428571428</v>
      </c>
      <c r="CF282">
        <v>14.8313</v>
      </c>
      <c r="CG282">
        <v>1.586458571428571</v>
      </c>
      <c r="CH282">
        <v>1.445927857142857</v>
      </c>
      <c r="CI282">
        <v>13.82790714285714</v>
      </c>
      <c r="CJ282">
        <v>12.40803571428571</v>
      </c>
      <c r="CK282">
        <v>1599.980357142857</v>
      </c>
      <c r="CL282">
        <v>0.6919941785714284</v>
      </c>
      <c r="CM282">
        <v>0.3080058214285714</v>
      </c>
      <c r="CN282">
        <v>0</v>
      </c>
      <c r="CO282">
        <v>2.117807142857143</v>
      </c>
      <c r="CP282">
        <v>0</v>
      </c>
      <c r="CQ282">
        <v>15507.64285714286</v>
      </c>
      <c r="CR282">
        <v>13789.98214285714</v>
      </c>
      <c r="CS282">
        <v>37.48200000000001</v>
      </c>
      <c r="CT282">
        <v>38.5665</v>
      </c>
      <c r="CU282">
        <v>38.12935714285714</v>
      </c>
      <c r="CV282">
        <v>36.6205</v>
      </c>
      <c r="CW282">
        <v>36.83</v>
      </c>
      <c r="CX282">
        <v>1107.178214285714</v>
      </c>
      <c r="CY282">
        <v>492.8021428571428</v>
      </c>
      <c r="CZ282">
        <v>0</v>
      </c>
      <c r="DA282">
        <v>1728493921.6</v>
      </c>
      <c r="DB282">
        <v>0</v>
      </c>
      <c r="DC282">
        <v>1728490956.5</v>
      </c>
      <c r="DD282" t="s">
        <v>362</v>
      </c>
      <c r="DE282">
        <v>1728490952.5</v>
      </c>
      <c r="DF282">
        <v>1728490956.5</v>
      </c>
      <c r="DG282">
        <v>1</v>
      </c>
      <c r="DH282">
        <v>-0.065</v>
      </c>
      <c r="DI282">
        <v>-0.008</v>
      </c>
      <c r="DJ282">
        <v>-3.246</v>
      </c>
      <c r="DK282">
        <v>-0.091</v>
      </c>
      <c r="DL282">
        <v>52</v>
      </c>
      <c r="DM282">
        <v>15</v>
      </c>
      <c r="DN282">
        <v>0.25</v>
      </c>
      <c r="DO282">
        <v>0.13</v>
      </c>
      <c r="DP282">
        <v>-21.39723170731708</v>
      </c>
      <c r="DQ282">
        <v>-3.507637630662047</v>
      </c>
      <c r="DR282">
        <v>0.3718696351949322</v>
      </c>
      <c r="DS282">
        <v>0</v>
      </c>
      <c r="DT282">
        <v>1.450272926829268</v>
      </c>
      <c r="DU282">
        <v>-0.151229268292679</v>
      </c>
      <c r="DV282">
        <v>0.01537828723437494</v>
      </c>
      <c r="DW282">
        <v>0</v>
      </c>
      <c r="DX282">
        <v>0</v>
      </c>
      <c r="DY282">
        <v>2</v>
      </c>
      <c r="DZ282" t="s">
        <v>386</v>
      </c>
      <c r="EA282">
        <v>3.23055</v>
      </c>
      <c r="EB282">
        <v>2.70448</v>
      </c>
      <c r="EC282">
        <v>0.079331</v>
      </c>
      <c r="ED282">
        <v>0.08314779999999999</v>
      </c>
      <c r="EE282">
        <v>0.08512069999999999</v>
      </c>
      <c r="EF282">
        <v>0.07975599999999999</v>
      </c>
      <c r="EG282">
        <v>30312.8</v>
      </c>
      <c r="EH282">
        <v>29436.1</v>
      </c>
      <c r="EI282">
        <v>31525.5</v>
      </c>
      <c r="EJ282">
        <v>30429.8</v>
      </c>
      <c r="EK282">
        <v>38648</v>
      </c>
      <c r="EL282">
        <v>37020.4</v>
      </c>
      <c r="EM282">
        <v>44198</v>
      </c>
      <c r="EN282">
        <v>42482.9</v>
      </c>
      <c r="EO282">
        <v>1.80263</v>
      </c>
      <c r="EP282">
        <v>1.88145</v>
      </c>
      <c r="EQ282">
        <v>0.094153</v>
      </c>
      <c r="ER282">
        <v>0</v>
      </c>
      <c r="ES282">
        <v>23.4702</v>
      </c>
      <c r="ET282">
        <v>999.9</v>
      </c>
      <c r="EU282">
        <v>69.59999999999999</v>
      </c>
      <c r="EV282">
        <v>24.4</v>
      </c>
      <c r="EW282">
        <v>21.9003</v>
      </c>
      <c r="EX282">
        <v>61.1819</v>
      </c>
      <c r="EY282">
        <v>25.1562</v>
      </c>
      <c r="EZ282">
        <v>1</v>
      </c>
      <c r="FA282">
        <v>-0.138999</v>
      </c>
      <c r="FB282">
        <v>1.13521</v>
      </c>
      <c r="FC282">
        <v>20.1953</v>
      </c>
      <c r="FD282">
        <v>5.21684</v>
      </c>
      <c r="FE282">
        <v>11.998</v>
      </c>
      <c r="FF282">
        <v>4.96525</v>
      </c>
      <c r="FG282">
        <v>3.29558</v>
      </c>
      <c r="FH282">
        <v>9999</v>
      </c>
      <c r="FI282">
        <v>9999</v>
      </c>
      <c r="FJ282">
        <v>9999</v>
      </c>
      <c r="FK282">
        <v>148.8</v>
      </c>
      <c r="FL282">
        <v>4.97097</v>
      </c>
      <c r="FM282">
        <v>1.86768</v>
      </c>
      <c r="FN282">
        <v>1.85895</v>
      </c>
      <c r="FO282">
        <v>1.86508</v>
      </c>
      <c r="FP282">
        <v>1.86305</v>
      </c>
      <c r="FQ282">
        <v>1.86441</v>
      </c>
      <c r="FR282">
        <v>1.85986</v>
      </c>
      <c r="FS282">
        <v>1.86397</v>
      </c>
      <c r="FT282">
        <v>0</v>
      </c>
      <c r="FU282">
        <v>0</v>
      </c>
      <c r="FV282">
        <v>0</v>
      </c>
      <c r="FW282">
        <v>0</v>
      </c>
      <c r="FX282" t="s">
        <v>364</v>
      </c>
      <c r="FY282" t="s">
        <v>365</v>
      </c>
      <c r="FZ282" t="s">
        <v>366</v>
      </c>
      <c r="GA282" t="s">
        <v>366</v>
      </c>
      <c r="GB282" t="s">
        <v>366</v>
      </c>
      <c r="GC282" t="s">
        <v>366</v>
      </c>
      <c r="GD282">
        <v>0</v>
      </c>
      <c r="GE282">
        <v>100</v>
      </c>
      <c r="GF282">
        <v>100</v>
      </c>
      <c r="GG282">
        <v>-4.933</v>
      </c>
      <c r="GH282">
        <v>-0.09039999999999999</v>
      </c>
      <c r="GI282">
        <v>-2.868309889394353</v>
      </c>
      <c r="GJ282">
        <v>-0.006773961979547998</v>
      </c>
      <c r="GK282">
        <v>-8.296070481250098E-08</v>
      </c>
      <c r="GL282">
        <v>3.322967193956903E-10</v>
      </c>
      <c r="GM282">
        <v>-0.07871069313407227</v>
      </c>
      <c r="GN282">
        <v>-0.00208336341840114</v>
      </c>
      <c r="GO282">
        <v>8.801746095907445E-05</v>
      </c>
      <c r="GP282">
        <v>-2.677693255255651E-07</v>
      </c>
      <c r="GQ282">
        <v>3</v>
      </c>
      <c r="GR282">
        <v>2052</v>
      </c>
      <c r="GS282">
        <v>2</v>
      </c>
      <c r="GT282">
        <v>18</v>
      </c>
      <c r="GU282">
        <v>48.5</v>
      </c>
      <c r="GV282">
        <v>48.5</v>
      </c>
      <c r="GW282">
        <v>0.9375</v>
      </c>
      <c r="GX282">
        <v>2.3877</v>
      </c>
      <c r="GY282">
        <v>1.44775</v>
      </c>
      <c r="GZ282">
        <v>2.32056</v>
      </c>
      <c r="HA282">
        <v>1.55151</v>
      </c>
      <c r="HB282">
        <v>2.41455</v>
      </c>
      <c r="HC282">
        <v>29.6443</v>
      </c>
      <c r="HD282">
        <v>14.4998</v>
      </c>
      <c r="HE282">
        <v>18</v>
      </c>
      <c r="HF282">
        <v>392.547</v>
      </c>
      <c r="HG282">
        <v>431.533</v>
      </c>
      <c r="HH282">
        <v>21.8409</v>
      </c>
      <c r="HI282">
        <v>25.206</v>
      </c>
      <c r="HJ282">
        <v>30.001</v>
      </c>
      <c r="HK282">
        <v>25.1743</v>
      </c>
      <c r="HL282">
        <v>25.0936</v>
      </c>
      <c r="HM282">
        <v>18.8058</v>
      </c>
      <c r="HN282">
        <v>40.2402</v>
      </c>
      <c r="HO282">
        <v>26.6636</v>
      </c>
      <c r="HP282">
        <v>21.8208</v>
      </c>
      <c r="HQ282">
        <v>340.873</v>
      </c>
      <c r="HR282">
        <v>14.835</v>
      </c>
      <c r="HS282">
        <v>100.066</v>
      </c>
      <c r="HT282">
        <v>101.522</v>
      </c>
    </row>
    <row r="283" spans="1:228">
      <c r="A283">
        <v>267</v>
      </c>
      <c r="B283">
        <v>1728493870</v>
      </c>
      <c r="C283">
        <v>2932.5</v>
      </c>
      <c r="D283" t="s">
        <v>902</v>
      </c>
      <c r="E283" t="s">
        <v>903</v>
      </c>
      <c r="F283">
        <v>5</v>
      </c>
      <c r="G283" t="s">
        <v>357</v>
      </c>
      <c r="H283" t="s">
        <v>358</v>
      </c>
      <c r="I283" t="s">
        <v>359</v>
      </c>
      <c r="J283" t="s">
        <v>851</v>
      </c>
      <c r="K283">
        <v>1728493862.5</v>
      </c>
      <c r="L283">
        <f>(M283)/1000</f>
        <v>0</v>
      </c>
      <c r="M283">
        <f>IF(BH283, AP283, AJ283)</f>
        <v>0</v>
      </c>
      <c r="N283">
        <f>IF(BH283, AK283, AI283)</f>
        <v>0</v>
      </c>
      <c r="O283">
        <f>BJ283 - IF(AW283&gt;1, N283*BD283*100.0/(AY283), 0)</f>
        <v>0</v>
      </c>
      <c r="P283">
        <f>((V283-L283/2)*O283-N283)/(V283+L283/2)</f>
        <v>0</v>
      </c>
      <c r="Q283">
        <f>P283*(BQ283+BR283)/1000.0</f>
        <v>0</v>
      </c>
      <c r="R283">
        <f>(BJ283 - IF(AW283&gt;1, N283*BD283*100.0/(AY283), 0))*(BQ283+BR283)/1000.0</f>
        <v>0</v>
      </c>
      <c r="S283">
        <f>2.0/((1/U283-1/T283)+SIGN(U283)*SQRT((1/U283-1/T283)*(1/U283-1/T283) + 4*BE283/((BE283+1)*(BE283+1))*(2*1/U283*1/T283-1/T283*1/T283)))</f>
        <v>0</v>
      </c>
      <c r="T283">
        <f>IF(LEFT(BF283,1)&lt;&gt;"0",IF(LEFT(BF283,1)="1",3.0,BG283),$D$5+$E$5*(BX283*BQ283/($K$5*1000))+$F$5*(BX283*BQ283/($K$5*1000))*MAX(MIN(BD283,$J$5),$I$5)*MAX(MIN(BD283,$J$5),$I$5)+$G$5*MAX(MIN(BD283,$J$5),$I$5)*(BX283*BQ283/($K$5*1000))+$H$5*(BX283*BQ283/($K$5*1000))*(BX283*BQ283/($K$5*1000)))</f>
        <v>0</v>
      </c>
      <c r="U283">
        <f>L283*(1000-(1000*0.61365*exp(17.502*Y283/(240.97+Y283))/(BQ283+BR283)+BL283)/2)/(1000*0.61365*exp(17.502*Y283/(240.97+Y283))/(BQ283+BR283)-BL283)</f>
        <v>0</v>
      </c>
      <c r="V283">
        <f>1/((BE283+1)/(S283/1.6)+1/(T283/1.37)) + BE283/((BE283+1)/(S283/1.6) + BE283/(T283/1.37))</f>
        <v>0</v>
      </c>
      <c r="W283">
        <f>(AZ283*BC283)</f>
        <v>0</v>
      </c>
      <c r="X283">
        <f>(BS283+(W283+2*0.95*5.67E-8*(((BS283+$B$7)+273)^4-(BS283+273)^4)-44100*L283)/(1.84*29.3*T283+8*0.95*5.67E-8*(BS283+273)^3))</f>
        <v>0</v>
      </c>
      <c r="Y283">
        <f>($C$7*BT283+$D$7*BU283+$E$7*X283)</f>
        <v>0</v>
      </c>
      <c r="Z283">
        <f>0.61365*exp(17.502*Y283/(240.97+Y283))</f>
        <v>0</v>
      </c>
      <c r="AA283">
        <f>(AB283/AC283*100)</f>
        <v>0</v>
      </c>
      <c r="AB283">
        <f>BL283*(BQ283+BR283)/1000</f>
        <v>0</v>
      </c>
      <c r="AC283">
        <f>0.61365*exp(17.502*BS283/(240.97+BS283))</f>
        <v>0</v>
      </c>
      <c r="AD283">
        <f>(Z283-BL283*(BQ283+BR283)/1000)</f>
        <v>0</v>
      </c>
      <c r="AE283">
        <f>(-L283*44100)</f>
        <v>0</v>
      </c>
      <c r="AF283">
        <f>2*29.3*T283*0.92*(BS283-Y283)</f>
        <v>0</v>
      </c>
      <c r="AG283">
        <f>2*0.95*5.67E-8*(((BS283+$B$7)+273)^4-(Y283+273)^4)</f>
        <v>0</v>
      </c>
      <c r="AH283">
        <f>W283+AG283+AE283+AF283</f>
        <v>0</v>
      </c>
      <c r="AI283">
        <f>BP283*AW283*(BK283-BJ283*(1000-AW283*BM283)/(1000-AW283*BL283))/(100*BD283)</f>
        <v>0</v>
      </c>
      <c r="AJ283">
        <f>1000*BP283*AW283*(BL283-BM283)/(100*BD283*(1000-AW283*BL283))</f>
        <v>0</v>
      </c>
      <c r="AK283">
        <f>(AL283 - AM283 - BQ283*1E3/(8.314*(BS283+273.15)) * AO283/BP283 * AN283) * BP283/(100*BD283) * (1000 - BM283)/1000</f>
        <v>0</v>
      </c>
      <c r="AL283">
        <v>333.4244238642278</v>
      </c>
      <c r="AM283">
        <v>316.370503030303</v>
      </c>
      <c r="AN283">
        <v>2.49069537077882</v>
      </c>
      <c r="AO283">
        <v>66.78939070799302</v>
      </c>
      <c r="AP283">
        <f>(AR283 - AQ283 + BQ283*1E3/(8.314*(BS283+273.15)) * AT283/BP283 * AS283) * BP283/(100*BD283) * 1000/(1000 - AR283)</f>
        <v>0</v>
      </c>
      <c r="AQ283">
        <v>14.83560809092282</v>
      </c>
      <c r="AR283">
        <v>16.26335696969698</v>
      </c>
      <c r="AS283">
        <v>-3.055081211243142E-05</v>
      </c>
      <c r="AT283">
        <v>79.34896621495415</v>
      </c>
      <c r="AU283">
        <v>175</v>
      </c>
      <c r="AV283">
        <v>29</v>
      </c>
      <c r="AW283">
        <f>IF(AU283*$H$13&gt;=AY283,1.0,(AY283/(AY283-AU283*$H$13)))</f>
        <v>0</v>
      </c>
      <c r="AX283">
        <f>(AW283-1)*100</f>
        <v>0</v>
      </c>
      <c r="AY283">
        <f>MAX(0,($B$13+$C$13*BX283)/(1+$D$13*BX283)*BQ283/(BS283+273)*$E$13)</f>
        <v>0</v>
      </c>
      <c r="AZ283">
        <f>$B$11*BY283+$C$11*BZ283+$F$11*CK283*(1-CN283)</f>
        <v>0</v>
      </c>
      <c r="BA283">
        <f>AZ283*BB283</f>
        <v>0</v>
      </c>
      <c r="BB283">
        <f>($B$11*$D$9+$C$11*$D$9+$F$11*((CX283+CP283)/MAX(CX283+CP283+CY283, 0.1)*$I$9+CY283/MAX(CX283+CP283+CY283, 0.1)*$J$9))/($B$11+$C$11+$F$11)</f>
        <v>0</v>
      </c>
      <c r="BC283">
        <f>($B$11*$K$9+$C$11*$K$9+$F$11*((CX283+CP283)/MAX(CX283+CP283+CY283, 0.1)*$P$9+CY283/MAX(CX283+CP283+CY283, 0.1)*$Q$9))/($B$11+$C$11+$F$11)</f>
        <v>0</v>
      </c>
      <c r="BD283">
        <v>6</v>
      </c>
      <c r="BE283">
        <v>0.5</v>
      </c>
      <c r="BF283" t="s">
        <v>361</v>
      </c>
      <c r="BG283">
        <v>2</v>
      </c>
      <c r="BH283" t="b">
        <v>1</v>
      </c>
      <c r="BI283">
        <v>1728493862.5</v>
      </c>
      <c r="BJ283">
        <v>293.9304444444444</v>
      </c>
      <c r="BK283">
        <v>315.7291481481482</v>
      </c>
      <c r="BL283">
        <v>16.26668888888889</v>
      </c>
      <c r="BM283">
        <v>14.8332037037037</v>
      </c>
      <c r="BN283">
        <v>298.8213703703703</v>
      </c>
      <c r="BO283">
        <v>16.3571037037037</v>
      </c>
      <c r="BP283">
        <v>600.0144074074075</v>
      </c>
      <c r="BQ283">
        <v>97.49226666666665</v>
      </c>
      <c r="BR283">
        <v>0.1000116555555556</v>
      </c>
      <c r="BS283">
        <v>24.94871481481481</v>
      </c>
      <c r="BT283">
        <v>25.01925185185185</v>
      </c>
      <c r="BU283">
        <v>999.9000000000001</v>
      </c>
      <c r="BV283">
        <v>0</v>
      </c>
      <c r="BW283">
        <v>0</v>
      </c>
      <c r="BX283">
        <v>10031.44074074074</v>
      </c>
      <c r="BY283">
        <v>0</v>
      </c>
      <c r="BZ283">
        <v>416.3473703703705</v>
      </c>
      <c r="CA283">
        <v>-21.79875925925926</v>
      </c>
      <c r="CB283">
        <v>298.7906296296296</v>
      </c>
      <c r="CC283">
        <v>320.483037037037</v>
      </c>
      <c r="CD283">
        <v>1.433482592592592</v>
      </c>
      <c r="CE283">
        <v>315.7291481481482</v>
      </c>
      <c r="CF283">
        <v>14.8332037037037</v>
      </c>
      <c r="CG283">
        <v>1.585876666666666</v>
      </c>
      <c r="CH283">
        <v>1.446124074074074</v>
      </c>
      <c r="CI283">
        <v>13.82225185185185</v>
      </c>
      <c r="CJ283">
        <v>12.4101037037037</v>
      </c>
      <c r="CK283">
        <v>1599.995555555555</v>
      </c>
      <c r="CL283">
        <v>0.6919947777777778</v>
      </c>
      <c r="CM283">
        <v>0.3080052222222222</v>
      </c>
      <c r="CN283">
        <v>0</v>
      </c>
      <c r="CO283">
        <v>2.076851851851852</v>
      </c>
      <c r="CP283">
        <v>0</v>
      </c>
      <c r="CQ283">
        <v>15494.64444444444</v>
      </c>
      <c r="CR283">
        <v>13790.12962962963</v>
      </c>
      <c r="CS283">
        <v>37.46033333333333</v>
      </c>
      <c r="CT283">
        <v>38.5574074074074</v>
      </c>
      <c r="CU283">
        <v>38.10166666666666</v>
      </c>
      <c r="CV283">
        <v>36.604</v>
      </c>
      <c r="CW283">
        <v>36.8074074074074</v>
      </c>
      <c r="CX283">
        <v>1107.189259259259</v>
      </c>
      <c r="CY283">
        <v>492.8062962962963</v>
      </c>
      <c r="CZ283">
        <v>0</v>
      </c>
      <c r="DA283">
        <v>1728493927</v>
      </c>
      <c r="DB283">
        <v>0</v>
      </c>
      <c r="DC283">
        <v>1728490956.5</v>
      </c>
      <c r="DD283" t="s">
        <v>362</v>
      </c>
      <c r="DE283">
        <v>1728490952.5</v>
      </c>
      <c r="DF283">
        <v>1728490956.5</v>
      </c>
      <c r="DG283">
        <v>1</v>
      </c>
      <c r="DH283">
        <v>-0.065</v>
      </c>
      <c r="DI283">
        <v>-0.008</v>
      </c>
      <c r="DJ283">
        <v>-3.246</v>
      </c>
      <c r="DK283">
        <v>-0.091</v>
      </c>
      <c r="DL283">
        <v>52</v>
      </c>
      <c r="DM283">
        <v>15</v>
      </c>
      <c r="DN283">
        <v>0.25</v>
      </c>
      <c r="DO283">
        <v>0.13</v>
      </c>
      <c r="DP283">
        <v>-21.676765</v>
      </c>
      <c r="DQ283">
        <v>-2.697708067542221</v>
      </c>
      <c r="DR283">
        <v>0.2953886461511341</v>
      </c>
      <c r="DS283">
        <v>0</v>
      </c>
      <c r="DT283">
        <v>1.437998</v>
      </c>
      <c r="DU283">
        <v>-0.0901503939962526</v>
      </c>
      <c r="DV283">
        <v>0.008861365921797834</v>
      </c>
      <c r="DW283">
        <v>1</v>
      </c>
      <c r="DX283">
        <v>1</v>
      </c>
      <c r="DY283">
        <v>2</v>
      </c>
      <c r="DZ283" t="s">
        <v>363</v>
      </c>
      <c r="EA283">
        <v>3.23045</v>
      </c>
      <c r="EB283">
        <v>2.70459</v>
      </c>
      <c r="EC283">
        <v>0.0819365</v>
      </c>
      <c r="ED283">
        <v>0.0858038</v>
      </c>
      <c r="EE283">
        <v>0.0851152</v>
      </c>
      <c r="EF283">
        <v>0.07976270000000001</v>
      </c>
      <c r="EG283">
        <v>30227.1</v>
      </c>
      <c r="EH283">
        <v>29350.3</v>
      </c>
      <c r="EI283">
        <v>31525.6</v>
      </c>
      <c r="EJ283">
        <v>30429.3</v>
      </c>
      <c r="EK283">
        <v>38648.1</v>
      </c>
      <c r="EL283">
        <v>37019.4</v>
      </c>
      <c r="EM283">
        <v>44197.8</v>
      </c>
      <c r="EN283">
        <v>42482.1</v>
      </c>
      <c r="EO283">
        <v>1.80368</v>
      </c>
      <c r="EP283">
        <v>1.88148</v>
      </c>
      <c r="EQ283">
        <v>0.0935718</v>
      </c>
      <c r="ER283">
        <v>0</v>
      </c>
      <c r="ES283">
        <v>23.4781</v>
      </c>
      <c r="ET283">
        <v>999.9</v>
      </c>
      <c r="EU283">
        <v>69.59999999999999</v>
      </c>
      <c r="EV283">
        <v>24.4</v>
      </c>
      <c r="EW283">
        <v>21.8995</v>
      </c>
      <c r="EX283">
        <v>60.5019</v>
      </c>
      <c r="EY283">
        <v>25.1963</v>
      </c>
      <c r="EZ283">
        <v>1</v>
      </c>
      <c r="FA283">
        <v>-0.13828</v>
      </c>
      <c r="FB283">
        <v>1.13854</v>
      </c>
      <c r="FC283">
        <v>20.1952</v>
      </c>
      <c r="FD283">
        <v>5.21669</v>
      </c>
      <c r="FE283">
        <v>11.998</v>
      </c>
      <c r="FF283">
        <v>4.9652</v>
      </c>
      <c r="FG283">
        <v>3.29568</v>
      </c>
      <c r="FH283">
        <v>9999</v>
      </c>
      <c r="FI283">
        <v>9999</v>
      </c>
      <c r="FJ283">
        <v>9999</v>
      </c>
      <c r="FK283">
        <v>148.8</v>
      </c>
      <c r="FL283">
        <v>4.97097</v>
      </c>
      <c r="FM283">
        <v>1.86768</v>
      </c>
      <c r="FN283">
        <v>1.85895</v>
      </c>
      <c r="FO283">
        <v>1.86508</v>
      </c>
      <c r="FP283">
        <v>1.86307</v>
      </c>
      <c r="FQ283">
        <v>1.86443</v>
      </c>
      <c r="FR283">
        <v>1.85985</v>
      </c>
      <c r="FS283">
        <v>1.86394</v>
      </c>
      <c r="FT283">
        <v>0</v>
      </c>
      <c r="FU283">
        <v>0</v>
      </c>
      <c r="FV283">
        <v>0</v>
      </c>
      <c r="FW283">
        <v>0</v>
      </c>
      <c r="FX283" t="s">
        <v>364</v>
      </c>
      <c r="FY283" t="s">
        <v>365</v>
      </c>
      <c r="FZ283" t="s">
        <v>366</v>
      </c>
      <c r="GA283" t="s">
        <v>366</v>
      </c>
      <c r="GB283" t="s">
        <v>366</v>
      </c>
      <c r="GC283" t="s">
        <v>366</v>
      </c>
      <c r="GD283">
        <v>0</v>
      </c>
      <c r="GE283">
        <v>100</v>
      </c>
      <c r="GF283">
        <v>100</v>
      </c>
      <c r="GG283">
        <v>-5.016</v>
      </c>
      <c r="GH283">
        <v>-0.09039999999999999</v>
      </c>
      <c r="GI283">
        <v>-2.868309889394353</v>
      </c>
      <c r="GJ283">
        <v>-0.006773961979547998</v>
      </c>
      <c r="GK283">
        <v>-8.296070481250098E-08</v>
      </c>
      <c r="GL283">
        <v>3.322967193956903E-10</v>
      </c>
      <c r="GM283">
        <v>-0.07871069313407227</v>
      </c>
      <c r="GN283">
        <v>-0.00208336341840114</v>
      </c>
      <c r="GO283">
        <v>8.801746095907445E-05</v>
      </c>
      <c r="GP283">
        <v>-2.677693255255651E-07</v>
      </c>
      <c r="GQ283">
        <v>3</v>
      </c>
      <c r="GR283">
        <v>2052</v>
      </c>
      <c r="GS283">
        <v>2</v>
      </c>
      <c r="GT283">
        <v>18</v>
      </c>
      <c r="GU283">
        <v>48.6</v>
      </c>
      <c r="GV283">
        <v>48.6</v>
      </c>
      <c r="GW283">
        <v>0.963135</v>
      </c>
      <c r="GX283">
        <v>2.38892</v>
      </c>
      <c r="GY283">
        <v>1.44897</v>
      </c>
      <c r="GZ283">
        <v>2.32056</v>
      </c>
      <c r="HA283">
        <v>1.55151</v>
      </c>
      <c r="HB283">
        <v>2.22656</v>
      </c>
      <c r="HC283">
        <v>29.6443</v>
      </c>
      <c r="HD283">
        <v>14.491</v>
      </c>
      <c r="HE283">
        <v>18</v>
      </c>
      <c r="HF283">
        <v>393.13</v>
      </c>
      <c r="HG283">
        <v>431.621</v>
      </c>
      <c r="HH283">
        <v>21.8178</v>
      </c>
      <c r="HI283">
        <v>25.2159</v>
      </c>
      <c r="HJ283">
        <v>30.0008</v>
      </c>
      <c r="HK283">
        <v>25.1831</v>
      </c>
      <c r="HL283">
        <v>25.103</v>
      </c>
      <c r="HM283">
        <v>19.3339</v>
      </c>
      <c r="HN283">
        <v>40.2402</v>
      </c>
      <c r="HO283">
        <v>26.6636</v>
      </c>
      <c r="HP283">
        <v>21.8018</v>
      </c>
      <c r="HQ283">
        <v>350.892</v>
      </c>
      <c r="HR283">
        <v>14.835</v>
      </c>
      <c r="HS283">
        <v>100.066</v>
      </c>
      <c r="HT283">
        <v>101.52</v>
      </c>
    </row>
    <row r="284" spans="1:228">
      <c r="A284">
        <v>268</v>
      </c>
      <c r="B284">
        <v>1728493875</v>
      </c>
      <c r="C284">
        <v>2937.5</v>
      </c>
      <c r="D284" t="s">
        <v>904</v>
      </c>
      <c r="E284" t="s">
        <v>905</v>
      </c>
      <c r="F284">
        <v>5</v>
      </c>
      <c r="G284" t="s">
        <v>357</v>
      </c>
      <c r="H284" t="s">
        <v>358</v>
      </c>
      <c r="I284" t="s">
        <v>359</v>
      </c>
      <c r="J284" t="s">
        <v>851</v>
      </c>
      <c r="K284">
        <v>1728493867.214286</v>
      </c>
      <c r="L284">
        <f>(M284)/1000</f>
        <v>0</v>
      </c>
      <c r="M284">
        <f>IF(BH284, AP284, AJ284)</f>
        <v>0</v>
      </c>
      <c r="N284">
        <f>IF(BH284, AK284, AI284)</f>
        <v>0</v>
      </c>
      <c r="O284">
        <f>BJ284 - IF(AW284&gt;1, N284*BD284*100.0/(AY284), 0)</f>
        <v>0</v>
      </c>
      <c r="P284">
        <f>((V284-L284/2)*O284-N284)/(V284+L284/2)</f>
        <v>0</v>
      </c>
      <c r="Q284">
        <f>P284*(BQ284+BR284)/1000.0</f>
        <v>0</v>
      </c>
      <c r="R284">
        <f>(BJ284 - IF(AW284&gt;1, N284*BD284*100.0/(AY284), 0))*(BQ284+BR284)/1000.0</f>
        <v>0</v>
      </c>
      <c r="S284">
        <f>2.0/((1/U284-1/T284)+SIGN(U284)*SQRT((1/U284-1/T284)*(1/U284-1/T284) + 4*BE284/((BE284+1)*(BE284+1))*(2*1/U284*1/T284-1/T284*1/T284)))</f>
        <v>0</v>
      </c>
      <c r="T284">
        <f>IF(LEFT(BF284,1)&lt;&gt;"0",IF(LEFT(BF284,1)="1",3.0,BG284),$D$5+$E$5*(BX284*BQ284/($K$5*1000))+$F$5*(BX284*BQ284/($K$5*1000))*MAX(MIN(BD284,$J$5),$I$5)*MAX(MIN(BD284,$J$5),$I$5)+$G$5*MAX(MIN(BD284,$J$5),$I$5)*(BX284*BQ284/($K$5*1000))+$H$5*(BX284*BQ284/($K$5*1000))*(BX284*BQ284/($K$5*1000)))</f>
        <v>0</v>
      </c>
      <c r="U284">
        <f>L284*(1000-(1000*0.61365*exp(17.502*Y284/(240.97+Y284))/(BQ284+BR284)+BL284)/2)/(1000*0.61365*exp(17.502*Y284/(240.97+Y284))/(BQ284+BR284)-BL284)</f>
        <v>0</v>
      </c>
      <c r="V284">
        <f>1/((BE284+1)/(S284/1.6)+1/(T284/1.37)) + BE284/((BE284+1)/(S284/1.6) + BE284/(T284/1.37))</f>
        <v>0</v>
      </c>
      <c r="W284">
        <f>(AZ284*BC284)</f>
        <v>0</v>
      </c>
      <c r="X284">
        <f>(BS284+(W284+2*0.95*5.67E-8*(((BS284+$B$7)+273)^4-(BS284+273)^4)-44100*L284)/(1.84*29.3*T284+8*0.95*5.67E-8*(BS284+273)^3))</f>
        <v>0</v>
      </c>
      <c r="Y284">
        <f>($C$7*BT284+$D$7*BU284+$E$7*X284)</f>
        <v>0</v>
      </c>
      <c r="Z284">
        <f>0.61365*exp(17.502*Y284/(240.97+Y284))</f>
        <v>0</v>
      </c>
      <c r="AA284">
        <f>(AB284/AC284*100)</f>
        <v>0</v>
      </c>
      <c r="AB284">
        <f>BL284*(BQ284+BR284)/1000</f>
        <v>0</v>
      </c>
      <c r="AC284">
        <f>0.61365*exp(17.502*BS284/(240.97+BS284))</f>
        <v>0</v>
      </c>
      <c r="AD284">
        <f>(Z284-BL284*(BQ284+BR284)/1000)</f>
        <v>0</v>
      </c>
      <c r="AE284">
        <f>(-L284*44100)</f>
        <v>0</v>
      </c>
      <c r="AF284">
        <f>2*29.3*T284*0.92*(BS284-Y284)</f>
        <v>0</v>
      </c>
      <c r="AG284">
        <f>2*0.95*5.67E-8*(((BS284+$B$7)+273)^4-(Y284+273)^4)</f>
        <v>0</v>
      </c>
      <c r="AH284">
        <f>W284+AG284+AE284+AF284</f>
        <v>0</v>
      </c>
      <c r="AI284">
        <f>BP284*AW284*(BK284-BJ284*(1000-AW284*BM284)/(1000-AW284*BL284))/(100*BD284)</f>
        <v>0</v>
      </c>
      <c r="AJ284">
        <f>1000*BP284*AW284*(BL284-BM284)/(100*BD284*(1000-AW284*BL284))</f>
        <v>0</v>
      </c>
      <c r="AK284">
        <f>(AL284 - AM284 - BQ284*1E3/(8.314*(BS284+273.15)) * AO284/BP284 * AN284) * BP284/(100*BD284) * (1000 - BM284)/1000</f>
        <v>0</v>
      </c>
      <c r="AL284">
        <v>346.4771697367072</v>
      </c>
      <c r="AM284">
        <v>329.0254424242424</v>
      </c>
      <c r="AN284">
        <v>2.522799597830548</v>
      </c>
      <c r="AO284">
        <v>66.78939070799302</v>
      </c>
      <c r="AP284">
        <f>(AR284 - AQ284 + BQ284*1E3/(8.314*(BS284+273.15)) * AT284/BP284 * AS284) * BP284/(100*BD284) * 1000/(1000 - AR284)</f>
        <v>0</v>
      </c>
      <c r="AQ284">
        <v>14.83571773099807</v>
      </c>
      <c r="AR284">
        <v>16.26313030303031</v>
      </c>
      <c r="AS284">
        <v>-2.746500346240515E-07</v>
      </c>
      <c r="AT284">
        <v>79.34896621495415</v>
      </c>
      <c r="AU284">
        <v>174</v>
      </c>
      <c r="AV284">
        <v>29</v>
      </c>
      <c r="AW284">
        <f>IF(AU284*$H$13&gt;=AY284,1.0,(AY284/(AY284-AU284*$H$13)))</f>
        <v>0</v>
      </c>
      <c r="AX284">
        <f>(AW284-1)*100</f>
        <v>0</v>
      </c>
      <c r="AY284">
        <f>MAX(0,($B$13+$C$13*BX284)/(1+$D$13*BX284)*BQ284/(BS284+273)*$E$13)</f>
        <v>0</v>
      </c>
      <c r="AZ284">
        <f>$B$11*BY284+$C$11*BZ284+$F$11*CK284*(1-CN284)</f>
        <v>0</v>
      </c>
      <c r="BA284">
        <f>AZ284*BB284</f>
        <v>0</v>
      </c>
      <c r="BB284">
        <f>($B$11*$D$9+$C$11*$D$9+$F$11*((CX284+CP284)/MAX(CX284+CP284+CY284, 0.1)*$I$9+CY284/MAX(CX284+CP284+CY284, 0.1)*$J$9))/($B$11+$C$11+$F$11)</f>
        <v>0</v>
      </c>
      <c r="BC284">
        <f>($B$11*$K$9+$C$11*$K$9+$F$11*((CX284+CP284)/MAX(CX284+CP284+CY284, 0.1)*$P$9+CY284/MAX(CX284+CP284+CY284, 0.1)*$Q$9))/($B$11+$C$11+$F$11)</f>
        <v>0</v>
      </c>
      <c r="BD284">
        <v>6</v>
      </c>
      <c r="BE284">
        <v>0.5</v>
      </c>
      <c r="BF284" t="s">
        <v>361</v>
      </c>
      <c r="BG284">
        <v>2</v>
      </c>
      <c r="BH284" t="b">
        <v>1</v>
      </c>
      <c r="BI284">
        <v>1728493867.214286</v>
      </c>
      <c r="BJ284">
        <v>305.6196428571428</v>
      </c>
      <c r="BK284">
        <v>327.7013214285715</v>
      </c>
      <c r="BL284">
        <v>16.26418928571429</v>
      </c>
      <c r="BM284">
        <v>14.83465357142857</v>
      </c>
      <c r="BN284">
        <v>310.5899285714286</v>
      </c>
      <c r="BO284">
        <v>16.3546</v>
      </c>
      <c r="BP284">
        <v>600.0252142857144</v>
      </c>
      <c r="BQ284">
        <v>97.49327857142855</v>
      </c>
      <c r="BR284">
        <v>0.1000603607142857</v>
      </c>
      <c r="BS284">
        <v>24.94765714285714</v>
      </c>
      <c r="BT284">
        <v>25.01729285714286</v>
      </c>
      <c r="BU284">
        <v>999.9000000000002</v>
      </c>
      <c r="BV284">
        <v>0</v>
      </c>
      <c r="BW284">
        <v>0</v>
      </c>
      <c r="BX284">
        <v>10026.16892857143</v>
      </c>
      <c r="BY284">
        <v>0</v>
      </c>
      <c r="BZ284">
        <v>395.5365357142858</v>
      </c>
      <c r="CA284">
        <v>-22.08171071428571</v>
      </c>
      <c r="CB284">
        <v>310.6724642857143</v>
      </c>
      <c r="CC284">
        <v>332.6359642857142</v>
      </c>
      <c r="CD284">
        <v>1.429529642857142</v>
      </c>
      <c r="CE284">
        <v>327.7013214285715</v>
      </c>
      <c r="CF284">
        <v>14.83465357142857</v>
      </c>
      <c r="CG284">
        <v>1.585649642857143</v>
      </c>
      <c r="CH284">
        <v>1.44628</v>
      </c>
      <c r="CI284">
        <v>13.82003928571429</v>
      </c>
      <c r="CJ284">
        <v>12.41174642857143</v>
      </c>
      <c r="CK284">
        <v>1600.009285714286</v>
      </c>
      <c r="CL284">
        <v>0.691998107142857</v>
      </c>
      <c r="CM284">
        <v>0.3080018928571429</v>
      </c>
      <c r="CN284">
        <v>0</v>
      </c>
      <c r="CO284">
        <v>2.058739285714286</v>
      </c>
      <c r="CP284">
        <v>0</v>
      </c>
      <c r="CQ284">
        <v>15484.62857142857</v>
      </c>
      <c r="CR284">
        <v>13790.25714285714</v>
      </c>
      <c r="CS284">
        <v>37.4415</v>
      </c>
      <c r="CT284">
        <v>38.53985714285714</v>
      </c>
      <c r="CU284">
        <v>38.08224999999999</v>
      </c>
      <c r="CV284">
        <v>36.589</v>
      </c>
      <c r="CW284">
        <v>36.78764285714286</v>
      </c>
      <c r="CX284">
        <v>1107.204285714286</v>
      </c>
      <c r="CY284">
        <v>492.805</v>
      </c>
      <c r="CZ284">
        <v>0</v>
      </c>
      <c r="DA284">
        <v>1728493931.8</v>
      </c>
      <c r="DB284">
        <v>0</v>
      </c>
      <c r="DC284">
        <v>1728490956.5</v>
      </c>
      <c r="DD284" t="s">
        <v>362</v>
      </c>
      <c r="DE284">
        <v>1728490952.5</v>
      </c>
      <c r="DF284">
        <v>1728490956.5</v>
      </c>
      <c r="DG284">
        <v>1</v>
      </c>
      <c r="DH284">
        <v>-0.065</v>
      </c>
      <c r="DI284">
        <v>-0.008</v>
      </c>
      <c r="DJ284">
        <v>-3.246</v>
      </c>
      <c r="DK284">
        <v>-0.091</v>
      </c>
      <c r="DL284">
        <v>52</v>
      </c>
      <c r="DM284">
        <v>15</v>
      </c>
      <c r="DN284">
        <v>0.25</v>
      </c>
      <c r="DO284">
        <v>0.13</v>
      </c>
      <c r="DP284">
        <v>-21.931755</v>
      </c>
      <c r="DQ284">
        <v>-3.381888180112567</v>
      </c>
      <c r="DR284">
        <v>0.3530476369769385</v>
      </c>
      <c r="DS284">
        <v>0</v>
      </c>
      <c r="DT284">
        <v>1.4321545</v>
      </c>
      <c r="DU284">
        <v>-0.05352990619137193</v>
      </c>
      <c r="DV284">
        <v>0.005486620521778417</v>
      </c>
      <c r="DW284">
        <v>1</v>
      </c>
      <c r="DX284">
        <v>1</v>
      </c>
      <c r="DY284">
        <v>2</v>
      </c>
      <c r="DZ284" t="s">
        <v>363</v>
      </c>
      <c r="EA284">
        <v>3.23064</v>
      </c>
      <c r="EB284">
        <v>2.70457</v>
      </c>
      <c r="EC284">
        <v>0.0845268</v>
      </c>
      <c r="ED284">
        <v>0.088309</v>
      </c>
      <c r="EE284">
        <v>0.0851145</v>
      </c>
      <c r="EF284">
        <v>0.0797698</v>
      </c>
      <c r="EG284">
        <v>30140.4</v>
      </c>
      <c r="EH284">
        <v>29269.3</v>
      </c>
      <c r="EI284">
        <v>31524.1</v>
      </c>
      <c r="EJ284">
        <v>30428.7</v>
      </c>
      <c r="EK284">
        <v>38646.2</v>
      </c>
      <c r="EL284">
        <v>37018.6</v>
      </c>
      <c r="EM284">
        <v>44195.5</v>
      </c>
      <c r="EN284">
        <v>42481.4</v>
      </c>
      <c r="EO284">
        <v>1.80512</v>
      </c>
      <c r="EP284">
        <v>1.8808</v>
      </c>
      <c r="EQ284">
        <v>0.0930578</v>
      </c>
      <c r="ER284">
        <v>0</v>
      </c>
      <c r="ES284">
        <v>23.4899</v>
      </c>
      <c r="ET284">
        <v>999.9</v>
      </c>
      <c r="EU284">
        <v>69.59999999999999</v>
      </c>
      <c r="EV284">
        <v>24.4</v>
      </c>
      <c r="EW284">
        <v>21.8985</v>
      </c>
      <c r="EX284">
        <v>61.3819</v>
      </c>
      <c r="EY284">
        <v>24.8397</v>
      </c>
      <c r="EZ284">
        <v>1</v>
      </c>
      <c r="FA284">
        <v>-0.137487</v>
      </c>
      <c r="FB284">
        <v>1.13932</v>
      </c>
      <c r="FC284">
        <v>20.1951</v>
      </c>
      <c r="FD284">
        <v>5.21594</v>
      </c>
      <c r="FE284">
        <v>11.998</v>
      </c>
      <c r="FF284">
        <v>4.9648</v>
      </c>
      <c r="FG284">
        <v>3.29553</v>
      </c>
      <c r="FH284">
        <v>9999</v>
      </c>
      <c r="FI284">
        <v>9999</v>
      </c>
      <c r="FJ284">
        <v>9999</v>
      </c>
      <c r="FK284">
        <v>148.8</v>
      </c>
      <c r="FL284">
        <v>4.97097</v>
      </c>
      <c r="FM284">
        <v>1.86768</v>
      </c>
      <c r="FN284">
        <v>1.85897</v>
      </c>
      <c r="FO284">
        <v>1.86508</v>
      </c>
      <c r="FP284">
        <v>1.86304</v>
      </c>
      <c r="FQ284">
        <v>1.86445</v>
      </c>
      <c r="FR284">
        <v>1.85987</v>
      </c>
      <c r="FS284">
        <v>1.86394</v>
      </c>
      <c r="FT284">
        <v>0</v>
      </c>
      <c r="FU284">
        <v>0</v>
      </c>
      <c r="FV284">
        <v>0</v>
      </c>
      <c r="FW284">
        <v>0</v>
      </c>
      <c r="FX284" t="s">
        <v>364</v>
      </c>
      <c r="FY284" t="s">
        <v>365</v>
      </c>
      <c r="FZ284" t="s">
        <v>366</v>
      </c>
      <c r="GA284" t="s">
        <v>366</v>
      </c>
      <c r="GB284" t="s">
        <v>366</v>
      </c>
      <c r="GC284" t="s">
        <v>366</v>
      </c>
      <c r="GD284">
        <v>0</v>
      </c>
      <c r="GE284">
        <v>100</v>
      </c>
      <c r="GF284">
        <v>100</v>
      </c>
      <c r="GG284">
        <v>-5.101</v>
      </c>
      <c r="GH284">
        <v>-0.09039999999999999</v>
      </c>
      <c r="GI284">
        <v>-2.868309889394353</v>
      </c>
      <c r="GJ284">
        <v>-0.006773961979547998</v>
      </c>
      <c r="GK284">
        <v>-8.296070481250098E-08</v>
      </c>
      <c r="GL284">
        <v>3.322967193956903E-10</v>
      </c>
      <c r="GM284">
        <v>-0.07871069313407227</v>
      </c>
      <c r="GN284">
        <v>-0.00208336341840114</v>
      </c>
      <c r="GO284">
        <v>8.801746095907445E-05</v>
      </c>
      <c r="GP284">
        <v>-2.677693255255651E-07</v>
      </c>
      <c r="GQ284">
        <v>3</v>
      </c>
      <c r="GR284">
        <v>2052</v>
      </c>
      <c r="GS284">
        <v>2</v>
      </c>
      <c r="GT284">
        <v>18</v>
      </c>
      <c r="GU284">
        <v>48.7</v>
      </c>
      <c r="GV284">
        <v>48.6</v>
      </c>
      <c r="GW284">
        <v>0.992432</v>
      </c>
      <c r="GX284">
        <v>2.38647</v>
      </c>
      <c r="GY284">
        <v>1.44775</v>
      </c>
      <c r="GZ284">
        <v>2.32056</v>
      </c>
      <c r="HA284">
        <v>1.55151</v>
      </c>
      <c r="HB284">
        <v>2.3584</v>
      </c>
      <c r="HC284">
        <v>29.6657</v>
      </c>
      <c r="HD284">
        <v>14.491</v>
      </c>
      <c r="HE284">
        <v>18</v>
      </c>
      <c r="HF284">
        <v>393.919</v>
      </c>
      <c r="HG284">
        <v>431.294</v>
      </c>
      <c r="HH284">
        <v>21.7982</v>
      </c>
      <c r="HI284">
        <v>25.225</v>
      </c>
      <c r="HJ284">
        <v>30.0008</v>
      </c>
      <c r="HK284">
        <v>25.1926</v>
      </c>
      <c r="HL284">
        <v>25.1114</v>
      </c>
      <c r="HM284">
        <v>19.9169</v>
      </c>
      <c r="HN284">
        <v>40.2402</v>
      </c>
      <c r="HO284">
        <v>26.6636</v>
      </c>
      <c r="HP284">
        <v>21.7885</v>
      </c>
      <c r="HQ284">
        <v>365.923</v>
      </c>
      <c r="HR284">
        <v>14.835</v>
      </c>
      <c r="HS284">
        <v>100.061</v>
      </c>
      <c r="HT284">
        <v>101.519</v>
      </c>
    </row>
    <row r="285" spans="1:228">
      <c r="A285">
        <v>269</v>
      </c>
      <c r="B285">
        <v>1728493880</v>
      </c>
      <c r="C285">
        <v>2942.5</v>
      </c>
      <c r="D285" t="s">
        <v>906</v>
      </c>
      <c r="E285" t="s">
        <v>907</v>
      </c>
      <c r="F285">
        <v>5</v>
      </c>
      <c r="G285" t="s">
        <v>357</v>
      </c>
      <c r="H285" t="s">
        <v>358</v>
      </c>
      <c r="I285" t="s">
        <v>359</v>
      </c>
      <c r="J285" t="s">
        <v>851</v>
      </c>
      <c r="K285">
        <v>1728493872.5</v>
      </c>
      <c r="L285">
        <f>(M285)/1000</f>
        <v>0</v>
      </c>
      <c r="M285">
        <f>IF(BH285, AP285, AJ285)</f>
        <v>0</v>
      </c>
      <c r="N285">
        <f>IF(BH285, AK285, AI285)</f>
        <v>0</v>
      </c>
      <c r="O285">
        <f>BJ285 - IF(AW285&gt;1, N285*BD285*100.0/(AY285), 0)</f>
        <v>0</v>
      </c>
      <c r="P285">
        <f>((V285-L285/2)*O285-N285)/(V285+L285/2)</f>
        <v>0</v>
      </c>
      <c r="Q285">
        <f>P285*(BQ285+BR285)/1000.0</f>
        <v>0</v>
      </c>
      <c r="R285">
        <f>(BJ285 - IF(AW285&gt;1, N285*BD285*100.0/(AY285), 0))*(BQ285+BR285)/1000.0</f>
        <v>0</v>
      </c>
      <c r="S285">
        <f>2.0/((1/U285-1/T285)+SIGN(U285)*SQRT((1/U285-1/T285)*(1/U285-1/T285) + 4*BE285/((BE285+1)*(BE285+1))*(2*1/U285*1/T285-1/T285*1/T285)))</f>
        <v>0</v>
      </c>
      <c r="T285">
        <f>IF(LEFT(BF285,1)&lt;&gt;"0",IF(LEFT(BF285,1)="1",3.0,BG285),$D$5+$E$5*(BX285*BQ285/($K$5*1000))+$F$5*(BX285*BQ285/($K$5*1000))*MAX(MIN(BD285,$J$5),$I$5)*MAX(MIN(BD285,$J$5),$I$5)+$G$5*MAX(MIN(BD285,$J$5),$I$5)*(BX285*BQ285/($K$5*1000))+$H$5*(BX285*BQ285/($K$5*1000))*(BX285*BQ285/($K$5*1000)))</f>
        <v>0</v>
      </c>
      <c r="U285">
        <f>L285*(1000-(1000*0.61365*exp(17.502*Y285/(240.97+Y285))/(BQ285+BR285)+BL285)/2)/(1000*0.61365*exp(17.502*Y285/(240.97+Y285))/(BQ285+BR285)-BL285)</f>
        <v>0</v>
      </c>
      <c r="V285">
        <f>1/((BE285+1)/(S285/1.6)+1/(T285/1.37)) + BE285/((BE285+1)/(S285/1.6) + BE285/(T285/1.37))</f>
        <v>0</v>
      </c>
      <c r="W285">
        <f>(AZ285*BC285)</f>
        <v>0</v>
      </c>
      <c r="X285">
        <f>(BS285+(W285+2*0.95*5.67E-8*(((BS285+$B$7)+273)^4-(BS285+273)^4)-44100*L285)/(1.84*29.3*T285+8*0.95*5.67E-8*(BS285+273)^3))</f>
        <v>0</v>
      </c>
      <c r="Y285">
        <f>($C$7*BT285+$D$7*BU285+$E$7*X285)</f>
        <v>0</v>
      </c>
      <c r="Z285">
        <f>0.61365*exp(17.502*Y285/(240.97+Y285))</f>
        <v>0</v>
      </c>
      <c r="AA285">
        <f>(AB285/AC285*100)</f>
        <v>0</v>
      </c>
      <c r="AB285">
        <f>BL285*(BQ285+BR285)/1000</f>
        <v>0</v>
      </c>
      <c r="AC285">
        <f>0.61365*exp(17.502*BS285/(240.97+BS285))</f>
        <v>0</v>
      </c>
      <c r="AD285">
        <f>(Z285-BL285*(BQ285+BR285)/1000)</f>
        <v>0</v>
      </c>
      <c r="AE285">
        <f>(-L285*44100)</f>
        <v>0</v>
      </c>
      <c r="AF285">
        <f>2*29.3*T285*0.92*(BS285-Y285)</f>
        <v>0</v>
      </c>
      <c r="AG285">
        <f>2*0.95*5.67E-8*(((BS285+$B$7)+273)^4-(Y285+273)^4)</f>
        <v>0</v>
      </c>
      <c r="AH285">
        <f>W285+AG285+AE285+AF285</f>
        <v>0</v>
      </c>
      <c r="AI285">
        <f>BP285*AW285*(BK285-BJ285*(1000-AW285*BM285)/(1000-AW285*BL285))/(100*BD285)</f>
        <v>0</v>
      </c>
      <c r="AJ285">
        <f>1000*BP285*AW285*(BL285-BM285)/(100*BD285*(1000-AW285*BL285))</f>
        <v>0</v>
      </c>
      <c r="AK285">
        <f>(AL285 - AM285 - BQ285*1E3/(8.314*(BS285+273.15)) * AO285/BP285 * AN285) * BP285/(100*BD285) * (1000 - BM285)/1000</f>
        <v>0</v>
      </c>
      <c r="AL285">
        <v>359.0010775843724</v>
      </c>
      <c r="AM285">
        <v>341.4752484848486</v>
      </c>
      <c r="AN285">
        <v>2.486160341988823</v>
      </c>
      <c r="AO285">
        <v>66.78939070799302</v>
      </c>
      <c r="AP285">
        <f>(AR285 - AQ285 + BQ285*1E3/(8.314*(BS285+273.15)) * AT285/BP285 * AS285) * BP285/(100*BD285) * 1000/(1000 - AR285)</f>
        <v>0</v>
      </c>
      <c r="AQ285">
        <v>14.83891873873859</v>
      </c>
      <c r="AR285">
        <v>16.26645696969697</v>
      </c>
      <c r="AS285">
        <v>1.884722504080517E-05</v>
      </c>
      <c r="AT285">
        <v>79.34896621495415</v>
      </c>
      <c r="AU285">
        <v>174</v>
      </c>
      <c r="AV285">
        <v>29</v>
      </c>
      <c r="AW285">
        <f>IF(AU285*$H$13&gt;=AY285,1.0,(AY285/(AY285-AU285*$H$13)))</f>
        <v>0</v>
      </c>
      <c r="AX285">
        <f>(AW285-1)*100</f>
        <v>0</v>
      </c>
      <c r="AY285">
        <f>MAX(0,($B$13+$C$13*BX285)/(1+$D$13*BX285)*BQ285/(BS285+273)*$E$13)</f>
        <v>0</v>
      </c>
      <c r="AZ285">
        <f>$B$11*BY285+$C$11*BZ285+$F$11*CK285*(1-CN285)</f>
        <v>0</v>
      </c>
      <c r="BA285">
        <f>AZ285*BB285</f>
        <v>0</v>
      </c>
      <c r="BB285">
        <f>($B$11*$D$9+$C$11*$D$9+$F$11*((CX285+CP285)/MAX(CX285+CP285+CY285, 0.1)*$I$9+CY285/MAX(CX285+CP285+CY285, 0.1)*$J$9))/($B$11+$C$11+$F$11)</f>
        <v>0</v>
      </c>
      <c r="BC285">
        <f>($B$11*$K$9+$C$11*$K$9+$F$11*((CX285+CP285)/MAX(CX285+CP285+CY285, 0.1)*$P$9+CY285/MAX(CX285+CP285+CY285, 0.1)*$Q$9))/($B$11+$C$11+$F$11)</f>
        <v>0</v>
      </c>
      <c r="BD285">
        <v>6</v>
      </c>
      <c r="BE285">
        <v>0.5</v>
      </c>
      <c r="BF285" t="s">
        <v>361</v>
      </c>
      <c r="BG285">
        <v>2</v>
      </c>
      <c r="BH285" t="b">
        <v>1</v>
      </c>
      <c r="BI285">
        <v>1728493872.5</v>
      </c>
      <c r="BJ285">
        <v>318.689</v>
      </c>
      <c r="BK285">
        <v>340.9732222222223</v>
      </c>
      <c r="BL285">
        <v>16.26362222222222</v>
      </c>
      <c r="BM285">
        <v>14.83678888888889</v>
      </c>
      <c r="BN285">
        <v>323.7477037037037</v>
      </c>
      <c r="BO285">
        <v>16.35402962962963</v>
      </c>
      <c r="BP285">
        <v>600.0282222222222</v>
      </c>
      <c r="BQ285">
        <v>97.49381481481481</v>
      </c>
      <c r="BR285">
        <v>0.1000049074074074</v>
      </c>
      <c r="BS285">
        <v>24.94780370370371</v>
      </c>
      <c r="BT285">
        <v>25.01767777777778</v>
      </c>
      <c r="BU285">
        <v>999.9000000000001</v>
      </c>
      <c r="BV285">
        <v>0</v>
      </c>
      <c r="BW285">
        <v>0</v>
      </c>
      <c r="BX285">
        <v>10015.2137037037</v>
      </c>
      <c r="BY285">
        <v>0</v>
      </c>
      <c r="BZ285">
        <v>368.6841481481482</v>
      </c>
      <c r="CA285">
        <v>-22.28429629629629</v>
      </c>
      <c r="CB285">
        <v>323.9576666666667</v>
      </c>
      <c r="CC285">
        <v>346.1083703703704</v>
      </c>
      <c r="CD285">
        <v>1.426831481481481</v>
      </c>
      <c r="CE285">
        <v>340.9732222222223</v>
      </c>
      <c r="CF285">
        <v>14.83678888888889</v>
      </c>
      <c r="CG285">
        <v>1.585603703703704</v>
      </c>
      <c r="CH285">
        <v>1.446495185185185</v>
      </c>
      <c r="CI285">
        <v>13.81958148148148</v>
      </c>
      <c r="CJ285">
        <v>12.41401851851852</v>
      </c>
      <c r="CK285">
        <v>1600.022592592593</v>
      </c>
      <c r="CL285">
        <v>0.6920008148148149</v>
      </c>
      <c r="CM285">
        <v>0.3079991851851852</v>
      </c>
      <c r="CN285">
        <v>0</v>
      </c>
      <c r="CO285">
        <v>2.039614814814815</v>
      </c>
      <c r="CP285">
        <v>0</v>
      </c>
      <c r="CQ285">
        <v>15474.82962962963</v>
      </c>
      <c r="CR285">
        <v>13790.38518518519</v>
      </c>
      <c r="CS285">
        <v>37.4324074074074</v>
      </c>
      <c r="CT285">
        <v>38.52296296296296</v>
      </c>
      <c r="CU285">
        <v>38.06433333333333</v>
      </c>
      <c r="CV285">
        <v>36.57133333333334</v>
      </c>
      <c r="CW285">
        <v>36.76607407407408</v>
      </c>
      <c r="CX285">
        <v>1107.217407407407</v>
      </c>
      <c r="CY285">
        <v>492.8051851851852</v>
      </c>
      <c r="CZ285">
        <v>0</v>
      </c>
      <c r="DA285">
        <v>1728493936.6</v>
      </c>
      <c r="DB285">
        <v>0</v>
      </c>
      <c r="DC285">
        <v>1728490956.5</v>
      </c>
      <c r="DD285" t="s">
        <v>362</v>
      </c>
      <c r="DE285">
        <v>1728490952.5</v>
      </c>
      <c r="DF285">
        <v>1728490956.5</v>
      </c>
      <c r="DG285">
        <v>1</v>
      </c>
      <c r="DH285">
        <v>-0.065</v>
      </c>
      <c r="DI285">
        <v>-0.008</v>
      </c>
      <c r="DJ285">
        <v>-3.246</v>
      </c>
      <c r="DK285">
        <v>-0.091</v>
      </c>
      <c r="DL285">
        <v>52</v>
      </c>
      <c r="DM285">
        <v>15</v>
      </c>
      <c r="DN285">
        <v>0.25</v>
      </c>
      <c r="DO285">
        <v>0.13</v>
      </c>
      <c r="DP285">
        <v>-22.1261775</v>
      </c>
      <c r="DQ285">
        <v>-2.444360600375224</v>
      </c>
      <c r="DR285">
        <v>0.2700919977410475</v>
      </c>
      <c r="DS285">
        <v>0</v>
      </c>
      <c r="DT285">
        <v>1.42889925</v>
      </c>
      <c r="DU285">
        <v>-0.03460491557223554</v>
      </c>
      <c r="DV285">
        <v>0.003625800868428919</v>
      </c>
      <c r="DW285">
        <v>1</v>
      </c>
      <c r="DX285">
        <v>1</v>
      </c>
      <c r="DY285">
        <v>2</v>
      </c>
      <c r="DZ285" t="s">
        <v>363</v>
      </c>
      <c r="EA285">
        <v>3.23039</v>
      </c>
      <c r="EB285">
        <v>2.70429</v>
      </c>
      <c r="EC285">
        <v>0.0870358</v>
      </c>
      <c r="ED285">
        <v>0.0908553</v>
      </c>
      <c r="EE285">
        <v>0.0851253</v>
      </c>
      <c r="EF285">
        <v>0.07976949999999999</v>
      </c>
      <c r="EG285">
        <v>30057</v>
      </c>
      <c r="EH285">
        <v>29186.7</v>
      </c>
      <c r="EI285">
        <v>31523.3</v>
      </c>
      <c r="EJ285">
        <v>30427.8</v>
      </c>
      <c r="EK285">
        <v>38645.2</v>
      </c>
      <c r="EL285">
        <v>37017.7</v>
      </c>
      <c r="EM285">
        <v>44194.8</v>
      </c>
      <c r="EN285">
        <v>42480.2</v>
      </c>
      <c r="EO285">
        <v>1.80617</v>
      </c>
      <c r="EP285">
        <v>1.88092</v>
      </c>
      <c r="EQ285">
        <v>0.0926405</v>
      </c>
      <c r="ER285">
        <v>0</v>
      </c>
      <c r="ES285">
        <v>23.5013</v>
      </c>
      <c r="ET285">
        <v>999.9</v>
      </c>
      <c r="EU285">
        <v>69.59999999999999</v>
      </c>
      <c r="EV285">
        <v>24.4</v>
      </c>
      <c r="EW285">
        <v>21.8999</v>
      </c>
      <c r="EX285">
        <v>60.8819</v>
      </c>
      <c r="EY285">
        <v>25.2965</v>
      </c>
      <c r="EZ285">
        <v>1</v>
      </c>
      <c r="FA285">
        <v>-0.136776</v>
      </c>
      <c r="FB285">
        <v>1.14266</v>
      </c>
      <c r="FC285">
        <v>20.1951</v>
      </c>
      <c r="FD285">
        <v>5.21624</v>
      </c>
      <c r="FE285">
        <v>11.998</v>
      </c>
      <c r="FF285">
        <v>4.96495</v>
      </c>
      <c r="FG285">
        <v>3.2955</v>
      </c>
      <c r="FH285">
        <v>9999</v>
      </c>
      <c r="FI285">
        <v>9999</v>
      </c>
      <c r="FJ285">
        <v>9999</v>
      </c>
      <c r="FK285">
        <v>148.8</v>
      </c>
      <c r="FL285">
        <v>4.97095</v>
      </c>
      <c r="FM285">
        <v>1.86768</v>
      </c>
      <c r="FN285">
        <v>1.85895</v>
      </c>
      <c r="FO285">
        <v>1.86508</v>
      </c>
      <c r="FP285">
        <v>1.86305</v>
      </c>
      <c r="FQ285">
        <v>1.86443</v>
      </c>
      <c r="FR285">
        <v>1.85984</v>
      </c>
      <c r="FS285">
        <v>1.86393</v>
      </c>
      <c r="FT285">
        <v>0</v>
      </c>
      <c r="FU285">
        <v>0</v>
      </c>
      <c r="FV285">
        <v>0</v>
      </c>
      <c r="FW285">
        <v>0</v>
      </c>
      <c r="FX285" t="s">
        <v>364</v>
      </c>
      <c r="FY285" t="s">
        <v>365</v>
      </c>
      <c r="FZ285" t="s">
        <v>366</v>
      </c>
      <c r="GA285" t="s">
        <v>366</v>
      </c>
      <c r="GB285" t="s">
        <v>366</v>
      </c>
      <c r="GC285" t="s">
        <v>366</v>
      </c>
      <c r="GD285">
        <v>0</v>
      </c>
      <c r="GE285">
        <v>100</v>
      </c>
      <c r="GF285">
        <v>100</v>
      </c>
      <c r="GG285">
        <v>-5.184</v>
      </c>
      <c r="GH285">
        <v>-0.09039999999999999</v>
      </c>
      <c r="GI285">
        <v>-2.868309889394353</v>
      </c>
      <c r="GJ285">
        <v>-0.006773961979547998</v>
      </c>
      <c r="GK285">
        <v>-8.296070481250098E-08</v>
      </c>
      <c r="GL285">
        <v>3.322967193956903E-10</v>
      </c>
      <c r="GM285">
        <v>-0.07871069313407227</v>
      </c>
      <c r="GN285">
        <v>-0.00208336341840114</v>
      </c>
      <c r="GO285">
        <v>8.801746095907445E-05</v>
      </c>
      <c r="GP285">
        <v>-2.677693255255651E-07</v>
      </c>
      <c r="GQ285">
        <v>3</v>
      </c>
      <c r="GR285">
        <v>2052</v>
      </c>
      <c r="GS285">
        <v>2</v>
      </c>
      <c r="GT285">
        <v>18</v>
      </c>
      <c r="GU285">
        <v>48.8</v>
      </c>
      <c r="GV285">
        <v>48.7</v>
      </c>
      <c r="GW285">
        <v>1.01929</v>
      </c>
      <c r="GX285">
        <v>2.37183</v>
      </c>
      <c r="GY285">
        <v>1.44775</v>
      </c>
      <c r="GZ285">
        <v>2.31934</v>
      </c>
      <c r="HA285">
        <v>1.55151</v>
      </c>
      <c r="HB285">
        <v>2.38159</v>
      </c>
      <c r="HC285">
        <v>29.6657</v>
      </c>
      <c r="HD285">
        <v>14.491</v>
      </c>
      <c r="HE285">
        <v>18</v>
      </c>
      <c r="HF285">
        <v>394.504</v>
      </c>
      <c r="HG285">
        <v>431.449</v>
      </c>
      <c r="HH285">
        <v>21.784</v>
      </c>
      <c r="HI285">
        <v>25.2357</v>
      </c>
      <c r="HJ285">
        <v>30.0008</v>
      </c>
      <c r="HK285">
        <v>25.2016</v>
      </c>
      <c r="HL285">
        <v>25.1218</v>
      </c>
      <c r="HM285">
        <v>20.443</v>
      </c>
      <c r="HN285">
        <v>40.2402</v>
      </c>
      <c r="HO285">
        <v>26.2928</v>
      </c>
      <c r="HP285">
        <v>21.7686</v>
      </c>
      <c r="HQ285">
        <v>375.942</v>
      </c>
      <c r="HR285">
        <v>14.835</v>
      </c>
      <c r="HS285">
        <v>100.059</v>
      </c>
      <c r="HT285">
        <v>101.516</v>
      </c>
    </row>
    <row r="286" spans="1:228">
      <c r="A286">
        <v>270</v>
      </c>
      <c r="B286">
        <v>1728493885</v>
      </c>
      <c r="C286">
        <v>2947.5</v>
      </c>
      <c r="D286" t="s">
        <v>908</v>
      </c>
      <c r="E286" t="s">
        <v>909</v>
      </c>
      <c r="F286">
        <v>5</v>
      </c>
      <c r="G286" t="s">
        <v>357</v>
      </c>
      <c r="H286" t="s">
        <v>358</v>
      </c>
      <c r="I286" t="s">
        <v>359</v>
      </c>
      <c r="J286" t="s">
        <v>851</v>
      </c>
      <c r="K286">
        <v>1728493877.214286</v>
      </c>
      <c r="L286">
        <f>(M286)/1000</f>
        <v>0</v>
      </c>
      <c r="M286">
        <f>IF(BH286, AP286, AJ286)</f>
        <v>0</v>
      </c>
      <c r="N286">
        <f>IF(BH286, AK286, AI286)</f>
        <v>0</v>
      </c>
      <c r="O286">
        <f>BJ286 - IF(AW286&gt;1, N286*BD286*100.0/(AY286), 0)</f>
        <v>0</v>
      </c>
      <c r="P286">
        <f>((V286-L286/2)*O286-N286)/(V286+L286/2)</f>
        <v>0</v>
      </c>
      <c r="Q286">
        <f>P286*(BQ286+BR286)/1000.0</f>
        <v>0</v>
      </c>
      <c r="R286">
        <f>(BJ286 - IF(AW286&gt;1, N286*BD286*100.0/(AY286), 0))*(BQ286+BR286)/1000.0</f>
        <v>0</v>
      </c>
      <c r="S286">
        <f>2.0/((1/U286-1/T286)+SIGN(U286)*SQRT((1/U286-1/T286)*(1/U286-1/T286) + 4*BE286/((BE286+1)*(BE286+1))*(2*1/U286*1/T286-1/T286*1/T286)))</f>
        <v>0</v>
      </c>
      <c r="T286">
        <f>IF(LEFT(BF286,1)&lt;&gt;"0",IF(LEFT(BF286,1)="1",3.0,BG286),$D$5+$E$5*(BX286*BQ286/($K$5*1000))+$F$5*(BX286*BQ286/($K$5*1000))*MAX(MIN(BD286,$J$5),$I$5)*MAX(MIN(BD286,$J$5),$I$5)+$G$5*MAX(MIN(BD286,$J$5),$I$5)*(BX286*BQ286/($K$5*1000))+$H$5*(BX286*BQ286/($K$5*1000))*(BX286*BQ286/($K$5*1000)))</f>
        <v>0</v>
      </c>
      <c r="U286">
        <f>L286*(1000-(1000*0.61365*exp(17.502*Y286/(240.97+Y286))/(BQ286+BR286)+BL286)/2)/(1000*0.61365*exp(17.502*Y286/(240.97+Y286))/(BQ286+BR286)-BL286)</f>
        <v>0</v>
      </c>
      <c r="V286">
        <f>1/((BE286+1)/(S286/1.6)+1/(T286/1.37)) + BE286/((BE286+1)/(S286/1.6) + BE286/(T286/1.37))</f>
        <v>0</v>
      </c>
      <c r="W286">
        <f>(AZ286*BC286)</f>
        <v>0</v>
      </c>
      <c r="X286">
        <f>(BS286+(W286+2*0.95*5.67E-8*(((BS286+$B$7)+273)^4-(BS286+273)^4)-44100*L286)/(1.84*29.3*T286+8*0.95*5.67E-8*(BS286+273)^3))</f>
        <v>0</v>
      </c>
      <c r="Y286">
        <f>($C$7*BT286+$D$7*BU286+$E$7*X286)</f>
        <v>0</v>
      </c>
      <c r="Z286">
        <f>0.61365*exp(17.502*Y286/(240.97+Y286))</f>
        <v>0</v>
      </c>
      <c r="AA286">
        <f>(AB286/AC286*100)</f>
        <v>0</v>
      </c>
      <c r="AB286">
        <f>BL286*(BQ286+BR286)/1000</f>
        <v>0</v>
      </c>
      <c r="AC286">
        <f>0.61365*exp(17.502*BS286/(240.97+BS286))</f>
        <v>0</v>
      </c>
      <c r="AD286">
        <f>(Z286-BL286*(BQ286+BR286)/1000)</f>
        <v>0</v>
      </c>
      <c r="AE286">
        <f>(-L286*44100)</f>
        <v>0</v>
      </c>
      <c r="AF286">
        <f>2*29.3*T286*0.92*(BS286-Y286)</f>
        <v>0</v>
      </c>
      <c r="AG286">
        <f>2*0.95*5.67E-8*(((BS286+$B$7)+273)^4-(Y286+273)^4)</f>
        <v>0</v>
      </c>
      <c r="AH286">
        <f>W286+AG286+AE286+AF286</f>
        <v>0</v>
      </c>
      <c r="AI286">
        <f>BP286*AW286*(BK286-BJ286*(1000-AW286*BM286)/(1000-AW286*BL286))/(100*BD286)</f>
        <v>0</v>
      </c>
      <c r="AJ286">
        <f>1000*BP286*AW286*(BL286-BM286)/(100*BD286*(1000-AW286*BL286))</f>
        <v>0</v>
      </c>
      <c r="AK286">
        <f>(AL286 - AM286 - BQ286*1E3/(8.314*(BS286+273.15)) * AO286/BP286 * AN286) * BP286/(100*BD286) * (1000 - BM286)/1000</f>
        <v>0</v>
      </c>
      <c r="AL286">
        <v>372.0304001439437</v>
      </c>
      <c r="AM286">
        <v>354.1120181818181</v>
      </c>
      <c r="AN286">
        <v>2.526127054942561</v>
      </c>
      <c r="AO286">
        <v>66.78939070799302</v>
      </c>
      <c r="AP286">
        <f>(AR286 - AQ286 + BQ286*1E3/(8.314*(BS286+273.15)) * AT286/BP286 * AS286) * BP286/(100*BD286) * 1000/(1000 - AR286)</f>
        <v>0</v>
      </c>
      <c r="AQ286">
        <v>14.84082153605614</v>
      </c>
      <c r="AR286">
        <v>16.26748181818181</v>
      </c>
      <c r="AS286">
        <v>1.803667406350574E-05</v>
      </c>
      <c r="AT286">
        <v>79.34896621495415</v>
      </c>
      <c r="AU286">
        <v>174</v>
      </c>
      <c r="AV286">
        <v>29</v>
      </c>
      <c r="AW286">
        <f>IF(AU286*$H$13&gt;=AY286,1.0,(AY286/(AY286-AU286*$H$13)))</f>
        <v>0</v>
      </c>
      <c r="AX286">
        <f>(AW286-1)*100</f>
        <v>0</v>
      </c>
      <c r="AY286">
        <f>MAX(0,($B$13+$C$13*BX286)/(1+$D$13*BX286)*BQ286/(BS286+273)*$E$13)</f>
        <v>0</v>
      </c>
      <c r="AZ286">
        <f>$B$11*BY286+$C$11*BZ286+$F$11*CK286*(1-CN286)</f>
        <v>0</v>
      </c>
      <c r="BA286">
        <f>AZ286*BB286</f>
        <v>0</v>
      </c>
      <c r="BB286">
        <f>($B$11*$D$9+$C$11*$D$9+$F$11*((CX286+CP286)/MAX(CX286+CP286+CY286, 0.1)*$I$9+CY286/MAX(CX286+CP286+CY286, 0.1)*$J$9))/($B$11+$C$11+$F$11)</f>
        <v>0</v>
      </c>
      <c r="BC286">
        <f>($B$11*$K$9+$C$11*$K$9+$F$11*((CX286+CP286)/MAX(CX286+CP286+CY286, 0.1)*$P$9+CY286/MAX(CX286+CP286+CY286, 0.1)*$Q$9))/($B$11+$C$11+$F$11)</f>
        <v>0</v>
      </c>
      <c r="BD286">
        <v>6</v>
      </c>
      <c r="BE286">
        <v>0.5</v>
      </c>
      <c r="BF286" t="s">
        <v>361</v>
      </c>
      <c r="BG286">
        <v>2</v>
      </c>
      <c r="BH286" t="b">
        <v>1</v>
      </c>
      <c r="BI286">
        <v>1728493877.214286</v>
      </c>
      <c r="BJ286">
        <v>330.3333571428571</v>
      </c>
      <c r="BK286">
        <v>352.9126071428572</v>
      </c>
      <c r="BL286">
        <v>16.264875</v>
      </c>
      <c r="BM286">
        <v>14.83857857142857</v>
      </c>
      <c r="BN286">
        <v>335.4708214285714</v>
      </c>
      <c r="BO286">
        <v>16.35528571428571</v>
      </c>
      <c r="BP286">
        <v>600.0078571428572</v>
      </c>
      <c r="BQ286">
        <v>97.49405357142858</v>
      </c>
      <c r="BR286">
        <v>0.1000023178571429</v>
      </c>
      <c r="BS286">
        <v>24.94783571428571</v>
      </c>
      <c r="BT286">
        <v>25.020025</v>
      </c>
      <c r="BU286">
        <v>999.9000000000002</v>
      </c>
      <c r="BV286">
        <v>0</v>
      </c>
      <c r="BW286">
        <v>0</v>
      </c>
      <c r="BX286">
        <v>10006.72214285714</v>
      </c>
      <c r="BY286">
        <v>0</v>
      </c>
      <c r="BZ286">
        <v>343.5010714285713</v>
      </c>
      <c r="CA286">
        <v>-22.57932857142857</v>
      </c>
      <c r="CB286">
        <v>335.795</v>
      </c>
      <c r="CC286">
        <v>358.2282142857143</v>
      </c>
      <c r="CD286">
        <v>1.426304285714286</v>
      </c>
      <c r="CE286">
        <v>352.9126071428572</v>
      </c>
      <c r="CF286">
        <v>14.83857857142857</v>
      </c>
      <c r="CG286">
        <v>1.58573</v>
      </c>
      <c r="CH286">
        <v>1.4466725</v>
      </c>
      <c r="CI286">
        <v>13.82080714285714</v>
      </c>
      <c r="CJ286">
        <v>12.41588928571428</v>
      </c>
      <c r="CK286">
        <v>1600.024285714286</v>
      </c>
      <c r="CL286">
        <v>0.6920023928571428</v>
      </c>
      <c r="CM286">
        <v>0.3079976071428571</v>
      </c>
      <c r="CN286">
        <v>0</v>
      </c>
      <c r="CO286">
        <v>2.087742857142858</v>
      </c>
      <c r="CP286">
        <v>0</v>
      </c>
      <c r="CQ286">
        <v>15467.18928571429</v>
      </c>
      <c r="CR286">
        <v>13790.40714285714</v>
      </c>
      <c r="CS286">
        <v>37.41485714285714</v>
      </c>
      <c r="CT286">
        <v>38.51107142857143</v>
      </c>
      <c r="CU286">
        <v>38.04207142857143</v>
      </c>
      <c r="CV286">
        <v>36.5665</v>
      </c>
      <c r="CW286">
        <v>36.75</v>
      </c>
      <c r="CX286">
        <v>1107.221428571429</v>
      </c>
      <c r="CY286">
        <v>492.8028571428571</v>
      </c>
      <c r="CZ286">
        <v>0</v>
      </c>
      <c r="DA286">
        <v>1728493942</v>
      </c>
      <c r="DB286">
        <v>0</v>
      </c>
      <c r="DC286">
        <v>1728490956.5</v>
      </c>
      <c r="DD286" t="s">
        <v>362</v>
      </c>
      <c r="DE286">
        <v>1728490952.5</v>
      </c>
      <c r="DF286">
        <v>1728490956.5</v>
      </c>
      <c r="DG286">
        <v>1</v>
      </c>
      <c r="DH286">
        <v>-0.065</v>
      </c>
      <c r="DI286">
        <v>-0.008</v>
      </c>
      <c r="DJ286">
        <v>-3.246</v>
      </c>
      <c r="DK286">
        <v>-0.091</v>
      </c>
      <c r="DL286">
        <v>52</v>
      </c>
      <c r="DM286">
        <v>15</v>
      </c>
      <c r="DN286">
        <v>0.25</v>
      </c>
      <c r="DO286">
        <v>0.13</v>
      </c>
      <c r="DP286">
        <v>-22.4237225</v>
      </c>
      <c r="DQ286">
        <v>-3.464178236397709</v>
      </c>
      <c r="DR286">
        <v>0.357720128373775</v>
      </c>
      <c r="DS286">
        <v>0</v>
      </c>
      <c r="DT286">
        <v>1.426702</v>
      </c>
      <c r="DU286">
        <v>-0.008603076923082027</v>
      </c>
      <c r="DV286">
        <v>0.001343410212853829</v>
      </c>
      <c r="DW286">
        <v>1</v>
      </c>
      <c r="DX286">
        <v>1</v>
      </c>
      <c r="DY286">
        <v>2</v>
      </c>
      <c r="DZ286" t="s">
        <v>363</v>
      </c>
      <c r="EA286">
        <v>3.23052</v>
      </c>
      <c r="EB286">
        <v>2.70437</v>
      </c>
      <c r="EC286">
        <v>0.0895431</v>
      </c>
      <c r="ED286">
        <v>0.0933093</v>
      </c>
      <c r="EE286">
        <v>0.0851309</v>
      </c>
      <c r="EF286">
        <v>0.07978440000000001</v>
      </c>
      <c r="EG286">
        <v>29973.9</v>
      </c>
      <c r="EH286">
        <v>29107.7</v>
      </c>
      <c r="EI286">
        <v>31522.7</v>
      </c>
      <c r="EJ286">
        <v>30427.6</v>
      </c>
      <c r="EK286">
        <v>38644.3</v>
      </c>
      <c r="EL286">
        <v>37016.9</v>
      </c>
      <c r="EM286">
        <v>44194</v>
      </c>
      <c r="EN286">
        <v>42479.9</v>
      </c>
      <c r="EO286">
        <v>1.8061</v>
      </c>
      <c r="EP286">
        <v>1.88055</v>
      </c>
      <c r="EQ286">
        <v>0.0919253</v>
      </c>
      <c r="ER286">
        <v>0</v>
      </c>
      <c r="ES286">
        <v>23.5147</v>
      </c>
      <c r="ET286">
        <v>999.9</v>
      </c>
      <c r="EU286">
        <v>69.5</v>
      </c>
      <c r="EV286">
        <v>24.5</v>
      </c>
      <c r="EW286">
        <v>21.9992</v>
      </c>
      <c r="EX286">
        <v>61.4019</v>
      </c>
      <c r="EY286">
        <v>24.8718</v>
      </c>
      <c r="EZ286">
        <v>1</v>
      </c>
      <c r="FA286">
        <v>-0.135912</v>
      </c>
      <c r="FB286">
        <v>1.1805</v>
      </c>
      <c r="FC286">
        <v>20.1947</v>
      </c>
      <c r="FD286">
        <v>5.21639</v>
      </c>
      <c r="FE286">
        <v>11.998</v>
      </c>
      <c r="FF286">
        <v>4.9649</v>
      </c>
      <c r="FG286">
        <v>3.29545</v>
      </c>
      <c r="FH286">
        <v>9999</v>
      </c>
      <c r="FI286">
        <v>9999</v>
      </c>
      <c r="FJ286">
        <v>9999</v>
      </c>
      <c r="FK286">
        <v>148.8</v>
      </c>
      <c r="FL286">
        <v>4.97097</v>
      </c>
      <c r="FM286">
        <v>1.86768</v>
      </c>
      <c r="FN286">
        <v>1.85895</v>
      </c>
      <c r="FO286">
        <v>1.86508</v>
      </c>
      <c r="FP286">
        <v>1.86306</v>
      </c>
      <c r="FQ286">
        <v>1.86443</v>
      </c>
      <c r="FR286">
        <v>1.85986</v>
      </c>
      <c r="FS286">
        <v>1.86394</v>
      </c>
      <c r="FT286">
        <v>0</v>
      </c>
      <c r="FU286">
        <v>0</v>
      </c>
      <c r="FV286">
        <v>0</v>
      </c>
      <c r="FW286">
        <v>0</v>
      </c>
      <c r="FX286" t="s">
        <v>364</v>
      </c>
      <c r="FY286" t="s">
        <v>365</v>
      </c>
      <c r="FZ286" t="s">
        <v>366</v>
      </c>
      <c r="GA286" t="s">
        <v>366</v>
      </c>
      <c r="GB286" t="s">
        <v>366</v>
      </c>
      <c r="GC286" t="s">
        <v>366</v>
      </c>
      <c r="GD286">
        <v>0</v>
      </c>
      <c r="GE286">
        <v>100</v>
      </c>
      <c r="GF286">
        <v>100</v>
      </c>
      <c r="GG286">
        <v>-5.268</v>
      </c>
      <c r="GH286">
        <v>-0.09039999999999999</v>
      </c>
      <c r="GI286">
        <v>-2.868309889394353</v>
      </c>
      <c r="GJ286">
        <v>-0.006773961979547998</v>
      </c>
      <c r="GK286">
        <v>-8.296070481250098E-08</v>
      </c>
      <c r="GL286">
        <v>3.322967193956903E-10</v>
      </c>
      <c r="GM286">
        <v>-0.07871069313407227</v>
      </c>
      <c r="GN286">
        <v>-0.00208336341840114</v>
      </c>
      <c r="GO286">
        <v>8.801746095907445E-05</v>
      </c>
      <c r="GP286">
        <v>-2.677693255255651E-07</v>
      </c>
      <c r="GQ286">
        <v>3</v>
      </c>
      <c r="GR286">
        <v>2052</v>
      </c>
      <c r="GS286">
        <v>2</v>
      </c>
      <c r="GT286">
        <v>18</v>
      </c>
      <c r="GU286">
        <v>48.9</v>
      </c>
      <c r="GV286">
        <v>48.8</v>
      </c>
      <c r="GW286">
        <v>1.04736</v>
      </c>
      <c r="GX286">
        <v>2.38525</v>
      </c>
      <c r="GY286">
        <v>1.44897</v>
      </c>
      <c r="GZ286">
        <v>2.31934</v>
      </c>
      <c r="HA286">
        <v>1.55151</v>
      </c>
      <c r="HB286">
        <v>2.28271</v>
      </c>
      <c r="HC286">
        <v>29.6657</v>
      </c>
      <c r="HD286">
        <v>14.4823</v>
      </c>
      <c r="HE286">
        <v>18</v>
      </c>
      <c r="HF286">
        <v>394.525</v>
      </c>
      <c r="HG286">
        <v>431.3</v>
      </c>
      <c r="HH286">
        <v>21.767</v>
      </c>
      <c r="HI286">
        <v>25.2442</v>
      </c>
      <c r="HJ286">
        <v>30.0009</v>
      </c>
      <c r="HK286">
        <v>25.2105</v>
      </c>
      <c r="HL286">
        <v>25.1307</v>
      </c>
      <c r="HM286">
        <v>21.0157</v>
      </c>
      <c r="HN286">
        <v>40.2402</v>
      </c>
      <c r="HO286">
        <v>26.2928</v>
      </c>
      <c r="HP286">
        <v>21.7426</v>
      </c>
      <c r="HQ286">
        <v>390.986</v>
      </c>
      <c r="HR286">
        <v>14.835</v>
      </c>
      <c r="HS286">
        <v>100.057</v>
      </c>
      <c r="HT286">
        <v>101.515</v>
      </c>
    </row>
    <row r="287" spans="1:228">
      <c r="A287">
        <v>271</v>
      </c>
      <c r="B287">
        <v>1728493890</v>
      </c>
      <c r="C287">
        <v>2952.5</v>
      </c>
      <c r="D287" t="s">
        <v>910</v>
      </c>
      <c r="E287" t="s">
        <v>911</v>
      </c>
      <c r="F287">
        <v>5</v>
      </c>
      <c r="G287" t="s">
        <v>357</v>
      </c>
      <c r="H287" t="s">
        <v>358</v>
      </c>
      <c r="I287" t="s">
        <v>359</v>
      </c>
      <c r="J287" t="s">
        <v>851</v>
      </c>
      <c r="K287">
        <v>1728493882.5</v>
      </c>
      <c r="L287">
        <f>(M287)/1000</f>
        <v>0</v>
      </c>
      <c r="M287">
        <f>IF(BH287, AP287, AJ287)</f>
        <v>0</v>
      </c>
      <c r="N287">
        <f>IF(BH287, AK287, AI287)</f>
        <v>0</v>
      </c>
      <c r="O287">
        <f>BJ287 - IF(AW287&gt;1, N287*BD287*100.0/(AY287), 0)</f>
        <v>0</v>
      </c>
      <c r="P287">
        <f>((V287-L287/2)*O287-N287)/(V287+L287/2)</f>
        <v>0</v>
      </c>
      <c r="Q287">
        <f>P287*(BQ287+BR287)/1000.0</f>
        <v>0</v>
      </c>
      <c r="R287">
        <f>(BJ287 - IF(AW287&gt;1, N287*BD287*100.0/(AY287), 0))*(BQ287+BR287)/1000.0</f>
        <v>0</v>
      </c>
      <c r="S287">
        <f>2.0/((1/U287-1/T287)+SIGN(U287)*SQRT((1/U287-1/T287)*(1/U287-1/T287) + 4*BE287/((BE287+1)*(BE287+1))*(2*1/U287*1/T287-1/T287*1/T287)))</f>
        <v>0</v>
      </c>
      <c r="T287">
        <f>IF(LEFT(BF287,1)&lt;&gt;"0",IF(LEFT(BF287,1)="1",3.0,BG287),$D$5+$E$5*(BX287*BQ287/($K$5*1000))+$F$5*(BX287*BQ287/($K$5*1000))*MAX(MIN(BD287,$J$5),$I$5)*MAX(MIN(BD287,$J$5),$I$5)+$G$5*MAX(MIN(BD287,$J$5),$I$5)*(BX287*BQ287/($K$5*1000))+$H$5*(BX287*BQ287/($K$5*1000))*(BX287*BQ287/($K$5*1000)))</f>
        <v>0</v>
      </c>
      <c r="U287">
        <f>L287*(1000-(1000*0.61365*exp(17.502*Y287/(240.97+Y287))/(BQ287+BR287)+BL287)/2)/(1000*0.61365*exp(17.502*Y287/(240.97+Y287))/(BQ287+BR287)-BL287)</f>
        <v>0</v>
      </c>
      <c r="V287">
        <f>1/((BE287+1)/(S287/1.6)+1/(T287/1.37)) + BE287/((BE287+1)/(S287/1.6) + BE287/(T287/1.37))</f>
        <v>0</v>
      </c>
      <c r="W287">
        <f>(AZ287*BC287)</f>
        <v>0</v>
      </c>
      <c r="X287">
        <f>(BS287+(W287+2*0.95*5.67E-8*(((BS287+$B$7)+273)^4-(BS287+273)^4)-44100*L287)/(1.84*29.3*T287+8*0.95*5.67E-8*(BS287+273)^3))</f>
        <v>0</v>
      </c>
      <c r="Y287">
        <f>($C$7*BT287+$D$7*BU287+$E$7*X287)</f>
        <v>0</v>
      </c>
      <c r="Z287">
        <f>0.61365*exp(17.502*Y287/(240.97+Y287))</f>
        <v>0</v>
      </c>
      <c r="AA287">
        <f>(AB287/AC287*100)</f>
        <v>0</v>
      </c>
      <c r="AB287">
        <f>BL287*(BQ287+BR287)/1000</f>
        <v>0</v>
      </c>
      <c r="AC287">
        <f>0.61365*exp(17.502*BS287/(240.97+BS287))</f>
        <v>0</v>
      </c>
      <c r="AD287">
        <f>(Z287-BL287*(BQ287+BR287)/1000)</f>
        <v>0</v>
      </c>
      <c r="AE287">
        <f>(-L287*44100)</f>
        <v>0</v>
      </c>
      <c r="AF287">
        <f>2*29.3*T287*0.92*(BS287-Y287)</f>
        <v>0</v>
      </c>
      <c r="AG287">
        <f>2*0.95*5.67E-8*(((BS287+$B$7)+273)^4-(Y287+273)^4)</f>
        <v>0</v>
      </c>
      <c r="AH287">
        <f>W287+AG287+AE287+AF287</f>
        <v>0</v>
      </c>
      <c r="AI287">
        <f>BP287*AW287*(BK287-BJ287*(1000-AW287*BM287)/(1000-AW287*BL287))/(100*BD287)</f>
        <v>0</v>
      </c>
      <c r="AJ287">
        <f>1000*BP287*AW287*(BL287-BM287)/(100*BD287*(1000-AW287*BL287))</f>
        <v>0</v>
      </c>
      <c r="AK287">
        <f>(AL287 - AM287 - BQ287*1E3/(8.314*(BS287+273.15)) * AO287/BP287 * AN287) * BP287/(100*BD287) * (1000 - BM287)/1000</f>
        <v>0</v>
      </c>
      <c r="AL287">
        <v>384.6078116895118</v>
      </c>
      <c r="AM287">
        <v>366.5839454545454</v>
      </c>
      <c r="AN287">
        <v>2.489741703555055</v>
      </c>
      <c r="AO287">
        <v>66.78939070799302</v>
      </c>
      <c r="AP287">
        <f>(AR287 - AQ287 + BQ287*1E3/(8.314*(BS287+273.15)) * AT287/BP287 * AS287) * BP287/(100*BD287) * 1000/(1000 - AR287)</f>
        <v>0</v>
      </c>
      <c r="AQ287">
        <v>14.84443311171078</v>
      </c>
      <c r="AR287">
        <v>16.27084</v>
      </c>
      <c r="AS287">
        <v>1.623444807485436E-05</v>
      </c>
      <c r="AT287">
        <v>79.34896621495415</v>
      </c>
      <c r="AU287">
        <v>173</v>
      </c>
      <c r="AV287">
        <v>29</v>
      </c>
      <c r="AW287">
        <f>IF(AU287*$H$13&gt;=AY287,1.0,(AY287/(AY287-AU287*$H$13)))</f>
        <v>0</v>
      </c>
      <c r="AX287">
        <f>(AW287-1)*100</f>
        <v>0</v>
      </c>
      <c r="AY287">
        <f>MAX(0,($B$13+$C$13*BX287)/(1+$D$13*BX287)*BQ287/(BS287+273)*$E$13)</f>
        <v>0</v>
      </c>
      <c r="AZ287">
        <f>$B$11*BY287+$C$11*BZ287+$F$11*CK287*(1-CN287)</f>
        <v>0</v>
      </c>
      <c r="BA287">
        <f>AZ287*BB287</f>
        <v>0</v>
      </c>
      <c r="BB287">
        <f>($B$11*$D$9+$C$11*$D$9+$F$11*((CX287+CP287)/MAX(CX287+CP287+CY287, 0.1)*$I$9+CY287/MAX(CX287+CP287+CY287, 0.1)*$J$9))/($B$11+$C$11+$F$11)</f>
        <v>0</v>
      </c>
      <c r="BC287">
        <f>($B$11*$K$9+$C$11*$K$9+$F$11*((CX287+CP287)/MAX(CX287+CP287+CY287, 0.1)*$P$9+CY287/MAX(CX287+CP287+CY287, 0.1)*$Q$9))/($B$11+$C$11+$F$11)</f>
        <v>0</v>
      </c>
      <c r="BD287">
        <v>6</v>
      </c>
      <c r="BE287">
        <v>0.5</v>
      </c>
      <c r="BF287" t="s">
        <v>361</v>
      </c>
      <c r="BG287">
        <v>2</v>
      </c>
      <c r="BH287" t="b">
        <v>1</v>
      </c>
      <c r="BI287">
        <v>1728493882.5</v>
      </c>
      <c r="BJ287">
        <v>343.3778518518519</v>
      </c>
      <c r="BK287">
        <v>366.1775185185185</v>
      </c>
      <c r="BL287">
        <v>16.26706296296296</v>
      </c>
      <c r="BM287">
        <v>14.84138518518519</v>
      </c>
      <c r="BN287">
        <v>348.6034444444444</v>
      </c>
      <c r="BO287">
        <v>16.35747407407408</v>
      </c>
      <c r="BP287">
        <v>600.001</v>
      </c>
      <c r="BQ287">
        <v>97.49388518518519</v>
      </c>
      <c r="BR287">
        <v>0.09995681481481482</v>
      </c>
      <c r="BS287">
        <v>24.95138888888889</v>
      </c>
      <c r="BT287">
        <v>25.02690740740741</v>
      </c>
      <c r="BU287">
        <v>999.9000000000001</v>
      </c>
      <c r="BV287">
        <v>0</v>
      </c>
      <c r="BW287">
        <v>0</v>
      </c>
      <c r="BX287">
        <v>10002.24148148148</v>
      </c>
      <c r="BY287">
        <v>0</v>
      </c>
      <c r="BZ287">
        <v>317.1844444444444</v>
      </c>
      <c r="CA287">
        <v>-22.79974814814814</v>
      </c>
      <c r="CB287">
        <v>349.0559259259259</v>
      </c>
      <c r="CC287">
        <v>371.6939259259259</v>
      </c>
      <c r="CD287">
        <v>1.425690740740741</v>
      </c>
      <c r="CE287">
        <v>366.1775185185185</v>
      </c>
      <c r="CF287">
        <v>14.84138518518519</v>
      </c>
      <c r="CG287">
        <v>1.58594</v>
      </c>
      <c r="CH287">
        <v>1.446943333333333</v>
      </c>
      <c r="CI287">
        <v>13.82285185185185</v>
      </c>
      <c r="CJ287">
        <v>12.41872962962963</v>
      </c>
      <c r="CK287">
        <v>1600.028888888889</v>
      </c>
      <c r="CL287">
        <v>0.6920030370370371</v>
      </c>
      <c r="CM287">
        <v>0.307996962962963</v>
      </c>
      <c r="CN287">
        <v>0</v>
      </c>
      <c r="CO287">
        <v>2.073825925925926</v>
      </c>
      <c r="CP287">
        <v>0</v>
      </c>
      <c r="CQ287">
        <v>15459.75185185185</v>
      </c>
      <c r="CR287">
        <v>13790.44074074074</v>
      </c>
      <c r="CS287">
        <v>37.39337037037037</v>
      </c>
      <c r="CT287">
        <v>38.50688888888889</v>
      </c>
      <c r="CU287">
        <v>38.02066666666666</v>
      </c>
      <c r="CV287">
        <v>36.562</v>
      </c>
      <c r="CW287">
        <v>36.74533333333333</v>
      </c>
      <c r="CX287">
        <v>1107.224814814815</v>
      </c>
      <c r="CY287">
        <v>492.804074074074</v>
      </c>
      <c r="CZ287">
        <v>0</v>
      </c>
      <c r="DA287">
        <v>1728493946.8</v>
      </c>
      <c r="DB287">
        <v>0</v>
      </c>
      <c r="DC287">
        <v>1728490956.5</v>
      </c>
      <c r="DD287" t="s">
        <v>362</v>
      </c>
      <c r="DE287">
        <v>1728490952.5</v>
      </c>
      <c r="DF287">
        <v>1728490956.5</v>
      </c>
      <c r="DG287">
        <v>1</v>
      </c>
      <c r="DH287">
        <v>-0.065</v>
      </c>
      <c r="DI287">
        <v>-0.008</v>
      </c>
      <c r="DJ287">
        <v>-3.246</v>
      </c>
      <c r="DK287">
        <v>-0.091</v>
      </c>
      <c r="DL287">
        <v>52</v>
      </c>
      <c r="DM287">
        <v>15</v>
      </c>
      <c r="DN287">
        <v>0.25</v>
      </c>
      <c r="DO287">
        <v>0.13</v>
      </c>
      <c r="DP287">
        <v>-22.6336125</v>
      </c>
      <c r="DQ287">
        <v>-2.597929080675369</v>
      </c>
      <c r="DR287">
        <v>0.2771289899915742</v>
      </c>
      <c r="DS287">
        <v>0</v>
      </c>
      <c r="DT287">
        <v>1.426136</v>
      </c>
      <c r="DU287">
        <v>-0.006242026266416635</v>
      </c>
      <c r="DV287">
        <v>0.001157334869430612</v>
      </c>
      <c r="DW287">
        <v>1</v>
      </c>
      <c r="DX287">
        <v>1</v>
      </c>
      <c r="DY287">
        <v>2</v>
      </c>
      <c r="DZ287" t="s">
        <v>363</v>
      </c>
      <c r="EA287">
        <v>3.23056</v>
      </c>
      <c r="EB287">
        <v>2.70446</v>
      </c>
      <c r="EC287">
        <v>0.0919822</v>
      </c>
      <c r="ED287">
        <v>0.0957858</v>
      </c>
      <c r="EE287">
        <v>0.08514090000000001</v>
      </c>
      <c r="EF287">
        <v>0.0797875</v>
      </c>
      <c r="EG287">
        <v>29893</v>
      </c>
      <c r="EH287">
        <v>29027.5</v>
      </c>
      <c r="EI287">
        <v>31522.2</v>
      </c>
      <c r="EJ287">
        <v>30427</v>
      </c>
      <c r="EK287">
        <v>38643</v>
      </c>
      <c r="EL287">
        <v>37016</v>
      </c>
      <c r="EM287">
        <v>44192.9</v>
      </c>
      <c r="EN287">
        <v>42479</v>
      </c>
      <c r="EO287">
        <v>1.807</v>
      </c>
      <c r="EP287">
        <v>1.88055</v>
      </c>
      <c r="EQ287">
        <v>0.0920817</v>
      </c>
      <c r="ER287">
        <v>0</v>
      </c>
      <c r="ES287">
        <v>23.528</v>
      </c>
      <c r="ET287">
        <v>999.9</v>
      </c>
      <c r="EU287">
        <v>69.5</v>
      </c>
      <c r="EV287">
        <v>24.5</v>
      </c>
      <c r="EW287">
        <v>21.9989</v>
      </c>
      <c r="EX287">
        <v>60.6619</v>
      </c>
      <c r="EY287">
        <v>25.0921</v>
      </c>
      <c r="EZ287">
        <v>1</v>
      </c>
      <c r="FA287">
        <v>-0.134954</v>
      </c>
      <c r="FB287">
        <v>1.22367</v>
      </c>
      <c r="FC287">
        <v>20.1945</v>
      </c>
      <c r="FD287">
        <v>5.21639</v>
      </c>
      <c r="FE287">
        <v>11.998</v>
      </c>
      <c r="FF287">
        <v>4.9647</v>
      </c>
      <c r="FG287">
        <v>3.2955</v>
      </c>
      <c r="FH287">
        <v>9999</v>
      </c>
      <c r="FI287">
        <v>9999</v>
      </c>
      <c r="FJ287">
        <v>9999</v>
      </c>
      <c r="FK287">
        <v>148.8</v>
      </c>
      <c r="FL287">
        <v>4.97095</v>
      </c>
      <c r="FM287">
        <v>1.86768</v>
      </c>
      <c r="FN287">
        <v>1.85896</v>
      </c>
      <c r="FO287">
        <v>1.86508</v>
      </c>
      <c r="FP287">
        <v>1.86305</v>
      </c>
      <c r="FQ287">
        <v>1.86441</v>
      </c>
      <c r="FR287">
        <v>1.85989</v>
      </c>
      <c r="FS287">
        <v>1.86396</v>
      </c>
      <c r="FT287">
        <v>0</v>
      </c>
      <c r="FU287">
        <v>0</v>
      </c>
      <c r="FV287">
        <v>0</v>
      </c>
      <c r="FW287">
        <v>0</v>
      </c>
      <c r="FX287" t="s">
        <v>364</v>
      </c>
      <c r="FY287" t="s">
        <v>365</v>
      </c>
      <c r="FZ287" t="s">
        <v>366</v>
      </c>
      <c r="GA287" t="s">
        <v>366</v>
      </c>
      <c r="GB287" t="s">
        <v>366</v>
      </c>
      <c r="GC287" t="s">
        <v>366</v>
      </c>
      <c r="GD287">
        <v>0</v>
      </c>
      <c r="GE287">
        <v>100</v>
      </c>
      <c r="GF287">
        <v>100</v>
      </c>
      <c r="GG287">
        <v>-5.351</v>
      </c>
      <c r="GH287">
        <v>-0.09039999999999999</v>
      </c>
      <c r="GI287">
        <v>-2.868309889394353</v>
      </c>
      <c r="GJ287">
        <v>-0.006773961979547998</v>
      </c>
      <c r="GK287">
        <v>-8.296070481250098E-08</v>
      </c>
      <c r="GL287">
        <v>3.322967193956903E-10</v>
      </c>
      <c r="GM287">
        <v>-0.07871069313407227</v>
      </c>
      <c r="GN287">
        <v>-0.00208336341840114</v>
      </c>
      <c r="GO287">
        <v>8.801746095907445E-05</v>
      </c>
      <c r="GP287">
        <v>-2.677693255255651E-07</v>
      </c>
      <c r="GQ287">
        <v>3</v>
      </c>
      <c r="GR287">
        <v>2052</v>
      </c>
      <c r="GS287">
        <v>2</v>
      </c>
      <c r="GT287">
        <v>18</v>
      </c>
      <c r="GU287">
        <v>49</v>
      </c>
      <c r="GV287">
        <v>48.9</v>
      </c>
      <c r="GW287">
        <v>1.07422</v>
      </c>
      <c r="GX287">
        <v>2.38403</v>
      </c>
      <c r="GY287">
        <v>1.44775</v>
      </c>
      <c r="GZ287">
        <v>2.32056</v>
      </c>
      <c r="HA287">
        <v>1.55151</v>
      </c>
      <c r="HB287">
        <v>2.40234</v>
      </c>
      <c r="HC287">
        <v>29.6657</v>
      </c>
      <c r="HD287">
        <v>14.4998</v>
      </c>
      <c r="HE287">
        <v>18</v>
      </c>
      <c r="HF287">
        <v>395.043</v>
      </c>
      <c r="HG287">
        <v>431.378</v>
      </c>
      <c r="HH287">
        <v>21.7414</v>
      </c>
      <c r="HI287">
        <v>25.2548</v>
      </c>
      <c r="HJ287">
        <v>30.0009</v>
      </c>
      <c r="HK287">
        <v>25.2206</v>
      </c>
      <c r="HL287">
        <v>25.1406</v>
      </c>
      <c r="HM287">
        <v>21.5345</v>
      </c>
      <c r="HN287">
        <v>40.2402</v>
      </c>
      <c r="HO287">
        <v>25.9091</v>
      </c>
      <c r="HP287">
        <v>21.7114</v>
      </c>
      <c r="HQ287">
        <v>401.004</v>
      </c>
      <c r="HR287">
        <v>14.835</v>
      </c>
      <c r="HS287">
        <v>100.055</v>
      </c>
      <c r="HT287">
        <v>101.513</v>
      </c>
    </row>
    <row r="288" spans="1:228">
      <c r="A288">
        <v>272</v>
      </c>
      <c r="B288">
        <v>1728493895</v>
      </c>
      <c r="C288">
        <v>2957.5</v>
      </c>
      <c r="D288" t="s">
        <v>912</v>
      </c>
      <c r="E288" t="s">
        <v>913</v>
      </c>
      <c r="F288">
        <v>5</v>
      </c>
      <c r="G288" t="s">
        <v>357</v>
      </c>
      <c r="H288" t="s">
        <v>358</v>
      </c>
      <c r="I288" t="s">
        <v>359</v>
      </c>
      <c r="J288" t="s">
        <v>851</v>
      </c>
      <c r="K288">
        <v>1728493887.214286</v>
      </c>
      <c r="L288">
        <f>(M288)/1000</f>
        <v>0</v>
      </c>
      <c r="M288">
        <f>IF(BH288, AP288, AJ288)</f>
        <v>0</v>
      </c>
      <c r="N288">
        <f>IF(BH288, AK288, AI288)</f>
        <v>0</v>
      </c>
      <c r="O288">
        <f>BJ288 - IF(AW288&gt;1, N288*BD288*100.0/(AY288), 0)</f>
        <v>0</v>
      </c>
      <c r="P288">
        <f>((V288-L288/2)*O288-N288)/(V288+L288/2)</f>
        <v>0</v>
      </c>
      <c r="Q288">
        <f>P288*(BQ288+BR288)/1000.0</f>
        <v>0</v>
      </c>
      <c r="R288">
        <f>(BJ288 - IF(AW288&gt;1, N288*BD288*100.0/(AY288), 0))*(BQ288+BR288)/1000.0</f>
        <v>0</v>
      </c>
      <c r="S288">
        <f>2.0/((1/U288-1/T288)+SIGN(U288)*SQRT((1/U288-1/T288)*(1/U288-1/T288) + 4*BE288/((BE288+1)*(BE288+1))*(2*1/U288*1/T288-1/T288*1/T288)))</f>
        <v>0</v>
      </c>
      <c r="T288">
        <f>IF(LEFT(BF288,1)&lt;&gt;"0",IF(LEFT(BF288,1)="1",3.0,BG288),$D$5+$E$5*(BX288*BQ288/($K$5*1000))+$F$5*(BX288*BQ288/($K$5*1000))*MAX(MIN(BD288,$J$5),$I$5)*MAX(MIN(BD288,$J$5),$I$5)+$G$5*MAX(MIN(BD288,$J$5),$I$5)*(BX288*BQ288/($K$5*1000))+$H$5*(BX288*BQ288/($K$5*1000))*(BX288*BQ288/($K$5*1000)))</f>
        <v>0</v>
      </c>
      <c r="U288">
        <f>L288*(1000-(1000*0.61365*exp(17.502*Y288/(240.97+Y288))/(BQ288+BR288)+BL288)/2)/(1000*0.61365*exp(17.502*Y288/(240.97+Y288))/(BQ288+BR288)-BL288)</f>
        <v>0</v>
      </c>
      <c r="V288">
        <f>1/((BE288+1)/(S288/1.6)+1/(T288/1.37)) + BE288/((BE288+1)/(S288/1.6) + BE288/(T288/1.37))</f>
        <v>0</v>
      </c>
      <c r="W288">
        <f>(AZ288*BC288)</f>
        <v>0</v>
      </c>
      <c r="X288">
        <f>(BS288+(W288+2*0.95*5.67E-8*(((BS288+$B$7)+273)^4-(BS288+273)^4)-44100*L288)/(1.84*29.3*T288+8*0.95*5.67E-8*(BS288+273)^3))</f>
        <v>0</v>
      </c>
      <c r="Y288">
        <f>($C$7*BT288+$D$7*BU288+$E$7*X288)</f>
        <v>0</v>
      </c>
      <c r="Z288">
        <f>0.61365*exp(17.502*Y288/(240.97+Y288))</f>
        <v>0</v>
      </c>
      <c r="AA288">
        <f>(AB288/AC288*100)</f>
        <v>0</v>
      </c>
      <c r="AB288">
        <f>BL288*(BQ288+BR288)/1000</f>
        <v>0</v>
      </c>
      <c r="AC288">
        <f>0.61365*exp(17.502*BS288/(240.97+BS288))</f>
        <v>0</v>
      </c>
      <c r="AD288">
        <f>(Z288-BL288*(BQ288+BR288)/1000)</f>
        <v>0</v>
      </c>
      <c r="AE288">
        <f>(-L288*44100)</f>
        <v>0</v>
      </c>
      <c r="AF288">
        <f>2*29.3*T288*0.92*(BS288-Y288)</f>
        <v>0</v>
      </c>
      <c r="AG288">
        <f>2*0.95*5.67E-8*(((BS288+$B$7)+273)^4-(Y288+273)^4)</f>
        <v>0</v>
      </c>
      <c r="AH288">
        <f>W288+AG288+AE288+AF288</f>
        <v>0</v>
      </c>
      <c r="AI288">
        <f>BP288*AW288*(BK288-BJ288*(1000-AW288*BM288)/(1000-AW288*BL288))/(100*BD288)</f>
        <v>0</v>
      </c>
      <c r="AJ288">
        <f>1000*BP288*AW288*(BL288-BM288)/(100*BD288*(1000-AW288*BL288))</f>
        <v>0</v>
      </c>
      <c r="AK288">
        <f>(AL288 - AM288 - BQ288*1E3/(8.314*(BS288+273.15)) * AO288/BP288 * AN288) * BP288/(100*BD288) * (1000 - BM288)/1000</f>
        <v>0</v>
      </c>
      <c r="AL288">
        <v>397.6643158234961</v>
      </c>
      <c r="AM288">
        <v>379.1726848484848</v>
      </c>
      <c r="AN288">
        <v>2.52525291786458</v>
      </c>
      <c r="AO288">
        <v>66.78939070799302</v>
      </c>
      <c r="AP288">
        <f>(AR288 - AQ288 + BQ288*1E3/(8.314*(BS288+273.15)) * AT288/BP288 * AS288) * BP288/(100*BD288) * 1000/(1000 - AR288)</f>
        <v>0</v>
      </c>
      <c r="AQ288">
        <v>14.84411285002227</v>
      </c>
      <c r="AR288">
        <v>16.27281333333333</v>
      </c>
      <c r="AS288">
        <v>3.707179562397639E-05</v>
      </c>
      <c r="AT288">
        <v>79.34896621495415</v>
      </c>
      <c r="AU288">
        <v>172</v>
      </c>
      <c r="AV288">
        <v>29</v>
      </c>
      <c r="AW288">
        <f>IF(AU288*$H$13&gt;=AY288,1.0,(AY288/(AY288-AU288*$H$13)))</f>
        <v>0</v>
      </c>
      <c r="AX288">
        <f>(AW288-1)*100</f>
        <v>0</v>
      </c>
      <c r="AY288">
        <f>MAX(0,($B$13+$C$13*BX288)/(1+$D$13*BX288)*BQ288/(BS288+273)*$E$13)</f>
        <v>0</v>
      </c>
      <c r="AZ288">
        <f>$B$11*BY288+$C$11*BZ288+$F$11*CK288*(1-CN288)</f>
        <v>0</v>
      </c>
      <c r="BA288">
        <f>AZ288*BB288</f>
        <v>0</v>
      </c>
      <c r="BB288">
        <f>($B$11*$D$9+$C$11*$D$9+$F$11*((CX288+CP288)/MAX(CX288+CP288+CY288, 0.1)*$I$9+CY288/MAX(CX288+CP288+CY288, 0.1)*$J$9))/($B$11+$C$11+$F$11)</f>
        <v>0</v>
      </c>
      <c r="BC288">
        <f>($B$11*$K$9+$C$11*$K$9+$F$11*((CX288+CP288)/MAX(CX288+CP288+CY288, 0.1)*$P$9+CY288/MAX(CX288+CP288+CY288, 0.1)*$Q$9))/($B$11+$C$11+$F$11)</f>
        <v>0</v>
      </c>
      <c r="BD288">
        <v>6</v>
      </c>
      <c r="BE288">
        <v>0.5</v>
      </c>
      <c r="BF288" t="s">
        <v>361</v>
      </c>
      <c r="BG288">
        <v>2</v>
      </c>
      <c r="BH288" t="b">
        <v>1</v>
      </c>
      <c r="BI288">
        <v>1728493887.214286</v>
      </c>
      <c r="BJ288">
        <v>355.0058214285714</v>
      </c>
      <c r="BK288">
        <v>378.1371785714286</v>
      </c>
      <c r="BL288">
        <v>16.26971785714285</v>
      </c>
      <c r="BM288">
        <v>14.84306428571429</v>
      </c>
      <c r="BN288">
        <v>360.3099642857142</v>
      </c>
      <c r="BO288">
        <v>16.36012857142857</v>
      </c>
      <c r="BP288">
        <v>600.0018928571428</v>
      </c>
      <c r="BQ288">
        <v>97.49443928571428</v>
      </c>
      <c r="BR288">
        <v>0.1000332071428571</v>
      </c>
      <c r="BS288">
        <v>24.95327857142857</v>
      </c>
      <c r="BT288">
        <v>25.03404285714285</v>
      </c>
      <c r="BU288">
        <v>999.9000000000002</v>
      </c>
      <c r="BV288">
        <v>0</v>
      </c>
      <c r="BW288">
        <v>0</v>
      </c>
      <c r="BX288">
        <v>9998.094642857144</v>
      </c>
      <c r="BY288">
        <v>0</v>
      </c>
      <c r="BZ288">
        <v>297.2686071428571</v>
      </c>
      <c r="CA288">
        <v>-23.13145</v>
      </c>
      <c r="CB288">
        <v>360.8771428571428</v>
      </c>
      <c r="CC288">
        <v>383.8344642857142</v>
      </c>
      <c r="CD288">
        <v>1.426666071428572</v>
      </c>
      <c r="CE288">
        <v>378.1371785714286</v>
      </c>
      <c r="CF288">
        <v>14.84306428571429</v>
      </c>
      <c r="CG288">
        <v>1.586206785714286</v>
      </c>
      <c r="CH288">
        <v>1.447114285714286</v>
      </c>
      <c r="CI288">
        <v>13.82545357142857</v>
      </c>
      <c r="CJ288">
        <v>12.42054285714286</v>
      </c>
      <c r="CK288">
        <v>1600.004285714286</v>
      </c>
      <c r="CL288">
        <v>0.6919993928571427</v>
      </c>
      <c r="CM288">
        <v>0.3080006071428572</v>
      </c>
      <c r="CN288">
        <v>0</v>
      </c>
      <c r="CO288">
        <v>2.111692857142857</v>
      </c>
      <c r="CP288">
        <v>0</v>
      </c>
      <c r="CQ288">
        <v>15453.61428571429</v>
      </c>
      <c r="CR288">
        <v>13790.21071428571</v>
      </c>
      <c r="CS288">
        <v>37.37721428571428</v>
      </c>
      <c r="CT288">
        <v>38.50221428571428</v>
      </c>
      <c r="CU288">
        <v>37.98871428571429</v>
      </c>
      <c r="CV288">
        <v>36.562</v>
      </c>
      <c r="CW288">
        <v>36.72525</v>
      </c>
      <c r="CX288">
        <v>1107.201785714286</v>
      </c>
      <c r="CY288">
        <v>492.8024999999999</v>
      </c>
      <c r="CZ288">
        <v>0</v>
      </c>
      <c r="DA288">
        <v>1728493951.6</v>
      </c>
      <c r="DB288">
        <v>0</v>
      </c>
      <c r="DC288">
        <v>1728490956.5</v>
      </c>
      <c r="DD288" t="s">
        <v>362</v>
      </c>
      <c r="DE288">
        <v>1728490952.5</v>
      </c>
      <c r="DF288">
        <v>1728490956.5</v>
      </c>
      <c r="DG288">
        <v>1</v>
      </c>
      <c r="DH288">
        <v>-0.065</v>
      </c>
      <c r="DI288">
        <v>-0.008</v>
      </c>
      <c r="DJ288">
        <v>-3.246</v>
      </c>
      <c r="DK288">
        <v>-0.091</v>
      </c>
      <c r="DL288">
        <v>52</v>
      </c>
      <c r="DM288">
        <v>15</v>
      </c>
      <c r="DN288">
        <v>0.25</v>
      </c>
      <c r="DO288">
        <v>0.13</v>
      </c>
      <c r="DP288">
        <v>-22.91703414634146</v>
      </c>
      <c r="DQ288">
        <v>-3.923262020905931</v>
      </c>
      <c r="DR288">
        <v>0.4027545930820175</v>
      </c>
      <c r="DS288">
        <v>0</v>
      </c>
      <c r="DT288">
        <v>1.42628</v>
      </c>
      <c r="DU288">
        <v>0.00785728222996682</v>
      </c>
      <c r="DV288">
        <v>0.001351862310783546</v>
      </c>
      <c r="DW288">
        <v>1</v>
      </c>
      <c r="DX288">
        <v>1</v>
      </c>
      <c r="DY288">
        <v>2</v>
      </c>
      <c r="DZ288" t="s">
        <v>363</v>
      </c>
      <c r="EA288">
        <v>3.23041</v>
      </c>
      <c r="EB288">
        <v>2.70399</v>
      </c>
      <c r="EC288">
        <v>0.0944077</v>
      </c>
      <c r="ED288">
        <v>0.098175</v>
      </c>
      <c r="EE288">
        <v>0.0851466</v>
      </c>
      <c r="EF288">
        <v>0.0797911</v>
      </c>
      <c r="EG288">
        <v>29812.9</v>
      </c>
      <c r="EH288">
        <v>28950.2</v>
      </c>
      <c r="EI288">
        <v>31521.9</v>
      </c>
      <c r="EJ288">
        <v>30426.3</v>
      </c>
      <c r="EK288">
        <v>38642.6</v>
      </c>
      <c r="EL288">
        <v>37014.9</v>
      </c>
      <c r="EM288">
        <v>44192.7</v>
      </c>
      <c r="EN288">
        <v>42477.8</v>
      </c>
      <c r="EO288">
        <v>1.8089</v>
      </c>
      <c r="EP288">
        <v>1.88043</v>
      </c>
      <c r="EQ288">
        <v>0.09121750000000001</v>
      </c>
      <c r="ER288">
        <v>0</v>
      </c>
      <c r="ES288">
        <v>23.5424</v>
      </c>
      <c r="ET288">
        <v>999.9</v>
      </c>
      <c r="EU288">
        <v>69.5</v>
      </c>
      <c r="EV288">
        <v>24.5</v>
      </c>
      <c r="EW288">
        <v>21.9993</v>
      </c>
      <c r="EX288">
        <v>60.8219</v>
      </c>
      <c r="EY288">
        <v>25.1763</v>
      </c>
      <c r="EZ288">
        <v>1</v>
      </c>
      <c r="FA288">
        <v>-0.134052</v>
      </c>
      <c r="FB288">
        <v>1.28542</v>
      </c>
      <c r="FC288">
        <v>20.1941</v>
      </c>
      <c r="FD288">
        <v>5.21669</v>
      </c>
      <c r="FE288">
        <v>11.998</v>
      </c>
      <c r="FF288">
        <v>4.96425</v>
      </c>
      <c r="FG288">
        <v>3.29548</v>
      </c>
      <c r="FH288">
        <v>9999</v>
      </c>
      <c r="FI288">
        <v>9999</v>
      </c>
      <c r="FJ288">
        <v>9999</v>
      </c>
      <c r="FK288">
        <v>148.8</v>
      </c>
      <c r="FL288">
        <v>4.97098</v>
      </c>
      <c r="FM288">
        <v>1.86768</v>
      </c>
      <c r="FN288">
        <v>1.85893</v>
      </c>
      <c r="FO288">
        <v>1.86508</v>
      </c>
      <c r="FP288">
        <v>1.86306</v>
      </c>
      <c r="FQ288">
        <v>1.86443</v>
      </c>
      <c r="FR288">
        <v>1.85988</v>
      </c>
      <c r="FS288">
        <v>1.86398</v>
      </c>
      <c r="FT288">
        <v>0</v>
      </c>
      <c r="FU288">
        <v>0</v>
      </c>
      <c r="FV288">
        <v>0</v>
      </c>
      <c r="FW288">
        <v>0</v>
      </c>
      <c r="FX288" t="s">
        <v>364</v>
      </c>
      <c r="FY288" t="s">
        <v>365</v>
      </c>
      <c r="FZ288" t="s">
        <v>366</v>
      </c>
      <c r="GA288" t="s">
        <v>366</v>
      </c>
      <c r="GB288" t="s">
        <v>366</v>
      </c>
      <c r="GC288" t="s">
        <v>366</v>
      </c>
      <c r="GD288">
        <v>0</v>
      </c>
      <c r="GE288">
        <v>100</v>
      </c>
      <c r="GF288">
        <v>100</v>
      </c>
      <c r="GG288">
        <v>-5.434</v>
      </c>
      <c r="GH288">
        <v>-0.09039999999999999</v>
      </c>
      <c r="GI288">
        <v>-2.868309889394353</v>
      </c>
      <c r="GJ288">
        <v>-0.006773961979547998</v>
      </c>
      <c r="GK288">
        <v>-8.296070481250098E-08</v>
      </c>
      <c r="GL288">
        <v>3.322967193956903E-10</v>
      </c>
      <c r="GM288">
        <v>-0.07871069313407227</v>
      </c>
      <c r="GN288">
        <v>-0.00208336341840114</v>
      </c>
      <c r="GO288">
        <v>8.801746095907445E-05</v>
      </c>
      <c r="GP288">
        <v>-2.677693255255651E-07</v>
      </c>
      <c r="GQ288">
        <v>3</v>
      </c>
      <c r="GR288">
        <v>2052</v>
      </c>
      <c r="GS288">
        <v>2</v>
      </c>
      <c r="GT288">
        <v>18</v>
      </c>
      <c r="GU288">
        <v>49</v>
      </c>
      <c r="GV288">
        <v>49</v>
      </c>
      <c r="GW288">
        <v>1.10107</v>
      </c>
      <c r="GX288">
        <v>2.38647</v>
      </c>
      <c r="GY288">
        <v>1.44897</v>
      </c>
      <c r="GZ288">
        <v>2.32056</v>
      </c>
      <c r="HA288">
        <v>1.55151</v>
      </c>
      <c r="HB288">
        <v>2.23633</v>
      </c>
      <c r="HC288">
        <v>29.6657</v>
      </c>
      <c r="HD288">
        <v>14.4735</v>
      </c>
      <c r="HE288">
        <v>18</v>
      </c>
      <c r="HF288">
        <v>396.057</v>
      </c>
      <c r="HG288">
        <v>431.384</v>
      </c>
      <c r="HH288">
        <v>21.7109</v>
      </c>
      <c r="HI288">
        <v>25.2654</v>
      </c>
      <c r="HJ288">
        <v>30.0009</v>
      </c>
      <c r="HK288">
        <v>25.2294</v>
      </c>
      <c r="HL288">
        <v>25.1505</v>
      </c>
      <c r="HM288">
        <v>22.0962</v>
      </c>
      <c r="HN288">
        <v>40.2402</v>
      </c>
      <c r="HO288">
        <v>25.9091</v>
      </c>
      <c r="HP288">
        <v>21.6687</v>
      </c>
      <c r="HQ288">
        <v>416.031</v>
      </c>
      <c r="HR288">
        <v>14.835</v>
      </c>
      <c r="HS288">
        <v>100.054</v>
      </c>
      <c r="HT288">
        <v>101.51</v>
      </c>
    </row>
    <row r="289" spans="1:228">
      <c r="A289">
        <v>273</v>
      </c>
      <c r="B289">
        <v>1728493900</v>
      </c>
      <c r="C289">
        <v>2962.5</v>
      </c>
      <c r="D289" t="s">
        <v>914</v>
      </c>
      <c r="E289" t="s">
        <v>915</v>
      </c>
      <c r="F289">
        <v>5</v>
      </c>
      <c r="G289" t="s">
        <v>357</v>
      </c>
      <c r="H289" t="s">
        <v>358</v>
      </c>
      <c r="I289" t="s">
        <v>359</v>
      </c>
      <c r="J289" t="s">
        <v>851</v>
      </c>
      <c r="K289">
        <v>1728493892.5</v>
      </c>
      <c r="L289">
        <f>(M289)/1000</f>
        <v>0</v>
      </c>
      <c r="M289">
        <f>IF(BH289, AP289, AJ289)</f>
        <v>0</v>
      </c>
      <c r="N289">
        <f>IF(BH289, AK289, AI289)</f>
        <v>0</v>
      </c>
      <c r="O289">
        <f>BJ289 - IF(AW289&gt;1, N289*BD289*100.0/(AY289), 0)</f>
        <v>0</v>
      </c>
      <c r="P289">
        <f>((V289-L289/2)*O289-N289)/(V289+L289/2)</f>
        <v>0</v>
      </c>
      <c r="Q289">
        <f>P289*(BQ289+BR289)/1000.0</f>
        <v>0</v>
      </c>
      <c r="R289">
        <f>(BJ289 - IF(AW289&gt;1, N289*BD289*100.0/(AY289), 0))*(BQ289+BR289)/1000.0</f>
        <v>0</v>
      </c>
      <c r="S289">
        <f>2.0/((1/U289-1/T289)+SIGN(U289)*SQRT((1/U289-1/T289)*(1/U289-1/T289) + 4*BE289/((BE289+1)*(BE289+1))*(2*1/U289*1/T289-1/T289*1/T289)))</f>
        <v>0</v>
      </c>
      <c r="T289">
        <f>IF(LEFT(BF289,1)&lt;&gt;"0",IF(LEFT(BF289,1)="1",3.0,BG289),$D$5+$E$5*(BX289*BQ289/($K$5*1000))+$F$5*(BX289*BQ289/($K$5*1000))*MAX(MIN(BD289,$J$5),$I$5)*MAX(MIN(BD289,$J$5),$I$5)+$G$5*MAX(MIN(BD289,$J$5),$I$5)*(BX289*BQ289/($K$5*1000))+$H$5*(BX289*BQ289/($K$5*1000))*(BX289*BQ289/($K$5*1000)))</f>
        <v>0</v>
      </c>
      <c r="U289">
        <f>L289*(1000-(1000*0.61365*exp(17.502*Y289/(240.97+Y289))/(BQ289+BR289)+BL289)/2)/(1000*0.61365*exp(17.502*Y289/(240.97+Y289))/(BQ289+BR289)-BL289)</f>
        <v>0</v>
      </c>
      <c r="V289">
        <f>1/((BE289+1)/(S289/1.6)+1/(T289/1.37)) + BE289/((BE289+1)/(S289/1.6) + BE289/(T289/1.37))</f>
        <v>0</v>
      </c>
      <c r="W289">
        <f>(AZ289*BC289)</f>
        <v>0</v>
      </c>
      <c r="X289">
        <f>(BS289+(W289+2*0.95*5.67E-8*(((BS289+$B$7)+273)^4-(BS289+273)^4)-44100*L289)/(1.84*29.3*T289+8*0.95*5.67E-8*(BS289+273)^3))</f>
        <v>0</v>
      </c>
      <c r="Y289">
        <f>($C$7*BT289+$D$7*BU289+$E$7*X289)</f>
        <v>0</v>
      </c>
      <c r="Z289">
        <f>0.61365*exp(17.502*Y289/(240.97+Y289))</f>
        <v>0</v>
      </c>
      <c r="AA289">
        <f>(AB289/AC289*100)</f>
        <v>0</v>
      </c>
      <c r="AB289">
        <f>BL289*(BQ289+BR289)/1000</f>
        <v>0</v>
      </c>
      <c r="AC289">
        <f>0.61365*exp(17.502*BS289/(240.97+BS289))</f>
        <v>0</v>
      </c>
      <c r="AD289">
        <f>(Z289-BL289*(BQ289+BR289)/1000)</f>
        <v>0</v>
      </c>
      <c r="AE289">
        <f>(-L289*44100)</f>
        <v>0</v>
      </c>
      <c r="AF289">
        <f>2*29.3*T289*0.92*(BS289-Y289)</f>
        <v>0</v>
      </c>
      <c r="AG289">
        <f>2*0.95*5.67E-8*(((BS289+$B$7)+273)^4-(Y289+273)^4)</f>
        <v>0</v>
      </c>
      <c r="AH289">
        <f>W289+AG289+AE289+AF289</f>
        <v>0</v>
      </c>
      <c r="AI289">
        <f>BP289*AW289*(BK289-BJ289*(1000-AW289*BM289)/(1000-AW289*BL289))/(100*BD289)</f>
        <v>0</v>
      </c>
      <c r="AJ289">
        <f>1000*BP289*AW289*(BL289-BM289)/(100*BD289*(1000-AW289*BL289))</f>
        <v>0</v>
      </c>
      <c r="AK289">
        <f>(AL289 - AM289 - BQ289*1E3/(8.314*(BS289+273.15)) * AO289/BP289 * AN289) * BP289/(100*BD289) * (1000 - BM289)/1000</f>
        <v>0</v>
      </c>
      <c r="AL289">
        <v>410.1789546522473</v>
      </c>
      <c r="AM289">
        <v>391.6840909090907</v>
      </c>
      <c r="AN289">
        <v>2.491758143095958</v>
      </c>
      <c r="AO289">
        <v>66.78939070799302</v>
      </c>
      <c r="AP289">
        <f>(AR289 - AQ289 + BQ289*1E3/(8.314*(BS289+273.15)) * AT289/BP289 * AS289) * BP289/(100*BD289) * 1000/(1000 - AR289)</f>
        <v>0</v>
      </c>
      <c r="AQ289">
        <v>14.84704954702204</v>
      </c>
      <c r="AR289">
        <v>16.2735103030303</v>
      </c>
      <c r="AS289">
        <v>7.997719153299218E-06</v>
      </c>
      <c r="AT289">
        <v>79.34896621495415</v>
      </c>
      <c r="AU289">
        <v>173</v>
      </c>
      <c r="AV289">
        <v>29</v>
      </c>
      <c r="AW289">
        <f>IF(AU289*$H$13&gt;=AY289,1.0,(AY289/(AY289-AU289*$H$13)))</f>
        <v>0</v>
      </c>
      <c r="AX289">
        <f>(AW289-1)*100</f>
        <v>0</v>
      </c>
      <c r="AY289">
        <f>MAX(0,($B$13+$C$13*BX289)/(1+$D$13*BX289)*BQ289/(BS289+273)*$E$13)</f>
        <v>0</v>
      </c>
      <c r="AZ289">
        <f>$B$11*BY289+$C$11*BZ289+$F$11*CK289*(1-CN289)</f>
        <v>0</v>
      </c>
      <c r="BA289">
        <f>AZ289*BB289</f>
        <v>0</v>
      </c>
      <c r="BB289">
        <f>($B$11*$D$9+$C$11*$D$9+$F$11*((CX289+CP289)/MAX(CX289+CP289+CY289, 0.1)*$I$9+CY289/MAX(CX289+CP289+CY289, 0.1)*$J$9))/($B$11+$C$11+$F$11)</f>
        <v>0</v>
      </c>
      <c r="BC289">
        <f>($B$11*$K$9+$C$11*$K$9+$F$11*((CX289+CP289)/MAX(CX289+CP289+CY289, 0.1)*$P$9+CY289/MAX(CX289+CP289+CY289, 0.1)*$Q$9))/($B$11+$C$11+$F$11)</f>
        <v>0</v>
      </c>
      <c r="BD289">
        <v>6</v>
      </c>
      <c r="BE289">
        <v>0.5</v>
      </c>
      <c r="BF289" t="s">
        <v>361</v>
      </c>
      <c r="BG289">
        <v>2</v>
      </c>
      <c r="BH289" t="b">
        <v>1</v>
      </c>
      <c r="BI289">
        <v>1728493892.5</v>
      </c>
      <c r="BJ289">
        <v>368.0542592592592</v>
      </c>
      <c r="BK289">
        <v>391.4094074074074</v>
      </c>
      <c r="BL289">
        <v>16.27188888888889</v>
      </c>
      <c r="BM289">
        <v>14.84526296296296</v>
      </c>
      <c r="BN289">
        <v>373.4465555555555</v>
      </c>
      <c r="BO289">
        <v>16.3622962962963</v>
      </c>
      <c r="BP289">
        <v>600.0093703703704</v>
      </c>
      <c r="BQ289">
        <v>97.49499259259258</v>
      </c>
      <c r="BR289">
        <v>0.09996231111111112</v>
      </c>
      <c r="BS289">
        <v>24.95439259259259</v>
      </c>
      <c r="BT289">
        <v>25.03840740740741</v>
      </c>
      <c r="BU289">
        <v>999.9000000000001</v>
      </c>
      <c r="BV289">
        <v>0</v>
      </c>
      <c r="BW289">
        <v>0</v>
      </c>
      <c r="BX289">
        <v>10006.91481481482</v>
      </c>
      <c r="BY289">
        <v>0</v>
      </c>
      <c r="BZ289">
        <v>279.1635925925926</v>
      </c>
      <c r="CA289">
        <v>-23.35522962962963</v>
      </c>
      <c r="CB289">
        <v>374.1423333333333</v>
      </c>
      <c r="CC289">
        <v>397.3075925925926</v>
      </c>
      <c r="CD289">
        <v>1.426635185185185</v>
      </c>
      <c r="CE289">
        <v>391.4094074074074</v>
      </c>
      <c r="CF289">
        <v>14.84526296296296</v>
      </c>
      <c r="CG289">
        <v>1.586426666666666</v>
      </c>
      <c r="CH289">
        <v>1.447337407407407</v>
      </c>
      <c r="CI289">
        <v>13.82759629629629</v>
      </c>
      <c r="CJ289">
        <v>12.42288888888889</v>
      </c>
      <c r="CK289">
        <v>1599.991481481482</v>
      </c>
      <c r="CL289">
        <v>0.6919943333333334</v>
      </c>
      <c r="CM289">
        <v>0.3080056666666667</v>
      </c>
      <c r="CN289">
        <v>0</v>
      </c>
      <c r="CO289">
        <v>2.114477777777778</v>
      </c>
      <c r="CP289">
        <v>0</v>
      </c>
      <c r="CQ289">
        <v>15447.48148148148</v>
      </c>
      <c r="CR289">
        <v>13790.06666666667</v>
      </c>
      <c r="CS289">
        <v>37.35400000000001</v>
      </c>
      <c r="CT289">
        <v>38.5</v>
      </c>
      <c r="CU289">
        <v>37.965</v>
      </c>
      <c r="CV289">
        <v>36.562</v>
      </c>
      <c r="CW289">
        <v>36.70333333333333</v>
      </c>
      <c r="CX289">
        <v>1107.185185185185</v>
      </c>
      <c r="CY289">
        <v>492.8062962962963</v>
      </c>
      <c r="CZ289">
        <v>0</v>
      </c>
      <c r="DA289">
        <v>1728493957</v>
      </c>
      <c r="DB289">
        <v>0</v>
      </c>
      <c r="DC289">
        <v>1728490956.5</v>
      </c>
      <c r="DD289" t="s">
        <v>362</v>
      </c>
      <c r="DE289">
        <v>1728490952.5</v>
      </c>
      <c r="DF289">
        <v>1728490956.5</v>
      </c>
      <c r="DG289">
        <v>1</v>
      </c>
      <c r="DH289">
        <v>-0.065</v>
      </c>
      <c r="DI289">
        <v>-0.008</v>
      </c>
      <c r="DJ289">
        <v>-3.246</v>
      </c>
      <c r="DK289">
        <v>-0.091</v>
      </c>
      <c r="DL289">
        <v>52</v>
      </c>
      <c r="DM289">
        <v>15</v>
      </c>
      <c r="DN289">
        <v>0.25</v>
      </c>
      <c r="DO289">
        <v>0.13</v>
      </c>
      <c r="DP289">
        <v>-23.2310675</v>
      </c>
      <c r="DQ289">
        <v>-2.924126454033708</v>
      </c>
      <c r="DR289">
        <v>0.305896738612477</v>
      </c>
      <c r="DS289">
        <v>0</v>
      </c>
      <c r="DT289">
        <v>1.42655475</v>
      </c>
      <c r="DU289">
        <v>0.002406416510320322</v>
      </c>
      <c r="DV289">
        <v>0.001241561491630586</v>
      </c>
      <c r="DW289">
        <v>1</v>
      </c>
      <c r="DX289">
        <v>1</v>
      </c>
      <c r="DY289">
        <v>2</v>
      </c>
      <c r="DZ289" t="s">
        <v>363</v>
      </c>
      <c r="EA289">
        <v>3.23066</v>
      </c>
      <c r="EB289">
        <v>2.70449</v>
      </c>
      <c r="EC289">
        <v>0.09677520000000001</v>
      </c>
      <c r="ED289">
        <v>0.100535</v>
      </c>
      <c r="EE289">
        <v>0.0851427</v>
      </c>
      <c r="EF289">
        <v>0.0798005</v>
      </c>
      <c r="EG289">
        <v>29733.9</v>
      </c>
      <c r="EH289">
        <v>28873.7</v>
      </c>
      <c r="EI289">
        <v>31520.8</v>
      </c>
      <c r="EJ289">
        <v>30425.6</v>
      </c>
      <c r="EK289">
        <v>38641.4</v>
      </c>
      <c r="EL289">
        <v>37013.8</v>
      </c>
      <c r="EM289">
        <v>44191.1</v>
      </c>
      <c r="EN289">
        <v>42476.9</v>
      </c>
      <c r="EO289">
        <v>1.80735</v>
      </c>
      <c r="EP289">
        <v>1.8801</v>
      </c>
      <c r="EQ289">
        <v>0.0905246</v>
      </c>
      <c r="ER289">
        <v>0</v>
      </c>
      <c r="ES289">
        <v>23.5563</v>
      </c>
      <c r="ET289">
        <v>999.9</v>
      </c>
      <c r="EU289">
        <v>69.5</v>
      </c>
      <c r="EV289">
        <v>24.5</v>
      </c>
      <c r="EW289">
        <v>21.9983</v>
      </c>
      <c r="EX289">
        <v>60.5619</v>
      </c>
      <c r="EY289">
        <v>24.7756</v>
      </c>
      <c r="EZ289">
        <v>1</v>
      </c>
      <c r="FA289">
        <v>-0.132937</v>
      </c>
      <c r="FB289">
        <v>1.34625</v>
      </c>
      <c r="FC289">
        <v>20.1936</v>
      </c>
      <c r="FD289">
        <v>5.21804</v>
      </c>
      <c r="FE289">
        <v>11.998</v>
      </c>
      <c r="FF289">
        <v>4.9645</v>
      </c>
      <c r="FG289">
        <v>3.2955</v>
      </c>
      <c r="FH289">
        <v>9999</v>
      </c>
      <c r="FI289">
        <v>9999</v>
      </c>
      <c r="FJ289">
        <v>9999</v>
      </c>
      <c r="FK289">
        <v>148.8</v>
      </c>
      <c r="FL289">
        <v>4.97097</v>
      </c>
      <c r="FM289">
        <v>1.86768</v>
      </c>
      <c r="FN289">
        <v>1.85891</v>
      </c>
      <c r="FO289">
        <v>1.86508</v>
      </c>
      <c r="FP289">
        <v>1.86302</v>
      </c>
      <c r="FQ289">
        <v>1.8644</v>
      </c>
      <c r="FR289">
        <v>1.85986</v>
      </c>
      <c r="FS289">
        <v>1.86398</v>
      </c>
      <c r="FT289">
        <v>0</v>
      </c>
      <c r="FU289">
        <v>0</v>
      </c>
      <c r="FV289">
        <v>0</v>
      </c>
      <c r="FW289">
        <v>0</v>
      </c>
      <c r="FX289" t="s">
        <v>364</v>
      </c>
      <c r="FY289" t="s">
        <v>365</v>
      </c>
      <c r="FZ289" t="s">
        <v>366</v>
      </c>
      <c r="GA289" t="s">
        <v>366</v>
      </c>
      <c r="GB289" t="s">
        <v>366</v>
      </c>
      <c r="GC289" t="s">
        <v>366</v>
      </c>
      <c r="GD289">
        <v>0</v>
      </c>
      <c r="GE289">
        <v>100</v>
      </c>
      <c r="GF289">
        <v>100</v>
      </c>
      <c r="GG289">
        <v>-5.517</v>
      </c>
      <c r="GH289">
        <v>-0.09039999999999999</v>
      </c>
      <c r="GI289">
        <v>-2.868309889394353</v>
      </c>
      <c r="GJ289">
        <v>-0.006773961979547998</v>
      </c>
      <c r="GK289">
        <v>-8.296070481250098E-08</v>
      </c>
      <c r="GL289">
        <v>3.322967193956903E-10</v>
      </c>
      <c r="GM289">
        <v>-0.07871069313407227</v>
      </c>
      <c r="GN289">
        <v>-0.00208336341840114</v>
      </c>
      <c r="GO289">
        <v>8.801746095907445E-05</v>
      </c>
      <c r="GP289">
        <v>-2.677693255255651E-07</v>
      </c>
      <c r="GQ289">
        <v>3</v>
      </c>
      <c r="GR289">
        <v>2052</v>
      </c>
      <c r="GS289">
        <v>2</v>
      </c>
      <c r="GT289">
        <v>18</v>
      </c>
      <c r="GU289">
        <v>49.1</v>
      </c>
      <c r="GV289">
        <v>49.1</v>
      </c>
      <c r="GW289">
        <v>1.12793</v>
      </c>
      <c r="GX289">
        <v>2.38281</v>
      </c>
      <c r="GY289">
        <v>1.44897</v>
      </c>
      <c r="GZ289">
        <v>2.32056</v>
      </c>
      <c r="HA289">
        <v>1.55151</v>
      </c>
      <c r="HB289">
        <v>2.34863</v>
      </c>
      <c r="HC289">
        <v>29.6657</v>
      </c>
      <c r="HD289">
        <v>14.491</v>
      </c>
      <c r="HE289">
        <v>18</v>
      </c>
      <c r="HF289">
        <v>395.344</v>
      </c>
      <c r="HG289">
        <v>431.264</v>
      </c>
      <c r="HH289">
        <v>21.6687</v>
      </c>
      <c r="HI289">
        <v>25.276</v>
      </c>
      <c r="HJ289">
        <v>30.001</v>
      </c>
      <c r="HK289">
        <v>25.2396</v>
      </c>
      <c r="HL289">
        <v>25.1594</v>
      </c>
      <c r="HM289">
        <v>22.6146</v>
      </c>
      <c r="HN289">
        <v>40.2402</v>
      </c>
      <c r="HO289">
        <v>25.5375</v>
      </c>
      <c r="HP289">
        <v>21.63</v>
      </c>
      <c r="HQ289">
        <v>426.048</v>
      </c>
      <c r="HR289">
        <v>14.835</v>
      </c>
      <c r="HS289">
        <v>100.051</v>
      </c>
      <c r="HT289">
        <v>101.508</v>
      </c>
    </row>
    <row r="290" spans="1:228">
      <c r="A290">
        <v>274</v>
      </c>
      <c r="B290">
        <v>1728493905</v>
      </c>
      <c r="C290">
        <v>2967.5</v>
      </c>
      <c r="D290" t="s">
        <v>916</v>
      </c>
      <c r="E290" t="s">
        <v>917</v>
      </c>
      <c r="F290">
        <v>5</v>
      </c>
      <c r="G290" t="s">
        <v>357</v>
      </c>
      <c r="H290" t="s">
        <v>358</v>
      </c>
      <c r="I290" t="s">
        <v>359</v>
      </c>
      <c r="J290" t="s">
        <v>851</v>
      </c>
      <c r="K290">
        <v>1728493897.214286</v>
      </c>
      <c r="L290">
        <f>(M290)/1000</f>
        <v>0</v>
      </c>
      <c r="M290">
        <f>IF(BH290, AP290, AJ290)</f>
        <v>0</v>
      </c>
      <c r="N290">
        <f>IF(BH290, AK290, AI290)</f>
        <v>0</v>
      </c>
      <c r="O290">
        <f>BJ290 - IF(AW290&gt;1, N290*BD290*100.0/(AY290), 0)</f>
        <v>0</v>
      </c>
      <c r="P290">
        <f>((V290-L290/2)*O290-N290)/(V290+L290/2)</f>
        <v>0</v>
      </c>
      <c r="Q290">
        <f>P290*(BQ290+BR290)/1000.0</f>
        <v>0</v>
      </c>
      <c r="R290">
        <f>(BJ290 - IF(AW290&gt;1, N290*BD290*100.0/(AY290), 0))*(BQ290+BR290)/1000.0</f>
        <v>0</v>
      </c>
      <c r="S290">
        <f>2.0/((1/U290-1/T290)+SIGN(U290)*SQRT((1/U290-1/T290)*(1/U290-1/T290) + 4*BE290/((BE290+1)*(BE290+1))*(2*1/U290*1/T290-1/T290*1/T290)))</f>
        <v>0</v>
      </c>
      <c r="T290">
        <f>IF(LEFT(BF290,1)&lt;&gt;"0",IF(LEFT(BF290,1)="1",3.0,BG290),$D$5+$E$5*(BX290*BQ290/($K$5*1000))+$F$5*(BX290*BQ290/($K$5*1000))*MAX(MIN(BD290,$J$5),$I$5)*MAX(MIN(BD290,$J$5),$I$5)+$G$5*MAX(MIN(BD290,$J$5),$I$5)*(BX290*BQ290/($K$5*1000))+$H$5*(BX290*BQ290/($K$5*1000))*(BX290*BQ290/($K$5*1000)))</f>
        <v>0</v>
      </c>
      <c r="U290">
        <f>L290*(1000-(1000*0.61365*exp(17.502*Y290/(240.97+Y290))/(BQ290+BR290)+BL290)/2)/(1000*0.61365*exp(17.502*Y290/(240.97+Y290))/(BQ290+BR290)-BL290)</f>
        <v>0</v>
      </c>
      <c r="V290">
        <f>1/((BE290+1)/(S290/1.6)+1/(T290/1.37)) + BE290/((BE290+1)/(S290/1.6) + BE290/(T290/1.37))</f>
        <v>0</v>
      </c>
      <c r="W290">
        <f>(AZ290*BC290)</f>
        <v>0</v>
      </c>
      <c r="X290">
        <f>(BS290+(W290+2*0.95*5.67E-8*(((BS290+$B$7)+273)^4-(BS290+273)^4)-44100*L290)/(1.84*29.3*T290+8*0.95*5.67E-8*(BS290+273)^3))</f>
        <v>0</v>
      </c>
      <c r="Y290">
        <f>($C$7*BT290+$D$7*BU290+$E$7*X290)</f>
        <v>0</v>
      </c>
      <c r="Z290">
        <f>0.61365*exp(17.502*Y290/(240.97+Y290))</f>
        <v>0</v>
      </c>
      <c r="AA290">
        <f>(AB290/AC290*100)</f>
        <v>0</v>
      </c>
      <c r="AB290">
        <f>BL290*(BQ290+BR290)/1000</f>
        <v>0</v>
      </c>
      <c r="AC290">
        <f>0.61365*exp(17.502*BS290/(240.97+BS290))</f>
        <v>0</v>
      </c>
      <c r="AD290">
        <f>(Z290-BL290*(BQ290+BR290)/1000)</f>
        <v>0</v>
      </c>
      <c r="AE290">
        <f>(-L290*44100)</f>
        <v>0</v>
      </c>
      <c r="AF290">
        <f>2*29.3*T290*0.92*(BS290-Y290)</f>
        <v>0</v>
      </c>
      <c r="AG290">
        <f>2*0.95*5.67E-8*(((BS290+$B$7)+273)^4-(Y290+273)^4)</f>
        <v>0</v>
      </c>
      <c r="AH290">
        <f>W290+AG290+AE290+AF290</f>
        <v>0</v>
      </c>
      <c r="AI290">
        <f>BP290*AW290*(BK290-BJ290*(1000-AW290*BM290)/(1000-AW290*BL290))/(100*BD290)</f>
        <v>0</v>
      </c>
      <c r="AJ290">
        <f>1000*BP290*AW290*(BL290-BM290)/(100*BD290*(1000-AW290*BL290))</f>
        <v>0</v>
      </c>
      <c r="AK290">
        <f>(AL290 - AM290 - BQ290*1E3/(8.314*(BS290+273.15)) * AO290/BP290 * AN290) * BP290/(100*BD290) * (1000 - BM290)/1000</f>
        <v>0</v>
      </c>
      <c r="AL290">
        <v>423.1916998070756</v>
      </c>
      <c r="AM290">
        <v>404.2431696969697</v>
      </c>
      <c r="AN290">
        <v>2.519884706192551</v>
      </c>
      <c r="AO290">
        <v>66.78939070799302</v>
      </c>
      <c r="AP290">
        <f>(AR290 - AQ290 + BQ290*1E3/(8.314*(BS290+273.15)) * AT290/BP290 * AS290) * BP290/(100*BD290) * 1000/(1000 - AR290)</f>
        <v>0</v>
      </c>
      <c r="AQ290">
        <v>14.84967542942994</v>
      </c>
      <c r="AR290">
        <v>16.27459757575757</v>
      </c>
      <c r="AS290">
        <v>3.843997724221387E-06</v>
      </c>
      <c r="AT290">
        <v>79.34896621495415</v>
      </c>
      <c r="AU290">
        <v>171</v>
      </c>
      <c r="AV290">
        <v>29</v>
      </c>
      <c r="AW290">
        <f>IF(AU290*$H$13&gt;=AY290,1.0,(AY290/(AY290-AU290*$H$13)))</f>
        <v>0</v>
      </c>
      <c r="AX290">
        <f>(AW290-1)*100</f>
        <v>0</v>
      </c>
      <c r="AY290">
        <f>MAX(0,($B$13+$C$13*BX290)/(1+$D$13*BX290)*BQ290/(BS290+273)*$E$13)</f>
        <v>0</v>
      </c>
      <c r="AZ290">
        <f>$B$11*BY290+$C$11*BZ290+$F$11*CK290*(1-CN290)</f>
        <v>0</v>
      </c>
      <c r="BA290">
        <f>AZ290*BB290</f>
        <v>0</v>
      </c>
      <c r="BB290">
        <f>($B$11*$D$9+$C$11*$D$9+$F$11*((CX290+CP290)/MAX(CX290+CP290+CY290, 0.1)*$I$9+CY290/MAX(CX290+CP290+CY290, 0.1)*$J$9))/($B$11+$C$11+$F$11)</f>
        <v>0</v>
      </c>
      <c r="BC290">
        <f>($B$11*$K$9+$C$11*$K$9+$F$11*((CX290+CP290)/MAX(CX290+CP290+CY290, 0.1)*$P$9+CY290/MAX(CX290+CP290+CY290, 0.1)*$Q$9))/($B$11+$C$11+$F$11)</f>
        <v>0</v>
      </c>
      <c r="BD290">
        <v>6</v>
      </c>
      <c r="BE290">
        <v>0.5</v>
      </c>
      <c r="BF290" t="s">
        <v>361</v>
      </c>
      <c r="BG290">
        <v>2</v>
      </c>
      <c r="BH290" t="b">
        <v>1</v>
      </c>
      <c r="BI290">
        <v>1728493897.214286</v>
      </c>
      <c r="BJ290">
        <v>379.6775357142857</v>
      </c>
      <c r="BK290">
        <v>403.3346071428572</v>
      </c>
      <c r="BL290">
        <v>16.27301785714286</v>
      </c>
      <c r="BM290">
        <v>14.84701428571428</v>
      </c>
      <c r="BN290">
        <v>385.1481071428572</v>
      </c>
      <c r="BO290">
        <v>16.36342857142857</v>
      </c>
      <c r="BP290">
        <v>600.0201428571429</v>
      </c>
      <c r="BQ290">
        <v>97.49528214285715</v>
      </c>
      <c r="BR290">
        <v>0.1000808714285714</v>
      </c>
      <c r="BS290">
        <v>24.95405</v>
      </c>
      <c r="BT290">
        <v>25.04117142857143</v>
      </c>
      <c r="BU290">
        <v>999.9000000000002</v>
      </c>
      <c r="BV290">
        <v>0</v>
      </c>
      <c r="BW290">
        <v>0</v>
      </c>
      <c r="BX290">
        <v>9986.959285714285</v>
      </c>
      <c r="BY290">
        <v>0</v>
      </c>
      <c r="BZ290">
        <v>268.32375</v>
      </c>
      <c r="CA290">
        <v>-23.65718571428571</v>
      </c>
      <c r="CB290">
        <v>385.9582857142858</v>
      </c>
      <c r="CC290">
        <v>409.4133214285714</v>
      </c>
      <c r="CD290">
        <v>1.426009285714286</v>
      </c>
      <c r="CE290">
        <v>403.3346071428572</v>
      </c>
      <c r="CF290">
        <v>14.84701428571428</v>
      </c>
      <c r="CG290">
        <v>1.586541785714286</v>
      </c>
      <c r="CH290">
        <v>1.4475125</v>
      </c>
      <c r="CI290">
        <v>13.82871071428571</v>
      </c>
      <c r="CJ290">
        <v>12.42473571428572</v>
      </c>
      <c r="CK290">
        <v>1599.965</v>
      </c>
      <c r="CL290">
        <v>0.6919886428571428</v>
      </c>
      <c r="CM290">
        <v>0.3080113571428571</v>
      </c>
      <c r="CN290">
        <v>0</v>
      </c>
      <c r="CO290">
        <v>2.143121428571429</v>
      </c>
      <c r="CP290">
        <v>0</v>
      </c>
      <c r="CQ290">
        <v>15441.93214285714</v>
      </c>
      <c r="CR290">
        <v>13789.81071428571</v>
      </c>
      <c r="CS290">
        <v>37.3345</v>
      </c>
      <c r="CT290">
        <v>38.5</v>
      </c>
      <c r="CU290">
        <v>37.94157142857143</v>
      </c>
      <c r="CV290">
        <v>36.55757142857143</v>
      </c>
      <c r="CW290">
        <v>36.68482142857142</v>
      </c>
      <c r="CX290">
        <v>1107.1575</v>
      </c>
      <c r="CY290">
        <v>492.8074999999999</v>
      </c>
      <c r="CZ290">
        <v>0</v>
      </c>
      <c r="DA290">
        <v>1728493961.8</v>
      </c>
      <c r="DB290">
        <v>0</v>
      </c>
      <c r="DC290">
        <v>1728490956.5</v>
      </c>
      <c r="DD290" t="s">
        <v>362</v>
      </c>
      <c r="DE290">
        <v>1728490952.5</v>
      </c>
      <c r="DF290">
        <v>1728490956.5</v>
      </c>
      <c r="DG290">
        <v>1</v>
      </c>
      <c r="DH290">
        <v>-0.065</v>
      </c>
      <c r="DI290">
        <v>-0.008</v>
      </c>
      <c r="DJ290">
        <v>-3.246</v>
      </c>
      <c r="DK290">
        <v>-0.091</v>
      </c>
      <c r="DL290">
        <v>52</v>
      </c>
      <c r="DM290">
        <v>15</v>
      </c>
      <c r="DN290">
        <v>0.25</v>
      </c>
      <c r="DO290">
        <v>0.13</v>
      </c>
      <c r="DP290">
        <v>-23.49612</v>
      </c>
      <c r="DQ290">
        <v>-3.429147467167017</v>
      </c>
      <c r="DR290">
        <v>0.3517032472127606</v>
      </c>
      <c r="DS290">
        <v>0</v>
      </c>
      <c r="DT290">
        <v>1.42591825</v>
      </c>
      <c r="DU290">
        <v>-0.008767542213886382</v>
      </c>
      <c r="DV290">
        <v>0.001750104121902461</v>
      </c>
      <c r="DW290">
        <v>1</v>
      </c>
      <c r="DX290">
        <v>1</v>
      </c>
      <c r="DY290">
        <v>2</v>
      </c>
      <c r="DZ290" t="s">
        <v>363</v>
      </c>
      <c r="EA290">
        <v>3.23041</v>
      </c>
      <c r="EB290">
        <v>2.70406</v>
      </c>
      <c r="EC290">
        <v>0.09912029999999999</v>
      </c>
      <c r="ED290">
        <v>0.102836</v>
      </c>
      <c r="EE290">
        <v>0.0851473</v>
      </c>
      <c r="EF290">
        <v>0.0798108</v>
      </c>
      <c r="EG290">
        <v>29656.9</v>
      </c>
      <c r="EH290">
        <v>28799.4</v>
      </c>
      <c r="EI290">
        <v>31521.1</v>
      </c>
      <c r="EJ290">
        <v>30425.2</v>
      </c>
      <c r="EK290">
        <v>38641.6</v>
      </c>
      <c r="EL290">
        <v>37012.8</v>
      </c>
      <c r="EM290">
        <v>44191.4</v>
      </c>
      <c r="EN290">
        <v>42476.2</v>
      </c>
      <c r="EO290">
        <v>1.81085</v>
      </c>
      <c r="EP290">
        <v>1.88008</v>
      </c>
      <c r="EQ290">
        <v>0.08970499999999999</v>
      </c>
      <c r="ER290">
        <v>0</v>
      </c>
      <c r="ES290">
        <v>23.5696</v>
      </c>
      <c r="ET290">
        <v>999.9</v>
      </c>
      <c r="EU290">
        <v>69.5</v>
      </c>
      <c r="EV290">
        <v>24.5</v>
      </c>
      <c r="EW290">
        <v>21.9973</v>
      </c>
      <c r="EX290">
        <v>60.4219</v>
      </c>
      <c r="EY290">
        <v>25.2804</v>
      </c>
      <c r="EZ290">
        <v>1</v>
      </c>
      <c r="FA290">
        <v>-0.132121</v>
      </c>
      <c r="FB290">
        <v>1.38412</v>
      </c>
      <c r="FC290">
        <v>20.1932</v>
      </c>
      <c r="FD290">
        <v>5.21879</v>
      </c>
      <c r="FE290">
        <v>11.998</v>
      </c>
      <c r="FF290">
        <v>4.9646</v>
      </c>
      <c r="FG290">
        <v>3.29558</v>
      </c>
      <c r="FH290">
        <v>9999</v>
      </c>
      <c r="FI290">
        <v>9999</v>
      </c>
      <c r="FJ290">
        <v>9999</v>
      </c>
      <c r="FK290">
        <v>148.8</v>
      </c>
      <c r="FL290">
        <v>4.97097</v>
      </c>
      <c r="FM290">
        <v>1.86767</v>
      </c>
      <c r="FN290">
        <v>1.85896</v>
      </c>
      <c r="FO290">
        <v>1.86508</v>
      </c>
      <c r="FP290">
        <v>1.86306</v>
      </c>
      <c r="FQ290">
        <v>1.86441</v>
      </c>
      <c r="FR290">
        <v>1.85988</v>
      </c>
      <c r="FS290">
        <v>1.86395</v>
      </c>
      <c r="FT290">
        <v>0</v>
      </c>
      <c r="FU290">
        <v>0</v>
      </c>
      <c r="FV290">
        <v>0</v>
      </c>
      <c r="FW290">
        <v>0</v>
      </c>
      <c r="FX290" t="s">
        <v>364</v>
      </c>
      <c r="FY290" t="s">
        <v>365</v>
      </c>
      <c r="FZ290" t="s">
        <v>366</v>
      </c>
      <c r="GA290" t="s">
        <v>366</v>
      </c>
      <c r="GB290" t="s">
        <v>366</v>
      </c>
      <c r="GC290" t="s">
        <v>366</v>
      </c>
      <c r="GD290">
        <v>0</v>
      </c>
      <c r="GE290">
        <v>100</v>
      </c>
      <c r="GF290">
        <v>100</v>
      </c>
      <c r="GG290">
        <v>-5.6</v>
      </c>
      <c r="GH290">
        <v>-0.09039999999999999</v>
      </c>
      <c r="GI290">
        <v>-2.868309889394353</v>
      </c>
      <c r="GJ290">
        <v>-0.006773961979547998</v>
      </c>
      <c r="GK290">
        <v>-8.296070481250098E-08</v>
      </c>
      <c r="GL290">
        <v>3.322967193956903E-10</v>
      </c>
      <c r="GM290">
        <v>-0.07871069313407227</v>
      </c>
      <c r="GN290">
        <v>-0.00208336341840114</v>
      </c>
      <c r="GO290">
        <v>8.801746095907445E-05</v>
      </c>
      <c r="GP290">
        <v>-2.677693255255651E-07</v>
      </c>
      <c r="GQ290">
        <v>3</v>
      </c>
      <c r="GR290">
        <v>2052</v>
      </c>
      <c r="GS290">
        <v>2</v>
      </c>
      <c r="GT290">
        <v>18</v>
      </c>
      <c r="GU290">
        <v>49.2</v>
      </c>
      <c r="GV290">
        <v>49.1</v>
      </c>
      <c r="GW290">
        <v>1.15479</v>
      </c>
      <c r="GX290">
        <v>2.37915</v>
      </c>
      <c r="GY290">
        <v>1.44775</v>
      </c>
      <c r="GZ290">
        <v>2.32056</v>
      </c>
      <c r="HA290">
        <v>1.55151</v>
      </c>
      <c r="HB290">
        <v>2.40723</v>
      </c>
      <c r="HC290">
        <v>29.687</v>
      </c>
      <c r="HD290">
        <v>14.4823</v>
      </c>
      <c r="HE290">
        <v>18</v>
      </c>
      <c r="HF290">
        <v>397.172</v>
      </c>
      <c r="HG290">
        <v>431.332</v>
      </c>
      <c r="HH290">
        <v>21.6269</v>
      </c>
      <c r="HI290">
        <v>25.2867</v>
      </c>
      <c r="HJ290">
        <v>30.0009</v>
      </c>
      <c r="HK290">
        <v>25.2495</v>
      </c>
      <c r="HL290">
        <v>25.1699</v>
      </c>
      <c r="HM290">
        <v>23.1588</v>
      </c>
      <c r="HN290">
        <v>40.2402</v>
      </c>
      <c r="HO290">
        <v>25.5375</v>
      </c>
      <c r="HP290">
        <v>21.5879</v>
      </c>
      <c r="HQ290">
        <v>441.076</v>
      </c>
      <c r="HR290">
        <v>14.835</v>
      </c>
      <c r="HS290">
        <v>100.051</v>
      </c>
      <c r="HT290">
        <v>101.507</v>
      </c>
    </row>
    <row r="291" spans="1:228">
      <c r="A291">
        <v>275</v>
      </c>
      <c r="B291">
        <v>1728493910</v>
      </c>
      <c r="C291">
        <v>2972.5</v>
      </c>
      <c r="D291" t="s">
        <v>918</v>
      </c>
      <c r="E291" t="s">
        <v>919</v>
      </c>
      <c r="F291">
        <v>5</v>
      </c>
      <c r="G291" t="s">
        <v>357</v>
      </c>
      <c r="H291" t="s">
        <v>358</v>
      </c>
      <c r="I291" t="s">
        <v>359</v>
      </c>
      <c r="J291" t="s">
        <v>851</v>
      </c>
      <c r="K291">
        <v>1728493902.5</v>
      </c>
      <c r="L291">
        <f>(M291)/1000</f>
        <v>0</v>
      </c>
      <c r="M291">
        <f>IF(BH291, AP291, AJ291)</f>
        <v>0</v>
      </c>
      <c r="N291">
        <f>IF(BH291, AK291, AI291)</f>
        <v>0</v>
      </c>
      <c r="O291">
        <f>BJ291 - IF(AW291&gt;1, N291*BD291*100.0/(AY291), 0)</f>
        <v>0</v>
      </c>
      <c r="P291">
        <f>((V291-L291/2)*O291-N291)/(V291+L291/2)</f>
        <v>0</v>
      </c>
      <c r="Q291">
        <f>P291*(BQ291+BR291)/1000.0</f>
        <v>0</v>
      </c>
      <c r="R291">
        <f>(BJ291 - IF(AW291&gt;1, N291*BD291*100.0/(AY291), 0))*(BQ291+BR291)/1000.0</f>
        <v>0</v>
      </c>
      <c r="S291">
        <f>2.0/((1/U291-1/T291)+SIGN(U291)*SQRT((1/U291-1/T291)*(1/U291-1/T291) + 4*BE291/((BE291+1)*(BE291+1))*(2*1/U291*1/T291-1/T291*1/T291)))</f>
        <v>0</v>
      </c>
      <c r="T291">
        <f>IF(LEFT(BF291,1)&lt;&gt;"0",IF(LEFT(BF291,1)="1",3.0,BG291),$D$5+$E$5*(BX291*BQ291/($K$5*1000))+$F$5*(BX291*BQ291/($K$5*1000))*MAX(MIN(BD291,$J$5),$I$5)*MAX(MIN(BD291,$J$5),$I$5)+$G$5*MAX(MIN(BD291,$J$5),$I$5)*(BX291*BQ291/($K$5*1000))+$H$5*(BX291*BQ291/($K$5*1000))*(BX291*BQ291/($K$5*1000)))</f>
        <v>0</v>
      </c>
      <c r="U291">
        <f>L291*(1000-(1000*0.61365*exp(17.502*Y291/(240.97+Y291))/(BQ291+BR291)+BL291)/2)/(1000*0.61365*exp(17.502*Y291/(240.97+Y291))/(BQ291+BR291)-BL291)</f>
        <v>0</v>
      </c>
      <c r="V291">
        <f>1/((BE291+1)/(S291/1.6)+1/(T291/1.37)) + BE291/((BE291+1)/(S291/1.6) + BE291/(T291/1.37))</f>
        <v>0</v>
      </c>
      <c r="W291">
        <f>(AZ291*BC291)</f>
        <v>0</v>
      </c>
      <c r="X291">
        <f>(BS291+(W291+2*0.95*5.67E-8*(((BS291+$B$7)+273)^4-(BS291+273)^4)-44100*L291)/(1.84*29.3*T291+8*0.95*5.67E-8*(BS291+273)^3))</f>
        <v>0</v>
      </c>
      <c r="Y291">
        <f>($C$7*BT291+$D$7*BU291+$E$7*X291)</f>
        <v>0</v>
      </c>
      <c r="Z291">
        <f>0.61365*exp(17.502*Y291/(240.97+Y291))</f>
        <v>0</v>
      </c>
      <c r="AA291">
        <f>(AB291/AC291*100)</f>
        <v>0</v>
      </c>
      <c r="AB291">
        <f>BL291*(BQ291+BR291)/1000</f>
        <v>0</v>
      </c>
      <c r="AC291">
        <f>0.61365*exp(17.502*BS291/(240.97+BS291))</f>
        <v>0</v>
      </c>
      <c r="AD291">
        <f>(Z291-BL291*(BQ291+BR291)/1000)</f>
        <v>0</v>
      </c>
      <c r="AE291">
        <f>(-L291*44100)</f>
        <v>0</v>
      </c>
      <c r="AF291">
        <f>2*29.3*T291*0.92*(BS291-Y291)</f>
        <v>0</v>
      </c>
      <c r="AG291">
        <f>2*0.95*5.67E-8*(((BS291+$B$7)+273)^4-(Y291+273)^4)</f>
        <v>0</v>
      </c>
      <c r="AH291">
        <f>W291+AG291+AE291+AF291</f>
        <v>0</v>
      </c>
      <c r="AI291">
        <f>BP291*AW291*(BK291-BJ291*(1000-AW291*BM291)/(1000-AW291*BL291))/(100*BD291)</f>
        <v>0</v>
      </c>
      <c r="AJ291">
        <f>1000*BP291*AW291*(BL291-BM291)/(100*BD291*(1000-AW291*BL291))</f>
        <v>0</v>
      </c>
      <c r="AK291">
        <f>(AL291 - AM291 - BQ291*1E3/(8.314*(BS291+273.15)) * AO291/BP291 * AN291) * BP291/(100*BD291) * (1000 - BM291)/1000</f>
        <v>0</v>
      </c>
      <c r="AL291">
        <v>435.3766986059256</v>
      </c>
      <c r="AM291">
        <v>416.543909090909</v>
      </c>
      <c r="AN291">
        <v>2.437775673390759</v>
      </c>
      <c r="AO291">
        <v>66.78939070799302</v>
      </c>
      <c r="AP291">
        <f>(AR291 - AQ291 + BQ291*1E3/(8.314*(BS291+273.15)) * AT291/BP291 * AS291) * BP291/(100*BD291) * 1000/(1000 - AR291)</f>
        <v>0</v>
      </c>
      <c r="AQ291">
        <v>14.85099775080651</v>
      </c>
      <c r="AR291">
        <v>16.27458363636363</v>
      </c>
      <c r="AS291">
        <v>-3.862738513340697E-06</v>
      </c>
      <c r="AT291">
        <v>79.34896621495415</v>
      </c>
      <c r="AU291">
        <v>172</v>
      </c>
      <c r="AV291">
        <v>29</v>
      </c>
      <c r="AW291">
        <f>IF(AU291*$H$13&gt;=AY291,1.0,(AY291/(AY291-AU291*$H$13)))</f>
        <v>0</v>
      </c>
      <c r="AX291">
        <f>(AW291-1)*100</f>
        <v>0</v>
      </c>
      <c r="AY291">
        <f>MAX(0,($B$13+$C$13*BX291)/(1+$D$13*BX291)*BQ291/(BS291+273)*$E$13)</f>
        <v>0</v>
      </c>
      <c r="AZ291">
        <f>$B$11*BY291+$C$11*BZ291+$F$11*CK291*(1-CN291)</f>
        <v>0</v>
      </c>
      <c r="BA291">
        <f>AZ291*BB291</f>
        <v>0</v>
      </c>
      <c r="BB291">
        <f>($B$11*$D$9+$C$11*$D$9+$F$11*((CX291+CP291)/MAX(CX291+CP291+CY291, 0.1)*$I$9+CY291/MAX(CX291+CP291+CY291, 0.1)*$J$9))/($B$11+$C$11+$F$11)</f>
        <v>0</v>
      </c>
      <c r="BC291">
        <f>($B$11*$K$9+$C$11*$K$9+$F$11*((CX291+CP291)/MAX(CX291+CP291+CY291, 0.1)*$P$9+CY291/MAX(CX291+CP291+CY291, 0.1)*$Q$9))/($B$11+$C$11+$F$11)</f>
        <v>0</v>
      </c>
      <c r="BD291">
        <v>6</v>
      </c>
      <c r="BE291">
        <v>0.5</v>
      </c>
      <c r="BF291" t="s">
        <v>361</v>
      </c>
      <c r="BG291">
        <v>2</v>
      </c>
      <c r="BH291" t="b">
        <v>1</v>
      </c>
      <c r="BI291">
        <v>1728493902.5</v>
      </c>
      <c r="BJ291">
        <v>392.6932592592593</v>
      </c>
      <c r="BK291">
        <v>416.456851851852</v>
      </c>
      <c r="BL291">
        <v>16.27384814814815</v>
      </c>
      <c r="BM291">
        <v>14.84945925925926</v>
      </c>
      <c r="BN291">
        <v>398.2515185185185</v>
      </c>
      <c r="BO291">
        <v>16.36425925925926</v>
      </c>
      <c r="BP291">
        <v>600.0166666666667</v>
      </c>
      <c r="BQ291">
        <v>97.49572592592594</v>
      </c>
      <c r="BR291">
        <v>0.09995258518518518</v>
      </c>
      <c r="BS291">
        <v>24.956</v>
      </c>
      <c r="BT291">
        <v>25.04088518518519</v>
      </c>
      <c r="BU291">
        <v>999.9000000000001</v>
      </c>
      <c r="BV291">
        <v>0</v>
      </c>
      <c r="BW291">
        <v>0</v>
      </c>
      <c r="BX291">
        <v>9989.279629629631</v>
      </c>
      <c r="BY291">
        <v>0</v>
      </c>
      <c r="BZ291">
        <v>261.5159259259259</v>
      </c>
      <c r="CA291">
        <v>-23.76363333333333</v>
      </c>
      <c r="CB291">
        <v>399.1896666666667</v>
      </c>
      <c r="CC291">
        <v>422.7342962962963</v>
      </c>
      <c r="CD291">
        <v>1.424387407407407</v>
      </c>
      <c r="CE291">
        <v>416.456851851852</v>
      </c>
      <c r="CF291">
        <v>14.84945925925926</v>
      </c>
      <c r="CG291">
        <v>1.586630740740741</v>
      </c>
      <c r="CH291">
        <v>1.447758888888889</v>
      </c>
      <c r="CI291">
        <v>13.82956296296296</v>
      </c>
      <c r="CJ291">
        <v>12.42730740740741</v>
      </c>
      <c r="CK291">
        <v>1600.002222222222</v>
      </c>
      <c r="CL291">
        <v>0.6919901111111111</v>
      </c>
      <c r="CM291">
        <v>0.3080098888888889</v>
      </c>
      <c r="CN291">
        <v>0</v>
      </c>
      <c r="CO291">
        <v>2.101885185185185</v>
      </c>
      <c r="CP291">
        <v>0</v>
      </c>
      <c r="CQ291">
        <v>15436.52592592592</v>
      </c>
      <c r="CR291">
        <v>13790.13703703704</v>
      </c>
      <c r="CS291">
        <v>37.29133333333333</v>
      </c>
      <c r="CT291">
        <v>38.479</v>
      </c>
      <c r="CU291">
        <v>37.91862962962963</v>
      </c>
      <c r="CV291">
        <v>36.55281481481482</v>
      </c>
      <c r="CW291">
        <v>36.66403703703703</v>
      </c>
      <c r="CX291">
        <v>1107.185555555556</v>
      </c>
      <c r="CY291">
        <v>492.8166666666667</v>
      </c>
      <c r="CZ291">
        <v>0</v>
      </c>
      <c r="DA291">
        <v>1728493966.6</v>
      </c>
      <c r="DB291">
        <v>0</v>
      </c>
      <c r="DC291">
        <v>1728490956.5</v>
      </c>
      <c r="DD291" t="s">
        <v>362</v>
      </c>
      <c r="DE291">
        <v>1728490952.5</v>
      </c>
      <c r="DF291">
        <v>1728490956.5</v>
      </c>
      <c r="DG291">
        <v>1</v>
      </c>
      <c r="DH291">
        <v>-0.065</v>
      </c>
      <c r="DI291">
        <v>-0.008</v>
      </c>
      <c r="DJ291">
        <v>-3.246</v>
      </c>
      <c r="DK291">
        <v>-0.091</v>
      </c>
      <c r="DL291">
        <v>52</v>
      </c>
      <c r="DM291">
        <v>15</v>
      </c>
      <c r="DN291">
        <v>0.25</v>
      </c>
      <c r="DO291">
        <v>0.13</v>
      </c>
      <c r="DP291">
        <v>-23.66554</v>
      </c>
      <c r="DQ291">
        <v>-1.774926078799216</v>
      </c>
      <c r="DR291">
        <v>0.214331081273809</v>
      </c>
      <c r="DS291">
        <v>0</v>
      </c>
      <c r="DT291">
        <v>1.425607</v>
      </c>
      <c r="DU291">
        <v>-0.01806799249531311</v>
      </c>
      <c r="DV291">
        <v>0.001977638996379266</v>
      </c>
      <c r="DW291">
        <v>1</v>
      </c>
      <c r="DX291">
        <v>1</v>
      </c>
      <c r="DY291">
        <v>2</v>
      </c>
      <c r="DZ291" t="s">
        <v>363</v>
      </c>
      <c r="EA291">
        <v>3.23045</v>
      </c>
      <c r="EB291">
        <v>2.70405</v>
      </c>
      <c r="EC291">
        <v>0.101387</v>
      </c>
      <c r="ED291">
        <v>0.105065</v>
      </c>
      <c r="EE291">
        <v>0.0851499</v>
      </c>
      <c r="EF291">
        <v>0.0798194</v>
      </c>
      <c r="EG291">
        <v>29582.1</v>
      </c>
      <c r="EH291">
        <v>28727.1</v>
      </c>
      <c r="EI291">
        <v>31520.9</v>
      </c>
      <c r="EJ291">
        <v>30424.4</v>
      </c>
      <c r="EK291">
        <v>38641.1</v>
      </c>
      <c r="EL291">
        <v>37011.6</v>
      </c>
      <c r="EM291">
        <v>44191</v>
      </c>
      <c r="EN291">
        <v>42475.1</v>
      </c>
      <c r="EO291">
        <v>1.80993</v>
      </c>
      <c r="EP291">
        <v>1.87995</v>
      </c>
      <c r="EQ291">
        <v>0.0891164</v>
      </c>
      <c r="ER291">
        <v>0</v>
      </c>
      <c r="ES291">
        <v>23.581</v>
      </c>
      <c r="ET291">
        <v>999.9</v>
      </c>
      <c r="EU291">
        <v>69.5</v>
      </c>
      <c r="EV291">
        <v>24.5</v>
      </c>
      <c r="EW291">
        <v>21.9983</v>
      </c>
      <c r="EX291">
        <v>60.7919</v>
      </c>
      <c r="EY291">
        <v>24.8638</v>
      </c>
      <c r="EZ291">
        <v>1</v>
      </c>
      <c r="FA291">
        <v>-0.131123</v>
      </c>
      <c r="FB291">
        <v>1.4224</v>
      </c>
      <c r="FC291">
        <v>20.1928</v>
      </c>
      <c r="FD291">
        <v>5.21984</v>
      </c>
      <c r="FE291">
        <v>11.998</v>
      </c>
      <c r="FF291">
        <v>4.96425</v>
      </c>
      <c r="FG291">
        <v>3.29565</v>
      </c>
      <c r="FH291">
        <v>9999</v>
      </c>
      <c r="FI291">
        <v>9999</v>
      </c>
      <c r="FJ291">
        <v>9999</v>
      </c>
      <c r="FK291">
        <v>148.8</v>
      </c>
      <c r="FL291">
        <v>4.97098</v>
      </c>
      <c r="FM291">
        <v>1.86768</v>
      </c>
      <c r="FN291">
        <v>1.85892</v>
      </c>
      <c r="FO291">
        <v>1.86508</v>
      </c>
      <c r="FP291">
        <v>1.86305</v>
      </c>
      <c r="FQ291">
        <v>1.86439</v>
      </c>
      <c r="FR291">
        <v>1.85989</v>
      </c>
      <c r="FS291">
        <v>1.86393</v>
      </c>
      <c r="FT291">
        <v>0</v>
      </c>
      <c r="FU291">
        <v>0</v>
      </c>
      <c r="FV291">
        <v>0</v>
      </c>
      <c r="FW291">
        <v>0</v>
      </c>
      <c r="FX291" t="s">
        <v>364</v>
      </c>
      <c r="FY291" t="s">
        <v>365</v>
      </c>
      <c r="FZ291" t="s">
        <v>366</v>
      </c>
      <c r="GA291" t="s">
        <v>366</v>
      </c>
      <c r="GB291" t="s">
        <v>366</v>
      </c>
      <c r="GC291" t="s">
        <v>366</v>
      </c>
      <c r="GD291">
        <v>0</v>
      </c>
      <c r="GE291">
        <v>100</v>
      </c>
      <c r="GF291">
        <v>100</v>
      </c>
      <c r="GG291">
        <v>-5.681</v>
      </c>
      <c r="GH291">
        <v>-0.09039999999999999</v>
      </c>
      <c r="GI291">
        <v>-2.868309889394353</v>
      </c>
      <c r="GJ291">
        <v>-0.006773961979547998</v>
      </c>
      <c r="GK291">
        <v>-8.296070481250098E-08</v>
      </c>
      <c r="GL291">
        <v>3.322967193956903E-10</v>
      </c>
      <c r="GM291">
        <v>-0.07871069313407227</v>
      </c>
      <c r="GN291">
        <v>-0.00208336341840114</v>
      </c>
      <c r="GO291">
        <v>8.801746095907445E-05</v>
      </c>
      <c r="GP291">
        <v>-2.677693255255651E-07</v>
      </c>
      <c r="GQ291">
        <v>3</v>
      </c>
      <c r="GR291">
        <v>2052</v>
      </c>
      <c r="GS291">
        <v>2</v>
      </c>
      <c r="GT291">
        <v>18</v>
      </c>
      <c r="GU291">
        <v>49.3</v>
      </c>
      <c r="GV291">
        <v>49.2</v>
      </c>
      <c r="GW291">
        <v>1.1792</v>
      </c>
      <c r="GX291">
        <v>2.38403</v>
      </c>
      <c r="GY291">
        <v>1.44897</v>
      </c>
      <c r="GZ291">
        <v>2.31934</v>
      </c>
      <c r="HA291">
        <v>1.55151</v>
      </c>
      <c r="HB291">
        <v>2.28149</v>
      </c>
      <c r="HC291">
        <v>29.687</v>
      </c>
      <c r="HD291">
        <v>14.4735</v>
      </c>
      <c r="HE291">
        <v>18</v>
      </c>
      <c r="HF291">
        <v>396.765</v>
      </c>
      <c r="HG291">
        <v>431.342</v>
      </c>
      <c r="HH291">
        <v>21.5837</v>
      </c>
      <c r="HI291">
        <v>25.2973</v>
      </c>
      <c r="HJ291">
        <v>30.001</v>
      </c>
      <c r="HK291">
        <v>25.2585</v>
      </c>
      <c r="HL291">
        <v>25.1804</v>
      </c>
      <c r="HM291">
        <v>23.653</v>
      </c>
      <c r="HN291">
        <v>40.2402</v>
      </c>
      <c r="HO291">
        <v>25.5375</v>
      </c>
      <c r="HP291">
        <v>21.5455</v>
      </c>
      <c r="HQ291">
        <v>451.096</v>
      </c>
      <c r="HR291">
        <v>14.835</v>
      </c>
      <c r="HS291">
        <v>100.05</v>
      </c>
      <c r="HT291">
        <v>101.504</v>
      </c>
    </row>
    <row r="292" spans="1:228">
      <c r="A292">
        <v>276</v>
      </c>
      <c r="B292">
        <v>1728493914.5</v>
      </c>
      <c r="C292">
        <v>2977</v>
      </c>
      <c r="D292" t="s">
        <v>920</v>
      </c>
      <c r="E292" t="s">
        <v>921</v>
      </c>
      <c r="F292">
        <v>5</v>
      </c>
      <c r="G292" t="s">
        <v>357</v>
      </c>
      <c r="H292" t="s">
        <v>358</v>
      </c>
      <c r="I292" t="s">
        <v>359</v>
      </c>
      <c r="J292" t="s">
        <v>851</v>
      </c>
      <c r="K292">
        <v>1728493906.944444</v>
      </c>
      <c r="L292">
        <f>(M292)/1000</f>
        <v>0</v>
      </c>
      <c r="M292">
        <f>IF(BH292, AP292, AJ292)</f>
        <v>0</v>
      </c>
      <c r="N292">
        <f>IF(BH292, AK292, AI292)</f>
        <v>0</v>
      </c>
      <c r="O292">
        <f>BJ292 - IF(AW292&gt;1, N292*BD292*100.0/(AY292), 0)</f>
        <v>0</v>
      </c>
      <c r="P292">
        <f>((V292-L292/2)*O292-N292)/(V292+L292/2)</f>
        <v>0</v>
      </c>
      <c r="Q292">
        <f>P292*(BQ292+BR292)/1000.0</f>
        <v>0</v>
      </c>
      <c r="R292">
        <f>(BJ292 - IF(AW292&gt;1, N292*BD292*100.0/(AY292), 0))*(BQ292+BR292)/1000.0</f>
        <v>0</v>
      </c>
      <c r="S292">
        <f>2.0/((1/U292-1/T292)+SIGN(U292)*SQRT((1/U292-1/T292)*(1/U292-1/T292) + 4*BE292/((BE292+1)*(BE292+1))*(2*1/U292*1/T292-1/T292*1/T292)))</f>
        <v>0</v>
      </c>
      <c r="T292">
        <f>IF(LEFT(BF292,1)&lt;&gt;"0",IF(LEFT(BF292,1)="1",3.0,BG292),$D$5+$E$5*(BX292*BQ292/($K$5*1000))+$F$5*(BX292*BQ292/($K$5*1000))*MAX(MIN(BD292,$J$5),$I$5)*MAX(MIN(BD292,$J$5),$I$5)+$G$5*MAX(MIN(BD292,$J$5),$I$5)*(BX292*BQ292/($K$5*1000))+$H$5*(BX292*BQ292/($K$5*1000))*(BX292*BQ292/($K$5*1000)))</f>
        <v>0</v>
      </c>
      <c r="U292">
        <f>L292*(1000-(1000*0.61365*exp(17.502*Y292/(240.97+Y292))/(BQ292+BR292)+BL292)/2)/(1000*0.61365*exp(17.502*Y292/(240.97+Y292))/(BQ292+BR292)-BL292)</f>
        <v>0</v>
      </c>
      <c r="V292">
        <f>1/((BE292+1)/(S292/1.6)+1/(T292/1.37)) + BE292/((BE292+1)/(S292/1.6) + BE292/(T292/1.37))</f>
        <v>0</v>
      </c>
      <c r="W292">
        <f>(AZ292*BC292)</f>
        <v>0</v>
      </c>
      <c r="X292">
        <f>(BS292+(W292+2*0.95*5.67E-8*(((BS292+$B$7)+273)^4-(BS292+273)^4)-44100*L292)/(1.84*29.3*T292+8*0.95*5.67E-8*(BS292+273)^3))</f>
        <v>0</v>
      </c>
      <c r="Y292">
        <f>($C$7*BT292+$D$7*BU292+$E$7*X292)</f>
        <v>0</v>
      </c>
      <c r="Z292">
        <f>0.61365*exp(17.502*Y292/(240.97+Y292))</f>
        <v>0</v>
      </c>
      <c r="AA292">
        <f>(AB292/AC292*100)</f>
        <v>0</v>
      </c>
      <c r="AB292">
        <f>BL292*(BQ292+BR292)/1000</f>
        <v>0</v>
      </c>
      <c r="AC292">
        <f>0.61365*exp(17.502*BS292/(240.97+BS292))</f>
        <v>0</v>
      </c>
      <c r="AD292">
        <f>(Z292-BL292*(BQ292+BR292)/1000)</f>
        <v>0</v>
      </c>
      <c r="AE292">
        <f>(-L292*44100)</f>
        <v>0</v>
      </c>
      <c r="AF292">
        <f>2*29.3*T292*0.92*(BS292-Y292)</f>
        <v>0</v>
      </c>
      <c r="AG292">
        <f>2*0.95*5.67E-8*(((BS292+$B$7)+273)^4-(Y292+273)^4)</f>
        <v>0</v>
      </c>
      <c r="AH292">
        <f>W292+AG292+AE292+AF292</f>
        <v>0</v>
      </c>
      <c r="AI292">
        <f>BP292*AW292*(BK292-BJ292*(1000-AW292*BM292)/(1000-AW292*BL292))/(100*BD292)</f>
        <v>0</v>
      </c>
      <c r="AJ292">
        <f>1000*BP292*AW292*(BL292-BM292)/(100*BD292*(1000-AW292*BL292))</f>
        <v>0</v>
      </c>
      <c r="AK292">
        <f>(AL292 - AM292 - BQ292*1E3/(8.314*(BS292+273.15)) * AO292/BP292 * AN292) * BP292/(100*BD292) * (1000 - BM292)/1000</f>
        <v>0</v>
      </c>
      <c r="AL292">
        <v>446.8676293239523</v>
      </c>
      <c r="AM292">
        <v>427.6224606060605</v>
      </c>
      <c r="AN292">
        <v>2.477364635610145</v>
      </c>
      <c r="AO292">
        <v>66.78939070799302</v>
      </c>
      <c r="AP292">
        <f>(AR292 - AQ292 + BQ292*1E3/(8.314*(BS292+273.15)) * AT292/BP292 * AS292) * BP292/(100*BD292) * 1000/(1000 - AR292)</f>
        <v>0</v>
      </c>
      <c r="AQ292">
        <v>14.85378294842779</v>
      </c>
      <c r="AR292">
        <v>16.27316787878788</v>
      </c>
      <c r="AS292">
        <v>-1.383906803059768E-05</v>
      </c>
      <c r="AT292">
        <v>79.34896621495415</v>
      </c>
      <c r="AU292">
        <v>171</v>
      </c>
      <c r="AV292">
        <v>28</v>
      </c>
      <c r="AW292">
        <f>IF(AU292*$H$13&gt;=AY292,1.0,(AY292/(AY292-AU292*$H$13)))</f>
        <v>0</v>
      </c>
      <c r="AX292">
        <f>(AW292-1)*100</f>
        <v>0</v>
      </c>
      <c r="AY292">
        <f>MAX(0,($B$13+$C$13*BX292)/(1+$D$13*BX292)*BQ292/(BS292+273)*$E$13)</f>
        <v>0</v>
      </c>
      <c r="AZ292">
        <f>$B$11*BY292+$C$11*BZ292+$F$11*CK292*(1-CN292)</f>
        <v>0</v>
      </c>
      <c r="BA292">
        <f>AZ292*BB292</f>
        <v>0</v>
      </c>
      <c r="BB292">
        <f>($B$11*$D$9+$C$11*$D$9+$F$11*((CX292+CP292)/MAX(CX292+CP292+CY292, 0.1)*$I$9+CY292/MAX(CX292+CP292+CY292, 0.1)*$J$9))/($B$11+$C$11+$F$11)</f>
        <v>0</v>
      </c>
      <c r="BC292">
        <f>($B$11*$K$9+$C$11*$K$9+$F$11*((CX292+CP292)/MAX(CX292+CP292+CY292, 0.1)*$P$9+CY292/MAX(CX292+CP292+CY292, 0.1)*$Q$9))/($B$11+$C$11+$F$11)</f>
        <v>0</v>
      </c>
      <c r="BD292">
        <v>6</v>
      </c>
      <c r="BE292">
        <v>0.5</v>
      </c>
      <c r="BF292" t="s">
        <v>361</v>
      </c>
      <c r="BG292">
        <v>2</v>
      </c>
      <c r="BH292" t="b">
        <v>1</v>
      </c>
      <c r="BI292">
        <v>1728493906.944444</v>
      </c>
      <c r="BJ292">
        <v>403.5381111111112</v>
      </c>
      <c r="BK292">
        <v>427.520037037037</v>
      </c>
      <c r="BL292">
        <v>16.27407037037037</v>
      </c>
      <c r="BM292">
        <v>14.85146666666667</v>
      </c>
      <c r="BN292">
        <v>409.1692962962964</v>
      </c>
      <c r="BO292">
        <v>16.36447777777778</v>
      </c>
      <c r="BP292">
        <v>600.0054814814814</v>
      </c>
      <c r="BQ292">
        <v>97.49628148148147</v>
      </c>
      <c r="BR292">
        <v>0.1000925037037037</v>
      </c>
      <c r="BS292">
        <v>24.9611962962963</v>
      </c>
      <c r="BT292">
        <v>25.04643703703704</v>
      </c>
      <c r="BU292">
        <v>999.9000000000001</v>
      </c>
      <c r="BV292">
        <v>0</v>
      </c>
      <c r="BW292">
        <v>0</v>
      </c>
      <c r="BX292">
        <v>9969.302592592592</v>
      </c>
      <c r="BY292">
        <v>0</v>
      </c>
      <c r="BZ292">
        <v>259.9502222222222</v>
      </c>
      <c r="CA292">
        <v>-23.98195555555555</v>
      </c>
      <c r="CB292">
        <v>410.213925925926</v>
      </c>
      <c r="CC292">
        <v>433.9651111111111</v>
      </c>
      <c r="CD292">
        <v>1.422602592592593</v>
      </c>
      <c r="CE292">
        <v>427.520037037037</v>
      </c>
      <c r="CF292">
        <v>14.85146666666667</v>
      </c>
      <c r="CG292">
        <v>1.586661481481481</v>
      </c>
      <c r="CH292">
        <v>1.447962962962963</v>
      </c>
      <c r="CI292">
        <v>13.82985555555556</v>
      </c>
      <c r="CJ292">
        <v>12.42944814814815</v>
      </c>
      <c r="CK292">
        <v>1599.991851851852</v>
      </c>
      <c r="CL292">
        <v>0.6919874444444445</v>
      </c>
      <c r="CM292">
        <v>0.3080125555555555</v>
      </c>
      <c r="CN292">
        <v>0</v>
      </c>
      <c r="CO292">
        <v>2.112181481481481</v>
      </c>
      <c r="CP292">
        <v>0</v>
      </c>
      <c r="CQ292">
        <v>15431.42592592593</v>
      </c>
      <c r="CR292">
        <v>13790.03703703704</v>
      </c>
      <c r="CS292">
        <v>37.27296296296296</v>
      </c>
      <c r="CT292">
        <v>38.46033333333333</v>
      </c>
      <c r="CU292">
        <v>37.90025925925926</v>
      </c>
      <c r="CV292">
        <v>36.55281481481482</v>
      </c>
      <c r="CW292">
        <v>36.64566666666666</v>
      </c>
      <c r="CX292">
        <v>1107.173703703704</v>
      </c>
      <c r="CY292">
        <v>492.8181481481482</v>
      </c>
      <c r="CZ292">
        <v>0</v>
      </c>
      <c r="DA292">
        <v>1728493971.4</v>
      </c>
      <c r="DB292">
        <v>0</v>
      </c>
      <c r="DC292">
        <v>1728490956.5</v>
      </c>
      <c r="DD292" t="s">
        <v>362</v>
      </c>
      <c r="DE292">
        <v>1728490952.5</v>
      </c>
      <c r="DF292">
        <v>1728490956.5</v>
      </c>
      <c r="DG292">
        <v>1</v>
      </c>
      <c r="DH292">
        <v>-0.065</v>
      </c>
      <c r="DI292">
        <v>-0.008</v>
      </c>
      <c r="DJ292">
        <v>-3.246</v>
      </c>
      <c r="DK292">
        <v>-0.091</v>
      </c>
      <c r="DL292">
        <v>52</v>
      </c>
      <c r="DM292">
        <v>15</v>
      </c>
      <c r="DN292">
        <v>0.25</v>
      </c>
      <c r="DO292">
        <v>0.13</v>
      </c>
      <c r="DP292">
        <v>-23.84973902439024</v>
      </c>
      <c r="DQ292">
        <v>-2.251356794425099</v>
      </c>
      <c r="DR292">
        <v>0.2627986383731002</v>
      </c>
      <c r="DS292">
        <v>0</v>
      </c>
      <c r="DT292">
        <v>1.423738536585366</v>
      </c>
      <c r="DU292">
        <v>-0.02228571428571465</v>
      </c>
      <c r="DV292">
        <v>0.002324641657122098</v>
      </c>
      <c r="DW292">
        <v>1</v>
      </c>
      <c r="DX292">
        <v>1</v>
      </c>
      <c r="DY292">
        <v>2</v>
      </c>
      <c r="DZ292" t="s">
        <v>363</v>
      </c>
      <c r="EA292">
        <v>3.23046</v>
      </c>
      <c r="EB292">
        <v>2.70441</v>
      </c>
      <c r="EC292">
        <v>0.103402</v>
      </c>
      <c r="ED292">
        <v>0.10709</v>
      </c>
      <c r="EE292">
        <v>0.08514049999999999</v>
      </c>
      <c r="EF292">
        <v>0.07981969999999999</v>
      </c>
      <c r="EG292">
        <v>29515.3</v>
      </c>
      <c r="EH292">
        <v>28661.4</v>
      </c>
      <c r="EI292">
        <v>31520.3</v>
      </c>
      <c r="EJ292">
        <v>30423.8</v>
      </c>
      <c r="EK292">
        <v>38640.9</v>
      </c>
      <c r="EL292">
        <v>37010.9</v>
      </c>
      <c r="EM292">
        <v>44190.2</v>
      </c>
      <c r="EN292">
        <v>42474.3</v>
      </c>
      <c r="EO292">
        <v>1.81238</v>
      </c>
      <c r="EP292">
        <v>1.87985</v>
      </c>
      <c r="EQ292">
        <v>0.0893697</v>
      </c>
      <c r="ER292">
        <v>0</v>
      </c>
      <c r="ES292">
        <v>23.5896</v>
      </c>
      <c r="ET292">
        <v>999.9</v>
      </c>
      <c r="EU292">
        <v>69.5</v>
      </c>
      <c r="EV292">
        <v>24.5</v>
      </c>
      <c r="EW292">
        <v>21.9993</v>
      </c>
      <c r="EX292">
        <v>61.2919</v>
      </c>
      <c r="EY292">
        <v>25.012</v>
      </c>
      <c r="EZ292">
        <v>1</v>
      </c>
      <c r="FA292">
        <v>-0.130175</v>
      </c>
      <c r="FB292">
        <v>1.44752</v>
      </c>
      <c r="FC292">
        <v>20.1927</v>
      </c>
      <c r="FD292">
        <v>5.21924</v>
      </c>
      <c r="FE292">
        <v>11.998</v>
      </c>
      <c r="FF292">
        <v>4.964</v>
      </c>
      <c r="FG292">
        <v>3.29558</v>
      </c>
      <c r="FH292">
        <v>9999</v>
      </c>
      <c r="FI292">
        <v>9999</v>
      </c>
      <c r="FJ292">
        <v>9999</v>
      </c>
      <c r="FK292">
        <v>148.8</v>
      </c>
      <c r="FL292">
        <v>4.97095</v>
      </c>
      <c r="FM292">
        <v>1.86768</v>
      </c>
      <c r="FN292">
        <v>1.85894</v>
      </c>
      <c r="FO292">
        <v>1.86508</v>
      </c>
      <c r="FP292">
        <v>1.86304</v>
      </c>
      <c r="FQ292">
        <v>1.86443</v>
      </c>
      <c r="FR292">
        <v>1.85989</v>
      </c>
      <c r="FS292">
        <v>1.86395</v>
      </c>
      <c r="FT292">
        <v>0</v>
      </c>
      <c r="FU292">
        <v>0</v>
      </c>
      <c r="FV292">
        <v>0</v>
      </c>
      <c r="FW292">
        <v>0</v>
      </c>
      <c r="FX292" t="s">
        <v>364</v>
      </c>
      <c r="FY292" t="s">
        <v>365</v>
      </c>
      <c r="FZ292" t="s">
        <v>366</v>
      </c>
      <c r="GA292" t="s">
        <v>366</v>
      </c>
      <c r="GB292" t="s">
        <v>366</v>
      </c>
      <c r="GC292" t="s">
        <v>366</v>
      </c>
      <c r="GD292">
        <v>0</v>
      </c>
      <c r="GE292">
        <v>100</v>
      </c>
      <c r="GF292">
        <v>100</v>
      </c>
      <c r="GG292">
        <v>-5.754</v>
      </c>
      <c r="GH292">
        <v>-0.09039999999999999</v>
      </c>
      <c r="GI292">
        <v>-2.868309889394353</v>
      </c>
      <c r="GJ292">
        <v>-0.006773961979547998</v>
      </c>
      <c r="GK292">
        <v>-8.296070481250098E-08</v>
      </c>
      <c r="GL292">
        <v>3.322967193956903E-10</v>
      </c>
      <c r="GM292">
        <v>-0.07871069313407227</v>
      </c>
      <c r="GN292">
        <v>-0.00208336341840114</v>
      </c>
      <c r="GO292">
        <v>8.801746095907445E-05</v>
      </c>
      <c r="GP292">
        <v>-2.677693255255651E-07</v>
      </c>
      <c r="GQ292">
        <v>3</v>
      </c>
      <c r="GR292">
        <v>2052</v>
      </c>
      <c r="GS292">
        <v>2</v>
      </c>
      <c r="GT292">
        <v>18</v>
      </c>
      <c r="GU292">
        <v>49.4</v>
      </c>
      <c r="GV292">
        <v>49.3</v>
      </c>
      <c r="GW292">
        <v>1.20239</v>
      </c>
      <c r="GX292">
        <v>2.37183</v>
      </c>
      <c r="GY292">
        <v>1.44775</v>
      </c>
      <c r="GZ292">
        <v>2.31934</v>
      </c>
      <c r="HA292">
        <v>1.55151</v>
      </c>
      <c r="HB292">
        <v>2.40112</v>
      </c>
      <c r="HC292">
        <v>29.687</v>
      </c>
      <c r="HD292">
        <v>14.4998</v>
      </c>
      <c r="HE292">
        <v>18</v>
      </c>
      <c r="HF292">
        <v>398.063</v>
      </c>
      <c r="HG292">
        <v>431.345</v>
      </c>
      <c r="HH292">
        <v>21.5454</v>
      </c>
      <c r="HI292">
        <v>25.3064</v>
      </c>
      <c r="HJ292">
        <v>30.001</v>
      </c>
      <c r="HK292">
        <v>25.2676</v>
      </c>
      <c r="HL292">
        <v>25.1882</v>
      </c>
      <c r="HM292">
        <v>24.1033</v>
      </c>
      <c r="HN292">
        <v>40.2402</v>
      </c>
      <c r="HO292">
        <v>25.1569</v>
      </c>
      <c r="HP292">
        <v>21.4915</v>
      </c>
      <c r="HQ292">
        <v>466.122</v>
      </c>
      <c r="HR292">
        <v>14.835</v>
      </c>
      <c r="HS292">
        <v>100.049</v>
      </c>
      <c r="HT292">
        <v>101.502</v>
      </c>
    </row>
    <row r="293" spans="1:228">
      <c r="A293">
        <v>277</v>
      </c>
      <c r="B293">
        <v>1728493920</v>
      </c>
      <c r="C293">
        <v>2982.5</v>
      </c>
      <c r="D293" t="s">
        <v>922</v>
      </c>
      <c r="E293" t="s">
        <v>923</v>
      </c>
      <c r="F293">
        <v>5</v>
      </c>
      <c r="G293" t="s">
        <v>357</v>
      </c>
      <c r="H293" t="s">
        <v>358</v>
      </c>
      <c r="I293" t="s">
        <v>359</v>
      </c>
      <c r="J293" t="s">
        <v>851</v>
      </c>
      <c r="K293">
        <v>1728493912.232143</v>
      </c>
      <c r="L293">
        <f>(M293)/1000</f>
        <v>0</v>
      </c>
      <c r="M293">
        <f>IF(BH293, AP293, AJ293)</f>
        <v>0</v>
      </c>
      <c r="N293">
        <f>IF(BH293, AK293, AI293)</f>
        <v>0</v>
      </c>
      <c r="O293">
        <f>BJ293 - IF(AW293&gt;1, N293*BD293*100.0/(AY293), 0)</f>
        <v>0</v>
      </c>
      <c r="P293">
        <f>((V293-L293/2)*O293-N293)/(V293+L293/2)</f>
        <v>0</v>
      </c>
      <c r="Q293">
        <f>P293*(BQ293+BR293)/1000.0</f>
        <v>0</v>
      </c>
      <c r="R293">
        <f>(BJ293 - IF(AW293&gt;1, N293*BD293*100.0/(AY293), 0))*(BQ293+BR293)/1000.0</f>
        <v>0</v>
      </c>
      <c r="S293">
        <f>2.0/((1/U293-1/T293)+SIGN(U293)*SQRT((1/U293-1/T293)*(1/U293-1/T293) + 4*BE293/((BE293+1)*(BE293+1))*(2*1/U293*1/T293-1/T293*1/T293)))</f>
        <v>0</v>
      </c>
      <c r="T293">
        <f>IF(LEFT(BF293,1)&lt;&gt;"0",IF(LEFT(BF293,1)="1",3.0,BG293),$D$5+$E$5*(BX293*BQ293/($K$5*1000))+$F$5*(BX293*BQ293/($K$5*1000))*MAX(MIN(BD293,$J$5),$I$5)*MAX(MIN(BD293,$J$5),$I$5)+$G$5*MAX(MIN(BD293,$J$5),$I$5)*(BX293*BQ293/($K$5*1000))+$H$5*(BX293*BQ293/($K$5*1000))*(BX293*BQ293/($K$5*1000)))</f>
        <v>0</v>
      </c>
      <c r="U293">
        <f>L293*(1000-(1000*0.61365*exp(17.502*Y293/(240.97+Y293))/(BQ293+BR293)+BL293)/2)/(1000*0.61365*exp(17.502*Y293/(240.97+Y293))/(BQ293+BR293)-BL293)</f>
        <v>0</v>
      </c>
      <c r="V293">
        <f>1/((BE293+1)/(S293/1.6)+1/(T293/1.37)) + BE293/((BE293+1)/(S293/1.6) + BE293/(T293/1.37))</f>
        <v>0</v>
      </c>
      <c r="W293">
        <f>(AZ293*BC293)</f>
        <v>0</v>
      </c>
      <c r="X293">
        <f>(BS293+(W293+2*0.95*5.67E-8*(((BS293+$B$7)+273)^4-(BS293+273)^4)-44100*L293)/(1.84*29.3*T293+8*0.95*5.67E-8*(BS293+273)^3))</f>
        <v>0</v>
      </c>
      <c r="Y293">
        <f>($C$7*BT293+$D$7*BU293+$E$7*X293)</f>
        <v>0</v>
      </c>
      <c r="Z293">
        <f>0.61365*exp(17.502*Y293/(240.97+Y293))</f>
        <v>0</v>
      </c>
      <c r="AA293">
        <f>(AB293/AC293*100)</f>
        <v>0</v>
      </c>
      <c r="AB293">
        <f>BL293*(BQ293+BR293)/1000</f>
        <v>0</v>
      </c>
      <c r="AC293">
        <f>0.61365*exp(17.502*BS293/(240.97+BS293))</f>
        <v>0</v>
      </c>
      <c r="AD293">
        <f>(Z293-BL293*(BQ293+BR293)/1000)</f>
        <v>0</v>
      </c>
      <c r="AE293">
        <f>(-L293*44100)</f>
        <v>0</v>
      </c>
      <c r="AF293">
        <f>2*29.3*T293*0.92*(BS293-Y293)</f>
        <v>0</v>
      </c>
      <c r="AG293">
        <f>2*0.95*5.67E-8*(((BS293+$B$7)+273)^4-(Y293+273)^4)</f>
        <v>0</v>
      </c>
      <c r="AH293">
        <f>W293+AG293+AE293+AF293</f>
        <v>0</v>
      </c>
      <c r="AI293">
        <f>BP293*AW293*(BK293-BJ293*(1000-AW293*BM293)/(1000-AW293*BL293))/(100*BD293)</f>
        <v>0</v>
      </c>
      <c r="AJ293">
        <f>1000*BP293*AW293*(BL293-BM293)/(100*BD293*(1000-AW293*BL293))</f>
        <v>0</v>
      </c>
      <c r="AK293">
        <f>(AL293 - AM293 - BQ293*1E3/(8.314*(BS293+273.15)) * AO293/BP293 * AN293) * BP293/(100*BD293) * (1000 - BM293)/1000</f>
        <v>0</v>
      </c>
      <c r="AL293">
        <v>460.5678280767502</v>
      </c>
      <c r="AM293">
        <v>441.1583333333332</v>
      </c>
      <c r="AN293">
        <v>2.448264869943166</v>
      </c>
      <c r="AO293">
        <v>66.78939070799302</v>
      </c>
      <c r="AP293">
        <f>(AR293 - AQ293 + BQ293*1E3/(8.314*(BS293+273.15)) * AT293/BP293 * AS293) * BP293/(100*BD293) * 1000/(1000 - AR293)</f>
        <v>0</v>
      </c>
      <c r="AQ293">
        <v>14.85546202354237</v>
      </c>
      <c r="AR293">
        <v>16.27223757575757</v>
      </c>
      <c r="AS293">
        <v>1.887977075398221E-06</v>
      </c>
      <c r="AT293">
        <v>79.34896621495415</v>
      </c>
      <c r="AU293">
        <v>170</v>
      </c>
      <c r="AV293">
        <v>28</v>
      </c>
      <c r="AW293">
        <f>IF(AU293*$H$13&gt;=AY293,1.0,(AY293/(AY293-AU293*$H$13)))</f>
        <v>0</v>
      </c>
      <c r="AX293">
        <f>(AW293-1)*100</f>
        <v>0</v>
      </c>
      <c r="AY293">
        <f>MAX(0,($B$13+$C$13*BX293)/(1+$D$13*BX293)*BQ293/(BS293+273)*$E$13)</f>
        <v>0</v>
      </c>
      <c r="AZ293">
        <f>$B$11*BY293+$C$11*BZ293+$F$11*CK293*(1-CN293)</f>
        <v>0</v>
      </c>
      <c r="BA293">
        <f>AZ293*BB293</f>
        <v>0</v>
      </c>
      <c r="BB293">
        <f>($B$11*$D$9+$C$11*$D$9+$F$11*((CX293+CP293)/MAX(CX293+CP293+CY293, 0.1)*$I$9+CY293/MAX(CX293+CP293+CY293, 0.1)*$J$9))/($B$11+$C$11+$F$11)</f>
        <v>0</v>
      </c>
      <c r="BC293">
        <f>($B$11*$K$9+$C$11*$K$9+$F$11*((CX293+CP293)/MAX(CX293+CP293+CY293, 0.1)*$P$9+CY293/MAX(CX293+CP293+CY293, 0.1)*$Q$9))/($B$11+$C$11+$F$11)</f>
        <v>0</v>
      </c>
      <c r="BD293">
        <v>6</v>
      </c>
      <c r="BE293">
        <v>0.5</v>
      </c>
      <c r="BF293" t="s">
        <v>361</v>
      </c>
      <c r="BG293">
        <v>2</v>
      </c>
      <c r="BH293" t="b">
        <v>1</v>
      </c>
      <c r="BI293">
        <v>1728493912.232143</v>
      </c>
      <c r="BJ293">
        <v>416.3947857142858</v>
      </c>
      <c r="BK293">
        <v>440.531</v>
      </c>
      <c r="BL293">
        <v>16.27408214285714</v>
      </c>
      <c r="BM293">
        <v>14.85338928571429</v>
      </c>
      <c r="BN293">
        <v>422.1123214285714</v>
      </c>
      <c r="BO293">
        <v>16.36449285714286</v>
      </c>
      <c r="BP293">
        <v>599.9882500000001</v>
      </c>
      <c r="BQ293">
        <v>97.49702499999999</v>
      </c>
      <c r="BR293">
        <v>0.09993826785714285</v>
      </c>
      <c r="BS293">
        <v>24.95165714285715</v>
      </c>
      <c r="BT293">
        <v>25.04748214285715</v>
      </c>
      <c r="BU293">
        <v>999.9000000000002</v>
      </c>
      <c r="BV293">
        <v>0</v>
      </c>
      <c r="BW293">
        <v>0</v>
      </c>
      <c r="BX293">
        <v>9989.215714285714</v>
      </c>
      <c r="BY293">
        <v>0</v>
      </c>
      <c r="BZ293">
        <v>260.2866785714285</v>
      </c>
      <c r="CA293">
        <v>-24.13618928571428</v>
      </c>
      <c r="CB293">
        <v>423.2833571428572</v>
      </c>
      <c r="CC293">
        <v>447.1729999999999</v>
      </c>
      <c r="CD293">
        <v>1.420698571428571</v>
      </c>
      <c r="CE293">
        <v>440.531</v>
      </c>
      <c r="CF293">
        <v>14.85338928571429</v>
      </c>
      <c r="CG293">
        <v>1.586675</v>
      </c>
      <c r="CH293">
        <v>1.448161785714286</v>
      </c>
      <c r="CI293">
        <v>13.82999285714286</v>
      </c>
      <c r="CJ293">
        <v>12.43153214285715</v>
      </c>
      <c r="CK293">
        <v>1600.0175</v>
      </c>
      <c r="CL293">
        <v>0.6919898928571431</v>
      </c>
      <c r="CM293">
        <v>0.3080101071428571</v>
      </c>
      <c r="CN293">
        <v>0</v>
      </c>
      <c r="CO293">
        <v>2.169425</v>
      </c>
      <c r="CP293">
        <v>0</v>
      </c>
      <c r="CQ293">
        <v>15425.73214285715</v>
      </c>
      <c r="CR293">
        <v>13790.28214285715</v>
      </c>
      <c r="CS293">
        <v>37.24771428571428</v>
      </c>
      <c r="CT293">
        <v>38.43924999999999</v>
      </c>
      <c r="CU293">
        <v>37.88164285714286</v>
      </c>
      <c r="CV293">
        <v>36.55314285714286</v>
      </c>
      <c r="CW293">
        <v>36.62721428571428</v>
      </c>
      <c r="CX293">
        <v>1107.194642857143</v>
      </c>
      <c r="CY293">
        <v>492.8228571428571</v>
      </c>
      <c r="CZ293">
        <v>0</v>
      </c>
      <c r="DA293">
        <v>1728493976.8</v>
      </c>
      <c r="DB293">
        <v>0</v>
      </c>
      <c r="DC293">
        <v>1728490956.5</v>
      </c>
      <c r="DD293" t="s">
        <v>362</v>
      </c>
      <c r="DE293">
        <v>1728490952.5</v>
      </c>
      <c r="DF293">
        <v>1728490956.5</v>
      </c>
      <c r="DG293">
        <v>1</v>
      </c>
      <c r="DH293">
        <v>-0.065</v>
      </c>
      <c r="DI293">
        <v>-0.008</v>
      </c>
      <c r="DJ293">
        <v>-3.246</v>
      </c>
      <c r="DK293">
        <v>-0.091</v>
      </c>
      <c r="DL293">
        <v>52</v>
      </c>
      <c r="DM293">
        <v>15</v>
      </c>
      <c r="DN293">
        <v>0.25</v>
      </c>
      <c r="DO293">
        <v>0.13</v>
      </c>
      <c r="DP293">
        <v>-24.089745</v>
      </c>
      <c r="DQ293">
        <v>-2.095303564727987</v>
      </c>
      <c r="DR293">
        <v>0.2443412858585303</v>
      </c>
      <c r="DS293">
        <v>0</v>
      </c>
      <c r="DT293">
        <v>1.4214225</v>
      </c>
      <c r="DU293">
        <v>-0.02343984990619339</v>
      </c>
      <c r="DV293">
        <v>0.002377096706068143</v>
      </c>
      <c r="DW293">
        <v>1</v>
      </c>
      <c r="DX293">
        <v>1</v>
      </c>
      <c r="DY293">
        <v>2</v>
      </c>
      <c r="DZ293" t="s">
        <v>363</v>
      </c>
      <c r="EA293">
        <v>3.23033</v>
      </c>
      <c r="EB293">
        <v>2.70438</v>
      </c>
      <c r="EC293">
        <v>0.105832</v>
      </c>
      <c r="ED293">
        <v>0.109506</v>
      </c>
      <c r="EE293">
        <v>0.0851314</v>
      </c>
      <c r="EF293">
        <v>0.0798227</v>
      </c>
      <c r="EG293">
        <v>29434.4</v>
      </c>
      <c r="EH293">
        <v>28583</v>
      </c>
      <c r="EI293">
        <v>31519.4</v>
      </c>
      <c r="EJ293">
        <v>30422.9</v>
      </c>
      <c r="EK293">
        <v>38640.3</v>
      </c>
      <c r="EL293">
        <v>37009.7</v>
      </c>
      <c r="EM293">
        <v>44189</v>
      </c>
      <c r="EN293">
        <v>42473</v>
      </c>
      <c r="EO293">
        <v>1.81437</v>
      </c>
      <c r="EP293">
        <v>1.87945</v>
      </c>
      <c r="EQ293">
        <v>0.0865683</v>
      </c>
      <c r="ER293">
        <v>0</v>
      </c>
      <c r="ES293">
        <v>23.5994</v>
      </c>
      <c r="ET293">
        <v>999.9</v>
      </c>
      <c r="EU293">
        <v>69.5</v>
      </c>
      <c r="EV293">
        <v>24.5</v>
      </c>
      <c r="EW293">
        <v>21.9988</v>
      </c>
      <c r="EX293">
        <v>60.9019</v>
      </c>
      <c r="EY293">
        <v>25.2324</v>
      </c>
      <c r="EZ293">
        <v>1</v>
      </c>
      <c r="FA293">
        <v>-0.129098</v>
      </c>
      <c r="FB293">
        <v>1.53215</v>
      </c>
      <c r="FC293">
        <v>20.1921</v>
      </c>
      <c r="FD293">
        <v>5.21954</v>
      </c>
      <c r="FE293">
        <v>11.998</v>
      </c>
      <c r="FF293">
        <v>4.964</v>
      </c>
      <c r="FG293">
        <v>3.29565</v>
      </c>
      <c r="FH293">
        <v>9999</v>
      </c>
      <c r="FI293">
        <v>9999</v>
      </c>
      <c r="FJ293">
        <v>9999</v>
      </c>
      <c r="FK293">
        <v>148.8</v>
      </c>
      <c r="FL293">
        <v>4.97097</v>
      </c>
      <c r="FM293">
        <v>1.86768</v>
      </c>
      <c r="FN293">
        <v>1.85895</v>
      </c>
      <c r="FO293">
        <v>1.86508</v>
      </c>
      <c r="FP293">
        <v>1.86303</v>
      </c>
      <c r="FQ293">
        <v>1.86441</v>
      </c>
      <c r="FR293">
        <v>1.85987</v>
      </c>
      <c r="FS293">
        <v>1.86394</v>
      </c>
      <c r="FT293">
        <v>0</v>
      </c>
      <c r="FU293">
        <v>0</v>
      </c>
      <c r="FV293">
        <v>0</v>
      </c>
      <c r="FW293">
        <v>0</v>
      </c>
      <c r="FX293" t="s">
        <v>364</v>
      </c>
      <c r="FY293" t="s">
        <v>365</v>
      </c>
      <c r="FZ293" t="s">
        <v>366</v>
      </c>
      <c r="GA293" t="s">
        <v>366</v>
      </c>
      <c r="GB293" t="s">
        <v>366</v>
      </c>
      <c r="GC293" t="s">
        <v>366</v>
      </c>
      <c r="GD293">
        <v>0</v>
      </c>
      <c r="GE293">
        <v>100</v>
      </c>
      <c r="GF293">
        <v>100</v>
      </c>
      <c r="GG293">
        <v>-5.843</v>
      </c>
      <c r="GH293">
        <v>-0.09039999999999999</v>
      </c>
      <c r="GI293">
        <v>-2.868309889394353</v>
      </c>
      <c r="GJ293">
        <v>-0.006773961979547998</v>
      </c>
      <c r="GK293">
        <v>-8.296070481250098E-08</v>
      </c>
      <c r="GL293">
        <v>3.322967193956903E-10</v>
      </c>
      <c r="GM293">
        <v>-0.07871069313407227</v>
      </c>
      <c r="GN293">
        <v>-0.00208336341840114</v>
      </c>
      <c r="GO293">
        <v>8.801746095907445E-05</v>
      </c>
      <c r="GP293">
        <v>-2.677693255255651E-07</v>
      </c>
      <c r="GQ293">
        <v>3</v>
      </c>
      <c r="GR293">
        <v>2052</v>
      </c>
      <c r="GS293">
        <v>2</v>
      </c>
      <c r="GT293">
        <v>18</v>
      </c>
      <c r="GU293">
        <v>49.5</v>
      </c>
      <c r="GV293">
        <v>49.4</v>
      </c>
      <c r="GW293">
        <v>1.23169</v>
      </c>
      <c r="GX293">
        <v>2.37915</v>
      </c>
      <c r="GY293">
        <v>1.44897</v>
      </c>
      <c r="GZ293">
        <v>2.31934</v>
      </c>
      <c r="HA293">
        <v>1.55151</v>
      </c>
      <c r="HB293">
        <v>2.24854</v>
      </c>
      <c r="HC293">
        <v>29.687</v>
      </c>
      <c r="HD293">
        <v>14.4735</v>
      </c>
      <c r="HE293">
        <v>18</v>
      </c>
      <c r="HF293">
        <v>399.154</v>
      </c>
      <c r="HG293">
        <v>431.198</v>
      </c>
      <c r="HH293">
        <v>21.4878</v>
      </c>
      <c r="HI293">
        <v>25.3186</v>
      </c>
      <c r="HJ293">
        <v>30.001</v>
      </c>
      <c r="HK293">
        <v>25.2797</v>
      </c>
      <c r="HL293">
        <v>25.1992</v>
      </c>
      <c r="HM293">
        <v>24.6982</v>
      </c>
      <c r="HN293">
        <v>40.2402</v>
      </c>
      <c r="HO293">
        <v>25.1569</v>
      </c>
      <c r="HP293">
        <v>21.4431</v>
      </c>
      <c r="HQ293">
        <v>476.147</v>
      </c>
      <c r="HR293">
        <v>14.835</v>
      </c>
      <c r="HS293">
        <v>100.046</v>
      </c>
      <c r="HT293">
        <v>101.499</v>
      </c>
    </row>
    <row r="294" spans="1:228">
      <c r="A294">
        <v>278</v>
      </c>
      <c r="B294">
        <v>1728493924.5</v>
      </c>
      <c r="C294">
        <v>2987</v>
      </c>
      <c r="D294" t="s">
        <v>924</v>
      </c>
      <c r="E294" t="s">
        <v>925</v>
      </c>
      <c r="F294">
        <v>5</v>
      </c>
      <c r="G294" t="s">
        <v>357</v>
      </c>
      <c r="H294" t="s">
        <v>358</v>
      </c>
      <c r="I294" t="s">
        <v>359</v>
      </c>
      <c r="J294" t="s">
        <v>851</v>
      </c>
      <c r="K294">
        <v>1728493916.678571</v>
      </c>
      <c r="L294">
        <f>(M294)/1000</f>
        <v>0</v>
      </c>
      <c r="M294">
        <f>IF(BH294, AP294, AJ294)</f>
        <v>0</v>
      </c>
      <c r="N294">
        <f>IF(BH294, AK294, AI294)</f>
        <v>0</v>
      </c>
      <c r="O294">
        <f>BJ294 - IF(AW294&gt;1, N294*BD294*100.0/(AY294), 0)</f>
        <v>0</v>
      </c>
      <c r="P294">
        <f>((V294-L294/2)*O294-N294)/(V294+L294/2)</f>
        <v>0</v>
      </c>
      <c r="Q294">
        <f>P294*(BQ294+BR294)/1000.0</f>
        <v>0</v>
      </c>
      <c r="R294">
        <f>(BJ294 - IF(AW294&gt;1, N294*BD294*100.0/(AY294), 0))*(BQ294+BR294)/1000.0</f>
        <v>0</v>
      </c>
      <c r="S294">
        <f>2.0/((1/U294-1/T294)+SIGN(U294)*SQRT((1/U294-1/T294)*(1/U294-1/T294) + 4*BE294/((BE294+1)*(BE294+1))*(2*1/U294*1/T294-1/T294*1/T294)))</f>
        <v>0</v>
      </c>
      <c r="T294">
        <f>IF(LEFT(BF294,1)&lt;&gt;"0",IF(LEFT(BF294,1)="1",3.0,BG294),$D$5+$E$5*(BX294*BQ294/($K$5*1000))+$F$5*(BX294*BQ294/($K$5*1000))*MAX(MIN(BD294,$J$5),$I$5)*MAX(MIN(BD294,$J$5),$I$5)+$G$5*MAX(MIN(BD294,$J$5),$I$5)*(BX294*BQ294/($K$5*1000))+$H$5*(BX294*BQ294/($K$5*1000))*(BX294*BQ294/($K$5*1000)))</f>
        <v>0</v>
      </c>
      <c r="U294">
        <f>L294*(1000-(1000*0.61365*exp(17.502*Y294/(240.97+Y294))/(BQ294+BR294)+BL294)/2)/(1000*0.61365*exp(17.502*Y294/(240.97+Y294))/(BQ294+BR294)-BL294)</f>
        <v>0</v>
      </c>
      <c r="V294">
        <f>1/((BE294+1)/(S294/1.6)+1/(T294/1.37)) + BE294/((BE294+1)/(S294/1.6) + BE294/(T294/1.37))</f>
        <v>0</v>
      </c>
      <c r="W294">
        <f>(AZ294*BC294)</f>
        <v>0</v>
      </c>
      <c r="X294">
        <f>(BS294+(W294+2*0.95*5.67E-8*(((BS294+$B$7)+273)^4-(BS294+273)^4)-44100*L294)/(1.84*29.3*T294+8*0.95*5.67E-8*(BS294+273)^3))</f>
        <v>0</v>
      </c>
      <c r="Y294">
        <f>($C$7*BT294+$D$7*BU294+$E$7*X294)</f>
        <v>0</v>
      </c>
      <c r="Z294">
        <f>0.61365*exp(17.502*Y294/(240.97+Y294))</f>
        <v>0</v>
      </c>
      <c r="AA294">
        <f>(AB294/AC294*100)</f>
        <v>0</v>
      </c>
      <c r="AB294">
        <f>BL294*(BQ294+BR294)/1000</f>
        <v>0</v>
      </c>
      <c r="AC294">
        <f>0.61365*exp(17.502*BS294/(240.97+BS294))</f>
        <v>0</v>
      </c>
      <c r="AD294">
        <f>(Z294-BL294*(BQ294+BR294)/1000)</f>
        <v>0</v>
      </c>
      <c r="AE294">
        <f>(-L294*44100)</f>
        <v>0</v>
      </c>
      <c r="AF294">
        <f>2*29.3*T294*0.92*(BS294-Y294)</f>
        <v>0</v>
      </c>
      <c r="AG294">
        <f>2*0.95*5.67E-8*(((BS294+$B$7)+273)^4-(Y294+273)^4)</f>
        <v>0</v>
      </c>
      <c r="AH294">
        <f>W294+AG294+AE294+AF294</f>
        <v>0</v>
      </c>
      <c r="AI294">
        <f>BP294*AW294*(BK294-BJ294*(1000-AW294*BM294)/(1000-AW294*BL294))/(100*BD294)</f>
        <v>0</v>
      </c>
      <c r="AJ294">
        <f>1000*BP294*AW294*(BL294-BM294)/(100*BD294*(1000-AW294*BL294))</f>
        <v>0</v>
      </c>
      <c r="AK294">
        <f>(AL294 - AM294 - BQ294*1E3/(8.314*(BS294+273.15)) * AO294/BP294 * AN294) * BP294/(100*BD294) * (1000 - BM294)/1000</f>
        <v>0</v>
      </c>
      <c r="AL294">
        <v>471.9225342392737</v>
      </c>
      <c r="AM294">
        <v>452.2772060606059</v>
      </c>
      <c r="AN294">
        <v>2.466307021954733</v>
      </c>
      <c r="AO294">
        <v>66.78939070799302</v>
      </c>
      <c r="AP294">
        <f>(AR294 - AQ294 + BQ294*1E3/(8.314*(BS294+273.15)) * AT294/BP294 * AS294) * BP294/(100*BD294) * 1000/(1000 - AR294)</f>
        <v>0</v>
      </c>
      <c r="AQ294">
        <v>14.85654200879226</v>
      </c>
      <c r="AR294">
        <v>16.26963272727273</v>
      </c>
      <c r="AS294">
        <v>-2.313461499325574E-05</v>
      </c>
      <c r="AT294">
        <v>79.34896621495415</v>
      </c>
      <c r="AU294">
        <v>170</v>
      </c>
      <c r="AV294">
        <v>28</v>
      </c>
      <c r="AW294">
        <f>IF(AU294*$H$13&gt;=AY294,1.0,(AY294/(AY294-AU294*$H$13)))</f>
        <v>0</v>
      </c>
      <c r="AX294">
        <f>(AW294-1)*100</f>
        <v>0</v>
      </c>
      <c r="AY294">
        <f>MAX(0,($B$13+$C$13*BX294)/(1+$D$13*BX294)*BQ294/(BS294+273)*$E$13)</f>
        <v>0</v>
      </c>
      <c r="AZ294">
        <f>$B$11*BY294+$C$11*BZ294+$F$11*CK294*(1-CN294)</f>
        <v>0</v>
      </c>
      <c r="BA294">
        <f>AZ294*BB294</f>
        <v>0</v>
      </c>
      <c r="BB294">
        <f>($B$11*$D$9+$C$11*$D$9+$F$11*((CX294+CP294)/MAX(CX294+CP294+CY294, 0.1)*$I$9+CY294/MAX(CX294+CP294+CY294, 0.1)*$J$9))/($B$11+$C$11+$F$11)</f>
        <v>0</v>
      </c>
      <c r="BC294">
        <f>($B$11*$K$9+$C$11*$K$9+$F$11*((CX294+CP294)/MAX(CX294+CP294+CY294, 0.1)*$P$9+CY294/MAX(CX294+CP294+CY294, 0.1)*$Q$9))/($B$11+$C$11+$F$11)</f>
        <v>0</v>
      </c>
      <c r="BD294">
        <v>6</v>
      </c>
      <c r="BE294">
        <v>0.5</v>
      </c>
      <c r="BF294" t="s">
        <v>361</v>
      </c>
      <c r="BG294">
        <v>2</v>
      </c>
      <c r="BH294" t="b">
        <v>1</v>
      </c>
      <c r="BI294">
        <v>1728493916.678571</v>
      </c>
      <c r="BJ294">
        <v>427.1584285714286</v>
      </c>
      <c r="BK294">
        <v>451.5537142857143</v>
      </c>
      <c r="BL294">
        <v>16.27272142857143</v>
      </c>
      <c r="BM294">
        <v>14.85512142857143</v>
      </c>
      <c r="BN294">
        <v>432.9480714285714</v>
      </c>
      <c r="BO294">
        <v>16.36313571428571</v>
      </c>
      <c r="BP294">
        <v>599.9995357142858</v>
      </c>
      <c r="BQ294">
        <v>97.49718571428571</v>
      </c>
      <c r="BR294">
        <v>0.09996097142857142</v>
      </c>
      <c r="BS294">
        <v>24.93673214285714</v>
      </c>
      <c r="BT294">
        <v>25.03865357142857</v>
      </c>
      <c r="BU294">
        <v>999.9000000000002</v>
      </c>
      <c r="BV294">
        <v>0</v>
      </c>
      <c r="BW294">
        <v>0</v>
      </c>
      <c r="BX294">
        <v>10001.90035714286</v>
      </c>
      <c r="BY294">
        <v>0</v>
      </c>
      <c r="BZ294">
        <v>260.8561428571429</v>
      </c>
      <c r="CA294">
        <v>-24.39529285714286</v>
      </c>
      <c r="CB294">
        <v>434.2244999999999</v>
      </c>
      <c r="CC294">
        <v>458.3627500000001</v>
      </c>
      <c r="CD294">
        <v>1.417606785714286</v>
      </c>
      <c r="CE294">
        <v>451.5537142857143</v>
      </c>
      <c r="CF294">
        <v>14.85512142857143</v>
      </c>
      <c r="CG294">
        <v>1.586545</v>
      </c>
      <c r="CH294">
        <v>1.448332857142857</v>
      </c>
      <c r="CI294">
        <v>13.82873571428572</v>
      </c>
      <c r="CJ294">
        <v>12.43333928571428</v>
      </c>
      <c r="CK294">
        <v>1600.023214285714</v>
      </c>
      <c r="CL294">
        <v>0.6919879642857144</v>
      </c>
      <c r="CM294">
        <v>0.3080120357142858</v>
      </c>
      <c r="CN294">
        <v>0</v>
      </c>
      <c r="CO294">
        <v>2.219582142857143</v>
      </c>
      <c r="CP294">
        <v>0</v>
      </c>
      <c r="CQ294">
        <v>15420.575</v>
      </c>
      <c r="CR294">
        <v>13790.33214285714</v>
      </c>
      <c r="CS294">
        <v>37.22750000000001</v>
      </c>
      <c r="CT294">
        <v>38.437</v>
      </c>
      <c r="CU294">
        <v>37.8615</v>
      </c>
      <c r="CV294">
        <v>36.5465</v>
      </c>
      <c r="CW294">
        <v>36.625</v>
      </c>
      <c r="CX294">
        <v>1107.196071428571</v>
      </c>
      <c r="CY294">
        <v>492.8271428571429</v>
      </c>
      <c r="CZ294">
        <v>0</v>
      </c>
      <c r="DA294">
        <v>1728493981.6</v>
      </c>
      <c r="DB294">
        <v>0</v>
      </c>
      <c r="DC294">
        <v>1728490956.5</v>
      </c>
      <c r="DD294" t="s">
        <v>362</v>
      </c>
      <c r="DE294">
        <v>1728490952.5</v>
      </c>
      <c r="DF294">
        <v>1728490956.5</v>
      </c>
      <c r="DG294">
        <v>1</v>
      </c>
      <c r="DH294">
        <v>-0.065</v>
      </c>
      <c r="DI294">
        <v>-0.008</v>
      </c>
      <c r="DJ294">
        <v>-3.246</v>
      </c>
      <c r="DK294">
        <v>-0.091</v>
      </c>
      <c r="DL294">
        <v>52</v>
      </c>
      <c r="DM294">
        <v>15</v>
      </c>
      <c r="DN294">
        <v>0.25</v>
      </c>
      <c r="DO294">
        <v>0.13</v>
      </c>
      <c r="DP294">
        <v>-24.2309225</v>
      </c>
      <c r="DQ294">
        <v>-3.13351407129454</v>
      </c>
      <c r="DR294">
        <v>0.3164048241474045</v>
      </c>
      <c r="DS294">
        <v>0</v>
      </c>
      <c r="DT294">
        <v>1.4193925</v>
      </c>
      <c r="DU294">
        <v>-0.03639894934334303</v>
      </c>
      <c r="DV294">
        <v>0.003628347247714861</v>
      </c>
      <c r="DW294">
        <v>1</v>
      </c>
      <c r="DX294">
        <v>1</v>
      </c>
      <c r="DY294">
        <v>2</v>
      </c>
      <c r="DZ294" t="s">
        <v>363</v>
      </c>
      <c r="EA294">
        <v>3.23046</v>
      </c>
      <c r="EB294">
        <v>2.70464</v>
      </c>
      <c r="EC294">
        <v>0.107797</v>
      </c>
      <c r="ED294">
        <v>0.111485</v>
      </c>
      <c r="EE294">
        <v>0.0851223</v>
      </c>
      <c r="EF294">
        <v>0.0798328</v>
      </c>
      <c r="EG294">
        <v>29369.1</v>
      </c>
      <c r="EH294">
        <v>28519.3</v>
      </c>
      <c r="EI294">
        <v>31518.8</v>
      </c>
      <c r="EJ294">
        <v>30422.6</v>
      </c>
      <c r="EK294">
        <v>38640.1</v>
      </c>
      <c r="EL294">
        <v>37009.1</v>
      </c>
      <c r="EM294">
        <v>44188.3</v>
      </c>
      <c r="EN294">
        <v>42472.7</v>
      </c>
      <c r="EO294">
        <v>1.81395</v>
      </c>
      <c r="EP294">
        <v>1.8794</v>
      </c>
      <c r="EQ294">
        <v>0.0855699</v>
      </c>
      <c r="ER294">
        <v>0</v>
      </c>
      <c r="ES294">
        <v>23.6057</v>
      </c>
      <c r="ET294">
        <v>999.9</v>
      </c>
      <c r="EU294">
        <v>69.5</v>
      </c>
      <c r="EV294">
        <v>24.5</v>
      </c>
      <c r="EW294">
        <v>21.9975</v>
      </c>
      <c r="EX294">
        <v>61.1019</v>
      </c>
      <c r="EY294">
        <v>25.2364</v>
      </c>
      <c r="EZ294">
        <v>1</v>
      </c>
      <c r="FA294">
        <v>-0.128097</v>
      </c>
      <c r="FB294">
        <v>1.52466</v>
      </c>
      <c r="FC294">
        <v>20.1921</v>
      </c>
      <c r="FD294">
        <v>5.21849</v>
      </c>
      <c r="FE294">
        <v>11.998</v>
      </c>
      <c r="FF294">
        <v>4.9636</v>
      </c>
      <c r="FG294">
        <v>3.29548</v>
      </c>
      <c r="FH294">
        <v>9999</v>
      </c>
      <c r="FI294">
        <v>9999</v>
      </c>
      <c r="FJ294">
        <v>9999</v>
      </c>
      <c r="FK294">
        <v>148.8</v>
      </c>
      <c r="FL294">
        <v>4.97096</v>
      </c>
      <c r="FM294">
        <v>1.86768</v>
      </c>
      <c r="FN294">
        <v>1.85896</v>
      </c>
      <c r="FO294">
        <v>1.86508</v>
      </c>
      <c r="FP294">
        <v>1.86305</v>
      </c>
      <c r="FQ294">
        <v>1.86441</v>
      </c>
      <c r="FR294">
        <v>1.85988</v>
      </c>
      <c r="FS294">
        <v>1.86397</v>
      </c>
      <c r="FT294">
        <v>0</v>
      </c>
      <c r="FU294">
        <v>0</v>
      </c>
      <c r="FV294">
        <v>0</v>
      </c>
      <c r="FW294">
        <v>0</v>
      </c>
      <c r="FX294" t="s">
        <v>364</v>
      </c>
      <c r="FY294" t="s">
        <v>365</v>
      </c>
      <c r="FZ294" t="s">
        <v>366</v>
      </c>
      <c r="GA294" t="s">
        <v>366</v>
      </c>
      <c r="GB294" t="s">
        <v>366</v>
      </c>
      <c r="GC294" t="s">
        <v>366</v>
      </c>
      <c r="GD294">
        <v>0</v>
      </c>
      <c r="GE294">
        <v>100</v>
      </c>
      <c r="GF294">
        <v>100</v>
      </c>
      <c r="GG294">
        <v>-5.916</v>
      </c>
      <c r="GH294">
        <v>-0.09039999999999999</v>
      </c>
      <c r="GI294">
        <v>-2.868309889394353</v>
      </c>
      <c r="GJ294">
        <v>-0.006773961979547998</v>
      </c>
      <c r="GK294">
        <v>-8.296070481250098E-08</v>
      </c>
      <c r="GL294">
        <v>3.322967193956903E-10</v>
      </c>
      <c r="GM294">
        <v>-0.07871069313407227</v>
      </c>
      <c r="GN294">
        <v>-0.00208336341840114</v>
      </c>
      <c r="GO294">
        <v>8.801746095907445E-05</v>
      </c>
      <c r="GP294">
        <v>-2.677693255255651E-07</v>
      </c>
      <c r="GQ294">
        <v>3</v>
      </c>
      <c r="GR294">
        <v>2052</v>
      </c>
      <c r="GS294">
        <v>2</v>
      </c>
      <c r="GT294">
        <v>18</v>
      </c>
      <c r="GU294">
        <v>49.5</v>
      </c>
      <c r="GV294">
        <v>49.5</v>
      </c>
      <c r="GW294">
        <v>1.25488</v>
      </c>
      <c r="GX294">
        <v>2.38403</v>
      </c>
      <c r="GY294">
        <v>1.44775</v>
      </c>
      <c r="GZ294">
        <v>2.31934</v>
      </c>
      <c r="HA294">
        <v>1.55151</v>
      </c>
      <c r="HB294">
        <v>2.40112</v>
      </c>
      <c r="HC294">
        <v>29.687</v>
      </c>
      <c r="HD294">
        <v>14.4998</v>
      </c>
      <c r="HE294">
        <v>18</v>
      </c>
      <c r="HF294">
        <v>398.988</v>
      </c>
      <c r="HG294">
        <v>431.24</v>
      </c>
      <c r="HH294">
        <v>21.4393</v>
      </c>
      <c r="HI294">
        <v>25.3278</v>
      </c>
      <c r="HJ294">
        <v>30.0011</v>
      </c>
      <c r="HK294">
        <v>25.2869</v>
      </c>
      <c r="HL294">
        <v>25.2083</v>
      </c>
      <c r="HM294">
        <v>25.153</v>
      </c>
      <c r="HN294">
        <v>40.2402</v>
      </c>
      <c r="HO294">
        <v>24.7764</v>
      </c>
      <c r="HP294">
        <v>21.4291</v>
      </c>
      <c r="HQ294">
        <v>491.18</v>
      </c>
      <c r="HR294">
        <v>14.835</v>
      </c>
      <c r="HS294">
        <v>100.044</v>
      </c>
      <c r="HT294">
        <v>101.498</v>
      </c>
    </row>
    <row r="295" spans="1:228">
      <c r="A295">
        <v>279</v>
      </c>
      <c r="B295">
        <v>1728493930</v>
      </c>
      <c r="C295">
        <v>2992.5</v>
      </c>
      <c r="D295" t="s">
        <v>926</v>
      </c>
      <c r="E295" t="s">
        <v>927</v>
      </c>
      <c r="F295">
        <v>5</v>
      </c>
      <c r="G295" t="s">
        <v>357</v>
      </c>
      <c r="H295" t="s">
        <v>358</v>
      </c>
      <c r="I295" t="s">
        <v>359</v>
      </c>
      <c r="J295" t="s">
        <v>851</v>
      </c>
      <c r="K295">
        <v>1728493922.25</v>
      </c>
      <c r="L295">
        <f>(M295)/1000</f>
        <v>0</v>
      </c>
      <c r="M295">
        <f>IF(BH295, AP295, AJ295)</f>
        <v>0</v>
      </c>
      <c r="N295">
        <f>IF(BH295, AK295, AI295)</f>
        <v>0</v>
      </c>
      <c r="O295">
        <f>BJ295 - IF(AW295&gt;1, N295*BD295*100.0/(AY295), 0)</f>
        <v>0</v>
      </c>
      <c r="P295">
        <f>((V295-L295/2)*O295-N295)/(V295+L295/2)</f>
        <v>0</v>
      </c>
      <c r="Q295">
        <f>P295*(BQ295+BR295)/1000.0</f>
        <v>0</v>
      </c>
      <c r="R295">
        <f>(BJ295 - IF(AW295&gt;1, N295*BD295*100.0/(AY295), 0))*(BQ295+BR295)/1000.0</f>
        <v>0</v>
      </c>
      <c r="S295">
        <f>2.0/((1/U295-1/T295)+SIGN(U295)*SQRT((1/U295-1/T295)*(1/U295-1/T295) + 4*BE295/((BE295+1)*(BE295+1))*(2*1/U295*1/T295-1/T295*1/T295)))</f>
        <v>0</v>
      </c>
      <c r="T295">
        <f>IF(LEFT(BF295,1)&lt;&gt;"0",IF(LEFT(BF295,1)="1",3.0,BG295),$D$5+$E$5*(BX295*BQ295/($K$5*1000))+$F$5*(BX295*BQ295/($K$5*1000))*MAX(MIN(BD295,$J$5),$I$5)*MAX(MIN(BD295,$J$5),$I$5)+$G$5*MAX(MIN(BD295,$J$5),$I$5)*(BX295*BQ295/($K$5*1000))+$H$5*(BX295*BQ295/($K$5*1000))*(BX295*BQ295/($K$5*1000)))</f>
        <v>0</v>
      </c>
      <c r="U295">
        <f>L295*(1000-(1000*0.61365*exp(17.502*Y295/(240.97+Y295))/(BQ295+BR295)+BL295)/2)/(1000*0.61365*exp(17.502*Y295/(240.97+Y295))/(BQ295+BR295)-BL295)</f>
        <v>0</v>
      </c>
      <c r="V295">
        <f>1/((BE295+1)/(S295/1.6)+1/(T295/1.37)) + BE295/((BE295+1)/(S295/1.6) + BE295/(T295/1.37))</f>
        <v>0</v>
      </c>
      <c r="W295">
        <f>(AZ295*BC295)</f>
        <v>0</v>
      </c>
      <c r="X295">
        <f>(BS295+(W295+2*0.95*5.67E-8*(((BS295+$B$7)+273)^4-(BS295+273)^4)-44100*L295)/(1.84*29.3*T295+8*0.95*5.67E-8*(BS295+273)^3))</f>
        <v>0</v>
      </c>
      <c r="Y295">
        <f>($C$7*BT295+$D$7*BU295+$E$7*X295)</f>
        <v>0</v>
      </c>
      <c r="Z295">
        <f>0.61365*exp(17.502*Y295/(240.97+Y295))</f>
        <v>0</v>
      </c>
      <c r="AA295">
        <f>(AB295/AC295*100)</f>
        <v>0</v>
      </c>
      <c r="AB295">
        <f>BL295*(BQ295+BR295)/1000</f>
        <v>0</v>
      </c>
      <c r="AC295">
        <f>0.61365*exp(17.502*BS295/(240.97+BS295))</f>
        <v>0</v>
      </c>
      <c r="AD295">
        <f>(Z295-BL295*(BQ295+BR295)/1000)</f>
        <v>0</v>
      </c>
      <c r="AE295">
        <f>(-L295*44100)</f>
        <v>0</v>
      </c>
      <c r="AF295">
        <f>2*29.3*T295*0.92*(BS295-Y295)</f>
        <v>0</v>
      </c>
      <c r="AG295">
        <f>2*0.95*5.67E-8*(((BS295+$B$7)+273)^4-(Y295+273)^4)</f>
        <v>0</v>
      </c>
      <c r="AH295">
        <f>W295+AG295+AE295+AF295</f>
        <v>0</v>
      </c>
      <c r="AI295">
        <f>BP295*AW295*(BK295-BJ295*(1000-AW295*BM295)/(1000-AW295*BL295))/(100*BD295)</f>
        <v>0</v>
      </c>
      <c r="AJ295">
        <f>1000*BP295*AW295*(BL295-BM295)/(100*BD295*(1000-AW295*BL295))</f>
        <v>0</v>
      </c>
      <c r="AK295">
        <f>(AL295 - AM295 - BQ295*1E3/(8.314*(BS295+273.15)) * AO295/BP295 * AN295) * BP295/(100*BD295) * (1000 - BM295)/1000</f>
        <v>0</v>
      </c>
      <c r="AL295">
        <v>485.9775996228507</v>
      </c>
      <c r="AM295">
        <v>465.9497575757575</v>
      </c>
      <c r="AN295">
        <v>2.49806527211259</v>
      </c>
      <c r="AO295">
        <v>66.78939070799302</v>
      </c>
      <c r="AP295">
        <f>(AR295 - AQ295 + BQ295*1E3/(8.314*(BS295+273.15)) * AT295/BP295 * AS295) * BP295/(100*BD295) * 1000/(1000 - AR295)</f>
        <v>0</v>
      </c>
      <c r="AQ295">
        <v>14.86006130938869</v>
      </c>
      <c r="AR295">
        <v>16.26766606060606</v>
      </c>
      <c r="AS295">
        <v>-1.133442191899143E-05</v>
      </c>
      <c r="AT295">
        <v>79.34896621495415</v>
      </c>
      <c r="AU295">
        <v>169</v>
      </c>
      <c r="AV295">
        <v>28</v>
      </c>
      <c r="AW295">
        <f>IF(AU295*$H$13&gt;=AY295,1.0,(AY295/(AY295-AU295*$H$13)))</f>
        <v>0</v>
      </c>
      <c r="AX295">
        <f>(AW295-1)*100</f>
        <v>0</v>
      </c>
      <c r="AY295">
        <f>MAX(0,($B$13+$C$13*BX295)/(1+$D$13*BX295)*BQ295/(BS295+273)*$E$13)</f>
        <v>0</v>
      </c>
      <c r="AZ295">
        <f>$B$11*BY295+$C$11*BZ295+$F$11*CK295*(1-CN295)</f>
        <v>0</v>
      </c>
      <c r="BA295">
        <f>AZ295*BB295</f>
        <v>0</v>
      </c>
      <c r="BB295">
        <f>($B$11*$D$9+$C$11*$D$9+$F$11*((CX295+CP295)/MAX(CX295+CP295+CY295, 0.1)*$I$9+CY295/MAX(CX295+CP295+CY295, 0.1)*$J$9))/($B$11+$C$11+$F$11)</f>
        <v>0</v>
      </c>
      <c r="BC295">
        <f>($B$11*$K$9+$C$11*$K$9+$F$11*((CX295+CP295)/MAX(CX295+CP295+CY295, 0.1)*$P$9+CY295/MAX(CX295+CP295+CY295, 0.1)*$Q$9))/($B$11+$C$11+$F$11)</f>
        <v>0</v>
      </c>
      <c r="BD295">
        <v>6</v>
      </c>
      <c r="BE295">
        <v>0.5</v>
      </c>
      <c r="BF295" t="s">
        <v>361</v>
      </c>
      <c r="BG295">
        <v>2</v>
      </c>
      <c r="BH295" t="b">
        <v>1</v>
      </c>
      <c r="BI295">
        <v>1728493922.25</v>
      </c>
      <c r="BJ295">
        <v>440.6911071428572</v>
      </c>
      <c r="BK295">
        <v>465.4164642857142</v>
      </c>
      <c r="BL295">
        <v>16.27082142857143</v>
      </c>
      <c r="BM295">
        <v>14.85745357142857</v>
      </c>
      <c r="BN295">
        <v>446.5713214285715</v>
      </c>
      <c r="BO295">
        <v>16.36123571428572</v>
      </c>
      <c r="BP295">
        <v>599.9816428571429</v>
      </c>
      <c r="BQ295">
        <v>97.49756785714285</v>
      </c>
      <c r="BR295">
        <v>0.09991283928571427</v>
      </c>
      <c r="BS295">
        <v>24.907975</v>
      </c>
      <c r="BT295">
        <v>25.01840714285714</v>
      </c>
      <c r="BU295">
        <v>999.9000000000002</v>
      </c>
      <c r="BV295">
        <v>0</v>
      </c>
      <c r="BW295">
        <v>0</v>
      </c>
      <c r="BX295">
        <v>10012.01071428572</v>
      </c>
      <c r="BY295">
        <v>0</v>
      </c>
      <c r="BZ295">
        <v>259.4697857142857</v>
      </c>
      <c r="CA295">
        <v>-24.72540357142856</v>
      </c>
      <c r="CB295">
        <v>447.9801785714286</v>
      </c>
      <c r="CC295">
        <v>472.4356428571428</v>
      </c>
      <c r="CD295">
        <v>1.413367857142857</v>
      </c>
      <c r="CE295">
        <v>465.4164642857142</v>
      </c>
      <c r="CF295">
        <v>14.85745357142857</v>
      </c>
      <c r="CG295">
        <v>1.586365</v>
      </c>
      <c r="CH295">
        <v>1.448565357142857</v>
      </c>
      <c r="CI295">
        <v>13.82698928571429</v>
      </c>
      <c r="CJ295">
        <v>12.43578928571428</v>
      </c>
      <c r="CK295">
        <v>1600.015714285714</v>
      </c>
      <c r="CL295">
        <v>0.6919871071428574</v>
      </c>
      <c r="CM295">
        <v>0.3080128928571429</v>
      </c>
      <c r="CN295">
        <v>0</v>
      </c>
      <c r="CO295">
        <v>2.212482142857143</v>
      </c>
      <c r="CP295">
        <v>0</v>
      </c>
      <c r="CQ295">
        <v>15414.44642857143</v>
      </c>
      <c r="CR295">
        <v>13790.26071428571</v>
      </c>
      <c r="CS295">
        <v>37.205</v>
      </c>
      <c r="CT295">
        <v>38.43257142857142</v>
      </c>
      <c r="CU295">
        <v>37.839</v>
      </c>
      <c r="CV295">
        <v>36.5465</v>
      </c>
      <c r="CW295">
        <v>36.625</v>
      </c>
      <c r="CX295">
        <v>1107.19</v>
      </c>
      <c r="CY295">
        <v>492.8257142857142</v>
      </c>
      <c r="CZ295">
        <v>0</v>
      </c>
      <c r="DA295">
        <v>1728493987</v>
      </c>
      <c r="DB295">
        <v>0</v>
      </c>
      <c r="DC295">
        <v>1728490956.5</v>
      </c>
      <c r="DD295" t="s">
        <v>362</v>
      </c>
      <c r="DE295">
        <v>1728490952.5</v>
      </c>
      <c r="DF295">
        <v>1728490956.5</v>
      </c>
      <c r="DG295">
        <v>1</v>
      </c>
      <c r="DH295">
        <v>-0.065</v>
      </c>
      <c r="DI295">
        <v>-0.008</v>
      </c>
      <c r="DJ295">
        <v>-3.246</v>
      </c>
      <c r="DK295">
        <v>-0.091</v>
      </c>
      <c r="DL295">
        <v>52</v>
      </c>
      <c r="DM295">
        <v>15</v>
      </c>
      <c r="DN295">
        <v>0.25</v>
      </c>
      <c r="DO295">
        <v>0.13</v>
      </c>
      <c r="DP295">
        <v>-24.53467</v>
      </c>
      <c r="DQ295">
        <v>-3.578548592870488</v>
      </c>
      <c r="DR295">
        <v>0.3524357077539107</v>
      </c>
      <c r="DS295">
        <v>0</v>
      </c>
      <c r="DT295">
        <v>1.4159085</v>
      </c>
      <c r="DU295">
        <v>-0.04570919324577985</v>
      </c>
      <c r="DV295">
        <v>0.004491520093465026</v>
      </c>
      <c r="DW295">
        <v>1</v>
      </c>
      <c r="DX295">
        <v>1</v>
      </c>
      <c r="DY295">
        <v>2</v>
      </c>
      <c r="DZ295" t="s">
        <v>363</v>
      </c>
      <c r="EA295">
        <v>3.23036</v>
      </c>
      <c r="EB295">
        <v>2.70463</v>
      </c>
      <c r="EC295">
        <v>0.11019</v>
      </c>
      <c r="ED295">
        <v>0.113886</v>
      </c>
      <c r="EE295">
        <v>0.0851133</v>
      </c>
      <c r="EF295">
        <v>0.07984430000000001</v>
      </c>
      <c r="EG295">
        <v>29289.6</v>
      </c>
      <c r="EH295">
        <v>28441.4</v>
      </c>
      <c r="EI295">
        <v>31518.1</v>
      </c>
      <c r="EJ295">
        <v>30421.8</v>
      </c>
      <c r="EK295">
        <v>38639.4</v>
      </c>
      <c r="EL295">
        <v>37007.7</v>
      </c>
      <c r="EM295">
        <v>44187</v>
      </c>
      <c r="EN295">
        <v>42471.6</v>
      </c>
      <c r="EO295">
        <v>1.81593</v>
      </c>
      <c r="EP295">
        <v>1.87943</v>
      </c>
      <c r="EQ295">
        <v>0.0836104</v>
      </c>
      <c r="ER295">
        <v>0</v>
      </c>
      <c r="ES295">
        <v>23.6128</v>
      </c>
      <c r="ET295">
        <v>999.9</v>
      </c>
      <c r="EU295">
        <v>69.5</v>
      </c>
      <c r="EV295">
        <v>24.5</v>
      </c>
      <c r="EW295">
        <v>21.9989</v>
      </c>
      <c r="EX295">
        <v>61.1319</v>
      </c>
      <c r="EY295">
        <v>25.3245</v>
      </c>
      <c r="EZ295">
        <v>1</v>
      </c>
      <c r="FA295">
        <v>-0.127525</v>
      </c>
      <c r="FB295">
        <v>1.15078</v>
      </c>
      <c r="FC295">
        <v>20.1941</v>
      </c>
      <c r="FD295">
        <v>5.21789</v>
      </c>
      <c r="FE295">
        <v>11.998</v>
      </c>
      <c r="FF295">
        <v>4.9637</v>
      </c>
      <c r="FG295">
        <v>3.29542</v>
      </c>
      <c r="FH295">
        <v>9999</v>
      </c>
      <c r="FI295">
        <v>9999</v>
      </c>
      <c r="FJ295">
        <v>9999</v>
      </c>
      <c r="FK295">
        <v>148.8</v>
      </c>
      <c r="FL295">
        <v>4.97098</v>
      </c>
      <c r="FM295">
        <v>1.86767</v>
      </c>
      <c r="FN295">
        <v>1.85893</v>
      </c>
      <c r="FO295">
        <v>1.86508</v>
      </c>
      <c r="FP295">
        <v>1.86303</v>
      </c>
      <c r="FQ295">
        <v>1.86443</v>
      </c>
      <c r="FR295">
        <v>1.85988</v>
      </c>
      <c r="FS295">
        <v>1.86394</v>
      </c>
      <c r="FT295">
        <v>0</v>
      </c>
      <c r="FU295">
        <v>0</v>
      </c>
      <c r="FV295">
        <v>0</v>
      </c>
      <c r="FW295">
        <v>0</v>
      </c>
      <c r="FX295" t="s">
        <v>364</v>
      </c>
      <c r="FY295" t="s">
        <v>365</v>
      </c>
      <c r="FZ295" t="s">
        <v>366</v>
      </c>
      <c r="GA295" t="s">
        <v>366</v>
      </c>
      <c r="GB295" t="s">
        <v>366</v>
      </c>
      <c r="GC295" t="s">
        <v>366</v>
      </c>
      <c r="GD295">
        <v>0</v>
      </c>
      <c r="GE295">
        <v>100</v>
      </c>
      <c r="GF295">
        <v>100</v>
      </c>
      <c r="GG295">
        <v>-6.006</v>
      </c>
      <c r="GH295">
        <v>-0.09039999999999999</v>
      </c>
      <c r="GI295">
        <v>-2.868309889394353</v>
      </c>
      <c r="GJ295">
        <v>-0.006773961979547998</v>
      </c>
      <c r="GK295">
        <v>-8.296070481250098E-08</v>
      </c>
      <c r="GL295">
        <v>3.322967193956903E-10</v>
      </c>
      <c r="GM295">
        <v>-0.07871069313407227</v>
      </c>
      <c r="GN295">
        <v>-0.00208336341840114</v>
      </c>
      <c r="GO295">
        <v>8.801746095907445E-05</v>
      </c>
      <c r="GP295">
        <v>-2.677693255255651E-07</v>
      </c>
      <c r="GQ295">
        <v>3</v>
      </c>
      <c r="GR295">
        <v>2052</v>
      </c>
      <c r="GS295">
        <v>2</v>
      </c>
      <c r="GT295">
        <v>18</v>
      </c>
      <c r="GU295">
        <v>49.6</v>
      </c>
      <c r="GV295">
        <v>49.6</v>
      </c>
      <c r="GW295">
        <v>1.28418</v>
      </c>
      <c r="GX295">
        <v>2.37061</v>
      </c>
      <c r="GY295">
        <v>1.44775</v>
      </c>
      <c r="GZ295">
        <v>2.31934</v>
      </c>
      <c r="HA295">
        <v>1.55151</v>
      </c>
      <c r="HB295">
        <v>2.39258</v>
      </c>
      <c r="HC295">
        <v>29.687</v>
      </c>
      <c r="HD295">
        <v>14.4823</v>
      </c>
      <c r="HE295">
        <v>18</v>
      </c>
      <c r="HF295">
        <v>400.066</v>
      </c>
      <c r="HG295">
        <v>431.349</v>
      </c>
      <c r="HH295">
        <v>21.4175</v>
      </c>
      <c r="HI295">
        <v>25.3411</v>
      </c>
      <c r="HJ295">
        <v>30.0008</v>
      </c>
      <c r="HK295">
        <v>25.2987</v>
      </c>
      <c r="HL295">
        <v>25.2202</v>
      </c>
      <c r="HM295">
        <v>25.7442</v>
      </c>
      <c r="HN295">
        <v>40.2402</v>
      </c>
      <c r="HO295">
        <v>24.7764</v>
      </c>
      <c r="HP295">
        <v>21.6531</v>
      </c>
      <c r="HQ295">
        <v>501.198</v>
      </c>
      <c r="HR295">
        <v>14.7815</v>
      </c>
      <c r="HS295">
        <v>100.042</v>
      </c>
      <c r="HT295">
        <v>101.495</v>
      </c>
    </row>
    <row r="296" spans="1:228">
      <c r="A296">
        <v>280</v>
      </c>
      <c r="B296">
        <v>1728493934.5</v>
      </c>
      <c r="C296">
        <v>2997</v>
      </c>
      <c r="D296" t="s">
        <v>928</v>
      </c>
      <c r="E296" t="s">
        <v>929</v>
      </c>
      <c r="F296">
        <v>5</v>
      </c>
      <c r="G296" t="s">
        <v>357</v>
      </c>
      <c r="H296" t="s">
        <v>358</v>
      </c>
      <c r="I296" t="s">
        <v>359</v>
      </c>
      <c r="J296" t="s">
        <v>851</v>
      </c>
      <c r="K296">
        <v>1728493926.678571</v>
      </c>
      <c r="L296">
        <f>(M296)/1000</f>
        <v>0</v>
      </c>
      <c r="M296">
        <f>IF(BH296, AP296, AJ296)</f>
        <v>0</v>
      </c>
      <c r="N296">
        <f>IF(BH296, AK296, AI296)</f>
        <v>0</v>
      </c>
      <c r="O296">
        <f>BJ296 - IF(AW296&gt;1, N296*BD296*100.0/(AY296), 0)</f>
        <v>0</v>
      </c>
      <c r="P296">
        <f>((V296-L296/2)*O296-N296)/(V296+L296/2)</f>
        <v>0</v>
      </c>
      <c r="Q296">
        <f>P296*(BQ296+BR296)/1000.0</f>
        <v>0</v>
      </c>
      <c r="R296">
        <f>(BJ296 - IF(AW296&gt;1, N296*BD296*100.0/(AY296), 0))*(BQ296+BR296)/1000.0</f>
        <v>0</v>
      </c>
      <c r="S296">
        <f>2.0/((1/U296-1/T296)+SIGN(U296)*SQRT((1/U296-1/T296)*(1/U296-1/T296) + 4*BE296/((BE296+1)*(BE296+1))*(2*1/U296*1/T296-1/T296*1/T296)))</f>
        <v>0</v>
      </c>
      <c r="T296">
        <f>IF(LEFT(BF296,1)&lt;&gt;"0",IF(LEFT(BF296,1)="1",3.0,BG296),$D$5+$E$5*(BX296*BQ296/($K$5*1000))+$F$5*(BX296*BQ296/($K$5*1000))*MAX(MIN(BD296,$J$5),$I$5)*MAX(MIN(BD296,$J$5),$I$5)+$G$5*MAX(MIN(BD296,$J$5),$I$5)*(BX296*BQ296/($K$5*1000))+$H$5*(BX296*BQ296/($K$5*1000))*(BX296*BQ296/($K$5*1000)))</f>
        <v>0</v>
      </c>
      <c r="U296">
        <f>L296*(1000-(1000*0.61365*exp(17.502*Y296/(240.97+Y296))/(BQ296+BR296)+BL296)/2)/(1000*0.61365*exp(17.502*Y296/(240.97+Y296))/(BQ296+BR296)-BL296)</f>
        <v>0</v>
      </c>
      <c r="V296">
        <f>1/((BE296+1)/(S296/1.6)+1/(T296/1.37)) + BE296/((BE296+1)/(S296/1.6) + BE296/(T296/1.37))</f>
        <v>0</v>
      </c>
      <c r="W296">
        <f>(AZ296*BC296)</f>
        <v>0</v>
      </c>
      <c r="X296">
        <f>(BS296+(W296+2*0.95*5.67E-8*(((BS296+$B$7)+273)^4-(BS296+273)^4)-44100*L296)/(1.84*29.3*T296+8*0.95*5.67E-8*(BS296+273)^3))</f>
        <v>0</v>
      </c>
      <c r="Y296">
        <f>($C$7*BT296+$D$7*BU296+$E$7*X296)</f>
        <v>0</v>
      </c>
      <c r="Z296">
        <f>0.61365*exp(17.502*Y296/(240.97+Y296))</f>
        <v>0</v>
      </c>
      <c r="AA296">
        <f>(AB296/AC296*100)</f>
        <v>0</v>
      </c>
      <c r="AB296">
        <f>BL296*(BQ296+BR296)/1000</f>
        <v>0</v>
      </c>
      <c r="AC296">
        <f>0.61365*exp(17.502*BS296/(240.97+BS296))</f>
        <v>0</v>
      </c>
      <c r="AD296">
        <f>(Z296-BL296*(BQ296+BR296)/1000)</f>
        <v>0</v>
      </c>
      <c r="AE296">
        <f>(-L296*44100)</f>
        <v>0</v>
      </c>
      <c r="AF296">
        <f>2*29.3*T296*0.92*(BS296-Y296)</f>
        <v>0</v>
      </c>
      <c r="AG296">
        <f>2*0.95*5.67E-8*(((BS296+$B$7)+273)^4-(Y296+273)^4)</f>
        <v>0</v>
      </c>
      <c r="AH296">
        <f>W296+AG296+AE296+AF296</f>
        <v>0</v>
      </c>
      <c r="AI296">
        <f>BP296*AW296*(BK296-BJ296*(1000-AW296*BM296)/(1000-AW296*BL296))/(100*BD296)</f>
        <v>0</v>
      </c>
      <c r="AJ296">
        <f>1000*BP296*AW296*(BL296-BM296)/(100*BD296*(1000-AW296*BL296))</f>
        <v>0</v>
      </c>
      <c r="AK296">
        <f>(AL296 - AM296 - BQ296*1E3/(8.314*(BS296+273.15)) * AO296/BP296 * AN296) * BP296/(100*BD296) * (1000 - BM296)/1000</f>
        <v>0</v>
      </c>
      <c r="AL296">
        <v>497.5148428487985</v>
      </c>
      <c r="AM296">
        <v>477.2102848484845</v>
      </c>
      <c r="AN296">
        <v>2.5117961172404</v>
      </c>
      <c r="AO296">
        <v>66.78939070799302</v>
      </c>
      <c r="AP296">
        <f>(AR296 - AQ296 + BQ296*1E3/(8.314*(BS296+273.15)) * AT296/BP296 * AS296) * BP296/(100*BD296) * 1000/(1000 - AR296)</f>
        <v>0</v>
      </c>
      <c r="AQ296">
        <v>14.86261589893853</v>
      </c>
      <c r="AR296">
        <v>16.26963212121212</v>
      </c>
      <c r="AS296">
        <v>-2.975016908591852E-06</v>
      </c>
      <c r="AT296">
        <v>79.34896621495415</v>
      </c>
      <c r="AU296">
        <v>168</v>
      </c>
      <c r="AV296">
        <v>28</v>
      </c>
      <c r="AW296">
        <f>IF(AU296*$H$13&gt;=AY296,1.0,(AY296/(AY296-AU296*$H$13)))</f>
        <v>0</v>
      </c>
      <c r="AX296">
        <f>(AW296-1)*100</f>
        <v>0</v>
      </c>
      <c r="AY296">
        <f>MAX(0,($B$13+$C$13*BX296)/(1+$D$13*BX296)*BQ296/(BS296+273)*$E$13)</f>
        <v>0</v>
      </c>
      <c r="AZ296">
        <f>$B$11*BY296+$C$11*BZ296+$F$11*CK296*(1-CN296)</f>
        <v>0</v>
      </c>
      <c r="BA296">
        <f>AZ296*BB296</f>
        <v>0</v>
      </c>
      <c r="BB296">
        <f>($B$11*$D$9+$C$11*$D$9+$F$11*((CX296+CP296)/MAX(CX296+CP296+CY296, 0.1)*$I$9+CY296/MAX(CX296+CP296+CY296, 0.1)*$J$9))/($B$11+$C$11+$F$11)</f>
        <v>0</v>
      </c>
      <c r="BC296">
        <f>($B$11*$K$9+$C$11*$K$9+$F$11*((CX296+CP296)/MAX(CX296+CP296+CY296, 0.1)*$P$9+CY296/MAX(CX296+CP296+CY296, 0.1)*$Q$9))/($B$11+$C$11+$F$11)</f>
        <v>0</v>
      </c>
      <c r="BD296">
        <v>6</v>
      </c>
      <c r="BE296">
        <v>0.5</v>
      </c>
      <c r="BF296" t="s">
        <v>361</v>
      </c>
      <c r="BG296">
        <v>2</v>
      </c>
      <c r="BH296" t="b">
        <v>1</v>
      </c>
      <c r="BI296">
        <v>1728493926.678571</v>
      </c>
      <c r="BJ296">
        <v>451.4834285714286</v>
      </c>
      <c r="BK296">
        <v>476.52525</v>
      </c>
      <c r="BL296">
        <v>16.26928928571428</v>
      </c>
      <c r="BM296">
        <v>14.859725</v>
      </c>
      <c r="BN296">
        <v>457.4358571428572</v>
      </c>
      <c r="BO296">
        <v>16.3597</v>
      </c>
      <c r="BP296">
        <v>600.0033571428572</v>
      </c>
      <c r="BQ296">
        <v>97.49805714285715</v>
      </c>
      <c r="BR296">
        <v>0.09998648571428573</v>
      </c>
      <c r="BS296">
        <v>24.89143214285714</v>
      </c>
      <c r="BT296">
        <v>24.99788214285714</v>
      </c>
      <c r="BU296">
        <v>999.9000000000002</v>
      </c>
      <c r="BV296">
        <v>0</v>
      </c>
      <c r="BW296">
        <v>0</v>
      </c>
      <c r="BX296">
        <v>10014.62214285714</v>
      </c>
      <c r="BY296">
        <v>0</v>
      </c>
      <c r="BZ296">
        <v>256.0490357142857</v>
      </c>
      <c r="CA296">
        <v>-25.04189642857143</v>
      </c>
      <c r="CB296">
        <v>458.9502142857144</v>
      </c>
      <c r="CC296">
        <v>483.7131071428572</v>
      </c>
      <c r="CD296">
        <v>1.409565</v>
      </c>
      <c r="CE296">
        <v>476.52525</v>
      </c>
      <c r="CF296">
        <v>14.859725</v>
      </c>
      <c r="CG296">
        <v>1.586222857142857</v>
      </c>
      <c r="CH296">
        <v>1.448793214285714</v>
      </c>
      <c r="CI296">
        <v>13.82561785714286</v>
      </c>
      <c r="CJ296">
        <v>12.43819642857143</v>
      </c>
      <c r="CK296">
        <v>1600.0025</v>
      </c>
      <c r="CL296">
        <v>0.6919850000000002</v>
      </c>
      <c r="CM296">
        <v>0.308015</v>
      </c>
      <c r="CN296">
        <v>0</v>
      </c>
      <c r="CO296">
        <v>2.17605</v>
      </c>
      <c r="CP296">
        <v>0</v>
      </c>
      <c r="CQ296">
        <v>15410</v>
      </c>
      <c r="CR296">
        <v>13790.14285714286</v>
      </c>
      <c r="CS296">
        <v>37.18257142857142</v>
      </c>
      <c r="CT296">
        <v>38.42149999999999</v>
      </c>
      <c r="CU296">
        <v>37.81435714285715</v>
      </c>
      <c r="CV296">
        <v>36.55092857142857</v>
      </c>
      <c r="CW296">
        <v>36.6205</v>
      </c>
      <c r="CX296">
        <v>1107.178928571429</v>
      </c>
      <c r="CY296">
        <v>492.8235714285714</v>
      </c>
      <c r="CZ296">
        <v>0</v>
      </c>
      <c r="DA296">
        <v>1728493991.2</v>
      </c>
      <c r="DB296">
        <v>0</v>
      </c>
      <c r="DC296">
        <v>1728490956.5</v>
      </c>
      <c r="DD296" t="s">
        <v>362</v>
      </c>
      <c r="DE296">
        <v>1728490952.5</v>
      </c>
      <c r="DF296">
        <v>1728490956.5</v>
      </c>
      <c r="DG296">
        <v>1</v>
      </c>
      <c r="DH296">
        <v>-0.065</v>
      </c>
      <c r="DI296">
        <v>-0.008</v>
      </c>
      <c r="DJ296">
        <v>-3.246</v>
      </c>
      <c r="DK296">
        <v>-0.091</v>
      </c>
      <c r="DL296">
        <v>52</v>
      </c>
      <c r="DM296">
        <v>15</v>
      </c>
      <c r="DN296">
        <v>0.25</v>
      </c>
      <c r="DO296">
        <v>0.13</v>
      </c>
      <c r="DP296">
        <v>-24.86099024390244</v>
      </c>
      <c r="DQ296">
        <v>-4.162532404181198</v>
      </c>
      <c r="DR296">
        <v>0.4134002683308732</v>
      </c>
      <c r="DS296">
        <v>0</v>
      </c>
      <c r="DT296">
        <v>1.411890487804878</v>
      </c>
      <c r="DU296">
        <v>-0.05171268292682624</v>
      </c>
      <c r="DV296">
        <v>0.005160835133410245</v>
      </c>
      <c r="DW296">
        <v>1</v>
      </c>
      <c r="DX296">
        <v>1</v>
      </c>
      <c r="DY296">
        <v>2</v>
      </c>
      <c r="DZ296" t="s">
        <v>363</v>
      </c>
      <c r="EA296">
        <v>3.23043</v>
      </c>
      <c r="EB296">
        <v>2.7046</v>
      </c>
      <c r="EC296">
        <v>0.112133</v>
      </c>
      <c r="ED296">
        <v>0.115828</v>
      </c>
      <c r="EE296">
        <v>0.0851225</v>
      </c>
      <c r="EF296">
        <v>0.0798485</v>
      </c>
      <c r="EG296">
        <v>29225.4</v>
      </c>
      <c r="EH296">
        <v>28378.3</v>
      </c>
      <c r="EI296">
        <v>31517.8</v>
      </c>
      <c r="EJ296">
        <v>30421</v>
      </c>
      <c r="EK296">
        <v>38638.8</v>
      </c>
      <c r="EL296">
        <v>37006.9</v>
      </c>
      <c r="EM296">
        <v>44186.7</v>
      </c>
      <c r="EN296">
        <v>42470.7</v>
      </c>
      <c r="EO296">
        <v>1.81758</v>
      </c>
      <c r="EP296">
        <v>1.87925</v>
      </c>
      <c r="EQ296">
        <v>0.08237360000000001</v>
      </c>
      <c r="ER296">
        <v>0</v>
      </c>
      <c r="ES296">
        <v>23.6172</v>
      </c>
      <c r="ET296">
        <v>999.9</v>
      </c>
      <c r="EU296">
        <v>69.5</v>
      </c>
      <c r="EV296">
        <v>24.5</v>
      </c>
      <c r="EW296">
        <v>21.9992</v>
      </c>
      <c r="EX296">
        <v>60.6419</v>
      </c>
      <c r="EY296">
        <v>25.2604</v>
      </c>
      <c r="EZ296">
        <v>1</v>
      </c>
      <c r="FA296">
        <v>-0.128206</v>
      </c>
      <c r="FB296">
        <v>0.627478</v>
      </c>
      <c r="FC296">
        <v>20.1981</v>
      </c>
      <c r="FD296">
        <v>5.21879</v>
      </c>
      <c r="FE296">
        <v>11.998</v>
      </c>
      <c r="FF296">
        <v>4.964</v>
      </c>
      <c r="FG296">
        <v>3.2955</v>
      </c>
      <c r="FH296">
        <v>9999</v>
      </c>
      <c r="FI296">
        <v>9999</v>
      </c>
      <c r="FJ296">
        <v>9999</v>
      </c>
      <c r="FK296">
        <v>148.8</v>
      </c>
      <c r="FL296">
        <v>4.97095</v>
      </c>
      <c r="FM296">
        <v>1.86768</v>
      </c>
      <c r="FN296">
        <v>1.85896</v>
      </c>
      <c r="FO296">
        <v>1.86508</v>
      </c>
      <c r="FP296">
        <v>1.86302</v>
      </c>
      <c r="FQ296">
        <v>1.86445</v>
      </c>
      <c r="FR296">
        <v>1.85988</v>
      </c>
      <c r="FS296">
        <v>1.86394</v>
      </c>
      <c r="FT296">
        <v>0</v>
      </c>
      <c r="FU296">
        <v>0</v>
      </c>
      <c r="FV296">
        <v>0</v>
      </c>
      <c r="FW296">
        <v>0</v>
      </c>
      <c r="FX296" t="s">
        <v>364</v>
      </c>
      <c r="FY296" t="s">
        <v>365</v>
      </c>
      <c r="FZ296" t="s">
        <v>366</v>
      </c>
      <c r="GA296" t="s">
        <v>366</v>
      </c>
      <c r="GB296" t="s">
        <v>366</v>
      </c>
      <c r="GC296" t="s">
        <v>366</v>
      </c>
      <c r="GD296">
        <v>0</v>
      </c>
      <c r="GE296">
        <v>100</v>
      </c>
      <c r="GF296">
        <v>100</v>
      </c>
      <c r="GG296">
        <v>-6.081</v>
      </c>
      <c r="GH296">
        <v>-0.09039999999999999</v>
      </c>
      <c r="GI296">
        <v>-2.868309889394353</v>
      </c>
      <c r="GJ296">
        <v>-0.006773961979547998</v>
      </c>
      <c r="GK296">
        <v>-8.296070481250098E-08</v>
      </c>
      <c r="GL296">
        <v>3.322967193956903E-10</v>
      </c>
      <c r="GM296">
        <v>-0.07871069313407227</v>
      </c>
      <c r="GN296">
        <v>-0.00208336341840114</v>
      </c>
      <c r="GO296">
        <v>8.801746095907445E-05</v>
      </c>
      <c r="GP296">
        <v>-2.677693255255651E-07</v>
      </c>
      <c r="GQ296">
        <v>3</v>
      </c>
      <c r="GR296">
        <v>2052</v>
      </c>
      <c r="GS296">
        <v>2</v>
      </c>
      <c r="GT296">
        <v>18</v>
      </c>
      <c r="GU296">
        <v>49.7</v>
      </c>
      <c r="GV296">
        <v>49.6</v>
      </c>
      <c r="GW296">
        <v>1.30737</v>
      </c>
      <c r="GX296">
        <v>2.38159</v>
      </c>
      <c r="GY296">
        <v>1.44897</v>
      </c>
      <c r="GZ296">
        <v>2.31934</v>
      </c>
      <c r="HA296">
        <v>1.55151</v>
      </c>
      <c r="HB296">
        <v>2.34741</v>
      </c>
      <c r="HC296">
        <v>29.687</v>
      </c>
      <c r="HD296">
        <v>14.491</v>
      </c>
      <c r="HE296">
        <v>18</v>
      </c>
      <c r="HF296">
        <v>400.968</v>
      </c>
      <c r="HG296">
        <v>431.32</v>
      </c>
      <c r="HH296">
        <v>21.5771</v>
      </c>
      <c r="HI296">
        <v>25.3514</v>
      </c>
      <c r="HJ296">
        <v>29.9998</v>
      </c>
      <c r="HK296">
        <v>25.308</v>
      </c>
      <c r="HL296">
        <v>25.2294</v>
      </c>
      <c r="HM296">
        <v>26.1934</v>
      </c>
      <c r="HN296">
        <v>40.5192</v>
      </c>
      <c r="HO296">
        <v>24.7764</v>
      </c>
      <c r="HP296">
        <v>21.6677</v>
      </c>
      <c r="HQ296">
        <v>516.225</v>
      </c>
      <c r="HR296">
        <v>14.7575</v>
      </c>
      <c r="HS296">
        <v>100.041</v>
      </c>
      <c r="HT296">
        <v>101.493</v>
      </c>
    </row>
    <row r="297" spans="1:228">
      <c r="A297">
        <v>281</v>
      </c>
      <c r="B297">
        <v>1728493940</v>
      </c>
      <c r="C297">
        <v>3002.5</v>
      </c>
      <c r="D297" t="s">
        <v>930</v>
      </c>
      <c r="E297" t="s">
        <v>931</v>
      </c>
      <c r="F297">
        <v>5</v>
      </c>
      <c r="G297" t="s">
        <v>357</v>
      </c>
      <c r="H297" t="s">
        <v>358</v>
      </c>
      <c r="I297" t="s">
        <v>359</v>
      </c>
      <c r="J297" t="s">
        <v>851</v>
      </c>
      <c r="K297">
        <v>1728493932.25</v>
      </c>
      <c r="L297">
        <f>(M297)/1000</f>
        <v>0</v>
      </c>
      <c r="M297">
        <f>IF(BH297, AP297, AJ297)</f>
        <v>0</v>
      </c>
      <c r="N297">
        <f>IF(BH297, AK297, AI297)</f>
        <v>0</v>
      </c>
      <c r="O297">
        <f>BJ297 - IF(AW297&gt;1, N297*BD297*100.0/(AY297), 0)</f>
        <v>0</v>
      </c>
      <c r="P297">
        <f>((V297-L297/2)*O297-N297)/(V297+L297/2)</f>
        <v>0</v>
      </c>
      <c r="Q297">
        <f>P297*(BQ297+BR297)/1000.0</f>
        <v>0</v>
      </c>
      <c r="R297">
        <f>(BJ297 - IF(AW297&gt;1, N297*BD297*100.0/(AY297), 0))*(BQ297+BR297)/1000.0</f>
        <v>0</v>
      </c>
      <c r="S297">
        <f>2.0/((1/U297-1/T297)+SIGN(U297)*SQRT((1/U297-1/T297)*(1/U297-1/T297) + 4*BE297/((BE297+1)*(BE297+1))*(2*1/U297*1/T297-1/T297*1/T297)))</f>
        <v>0</v>
      </c>
      <c r="T297">
        <f>IF(LEFT(BF297,1)&lt;&gt;"0",IF(LEFT(BF297,1)="1",3.0,BG297),$D$5+$E$5*(BX297*BQ297/($K$5*1000))+$F$5*(BX297*BQ297/($K$5*1000))*MAX(MIN(BD297,$J$5),$I$5)*MAX(MIN(BD297,$J$5),$I$5)+$G$5*MAX(MIN(BD297,$J$5),$I$5)*(BX297*BQ297/($K$5*1000))+$H$5*(BX297*BQ297/($K$5*1000))*(BX297*BQ297/($K$5*1000)))</f>
        <v>0</v>
      </c>
      <c r="U297">
        <f>L297*(1000-(1000*0.61365*exp(17.502*Y297/(240.97+Y297))/(BQ297+BR297)+BL297)/2)/(1000*0.61365*exp(17.502*Y297/(240.97+Y297))/(BQ297+BR297)-BL297)</f>
        <v>0</v>
      </c>
      <c r="V297">
        <f>1/((BE297+1)/(S297/1.6)+1/(T297/1.37)) + BE297/((BE297+1)/(S297/1.6) + BE297/(T297/1.37))</f>
        <v>0</v>
      </c>
      <c r="W297">
        <f>(AZ297*BC297)</f>
        <v>0</v>
      </c>
      <c r="X297">
        <f>(BS297+(W297+2*0.95*5.67E-8*(((BS297+$B$7)+273)^4-(BS297+273)^4)-44100*L297)/(1.84*29.3*T297+8*0.95*5.67E-8*(BS297+273)^3))</f>
        <v>0</v>
      </c>
      <c r="Y297">
        <f>($C$7*BT297+$D$7*BU297+$E$7*X297)</f>
        <v>0</v>
      </c>
      <c r="Z297">
        <f>0.61365*exp(17.502*Y297/(240.97+Y297))</f>
        <v>0</v>
      </c>
      <c r="AA297">
        <f>(AB297/AC297*100)</f>
        <v>0</v>
      </c>
      <c r="AB297">
        <f>BL297*(BQ297+BR297)/1000</f>
        <v>0</v>
      </c>
      <c r="AC297">
        <f>0.61365*exp(17.502*BS297/(240.97+BS297))</f>
        <v>0</v>
      </c>
      <c r="AD297">
        <f>(Z297-BL297*(BQ297+BR297)/1000)</f>
        <v>0</v>
      </c>
      <c r="AE297">
        <f>(-L297*44100)</f>
        <v>0</v>
      </c>
      <c r="AF297">
        <f>2*29.3*T297*0.92*(BS297-Y297)</f>
        <v>0</v>
      </c>
      <c r="AG297">
        <f>2*0.95*5.67E-8*(((BS297+$B$7)+273)^4-(Y297+273)^4)</f>
        <v>0</v>
      </c>
      <c r="AH297">
        <f>W297+AG297+AE297+AF297</f>
        <v>0</v>
      </c>
      <c r="AI297">
        <f>BP297*AW297*(BK297-BJ297*(1000-AW297*BM297)/(1000-AW297*BL297))/(100*BD297)</f>
        <v>0</v>
      </c>
      <c r="AJ297">
        <f>1000*BP297*AW297*(BL297-BM297)/(100*BD297*(1000-AW297*BL297))</f>
        <v>0</v>
      </c>
      <c r="AK297">
        <f>(AL297 - AM297 - BQ297*1E3/(8.314*(BS297+273.15)) * AO297/BP297 * AN297) * BP297/(100*BD297) * (1000 - BM297)/1000</f>
        <v>0</v>
      </c>
      <c r="AL297">
        <v>511.6855406910688</v>
      </c>
      <c r="AM297">
        <v>490.961006060606</v>
      </c>
      <c r="AN297">
        <v>2.505929548942988</v>
      </c>
      <c r="AO297">
        <v>66.78939070799302</v>
      </c>
      <c r="AP297">
        <f>(AR297 - AQ297 + BQ297*1E3/(8.314*(BS297+273.15)) * AT297/BP297 * AS297) * BP297/(100*BD297) * 1000/(1000 - AR297)</f>
        <v>0</v>
      </c>
      <c r="AQ297">
        <v>14.8438520875473</v>
      </c>
      <c r="AR297">
        <v>16.27427818181818</v>
      </c>
      <c r="AS297">
        <v>3.845576238671104E-05</v>
      </c>
      <c r="AT297">
        <v>79.34896621495415</v>
      </c>
      <c r="AU297">
        <v>167</v>
      </c>
      <c r="AV297">
        <v>28</v>
      </c>
      <c r="AW297">
        <f>IF(AU297*$H$13&gt;=AY297,1.0,(AY297/(AY297-AU297*$H$13)))</f>
        <v>0</v>
      </c>
      <c r="AX297">
        <f>(AW297-1)*100</f>
        <v>0</v>
      </c>
      <c r="AY297">
        <f>MAX(0,($B$13+$C$13*BX297)/(1+$D$13*BX297)*BQ297/(BS297+273)*$E$13)</f>
        <v>0</v>
      </c>
      <c r="AZ297">
        <f>$B$11*BY297+$C$11*BZ297+$F$11*CK297*(1-CN297)</f>
        <v>0</v>
      </c>
      <c r="BA297">
        <f>AZ297*BB297</f>
        <v>0</v>
      </c>
      <c r="BB297">
        <f>($B$11*$D$9+$C$11*$D$9+$F$11*((CX297+CP297)/MAX(CX297+CP297+CY297, 0.1)*$I$9+CY297/MAX(CX297+CP297+CY297, 0.1)*$J$9))/($B$11+$C$11+$F$11)</f>
        <v>0</v>
      </c>
      <c r="BC297">
        <f>($B$11*$K$9+$C$11*$K$9+$F$11*((CX297+CP297)/MAX(CX297+CP297+CY297, 0.1)*$P$9+CY297/MAX(CX297+CP297+CY297, 0.1)*$Q$9))/($B$11+$C$11+$F$11)</f>
        <v>0</v>
      </c>
      <c r="BD297">
        <v>6</v>
      </c>
      <c r="BE297">
        <v>0.5</v>
      </c>
      <c r="BF297" t="s">
        <v>361</v>
      </c>
      <c r="BG297">
        <v>2</v>
      </c>
      <c r="BH297" t="b">
        <v>1</v>
      </c>
      <c r="BI297">
        <v>1728493932.25</v>
      </c>
      <c r="BJ297">
        <v>465.1303928571429</v>
      </c>
      <c r="BK297">
        <v>490.5773214285713</v>
      </c>
      <c r="BL297">
        <v>16.27086785714285</v>
      </c>
      <c r="BM297">
        <v>14.855025</v>
      </c>
      <c r="BN297">
        <v>471.1740357142858</v>
      </c>
      <c r="BO297">
        <v>16.36127142857143</v>
      </c>
      <c r="BP297">
        <v>599.9983928571428</v>
      </c>
      <c r="BQ297">
        <v>97.49842857142856</v>
      </c>
      <c r="BR297">
        <v>0.1000655</v>
      </c>
      <c r="BS297">
        <v>24.87632857142857</v>
      </c>
      <c r="BT297">
        <v>24.98285357142857</v>
      </c>
      <c r="BU297">
        <v>999.9000000000002</v>
      </c>
      <c r="BV297">
        <v>0</v>
      </c>
      <c r="BW297">
        <v>0</v>
      </c>
      <c r="BX297">
        <v>10003.00785714286</v>
      </c>
      <c r="BY297">
        <v>0</v>
      </c>
      <c r="BZ297">
        <v>250.3341785714286</v>
      </c>
      <c r="CA297">
        <v>-25.44695</v>
      </c>
      <c r="CB297">
        <v>472.8236785714286</v>
      </c>
      <c r="CC297">
        <v>497.9745714285714</v>
      </c>
      <c r="CD297">
        <v>1.415845357142857</v>
      </c>
      <c r="CE297">
        <v>490.5773214285713</v>
      </c>
      <c r="CF297">
        <v>14.855025</v>
      </c>
      <c r="CG297">
        <v>1.586383214285714</v>
      </c>
      <c r="CH297">
        <v>1.44834</v>
      </c>
      <c r="CI297">
        <v>13.82717142857143</v>
      </c>
      <c r="CJ297">
        <v>12.43343571428571</v>
      </c>
      <c r="CK297">
        <v>1600.004642857143</v>
      </c>
      <c r="CL297">
        <v>0.6919884285714287</v>
      </c>
      <c r="CM297">
        <v>0.3080115714285714</v>
      </c>
      <c r="CN297">
        <v>0</v>
      </c>
      <c r="CO297">
        <v>2.157410714285714</v>
      </c>
      <c r="CP297">
        <v>0</v>
      </c>
      <c r="CQ297">
        <v>15405.91428571429</v>
      </c>
      <c r="CR297">
        <v>13790.17142857143</v>
      </c>
      <c r="CS297">
        <v>37.16485714285714</v>
      </c>
      <c r="CT297">
        <v>38.39935714285713</v>
      </c>
      <c r="CU297">
        <v>37.78321428571428</v>
      </c>
      <c r="CV297">
        <v>36.55757142857143</v>
      </c>
      <c r="CW297">
        <v>36.60250000000001</v>
      </c>
      <c r="CX297">
        <v>1107.186428571428</v>
      </c>
      <c r="CY297">
        <v>492.8182142857143</v>
      </c>
      <c r="CZ297">
        <v>0</v>
      </c>
      <c r="DA297">
        <v>1728493996.6</v>
      </c>
      <c r="DB297">
        <v>0</v>
      </c>
      <c r="DC297">
        <v>1728490956.5</v>
      </c>
      <c r="DD297" t="s">
        <v>362</v>
      </c>
      <c r="DE297">
        <v>1728490952.5</v>
      </c>
      <c r="DF297">
        <v>1728490956.5</v>
      </c>
      <c r="DG297">
        <v>1</v>
      </c>
      <c r="DH297">
        <v>-0.065</v>
      </c>
      <c r="DI297">
        <v>-0.008</v>
      </c>
      <c r="DJ297">
        <v>-3.246</v>
      </c>
      <c r="DK297">
        <v>-0.091</v>
      </c>
      <c r="DL297">
        <v>52</v>
      </c>
      <c r="DM297">
        <v>15</v>
      </c>
      <c r="DN297">
        <v>0.25</v>
      </c>
      <c r="DO297">
        <v>0.13</v>
      </c>
      <c r="DP297">
        <v>-25.21313414634146</v>
      </c>
      <c r="DQ297">
        <v>-4.316780487804865</v>
      </c>
      <c r="DR297">
        <v>0.4276136109824406</v>
      </c>
      <c r="DS297">
        <v>0</v>
      </c>
      <c r="DT297">
        <v>1.41401756097561</v>
      </c>
      <c r="DU297">
        <v>0.04296982578397356</v>
      </c>
      <c r="DV297">
        <v>0.0107344898388298</v>
      </c>
      <c r="DW297">
        <v>1</v>
      </c>
      <c r="DX297">
        <v>1</v>
      </c>
      <c r="DY297">
        <v>2</v>
      </c>
      <c r="DZ297" t="s">
        <v>363</v>
      </c>
      <c r="EA297">
        <v>3.23053</v>
      </c>
      <c r="EB297">
        <v>2.70421</v>
      </c>
      <c r="EC297">
        <v>0.114475</v>
      </c>
      <c r="ED297">
        <v>0.118159</v>
      </c>
      <c r="EE297">
        <v>0.0851282</v>
      </c>
      <c r="EF297">
        <v>0.0796969</v>
      </c>
      <c r="EG297">
        <v>29147.5</v>
      </c>
      <c r="EH297">
        <v>28302.6</v>
      </c>
      <c r="EI297">
        <v>31516.9</v>
      </c>
      <c r="EJ297">
        <v>30420.1</v>
      </c>
      <c r="EK297">
        <v>38637.4</v>
      </c>
      <c r="EL297">
        <v>37011.8</v>
      </c>
      <c r="EM297">
        <v>44185.3</v>
      </c>
      <c r="EN297">
        <v>42469.3</v>
      </c>
      <c r="EO297">
        <v>1.8192</v>
      </c>
      <c r="EP297">
        <v>1.8787</v>
      </c>
      <c r="EQ297">
        <v>0.0821725</v>
      </c>
      <c r="ER297">
        <v>0</v>
      </c>
      <c r="ES297">
        <v>23.6237</v>
      </c>
      <c r="ET297">
        <v>999.9</v>
      </c>
      <c r="EU297">
        <v>69.5</v>
      </c>
      <c r="EV297">
        <v>24.5</v>
      </c>
      <c r="EW297">
        <v>21.9984</v>
      </c>
      <c r="EX297">
        <v>61.0319</v>
      </c>
      <c r="EY297">
        <v>25.028</v>
      </c>
      <c r="EZ297">
        <v>1</v>
      </c>
      <c r="FA297">
        <v>-0.126898</v>
      </c>
      <c r="FB297">
        <v>0.911996</v>
      </c>
      <c r="FC297">
        <v>20.1971</v>
      </c>
      <c r="FD297">
        <v>5.21834</v>
      </c>
      <c r="FE297">
        <v>11.998</v>
      </c>
      <c r="FF297">
        <v>4.9637</v>
      </c>
      <c r="FG297">
        <v>3.29545</v>
      </c>
      <c r="FH297">
        <v>9999</v>
      </c>
      <c r="FI297">
        <v>9999</v>
      </c>
      <c r="FJ297">
        <v>9999</v>
      </c>
      <c r="FK297">
        <v>148.8</v>
      </c>
      <c r="FL297">
        <v>4.97098</v>
      </c>
      <c r="FM297">
        <v>1.86768</v>
      </c>
      <c r="FN297">
        <v>1.85893</v>
      </c>
      <c r="FO297">
        <v>1.86508</v>
      </c>
      <c r="FP297">
        <v>1.86305</v>
      </c>
      <c r="FQ297">
        <v>1.86444</v>
      </c>
      <c r="FR297">
        <v>1.85989</v>
      </c>
      <c r="FS297">
        <v>1.86394</v>
      </c>
      <c r="FT297">
        <v>0</v>
      </c>
      <c r="FU297">
        <v>0</v>
      </c>
      <c r="FV297">
        <v>0</v>
      </c>
      <c r="FW297">
        <v>0</v>
      </c>
      <c r="FX297" t="s">
        <v>364</v>
      </c>
      <c r="FY297" t="s">
        <v>365</v>
      </c>
      <c r="FZ297" t="s">
        <v>366</v>
      </c>
      <c r="GA297" t="s">
        <v>366</v>
      </c>
      <c r="GB297" t="s">
        <v>366</v>
      </c>
      <c r="GC297" t="s">
        <v>366</v>
      </c>
      <c r="GD297">
        <v>0</v>
      </c>
      <c r="GE297">
        <v>100</v>
      </c>
      <c r="GF297">
        <v>100</v>
      </c>
      <c r="GG297">
        <v>-6.171</v>
      </c>
      <c r="GH297">
        <v>-0.09039999999999999</v>
      </c>
      <c r="GI297">
        <v>-2.868309889394353</v>
      </c>
      <c r="GJ297">
        <v>-0.006773961979547998</v>
      </c>
      <c r="GK297">
        <v>-8.296070481250098E-08</v>
      </c>
      <c r="GL297">
        <v>3.322967193956903E-10</v>
      </c>
      <c r="GM297">
        <v>-0.07871069313407227</v>
      </c>
      <c r="GN297">
        <v>-0.00208336341840114</v>
      </c>
      <c r="GO297">
        <v>8.801746095907445E-05</v>
      </c>
      <c r="GP297">
        <v>-2.677693255255651E-07</v>
      </c>
      <c r="GQ297">
        <v>3</v>
      </c>
      <c r="GR297">
        <v>2052</v>
      </c>
      <c r="GS297">
        <v>2</v>
      </c>
      <c r="GT297">
        <v>18</v>
      </c>
      <c r="GU297">
        <v>49.8</v>
      </c>
      <c r="GV297">
        <v>49.7</v>
      </c>
      <c r="GW297">
        <v>1.33545</v>
      </c>
      <c r="GX297">
        <v>2.37915</v>
      </c>
      <c r="GY297">
        <v>1.44775</v>
      </c>
      <c r="GZ297">
        <v>2.32056</v>
      </c>
      <c r="HA297">
        <v>1.55151</v>
      </c>
      <c r="HB297">
        <v>2.40356</v>
      </c>
      <c r="HC297">
        <v>29.7083</v>
      </c>
      <c r="HD297">
        <v>14.491</v>
      </c>
      <c r="HE297">
        <v>18</v>
      </c>
      <c r="HF297">
        <v>401.874</v>
      </c>
      <c r="HG297">
        <v>431.091</v>
      </c>
      <c r="HH297">
        <v>21.6794</v>
      </c>
      <c r="HI297">
        <v>25.3634</v>
      </c>
      <c r="HJ297">
        <v>30.001</v>
      </c>
      <c r="HK297">
        <v>25.3199</v>
      </c>
      <c r="HL297">
        <v>25.2412</v>
      </c>
      <c r="HM297">
        <v>26.7783</v>
      </c>
      <c r="HN297">
        <v>40.5192</v>
      </c>
      <c r="HO297">
        <v>24.3901</v>
      </c>
      <c r="HP297">
        <v>21.6868</v>
      </c>
      <c r="HQ297">
        <v>526.27</v>
      </c>
      <c r="HR297">
        <v>14.7398</v>
      </c>
      <c r="HS297">
        <v>100.038</v>
      </c>
      <c r="HT297">
        <v>101.49</v>
      </c>
    </row>
    <row r="298" spans="1:228">
      <c r="A298">
        <v>282</v>
      </c>
      <c r="B298">
        <v>1728493944.5</v>
      </c>
      <c r="C298">
        <v>3007</v>
      </c>
      <c r="D298" t="s">
        <v>932</v>
      </c>
      <c r="E298" t="s">
        <v>933</v>
      </c>
      <c r="F298">
        <v>5</v>
      </c>
      <c r="G298" t="s">
        <v>357</v>
      </c>
      <c r="H298" t="s">
        <v>358</v>
      </c>
      <c r="I298" t="s">
        <v>359</v>
      </c>
      <c r="J298" t="s">
        <v>851</v>
      </c>
      <c r="K298">
        <v>1728493936.678571</v>
      </c>
      <c r="L298">
        <f>(M298)/1000</f>
        <v>0</v>
      </c>
      <c r="M298">
        <f>IF(BH298, AP298, AJ298)</f>
        <v>0</v>
      </c>
      <c r="N298">
        <f>IF(BH298, AK298, AI298)</f>
        <v>0</v>
      </c>
      <c r="O298">
        <f>BJ298 - IF(AW298&gt;1, N298*BD298*100.0/(AY298), 0)</f>
        <v>0</v>
      </c>
      <c r="P298">
        <f>((V298-L298/2)*O298-N298)/(V298+L298/2)</f>
        <v>0</v>
      </c>
      <c r="Q298">
        <f>P298*(BQ298+BR298)/1000.0</f>
        <v>0</v>
      </c>
      <c r="R298">
        <f>(BJ298 - IF(AW298&gt;1, N298*BD298*100.0/(AY298), 0))*(BQ298+BR298)/1000.0</f>
        <v>0</v>
      </c>
      <c r="S298">
        <f>2.0/((1/U298-1/T298)+SIGN(U298)*SQRT((1/U298-1/T298)*(1/U298-1/T298) + 4*BE298/((BE298+1)*(BE298+1))*(2*1/U298*1/T298-1/T298*1/T298)))</f>
        <v>0</v>
      </c>
      <c r="T298">
        <f>IF(LEFT(BF298,1)&lt;&gt;"0",IF(LEFT(BF298,1)="1",3.0,BG298),$D$5+$E$5*(BX298*BQ298/($K$5*1000))+$F$5*(BX298*BQ298/($K$5*1000))*MAX(MIN(BD298,$J$5),$I$5)*MAX(MIN(BD298,$J$5),$I$5)+$G$5*MAX(MIN(BD298,$J$5),$I$5)*(BX298*BQ298/($K$5*1000))+$H$5*(BX298*BQ298/($K$5*1000))*(BX298*BQ298/($K$5*1000)))</f>
        <v>0</v>
      </c>
      <c r="U298">
        <f>L298*(1000-(1000*0.61365*exp(17.502*Y298/(240.97+Y298))/(BQ298+BR298)+BL298)/2)/(1000*0.61365*exp(17.502*Y298/(240.97+Y298))/(BQ298+BR298)-BL298)</f>
        <v>0</v>
      </c>
      <c r="V298">
        <f>1/((BE298+1)/(S298/1.6)+1/(T298/1.37)) + BE298/((BE298+1)/(S298/1.6) + BE298/(T298/1.37))</f>
        <v>0</v>
      </c>
      <c r="W298">
        <f>(AZ298*BC298)</f>
        <v>0</v>
      </c>
      <c r="X298">
        <f>(BS298+(W298+2*0.95*5.67E-8*(((BS298+$B$7)+273)^4-(BS298+273)^4)-44100*L298)/(1.84*29.3*T298+8*0.95*5.67E-8*(BS298+273)^3))</f>
        <v>0</v>
      </c>
      <c r="Y298">
        <f>($C$7*BT298+$D$7*BU298+$E$7*X298)</f>
        <v>0</v>
      </c>
      <c r="Z298">
        <f>0.61365*exp(17.502*Y298/(240.97+Y298))</f>
        <v>0</v>
      </c>
      <c r="AA298">
        <f>(AB298/AC298*100)</f>
        <v>0</v>
      </c>
      <c r="AB298">
        <f>BL298*(BQ298+BR298)/1000</f>
        <v>0</v>
      </c>
      <c r="AC298">
        <f>0.61365*exp(17.502*BS298/(240.97+BS298))</f>
        <v>0</v>
      </c>
      <c r="AD298">
        <f>(Z298-BL298*(BQ298+BR298)/1000)</f>
        <v>0</v>
      </c>
      <c r="AE298">
        <f>(-L298*44100)</f>
        <v>0</v>
      </c>
      <c r="AF298">
        <f>2*29.3*T298*0.92*(BS298-Y298)</f>
        <v>0</v>
      </c>
      <c r="AG298">
        <f>2*0.95*5.67E-8*(((BS298+$B$7)+273)^4-(Y298+273)^4)</f>
        <v>0</v>
      </c>
      <c r="AH298">
        <f>W298+AG298+AE298+AF298</f>
        <v>0</v>
      </c>
      <c r="AI298">
        <f>BP298*AW298*(BK298-BJ298*(1000-AW298*BM298)/(1000-AW298*BL298))/(100*BD298)</f>
        <v>0</v>
      </c>
      <c r="AJ298">
        <f>1000*BP298*AW298*(BL298-BM298)/(100*BD298*(1000-AW298*BL298))</f>
        <v>0</v>
      </c>
      <c r="AK298">
        <f>(AL298 - AM298 - BQ298*1E3/(8.314*(BS298+273.15)) * AO298/BP298 * AN298) * BP298/(100*BD298) * (1000 - BM298)/1000</f>
        <v>0</v>
      </c>
      <c r="AL298">
        <v>523.002180684325</v>
      </c>
      <c r="AM298">
        <v>502.1315212121212</v>
      </c>
      <c r="AN298">
        <v>2.47960996441178</v>
      </c>
      <c r="AO298">
        <v>66.78939070799302</v>
      </c>
      <c r="AP298">
        <f>(AR298 - AQ298 + BQ298*1E3/(8.314*(BS298+273.15)) * AT298/BP298 * AS298) * BP298/(100*BD298) * 1000/(1000 - AR298)</f>
        <v>0</v>
      </c>
      <c r="AQ298">
        <v>14.82462636573391</v>
      </c>
      <c r="AR298">
        <v>16.26294363636363</v>
      </c>
      <c r="AS298">
        <v>-5.558516025383036E-05</v>
      </c>
      <c r="AT298">
        <v>79.34896621495415</v>
      </c>
      <c r="AU298">
        <v>167</v>
      </c>
      <c r="AV298">
        <v>28</v>
      </c>
      <c r="AW298">
        <f>IF(AU298*$H$13&gt;=AY298,1.0,(AY298/(AY298-AU298*$H$13)))</f>
        <v>0</v>
      </c>
      <c r="AX298">
        <f>(AW298-1)*100</f>
        <v>0</v>
      </c>
      <c r="AY298">
        <f>MAX(0,($B$13+$C$13*BX298)/(1+$D$13*BX298)*BQ298/(BS298+273)*$E$13)</f>
        <v>0</v>
      </c>
      <c r="AZ298">
        <f>$B$11*BY298+$C$11*BZ298+$F$11*CK298*(1-CN298)</f>
        <v>0</v>
      </c>
      <c r="BA298">
        <f>AZ298*BB298</f>
        <v>0</v>
      </c>
      <c r="BB298">
        <f>($B$11*$D$9+$C$11*$D$9+$F$11*((CX298+CP298)/MAX(CX298+CP298+CY298, 0.1)*$I$9+CY298/MAX(CX298+CP298+CY298, 0.1)*$J$9))/($B$11+$C$11+$F$11)</f>
        <v>0</v>
      </c>
      <c r="BC298">
        <f>($B$11*$K$9+$C$11*$K$9+$F$11*((CX298+CP298)/MAX(CX298+CP298+CY298, 0.1)*$P$9+CY298/MAX(CX298+CP298+CY298, 0.1)*$Q$9))/($B$11+$C$11+$F$11)</f>
        <v>0</v>
      </c>
      <c r="BD298">
        <v>6</v>
      </c>
      <c r="BE298">
        <v>0.5</v>
      </c>
      <c r="BF298" t="s">
        <v>361</v>
      </c>
      <c r="BG298">
        <v>2</v>
      </c>
      <c r="BH298" t="b">
        <v>1</v>
      </c>
      <c r="BI298">
        <v>1728493936.678571</v>
      </c>
      <c r="BJ298">
        <v>476.0106785714286</v>
      </c>
      <c r="BK298">
        <v>501.7275357142858</v>
      </c>
      <c r="BL298">
        <v>16.27020000000001</v>
      </c>
      <c r="BM298">
        <v>14.84419642857143</v>
      </c>
      <c r="BN298">
        <v>482.1268928571429</v>
      </c>
      <c r="BO298">
        <v>16.36060357142857</v>
      </c>
      <c r="BP298">
        <v>600.0235</v>
      </c>
      <c r="BQ298">
        <v>97.49863928571428</v>
      </c>
      <c r="BR298">
        <v>0.1000664428571428</v>
      </c>
      <c r="BS298">
        <v>24.86971785714286</v>
      </c>
      <c r="BT298">
        <v>24.97470357142857</v>
      </c>
      <c r="BU298">
        <v>999.9000000000002</v>
      </c>
      <c r="BV298">
        <v>0</v>
      </c>
      <c r="BW298">
        <v>0</v>
      </c>
      <c r="BX298">
        <v>10002.0275</v>
      </c>
      <c r="BY298">
        <v>0</v>
      </c>
      <c r="BZ298">
        <v>246.6005</v>
      </c>
      <c r="CA298">
        <v>-25.71687142857143</v>
      </c>
      <c r="CB298">
        <v>483.8835</v>
      </c>
      <c r="CC298">
        <v>509.2871785714287</v>
      </c>
      <c r="CD298">
        <v>1.426011785714286</v>
      </c>
      <c r="CE298">
        <v>501.7275357142858</v>
      </c>
      <c r="CF298">
        <v>14.84419642857143</v>
      </c>
      <c r="CG298">
        <v>1.586321785714286</v>
      </c>
      <c r="CH298">
        <v>1.447287142857143</v>
      </c>
      <c r="CI298">
        <v>13.82658571428571</v>
      </c>
      <c r="CJ298">
        <v>12.42236785714286</v>
      </c>
      <c r="CK298">
        <v>1600.013214285714</v>
      </c>
      <c r="CL298">
        <v>0.691990142857143</v>
      </c>
      <c r="CM298">
        <v>0.3080098571428572</v>
      </c>
      <c r="CN298">
        <v>0</v>
      </c>
      <c r="CO298">
        <v>2.096728571428572</v>
      </c>
      <c r="CP298">
        <v>0</v>
      </c>
      <c r="CQ298">
        <v>15404.20714285714</v>
      </c>
      <c r="CR298">
        <v>13790.25</v>
      </c>
      <c r="CS298">
        <v>37.14714285714285</v>
      </c>
      <c r="CT298">
        <v>38.38607142857143</v>
      </c>
      <c r="CU298">
        <v>37.761</v>
      </c>
      <c r="CV298">
        <v>36.562</v>
      </c>
      <c r="CW298">
        <v>36.5845</v>
      </c>
      <c r="CX298">
        <v>1107.195</v>
      </c>
      <c r="CY298">
        <v>492.8182142857142</v>
      </c>
      <c r="CZ298">
        <v>0</v>
      </c>
      <c r="DA298">
        <v>1728494001.4</v>
      </c>
      <c r="DB298">
        <v>0</v>
      </c>
      <c r="DC298">
        <v>1728490956.5</v>
      </c>
      <c r="DD298" t="s">
        <v>362</v>
      </c>
      <c r="DE298">
        <v>1728490952.5</v>
      </c>
      <c r="DF298">
        <v>1728490956.5</v>
      </c>
      <c r="DG298">
        <v>1</v>
      </c>
      <c r="DH298">
        <v>-0.065</v>
      </c>
      <c r="DI298">
        <v>-0.008</v>
      </c>
      <c r="DJ298">
        <v>-3.246</v>
      </c>
      <c r="DK298">
        <v>-0.091</v>
      </c>
      <c r="DL298">
        <v>52</v>
      </c>
      <c r="DM298">
        <v>15</v>
      </c>
      <c r="DN298">
        <v>0.25</v>
      </c>
      <c r="DO298">
        <v>0.13</v>
      </c>
      <c r="DP298">
        <v>-25.53910487804878</v>
      </c>
      <c r="DQ298">
        <v>-3.743853658536575</v>
      </c>
      <c r="DR298">
        <v>0.3729319116245108</v>
      </c>
      <c r="DS298">
        <v>0</v>
      </c>
      <c r="DT298">
        <v>1.421614634146342</v>
      </c>
      <c r="DU298">
        <v>0.1477429965156779</v>
      </c>
      <c r="DV298">
        <v>0.01729921048495383</v>
      </c>
      <c r="DW298">
        <v>0</v>
      </c>
      <c r="DX298">
        <v>0</v>
      </c>
      <c r="DY298">
        <v>2</v>
      </c>
      <c r="DZ298" t="s">
        <v>386</v>
      </c>
      <c r="EA298">
        <v>3.23041</v>
      </c>
      <c r="EB298">
        <v>2.70438</v>
      </c>
      <c r="EC298">
        <v>0.116355</v>
      </c>
      <c r="ED298">
        <v>0.120052</v>
      </c>
      <c r="EE298">
        <v>0.085088</v>
      </c>
      <c r="EF298">
        <v>0.0796274</v>
      </c>
      <c r="EG298">
        <v>29085.3</v>
      </c>
      <c r="EH298">
        <v>28241.5</v>
      </c>
      <c r="EI298">
        <v>31516.6</v>
      </c>
      <c r="EJ298">
        <v>30419.7</v>
      </c>
      <c r="EK298">
        <v>38638.8</v>
      </c>
      <c r="EL298">
        <v>37014.2</v>
      </c>
      <c r="EM298">
        <v>44184.9</v>
      </c>
      <c r="EN298">
        <v>42468.7</v>
      </c>
      <c r="EO298">
        <v>1.81982</v>
      </c>
      <c r="EP298">
        <v>1.87875</v>
      </c>
      <c r="EQ298">
        <v>0.08147210000000001</v>
      </c>
      <c r="ER298">
        <v>0</v>
      </c>
      <c r="ES298">
        <v>23.6281</v>
      </c>
      <c r="ET298">
        <v>999.9</v>
      </c>
      <c r="EU298">
        <v>69.5</v>
      </c>
      <c r="EV298">
        <v>24.5</v>
      </c>
      <c r="EW298">
        <v>21.9997</v>
      </c>
      <c r="EX298">
        <v>61.1719</v>
      </c>
      <c r="EY298">
        <v>24.8397</v>
      </c>
      <c r="EZ298">
        <v>1</v>
      </c>
      <c r="FA298">
        <v>-0.126308</v>
      </c>
      <c r="FB298">
        <v>1.0249</v>
      </c>
      <c r="FC298">
        <v>20.1965</v>
      </c>
      <c r="FD298">
        <v>5.21849</v>
      </c>
      <c r="FE298">
        <v>11.998</v>
      </c>
      <c r="FF298">
        <v>4.9642</v>
      </c>
      <c r="FG298">
        <v>3.29555</v>
      </c>
      <c r="FH298">
        <v>9999</v>
      </c>
      <c r="FI298">
        <v>9999</v>
      </c>
      <c r="FJ298">
        <v>9999</v>
      </c>
      <c r="FK298">
        <v>148.8</v>
      </c>
      <c r="FL298">
        <v>4.97096</v>
      </c>
      <c r="FM298">
        <v>1.86768</v>
      </c>
      <c r="FN298">
        <v>1.85897</v>
      </c>
      <c r="FO298">
        <v>1.86508</v>
      </c>
      <c r="FP298">
        <v>1.86304</v>
      </c>
      <c r="FQ298">
        <v>1.86445</v>
      </c>
      <c r="FR298">
        <v>1.85988</v>
      </c>
      <c r="FS298">
        <v>1.86397</v>
      </c>
      <c r="FT298">
        <v>0</v>
      </c>
      <c r="FU298">
        <v>0</v>
      </c>
      <c r="FV298">
        <v>0</v>
      </c>
      <c r="FW298">
        <v>0</v>
      </c>
      <c r="FX298" t="s">
        <v>364</v>
      </c>
      <c r="FY298" t="s">
        <v>365</v>
      </c>
      <c r="FZ298" t="s">
        <v>366</v>
      </c>
      <c r="GA298" t="s">
        <v>366</v>
      </c>
      <c r="GB298" t="s">
        <v>366</v>
      </c>
      <c r="GC298" t="s">
        <v>366</v>
      </c>
      <c r="GD298">
        <v>0</v>
      </c>
      <c r="GE298">
        <v>100</v>
      </c>
      <c r="GF298">
        <v>100</v>
      </c>
      <c r="GG298">
        <v>-6.244</v>
      </c>
      <c r="GH298">
        <v>-0.09039999999999999</v>
      </c>
      <c r="GI298">
        <v>-2.868309889394353</v>
      </c>
      <c r="GJ298">
        <v>-0.006773961979547998</v>
      </c>
      <c r="GK298">
        <v>-8.296070481250098E-08</v>
      </c>
      <c r="GL298">
        <v>3.322967193956903E-10</v>
      </c>
      <c r="GM298">
        <v>-0.07871069313407227</v>
      </c>
      <c r="GN298">
        <v>-0.00208336341840114</v>
      </c>
      <c r="GO298">
        <v>8.801746095907445E-05</v>
      </c>
      <c r="GP298">
        <v>-2.677693255255651E-07</v>
      </c>
      <c r="GQ298">
        <v>3</v>
      </c>
      <c r="GR298">
        <v>2052</v>
      </c>
      <c r="GS298">
        <v>2</v>
      </c>
      <c r="GT298">
        <v>18</v>
      </c>
      <c r="GU298">
        <v>49.9</v>
      </c>
      <c r="GV298">
        <v>49.8</v>
      </c>
      <c r="GW298">
        <v>1.35864</v>
      </c>
      <c r="GX298">
        <v>2.38403</v>
      </c>
      <c r="GY298">
        <v>1.44897</v>
      </c>
      <c r="GZ298">
        <v>2.32056</v>
      </c>
      <c r="HA298">
        <v>1.55151</v>
      </c>
      <c r="HB298">
        <v>2.26196</v>
      </c>
      <c r="HC298">
        <v>29.7083</v>
      </c>
      <c r="HD298">
        <v>14.4823</v>
      </c>
      <c r="HE298">
        <v>18</v>
      </c>
      <c r="HF298">
        <v>402.254</v>
      </c>
      <c r="HG298">
        <v>431.192</v>
      </c>
      <c r="HH298">
        <v>21.7079</v>
      </c>
      <c r="HI298">
        <v>25.3736</v>
      </c>
      <c r="HJ298">
        <v>30.0009</v>
      </c>
      <c r="HK298">
        <v>25.3292</v>
      </c>
      <c r="HL298">
        <v>25.2502</v>
      </c>
      <c r="HM298">
        <v>27.2264</v>
      </c>
      <c r="HN298">
        <v>40.803</v>
      </c>
      <c r="HO298">
        <v>24.3901</v>
      </c>
      <c r="HP298">
        <v>21.7067</v>
      </c>
      <c r="HQ298">
        <v>541.296</v>
      </c>
      <c r="HR298">
        <v>14.7285</v>
      </c>
      <c r="HS298">
        <v>100.037</v>
      </c>
      <c r="HT298">
        <v>101.489</v>
      </c>
    </row>
    <row r="299" spans="1:228">
      <c r="A299">
        <v>283</v>
      </c>
      <c r="B299">
        <v>1728493950</v>
      </c>
      <c r="C299">
        <v>3012.5</v>
      </c>
      <c r="D299" t="s">
        <v>934</v>
      </c>
      <c r="E299" t="s">
        <v>935</v>
      </c>
      <c r="F299">
        <v>5</v>
      </c>
      <c r="G299" t="s">
        <v>357</v>
      </c>
      <c r="H299" t="s">
        <v>358</v>
      </c>
      <c r="I299" t="s">
        <v>359</v>
      </c>
      <c r="J299" t="s">
        <v>851</v>
      </c>
      <c r="K299">
        <v>1728493942.25</v>
      </c>
      <c r="L299">
        <f>(M299)/1000</f>
        <v>0</v>
      </c>
      <c r="M299">
        <f>IF(BH299, AP299, AJ299)</f>
        <v>0</v>
      </c>
      <c r="N299">
        <f>IF(BH299, AK299, AI299)</f>
        <v>0</v>
      </c>
      <c r="O299">
        <f>BJ299 - IF(AW299&gt;1, N299*BD299*100.0/(AY299), 0)</f>
        <v>0</v>
      </c>
      <c r="P299">
        <f>((V299-L299/2)*O299-N299)/(V299+L299/2)</f>
        <v>0</v>
      </c>
      <c r="Q299">
        <f>P299*(BQ299+BR299)/1000.0</f>
        <v>0</v>
      </c>
      <c r="R299">
        <f>(BJ299 - IF(AW299&gt;1, N299*BD299*100.0/(AY299), 0))*(BQ299+BR299)/1000.0</f>
        <v>0</v>
      </c>
      <c r="S299">
        <f>2.0/((1/U299-1/T299)+SIGN(U299)*SQRT((1/U299-1/T299)*(1/U299-1/T299) + 4*BE299/((BE299+1)*(BE299+1))*(2*1/U299*1/T299-1/T299*1/T299)))</f>
        <v>0</v>
      </c>
      <c r="T299">
        <f>IF(LEFT(BF299,1)&lt;&gt;"0",IF(LEFT(BF299,1)="1",3.0,BG299),$D$5+$E$5*(BX299*BQ299/($K$5*1000))+$F$5*(BX299*BQ299/($K$5*1000))*MAX(MIN(BD299,$J$5),$I$5)*MAX(MIN(BD299,$J$5),$I$5)+$G$5*MAX(MIN(BD299,$J$5),$I$5)*(BX299*BQ299/($K$5*1000))+$H$5*(BX299*BQ299/($K$5*1000))*(BX299*BQ299/($K$5*1000)))</f>
        <v>0</v>
      </c>
      <c r="U299">
        <f>L299*(1000-(1000*0.61365*exp(17.502*Y299/(240.97+Y299))/(BQ299+BR299)+BL299)/2)/(1000*0.61365*exp(17.502*Y299/(240.97+Y299))/(BQ299+BR299)-BL299)</f>
        <v>0</v>
      </c>
      <c r="V299">
        <f>1/((BE299+1)/(S299/1.6)+1/(T299/1.37)) + BE299/((BE299+1)/(S299/1.6) + BE299/(T299/1.37))</f>
        <v>0</v>
      </c>
      <c r="W299">
        <f>(AZ299*BC299)</f>
        <v>0</v>
      </c>
      <c r="X299">
        <f>(BS299+(W299+2*0.95*5.67E-8*(((BS299+$B$7)+273)^4-(BS299+273)^4)-44100*L299)/(1.84*29.3*T299+8*0.95*5.67E-8*(BS299+273)^3))</f>
        <v>0</v>
      </c>
      <c r="Y299">
        <f>($C$7*BT299+$D$7*BU299+$E$7*X299)</f>
        <v>0</v>
      </c>
      <c r="Z299">
        <f>0.61365*exp(17.502*Y299/(240.97+Y299))</f>
        <v>0</v>
      </c>
      <c r="AA299">
        <f>(AB299/AC299*100)</f>
        <v>0</v>
      </c>
      <c r="AB299">
        <f>BL299*(BQ299+BR299)/1000</f>
        <v>0</v>
      </c>
      <c r="AC299">
        <f>0.61365*exp(17.502*BS299/(240.97+BS299))</f>
        <v>0</v>
      </c>
      <c r="AD299">
        <f>(Z299-BL299*(BQ299+BR299)/1000)</f>
        <v>0</v>
      </c>
      <c r="AE299">
        <f>(-L299*44100)</f>
        <v>0</v>
      </c>
      <c r="AF299">
        <f>2*29.3*T299*0.92*(BS299-Y299)</f>
        <v>0</v>
      </c>
      <c r="AG299">
        <f>2*0.95*5.67E-8*(((BS299+$B$7)+273)^4-(Y299+273)^4)</f>
        <v>0</v>
      </c>
      <c r="AH299">
        <f>W299+AG299+AE299+AF299</f>
        <v>0</v>
      </c>
      <c r="AI299">
        <f>BP299*AW299*(BK299-BJ299*(1000-AW299*BM299)/(1000-AW299*BL299))/(100*BD299)</f>
        <v>0</v>
      </c>
      <c r="AJ299">
        <f>1000*BP299*AW299*(BL299-BM299)/(100*BD299*(1000-AW299*BL299))</f>
        <v>0</v>
      </c>
      <c r="AK299">
        <f>(AL299 - AM299 - BQ299*1E3/(8.314*(BS299+273.15)) * AO299/BP299 * AN299) * BP299/(100*BD299) * (1000 - BM299)/1000</f>
        <v>0</v>
      </c>
      <c r="AL299">
        <v>537.0504256807633</v>
      </c>
      <c r="AM299">
        <v>515.9461696969697</v>
      </c>
      <c r="AN299">
        <v>2.512253311341471</v>
      </c>
      <c r="AO299">
        <v>66.78939070799302</v>
      </c>
      <c r="AP299">
        <f>(AR299 - AQ299 + BQ299*1E3/(8.314*(BS299+273.15)) * AT299/BP299 * AS299) * BP299/(100*BD299) * 1000/(1000 - AR299)</f>
        <v>0</v>
      </c>
      <c r="AQ299">
        <v>14.77151494750979</v>
      </c>
      <c r="AR299">
        <v>16.23875212121211</v>
      </c>
      <c r="AS299">
        <v>-8.36139210719734E-05</v>
      </c>
      <c r="AT299">
        <v>79.34896621495415</v>
      </c>
      <c r="AU299">
        <v>167</v>
      </c>
      <c r="AV299">
        <v>28</v>
      </c>
      <c r="AW299">
        <f>IF(AU299*$H$13&gt;=AY299,1.0,(AY299/(AY299-AU299*$H$13)))</f>
        <v>0</v>
      </c>
      <c r="AX299">
        <f>(AW299-1)*100</f>
        <v>0</v>
      </c>
      <c r="AY299">
        <f>MAX(0,($B$13+$C$13*BX299)/(1+$D$13*BX299)*BQ299/(BS299+273)*$E$13)</f>
        <v>0</v>
      </c>
      <c r="AZ299">
        <f>$B$11*BY299+$C$11*BZ299+$F$11*CK299*(1-CN299)</f>
        <v>0</v>
      </c>
      <c r="BA299">
        <f>AZ299*BB299</f>
        <v>0</v>
      </c>
      <c r="BB299">
        <f>($B$11*$D$9+$C$11*$D$9+$F$11*((CX299+CP299)/MAX(CX299+CP299+CY299, 0.1)*$I$9+CY299/MAX(CX299+CP299+CY299, 0.1)*$J$9))/($B$11+$C$11+$F$11)</f>
        <v>0</v>
      </c>
      <c r="BC299">
        <f>($B$11*$K$9+$C$11*$K$9+$F$11*((CX299+CP299)/MAX(CX299+CP299+CY299, 0.1)*$P$9+CY299/MAX(CX299+CP299+CY299, 0.1)*$Q$9))/($B$11+$C$11+$F$11)</f>
        <v>0</v>
      </c>
      <c r="BD299">
        <v>6</v>
      </c>
      <c r="BE299">
        <v>0.5</v>
      </c>
      <c r="BF299" t="s">
        <v>361</v>
      </c>
      <c r="BG299">
        <v>2</v>
      </c>
      <c r="BH299" t="b">
        <v>1</v>
      </c>
      <c r="BI299">
        <v>1728493942.25</v>
      </c>
      <c r="BJ299">
        <v>489.7079285714286</v>
      </c>
      <c r="BK299">
        <v>515.7488928571428</v>
      </c>
      <c r="BL299">
        <v>16.26431071428572</v>
      </c>
      <c r="BM299">
        <v>14.81291428571429</v>
      </c>
      <c r="BN299">
        <v>495.9154285714286</v>
      </c>
      <c r="BO299">
        <v>16.35471785714286</v>
      </c>
      <c r="BP299">
        <v>600.0227857142858</v>
      </c>
      <c r="BQ299">
        <v>97.49883214285714</v>
      </c>
      <c r="BR299">
        <v>0.1000246107142857</v>
      </c>
      <c r="BS299">
        <v>24.86383214285715</v>
      </c>
      <c r="BT299">
        <v>24.96717142857143</v>
      </c>
      <c r="BU299">
        <v>999.9000000000002</v>
      </c>
      <c r="BV299">
        <v>0</v>
      </c>
      <c r="BW299">
        <v>0</v>
      </c>
      <c r="BX299">
        <v>9997.717499999999</v>
      </c>
      <c r="BY299">
        <v>0</v>
      </c>
      <c r="BZ299">
        <v>243.5075</v>
      </c>
      <c r="CA299">
        <v>-26.04091071428572</v>
      </c>
      <c r="CB299">
        <v>497.80425</v>
      </c>
      <c r="CC299">
        <v>523.5030714285714</v>
      </c>
      <c r="CD299">
        <v>1.451399285714286</v>
      </c>
      <c r="CE299">
        <v>515.7488928571428</v>
      </c>
      <c r="CF299">
        <v>14.81291428571429</v>
      </c>
      <c r="CG299">
        <v>1.585751428571429</v>
      </c>
      <c r="CH299">
        <v>1.444241071428571</v>
      </c>
      <c r="CI299">
        <v>13.82103214285714</v>
      </c>
      <c r="CJ299">
        <v>12.39026428571428</v>
      </c>
      <c r="CK299">
        <v>1600.018214285714</v>
      </c>
      <c r="CL299">
        <v>0.6919961428571429</v>
      </c>
      <c r="CM299">
        <v>0.3080038571428572</v>
      </c>
      <c r="CN299">
        <v>0</v>
      </c>
      <c r="CO299">
        <v>2.130114285714286</v>
      </c>
      <c r="CP299">
        <v>0</v>
      </c>
      <c r="CQ299">
        <v>15404.60714285714</v>
      </c>
      <c r="CR299">
        <v>13790.31428571429</v>
      </c>
      <c r="CS299">
        <v>37.12492857142858</v>
      </c>
      <c r="CT299">
        <v>38.36599999999999</v>
      </c>
      <c r="CU299">
        <v>37.723</v>
      </c>
      <c r="CV299">
        <v>36.54428571428571</v>
      </c>
      <c r="CW299">
        <v>36.5665</v>
      </c>
      <c r="CX299">
        <v>1107.208214285714</v>
      </c>
      <c r="CY299">
        <v>492.8099999999999</v>
      </c>
      <c r="CZ299">
        <v>0</v>
      </c>
      <c r="DA299">
        <v>1728494006.8</v>
      </c>
      <c r="DB299">
        <v>0</v>
      </c>
      <c r="DC299">
        <v>1728490956.5</v>
      </c>
      <c r="DD299" t="s">
        <v>362</v>
      </c>
      <c r="DE299">
        <v>1728490952.5</v>
      </c>
      <c r="DF299">
        <v>1728490956.5</v>
      </c>
      <c r="DG299">
        <v>1</v>
      </c>
      <c r="DH299">
        <v>-0.065</v>
      </c>
      <c r="DI299">
        <v>-0.008</v>
      </c>
      <c r="DJ299">
        <v>-3.246</v>
      </c>
      <c r="DK299">
        <v>-0.091</v>
      </c>
      <c r="DL299">
        <v>52</v>
      </c>
      <c r="DM299">
        <v>15</v>
      </c>
      <c r="DN299">
        <v>0.25</v>
      </c>
      <c r="DO299">
        <v>0.13</v>
      </c>
      <c r="DP299">
        <v>-25.8902775</v>
      </c>
      <c r="DQ299">
        <v>-3.35453245778612</v>
      </c>
      <c r="DR299">
        <v>0.3266317838847743</v>
      </c>
      <c r="DS299">
        <v>0</v>
      </c>
      <c r="DT299">
        <v>1.439884</v>
      </c>
      <c r="DU299">
        <v>0.2693864915572182</v>
      </c>
      <c r="DV299">
        <v>0.02682882403311779</v>
      </c>
      <c r="DW299">
        <v>0</v>
      </c>
      <c r="DX299">
        <v>0</v>
      </c>
      <c r="DY299">
        <v>2</v>
      </c>
      <c r="DZ299" t="s">
        <v>386</v>
      </c>
      <c r="EA299">
        <v>3.23053</v>
      </c>
      <c r="EB299">
        <v>2.7041</v>
      </c>
      <c r="EC299">
        <v>0.118651</v>
      </c>
      <c r="ED299">
        <v>0.122329</v>
      </c>
      <c r="EE299">
        <v>0.08498410000000001</v>
      </c>
      <c r="EF299">
        <v>0.0794397</v>
      </c>
      <c r="EG299">
        <v>29010.1</v>
      </c>
      <c r="EH299">
        <v>28167.7</v>
      </c>
      <c r="EI299">
        <v>31517</v>
      </c>
      <c r="EJ299">
        <v>30419</v>
      </c>
      <c r="EK299">
        <v>38643.6</v>
      </c>
      <c r="EL299">
        <v>37021.2</v>
      </c>
      <c r="EM299">
        <v>44185.3</v>
      </c>
      <c r="EN299">
        <v>42468</v>
      </c>
      <c r="EO299">
        <v>1.81988</v>
      </c>
      <c r="EP299">
        <v>1.87892</v>
      </c>
      <c r="EQ299">
        <v>0.0810549</v>
      </c>
      <c r="ER299">
        <v>0</v>
      </c>
      <c r="ES299">
        <v>23.6317</v>
      </c>
      <c r="ET299">
        <v>999.9</v>
      </c>
      <c r="EU299">
        <v>69.5</v>
      </c>
      <c r="EV299">
        <v>24.5</v>
      </c>
      <c r="EW299">
        <v>21.9982</v>
      </c>
      <c r="EX299">
        <v>60.8719</v>
      </c>
      <c r="EY299">
        <v>24.7196</v>
      </c>
      <c r="EZ299">
        <v>1</v>
      </c>
      <c r="FA299">
        <v>-0.124906</v>
      </c>
      <c r="FB299">
        <v>1.06672</v>
      </c>
      <c r="FC299">
        <v>20.1962</v>
      </c>
      <c r="FD299">
        <v>5.21954</v>
      </c>
      <c r="FE299">
        <v>11.998</v>
      </c>
      <c r="FF299">
        <v>4.96445</v>
      </c>
      <c r="FG299">
        <v>3.29565</v>
      </c>
      <c r="FH299">
        <v>9999</v>
      </c>
      <c r="FI299">
        <v>9999</v>
      </c>
      <c r="FJ299">
        <v>9999</v>
      </c>
      <c r="FK299">
        <v>148.8</v>
      </c>
      <c r="FL299">
        <v>4.97096</v>
      </c>
      <c r="FM299">
        <v>1.86767</v>
      </c>
      <c r="FN299">
        <v>1.85895</v>
      </c>
      <c r="FO299">
        <v>1.86508</v>
      </c>
      <c r="FP299">
        <v>1.86304</v>
      </c>
      <c r="FQ299">
        <v>1.86443</v>
      </c>
      <c r="FR299">
        <v>1.85986</v>
      </c>
      <c r="FS299">
        <v>1.86395</v>
      </c>
      <c r="FT299">
        <v>0</v>
      </c>
      <c r="FU299">
        <v>0</v>
      </c>
      <c r="FV299">
        <v>0</v>
      </c>
      <c r="FW299">
        <v>0</v>
      </c>
      <c r="FX299" t="s">
        <v>364</v>
      </c>
      <c r="FY299" t="s">
        <v>365</v>
      </c>
      <c r="FZ299" t="s">
        <v>366</v>
      </c>
      <c r="GA299" t="s">
        <v>366</v>
      </c>
      <c r="GB299" t="s">
        <v>366</v>
      </c>
      <c r="GC299" t="s">
        <v>366</v>
      </c>
      <c r="GD299">
        <v>0</v>
      </c>
      <c r="GE299">
        <v>100</v>
      </c>
      <c r="GF299">
        <v>100</v>
      </c>
      <c r="GG299">
        <v>-6.334</v>
      </c>
      <c r="GH299">
        <v>-0.0905</v>
      </c>
      <c r="GI299">
        <v>-2.868309889394353</v>
      </c>
      <c r="GJ299">
        <v>-0.006773961979547998</v>
      </c>
      <c r="GK299">
        <v>-8.296070481250098E-08</v>
      </c>
      <c r="GL299">
        <v>3.322967193956903E-10</v>
      </c>
      <c r="GM299">
        <v>-0.07871069313407227</v>
      </c>
      <c r="GN299">
        <v>-0.00208336341840114</v>
      </c>
      <c r="GO299">
        <v>8.801746095907445E-05</v>
      </c>
      <c r="GP299">
        <v>-2.677693255255651E-07</v>
      </c>
      <c r="GQ299">
        <v>3</v>
      </c>
      <c r="GR299">
        <v>2052</v>
      </c>
      <c r="GS299">
        <v>2</v>
      </c>
      <c r="GT299">
        <v>18</v>
      </c>
      <c r="GU299">
        <v>50</v>
      </c>
      <c r="GV299">
        <v>49.9</v>
      </c>
      <c r="GW299">
        <v>1.38794</v>
      </c>
      <c r="GX299">
        <v>2.38403</v>
      </c>
      <c r="GY299">
        <v>1.44897</v>
      </c>
      <c r="GZ299">
        <v>2.31934</v>
      </c>
      <c r="HA299">
        <v>1.55151</v>
      </c>
      <c r="HB299">
        <v>2.34131</v>
      </c>
      <c r="HC299">
        <v>29.7083</v>
      </c>
      <c r="HD299">
        <v>14.4823</v>
      </c>
      <c r="HE299">
        <v>18</v>
      </c>
      <c r="HF299">
        <v>402.359</v>
      </c>
      <c r="HG299">
        <v>431.372</v>
      </c>
      <c r="HH299">
        <v>21.7247</v>
      </c>
      <c r="HI299">
        <v>25.3868</v>
      </c>
      <c r="HJ299">
        <v>30.0011</v>
      </c>
      <c r="HK299">
        <v>25.341</v>
      </c>
      <c r="HL299">
        <v>25.2601</v>
      </c>
      <c r="HM299">
        <v>27.8099</v>
      </c>
      <c r="HN299">
        <v>40.803</v>
      </c>
      <c r="HO299">
        <v>24.0127</v>
      </c>
      <c r="HP299">
        <v>21.7356</v>
      </c>
      <c r="HQ299">
        <v>551.33</v>
      </c>
      <c r="HR299">
        <v>14.7402</v>
      </c>
      <c r="HS299">
        <v>100.038</v>
      </c>
      <c r="HT299">
        <v>101.487</v>
      </c>
    </row>
    <row r="300" spans="1:228">
      <c r="A300">
        <v>284</v>
      </c>
      <c r="B300">
        <v>1728493954.5</v>
      </c>
      <c r="C300">
        <v>3017</v>
      </c>
      <c r="D300" t="s">
        <v>936</v>
      </c>
      <c r="E300" t="s">
        <v>937</v>
      </c>
      <c r="F300">
        <v>5</v>
      </c>
      <c r="G300" t="s">
        <v>357</v>
      </c>
      <c r="H300" t="s">
        <v>358</v>
      </c>
      <c r="I300" t="s">
        <v>359</v>
      </c>
      <c r="J300" t="s">
        <v>851</v>
      </c>
      <c r="K300">
        <v>1728493946.678571</v>
      </c>
      <c r="L300">
        <f>(M300)/1000</f>
        <v>0</v>
      </c>
      <c r="M300">
        <f>IF(BH300, AP300, AJ300)</f>
        <v>0</v>
      </c>
      <c r="N300">
        <f>IF(BH300, AK300, AI300)</f>
        <v>0</v>
      </c>
      <c r="O300">
        <f>BJ300 - IF(AW300&gt;1, N300*BD300*100.0/(AY300), 0)</f>
        <v>0</v>
      </c>
      <c r="P300">
        <f>((V300-L300/2)*O300-N300)/(V300+L300/2)</f>
        <v>0</v>
      </c>
      <c r="Q300">
        <f>P300*(BQ300+BR300)/1000.0</f>
        <v>0</v>
      </c>
      <c r="R300">
        <f>(BJ300 - IF(AW300&gt;1, N300*BD300*100.0/(AY300), 0))*(BQ300+BR300)/1000.0</f>
        <v>0</v>
      </c>
      <c r="S300">
        <f>2.0/((1/U300-1/T300)+SIGN(U300)*SQRT((1/U300-1/T300)*(1/U300-1/T300) + 4*BE300/((BE300+1)*(BE300+1))*(2*1/U300*1/T300-1/T300*1/T300)))</f>
        <v>0</v>
      </c>
      <c r="T300">
        <f>IF(LEFT(BF300,1)&lt;&gt;"0",IF(LEFT(BF300,1)="1",3.0,BG300),$D$5+$E$5*(BX300*BQ300/($K$5*1000))+$F$5*(BX300*BQ300/($K$5*1000))*MAX(MIN(BD300,$J$5),$I$5)*MAX(MIN(BD300,$J$5),$I$5)+$G$5*MAX(MIN(BD300,$J$5),$I$5)*(BX300*BQ300/($K$5*1000))+$H$5*(BX300*BQ300/($K$5*1000))*(BX300*BQ300/($K$5*1000)))</f>
        <v>0</v>
      </c>
      <c r="U300">
        <f>L300*(1000-(1000*0.61365*exp(17.502*Y300/(240.97+Y300))/(BQ300+BR300)+BL300)/2)/(1000*0.61365*exp(17.502*Y300/(240.97+Y300))/(BQ300+BR300)-BL300)</f>
        <v>0</v>
      </c>
      <c r="V300">
        <f>1/((BE300+1)/(S300/1.6)+1/(T300/1.37)) + BE300/((BE300+1)/(S300/1.6) + BE300/(T300/1.37))</f>
        <v>0</v>
      </c>
      <c r="W300">
        <f>(AZ300*BC300)</f>
        <v>0</v>
      </c>
      <c r="X300">
        <f>(BS300+(W300+2*0.95*5.67E-8*(((BS300+$B$7)+273)^4-(BS300+273)^4)-44100*L300)/(1.84*29.3*T300+8*0.95*5.67E-8*(BS300+273)^3))</f>
        <v>0</v>
      </c>
      <c r="Y300">
        <f>($C$7*BT300+$D$7*BU300+$E$7*X300)</f>
        <v>0</v>
      </c>
      <c r="Z300">
        <f>0.61365*exp(17.502*Y300/(240.97+Y300))</f>
        <v>0</v>
      </c>
      <c r="AA300">
        <f>(AB300/AC300*100)</f>
        <v>0</v>
      </c>
      <c r="AB300">
        <f>BL300*(BQ300+BR300)/1000</f>
        <v>0</v>
      </c>
      <c r="AC300">
        <f>0.61365*exp(17.502*BS300/(240.97+BS300))</f>
        <v>0</v>
      </c>
      <c r="AD300">
        <f>(Z300-BL300*(BQ300+BR300)/1000)</f>
        <v>0</v>
      </c>
      <c r="AE300">
        <f>(-L300*44100)</f>
        <v>0</v>
      </c>
      <c r="AF300">
        <f>2*29.3*T300*0.92*(BS300-Y300)</f>
        <v>0</v>
      </c>
      <c r="AG300">
        <f>2*0.95*5.67E-8*(((BS300+$B$7)+273)^4-(Y300+273)^4)</f>
        <v>0</v>
      </c>
      <c r="AH300">
        <f>W300+AG300+AE300+AF300</f>
        <v>0</v>
      </c>
      <c r="AI300">
        <f>BP300*AW300*(BK300-BJ300*(1000-AW300*BM300)/(1000-AW300*BL300))/(100*BD300)</f>
        <v>0</v>
      </c>
      <c r="AJ300">
        <f>1000*BP300*AW300*(BL300-BM300)/(100*BD300*(1000-AW300*BL300))</f>
        <v>0</v>
      </c>
      <c r="AK300">
        <f>(AL300 - AM300 - BQ300*1E3/(8.314*(BS300+273.15)) * AO300/BP300 * AN300) * BP300/(100*BD300) * (1000 - BM300)/1000</f>
        <v>0</v>
      </c>
      <c r="AL300">
        <v>548.5060440315709</v>
      </c>
      <c r="AM300">
        <v>527.1412484848483</v>
      </c>
      <c r="AN300">
        <v>2.493779674801983</v>
      </c>
      <c r="AO300">
        <v>66.78939070799302</v>
      </c>
      <c r="AP300">
        <f>(AR300 - AQ300 + BQ300*1E3/(8.314*(BS300+273.15)) * AT300/BP300 * AS300) * BP300/(100*BD300) * 1000/(1000 - AR300)</f>
        <v>0</v>
      </c>
      <c r="AQ300">
        <v>14.760508785858</v>
      </c>
      <c r="AR300">
        <v>16.21736909090908</v>
      </c>
      <c r="AS300">
        <v>-0.005363225630327284</v>
      </c>
      <c r="AT300">
        <v>79.34896621495415</v>
      </c>
      <c r="AU300">
        <v>166</v>
      </c>
      <c r="AV300">
        <v>28</v>
      </c>
      <c r="AW300">
        <f>IF(AU300*$H$13&gt;=AY300,1.0,(AY300/(AY300-AU300*$H$13)))</f>
        <v>0</v>
      </c>
      <c r="AX300">
        <f>(AW300-1)*100</f>
        <v>0</v>
      </c>
      <c r="AY300">
        <f>MAX(0,($B$13+$C$13*BX300)/(1+$D$13*BX300)*BQ300/(BS300+273)*$E$13)</f>
        <v>0</v>
      </c>
      <c r="AZ300">
        <f>$B$11*BY300+$C$11*BZ300+$F$11*CK300*(1-CN300)</f>
        <v>0</v>
      </c>
      <c r="BA300">
        <f>AZ300*BB300</f>
        <v>0</v>
      </c>
      <c r="BB300">
        <f>($B$11*$D$9+$C$11*$D$9+$F$11*((CX300+CP300)/MAX(CX300+CP300+CY300, 0.1)*$I$9+CY300/MAX(CX300+CP300+CY300, 0.1)*$J$9))/($B$11+$C$11+$F$11)</f>
        <v>0</v>
      </c>
      <c r="BC300">
        <f>($B$11*$K$9+$C$11*$K$9+$F$11*((CX300+CP300)/MAX(CX300+CP300+CY300, 0.1)*$P$9+CY300/MAX(CX300+CP300+CY300, 0.1)*$Q$9))/($B$11+$C$11+$F$11)</f>
        <v>0</v>
      </c>
      <c r="BD300">
        <v>6</v>
      </c>
      <c r="BE300">
        <v>0.5</v>
      </c>
      <c r="BF300" t="s">
        <v>361</v>
      </c>
      <c r="BG300">
        <v>2</v>
      </c>
      <c r="BH300" t="b">
        <v>1</v>
      </c>
      <c r="BI300">
        <v>1728493946.678571</v>
      </c>
      <c r="BJ300">
        <v>500.59325</v>
      </c>
      <c r="BK300">
        <v>526.8572142857143</v>
      </c>
      <c r="BL300">
        <v>16.24990714285714</v>
      </c>
      <c r="BM300">
        <v>14.78806428571428</v>
      </c>
      <c r="BN300">
        <v>506.8730357142857</v>
      </c>
      <c r="BO300">
        <v>16.34032142857142</v>
      </c>
      <c r="BP300">
        <v>600.0087857142856</v>
      </c>
      <c r="BQ300">
        <v>97.49887857142858</v>
      </c>
      <c r="BR300">
        <v>0.1000274321428571</v>
      </c>
      <c r="BS300">
        <v>24.85976785714286</v>
      </c>
      <c r="BT300">
        <v>24.96528214285714</v>
      </c>
      <c r="BU300">
        <v>999.9000000000002</v>
      </c>
      <c r="BV300">
        <v>0</v>
      </c>
      <c r="BW300">
        <v>0</v>
      </c>
      <c r="BX300">
        <v>9977.612499999999</v>
      </c>
      <c r="BY300">
        <v>0</v>
      </c>
      <c r="BZ300">
        <v>241.2614285714286</v>
      </c>
      <c r="CA300">
        <v>-26.26396785714286</v>
      </c>
      <c r="CB300">
        <v>508.8619642857143</v>
      </c>
      <c r="CC300">
        <v>534.7650000000001</v>
      </c>
      <c r="CD300">
        <v>1.461842142857143</v>
      </c>
      <c r="CE300">
        <v>526.8572142857143</v>
      </c>
      <c r="CF300">
        <v>14.78806428571428</v>
      </c>
      <c r="CG300">
        <v>1.584347857142857</v>
      </c>
      <c r="CH300">
        <v>1.441818928571429</v>
      </c>
      <c r="CI300">
        <v>13.80739642857143</v>
      </c>
      <c r="CJ300">
        <v>12.36472142857143</v>
      </c>
      <c r="CK300">
        <v>1600.019642857143</v>
      </c>
      <c r="CL300">
        <v>0.6920025714285717</v>
      </c>
      <c r="CM300">
        <v>0.3079974285714286</v>
      </c>
      <c r="CN300">
        <v>0</v>
      </c>
      <c r="CO300">
        <v>2.151646428571429</v>
      </c>
      <c r="CP300">
        <v>0</v>
      </c>
      <c r="CQ300">
        <v>15407.35</v>
      </c>
      <c r="CR300">
        <v>13790.36785714286</v>
      </c>
      <c r="CS300">
        <v>37.10250000000001</v>
      </c>
      <c r="CT300">
        <v>38.348</v>
      </c>
      <c r="CU300">
        <v>37.705</v>
      </c>
      <c r="CV300">
        <v>36.531</v>
      </c>
      <c r="CW300">
        <v>36.55092857142857</v>
      </c>
      <c r="CX300">
        <v>1107.218214285715</v>
      </c>
      <c r="CY300">
        <v>492.8014285714286</v>
      </c>
      <c r="CZ300">
        <v>0</v>
      </c>
      <c r="DA300">
        <v>1728494011.6</v>
      </c>
      <c r="DB300">
        <v>0</v>
      </c>
      <c r="DC300">
        <v>1728490956.5</v>
      </c>
      <c r="DD300" t="s">
        <v>362</v>
      </c>
      <c r="DE300">
        <v>1728490952.5</v>
      </c>
      <c r="DF300">
        <v>1728490956.5</v>
      </c>
      <c r="DG300">
        <v>1</v>
      </c>
      <c r="DH300">
        <v>-0.065</v>
      </c>
      <c r="DI300">
        <v>-0.008</v>
      </c>
      <c r="DJ300">
        <v>-3.246</v>
      </c>
      <c r="DK300">
        <v>-0.091</v>
      </c>
      <c r="DL300">
        <v>52</v>
      </c>
      <c r="DM300">
        <v>15</v>
      </c>
      <c r="DN300">
        <v>0.25</v>
      </c>
      <c r="DO300">
        <v>0.13</v>
      </c>
      <c r="DP300">
        <v>-26.1132875</v>
      </c>
      <c r="DQ300">
        <v>-3.144383864915481</v>
      </c>
      <c r="DR300">
        <v>0.3059541266166383</v>
      </c>
      <c r="DS300">
        <v>0</v>
      </c>
      <c r="DT300">
        <v>1.45208725</v>
      </c>
      <c r="DU300">
        <v>0.1934689305816086</v>
      </c>
      <c r="DV300">
        <v>0.02178770226383451</v>
      </c>
      <c r="DW300">
        <v>0</v>
      </c>
      <c r="DX300">
        <v>0</v>
      </c>
      <c r="DY300">
        <v>2</v>
      </c>
      <c r="DZ300" t="s">
        <v>386</v>
      </c>
      <c r="EA300">
        <v>3.23034</v>
      </c>
      <c r="EB300">
        <v>2.70401</v>
      </c>
      <c r="EC300">
        <v>0.120495</v>
      </c>
      <c r="ED300">
        <v>0.124188</v>
      </c>
      <c r="EE300">
        <v>0.08490640000000001</v>
      </c>
      <c r="EF300">
        <v>0.0794344</v>
      </c>
      <c r="EG300">
        <v>28948</v>
      </c>
      <c r="EH300">
        <v>28107.5</v>
      </c>
      <c r="EI300">
        <v>31515.5</v>
      </c>
      <c r="EJ300">
        <v>30418.4</v>
      </c>
      <c r="EK300">
        <v>38645.1</v>
      </c>
      <c r="EL300">
        <v>37020.7</v>
      </c>
      <c r="EM300">
        <v>44183.1</v>
      </c>
      <c r="EN300">
        <v>42467.1</v>
      </c>
      <c r="EO300">
        <v>1.82023</v>
      </c>
      <c r="EP300">
        <v>1.8787</v>
      </c>
      <c r="EQ300">
        <v>0.0806302</v>
      </c>
      <c r="ER300">
        <v>0</v>
      </c>
      <c r="ES300">
        <v>23.6334</v>
      </c>
      <c r="ET300">
        <v>999.9</v>
      </c>
      <c r="EU300">
        <v>69.5</v>
      </c>
      <c r="EV300">
        <v>24.5</v>
      </c>
      <c r="EW300">
        <v>21.9981</v>
      </c>
      <c r="EX300">
        <v>60.9519</v>
      </c>
      <c r="EY300">
        <v>24.8918</v>
      </c>
      <c r="EZ300">
        <v>1</v>
      </c>
      <c r="FA300">
        <v>-0.124151</v>
      </c>
      <c r="FB300">
        <v>1.06297</v>
      </c>
      <c r="FC300">
        <v>20.1962</v>
      </c>
      <c r="FD300">
        <v>5.21939</v>
      </c>
      <c r="FE300">
        <v>11.998</v>
      </c>
      <c r="FF300">
        <v>4.9649</v>
      </c>
      <c r="FG300">
        <v>3.29565</v>
      </c>
      <c r="FH300">
        <v>9999</v>
      </c>
      <c r="FI300">
        <v>9999</v>
      </c>
      <c r="FJ300">
        <v>9999</v>
      </c>
      <c r="FK300">
        <v>148.8</v>
      </c>
      <c r="FL300">
        <v>4.97096</v>
      </c>
      <c r="FM300">
        <v>1.86767</v>
      </c>
      <c r="FN300">
        <v>1.85894</v>
      </c>
      <c r="FO300">
        <v>1.86508</v>
      </c>
      <c r="FP300">
        <v>1.86306</v>
      </c>
      <c r="FQ300">
        <v>1.86442</v>
      </c>
      <c r="FR300">
        <v>1.85988</v>
      </c>
      <c r="FS300">
        <v>1.86394</v>
      </c>
      <c r="FT300">
        <v>0</v>
      </c>
      <c r="FU300">
        <v>0</v>
      </c>
      <c r="FV300">
        <v>0</v>
      </c>
      <c r="FW300">
        <v>0</v>
      </c>
      <c r="FX300" t="s">
        <v>364</v>
      </c>
      <c r="FY300" t="s">
        <v>365</v>
      </c>
      <c r="FZ300" t="s">
        <v>366</v>
      </c>
      <c r="GA300" t="s">
        <v>366</v>
      </c>
      <c r="GB300" t="s">
        <v>366</v>
      </c>
      <c r="GC300" t="s">
        <v>366</v>
      </c>
      <c r="GD300">
        <v>0</v>
      </c>
      <c r="GE300">
        <v>100</v>
      </c>
      <c r="GF300">
        <v>100</v>
      </c>
      <c r="GG300">
        <v>-6.408</v>
      </c>
      <c r="GH300">
        <v>-0.0905</v>
      </c>
      <c r="GI300">
        <v>-2.868309889394353</v>
      </c>
      <c r="GJ300">
        <v>-0.006773961979547998</v>
      </c>
      <c r="GK300">
        <v>-8.296070481250098E-08</v>
      </c>
      <c r="GL300">
        <v>3.322967193956903E-10</v>
      </c>
      <c r="GM300">
        <v>-0.07871069313407227</v>
      </c>
      <c r="GN300">
        <v>-0.00208336341840114</v>
      </c>
      <c r="GO300">
        <v>8.801746095907445E-05</v>
      </c>
      <c r="GP300">
        <v>-2.677693255255651E-07</v>
      </c>
      <c r="GQ300">
        <v>3</v>
      </c>
      <c r="GR300">
        <v>2052</v>
      </c>
      <c r="GS300">
        <v>2</v>
      </c>
      <c r="GT300">
        <v>18</v>
      </c>
      <c r="GU300">
        <v>50</v>
      </c>
      <c r="GV300">
        <v>50</v>
      </c>
      <c r="GW300">
        <v>1.41113</v>
      </c>
      <c r="GX300">
        <v>2.36938</v>
      </c>
      <c r="GY300">
        <v>1.44775</v>
      </c>
      <c r="GZ300">
        <v>2.32056</v>
      </c>
      <c r="HA300">
        <v>1.55151</v>
      </c>
      <c r="HB300">
        <v>2.39624</v>
      </c>
      <c r="HC300">
        <v>29.7083</v>
      </c>
      <c r="HD300">
        <v>14.491</v>
      </c>
      <c r="HE300">
        <v>18</v>
      </c>
      <c r="HF300">
        <v>402.601</v>
      </c>
      <c r="HG300">
        <v>431.313</v>
      </c>
      <c r="HH300">
        <v>21.7438</v>
      </c>
      <c r="HI300">
        <v>25.3962</v>
      </c>
      <c r="HJ300">
        <v>30.001</v>
      </c>
      <c r="HK300">
        <v>25.3503</v>
      </c>
      <c r="HL300">
        <v>25.2694</v>
      </c>
      <c r="HM300">
        <v>28.2515</v>
      </c>
      <c r="HN300">
        <v>40.803</v>
      </c>
      <c r="HO300">
        <v>24.0127</v>
      </c>
      <c r="HP300">
        <v>21.7601</v>
      </c>
      <c r="HQ300">
        <v>566.356</v>
      </c>
      <c r="HR300">
        <v>14.747</v>
      </c>
      <c r="HS300">
        <v>100.033</v>
      </c>
      <c r="HT300">
        <v>101.484</v>
      </c>
    </row>
    <row r="301" spans="1:228">
      <c r="A301">
        <v>285</v>
      </c>
      <c r="B301">
        <v>1728493960</v>
      </c>
      <c r="C301">
        <v>3022.5</v>
      </c>
      <c r="D301" t="s">
        <v>938</v>
      </c>
      <c r="E301" t="s">
        <v>939</v>
      </c>
      <c r="F301">
        <v>5</v>
      </c>
      <c r="G301" t="s">
        <v>357</v>
      </c>
      <c r="H301" t="s">
        <v>358</v>
      </c>
      <c r="I301" t="s">
        <v>359</v>
      </c>
      <c r="J301" t="s">
        <v>851</v>
      </c>
      <c r="K301">
        <v>1728493952.25</v>
      </c>
      <c r="L301">
        <f>(M301)/1000</f>
        <v>0</v>
      </c>
      <c r="M301">
        <f>IF(BH301, AP301, AJ301)</f>
        <v>0</v>
      </c>
      <c r="N301">
        <f>IF(BH301, AK301, AI301)</f>
        <v>0</v>
      </c>
      <c r="O301">
        <f>BJ301 - IF(AW301&gt;1, N301*BD301*100.0/(AY301), 0)</f>
        <v>0</v>
      </c>
      <c r="P301">
        <f>((V301-L301/2)*O301-N301)/(V301+L301/2)</f>
        <v>0</v>
      </c>
      <c r="Q301">
        <f>P301*(BQ301+BR301)/1000.0</f>
        <v>0</v>
      </c>
      <c r="R301">
        <f>(BJ301 - IF(AW301&gt;1, N301*BD301*100.0/(AY301), 0))*(BQ301+BR301)/1000.0</f>
        <v>0</v>
      </c>
      <c r="S301">
        <f>2.0/((1/U301-1/T301)+SIGN(U301)*SQRT((1/U301-1/T301)*(1/U301-1/T301) + 4*BE301/((BE301+1)*(BE301+1))*(2*1/U301*1/T301-1/T301*1/T301)))</f>
        <v>0</v>
      </c>
      <c r="T301">
        <f>IF(LEFT(BF301,1)&lt;&gt;"0",IF(LEFT(BF301,1)="1",3.0,BG301),$D$5+$E$5*(BX301*BQ301/($K$5*1000))+$F$5*(BX301*BQ301/($K$5*1000))*MAX(MIN(BD301,$J$5),$I$5)*MAX(MIN(BD301,$J$5),$I$5)+$G$5*MAX(MIN(BD301,$J$5),$I$5)*(BX301*BQ301/($K$5*1000))+$H$5*(BX301*BQ301/($K$5*1000))*(BX301*BQ301/($K$5*1000)))</f>
        <v>0</v>
      </c>
      <c r="U301">
        <f>L301*(1000-(1000*0.61365*exp(17.502*Y301/(240.97+Y301))/(BQ301+BR301)+BL301)/2)/(1000*0.61365*exp(17.502*Y301/(240.97+Y301))/(BQ301+BR301)-BL301)</f>
        <v>0</v>
      </c>
      <c r="V301">
        <f>1/((BE301+1)/(S301/1.6)+1/(T301/1.37)) + BE301/((BE301+1)/(S301/1.6) + BE301/(T301/1.37))</f>
        <v>0</v>
      </c>
      <c r="W301">
        <f>(AZ301*BC301)</f>
        <v>0</v>
      </c>
      <c r="X301">
        <f>(BS301+(W301+2*0.95*5.67E-8*(((BS301+$B$7)+273)^4-(BS301+273)^4)-44100*L301)/(1.84*29.3*T301+8*0.95*5.67E-8*(BS301+273)^3))</f>
        <v>0</v>
      </c>
      <c r="Y301">
        <f>($C$7*BT301+$D$7*BU301+$E$7*X301)</f>
        <v>0</v>
      </c>
      <c r="Z301">
        <f>0.61365*exp(17.502*Y301/(240.97+Y301))</f>
        <v>0</v>
      </c>
      <c r="AA301">
        <f>(AB301/AC301*100)</f>
        <v>0</v>
      </c>
      <c r="AB301">
        <f>BL301*(BQ301+BR301)/1000</f>
        <v>0</v>
      </c>
      <c r="AC301">
        <f>0.61365*exp(17.502*BS301/(240.97+BS301))</f>
        <v>0</v>
      </c>
      <c r="AD301">
        <f>(Z301-BL301*(BQ301+BR301)/1000)</f>
        <v>0</v>
      </c>
      <c r="AE301">
        <f>(-L301*44100)</f>
        <v>0</v>
      </c>
      <c r="AF301">
        <f>2*29.3*T301*0.92*(BS301-Y301)</f>
        <v>0</v>
      </c>
      <c r="AG301">
        <f>2*0.95*5.67E-8*(((BS301+$B$7)+273)^4-(Y301+273)^4)</f>
        <v>0</v>
      </c>
      <c r="AH301">
        <f>W301+AG301+AE301+AF301</f>
        <v>0</v>
      </c>
      <c r="AI301">
        <f>BP301*AW301*(BK301-BJ301*(1000-AW301*BM301)/(1000-AW301*BL301))/(100*BD301)</f>
        <v>0</v>
      </c>
      <c r="AJ301">
        <f>1000*BP301*AW301*(BL301-BM301)/(100*BD301*(1000-AW301*BL301))</f>
        <v>0</v>
      </c>
      <c r="AK301">
        <f>(AL301 - AM301 - BQ301*1E3/(8.314*(BS301+273.15)) * AO301/BP301 * AN301) * BP301/(100*BD301) * (1000 - BM301)/1000</f>
        <v>0</v>
      </c>
      <c r="AL301">
        <v>562.6384970864938</v>
      </c>
      <c r="AM301">
        <v>540.9511272727273</v>
      </c>
      <c r="AN301">
        <v>2.50817638225788</v>
      </c>
      <c r="AO301">
        <v>66.78939070799302</v>
      </c>
      <c r="AP301">
        <f>(AR301 - AQ301 + BQ301*1E3/(8.314*(BS301+273.15)) * AT301/BP301 * AS301) * BP301/(100*BD301) * 1000/(1000 - AR301)</f>
        <v>0</v>
      </c>
      <c r="AQ301">
        <v>14.76036591643948</v>
      </c>
      <c r="AR301">
        <v>16.20210545454545</v>
      </c>
      <c r="AS301">
        <v>-0.0008030407812913014</v>
      </c>
      <c r="AT301">
        <v>79.34896621495415</v>
      </c>
      <c r="AU301">
        <v>166</v>
      </c>
      <c r="AV301">
        <v>28</v>
      </c>
      <c r="AW301">
        <f>IF(AU301*$H$13&gt;=AY301,1.0,(AY301/(AY301-AU301*$H$13)))</f>
        <v>0</v>
      </c>
      <c r="AX301">
        <f>(AW301-1)*100</f>
        <v>0</v>
      </c>
      <c r="AY301">
        <f>MAX(0,($B$13+$C$13*BX301)/(1+$D$13*BX301)*BQ301/(BS301+273)*$E$13)</f>
        <v>0</v>
      </c>
      <c r="AZ301">
        <f>$B$11*BY301+$C$11*BZ301+$F$11*CK301*(1-CN301)</f>
        <v>0</v>
      </c>
      <c r="BA301">
        <f>AZ301*BB301</f>
        <v>0</v>
      </c>
      <c r="BB301">
        <f>($B$11*$D$9+$C$11*$D$9+$F$11*((CX301+CP301)/MAX(CX301+CP301+CY301, 0.1)*$I$9+CY301/MAX(CX301+CP301+CY301, 0.1)*$J$9))/($B$11+$C$11+$F$11)</f>
        <v>0</v>
      </c>
      <c r="BC301">
        <f>($B$11*$K$9+$C$11*$K$9+$F$11*((CX301+CP301)/MAX(CX301+CP301+CY301, 0.1)*$P$9+CY301/MAX(CX301+CP301+CY301, 0.1)*$Q$9))/($B$11+$C$11+$F$11)</f>
        <v>0</v>
      </c>
      <c r="BD301">
        <v>6</v>
      </c>
      <c r="BE301">
        <v>0.5</v>
      </c>
      <c r="BF301" t="s">
        <v>361</v>
      </c>
      <c r="BG301">
        <v>2</v>
      </c>
      <c r="BH301" t="b">
        <v>1</v>
      </c>
      <c r="BI301">
        <v>1728493952.25</v>
      </c>
      <c r="BJ301">
        <v>514.3091785714286</v>
      </c>
      <c r="BK301">
        <v>540.8946071428571</v>
      </c>
      <c r="BL301">
        <v>16.22828571428571</v>
      </c>
      <c r="BM301">
        <v>14.76579642857143</v>
      </c>
      <c r="BN301">
        <v>520.6800357142857</v>
      </c>
      <c r="BO301">
        <v>16.31870357142857</v>
      </c>
      <c r="BP301">
        <v>599.996392857143</v>
      </c>
      <c r="BQ301">
        <v>97.49887499999998</v>
      </c>
      <c r="BR301">
        <v>0.10001875</v>
      </c>
      <c r="BS301">
        <v>24.85251071428572</v>
      </c>
      <c r="BT301">
        <v>24.95945714285714</v>
      </c>
      <c r="BU301">
        <v>999.9000000000002</v>
      </c>
      <c r="BV301">
        <v>0</v>
      </c>
      <c r="BW301">
        <v>0</v>
      </c>
      <c r="BX301">
        <v>9977.344285714285</v>
      </c>
      <c r="BY301">
        <v>0</v>
      </c>
      <c r="BZ301">
        <v>237.2485357142857</v>
      </c>
      <c r="CA301">
        <v>-26.58542142857143</v>
      </c>
      <c r="CB301">
        <v>522.7929642857142</v>
      </c>
      <c r="CC301">
        <v>549.000892857143</v>
      </c>
      <c r="CD301">
        <v>1.462474642857143</v>
      </c>
      <c r="CE301">
        <v>540.8946071428571</v>
      </c>
      <c r="CF301">
        <v>14.76579642857143</v>
      </c>
      <c r="CG301">
        <v>1.582239642857143</v>
      </c>
      <c r="CH301">
        <v>1.439648571428572</v>
      </c>
      <c r="CI301">
        <v>13.78689642857143</v>
      </c>
      <c r="CJ301">
        <v>12.34181785714286</v>
      </c>
      <c r="CK301">
        <v>1600.016785714286</v>
      </c>
      <c r="CL301">
        <v>0.6920120000000001</v>
      </c>
      <c r="CM301">
        <v>0.307988</v>
      </c>
      <c r="CN301">
        <v>0</v>
      </c>
      <c r="CO301">
        <v>2.194107142857143</v>
      </c>
      <c r="CP301">
        <v>0</v>
      </c>
      <c r="CQ301">
        <v>15413.86071428572</v>
      </c>
      <c r="CR301">
        <v>13790.38928571428</v>
      </c>
      <c r="CS301">
        <v>37.08</v>
      </c>
      <c r="CT301">
        <v>38.32549999999999</v>
      </c>
      <c r="CU301">
        <v>37.67814285714286</v>
      </c>
      <c r="CV301">
        <v>36.50885714285715</v>
      </c>
      <c r="CW301">
        <v>36.52878571428571</v>
      </c>
      <c r="CX301">
        <v>1107.231071428572</v>
      </c>
      <c r="CY301">
        <v>492.7857142857143</v>
      </c>
      <c r="CZ301">
        <v>0</v>
      </c>
      <c r="DA301">
        <v>1728494017</v>
      </c>
      <c r="DB301">
        <v>0</v>
      </c>
      <c r="DC301">
        <v>1728490956.5</v>
      </c>
      <c r="DD301" t="s">
        <v>362</v>
      </c>
      <c r="DE301">
        <v>1728490952.5</v>
      </c>
      <c r="DF301">
        <v>1728490956.5</v>
      </c>
      <c r="DG301">
        <v>1</v>
      </c>
      <c r="DH301">
        <v>-0.065</v>
      </c>
      <c r="DI301">
        <v>-0.008</v>
      </c>
      <c r="DJ301">
        <v>-3.246</v>
      </c>
      <c r="DK301">
        <v>-0.091</v>
      </c>
      <c r="DL301">
        <v>52</v>
      </c>
      <c r="DM301">
        <v>15</v>
      </c>
      <c r="DN301">
        <v>0.25</v>
      </c>
      <c r="DO301">
        <v>0.13</v>
      </c>
      <c r="DP301">
        <v>-26.3860225</v>
      </c>
      <c r="DQ301">
        <v>-3.461294183864874</v>
      </c>
      <c r="DR301">
        <v>0.3347628208803212</v>
      </c>
      <c r="DS301">
        <v>0</v>
      </c>
      <c r="DT301">
        <v>1.458826</v>
      </c>
      <c r="DU301">
        <v>0.01337245778611666</v>
      </c>
      <c r="DV301">
        <v>0.01346973604047234</v>
      </c>
      <c r="DW301">
        <v>1</v>
      </c>
      <c r="DX301">
        <v>1</v>
      </c>
      <c r="DY301">
        <v>2</v>
      </c>
      <c r="DZ301" t="s">
        <v>363</v>
      </c>
      <c r="EA301">
        <v>3.2304</v>
      </c>
      <c r="EB301">
        <v>2.7042</v>
      </c>
      <c r="EC301">
        <v>0.122739</v>
      </c>
      <c r="ED301">
        <v>0.126411</v>
      </c>
      <c r="EE301">
        <v>0.08485090000000001</v>
      </c>
      <c r="EF301">
        <v>0.0794386</v>
      </c>
      <c r="EG301">
        <v>28873.6</v>
      </c>
      <c r="EH301">
        <v>28035.5</v>
      </c>
      <c r="EI301">
        <v>31514.9</v>
      </c>
      <c r="EJ301">
        <v>30417.8</v>
      </c>
      <c r="EK301">
        <v>38646.5</v>
      </c>
      <c r="EL301">
        <v>37019.6</v>
      </c>
      <c r="EM301">
        <v>44182.1</v>
      </c>
      <c r="EN301">
        <v>42465.9</v>
      </c>
      <c r="EO301">
        <v>1.82157</v>
      </c>
      <c r="EP301">
        <v>1.8787</v>
      </c>
      <c r="EQ301">
        <v>0.08072699999999999</v>
      </c>
      <c r="ER301">
        <v>0</v>
      </c>
      <c r="ES301">
        <v>23.6337</v>
      </c>
      <c r="ET301">
        <v>999.9</v>
      </c>
      <c r="EU301">
        <v>69.5</v>
      </c>
      <c r="EV301">
        <v>24.5</v>
      </c>
      <c r="EW301">
        <v>21.9985</v>
      </c>
      <c r="EX301">
        <v>61.3119</v>
      </c>
      <c r="EY301">
        <v>24.8718</v>
      </c>
      <c r="EZ301">
        <v>1</v>
      </c>
      <c r="FA301">
        <v>-0.123107</v>
      </c>
      <c r="FB301">
        <v>1.03964</v>
      </c>
      <c r="FC301">
        <v>20.1962</v>
      </c>
      <c r="FD301">
        <v>5.21954</v>
      </c>
      <c r="FE301">
        <v>11.998</v>
      </c>
      <c r="FF301">
        <v>4.9646</v>
      </c>
      <c r="FG301">
        <v>3.29565</v>
      </c>
      <c r="FH301">
        <v>9999</v>
      </c>
      <c r="FI301">
        <v>9999</v>
      </c>
      <c r="FJ301">
        <v>9999</v>
      </c>
      <c r="FK301">
        <v>148.8</v>
      </c>
      <c r="FL301">
        <v>4.97095</v>
      </c>
      <c r="FM301">
        <v>1.86767</v>
      </c>
      <c r="FN301">
        <v>1.85894</v>
      </c>
      <c r="FO301">
        <v>1.86508</v>
      </c>
      <c r="FP301">
        <v>1.86305</v>
      </c>
      <c r="FQ301">
        <v>1.86441</v>
      </c>
      <c r="FR301">
        <v>1.85987</v>
      </c>
      <c r="FS301">
        <v>1.86392</v>
      </c>
      <c r="FT301">
        <v>0</v>
      </c>
      <c r="FU301">
        <v>0</v>
      </c>
      <c r="FV301">
        <v>0</v>
      </c>
      <c r="FW301">
        <v>0</v>
      </c>
      <c r="FX301" t="s">
        <v>364</v>
      </c>
      <c r="FY301" t="s">
        <v>365</v>
      </c>
      <c r="FZ301" t="s">
        <v>366</v>
      </c>
      <c r="GA301" t="s">
        <v>366</v>
      </c>
      <c r="GB301" t="s">
        <v>366</v>
      </c>
      <c r="GC301" t="s">
        <v>366</v>
      </c>
      <c r="GD301">
        <v>0</v>
      </c>
      <c r="GE301">
        <v>100</v>
      </c>
      <c r="GF301">
        <v>100</v>
      </c>
      <c r="GG301">
        <v>-6.497</v>
      </c>
      <c r="GH301">
        <v>-0.09039999999999999</v>
      </c>
      <c r="GI301">
        <v>-2.868309889394353</v>
      </c>
      <c r="GJ301">
        <v>-0.006773961979547998</v>
      </c>
      <c r="GK301">
        <v>-8.296070481250098E-08</v>
      </c>
      <c r="GL301">
        <v>3.322967193956903E-10</v>
      </c>
      <c r="GM301">
        <v>-0.07871069313407227</v>
      </c>
      <c r="GN301">
        <v>-0.00208336341840114</v>
      </c>
      <c r="GO301">
        <v>8.801746095907445E-05</v>
      </c>
      <c r="GP301">
        <v>-2.677693255255651E-07</v>
      </c>
      <c r="GQ301">
        <v>3</v>
      </c>
      <c r="GR301">
        <v>2052</v>
      </c>
      <c r="GS301">
        <v>2</v>
      </c>
      <c r="GT301">
        <v>18</v>
      </c>
      <c r="GU301">
        <v>50.1</v>
      </c>
      <c r="GV301">
        <v>50.1</v>
      </c>
      <c r="GW301">
        <v>1.43799</v>
      </c>
      <c r="GX301">
        <v>2.38281</v>
      </c>
      <c r="GY301">
        <v>1.44897</v>
      </c>
      <c r="GZ301">
        <v>2.32056</v>
      </c>
      <c r="HA301">
        <v>1.55151</v>
      </c>
      <c r="HB301">
        <v>2.27539</v>
      </c>
      <c r="HC301">
        <v>29.7083</v>
      </c>
      <c r="HD301">
        <v>14.4735</v>
      </c>
      <c r="HE301">
        <v>18</v>
      </c>
      <c r="HF301">
        <v>403.37</v>
      </c>
      <c r="HG301">
        <v>431.406</v>
      </c>
      <c r="HH301">
        <v>21.7669</v>
      </c>
      <c r="HI301">
        <v>25.4083</v>
      </c>
      <c r="HJ301">
        <v>30.001</v>
      </c>
      <c r="HK301">
        <v>25.3622</v>
      </c>
      <c r="HL301">
        <v>25.2811</v>
      </c>
      <c r="HM301">
        <v>28.829</v>
      </c>
      <c r="HN301">
        <v>40.803</v>
      </c>
      <c r="HO301">
        <v>23.6426</v>
      </c>
      <c r="HP301">
        <v>21.7911</v>
      </c>
      <c r="HQ301">
        <v>576.378</v>
      </c>
      <c r="HR301">
        <v>14.747</v>
      </c>
      <c r="HS301">
        <v>100.031</v>
      </c>
      <c r="HT301">
        <v>101.482</v>
      </c>
    </row>
    <row r="302" spans="1:228">
      <c r="A302">
        <v>286</v>
      </c>
      <c r="B302">
        <v>1728493964.5</v>
      </c>
      <c r="C302">
        <v>3027</v>
      </c>
      <c r="D302" t="s">
        <v>940</v>
      </c>
      <c r="E302" t="s">
        <v>941</v>
      </c>
      <c r="F302">
        <v>5</v>
      </c>
      <c r="G302" t="s">
        <v>357</v>
      </c>
      <c r="H302" t="s">
        <v>358</v>
      </c>
      <c r="I302" t="s">
        <v>359</v>
      </c>
      <c r="J302" t="s">
        <v>851</v>
      </c>
      <c r="K302">
        <v>1728493956.678571</v>
      </c>
      <c r="L302">
        <f>(M302)/1000</f>
        <v>0</v>
      </c>
      <c r="M302">
        <f>IF(BH302, AP302, AJ302)</f>
        <v>0</v>
      </c>
      <c r="N302">
        <f>IF(BH302, AK302, AI302)</f>
        <v>0</v>
      </c>
      <c r="O302">
        <f>BJ302 - IF(AW302&gt;1, N302*BD302*100.0/(AY302), 0)</f>
        <v>0</v>
      </c>
      <c r="P302">
        <f>((V302-L302/2)*O302-N302)/(V302+L302/2)</f>
        <v>0</v>
      </c>
      <c r="Q302">
        <f>P302*(BQ302+BR302)/1000.0</f>
        <v>0</v>
      </c>
      <c r="R302">
        <f>(BJ302 - IF(AW302&gt;1, N302*BD302*100.0/(AY302), 0))*(BQ302+BR302)/1000.0</f>
        <v>0</v>
      </c>
      <c r="S302">
        <f>2.0/((1/U302-1/T302)+SIGN(U302)*SQRT((1/U302-1/T302)*(1/U302-1/T302) + 4*BE302/((BE302+1)*(BE302+1))*(2*1/U302*1/T302-1/T302*1/T302)))</f>
        <v>0</v>
      </c>
      <c r="T302">
        <f>IF(LEFT(BF302,1)&lt;&gt;"0",IF(LEFT(BF302,1)="1",3.0,BG302),$D$5+$E$5*(BX302*BQ302/($K$5*1000))+$F$5*(BX302*BQ302/($K$5*1000))*MAX(MIN(BD302,$J$5),$I$5)*MAX(MIN(BD302,$J$5),$I$5)+$G$5*MAX(MIN(BD302,$J$5),$I$5)*(BX302*BQ302/($K$5*1000))+$H$5*(BX302*BQ302/($K$5*1000))*(BX302*BQ302/($K$5*1000)))</f>
        <v>0</v>
      </c>
      <c r="U302">
        <f>L302*(1000-(1000*0.61365*exp(17.502*Y302/(240.97+Y302))/(BQ302+BR302)+BL302)/2)/(1000*0.61365*exp(17.502*Y302/(240.97+Y302))/(BQ302+BR302)-BL302)</f>
        <v>0</v>
      </c>
      <c r="V302">
        <f>1/((BE302+1)/(S302/1.6)+1/(T302/1.37)) + BE302/((BE302+1)/(S302/1.6) + BE302/(T302/1.37))</f>
        <v>0</v>
      </c>
      <c r="W302">
        <f>(AZ302*BC302)</f>
        <v>0</v>
      </c>
      <c r="X302">
        <f>(BS302+(W302+2*0.95*5.67E-8*(((BS302+$B$7)+273)^4-(BS302+273)^4)-44100*L302)/(1.84*29.3*T302+8*0.95*5.67E-8*(BS302+273)^3))</f>
        <v>0</v>
      </c>
      <c r="Y302">
        <f>($C$7*BT302+$D$7*BU302+$E$7*X302)</f>
        <v>0</v>
      </c>
      <c r="Z302">
        <f>0.61365*exp(17.502*Y302/(240.97+Y302))</f>
        <v>0</v>
      </c>
      <c r="AA302">
        <f>(AB302/AC302*100)</f>
        <v>0</v>
      </c>
      <c r="AB302">
        <f>BL302*(BQ302+BR302)/1000</f>
        <v>0</v>
      </c>
      <c r="AC302">
        <f>0.61365*exp(17.502*BS302/(240.97+BS302))</f>
        <v>0</v>
      </c>
      <c r="AD302">
        <f>(Z302-BL302*(BQ302+BR302)/1000)</f>
        <v>0</v>
      </c>
      <c r="AE302">
        <f>(-L302*44100)</f>
        <v>0</v>
      </c>
      <c r="AF302">
        <f>2*29.3*T302*0.92*(BS302-Y302)</f>
        <v>0</v>
      </c>
      <c r="AG302">
        <f>2*0.95*5.67E-8*(((BS302+$B$7)+273)^4-(Y302+273)^4)</f>
        <v>0</v>
      </c>
      <c r="AH302">
        <f>W302+AG302+AE302+AF302</f>
        <v>0</v>
      </c>
      <c r="AI302">
        <f>BP302*AW302*(BK302-BJ302*(1000-AW302*BM302)/(1000-AW302*BL302))/(100*BD302)</f>
        <v>0</v>
      </c>
      <c r="AJ302">
        <f>1000*BP302*AW302*(BL302-BM302)/(100*BD302*(1000-AW302*BL302))</f>
        <v>0</v>
      </c>
      <c r="AK302">
        <f>(AL302 - AM302 - BQ302*1E3/(8.314*(BS302+273.15)) * AO302/BP302 * AN302) * BP302/(100*BD302) * (1000 - BM302)/1000</f>
        <v>0</v>
      </c>
      <c r="AL302">
        <v>573.9805083407952</v>
      </c>
      <c r="AM302">
        <v>552.1894424242423</v>
      </c>
      <c r="AN302">
        <v>2.488636466733583</v>
      </c>
      <c r="AO302">
        <v>66.78939070799302</v>
      </c>
      <c r="AP302">
        <f>(AR302 - AQ302 + BQ302*1E3/(8.314*(BS302+273.15)) * AT302/BP302 * AS302) * BP302/(100*BD302) * 1000/(1000 - AR302)</f>
        <v>0</v>
      </c>
      <c r="AQ302">
        <v>14.76369239801958</v>
      </c>
      <c r="AR302">
        <v>16.19982787878787</v>
      </c>
      <c r="AS302">
        <v>-0.0001089730150872504</v>
      </c>
      <c r="AT302">
        <v>79.34896621495415</v>
      </c>
      <c r="AU302">
        <v>167</v>
      </c>
      <c r="AV302">
        <v>28</v>
      </c>
      <c r="AW302">
        <f>IF(AU302*$H$13&gt;=AY302,1.0,(AY302/(AY302-AU302*$H$13)))</f>
        <v>0</v>
      </c>
      <c r="AX302">
        <f>(AW302-1)*100</f>
        <v>0</v>
      </c>
      <c r="AY302">
        <f>MAX(0,($B$13+$C$13*BX302)/(1+$D$13*BX302)*BQ302/(BS302+273)*$E$13)</f>
        <v>0</v>
      </c>
      <c r="AZ302">
        <f>$B$11*BY302+$C$11*BZ302+$F$11*CK302*(1-CN302)</f>
        <v>0</v>
      </c>
      <c r="BA302">
        <f>AZ302*BB302</f>
        <v>0</v>
      </c>
      <c r="BB302">
        <f>($B$11*$D$9+$C$11*$D$9+$F$11*((CX302+CP302)/MAX(CX302+CP302+CY302, 0.1)*$I$9+CY302/MAX(CX302+CP302+CY302, 0.1)*$J$9))/($B$11+$C$11+$F$11)</f>
        <v>0</v>
      </c>
      <c r="BC302">
        <f>($B$11*$K$9+$C$11*$K$9+$F$11*((CX302+CP302)/MAX(CX302+CP302+CY302, 0.1)*$P$9+CY302/MAX(CX302+CP302+CY302, 0.1)*$Q$9))/($B$11+$C$11+$F$11)</f>
        <v>0</v>
      </c>
      <c r="BD302">
        <v>6</v>
      </c>
      <c r="BE302">
        <v>0.5</v>
      </c>
      <c r="BF302" t="s">
        <v>361</v>
      </c>
      <c r="BG302">
        <v>2</v>
      </c>
      <c r="BH302" t="b">
        <v>1</v>
      </c>
      <c r="BI302">
        <v>1728493956.678571</v>
      </c>
      <c r="BJ302">
        <v>525.2229285714286</v>
      </c>
      <c r="BK302">
        <v>552.0140357142857</v>
      </c>
      <c r="BL302">
        <v>16.21277857142857</v>
      </c>
      <c r="BM302">
        <v>14.76167857142857</v>
      </c>
      <c r="BN302">
        <v>531.6661428571429</v>
      </c>
      <c r="BO302">
        <v>16.30321071428571</v>
      </c>
      <c r="BP302">
        <v>599.978</v>
      </c>
      <c r="BQ302">
        <v>97.49890357142858</v>
      </c>
      <c r="BR302">
        <v>0.09997644642857144</v>
      </c>
      <c r="BS302">
        <v>24.84717857142857</v>
      </c>
      <c r="BT302">
        <v>24.96181428571429</v>
      </c>
      <c r="BU302">
        <v>999.9000000000002</v>
      </c>
      <c r="BV302">
        <v>0</v>
      </c>
      <c r="BW302">
        <v>0</v>
      </c>
      <c r="BX302">
        <v>9978.054285714286</v>
      </c>
      <c r="BY302">
        <v>0</v>
      </c>
      <c r="BZ302">
        <v>232.4016785714286</v>
      </c>
      <c r="CA302">
        <v>-26.79109642857143</v>
      </c>
      <c r="CB302">
        <v>533.8784285714285</v>
      </c>
      <c r="CC302">
        <v>560.2846071428572</v>
      </c>
      <c r="CD302">
        <v>1.451088928571429</v>
      </c>
      <c r="CE302">
        <v>552.0140357142857</v>
      </c>
      <c r="CF302">
        <v>14.76167857142857</v>
      </c>
      <c r="CG302">
        <v>1.580728214285714</v>
      </c>
      <c r="CH302">
        <v>1.439247142857143</v>
      </c>
      <c r="CI302">
        <v>13.77220357142857</v>
      </c>
      <c r="CJ302">
        <v>12.33757857142857</v>
      </c>
      <c r="CK302">
        <v>1600.013571428571</v>
      </c>
      <c r="CL302">
        <v>0.6920188571428572</v>
      </c>
      <c r="CM302">
        <v>0.3079811428571428</v>
      </c>
      <c r="CN302">
        <v>0</v>
      </c>
      <c r="CO302">
        <v>2.124292857142857</v>
      </c>
      <c r="CP302">
        <v>0</v>
      </c>
      <c r="CQ302">
        <v>15421.71785714286</v>
      </c>
      <c r="CR302">
        <v>13790.39285714286</v>
      </c>
      <c r="CS302">
        <v>37.05092857142857</v>
      </c>
      <c r="CT302">
        <v>38.29649999999999</v>
      </c>
      <c r="CU302">
        <v>37.66042857142857</v>
      </c>
      <c r="CV302">
        <v>36.50217857142857</v>
      </c>
      <c r="CW302">
        <v>36.50882142857143</v>
      </c>
      <c r="CX302">
        <v>1107.239285714286</v>
      </c>
      <c r="CY302">
        <v>492.7742857142857</v>
      </c>
      <c r="CZ302">
        <v>0</v>
      </c>
      <c r="DA302">
        <v>1728494021.8</v>
      </c>
      <c r="DB302">
        <v>0</v>
      </c>
      <c r="DC302">
        <v>1728490956.5</v>
      </c>
      <c r="DD302" t="s">
        <v>362</v>
      </c>
      <c r="DE302">
        <v>1728490952.5</v>
      </c>
      <c r="DF302">
        <v>1728490956.5</v>
      </c>
      <c r="DG302">
        <v>1</v>
      </c>
      <c r="DH302">
        <v>-0.065</v>
      </c>
      <c r="DI302">
        <v>-0.008</v>
      </c>
      <c r="DJ302">
        <v>-3.246</v>
      </c>
      <c r="DK302">
        <v>-0.091</v>
      </c>
      <c r="DL302">
        <v>52</v>
      </c>
      <c r="DM302">
        <v>15</v>
      </c>
      <c r="DN302">
        <v>0.25</v>
      </c>
      <c r="DO302">
        <v>0.13</v>
      </c>
      <c r="DP302">
        <v>-26.65670243902439</v>
      </c>
      <c r="DQ302">
        <v>-2.935179094076648</v>
      </c>
      <c r="DR302">
        <v>0.2935266834488652</v>
      </c>
      <c r="DS302">
        <v>0</v>
      </c>
      <c r="DT302">
        <v>1.456367560975609</v>
      </c>
      <c r="DU302">
        <v>-0.1346629965156773</v>
      </c>
      <c r="DV302">
        <v>0.01583529151818158</v>
      </c>
      <c r="DW302">
        <v>0</v>
      </c>
      <c r="DX302">
        <v>0</v>
      </c>
      <c r="DY302">
        <v>2</v>
      </c>
      <c r="DZ302" t="s">
        <v>386</v>
      </c>
      <c r="EA302">
        <v>3.23041</v>
      </c>
      <c r="EB302">
        <v>2.70448</v>
      </c>
      <c r="EC302">
        <v>0.124538</v>
      </c>
      <c r="ED302">
        <v>0.128215</v>
      </c>
      <c r="EE302">
        <v>0.0848405</v>
      </c>
      <c r="EF302">
        <v>0.0794508</v>
      </c>
      <c r="EG302">
        <v>28814</v>
      </c>
      <c r="EH302">
        <v>27977</v>
      </c>
      <c r="EI302">
        <v>31514.5</v>
      </c>
      <c r="EJ302">
        <v>30417.1</v>
      </c>
      <c r="EK302">
        <v>38646.7</v>
      </c>
      <c r="EL302">
        <v>37018.6</v>
      </c>
      <c r="EM302">
        <v>44181.6</v>
      </c>
      <c r="EN302">
        <v>42465.4</v>
      </c>
      <c r="EO302">
        <v>1.81945</v>
      </c>
      <c r="EP302">
        <v>1.87888</v>
      </c>
      <c r="EQ302">
        <v>0.0811815</v>
      </c>
      <c r="ER302">
        <v>0</v>
      </c>
      <c r="ES302">
        <v>23.631</v>
      </c>
      <c r="ET302">
        <v>999.9</v>
      </c>
      <c r="EU302">
        <v>69.5</v>
      </c>
      <c r="EV302">
        <v>24.5</v>
      </c>
      <c r="EW302">
        <v>21.999</v>
      </c>
      <c r="EX302">
        <v>61.3019</v>
      </c>
      <c r="EY302">
        <v>24.8277</v>
      </c>
      <c r="EZ302">
        <v>1</v>
      </c>
      <c r="FA302">
        <v>-0.122391</v>
      </c>
      <c r="FB302">
        <v>1.01666</v>
      </c>
      <c r="FC302">
        <v>20.1965</v>
      </c>
      <c r="FD302">
        <v>5.21999</v>
      </c>
      <c r="FE302">
        <v>11.998</v>
      </c>
      <c r="FF302">
        <v>4.96485</v>
      </c>
      <c r="FG302">
        <v>3.2957</v>
      </c>
      <c r="FH302">
        <v>9999</v>
      </c>
      <c r="FI302">
        <v>9999</v>
      </c>
      <c r="FJ302">
        <v>9999</v>
      </c>
      <c r="FK302">
        <v>148.8</v>
      </c>
      <c r="FL302">
        <v>4.97097</v>
      </c>
      <c r="FM302">
        <v>1.86768</v>
      </c>
      <c r="FN302">
        <v>1.85895</v>
      </c>
      <c r="FO302">
        <v>1.86508</v>
      </c>
      <c r="FP302">
        <v>1.86307</v>
      </c>
      <c r="FQ302">
        <v>1.86439</v>
      </c>
      <c r="FR302">
        <v>1.85986</v>
      </c>
      <c r="FS302">
        <v>1.86394</v>
      </c>
      <c r="FT302">
        <v>0</v>
      </c>
      <c r="FU302">
        <v>0</v>
      </c>
      <c r="FV302">
        <v>0</v>
      </c>
      <c r="FW302">
        <v>0</v>
      </c>
      <c r="FX302" t="s">
        <v>364</v>
      </c>
      <c r="FY302" t="s">
        <v>365</v>
      </c>
      <c r="FZ302" t="s">
        <v>366</v>
      </c>
      <c r="GA302" t="s">
        <v>366</v>
      </c>
      <c r="GB302" t="s">
        <v>366</v>
      </c>
      <c r="GC302" t="s">
        <v>366</v>
      </c>
      <c r="GD302">
        <v>0</v>
      </c>
      <c r="GE302">
        <v>100</v>
      </c>
      <c r="GF302">
        <v>100</v>
      </c>
      <c r="GG302">
        <v>-6.571</v>
      </c>
      <c r="GH302">
        <v>-0.09039999999999999</v>
      </c>
      <c r="GI302">
        <v>-2.868309889394353</v>
      </c>
      <c r="GJ302">
        <v>-0.006773961979547998</v>
      </c>
      <c r="GK302">
        <v>-8.296070481250098E-08</v>
      </c>
      <c r="GL302">
        <v>3.322967193956903E-10</v>
      </c>
      <c r="GM302">
        <v>-0.07871069313407227</v>
      </c>
      <c r="GN302">
        <v>-0.00208336341840114</v>
      </c>
      <c r="GO302">
        <v>8.801746095907445E-05</v>
      </c>
      <c r="GP302">
        <v>-2.677693255255651E-07</v>
      </c>
      <c r="GQ302">
        <v>3</v>
      </c>
      <c r="GR302">
        <v>2052</v>
      </c>
      <c r="GS302">
        <v>2</v>
      </c>
      <c r="GT302">
        <v>18</v>
      </c>
      <c r="GU302">
        <v>50.2</v>
      </c>
      <c r="GV302">
        <v>50.1</v>
      </c>
      <c r="GW302">
        <v>1.46118</v>
      </c>
      <c r="GX302">
        <v>2.36816</v>
      </c>
      <c r="GY302">
        <v>1.44775</v>
      </c>
      <c r="GZ302">
        <v>2.32056</v>
      </c>
      <c r="HA302">
        <v>1.55151</v>
      </c>
      <c r="HB302">
        <v>2.40479</v>
      </c>
      <c r="HC302">
        <v>29.7083</v>
      </c>
      <c r="HD302">
        <v>14.4823</v>
      </c>
      <c r="HE302">
        <v>18</v>
      </c>
      <c r="HF302">
        <v>402.346</v>
      </c>
      <c r="HG302">
        <v>431.581</v>
      </c>
      <c r="HH302">
        <v>21.7924</v>
      </c>
      <c r="HI302">
        <v>25.4198</v>
      </c>
      <c r="HJ302">
        <v>30.0009</v>
      </c>
      <c r="HK302">
        <v>25.3713</v>
      </c>
      <c r="HL302">
        <v>25.2904</v>
      </c>
      <c r="HM302">
        <v>29.2705</v>
      </c>
      <c r="HN302">
        <v>40.803</v>
      </c>
      <c r="HO302">
        <v>23.6426</v>
      </c>
      <c r="HP302">
        <v>21.8158</v>
      </c>
      <c r="HQ302">
        <v>591.404</v>
      </c>
      <c r="HR302">
        <v>14.747</v>
      </c>
      <c r="HS302">
        <v>100.03</v>
      </c>
      <c r="HT302">
        <v>101.48</v>
      </c>
    </row>
    <row r="303" spans="1:228">
      <c r="A303">
        <v>287</v>
      </c>
      <c r="B303">
        <v>1728493970</v>
      </c>
      <c r="C303">
        <v>3032.5</v>
      </c>
      <c r="D303" t="s">
        <v>942</v>
      </c>
      <c r="E303" t="s">
        <v>943</v>
      </c>
      <c r="F303">
        <v>5</v>
      </c>
      <c r="G303" t="s">
        <v>357</v>
      </c>
      <c r="H303" t="s">
        <v>358</v>
      </c>
      <c r="I303" t="s">
        <v>359</v>
      </c>
      <c r="J303" t="s">
        <v>851</v>
      </c>
      <c r="K303">
        <v>1728493962.25</v>
      </c>
      <c r="L303">
        <f>(M303)/1000</f>
        <v>0</v>
      </c>
      <c r="M303">
        <f>IF(BH303, AP303, AJ303)</f>
        <v>0</v>
      </c>
      <c r="N303">
        <f>IF(BH303, AK303, AI303)</f>
        <v>0</v>
      </c>
      <c r="O303">
        <f>BJ303 - IF(AW303&gt;1, N303*BD303*100.0/(AY303), 0)</f>
        <v>0</v>
      </c>
      <c r="P303">
        <f>((V303-L303/2)*O303-N303)/(V303+L303/2)</f>
        <v>0</v>
      </c>
      <c r="Q303">
        <f>P303*(BQ303+BR303)/1000.0</f>
        <v>0</v>
      </c>
      <c r="R303">
        <f>(BJ303 - IF(AW303&gt;1, N303*BD303*100.0/(AY303), 0))*(BQ303+BR303)/1000.0</f>
        <v>0</v>
      </c>
      <c r="S303">
        <f>2.0/((1/U303-1/T303)+SIGN(U303)*SQRT((1/U303-1/T303)*(1/U303-1/T303) + 4*BE303/((BE303+1)*(BE303+1))*(2*1/U303*1/T303-1/T303*1/T303)))</f>
        <v>0</v>
      </c>
      <c r="T303">
        <f>IF(LEFT(BF303,1)&lt;&gt;"0",IF(LEFT(BF303,1)="1",3.0,BG303),$D$5+$E$5*(BX303*BQ303/($K$5*1000))+$F$5*(BX303*BQ303/($K$5*1000))*MAX(MIN(BD303,$J$5),$I$5)*MAX(MIN(BD303,$J$5),$I$5)+$G$5*MAX(MIN(BD303,$J$5),$I$5)*(BX303*BQ303/($K$5*1000))+$H$5*(BX303*BQ303/($K$5*1000))*(BX303*BQ303/($K$5*1000)))</f>
        <v>0</v>
      </c>
      <c r="U303">
        <f>L303*(1000-(1000*0.61365*exp(17.502*Y303/(240.97+Y303))/(BQ303+BR303)+BL303)/2)/(1000*0.61365*exp(17.502*Y303/(240.97+Y303))/(BQ303+BR303)-BL303)</f>
        <v>0</v>
      </c>
      <c r="V303">
        <f>1/((BE303+1)/(S303/1.6)+1/(T303/1.37)) + BE303/((BE303+1)/(S303/1.6) + BE303/(T303/1.37))</f>
        <v>0</v>
      </c>
      <c r="W303">
        <f>(AZ303*BC303)</f>
        <v>0</v>
      </c>
      <c r="X303">
        <f>(BS303+(W303+2*0.95*5.67E-8*(((BS303+$B$7)+273)^4-(BS303+273)^4)-44100*L303)/(1.84*29.3*T303+8*0.95*5.67E-8*(BS303+273)^3))</f>
        <v>0</v>
      </c>
      <c r="Y303">
        <f>($C$7*BT303+$D$7*BU303+$E$7*X303)</f>
        <v>0</v>
      </c>
      <c r="Z303">
        <f>0.61365*exp(17.502*Y303/(240.97+Y303))</f>
        <v>0</v>
      </c>
      <c r="AA303">
        <f>(AB303/AC303*100)</f>
        <v>0</v>
      </c>
      <c r="AB303">
        <f>BL303*(BQ303+BR303)/1000</f>
        <v>0</v>
      </c>
      <c r="AC303">
        <f>0.61365*exp(17.502*BS303/(240.97+BS303))</f>
        <v>0</v>
      </c>
      <c r="AD303">
        <f>(Z303-BL303*(BQ303+BR303)/1000)</f>
        <v>0</v>
      </c>
      <c r="AE303">
        <f>(-L303*44100)</f>
        <v>0</v>
      </c>
      <c r="AF303">
        <f>2*29.3*T303*0.92*(BS303-Y303)</f>
        <v>0</v>
      </c>
      <c r="AG303">
        <f>2*0.95*5.67E-8*(((BS303+$B$7)+273)^4-(Y303+273)^4)</f>
        <v>0</v>
      </c>
      <c r="AH303">
        <f>W303+AG303+AE303+AF303</f>
        <v>0</v>
      </c>
      <c r="AI303">
        <f>BP303*AW303*(BK303-BJ303*(1000-AW303*BM303)/(1000-AW303*BL303))/(100*BD303)</f>
        <v>0</v>
      </c>
      <c r="AJ303">
        <f>1000*BP303*AW303*(BL303-BM303)/(100*BD303*(1000-AW303*BL303))</f>
        <v>0</v>
      </c>
      <c r="AK303">
        <f>(AL303 - AM303 - BQ303*1E3/(8.314*(BS303+273.15)) * AO303/BP303 * AN303) * BP303/(100*BD303) * (1000 - BM303)/1000</f>
        <v>0</v>
      </c>
      <c r="AL303">
        <v>588.1093054305633</v>
      </c>
      <c r="AM303">
        <v>565.9558060606058</v>
      </c>
      <c r="AN303">
        <v>2.51572028180817</v>
      </c>
      <c r="AO303">
        <v>66.78939070799302</v>
      </c>
      <c r="AP303">
        <f>(AR303 - AQ303 + BQ303*1E3/(8.314*(BS303+273.15)) * AT303/BP303 * AS303) * BP303/(100*BD303) * 1000/(1000 - AR303)</f>
        <v>0</v>
      </c>
      <c r="AQ303">
        <v>14.76667008766129</v>
      </c>
      <c r="AR303">
        <v>16.19549151515151</v>
      </c>
      <c r="AS303">
        <v>-0.0001089237985044679</v>
      </c>
      <c r="AT303">
        <v>79.34896621495415</v>
      </c>
      <c r="AU303">
        <v>166</v>
      </c>
      <c r="AV303">
        <v>28</v>
      </c>
      <c r="AW303">
        <f>IF(AU303*$H$13&gt;=AY303,1.0,(AY303/(AY303-AU303*$H$13)))</f>
        <v>0</v>
      </c>
      <c r="AX303">
        <f>(AW303-1)*100</f>
        <v>0</v>
      </c>
      <c r="AY303">
        <f>MAX(0,($B$13+$C$13*BX303)/(1+$D$13*BX303)*BQ303/(BS303+273)*$E$13)</f>
        <v>0</v>
      </c>
      <c r="AZ303">
        <f>$B$11*BY303+$C$11*BZ303+$F$11*CK303*(1-CN303)</f>
        <v>0</v>
      </c>
      <c r="BA303">
        <f>AZ303*BB303</f>
        <v>0</v>
      </c>
      <c r="BB303">
        <f>($B$11*$D$9+$C$11*$D$9+$F$11*((CX303+CP303)/MAX(CX303+CP303+CY303, 0.1)*$I$9+CY303/MAX(CX303+CP303+CY303, 0.1)*$J$9))/($B$11+$C$11+$F$11)</f>
        <v>0</v>
      </c>
      <c r="BC303">
        <f>($B$11*$K$9+$C$11*$K$9+$F$11*((CX303+CP303)/MAX(CX303+CP303+CY303, 0.1)*$P$9+CY303/MAX(CX303+CP303+CY303, 0.1)*$Q$9))/($B$11+$C$11+$F$11)</f>
        <v>0</v>
      </c>
      <c r="BD303">
        <v>6</v>
      </c>
      <c r="BE303">
        <v>0.5</v>
      </c>
      <c r="BF303" t="s">
        <v>361</v>
      </c>
      <c r="BG303">
        <v>2</v>
      </c>
      <c r="BH303" t="b">
        <v>1</v>
      </c>
      <c r="BI303">
        <v>1728493962.25</v>
      </c>
      <c r="BJ303">
        <v>538.9370714285714</v>
      </c>
      <c r="BK303">
        <v>566.0328928571428</v>
      </c>
      <c r="BL303">
        <v>16.20205714285714</v>
      </c>
      <c r="BM303">
        <v>14.76380714285714</v>
      </c>
      <c r="BN303">
        <v>545.4710357142857</v>
      </c>
      <c r="BO303">
        <v>16.29249285714286</v>
      </c>
      <c r="BP303">
        <v>599.9846785714286</v>
      </c>
      <c r="BQ303">
        <v>97.49925</v>
      </c>
      <c r="BR303">
        <v>0.0999186</v>
      </c>
      <c r="BS303">
        <v>24.84286785714286</v>
      </c>
      <c r="BT303">
        <v>24.96126428571429</v>
      </c>
      <c r="BU303">
        <v>999.9000000000002</v>
      </c>
      <c r="BV303">
        <v>0</v>
      </c>
      <c r="BW303">
        <v>0</v>
      </c>
      <c r="BX303">
        <v>10007.47464285714</v>
      </c>
      <c r="BY303">
        <v>0</v>
      </c>
      <c r="BZ303">
        <v>224.1860357142857</v>
      </c>
      <c r="CA303">
        <v>-27.09582142857143</v>
      </c>
      <c r="CB303">
        <v>547.8126785714286</v>
      </c>
      <c r="CC303">
        <v>574.51475</v>
      </c>
      <c r="CD303">
        <v>1.438236785714286</v>
      </c>
      <c r="CE303">
        <v>566.0328928571428</v>
      </c>
      <c r="CF303">
        <v>14.76380714285714</v>
      </c>
      <c r="CG303">
        <v>1.5796875</v>
      </c>
      <c r="CH303">
        <v>1.439459642857143</v>
      </c>
      <c r="CI303">
        <v>13.76208214285714</v>
      </c>
      <c r="CJ303">
        <v>12.33983214285714</v>
      </c>
      <c r="CK303">
        <v>1600.011071428571</v>
      </c>
      <c r="CL303">
        <v>0.6920171428571429</v>
      </c>
      <c r="CM303">
        <v>0.3079828571428572</v>
      </c>
      <c r="CN303">
        <v>0</v>
      </c>
      <c r="CO303">
        <v>2.115707142857143</v>
      </c>
      <c r="CP303">
        <v>0</v>
      </c>
      <c r="CQ303">
        <v>15434.89642857143</v>
      </c>
      <c r="CR303">
        <v>13790.36428571429</v>
      </c>
      <c r="CS303">
        <v>37.02878571428572</v>
      </c>
      <c r="CT303">
        <v>38.27435714285714</v>
      </c>
      <c r="CU303">
        <v>37.63828571428571</v>
      </c>
      <c r="CV303">
        <v>36.48875</v>
      </c>
      <c r="CW303">
        <v>36.47525</v>
      </c>
      <c r="CX303">
        <v>1107.235</v>
      </c>
      <c r="CY303">
        <v>492.7760714285715</v>
      </c>
      <c r="CZ303">
        <v>0</v>
      </c>
      <c r="DA303">
        <v>1728494026.6</v>
      </c>
      <c r="DB303">
        <v>0</v>
      </c>
      <c r="DC303">
        <v>1728490956.5</v>
      </c>
      <c r="DD303" t="s">
        <v>362</v>
      </c>
      <c r="DE303">
        <v>1728490952.5</v>
      </c>
      <c r="DF303">
        <v>1728490956.5</v>
      </c>
      <c r="DG303">
        <v>1</v>
      </c>
      <c r="DH303">
        <v>-0.065</v>
      </c>
      <c r="DI303">
        <v>-0.008</v>
      </c>
      <c r="DJ303">
        <v>-3.246</v>
      </c>
      <c r="DK303">
        <v>-0.091</v>
      </c>
      <c r="DL303">
        <v>52</v>
      </c>
      <c r="DM303">
        <v>15</v>
      </c>
      <c r="DN303">
        <v>0.25</v>
      </c>
      <c r="DO303">
        <v>0.13</v>
      </c>
      <c r="DP303">
        <v>-26.91164</v>
      </c>
      <c r="DQ303">
        <v>-3.177034896810437</v>
      </c>
      <c r="DR303">
        <v>0.3111285560664597</v>
      </c>
      <c r="DS303">
        <v>0</v>
      </c>
      <c r="DT303">
        <v>1.4472055</v>
      </c>
      <c r="DU303">
        <v>-0.1470547091932459</v>
      </c>
      <c r="DV303">
        <v>0.01467344215751708</v>
      </c>
      <c r="DW303">
        <v>0</v>
      </c>
      <c r="DX303">
        <v>0</v>
      </c>
      <c r="DY303">
        <v>2</v>
      </c>
      <c r="DZ303" t="s">
        <v>386</v>
      </c>
      <c r="EA303">
        <v>3.23027</v>
      </c>
      <c r="EB303">
        <v>2.70445</v>
      </c>
      <c r="EC303">
        <v>0.126726</v>
      </c>
      <c r="ED303">
        <v>0.130391</v>
      </c>
      <c r="EE303">
        <v>0.0848213</v>
      </c>
      <c r="EF303">
        <v>0.07946250000000001</v>
      </c>
      <c r="EG303">
        <v>28741.4</v>
      </c>
      <c r="EH303">
        <v>27906.3</v>
      </c>
      <c r="EI303">
        <v>31513.9</v>
      </c>
      <c r="EJ303">
        <v>30416.2</v>
      </c>
      <c r="EK303">
        <v>38646.6</v>
      </c>
      <c r="EL303">
        <v>37017.1</v>
      </c>
      <c r="EM303">
        <v>44180.5</v>
      </c>
      <c r="EN303">
        <v>42464.1</v>
      </c>
      <c r="EO303">
        <v>1.81998</v>
      </c>
      <c r="EP303">
        <v>1.87892</v>
      </c>
      <c r="EQ303">
        <v>0.0819266</v>
      </c>
      <c r="ER303">
        <v>0</v>
      </c>
      <c r="ES303">
        <v>23.6252</v>
      </c>
      <c r="ET303">
        <v>999.9</v>
      </c>
      <c r="EU303">
        <v>69.5</v>
      </c>
      <c r="EV303">
        <v>24.5</v>
      </c>
      <c r="EW303">
        <v>21.9983</v>
      </c>
      <c r="EX303">
        <v>60.9719</v>
      </c>
      <c r="EY303">
        <v>25.2364</v>
      </c>
      <c r="EZ303">
        <v>1</v>
      </c>
      <c r="FA303">
        <v>-0.121357</v>
      </c>
      <c r="FB303">
        <v>1.00411</v>
      </c>
      <c r="FC303">
        <v>20.1965</v>
      </c>
      <c r="FD303">
        <v>5.21819</v>
      </c>
      <c r="FE303">
        <v>11.998</v>
      </c>
      <c r="FF303">
        <v>4.96465</v>
      </c>
      <c r="FG303">
        <v>3.29553</v>
      </c>
      <c r="FH303">
        <v>9999</v>
      </c>
      <c r="FI303">
        <v>9999</v>
      </c>
      <c r="FJ303">
        <v>9999</v>
      </c>
      <c r="FK303">
        <v>148.8</v>
      </c>
      <c r="FL303">
        <v>4.97096</v>
      </c>
      <c r="FM303">
        <v>1.86768</v>
      </c>
      <c r="FN303">
        <v>1.85895</v>
      </c>
      <c r="FO303">
        <v>1.86508</v>
      </c>
      <c r="FP303">
        <v>1.86309</v>
      </c>
      <c r="FQ303">
        <v>1.86443</v>
      </c>
      <c r="FR303">
        <v>1.85986</v>
      </c>
      <c r="FS303">
        <v>1.86398</v>
      </c>
      <c r="FT303">
        <v>0</v>
      </c>
      <c r="FU303">
        <v>0</v>
      </c>
      <c r="FV303">
        <v>0</v>
      </c>
      <c r="FW303">
        <v>0</v>
      </c>
      <c r="FX303" t="s">
        <v>364</v>
      </c>
      <c r="FY303" t="s">
        <v>365</v>
      </c>
      <c r="FZ303" t="s">
        <v>366</v>
      </c>
      <c r="GA303" t="s">
        <v>366</v>
      </c>
      <c r="GB303" t="s">
        <v>366</v>
      </c>
      <c r="GC303" t="s">
        <v>366</v>
      </c>
      <c r="GD303">
        <v>0</v>
      </c>
      <c r="GE303">
        <v>100</v>
      </c>
      <c r="GF303">
        <v>100</v>
      </c>
      <c r="GG303">
        <v>-6.66</v>
      </c>
      <c r="GH303">
        <v>-0.09039999999999999</v>
      </c>
      <c r="GI303">
        <v>-2.868309889394353</v>
      </c>
      <c r="GJ303">
        <v>-0.006773961979547998</v>
      </c>
      <c r="GK303">
        <v>-8.296070481250098E-08</v>
      </c>
      <c r="GL303">
        <v>3.322967193956903E-10</v>
      </c>
      <c r="GM303">
        <v>-0.07871069313407227</v>
      </c>
      <c r="GN303">
        <v>-0.00208336341840114</v>
      </c>
      <c r="GO303">
        <v>8.801746095907445E-05</v>
      </c>
      <c r="GP303">
        <v>-2.677693255255651E-07</v>
      </c>
      <c r="GQ303">
        <v>3</v>
      </c>
      <c r="GR303">
        <v>2052</v>
      </c>
      <c r="GS303">
        <v>2</v>
      </c>
      <c r="GT303">
        <v>18</v>
      </c>
      <c r="GU303">
        <v>50.3</v>
      </c>
      <c r="GV303">
        <v>50.2</v>
      </c>
      <c r="GW303">
        <v>1.48926</v>
      </c>
      <c r="GX303">
        <v>2.36572</v>
      </c>
      <c r="GY303">
        <v>1.44897</v>
      </c>
      <c r="GZ303">
        <v>2.32056</v>
      </c>
      <c r="HA303">
        <v>1.55151</v>
      </c>
      <c r="HB303">
        <v>2.31689</v>
      </c>
      <c r="HC303">
        <v>29.7297</v>
      </c>
      <c r="HD303">
        <v>14.4735</v>
      </c>
      <c r="HE303">
        <v>18</v>
      </c>
      <c r="HF303">
        <v>402.681</v>
      </c>
      <c r="HG303">
        <v>431.691</v>
      </c>
      <c r="HH303">
        <v>21.8213</v>
      </c>
      <c r="HI303">
        <v>25.4318</v>
      </c>
      <c r="HJ303">
        <v>30.0009</v>
      </c>
      <c r="HK303">
        <v>25.3813</v>
      </c>
      <c r="HL303">
        <v>25.3006</v>
      </c>
      <c r="HM303">
        <v>29.844</v>
      </c>
      <c r="HN303">
        <v>40.803</v>
      </c>
      <c r="HO303">
        <v>23.2699</v>
      </c>
      <c r="HP303">
        <v>21.8422</v>
      </c>
      <c r="HQ303">
        <v>601.431</v>
      </c>
      <c r="HR303">
        <v>14.747</v>
      </c>
      <c r="HS303">
        <v>100.027</v>
      </c>
      <c r="HT303">
        <v>101.477</v>
      </c>
    </row>
    <row r="304" spans="1:228">
      <c r="A304">
        <v>288</v>
      </c>
      <c r="B304">
        <v>1728493974.5</v>
      </c>
      <c r="C304">
        <v>3037</v>
      </c>
      <c r="D304" t="s">
        <v>944</v>
      </c>
      <c r="E304" t="s">
        <v>945</v>
      </c>
      <c r="F304">
        <v>5</v>
      </c>
      <c r="G304" t="s">
        <v>357</v>
      </c>
      <c r="H304" t="s">
        <v>358</v>
      </c>
      <c r="I304" t="s">
        <v>359</v>
      </c>
      <c r="J304" t="s">
        <v>851</v>
      </c>
      <c r="K304">
        <v>1728493966.678571</v>
      </c>
      <c r="L304">
        <f>(M304)/1000</f>
        <v>0</v>
      </c>
      <c r="M304">
        <f>IF(BH304, AP304, AJ304)</f>
        <v>0</v>
      </c>
      <c r="N304">
        <f>IF(BH304, AK304, AI304)</f>
        <v>0</v>
      </c>
      <c r="O304">
        <f>BJ304 - IF(AW304&gt;1, N304*BD304*100.0/(AY304), 0)</f>
        <v>0</v>
      </c>
      <c r="P304">
        <f>((V304-L304/2)*O304-N304)/(V304+L304/2)</f>
        <v>0</v>
      </c>
      <c r="Q304">
        <f>P304*(BQ304+BR304)/1000.0</f>
        <v>0</v>
      </c>
      <c r="R304">
        <f>(BJ304 - IF(AW304&gt;1, N304*BD304*100.0/(AY304), 0))*(BQ304+BR304)/1000.0</f>
        <v>0</v>
      </c>
      <c r="S304">
        <f>2.0/((1/U304-1/T304)+SIGN(U304)*SQRT((1/U304-1/T304)*(1/U304-1/T304) + 4*BE304/((BE304+1)*(BE304+1))*(2*1/U304*1/T304-1/T304*1/T304)))</f>
        <v>0</v>
      </c>
      <c r="T304">
        <f>IF(LEFT(BF304,1)&lt;&gt;"0",IF(LEFT(BF304,1)="1",3.0,BG304),$D$5+$E$5*(BX304*BQ304/($K$5*1000))+$F$5*(BX304*BQ304/($K$5*1000))*MAX(MIN(BD304,$J$5),$I$5)*MAX(MIN(BD304,$J$5),$I$5)+$G$5*MAX(MIN(BD304,$J$5),$I$5)*(BX304*BQ304/($K$5*1000))+$H$5*(BX304*BQ304/($K$5*1000))*(BX304*BQ304/($K$5*1000)))</f>
        <v>0</v>
      </c>
      <c r="U304">
        <f>L304*(1000-(1000*0.61365*exp(17.502*Y304/(240.97+Y304))/(BQ304+BR304)+BL304)/2)/(1000*0.61365*exp(17.502*Y304/(240.97+Y304))/(BQ304+BR304)-BL304)</f>
        <v>0</v>
      </c>
      <c r="V304">
        <f>1/((BE304+1)/(S304/1.6)+1/(T304/1.37)) + BE304/((BE304+1)/(S304/1.6) + BE304/(T304/1.37))</f>
        <v>0</v>
      </c>
      <c r="W304">
        <f>(AZ304*BC304)</f>
        <v>0</v>
      </c>
      <c r="X304">
        <f>(BS304+(W304+2*0.95*5.67E-8*(((BS304+$B$7)+273)^4-(BS304+273)^4)-44100*L304)/(1.84*29.3*T304+8*0.95*5.67E-8*(BS304+273)^3))</f>
        <v>0</v>
      </c>
      <c r="Y304">
        <f>($C$7*BT304+$D$7*BU304+$E$7*X304)</f>
        <v>0</v>
      </c>
      <c r="Z304">
        <f>0.61365*exp(17.502*Y304/(240.97+Y304))</f>
        <v>0</v>
      </c>
      <c r="AA304">
        <f>(AB304/AC304*100)</f>
        <v>0</v>
      </c>
      <c r="AB304">
        <f>BL304*(BQ304+BR304)/1000</f>
        <v>0</v>
      </c>
      <c r="AC304">
        <f>0.61365*exp(17.502*BS304/(240.97+BS304))</f>
        <v>0</v>
      </c>
      <c r="AD304">
        <f>(Z304-BL304*(BQ304+BR304)/1000)</f>
        <v>0</v>
      </c>
      <c r="AE304">
        <f>(-L304*44100)</f>
        <v>0</v>
      </c>
      <c r="AF304">
        <f>2*29.3*T304*0.92*(BS304-Y304)</f>
        <v>0</v>
      </c>
      <c r="AG304">
        <f>2*0.95*5.67E-8*(((BS304+$B$7)+273)^4-(Y304+273)^4)</f>
        <v>0</v>
      </c>
      <c r="AH304">
        <f>W304+AG304+AE304+AF304</f>
        <v>0</v>
      </c>
      <c r="AI304">
        <f>BP304*AW304*(BK304-BJ304*(1000-AW304*BM304)/(1000-AW304*BL304))/(100*BD304)</f>
        <v>0</v>
      </c>
      <c r="AJ304">
        <f>1000*BP304*AW304*(BL304-BM304)/(100*BD304*(1000-AW304*BL304))</f>
        <v>0</v>
      </c>
      <c r="AK304">
        <f>(AL304 - AM304 - BQ304*1E3/(8.314*(BS304+273.15)) * AO304/BP304 * AN304) * BP304/(100*BD304) * (1000 - BM304)/1000</f>
        <v>0</v>
      </c>
      <c r="AL304">
        <v>599.6616447236249</v>
      </c>
      <c r="AM304">
        <v>577.2514606060604</v>
      </c>
      <c r="AN304">
        <v>2.515540910806287</v>
      </c>
      <c r="AO304">
        <v>66.78939070799302</v>
      </c>
      <c r="AP304">
        <f>(AR304 - AQ304 + BQ304*1E3/(8.314*(BS304+273.15)) * AT304/BP304 * AS304) * BP304/(100*BD304) * 1000/(1000 - AR304)</f>
        <v>0</v>
      </c>
      <c r="AQ304">
        <v>14.76988377072404</v>
      </c>
      <c r="AR304">
        <v>16.19413878787879</v>
      </c>
      <c r="AS304">
        <v>-2.25743865308986E-05</v>
      </c>
      <c r="AT304">
        <v>79.34896621495415</v>
      </c>
      <c r="AU304">
        <v>166</v>
      </c>
      <c r="AV304">
        <v>28</v>
      </c>
      <c r="AW304">
        <f>IF(AU304*$H$13&gt;=AY304,1.0,(AY304/(AY304-AU304*$H$13)))</f>
        <v>0</v>
      </c>
      <c r="AX304">
        <f>(AW304-1)*100</f>
        <v>0</v>
      </c>
      <c r="AY304">
        <f>MAX(0,($B$13+$C$13*BX304)/(1+$D$13*BX304)*BQ304/(BS304+273)*$E$13)</f>
        <v>0</v>
      </c>
      <c r="AZ304">
        <f>$B$11*BY304+$C$11*BZ304+$F$11*CK304*(1-CN304)</f>
        <v>0</v>
      </c>
      <c r="BA304">
        <f>AZ304*BB304</f>
        <v>0</v>
      </c>
      <c r="BB304">
        <f>($B$11*$D$9+$C$11*$D$9+$F$11*((CX304+CP304)/MAX(CX304+CP304+CY304, 0.1)*$I$9+CY304/MAX(CX304+CP304+CY304, 0.1)*$J$9))/($B$11+$C$11+$F$11)</f>
        <v>0</v>
      </c>
      <c r="BC304">
        <f>($B$11*$K$9+$C$11*$K$9+$F$11*((CX304+CP304)/MAX(CX304+CP304+CY304, 0.1)*$P$9+CY304/MAX(CX304+CP304+CY304, 0.1)*$Q$9))/($B$11+$C$11+$F$11)</f>
        <v>0</v>
      </c>
      <c r="BD304">
        <v>6</v>
      </c>
      <c r="BE304">
        <v>0.5</v>
      </c>
      <c r="BF304" t="s">
        <v>361</v>
      </c>
      <c r="BG304">
        <v>2</v>
      </c>
      <c r="BH304" t="b">
        <v>1</v>
      </c>
      <c r="BI304">
        <v>1728493966.678571</v>
      </c>
      <c r="BJ304">
        <v>549.8445714285714</v>
      </c>
      <c r="BK304">
        <v>577.1656071428572</v>
      </c>
      <c r="BL304">
        <v>16.19787142857143</v>
      </c>
      <c r="BM304">
        <v>14.76666071428571</v>
      </c>
      <c r="BN304">
        <v>556.4506785714286</v>
      </c>
      <c r="BO304">
        <v>16.28833214285714</v>
      </c>
      <c r="BP304">
        <v>599.9982857142858</v>
      </c>
      <c r="BQ304">
        <v>97.49932857142858</v>
      </c>
      <c r="BR304">
        <v>0.099927425</v>
      </c>
      <c r="BS304">
        <v>24.84083214285715</v>
      </c>
      <c r="BT304">
        <v>24.96521785714286</v>
      </c>
      <c r="BU304">
        <v>999.9000000000002</v>
      </c>
      <c r="BV304">
        <v>0</v>
      </c>
      <c r="BW304">
        <v>0</v>
      </c>
      <c r="BX304">
        <v>10013.54357142857</v>
      </c>
      <c r="BY304">
        <v>0</v>
      </c>
      <c r="BZ304">
        <v>216.6232857142857</v>
      </c>
      <c r="CA304">
        <v>-27.32097142857143</v>
      </c>
      <c r="CB304">
        <v>558.8975714285714</v>
      </c>
      <c r="CC304">
        <v>585.8160357142858</v>
      </c>
      <c r="CD304">
        <v>1.431216428571429</v>
      </c>
      <c r="CE304">
        <v>577.1656071428572</v>
      </c>
      <c r="CF304">
        <v>14.76666071428571</v>
      </c>
      <c r="CG304">
        <v>1.5792825</v>
      </c>
      <c r="CH304">
        <v>1.439738928571428</v>
      </c>
      <c r="CI304">
        <v>13.75813214285714</v>
      </c>
      <c r="CJ304">
        <v>12.342775</v>
      </c>
      <c r="CK304">
        <v>1600.000714285714</v>
      </c>
      <c r="CL304">
        <v>0.6920158571428573</v>
      </c>
      <c r="CM304">
        <v>0.3079841428571429</v>
      </c>
      <c r="CN304">
        <v>0</v>
      </c>
      <c r="CO304">
        <v>2.112685714285714</v>
      </c>
      <c r="CP304">
        <v>0</v>
      </c>
      <c r="CQ304">
        <v>15447.94285714286</v>
      </c>
      <c r="CR304">
        <v>13790.27142857143</v>
      </c>
      <c r="CS304">
        <v>37.00432142857143</v>
      </c>
      <c r="CT304">
        <v>38.25664285714286</v>
      </c>
      <c r="CU304">
        <v>37.62717857142857</v>
      </c>
      <c r="CV304">
        <v>36.47075</v>
      </c>
      <c r="CW304">
        <v>36.45503571428571</v>
      </c>
      <c r="CX304">
        <v>1107.226428571429</v>
      </c>
      <c r="CY304">
        <v>492.7742857142857</v>
      </c>
      <c r="CZ304">
        <v>0</v>
      </c>
      <c r="DA304">
        <v>1728494031.4</v>
      </c>
      <c r="DB304">
        <v>0</v>
      </c>
      <c r="DC304">
        <v>1728490956.5</v>
      </c>
      <c r="DD304" t="s">
        <v>362</v>
      </c>
      <c r="DE304">
        <v>1728490952.5</v>
      </c>
      <c r="DF304">
        <v>1728490956.5</v>
      </c>
      <c r="DG304">
        <v>1</v>
      </c>
      <c r="DH304">
        <v>-0.065</v>
      </c>
      <c r="DI304">
        <v>-0.008</v>
      </c>
      <c r="DJ304">
        <v>-3.246</v>
      </c>
      <c r="DK304">
        <v>-0.091</v>
      </c>
      <c r="DL304">
        <v>52</v>
      </c>
      <c r="DM304">
        <v>15</v>
      </c>
      <c r="DN304">
        <v>0.25</v>
      </c>
      <c r="DO304">
        <v>0.13</v>
      </c>
      <c r="DP304">
        <v>-27.19384878048781</v>
      </c>
      <c r="DQ304">
        <v>-3.097986062717861</v>
      </c>
      <c r="DR304">
        <v>0.3112221778118127</v>
      </c>
      <c r="DS304">
        <v>0</v>
      </c>
      <c r="DT304">
        <v>1.435995853658537</v>
      </c>
      <c r="DU304">
        <v>-0.09547714285714029</v>
      </c>
      <c r="DV304">
        <v>0.009637751224300769</v>
      </c>
      <c r="DW304">
        <v>1</v>
      </c>
      <c r="DX304">
        <v>1</v>
      </c>
      <c r="DY304">
        <v>2</v>
      </c>
      <c r="DZ304" t="s">
        <v>363</v>
      </c>
      <c r="EA304">
        <v>3.23032</v>
      </c>
      <c r="EB304">
        <v>2.70444</v>
      </c>
      <c r="EC304">
        <v>0.128499</v>
      </c>
      <c r="ED304">
        <v>0.132162</v>
      </c>
      <c r="EE304">
        <v>0.08481669999999999</v>
      </c>
      <c r="EF304">
        <v>0.0794716</v>
      </c>
      <c r="EG304">
        <v>28682.4</v>
      </c>
      <c r="EH304">
        <v>27848.8</v>
      </c>
      <c r="EI304">
        <v>31513.2</v>
      </c>
      <c r="EJ304">
        <v>30415.5</v>
      </c>
      <c r="EK304">
        <v>38646.2</v>
      </c>
      <c r="EL304">
        <v>37016</v>
      </c>
      <c r="EM304">
        <v>44179.9</v>
      </c>
      <c r="EN304">
        <v>42463.2</v>
      </c>
      <c r="EO304">
        <v>1.82075</v>
      </c>
      <c r="EP304">
        <v>1.8789</v>
      </c>
      <c r="EQ304">
        <v>0.08243689999999999</v>
      </c>
      <c r="ER304">
        <v>0</v>
      </c>
      <c r="ES304">
        <v>23.6187</v>
      </c>
      <c r="ET304">
        <v>999.9</v>
      </c>
      <c r="EU304">
        <v>69.5</v>
      </c>
      <c r="EV304">
        <v>24.5</v>
      </c>
      <c r="EW304">
        <v>21.9988</v>
      </c>
      <c r="EX304">
        <v>61.1119</v>
      </c>
      <c r="EY304">
        <v>25.2364</v>
      </c>
      <c r="EZ304">
        <v>1</v>
      </c>
      <c r="FA304">
        <v>-0.120551</v>
      </c>
      <c r="FB304">
        <v>0.998548</v>
      </c>
      <c r="FC304">
        <v>20.1964</v>
      </c>
      <c r="FD304">
        <v>5.21894</v>
      </c>
      <c r="FE304">
        <v>11.998</v>
      </c>
      <c r="FF304">
        <v>4.9649</v>
      </c>
      <c r="FG304">
        <v>3.29553</v>
      </c>
      <c r="FH304">
        <v>9999</v>
      </c>
      <c r="FI304">
        <v>9999</v>
      </c>
      <c r="FJ304">
        <v>9999</v>
      </c>
      <c r="FK304">
        <v>148.8</v>
      </c>
      <c r="FL304">
        <v>4.97098</v>
      </c>
      <c r="FM304">
        <v>1.86768</v>
      </c>
      <c r="FN304">
        <v>1.85894</v>
      </c>
      <c r="FO304">
        <v>1.86508</v>
      </c>
      <c r="FP304">
        <v>1.86305</v>
      </c>
      <c r="FQ304">
        <v>1.86444</v>
      </c>
      <c r="FR304">
        <v>1.85989</v>
      </c>
      <c r="FS304">
        <v>1.86399</v>
      </c>
      <c r="FT304">
        <v>0</v>
      </c>
      <c r="FU304">
        <v>0</v>
      </c>
      <c r="FV304">
        <v>0</v>
      </c>
      <c r="FW304">
        <v>0</v>
      </c>
      <c r="FX304" t="s">
        <v>364</v>
      </c>
      <c r="FY304" t="s">
        <v>365</v>
      </c>
      <c r="FZ304" t="s">
        <v>366</v>
      </c>
      <c r="GA304" t="s">
        <v>366</v>
      </c>
      <c r="GB304" t="s">
        <v>366</v>
      </c>
      <c r="GC304" t="s">
        <v>366</v>
      </c>
      <c r="GD304">
        <v>0</v>
      </c>
      <c r="GE304">
        <v>100</v>
      </c>
      <c r="GF304">
        <v>100</v>
      </c>
      <c r="GG304">
        <v>-6.733</v>
      </c>
      <c r="GH304">
        <v>-0.09039999999999999</v>
      </c>
      <c r="GI304">
        <v>-2.868309889394353</v>
      </c>
      <c r="GJ304">
        <v>-0.006773961979547998</v>
      </c>
      <c r="GK304">
        <v>-8.296070481250098E-08</v>
      </c>
      <c r="GL304">
        <v>3.322967193956903E-10</v>
      </c>
      <c r="GM304">
        <v>-0.07871069313407227</v>
      </c>
      <c r="GN304">
        <v>-0.00208336341840114</v>
      </c>
      <c r="GO304">
        <v>8.801746095907445E-05</v>
      </c>
      <c r="GP304">
        <v>-2.677693255255651E-07</v>
      </c>
      <c r="GQ304">
        <v>3</v>
      </c>
      <c r="GR304">
        <v>2052</v>
      </c>
      <c r="GS304">
        <v>2</v>
      </c>
      <c r="GT304">
        <v>18</v>
      </c>
      <c r="GU304">
        <v>50.4</v>
      </c>
      <c r="GV304">
        <v>50.3</v>
      </c>
      <c r="GW304">
        <v>1.51245</v>
      </c>
      <c r="GX304">
        <v>2.37671</v>
      </c>
      <c r="GY304">
        <v>1.44775</v>
      </c>
      <c r="GZ304">
        <v>2.32056</v>
      </c>
      <c r="HA304">
        <v>1.55151</v>
      </c>
      <c r="HB304">
        <v>2.34497</v>
      </c>
      <c r="HC304">
        <v>29.7297</v>
      </c>
      <c r="HD304">
        <v>14.4823</v>
      </c>
      <c r="HE304">
        <v>18</v>
      </c>
      <c r="HF304">
        <v>403.145</v>
      </c>
      <c r="HG304">
        <v>431.75</v>
      </c>
      <c r="HH304">
        <v>21.845</v>
      </c>
      <c r="HI304">
        <v>25.4418</v>
      </c>
      <c r="HJ304">
        <v>30.0009</v>
      </c>
      <c r="HK304">
        <v>25.3913</v>
      </c>
      <c r="HL304">
        <v>25.31</v>
      </c>
      <c r="HM304">
        <v>30.2813</v>
      </c>
      <c r="HN304">
        <v>40.803</v>
      </c>
      <c r="HO304">
        <v>23.2699</v>
      </c>
      <c r="HP304">
        <v>21.8637</v>
      </c>
      <c r="HQ304">
        <v>616.458</v>
      </c>
      <c r="HR304">
        <v>14.747</v>
      </c>
      <c r="HS304">
        <v>100.026</v>
      </c>
      <c r="HT304">
        <v>101.475</v>
      </c>
    </row>
    <row r="305" spans="1:228">
      <c r="A305">
        <v>289</v>
      </c>
      <c r="B305">
        <v>1728493979.5</v>
      </c>
      <c r="C305">
        <v>3042</v>
      </c>
      <c r="D305" t="s">
        <v>946</v>
      </c>
      <c r="E305" t="s">
        <v>947</v>
      </c>
      <c r="F305">
        <v>5</v>
      </c>
      <c r="G305" t="s">
        <v>357</v>
      </c>
      <c r="H305" t="s">
        <v>358</v>
      </c>
      <c r="I305" t="s">
        <v>359</v>
      </c>
      <c r="J305" t="s">
        <v>851</v>
      </c>
      <c r="K305">
        <v>1728493971.981482</v>
      </c>
      <c r="L305">
        <f>(M305)/1000</f>
        <v>0</v>
      </c>
      <c r="M305">
        <f>IF(BH305, AP305, AJ305)</f>
        <v>0</v>
      </c>
      <c r="N305">
        <f>IF(BH305, AK305, AI305)</f>
        <v>0</v>
      </c>
      <c r="O305">
        <f>BJ305 - IF(AW305&gt;1, N305*BD305*100.0/(AY305), 0)</f>
        <v>0</v>
      </c>
      <c r="P305">
        <f>((V305-L305/2)*O305-N305)/(V305+L305/2)</f>
        <v>0</v>
      </c>
      <c r="Q305">
        <f>P305*(BQ305+BR305)/1000.0</f>
        <v>0</v>
      </c>
      <c r="R305">
        <f>(BJ305 - IF(AW305&gt;1, N305*BD305*100.0/(AY305), 0))*(BQ305+BR305)/1000.0</f>
        <v>0</v>
      </c>
      <c r="S305">
        <f>2.0/((1/U305-1/T305)+SIGN(U305)*SQRT((1/U305-1/T305)*(1/U305-1/T305) + 4*BE305/((BE305+1)*(BE305+1))*(2*1/U305*1/T305-1/T305*1/T305)))</f>
        <v>0</v>
      </c>
      <c r="T305">
        <f>IF(LEFT(BF305,1)&lt;&gt;"0",IF(LEFT(BF305,1)="1",3.0,BG305),$D$5+$E$5*(BX305*BQ305/($K$5*1000))+$F$5*(BX305*BQ305/($K$5*1000))*MAX(MIN(BD305,$J$5),$I$5)*MAX(MIN(BD305,$J$5),$I$5)+$G$5*MAX(MIN(BD305,$J$5),$I$5)*(BX305*BQ305/($K$5*1000))+$H$5*(BX305*BQ305/($K$5*1000))*(BX305*BQ305/($K$5*1000)))</f>
        <v>0</v>
      </c>
      <c r="U305">
        <f>L305*(1000-(1000*0.61365*exp(17.502*Y305/(240.97+Y305))/(BQ305+BR305)+BL305)/2)/(1000*0.61365*exp(17.502*Y305/(240.97+Y305))/(BQ305+BR305)-BL305)</f>
        <v>0</v>
      </c>
      <c r="V305">
        <f>1/((BE305+1)/(S305/1.6)+1/(T305/1.37)) + BE305/((BE305+1)/(S305/1.6) + BE305/(T305/1.37))</f>
        <v>0</v>
      </c>
      <c r="W305">
        <f>(AZ305*BC305)</f>
        <v>0</v>
      </c>
      <c r="X305">
        <f>(BS305+(W305+2*0.95*5.67E-8*(((BS305+$B$7)+273)^4-(BS305+273)^4)-44100*L305)/(1.84*29.3*T305+8*0.95*5.67E-8*(BS305+273)^3))</f>
        <v>0</v>
      </c>
      <c r="Y305">
        <f>($C$7*BT305+$D$7*BU305+$E$7*X305)</f>
        <v>0</v>
      </c>
      <c r="Z305">
        <f>0.61365*exp(17.502*Y305/(240.97+Y305))</f>
        <v>0</v>
      </c>
      <c r="AA305">
        <f>(AB305/AC305*100)</f>
        <v>0</v>
      </c>
      <c r="AB305">
        <f>BL305*(BQ305+BR305)/1000</f>
        <v>0</v>
      </c>
      <c r="AC305">
        <f>0.61365*exp(17.502*BS305/(240.97+BS305))</f>
        <v>0</v>
      </c>
      <c r="AD305">
        <f>(Z305-BL305*(BQ305+BR305)/1000)</f>
        <v>0</v>
      </c>
      <c r="AE305">
        <f>(-L305*44100)</f>
        <v>0</v>
      </c>
      <c r="AF305">
        <f>2*29.3*T305*0.92*(BS305-Y305)</f>
        <v>0</v>
      </c>
      <c r="AG305">
        <f>2*0.95*5.67E-8*(((BS305+$B$7)+273)^4-(Y305+273)^4)</f>
        <v>0</v>
      </c>
      <c r="AH305">
        <f>W305+AG305+AE305+AF305</f>
        <v>0</v>
      </c>
      <c r="AI305">
        <f>BP305*AW305*(BK305-BJ305*(1000-AW305*BM305)/(1000-AW305*BL305))/(100*BD305)</f>
        <v>0</v>
      </c>
      <c r="AJ305">
        <f>1000*BP305*AW305*(BL305-BM305)/(100*BD305*(1000-AW305*BL305))</f>
        <v>0</v>
      </c>
      <c r="AK305">
        <f>(AL305 - AM305 - BQ305*1E3/(8.314*(BS305+273.15)) * AO305/BP305 * AN305) * BP305/(100*BD305) * (1000 - BM305)/1000</f>
        <v>0</v>
      </c>
      <c r="AL305">
        <v>612.3568348722461</v>
      </c>
      <c r="AM305">
        <v>589.7904424242424</v>
      </c>
      <c r="AN305">
        <v>2.507640459452305</v>
      </c>
      <c r="AO305">
        <v>66.78939070799302</v>
      </c>
      <c r="AP305">
        <f>(AR305 - AQ305 + BQ305*1E3/(8.314*(BS305+273.15)) * AT305/BP305 * AS305) * BP305/(100*BD305) * 1000/(1000 - AR305)</f>
        <v>0</v>
      </c>
      <c r="AQ305">
        <v>14.77305685498572</v>
      </c>
      <c r="AR305">
        <v>16.19397999999999</v>
      </c>
      <c r="AS305">
        <v>-1.996369716592609E-05</v>
      </c>
      <c r="AT305">
        <v>79.34896621495415</v>
      </c>
      <c r="AU305">
        <v>165</v>
      </c>
      <c r="AV305">
        <v>28</v>
      </c>
      <c r="AW305">
        <f>IF(AU305*$H$13&gt;=AY305,1.0,(AY305/(AY305-AU305*$H$13)))</f>
        <v>0</v>
      </c>
      <c r="AX305">
        <f>(AW305-1)*100</f>
        <v>0</v>
      </c>
      <c r="AY305">
        <f>MAX(0,($B$13+$C$13*BX305)/(1+$D$13*BX305)*BQ305/(BS305+273)*$E$13)</f>
        <v>0</v>
      </c>
      <c r="AZ305">
        <f>$B$11*BY305+$C$11*BZ305+$F$11*CK305*(1-CN305)</f>
        <v>0</v>
      </c>
      <c r="BA305">
        <f>AZ305*BB305</f>
        <v>0</v>
      </c>
      <c r="BB305">
        <f>($B$11*$D$9+$C$11*$D$9+$F$11*((CX305+CP305)/MAX(CX305+CP305+CY305, 0.1)*$I$9+CY305/MAX(CX305+CP305+CY305, 0.1)*$J$9))/($B$11+$C$11+$F$11)</f>
        <v>0</v>
      </c>
      <c r="BC305">
        <f>($B$11*$K$9+$C$11*$K$9+$F$11*((CX305+CP305)/MAX(CX305+CP305+CY305, 0.1)*$P$9+CY305/MAX(CX305+CP305+CY305, 0.1)*$Q$9))/($B$11+$C$11+$F$11)</f>
        <v>0</v>
      </c>
      <c r="BD305">
        <v>6</v>
      </c>
      <c r="BE305">
        <v>0.5</v>
      </c>
      <c r="BF305" t="s">
        <v>361</v>
      </c>
      <c r="BG305">
        <v>2</v>
      </c>
      <c r="BH305" t="b">
        <v>1</v>
      </c>
      <c r="BI305">
        <v>1728493971.981482</v>
      </c>
      <c r="BJ305">
        <v>562.910037037037</v>
      </c>
      <c r="BK305">
        <v>590.5137777777777</v>
      </c>
      <c r="BL305">
        <v>16.19547037037037</v>
      </c>
      <c r="BM305">
        <v>14.76997777777778</v>
      </c>
      <c r="BN305">
        <v>569.6022222222223</v>
      </c>
      <c r="BO305">
        <v>16.28593333333334</v>
      </c>
      <c r="BP305">
        <v>600.0369259259259</v>
      </c>
      <c r="BQ305">
        <v>97.49963703703703</v>
      </c>
      <c r="BR305">
        <v>0.100015437037037</v>
      </c>
      <c r="BS305">
        <v>24.84027037037037</v>
      </c>
      <c r="BT305">
        <v>24.96910740740741</v>
      </c>
      <c r="BU305">
        <v>999.9000000000001</v>
      </c>
      <c r="BV305">
        <v>0</v>
      </c>
      <c r="BW305">
        <v>0</v>
      </c>
      <c r="BX305">
        <v>10011.73518518518</v>
      </c>
      <c r="BY305">
        <v>0</v>
      </c>
      <c r="BZ305">
        <v>208.4942592592592</v>
      </c>
      <c r="CA305">
        <v>-27.60366296296296</v>
      </c>
      <c r="CB305">
        <v>572.1767777777777</v>
      </c>
      <c r="CC305">
        <v>599.3663703703704</v>
      </c>
      <c r="CD305">
        <v>1.425503703703704</v>
      </c>
      <c r="CE305">
        <v>590.5137777777777</v>
      </c>
      <c r="CF305">
        <v>14.76997777777778</v>
      </c>
      <c r="CG305">
        <v>1.579054074074074</v>
      </c>
      <c r="CH305">
        <v>1.440066296296296</v>
      </c>
      <c r="CI305">
        <v>13.7559</v>
      </c>
      <c r="CJ305">
        <v>12.34623333333333</v>
      </c>
      <c r="CK305">
        <v>1599.995925925926</v>
      </c>
      <c r="CL305">
        <v>0.6920075925925927</v>
      </c>
      <c r="CM305">
        <v>0.3079924074074074</v>
      </c>
      <c r="CN305">
        <v>0</v>
      </c>
      <c r="CO305">
        <v>2.13542962962963</v>
      </c>
      <c r="CP305">
        <v>0</v>
      </c>
      <c r="CQ305">
        <v>15466.46666666667</v>
      </c>
      <c r="CR305">
        <v>13790.1925925926</v>
      </c>
      <c r="CS305">
        <v>36.972</v>
      </c>
      <c r="CT305">
        <v>38.23366666666666</v>
      </c>
      <c r="CU305">
        <v>37.60166666666667</v>
      </c>
      <c r="CV305">
        <v>36.451</v>
      </c>
      <c r="CW305">
        <v>36.41403703703703</v>
      </c>
      <c r="CX305">
        <v>1107.21</v>
      </c>
      <c r="CY305">
        <v>492.7859259259259</v>
      </c>
      <c r="CZ305">
        <v>0</v>
      </c>
      <c r="DA305">
        <v>1728494036.2</v>
      </c>
      <c r="DB305">
        <v>0</v>
      </c>
      <c r="DC305">
        <v>1728490956.5</v>
      </c>
      <c r="DD305" t="s">
        <v>362</v>
      </c>
      <c r="DE305">
        <v>1728490952.5</v>
      </c>
      <c r="DF305">
        <v>1728490956.5</v>
      </c>
      <c r="DG305">
        <v>1</v>
      </c>
      <c r="DH305">
        <v>-0.065</v>
      </c>
      <c r="DI305">
        <v>-0.008</v>
      </c>
      <c r="DJ305">
        <v>-3.246</v>
      </c>
      <c r="DK305">
        <v>-0.091</v>
      </c>
      <c r="DL305">
        <v>52</v>
      </c>
      <c r="DM305">
        <v>15</v>
      </c>
      <c r="DN305">
        <v>0.25</v>
      </c>
      <c r="DO305">
        <v>0.13</v>
      </c>
      <c r="DP305">
        <v>-27.42893414634146</v>
      </c>
      <c r="DQ305">
        <v>-3.150664808362345</v>
      </c>
      <c r="DR305">
        <v>0.3161861805728499</v>
      </c>
      <c r="DS305">
        <v>0</v>
      </c>
      <c r="DT305">
        <v>1.428831219512195</v>
      </c>
      <c r="DU305">
        <v>-0.06686153310104481</v>
      </c>
      <c r="DV305">
        <v>0.006658252607184759</v>
      </c>
      <c r="DW305">
        <v>1</v>
      </c>
      <c r="DX305">
        <v>1</v>
      </c>
      <c r="DY305">
        <v>2</v>
      </c>
      <c r="DZ305" t="s">
        <v>363</v>
      </c>
      <c r="EA305">
        <v>3.2303</v>
      </c>
      <c r="EB305">
        <v>2.70447</v>
      </c>
      <c r="EC305">
        <v>0.130453</v>
      </c>
      <c r="ED305">
        <v>0.134108</v>
      </c>
      <c r="EE305">
        <v>0.0848153</v>
      </c>
      <c r="EF305">
        <v>0.079481</v>
      </c>
      <c r="EG305">
        <v>28617.6</v>
      </c>
      <c r="EH305">
        <v>27785.2</v>
      </c>
      <c r="EI305">
        <v>31512.7</v>
      </c>
      <c r="EJ305">
        <v>30414.3</v>
      </c>
      <c r="EK305">
        <v>38645.3</v>
      </c>
      <c r="EL305">
        <v>37014.4</v>
      </c>
      <c r="EM305">
        <v>44178.7</v>
      </c>
      <c r="EN305">
        <v>42461.8</v>
      </c>
      <c r="EO305">
        <v>1.8221</v>
      </c>
      <c r="EP305">
        <v>1.87878</v>
      </c>
      <c r="EQ305">
        <v>0.0830516</v>
      </c>
      <c r="ER305">
        <v>0</v>
      </c>
      <c r="ES305">
        <v>23.6098</v>
      </c>
      <c r="ET305">
        <v>999.9</v>
      </c>
      <c r="EU305">
        <v>69.5</v>
      </c>
      <c r="EV305">
        <v>24.5</v>
      </c>
      <c r="EW305">
        <v>21.9982</v>
      </c>
      <c r="EX305">
        <v>61.3919</v>
      </c>
      <c r="EY305">
        <v>25.2604</v>
      </c>
      <c r="EZ305">
        <v>1</v>
      </c>
      <c r="FA305">
        <v>-0.11967</v>
      </c>
      <c r="FB305">
        <v>0.993856</v>
      </c>
      <c r="FC305">
        <v>20.1965</v>
      </c>
      <c r="FD305">
        <v>5.21849</v>
      </c>
      <c r="FE305">
        <v>11.998</v>
      </c>
      <c r="FF305">
        <v>4.96475</v>
      </c>
      <c r="FG305">
        <v>3.29548</v>
      </c>
      <c r="FH305">
        <v>9999</v>
      </c>
      <c r="FI305">
        <v>9999</v>
      </c>
      <c r="FJ305">
        <v>9999</v>
      </c>
      <c r="FK305">
        <v>148.8</v>
      </c>
      <c r="FL305">
        <v>4.97099</v>
      </c>
      <c r="FM305">
        <v>1.86768</v>
      </c>
      <c r="FN305">
        <v>1.85895</v>
      </c>
      <c r="FO305">
        <v>1.86508</v>
      </c>
      <c r="FP305">
        <v>1.86309</v>
      </c>
      <c r="FQ305">
        <v>1.86445</v>
      </c>
      <c r="FR305">
        <v>1.85988</v>
      </c>
      <c r="FS305">
        <v>1.864</v>
      </c>
      <c r="FT305">
        <v>0</v>
      </c>
      <c r="FU305">
        <v>0</v>
      </c>
      <c r="FV305">
        <v>0</v>
      </c>
      <c r="FW305">
        <v>0</v>
      </c>
      <c r="FX305" t="s">
        <v>364</v>
      </c>
      <c r="FY305" t="s">
        <v>365</v>
      </c>
      <c r="FZ305" t="s">
        <v>366</v>
      </c>
      <c r="GA305" t="s">
        <v>366</v>
      </c>
      <c r="GB305" t="s">
        <v>366</v>
      </c>
      <c r="GC305" t="s">
        <v>366</v>
      </c>
      <c r="GD305">
        <v>0</v>
      </c>
      <c r="GE305">
        <v>100</v>
      </c>
      <c r="GF305">
        <v>100</v>
      </c>
      <c r="GG305">
        <v>-6.814</v>
      </c>
      <c r="GH305">
        <v>-0.0905</v>
      </c>
      <c r="GI305">
        <v>-2.868309889394353</v>
      </c>
      <c r="GJ305">
        <v>-0.006773961979547998</v>
      </c>
      <c r="GK305">
        <v>-8.296070481250098E-08</v>
      </c>
      <c r="GL305">
        <v>3.322967193956903E-10</v>
      </c>
      <c r="GM305">
        <v>-0.07871069313407227</v>
      </c>
      <c r="GN305">
        <v>-0.00208336341840114</v>
      </c>
      <c r="GO305">
        <v>8.801746095907445E-05</v>
      </c>
      <c r="GP305">
        <v>-2.677693255255651E-07</v>
      </c>
      <c r="GQ305">
        <v>3</v>
      </c>
      <c r="GR305">
        <v>2052</v>
      </c>
      <c r="GS305">
        <v>2</v>
      </c>
      <c r="GT305">
        <v>18</v>
      </c>
      <c r="GU305">
        <v>50.5</v>
      </c>
      <c r="GV305">
        <v>50.4</v>
      </c>
      <c r="GW305">
        <v>1.53687</v>
      </c>
      <c r="GX305">
        <v>2.36328</v>
      </c>
      <c r="GY305">
        <v>1.44775</v>
      </c>
      <c r="GZ305">
        <v>2.32056</v>
      </c>
      <c r="HA305">
        <v>1.55151</v>
      </c>
      <c r="HB305">
        <v>2.35718</v>
      </c>
      <c r="HC305">
        <v>29.7297</v>
      </c>
      <c r="HD305">
        <v>14.4823</v>
      </c>
      <c r="HE305">
        <v>18</v>
      </c>
      <c r="HF305">
        <v>403.903</v>
      </c>
      <c r="HG305">
        <v>431.755</v>
      </c>
      <c r="HH305">
        <v>21.8667</v>
      </c>
      <c r="HI305">
        <v>25.4521</v>
      </c>
      <c r="HJ305">
        <v>30.0009</v>
      </c>
      <c r="HK305">
        <v>25.4015</v>
      </c>
      <c r="HL305">
        <v>25.3198</v>
      </c>
      <c r="HM305">
        <v>30.8133</v>
      </c>
      <c r="HN305">
        <v>40.803</v>
      </c>
      <c r="HO305">
        <v>23.2699</v>
      </c>
      <c r="HP305">
        <v>21.8806</v>
      </c>
      <c r="HQ305">
        <v>626.514</v>
      </c>
      <c r="HR305">
        <v>14.747</v>
      </c>
      <c r="HS305">
        <v>100.024</v>
      </c>
      <c r="HT305">
        <v>101.471</v>
      </c>
    </row>
    <row r="306" spans="1:228">
      <c r="A306">
        <v>290</v>
      </c>
      <c r="B306">
        <v>1728493984.5</v>
      </c>
      <c r="C306">
        <v>3047</v>
      </c>
      <c r="D306" t="s">
        <v>948</v>
      </c>
      <c r="E306" t="s">
        <v>949</v>
      </c>
      <c r="F306">
        <v>5</v>
      </c>
      <c r="G306" t="s">
        <v>357</v>
      </c>
      <c r="H306" t="s">
        <v>358</v>
      </c>
      <c r="I306" t="s">
        <v>359</v>
      </c>
      <c r="J306" t="s">
        <v>851</v>
      </c>
      <c r="K306">
        <v>1728493976.696429</v>
      </c>
      <c r="L306">
        <f>(M306)/1000</f>
        <v>0</v>
      </c>
      <c r="M306">
        <f>IF(BH306, AP306, AJ306)</f>
        <v>0</v>
      </c>
      <c r="N306">
        <f>IF(BH306, AK306, AI306)</f>
        <v>0</v>
      </c>
      <c r="O306">
        <f>BJ306 - IF(AW306&gt;1, N306*BD306*100.0/(AY306), 0)</f>
        <v>0</v>
      </c>
      <c r="P306">
        <f>((V306-L306/2)*O306-N306)/(V306+L306/2)</f>
        <v>0</v>
      </c>
      <c r="Q306">
        <f>P306*(BQ306+BR306)/1000.0</f>
        <v>0</v>
      </c>
      <c r="R306">
        <f>(BJ306 - IF(AW306&gt;1, N306*BD306*100.0/(AY306), 0))*(BQ306+BR306)/1000.0</f>
        <v>0</v>
      </c>
      <c r="S306">
        <f>2.0/((1/U306-1/T306)+SIGN(U306)*SQRT((1/U306-1/T306)*(1/U306-1/T306) + 4*BE306/((BE306+1)*(BE306+1))*(2*1/U306*1/T306-1/T306*1/T306)))</f>
        <v>0</v>
      </c>
      <c r="T306">
        <f>IF(LEFT(BF306,1)&lt;&gt;"0",IF(LEFT(BF306,1)="1",3.0,BG306),$D$5+$E$5*(BX306*BQ306/($K$5*1000))+$F$5*(BX306*BQ306/($K$5*1000))*MAX(MIN(BD306,$J$5),$I$5)*MAX(MIN(BD306,$J$5),$I$5)+$G$5*MAX(MIN(BD306,$J$5),$I$5)*(BX306*BQ306/($K$5*1000))+$H$5*(BX306*BQ306/($K$5*1000))*(BX306*BQ306/($K$5*1000)))</f>
        <v>0</v>
      </c>
      <c r="U306">
        <f>L306*(1000-(1000*0.61365*exp(17.502*Y306/(240.97+Y306))/(BQ306+BR306)+BL306)/2)/(1000*0.61365*exp(17.502*Y306/(240.97+Y306))/(BQ306+BR306)-BL306)</f>
        <v>0</v>
      </c>
      <c r="V306">
        <f>1/((BE306+1)/(S306/1.6)+1/(T306/1.37)) + BE306/((BE306+1)/(S306/1.6) + BE306/(T306/1.37))</f>
        <v>0</v>
      </c>
      <c r="W306">
        <f>(AZ306*BC306)</f>
        <v>0</v>
      </c>
      <c r="X306">
        <f>(BS306+(W306+2*0.95*5.67E-8*(((BS306+$B$7)+273)^4-(BS306+273)^4)-44100*L306)/(1.84*29.3*T306+8*0.95*5.67E-8*(BS306+273)^3))</f>
        <v>0</v>
      </c>
      <c r="Y306">
        <f>($C$7*BT306+$D$7*BU306+$E$7*X306)</f>
        <v>0</v>
      </c>
      <c r="Z306">
        <f>0.61365*exp(17.502*Y306/(240.97+Y306))</f>
        <v>0</v>
      </c>
      <c r="AA306">
        <f>(AB306/AC306*100)</f>
        <v>0</v>
      </c>
      <c r="AB306">
        <f>BL306*(BQ306+BR306)/1000</f>
        <v>0</v>
      </c>
      <c r="AC306">
        <f>0.61365*exp(17.502*BS306/(240.97+BS306))</f>
        <v>0</v>
      </c>
      <c r="AD306">
        <f>(Z306-BL306*(BQ306+BR306)/1000)</f>
        <v>0</v>
      </c>
      <c r="AE306">
        <f>(-L306*44100)</f>
        <v>0</v>
      </c>
      <c r="AF306">
        <f>2*29.3*T306*0.92*(BS306-Y306)</f>
        <v>0</v>
      </c>
      <c r="AG306">
        <f>2*0.95*5.67E-8*(((BS306+$B$7)+273)^4-(Y306+273)^4)</f>
        <v>0</v>
      </c>
      <c r="AH306">
        <f>W306+AG306+AE306+AF306</f>
        <v>0</v>
      </c>
      <c r="AI306">
        <f>BP306*AW306*(BK306-BJ306*(1000-AW306*BM306)/(1000-AW306*BL306))/(100*BD306)</f>
        <v>0</v>
      </c>
      <c r="AJ306">
        <f>1000*BP306*AW306*(BL306-BM306)/(100*BD306*(1000-AW306*BL306))</f>
        <v>0</v>
      </c>
      <c r="AK306">
        <f>(AL306 - AM306 - BQ306*1E3/(8.314*(BS306+273.15)) * AO306/BP306 * AN306) * BP306/(100*BD306) * (1000 - BM306)/1000</f>
        <v>0</v>
      </c>
      <c r="AL306">
        <v>625.1474772584068</v>
      </c>
      <c r="AM306">
        <v>602.3578606060604</v>
      </c>
      <c r="AN306">
        <v>2.510461982465897</v>
      </c>
      <c r="AO306">
        <v>66.78939070799302</v>
      </c>
      <c r="AP306">
        <f>(AR306 - AQ306 + BQ306*1E3/(8.314*(BS306+273.15)) * AT306/BP306 * AS306) * BP306/(100*BD306) * 1000/(1000 - AR306)</f>
        <v>0</v>
      </c>
      <c r="AQ306">
        <v>14.77533385128509</v>
      </c>
      <c r="AR306">
        <v>16.19163636363636</v>
      </c>
      <c r="AS306">
        <v>-1.799068335391189E-05</v>
      </c>
      <c r="AT306">
        <v>79.34896621495415</v>
      </c>
      <c r="AU306">
        <v>166</v>
      </c>
      <c r="AV306">
        <v>28</v>
      </c>
      <c r="AW306">
        <f>IF(AU306*$H$13&gt;=AY306,1.0,(AY306/(AY306-AU306*$H$13)))</f>
        <v>0</v>
      </c>
      <c r="AX306">
        <f>(AW306-1)*100</f>
        <v>0</v>
      </c>
      <c r="AY306">
        <f>MAX(0,($B$13+$C$13*BX306)/(1+$D$13*BX306)*BQ306/(BS306+273)*$E$13)</f>
        <v>0</v>
      </c>
      <c r="AZ306">
        <f>$B$11*BY306+$C$11*BZ306+$F$11*CK306*(1-CN306)</f>
        <v>0</v>
      </c>
      <c r="BA306">
        <f>AZ306*BB306</f>
        <v>0</v>
      </c>
      <c r="BB306">
        <f>($B$11*$D$9+$C$11*$D$9+$F$11*((CX306+CP306)/MAX(CX306+CP306+CY306, 0.1)*$I$9+CY306/MAX(CX306+CP306+CY306, 0.1)*$J$9))/($B$11+$C$11+$F$11)</f>
        <v>0</v>
      </c>
      <c r="BC306">
        <f>($B$11*$K$9+$C$11*$K$9+$F$11*((CX306+CP306)/MAX(CX306+CP306+CY306, 0.1)*$P$9+CY306/MAX(CX306+CP306+CY306, 0.1)*$Q$9))/($B$11+$C$11+$F$11)</f>
        <v>0</v>
      </c>
      <c r="BD306">
        <v>6</v>
      </c>
      <c r="BE306">
        <v>0.5</v>
      </c>
      <c r="BF306" t="s">
        <v>361</v>
      </c>
      <c r="BG306">
        <v>2</v>
      </c>
      <c r="BH306" t="b">
        <v>1</v>
      </c>
      <c r="BI306">
        <v>1728493976.696429</v>
      </c>
      <c r="BJ306">
        <v>574.5585714285714</v>
      </c>
      <c r="BK306">
        <v>602.3713571428572</v>
      </c>
      <c r="BL306">
        <v>16.19388214285714</v>
      </c>
      <c r="BM306">
        <v>14.77274285714286</v>
      </c>
      <c r="BN306">
        <v>581.3274642857143</v>
      </c>
      <c r="BO306">
        <v>16.28435</v>
      </c>
      <c r="BP306">
        <v>600.0276785714286</v>
      </c>
      <c r="BQ306">
        <v>97.5004142857143</v>
      </c>
      <c r="BR306">
        <v>0.09998814642857146</v>
      </c>
      <c r="BS306">
        <v>24.83911071428571</v>
      </c>
      <c r="BT306">
        <v>24.97232857142857</v>
      </c>
      <c r="BU306">
        <v>999.9000000000002</v>
      </c>
      <c r="BV306">
        <v>0</v>
      </c>
      <c r="BW306">
        <v>0</v>
      </c>
      <c r="BX306">
        <v>10010.9625</v>
      </c>
      <c r="BY306">
        <v>0</v>
      </c>
      <c r="BZ306">
        <v>205.0474642857143</v>
      </c>
      <c r="CA306">
        <v>-27.81271428571429</v>
      </c>
      <c r="CB306">
        <v>584.0161071428572</v>
      </c>
      <c r="CC306">
        <v>611.4035357142857</v>
      </c>
      <c r="CD306">
        <v>1.4211525</v>
      </c>
      <c r="CE306">
        <v>602.3713571428572</v>
      </c>
      <c r="CF306">
        <v>14.77274285714286</v>
      </c>
      <c r="CG306">
        <v>1.578911428571429</v>
      </c>
      <c r="CH306">
        <v>1.440347857142857</v>
      </c>
      <c r="CI306">
        <v>13.75451071428571</v>
      </c>
      <c r="CJ306">
        <v>12.34920357142857</v>
      </c>
      <c r="CK306">
        <v>1600.008214285714</v>
      </c>
      <c r="CL306">
        <v>0.6920054285714287</v>
      </c>
      <c r="CM306">
        <v>0.3079945714285715</v>
      </c>
      <c r="CN306">
        <v>0</v>
      </c>
      <c r="CO306">
        <v>2.055803571428572</v>
      </c>
      <c r="CP306">
        <v>0</v>
      </c>
      <c r="CQ306">
        <v>15486.06071428572</v>
      </c>
      <c r="CR306">
        <v>13790.28571428571</v>
      </c>
      <c r="CS306">
        <v>36.95274999999999</v>
      </c>
      <c r="CT306">
        <v>38.21399999999999</v>
      </c>
      <c r="CU306">
        <v>37.58224999999999</v>
      </c>
      <c r="CV306">
        <v>36.437</v>
      </c>
      <c r="CW306">
        <v>36.39492857142857</v>
      </c>
      <c r="CX306">
        <v>1107.215357142857</v>
      </c>
      <c r="CY306">
        <v>492.7928571428571</v>
      </c>
      <c r="CZ306">
        <v>0</v>
      </c>
      <c r="DA306">
        <v>1728494041.6</v>
      </c>
      <c r="DB306">
        <v>0</v>
      </c>
      <c r="DC306">
        <v>1728490956.5</v>
      </c>
      <c r="DD306" t="s">
        <v>362</v>
      </c>
      <c r="DE306">
        <v>1728490952.5</v>
      </c>
      <c r="DF306">
        <v>1728490956.5</v>
      </c>
      <c r="DG306">
        <v>1</v>
      </c>
      <c r="DH306">
        <v>-0.065</v>
      </c>
      <c r="DI306">
        <v>-0.008</v>
      </c>
      <c r="DJ306">
        <v>-3.246</v>
      </c>
      <c r="DK306">
        <v>-0.091</v>
      </c>
      <c r="DL306">
        <v>52</v>
      </c>
      <c r="DM306">
        <v>15</v>
      </c>
      <c r="DN306">
        <v>0.25</v>
      </c>
      <c r="DO306">
        <v>0.13</v>
      </c>
      <c r="DP306">
        <v>-27.6777125</v>
      </c>
      <c r="DQ306">
        <v>-2.723215384615362</v>
      </c>
      <c r="DR306">
        <v>0.2648200909933948</v>
      </c>
      <c r="DS306">
        <v>0</v>
      </c>
      <c r="DT306">
        <v>1.42420225</v>
      </c>
      <c r="DU306">
        <v>-0.05537819887429965</v>
      </c>
      <c r="DV306">
        <v>0.005452417577322906</v>
      </c>
      <c r="DW306">
        <v>1</v>
      </c>
      <c r="DX306">
        <v>1</v>
      </c>
      <c r="DY306">
        <v>2</v>
      </c>
      <c r="DZ306" t="s">
        <v>363</v>
      </c>
      <c r="EA306">
        <v>3.23036</v>
      </c>
      <c r="EB306">
        <v>2.70436</v>
      </c>
      <c r="EC306">
        <v>0.132382</v>
      </c>
      <c r="ED306">
        <v>0.136026</v>
      </c>
      <c r="EE306">
        <v>0.0848054</v>
      </c>
      <c r="EF306">
        <v>0.07949150000000001</v>
      </c>
      <c r="EG306">
        <v>28553.9</v>
      </c>
      <c r="EH306">
        <v>27722.8</v>
      </c>
      <c r="EI306">
        <v>31512.4</v>
      </c>
      <c r="EJ306">
        <v>30413.4</v>
      </c>
      <c r="EK306">
        <v>38645.6</v>
      </c>
      <c r="EL306">
        <v>37012.7</v>
      </c>
      <c r="EM306">
        <v>44178.5</v>
      </c>
      <c r="EN306">
        <v>42460.2</v>
      </c>
      <c r="EO306">
        <v>1.82127</v>
      </c>
      <c r="EP306">
        <v>1.87897</v>
      </c>
      <c r="EQ306">
        <v>0.083629</v>
      </c>
      <c r="ER306">
        <v>0</v>
      </c>
      <c r="ES306">
        <v>23.5999</v>
      </c>
      <c r="ET306">
        <v>999.9</v>
      </c>
      <c r="EU306">
        <v>69.5</v>
      </c>
      <c r="EV306">
        <v>24.5</v>
      </c>
      <c r="EW306">
        <v>21.9982</v>
      </c>
      <c r="EX306">
        <v>61.0719</v>
      </c>
      <c r="EY306">
        <v>25.0962</v>
      </c>
      <c r="EZ306">
        <v>1</v>
      </c>
      <c r="FA306">
        <v>-0.119004</v>
      </c>
      <c r="FB306">
        <v>1.00245</v>
      </c>
      <c r="FC306">
        <v>20.1965</v>
      </c>
      <c r="FD306">
        <v>5.21894</v>
      </c>
      <c r="FE306">
        <v>11.998</v>
      </c>
      <c r="FF306">
        <v>4.9649</v>
      </c>
      <c r="FG306">
        <v>3.29545</v>
      </c>
      <c r="FH306">
        <v>9999</v>
      </c>
      <c r="FI306">
        <v>9999</v>
      </c>
      <c r="FJ306">
        <v>9999</v>
      </c>
      <c r="FK306">
        <v>148.8</v>
      </c>
      <c r="FL306">
        <v>4.97097</v>
      </c>
      <c r="FM306">
        <v>1.86768</v>
      </c>
      <c r="FN306">
        <v>1.85892</v>
      </c>
      <c r="FO306">
        <v>1.86508</v>
      </c>
      <c r="FP306">
        <v>1.8631</v>
      </c>
      <c r="FQ306">
        <v>1.86443</v>
      </c>
      <c r="FR306">
        <v>1.85989</v>
      </c>
      <c r="FS306">
        <v>1.86398</v>
      </c>
      <c r="FT306">
        <v>0</v>
      </c>
      <c r="FU306">
        <v>0</v>
      </c>
      <c r="FV306">
        <v>0</v>
      </c>
      <c r="FW306">
        <v>0</v>
      </c>
      <c r="FX306" t="s">
        <v>364</v>
      </c>
      <c r="FY306" t="s">
        <v>365</v>
      </c>
      <c r="FZ306" t="s">
        <v>366</v>
      </c>
      <c r="GA306" t="s">
        <v>366</v>
      </c>
      <c r="GB306" t="s">
        <v>366</v>
      </c>
      <c r="GC306" t="s">
        <v>366</v>
      </c>
      <c r="GD306">
        <v>0</v>
      </c>
      <c r="GE306">
        <v>100</v>
      </c>
      <c r="GF306">
        <v>100</v>
      </c>
      <c r="GG306">
        <v>-6.895</v>
      </c>
      <c r="GH306">
        <v>-0.09039999999999999</v>
      </c>
      <c r="GI306">
        <v>-2.868309889394353</v>
      </c>
      <c r="GJ306">
        <v>-0.006773961979547998</v>
      </c>
      <c r="GK306">
        <v>-8.296070481250098E-08</v>
      </c>
      <c r="GL306">
        <v>3.322967193956903E-10</v>
      </c>
      <c r="GM306">
        <v>-0.07871069313407227</v>
      </c>
      <c r="GN306">
        <v>-0.00208336341840114</v>
      </c>
      <c r="GO306">
        <v>8.801746095907445E-05</v>
      </c>
      <c r="GP306">
        <v>-2.677693255255651E-07</v>
      </c>
      <c r="GQ306">
        <v>3</v>
      </c>
      <c r="GR306">
        <v>2052</v>
      </c>
      <c r="GS306">
        <v>2</v>
      </c>
      <c r="GT306">
        <v>18</v>
      </c>
      <c r="GU306">
        <v>50.5</v>
      </c>
      <c r="GV306">
        <v>50.5</v>
      </c>
      <c r="GW306">
        <v>1.5625</v>
      </c>
      <c r="GX306">
        <v>2.38403</v>
      </c>
      <c r="GY306">
        <v>1.44897</v>
      </c>
      <c r="GZ306">
        <v>2.32056</v>
      </c>
      <c r="HA306">
        <v>1.55151</v>
      </c>
      <c r="HB306">
        <v>2.24243</v>
      </c>
      <c r="HC306">
        <v>29.7297</v>
      </c>
      <c r="HD306">
        <v>14.4735</v>
      </c>
      <c r="HE306">
        <v>18</v>
      </c>
      <c r="HF306">
        <v>403.544</v>
      </c>
      <c r="HG306">
        <v>431.94</v>
      </c>
      <c r="HH306">
        <v>21.8851</v>
      </c>
      <c r="HI306">
        <v>25.4624</v>
      </c>
      <c r="HJ306">
        <v>30.0008</v>
      </c>
      <c r="HK306">
        <v>25.4107</v>
      </c>
      <c r="HL306">
        <v>25.3285</v>
      </c>
      <c r="HM306">
        <v>31.288</v>
      </c>
      <c r="HN306">
        <v>40.803</v>
      </c>
      <c r="HO306">
        <v>22.8974</v>
      </c>
      <c r="HP306">
        <v>21.9</v>
      </c>
      <c r="HQ306">
        <v>641.5410000000001</v>
      </c>
      <c r="HR306">
        <v>14.747</v>
      </c>
      <c r="HS306">
        <v>100.023</v>
      </c>
      <c r="HT306">
        <v>101.468</v>
      </c>
    </row>
    <row r="307" spans="1:228">
      <c r="A307">
        <v>291</v>
      </c>
      <c r="B307">
        <v>1728493989.5</v>
      </c>
      <c r="C307">
        <v>3052</v>
      </c>
      <c r="D307" t="s">
        <v>950</v>
      </c>
      <c r="E307" t="s">
        <v>951</v>
      </c>
      <c r="F307">
        <v>5</v>
      </c>
      <c r="G307" t="s">
        <v>357</v>
      </c>
      <c r="H307" t="s">
        <v>358</v>
      </c>
      <c r="I307" t="s">
        <v>359</v>
      </c>
      <c r="J307" t="s">
        <v>851</v>
      </c>
      <c r="K307">
        <v>1728493982</v>
      </c>
      <c r="L307">
        <f>(M307)/1000</f>
        <v>0</v>
      </c>
      <c r="M307">
        <f>IF(BH307, AP307, AJ307)</f>
        <v>0</v>
      </c>
      <c r="N307">
        <f>IF(BH307, AK307, AI307)</f>
        <v>0</v>
      </c>
      <c r="O307">
        <f>BJ307 - IF(AW307&gt;1, N307*BD307*100.0/(AY307), 0)</f>
        <v>0</v>
      </c>
      <c r="P307">
        <f>((V307-L307/2)*O307-N307)/(V307+L307/2)</f>
        <v>0</v>
      </c>
      <c r="Q307">
        <f>P307*(BQ307+BR307)/1000.0</f>
        <v>0</v>
      </c>
      <c r="R307">
        <f>(BJ307 - IF(AW307&gt;1, N307*BD307*100.0/(AY307), 0))*(BQ307+BR307)/1000.0</f>
        <v>0</v>
      </c>
      <c r="S307">
        <f>2.0/((1/U307-1/T307)+SIGN(U307)*SQRT((1/U307-1/T307)*(1/U307-1/T307) + 4*BE307/((BE307+1)*(BE307+1))*(2*1/U307*1/T307-1/T307*1/T307)))</f>
        <v>0</v>
      </c>
      <c r="T307">
        <f>IF(LEFT(BF307,1)&lt;&gt;"0",IF(LEFT(BF307,1)="1",3.0,BG307),$D$5+$E$5*(BX307*BQ307/($K$5*1000))+$F$5*(BX307*BQ307/($K$5*1000))*MAX(MIN(BD307,$J$5),$I$5)*MAX(MIN(BD307,$J$5),$I$5)+$G$5*MAX(MIN(BD307,$J$5),$I$5)*(BX307*BQ307/($K$5*1000))+$H$5*(BX307*BQ307/($K$5*1000))*(BX307*BQ307/($K$5*1000)))</f>
        <v>0</v>
      </c>
      <c r="U307">
        <f>L307*(1000-(1000*0.61365*exp(17.502*Y307/(240.97+Y307))/(BQ307+BR307)+BL307)/2)/(1000*0.61365*exp(17.502*Y307/(240.97+Y307))/(BQ307+BR307)-BL307)</f>
        <v>0</v>
      </c>
      <c r="V307">
        <f>1/((BE307+1)/(S307/1.6)+1/(T307/1.37)) + BE307/((BE307+1)/(S307/1.6) + BE307/(T307/1.37))</f>
        <v>0</v>
      </c>
      <c r="W307">
        <f>(AZ307*BC307)</f>
        <v>0</v>
      </c>
      <c r="X307">
        <f>(BS307+(W307+2*0.95*5.67E-8*(((BS307+$B$7)+273)^4-(BS307+273)^4)-44100*L307)/(1.84*29.3*T307+8*0.95*5.67E-8*(BS307+273)^3))</f>
        <v>0</v>
      </c>
      <c r="Y307">
        <f>($C$7*BT307+$D$7*BU307+$E$7*X307)</f>
        <v>0</v>
      </c>
      <c r="Z307">
        <f>0.61365*exp(17.502*Y307/(240.97+Y307))</f>
        <v>0</v>
      </c>
      <c r="AA307">
        <f>(AB307/AC307*100)</f>
        <v>0</v>
      </c>
      <c r="AB307">
        <f>BL307*(BQ307+BR307)/1000</f>
        <v>0</v>
      </c>
      <c r="AC307">
        <f>0.61365*exp(17.502*BS307/(240.97+BS307))</f>
        <v>0</v>
      </c>
      <c r="AD307">
        <f>(Z307-BL307*(BQ307+BR307)/1000)</f>
        <v>0</v>
      </c>
      <c r="AE307">
        <f>(-L307*44100)</f>
        <v>0</v>
      </c>
      <c r="AF307">
        <f>2*29.3*T307*0.92*(BS307-Y307)</f>
        <v>0</v>
      </c>
      <c r="AG307">
        <f>2*0.95*5.67E-8*(((BS307+$B$7)+273)^4-(Y307+273)^4)</f>
        <v>0</v>
      </c>
      <c r="AH307">
        <f>W307+AG307+AE307+AF307</f>
        <v>0</v>
      </c>
      <c r="AI307">
        <f>BP307*AW307*(BK307-BJ307*(1000-AW307*BM307)/(1000-AW307*BL307))/(100*BD307)</f>
        <v>0</v>
      </c>
      <c r="AJ307">
        <f>1000*BP307*AW307*(BL307-BM307)/(100*BD307*(1000-AW307*BL307))</f>
        <v>0</v>
      </c>
      <c r="AK307">
        <f>(AL307 - AM307 - BQ307*1E3/(8.314*(BS307+273.15)) * AO307/BP307 * AN307) * BP307/(100*BD307) * (1000 - BM307)/1000</f>
        <v>0</v>
      </c>
      <c r="AL307">
        <v>637.8575534134937</v>
      </c>
      <c r="AM307">
        <v>614.8478060606056</v>
      </c>
      <c r="AN307">
        <v>2.502091881496151</v>
      </c>
      <c r="AO307">
        <v>66.78939070799302</v>
      </c>
      <c r="AP307">
        <f>(AR307 - AQ307 + BQ307*1E3/(8.314*(BS307+273.15)) * AT307/BP307 * AS307) * BP307/(100*BD307) * 1000/(1000 - AR307)</f>
        <v>0</v>
      </c>
      <c r="AQ307">
        <v>14.77704100270907</v>
      </c>
      <c r="AR307">
        <v>16.19412242424242</v>
      </c>
      <c r="AS307">
        <v>9.765890284045023E-06</v>
      </c>
      <c r="AT307">
        <v>79.34896621495415</v>
      </c>
      <c r="AU307">
        <v>165</v>
      </c>
      <c r="AV307">
        <v>28</v>
      </c>
      <c r="AW307">
        <f>IF(AU307*$H$13&gt;=AY307,1.0,(AY307/(AY307-AU307*$H$13)))</f>
        <v>0</v>
      </c>
      <c r="AX307">
        <f>(AW307-1)*100</f>
        <v>0</v>
      </c>
      <c r="AY307">
        <f>MAX(0,($B$13+$C$13*BX307)/(1+$D$13*BX307)*BQ307/(BS307+273)*$E$13)</f>
        <v>0</v>
      </c>
      <c r="AZ307">
        <f>$B$11*BY307+$C$11*BZ307+$F$11*CK307*(1-CN307)</f>
        <v>0</v>
      </c>
      <c r="BA307">
        <f>AZ307*BB307</f>
        <v>0</v>
      </c>
      <c r="BB307">
        <f>($B$11*$D$9+$C$11*$D$9+$F$11*((CX307+CP307)/MAX(CX307+CP307+CY307, 0.1)*$I$9+CY307/MAX(CX307+CP307+CY307, 0.1)*$J$9))/($B$11+$C$11+$F$11)</f>
        <v>0</v>
      </c>
      <c r="BC307">
        <f>($B$11*$K$9+$C$11*$K$9+$F$11*((CX307+CP307)/MAX(CX307+CP307+CY307, 0.1)*$P$9+CY307/MAX(CX307+CP307+CY307, 0.1)*$Q$9))/($B$11+$C$11+$F$11)</f>
        <v>0</v>
      </c>
      <c r="BD307">
        <v>6</v>
      </c>
      <c r="BE307">
        <v>0.5</v>
      </c>
      <c r="BF307" t="s">
        <v>361</v>
      </c>
      <c r="BG307">
        <v>2</v>
      </c>
      <c r="BH307" t="b">
        <v>1</v>
      </c>
      <c r="BI307">
        <v>1728493982</v>
      </c>
      <c r="BJ307">
        <v>587.6462962962963</v>
      </c>
      <c r="BK307">
        <v>615.6962592592593</v>
      </c>
      <c r="BL307">
        <v>16.19310740740741</v>
      </c>
      <c r="BM307">
        <v>14.77532592592593</v>
      </c>
      <c r="BN307">
        <v>594.5011851851852</v>
      </c>
      <c r="BO307">
        <v>16.28356296296296</v>
      </c>
      <c r="BP307">
        <v>600.0175185185186</v>
      </c>
      <c r="BQ307">
        <v>97.50101851851852</v>
      </c>
      <c r="BR307">
        <v>0.09997563333333333</v>
      </c>
      <c r="BS307">
        <v>24.83770740740741</v>
      </c>
      <c r="BT307">
        <v>24.97457037037037</v>
      </c>
      <c r="BU307">
        <v>999.9000000000001</v>
      </c>
      <c r="BV307">
        <v>0</v>
      </c>
      <c r="BW307">
        <v>0</v>
      </c>
      <c r="BX307">
        <v>10011.64629629629</v>
      </c>
      <c r="BY307">
        <v>0</v>
      </c>
      <c r="BZ307">
        <v>204.5107777777778</v>
      </c>
      <c r="CA307">
        <v>-28.04988148148147</v>
      </c>
      <c r="CB307">
        <v>597.3188888888889</v>
      </c>
      <c r="CC307">
        <v>624.9298888888889</v>
      </c>
      <c r="CD307">
        <v>1.417783333333333</v>
      </c>
      <c r="CE307">
        <v>615.6962592592593</v>
      </c>
      <c r="CF307">
        <v>14.77532592592593</v>
      </c>
      <c r="CG307">
        <v>1.578845185185185</v>
      </c>
      <c r="CH307">
        <v>1.440608518518519</v>
      </c>
      <c r="CI307">
        <v>13.75385925925926</v>
      </c>
      <c r="CJ307">
        <v>12.35196666666667</v>
      </c>
      <c r="CK307">
        <v>1599.992222222222</v>
      </c>
      <c r="CL307">
        <v>0.6920008888888889</v>
      </c>
      <c r="CM307">
        <v>0.307999111111111</v>
      </c>
      <c r="CN307">
        <v>0</v>
      </c>
      <c r="CO307">
        <v>2.049774074074074</v>
      </c>
      <c r="CP307">
        <v>0</v>
      </c>
      <c r="CQ307">
        <v>15510.14444444445</v>
      </c>
      <c r="CR307">
        <v>13790.12222222222</v>
      </c>
      <c r="CS307">
        <v>36.91633333333333</v>
      </c>
      <c r="CT307">
        <v>38.19166666666666</v>
      </c>
      <c r="CU307">
        <v>37.54133333333333</v>
      </c>
      <c r="CV307">
        <v>36.41633333333333</v>
      </c>
      <c r="CW307">
        <v>36.368</v>
      </c>
      <c r="CX307">
        <v>1107.196666666667</v>
      </c>
      <c r="CY307">
        <v>492.7955555555556</v>
      </c>
      <c r="CZ307">
        <v>0</v>
      </c>
      <c r="DA307">
        <v>1728494046.4</v>
      </c>
      <c r="DB307">
        <v>0</v>
      </c>
      <c r="DC307">
        <v>1728490956.5</v>
      </c>
      <c r="DD307" t="s">
        <v>362</v>
      </c>
      <c r="DE307">
        <v>1728490952.5</v>
      </c>
      <c r="DF307">
        <v>1728490956.5</v>
      </c>
      <c r="DG307">
        <v>1</v>
      </c>
      <c r="DH307">
        <v>-0.065</v>
      </c>
      <c r="DI307">
        <v>-0.008</v>
      </c>
      <c r="DJ307">
        <v>-3.246</v>
      </c>
      <c r="DK307">
        <v>-0.091</v>
      </c>
      <c r="DL307">
        <v>52</v>
      </c>
      <c r="DM307">
        <v>15</v>
      </c>
      <c r="DN307">
        <v>0.25</v>
      </c>
      <c r="DO307">
        <v>0.13</v>
      </c>
      <c r="DP307">
        <v>-27.91562682926829</v>
      </c>
      <c r="DQ307">
        <v>-2.781505923344946</v>
      </c>
      <c r="DR307">
        <v>0.2777617377154867</v>
      </c>
      <c r="DS307">
        <v>0</v>
      </c>
      <c r="DT307">
        <v>1.419809268292683</v>
      </c>
      <c r="DU307">
        <v>-0.03866592334494512</v>
      </c>
      <c r="DV307">
        <v>0.003939804000475828</v>
      </c>
      <c r="DW307">
        <v>1</v>
      </c>
      <c r="DX307">
        <v>1</v>
      </c>
      <c r="DY307">
        <v>2</v>
      </c>
      <c r="DZ307" t="s">
        <v>363</v>
      </c>
      <c r="EA307">
        <v>3.23037</v>
      </c>
      <c r="EB307">
        <v>2.70438</v>
      </c>
      <c r="EC307">
        <v>0.134284</v>
      </c>
      <c r="ED307">
        <v>0.137947</v>
      </c>
      <c r="EE307">
        <v>0.08481</v>
      </c>
      <c r="EF307">
        <v>0.0794922</v>
      </c>
      <c r="EG307">
        <v>28491.3</v>
      </c>
      <c r="EH307">
        <v>27660.7</v>
      </c>
      <c r="EI307">
        <v>31512.4</v>
      </c>
      <c r="EJ307">
        <v>30412.8</v>
      </c>
      <c r="EK307">
        <v>38645.6</v>
      </c>
      <c r="EL307">
        <v>37012.1</v>
      </c>
      <c r="EM307">
        <v>44178.7</v>
      </c>
      <c r="EN307">
        <v>42459.5</v>
      </c>
      <c r="EO307">
        <v>1.8223</v>
      </c>
      <c r="EP307">
        <v>1.87878</v>
      </c>
      <c r="EQ307">
        <v>0.0843443</v>
      </c>
      <c r="ER307">
        <v>0</v>
      </c>
      <c r="ES307">
        <v>23.5887</v>
      </c>
      <c r="ET307">
        <v>999.9</v>
      </c>
      <c r="EU307">
        <v>69.5</v>
      </c>
      <c r="EV307">
        <v>24.5</v>
      </c>
      <c r="EW307">
        <v>21.9971</v>
      </c>
      <c r="EX307">
        <v>60.4519</v>
      </c>
      <c r="EY307">
        <v>25.0761</v>
      </c>
      <c r="EZ307">
        <v>1</v>
      </c>
      <c r="FA307">
        <v>-0.118077</v>
      </c>
      <c r="FB307">
        <v>0.986852</v>
      </c>
      <c r="FC307">
        <v>20.1964</v>
      </c>
      <c r="FD307">
        <v>5.21909</v>
      </c>
      <c r="FE307">
        <v>11.9978</v>
      </c>
      <c r="FF307">
        <v>4.965</v>
      </c>
      <c r="FG307">
        <v>3.29563</v>
      </c>
      <c r="FH307">
        <v>9999</v>
      </c>
      <c r="FI307">
        <v>9999</v>
      </c>
      <c r="FJ307">
        <v>9999</v>
      </c>
      <c r="FK307">
        <v>148.8</v>
      </c>
      <c r="FL307">
        <v>4.97099</v>
      </c>
      <c r="FM307">
        <v>1.86768</v>
      </c>
      <c r="FN307">
        <v>1.85894</v>
      </c>
      <c r="FO307">
        <v>1.86508</v>
      </c>
      <c r="FP307">
        <v>1.86306</v>
      </c>
      <c r="FQ307">
        <v>1.86444</v>
      </c>
      <c r="FR307">
        <v>1.85987</v>
      </c>
      <c r="FS307">
        <v>1.86398</v>
      </c>
      <c r="FT307">
        <v>0</v>
      </c>
      <c r="FU307">
        <v>0</v>
      </c>
      <c r="FV307">
        <v>0</v>
      </c>
      <c r="FW307">
        <v>0</v>
      </c>
      <c r="FX307" t="s">
        <v>364</v>
      </c>
      <c r="FY307" t="s">
        <v>365</v>
      </c>
      <c r="FZ307" t="s">
        <v>366</v>
      </c>
      <c r="GA307" t="s">
        <v>366</v>
      </c>
      <c r="GB307" t="s">
        <v>366</v>
      </c>
      <c r="GC307" t="s">
        <v>366</v>
      </c>
      <c r="GD307">
        <v>0</v>
      </c>
      <c r="GE307">
        <v>100</v>
      </c>
      <c r="GF307">
        <v>100</v>
      </c>
      <c r="GG307">
        <v>-6.976</v>
      </c>
      <c r="GH307">
        <v>-0.09039999999999999</v>
      </c>
      <c r="GI307">
        <v>-2.868309889394353</v>
      </c>
      <c r="GJ307">
        <v>-0.006773961979547998</v>
      </c>
      <c r="GK307">
        <v>-8.296070481250098E-08</v>
      </c>
      <c r="GL307">
        <v>3.322967193956903E-10</v>
      </c>
      <c r="GM307">
        <v>-0.07871069313407227</v>
      </c>
      <c r="GN307">
        <v>-0.00208336341840114</v>
      </c>
      <c r="GO307">
        <v>8.801746095907445E-05</v>
      </c>
      <c r="GP307">
        <v>-2.677693255255651E-07</v>
      </c>
      <c r="GQ307">
        <v>3</v>
      </c>
      <c r="GR307">
        <v>2052</v>
      </c>
      <c r="GS307">
        <v>2</v>
      </c>
      <c r="GT307">
        <v>18</v>
      </c>
      <c r="GU307">
        <v>50.6</v>
      </c>
      <c r="GV307">
        <v>50.5</v>
      </c>
      <c r="GW307">
        <v>1.58691</v>
      </c>
      <c r="GX307">
        <v>2.37183</v>
      </c>
      <c r="GY307">
        <v>1.44775</v>
      </c>
      <c r="GZ307">
        <v>2.32056</v>
      </c>
      <c r="HA307">
        <v>1.55151</v>
      </c>
      <c r="HB307">
        <v>2.4231</v>
      </c>
      <c r="HC307">
        <v>29.7297</v>
      </c>
      <c r="HD307">
        <v>14.491</v>
      </c>
      <c r="HE307">
        <v>18</v>
      </c>
      <c r="HF307">
        <v>404.134</v>
      </c>
      <c r="HG307">
        <v>431.9</v>
      </c>
      <c r="HH307">
        <v>21.902</v>
      </c>
      <c r="HI307">
        <v>25.4715</v>
      </c>
      <c r="HJ307">
        <v>30.0008</v>
      </c>
      <c r="HK307">
        <v>25.4206</v>
      </c>
      <c r="HL307">
        <v>25.3383</v>
      </c>
      <c r="HM307">
        <v>31.813</v>
      </c>
      <c r="HN307">
        <v>40.803</v>
      </c>
      <c r="HO307">
        <v>22.8974</v>
      </c>
      <c r="HP307">
        <v>21.9173</v>
      </c>
      <c r="HQ307">
        <v>651.591</v>
      </c>
      <c r="HR307">
        <v>14.747</v>
      </c>
      <c r="HS307">
        <v>100.023</v>
      </c>
      <c r="HT307">
        <v>101.466</v>
      </c>
    </row>
    <row r="308" spans="1:228">
      <c r="A308">
        <v>292</v>
      </c>
      <c r="B308">
        <v>1728493994.5</v>
      </c>
      <c r="C308">
        <v>3057</v>
      </c>
      <c r="D308" t="s">
        <v>952</v>
      </c>
      <c r="E308" t="s">
        <v>953</v>
      </c>
      <c r="F308">
        <v>5</v>
      </c>
      <c r="G308" t="s">
        <v>357</v>
      </c>
      <c r="H308" t="s">
        <v>358</v>
      </c>
      <c r="I308" t="s">
        <v>359</v>
      </c>
      <c r="J308" t="s">
        <v>851</v>
      </c>
      <c r="K308">
        <v>1728493986.714286</v>
      </c>
      <c r="L308">
        <f>(M308)/1000</f>
        <v>0</v>
      </c>
      <c r="M308">
        <f>IF(BH308, AP308, AJ308)</f>
        <v>0</v>
      </c>
      <c r="N308">
        <f>IF(BH308, AK308, AI308)</f>
        <v>0</v>
      </c>
      <c r="O308">
        <f>BJ308 - IF(AW308&gt;1, N308*BD308*100.0/(AY308), 0)</f>
        <v>0</v>
      </c>
      <c r="P308">
        <f>((V308-L308/2)*O308-N308)/(V308+L308/2)</f>
        <v>0</v>
      </c>
      <c r="Q308">
        <f>P308*(BQ308+BR308)/1000.0</f>
        <v>0</v>
      </c>
      <c r="R308">
        <f>(BJ308 - IF(AW308&gt;1, N308*BD308*100.0/(AY308), 0))*(BQ308+BR308)/1000.0</f>
        <v>0</v>
      </c>
      <c r="S308">
        <f>2.0/((1/U308-1/T308)+SIGN(U308)*SQRT((1/U308-1/T308)*(1/U308-1/T308) + 4*BE308/((BE308+1)*(BE308+1))*(2*1/U308*1/T308-1/T308*1/T308)))</f>
        <v>0</v>
      </c>
      <c r="T308">
        <f>IF(LEFT(BF308,1)&lt;&gt;"0",IF(LEFT(BF308,1)="1",3.0,BG308),$D$5+$E$5*(BX308*BQ308/($K$5*1000))+$F$5*(BX308*BQ308/($K$5*1000))*MAX(MIN(BD308,$J$5),$I$5)*MAX(MIN(BD308,$J$5),$I$5)+$G$5*MAX(MIN(BD308,$J$5),$I$5)*(BX308*BQ308/($K$5*1000))+$H$5*(BX308*BQ308/($K$5*1000))*(BX308*BQ308/($K$5*1000)))</f>
        <v>0</v>
      </c>
      <c r="U308">
        <f>L308*(1000-(1000*0.61365*exp(17.502*Y308/(240.97+Y308))/(BQ308+BR308)+BL308)/2)/(1000*0.61365*exp(17.502*Y308/(240.97+Y308))/(BQ308+BR308)-BL308)</f>
        <v>0</v>
      </c>
      <c r="V308">
        <f>1/((BE308+1)/(S308/1.6)+1/(T308/1.37)) + BE308/((BE308+1)/(S308/1.6) + BE308/(T308/1.37))</f>
        <v>0</v>
      </c>
      <c r="W308">
        <f>(AZ308*BC308)</f>
        <v>0</v>
      </c>
      <c r="X308">
        <f>(BS308+(W308+2*0.95*5.67E-8*(((BS308+$B$7)+273)^4-(BS308+273)^4)-44100*L308)/(1.84*29.3*T308+8*0.95*5.67E-8*(BS308+273)^3))</f>
        <v>0</v>
      </c>
      <c r="Y308">
        <f>($C$7*BT308+$D$7*BU308+$E$7*X308)</f>
        <v>0</v>
      </c>
      <c r="Z308">
        <f>0.61365*exp(17.502*Y308/(240.97+Y308))</f>
        <v>0</v>
      </c>
      <c r="AA308">
        <f>(AB308/AC308*100)</f>
        <v>0</v>
      </c>
      <c r="AB308">
        <f>BL308*(BQ308+BR308)/1000</f>
        <v>0</v>
      </c>
      <c r="AC308">
        <f>0.61365*exp(17.502*BS308/(240.97+BS308))</f>
        <v>0</v>
      </c>
      <c r="AD308">
        <f>(Z308-BL308*(BQ308+BR308)/1000)</f>
        <v>0</v>
      </c>
      <c r="AE308">
        <f>(-L308*44100)</f>
        <v>0</v>
      </c>
      <c r="AF308">
        <f>2*29.3*T308*0.92*(BS308-Y308)</f>
        <v>0</v>
      </c>
      <c r="AG308">
        <f>2*0.95*5.67E-8*(((BS308+$B$7)+273)^4-(Y308+273)^4)</f>
        <v>0</v>
      </c>
      <c r="AH308">
        <f>W308+AG308+AE308+AF308</f>
        <v>0</v>
      </c>
      <c r="AI308">
        <f>BP308*AW308*(BK308-BJ308*(1000-AW308*BM308)/(1000-AW308*BL308))/(100*BD308)</f>
        <v>0</v>
      </c>
      <c r="AJ308">
        <f>1000*BP308*AW308*(BL308-BM308)/(100*BD308*(1000-AW308*BL308))</f>
        <v>0</v>
      </c>
      <c r="AK308">
        <f>(AL308 - AM308 - BQ308*1E3/(8.314*(BS308+273.15)) * AO308/BP308 * AN308) * BP308/(100*BD308) * (1000 - BM308)/1000</f>
        <v>0</v>
      </c>
      <c r="AL308">
        <v>650.7092483266214</v>
      </c>
      <c r="AM308">
        <v>627.4301151515148</v>
      </c>
      <c r="AN308">
        <v>2.512479417288928</v>
      </c>
      <c r="AO308">
        <v>66.78939070799302</v>
      </c>
      <c r="AP308">
        <f>(AR308 - AQ308 + BQ308*1E3/(8.314*(BS308+273.15)) * AT308/BP308 * AS308) * BP308/(100*BD308) * 1000/(1000 - AR308)</f>
        <v>0</v>
      </c>
      <c r="AQ308">
        <v>14.77941369806427</v>
      </c>
      <c r="AR308">
        <v>16.19392363636363</v>
      </c>
      <c r="AS308">
        <v>1.5721809537493E-06</v>
      </c>
      <c r="AT308">
        <v>79.34896621495415</v>
      </c>
      <c r="AU308">
        <v>164</v>
      </c>
      <c r="AV308">
        <v>27</v>
      </c>
      <c r="AW308">
        <f>IF(AU308*$H$13&gt;=AY308,1.0,(AY308/(AY308-AU308*$H$13)))</f>
        <v>0</v>
      </c>
      <c r="AX308">
        <f>(AW308-1)*100</f>
        <v>0</v>
      </c>
      <c r="AY308">
        <f>MAX(0,($B$13+$C$13*BX308)/(1+$D$13*BX308)*BQ308/(BS308+273)*$E$13)</f>
        <v>0</v>
      </c>
      <c r="AZ308">
        <f>$B$11*BY308+$C$11*BZ308+$F$11*CK308*(1-CN308)</f>
        <v>0</v>
      </c>
      <c r="BA308">
        <f>AZ308*BB308</f>
        <v>0</v>
      </c>
      <c r="BB308">
        <f>($B$11*$D$9+$C$11*$D$9+$F$11*((CX308+CP308)/MAX(CX308+CP308+CY308, 0.1)*$I$9+CY308/MAX(CX308+CP308+CY308, 0.1)*$J$9))/($B$11+$C$11+$F$11)</f>
        <v>0</v>
      </c>
      <c r="BC308">
        <f>($B$11*$K$9+$C$11*$K$9+$F$11*((CX308+CP308)/MAX(CX308+CP308+CY308, 0.1)*$P$9+CY308/MAX(CX308+CP308+CY308, 0.1)*$Q$9))/($B$11+$C$11+$F$11)</f>
        <v>0</v>
      </c>
      <c r="BD308">
        <v>6</v>
      </c>
      <c r="BE308">
        <v>0.5</v>
      </c>
      <c r="BF308" t="s">
        <v>361</v>
      </c>
      <c r="BG308">
        <v>2</v>
      </c>
      <c r="BH308" t="b">
        <v>1</v>
      </c>
      <c r="BI308">
        <v>1728493986.714286</v>
      </c>
      <c r="BJ308">
        <v>599.2810714285714</v>
      </c>
      <c r="BK308">
        <v>627.5727857142857</v>
      </c>
      <c r="BL308">
        <v>16.19315357142857</v>
      </c>
      <c r="BM308">
        <v>14.77740357142857</v>
      </c>
      <c r="BN308">
        <v>606.2122142857144</v>
      </c>
      <c r="BO308">
        <v>16.28361071428571</v>
      </c>
      <c r="BP308">
        <v>600.0137142857142</v>
      </c>
      <c r="BQ308">
        <v>97.50128214285715</v>
      </c>
      <c r="BR308">
        <v>0.1000333642857143</v>
      </c>
      <c r="BS308">
        <v>24.83244285714286</v>
      </c>
      <c r="BT308">
        <v>24.97532857142858</v>
      </c>
      <c r="BU308">
        <v>999.9000000000002</v>
      </c>
      <c r="BV308">
        <v>0</v>
      </c>
      <c r="BW308">
        <v>0</v>
      </c>
      <c r="BX308">
        <v>10004.79892857143</v>
      </c>
      <c r="BY308">
        <v>0</v>
      </c>
      <c r="BZ308">
        <v>207.8893928571429</v>
      </c>
      <c r="CA308">
        <v>-28.29171428571429</v>
      </c>
      <c r="CB308">
        <v>609.1451071428572</v>
      </c>
      <c r="CC308">
        <v>636.9858571428573</v>
      </c>
      <c r="CD308">
        <v>1.4157525</v>
      </c>
      <c r="CE308">
        <v>627.5727857142857</v>
      </c>
      <c r="CF308">
        <v>14.77740357142857</v>
      </c>
      <c r="CG308">
        <v>1.578853928571429</v>
      </c>
      <c r="CH308">
        <v>1.440815714285714</v>
      </c>
      <c r="CI308">
        <v>13.75394642857143</v>
      </c>
      <c r="CJ308">
        <v>12.35415</v>
      </c>
      <c r="CK308">
        <v>1599.992857142857</v>
      </c>
      <c r="CL308">
        <v>0.6919975000000002</v>
      </c>
      <c r="CM308">
        <v>0.3080024999999999</v>
      </c>
      <c r="CN308">
        <v>0</v>
      </c>
      <c r="CO308">
        <v>2.074021428571429</v>
      </c>
      <c r="CP308">
        <v>0</v>
      </c>
      <c r="CQ308">
        <v>15534.16785714286</v>
      </c>
      <c r="CR308">
        <v>13790.1</v>
      </c>
      <c r="CS308">
        <v>36.89714285714285</v>
      </c>
      <c r="CT308">
        <v>38.17149999999999</v>
      </c>
      <c r="CU308">
        <v>37.52214285714285</v>
      </c>
      <c r="CV308">
        <v>36.39714285714285</v>
      </c>
      <c r="CW308">
        <v>36.348</v>
      </c>
      <c r="CX308">
        <v>1107.192142857143</v>
      </c>
      <c r="CY308">
        <v>492.8007142857142</v>
      </c>
      <c r="CZ308">
        <v>0</v>
      </c>
      <c r="DA308">
        <v>1728494051.2</v>
      </c>
      <c r="DB308">
        <v>0</v>
      </c>
      <c r="DC308">
        <v>1728490956.5</v>
      </c>
      <c r="DD308" t="s">
        <v>362</v>
      </c>
      <c r="DE308">
        <v>1728490952.5</v>
      </c>
      <c r="DF308">
        <v>1728490956.5</v>
      </c>
      <c r="DG308">
        <v>1</v>
      </c>
      <c r="DH308">
        <v>-0.065</v>
      </c>
      <c r="DI308">
        <v>-0.008</v>
      </c>
      <c r="DJ308">
        <v>-3.246</v>
      </c>
      <c r="DK308">
        <v>-0.091</v>
      </c>
      <c r="DL308">
        <v>52</v>
      </c>
      <c r="DM308">
        <v>15</v>
      </c>
      <c r="DN308">
        <v>0.25</v>
      </c>
      <c r="DO308">
        <v>0.13</v>
      </c>
      <c r="DP308">
        <v>-28.1467925</v>
      </c>
      <c r="DQ308">
        <v>-3.072563977485853</v>
      </c>
      <c r="DR308">
        <v>0.2987925002300928</v>
      </c>
      <c r="DS308">
        <v>0</v>
      </c>
      <c r="DT308">
        <v>1.41724525</v>
      </c>
      <c r="DU308">
        <v>-0.02751951219512587</v>
      </c>
      <c r="DV308">
        <v>0.002839288632298591</v>
      </c>
      <c r="DW308">
        <v>1</v>
      </c>
      <c r="DX308">
        <v>1</v>
      </c>
      <c r="DY308">
        <v>2</v>
      </c>
      <c r="DZ308" t="s">
        <v>363</v>
      </c>
      <c r="EA308">
        <v>3.23045</v>
      </c>
      <c r="EB308">
        <v>2.7043</v>
      </c>
      <c r="EC308">
        <v>0.136179</v>
      </c>
      <c r="ED308">
        <v>0.139814</v>
      </c>
      <c r="EE308">
        <v>0.084811</v>
      </c>
      <c r="EF308">
        <v>0.0795047</v>
      </c>
      <c r="EG308">
        <v>28428.2</v>
      </c>
      <c r="EH308">
        <v>27600.1</v>
      </c>
      <c r="EI308">
        <v>31511.7</v>
      </c>
      <c r="EJ308">
        <v>30412.1</v>
      </c>
      <c r="EK308">
        <v>38644.5</v>
      </c>
      <c r="EL308">
        <v>37011</v>
      </c>
      <c r="EM308">
        <v>44177.4</v>
      </c>
      <c r="EN308">
        <v>42458.7</v>
      </c>
      <c r="EO308">
        <v>1.82458</v>
      </c>
      <c r="EP308">
        <v>1.87855</v>
      </c>
      <c r="EQ308">
        <v>0.0851937</v>
      </c>
      <c r="ER308">
        <v>0</v>
      </c>
      <c r="ES308">
        <v>23.5768</v>
      </c>
      <c r="ET308">
        <v>999.9</v>
      </c>
      <c r="EU308">
        <v>69.5</v>
      </c>
      <c r="EV308">
        <v>24.5</v>
      </c>
      <c r="EW308">
        <v>21.9987</v>
      </c>
      <c r="EX308">
        <v>60.7319</v>
      </c>
      <c r="EY308">
        <v>24.9679</v>
      </c>
      <c r="EZ308">
        <v>1</v>
      </c>
      <c r="FA308">
        <v>-0.117416</v>
      </c>
      <c r="FB308">
        <v>0.985406</v>
      </c>
      <c r="FC308">
        <v>20.1964</v>
      </c>
      <c r="FD308">
        <v>5.21909</v>
      </c>
      <c r="FE308">
        <v>11.9978</v>
      </c>
      <c r="FF308">
        <v>4.9652</v>
      </c>
      <c r="FG308">
        <v>3.2955</v>
      </c>
      <c r="FH308">
        <v>9999</v>
      </c>
      <c r="FI308">
        <v>9999</v>
      </c>
      <c r="FJ308">
        <v>9999</v>
      </c>
      <c r="FK308">
        <v>148.8</v>
      </c>
      <c r="FL308">
        <v>4.97098</v>
      </c>
      <c r="FM308">
        <v>1.86768</v>
      </c>
      <c r="FN308">
        <v>1.85896</v>
      </c>
      <c r="FO308">
        <v>1.86508</v>
      </c>
      <c r="FP308">
        <v>1.86307</v>
      </c>
      <c r="FQ308">
        <v>1.86444</v>
      </c>
      <c r="FR308">
        <v>1.85987</v>
      </c>
      <c r="FS308">
        <v>1.86395</v>
      </c>
      <c r="FT308">
        <v>0</v>
      </c>
      <c r="FU308">
        <v>0</v>
      </c>
      <c r="FV308">
        <v>0</v>
      </c>
      <c r="FW308">
        <v>0</v>
      </c>
      <c r="FX308" t="s">
        <v>364</v>
      </c>
      <c r="FY308" t="s">
        <v>365</v>
      </c>
      <c r="FZ308" t="s">
        <v>366</v>
      </c>
      <c r="GA308" t="s">
        <v>366</v>
      </c>
      <c r="GB308" t="s">
        <v>366</v>
      </c>
      <c r="GC308" t="s">
        <v>366</v>
      </c>
      <c r="GD308">
        <v>0</v>
      </c>
      <c r="GE308">
        <v>100</v>
      </c>
      <c r="GF308">
        <v>100</v>
      </c>
      <c r="GG308">
        <v>-7.057</v>
      </c>
      <c r="GH308">
        <v>-0.09039999999999999</v>
      </c>
      <c r="GI308">
        <v>-2.868309889394353</v>
      </c>
      <c r="GJ308">
        <v>-0.006773961979547998</v>
      </c>
      <c r="GK308">
        <v>-8.296070481250098E-08</v>
      </c>
      <c r="GL308">
        <v>3.322967193956903E-10</v>
      </c>
      <c r="GM308">
        <v>-0.07871069313407227</v>
      </c>
      <c r="GN308">
        <v>-0.00208336341840114</v>
      </c>
      <c r="GO308">
        <v>8.801746095907445E-05</v>
      </c>
      <c r="GP308">
        <v>-2.677693255255651E-07</v>
      </c>
      <c r="GQ308">
        <v>3</v>
      </c>
      <c r="GR308">
        <v>2052</v>
      </c>
      <c r="GS308">
        <v>2</v>
      </c>
      <c r="GT308">
        <v>18</v>
      </c>
      <c r="GU308">
        <v>50.7</v>
      </c>
      <c r="GV308">
        <v>50.6</v>
      </c>
      <c r="GW308">
        <v>1.61133</v>
      </c>
      <c r="GX308">
        <v>2.38159</v>
      </c>
      <c r="GY308">
        <v>1.44897</v>
      </c>
      <c r="GZ308">
        <v>2.32056</v>
      </c>
      <c r="HA308">
        <v>1.55151</v>
      </c>
      <c r="HB308">
        <v>2.25464</v>
      </c>
      <c r="HC308">
        <v>29.7297</v>
      </c>
      <c r="HD308">
        <v>14.4735</v>
      </c>
      <c r="HE308">
        <v>18</v>
      </c>
      <c r="HF308">
        <v>405.37</v>
      </c>
      <c r="HG308">
        <v>431.841</v>
      </c>
      <c r="HH308">
        <v>21.92</v>
      </c>
      <c r="HI308">
        <v>25.4821</v>
      </c>
      <c r="HJ308">
        <v>30.0008</v>
      </c>
      <c r="HK308">
        <v>25.4309</v>
      </c>
      <c r="HL308">
        <v>25.3475</v>
      </c>
      <c r="HM308">
        <v>32.2842</v>
      </c>
      <c r="HN308">
        <v>40.803</v>
      </c>
      <c r="HO308">
        <v>22.5246</v>
      </c>
      <c r="HP308">
        <v>21.9326</v>
      </c>
      <c r="HQ308">
        <v>661.6079999999999</v>
      </c>
      <c r="HR308">
        <v>14.747</v>
      </c>
      <c r="HS308">
        <v>100.02</v>
      </c>
      <c r="HT308">
        <v>101.464</v>
      </c>
    </row>
    <row r="309" spans="1:228">
      <c r="A309">
        <v>293</v>
      </c>
      <c r="B309">
        <v>1728493999.5</v>
      </c>
      <c r="C309">
        <v>3062</v>
      </c>
      <c r="D309" t="s">
        <v>954</v>
      </c>
      <c r="E309" t="s">
        <v>955</v>
      </c>
      <c r="F309">
        <v>5</v>
      </c>
      <c r="G309" t="s">
        <v>357</v>
      </c>
      <c r="H309" t="s">
        <v>358</v>
      </c>
      <c r="I309" t="s">
        <v>359</v>
      </c>
      <c r="J309" t="s">
        <v>851</v>
      </c>
      <c r="K309">
        <v>1728493992</v>
      </c>
      <c r="L309">
        <f>(M309)/1000</f>
        <v>0</v>
      </c>
      <c r="M309">
        <f>IF(BH309, AP309, AJ309)</f>
        <v>0</v>
      </c>
      <c r="N309">
        <f>IF(BH309, AK309, AI309)</f>
        <v>0</v>
      </c>
      <c r="O309">
        <f>BJ309 - IF(AW309&gt;1, N309*BD309*100.0/(AY309), 0)</f>
        <v>0</v>
      </c>
      <c r="P309">
        <f>((V309-L309/2)*O309-N309)/(V309+L309/2)</f>
        <v>0</v>
      </c>
      <c r="Q309">
        <f>P309*(BQ309+BR309)/1000.0</f>
        <v>0</v>
      </c>
      <c r="R309">
        <f>(BJ309 - IF(AW309&gt;1, N309*BD309*100.0/(AY309), 0))*(BQ309+BR309)/1000.0</f>
        <v>0</v>
      </c>
      <c r="S309">
        <f>2.0/((1/U309-1/T309)+SIGN(U309)*SQRT((1/U309-1/T309)*(1/U309-1/T309) + 4*BE309/((BE309+1)*(BE309+1))*(2*1/U309*1/T309-1/T309*1/T309)))</f>
        <v>0</v>
      </c>
      <c r="T309">
        <f>IF(LEFT(BF309,1)&lt;&gt;"0",IF(LEFT(BF309,1)="1",3.0,BG309),$D$5+$E$5*(BX309*BQ309/($K$5*1000))+$F$5*(BX309*BQ309/($K$5*1000))*MAX(MIN(BD309,$J$5),$I$5)*MAX(MIN(BD309,$J$5),$I$5)+$G$5*MAX(MIN(BD309,$J$5),$I$5)*(BX309*BQ309/($K$5*1000))+$H$5*(BX309*BQ309/($K$5*1000))*(BX309*BQ309/($K$5*1000)))</f>
        <v>0</v>
      </c>
      <c r="U309">
        <f>L309*(1000-(1000*0.61365*exp(17.502*Y309/(240.97+Y309))/(BQ309+BR309)+BL309)/2)/(1000*0.61365*exp(17.502*Y309/(240.97+Y309))/(BQ309+BR309)-BL309)</f>
        <v>0</v>
      </c>
      <c r="V309">
        <f>1/((BE309+1)/(S309/1.6)+1/(T309/1.37)) + BE309/((BE309+1)/(S309/1.6) + BE309/(T309/1.37))</f>
        <v>0</v>
      </c>
      <c r="W309">
        <f>(AZ309*BC309)</f>
        <v>0</v>
      </c>
      <c r="X309">
        <f>(BS309+(W309+2*0.95*5.67E-8*(((BS309+$B$7)+273)^4-(BS309+273)^4)-44100*L309)/(1.84*29.3*T309+8*0.95*5.67E-8*(BS309+273)^3))</f>
        <v>0</v>
      </c>
      <c r="Y309">
        <f>($C$7*BT309+$D$7*BU309+$E$7*X309)</f>
        <v>0</v>
      </c>
      <c r="Z309">
        <f>0.61365*exp(17.502*Y309/(240.97+Y309))</f>
        <v>0</v>
      </c>
      <c r="AA309">
        <f>(AB309/AC309*100)</f>
        <v>0</v>
      </c>
      <c r="AB309">
        <f>BL309*(BQ309+BR309)/1000</f>
        <v>0</v>
      </c>
      <c r="AC309">
        <f>0.61365*exp(17.502*BS309/(240.97+BS309))</f>
        <v>0</v>
      </c>
      <c r="AD309">
        <f>(Z309-BL309*(BQ309+BR309)/1000)</f>
        <v>0</v>
      </c>
      <c r="AE309">
        <f>(-L309*44100)</f>
        <v>0</v>
      </c>
      <c r="AF309">
        <f>2*29.3*T309*0.92*(BS309-Y309)</f>
        <v>0</v>
      </c>
      <c r="AG309">
        <f>2*0.95*5.67E-8*(((BS309+$B$7)+273)^4-(Y309+273)^4)</f>
        <v>0</v>
      </c>
      <c r="AH309">
        <f>W309+AG309+AE309+AF309</f>
        <v>0</v>
      </c>
      <c r="AI309">
        <f>BP309*AW309*(BK309-BJ309*(1000-AW309*BM309)/(1000-AW309*BL309))/(100*BD309)</f>
        <v>0</v>
      </c>
      <c r="AJ309">
        <f>1000*BP309*AW309*(BL309-BM309)/(100*BD309*(1000-AW309*BL309))</f>
        <v>0</v>
      </c>
      <c r="AK309">
        <f>(AL309 - AM309 - BQ309*1E3/(8.314*(BS309+273.15)) * AO309/BP309 * AN309) * BP309/(100*BD309) * (1000 - BM309)/1000</f>
        <v>0</v>
      </c>
      <c r="AL309">
        <v>663.4566810347877</v>
      </c>
      <c r="AM309">
        <v>639.9625636363634</v>
      </c>
      <c r="AN309">
        <v>2.505383757197405</v>
      </c>
      <c r="AO309">
        <v>66.78939070799302</v>
      </c>
      <c r="AP309">
        <f>(AR309 - AQ309 + BQ309*1E3/(8.314*(BS309+273.15)) * AT309/BP309 * AS309) * BP309/(100*BD309) * 1000/(1000 - AR309)</f>
        <v>0</v>
      </c>
      <c r="AQ309">
        <v>14.7839727162579</v>
      </c>
      <c r="AR309">
        <v>16.19679575757576</v>
      </c>
      <c r="AS309">
        <v>1.263571715630035E-05</v>
      </c>
      <c r="AT309">
        <v>79.34896621495415</v>
      </c>
      <c r="AU309">
        <v>165</v>
      </c>
      <c r="AV309">
        <v>27</v>
      </c>
      <c r="AW309">
        <f>IF(AU309*$H$13&gt;=AY309,1.0,(AY309/(AY309-AU309*$H$13)))</f>
        <v>0</v>
      </c>
      <c r="AX309">
        <f>(AW309-1)*100</f>
        <v>0</v>
      </c>
      <c r="AY309">
        <f>MAX(0,($B$13+$C$13*BX309)/(1+$D$13*BX309)*BQ309/(BS309+273)*$E$13)</f>
        <v>0</v>
      </c>
      <c r="AZ309">
        <f>$B$11*BY309+$C$11*BZ309+$F$11*CK309*(1-CN309)</f>
        <v>0</v>
      </c>
      <c r="BA309">
        <f>AZ309*BB309</f>
        <v>0</v>
      </c>
      <c r="BB309">
        <f>($B$11*$D$9+$C$11*$D$9+$F$11*((CX309+CP309)/MAX(CX309+CP309+CY309, 0.1)*$I$9+CY309/MAX(CX309+CP309+CY309, 0.1)*$J$9))/($B$11+$C$11+$F$11)</f>
        <v>0</v>
      </c>
      <c r="BC309">
        <f>($B$11*$K$9+$C$11*$K$9+$F$11*((CX309+CP309)/MAX(CX309+CP309+CY309, 0.1)*$P$9+CY309/MAX(CX309+CP309+CY309, 0.1)*$Q$9))/($B$11+$C$11+$F$11)</f>
        <v>0</v>
      </c>
      <c r="BD309">
        <v>6</v>
      </c>
      <c r="BE309">
        <v>0.5</v>
      </c>
      <c r="BF309" t="s">
        <v>361</v>
      </c>
      <c r="BG309">
        <v>2</v>
      </c>
      <c r="BH309" t="b">
        <v>1</v>
      </c>
      <c r="BI309">
        <v>1728493992</v>
      </c>
      <c r="BJ309">
        <v>612.3207777777778</v>
      </c>
      <c r="BK309">
        <v>640.8706296296295</v>
      </c>
      <c r="BL309">
        <v>16.19404074074074</v>
      </c>
      <c r="BM309">
        <v>14.78035185185185</v>
      </c>
      <c r="BN309">
        <v>619.3372592592592</v>
      </c>
      <c r="BO309">
        <v>16.2844962962963</v>
      </c>
      <c r="BP309">
        <v>600.0028888888888</v>
      </c>
      <c r="BQ309">
        <v>97.50081481481483</v>
      </c>
      <c r="BR309">
        <v>0.1000301407407407</v>
      </c>
      <c r="BS309">
        <v>24.82904814814815</v>
      </c>
      <c r="BT309">
        <v>24.9765962962963</v>
      </c>
      <c r="BU309">
        <v>999.9000000000001</v>
      </c>
      <c r="BV309">
        <v>0</v>
      </c>
      <c r="BW309">
        <v>0</v>
      </c>
      <c r="BX309">
        <v>9999.905185185185</v>
      </c>
      <c r="BY309">
        <v>0</v>
      </c>
      <c r="BZ309">
        <v>216.6108888888889</v>
      </c>
      <c r="CA309">
        <v>-28.54977037037037</v>
      </c>
      <c r="CB309">
        <v>622.400074074074</v>
      </c>
      <c r="CC309">
        <v>650.485037037037</v>
      </c>
      <c r="CD309">
        <v>1.413685925925926</v>
      </c>
      <c r="CE309">
        <v>640.8706296296295</v>
      </c>
      <c r="CF309">
        <v>14.78035185185185</v>
      </c>
      <c r="CG309">
        <v>1.578932962962963</v>
      </c>
      <c r="CH309">
        <v>1.441096666666667</v>
      </c>
      <c r="CI309">
        <v>13.75471111111111</v>
      </c>
      <c r="CJ309">
        <v>12.35711111111111</v>
      </c>
      <c r="CK309">
        <v>1599.978518518518</v>
      </c>
      <c r="CL309">
        <v>0.6919951481481481</v>
      </c>
      <c r="CM309">
        <v>0.3080048518518519</v>
      </c>
      <c r="CN309">
        <v>0</v>
      </c>
      <c r="CO309">
        <v>2.136177777777778</v>
      </c>
      <c r="CP309">
        <v>0</v>
      </c>
      <c r="CQ309">
        <v>15563.32592592593</v>
      </c>
      <c r="CR309">
        <v>13789.96666666667</v>
      </c>
      <c r="CS309">
        <v>36.875</v>
      </c>
      <c r="CT309">
        <v>38.15025925925925</v>
      </c>
      <c r="CU309">
        <v>37.48833333333334</v>
      </c>
      <c r="CV309">
        <v>36.368</v>
      </c>
      <c r="CW309">
        <v>36.326</v>
      </c>
      <c r="CX309">
        <v>1107.178518518518</v>
      </c>
      <c r="CY309">
        <v>492.8</v>
      </c>
      <c r="CZ309">
        <v>0</v>
      </c>
      <c r="DA309">
        <v>1728494056.6</v>
      </c>
      <c r="DB309">
        <v>0</v>
      </c>
      <c r="DC309">
        <v>1728490956.5</v>
      </c>
      <c r="DD309" t="s">
        <v>362</v>
      </c>
      <c r="DE309">
        <v>1728490952.5</v>
      </c>
      <c r="DF309">
        <v>1728490956.5</v>
      </c>
      <c r="DG309">
        <v>1</v>
      </c>
      <c r="DH309">
        <v>-0.065</v>
      </c>
      <c r="DI309">
        <v>-0.008</v>
      </c>
      <c r="DJ309">
        <v>-3.246</v>
      </c>
      <c r="DK309">
        <v>-0.091</v>
      </c>
      <c r="DL309">
        <v>52</v>
      </c>
      <c r="DM309">
        <v>15</v>
      </c>
      <c r="DN309">
        <v>0.25</v>
      </c>
      <c r="DO309">
        <v>0.13</v>
      </c>
      <c r="DP309">
        <v>-28.386085</v>
      </c>
      <c r="DQ309">
        <v>-2.978456285178155</v>
      </c>
      <c r="DR309">
        <v>0.2907584543482786</v>
      </c>
      <c r="DS309">
        <v>0</v>
      </c>
      <c r="DT309">
        <v>1.4149655</v>
      </c>
      <c r="DU309">
        <v>-0.0232358724202625</v>
      </c>
      <c r="DV309">
        <v>0.002422693697106604</v>
      </c>
      <c r="DW309">
        <v>1</v>
      </c>
      <c r="DX309">
        <v>1</v>
      </c>
      <c r="DY309">
        <v>2</v>
      </c>
      <c r="DZ309" t="s">
        <v>363</v>
      </c>
      <c r="EA309">
        <v>3.23044</v>
      </c>
      <c r="EB309">
        <v>2.70429</v>
      </c>
      <c r="EC309">
        <v>0.138045</v>
      </c>
      <c r="ED309">
        <v>0.141693</v>
      </c>
      <c r="EE309">
        <v>0.0848175</v>
      </c>
      <c r="EF309">
        <v>0.0795141</v>
      </c>
      <c r="EG309">
        <v>28366.6</v>
      </c>
      <c r="EH309">
        <v>27539.3</v>
      </c>
      <c r="EI309">
        <v>31511.5</v>
      </c>
      <c r="EJ309">
        <v>30411.6</v>
      </c>
      <c r="EK309">
        <v>38644</v>
      </c>
      <c r="EL309">
        <v>37009.9</v>
      </c>
      <c r="EM309">
        <v>44177.2</v>
      </c>
      <c r="EN309">
        <v>42457.9</v>
      </c>
      <c r="EO309">
        <v>1.82335</v>
      </c>
      <c r="EP309">
        <v>1.87833</v>
      </c>
      <c r="EQ309">
        <v>0.086531</v>
      </c>
      <c r="ER309">
        <v>0</v>
      </c>
      <c r="ES309">
        <v>23.5644</v>
      </c>
      <c r="ET309">
        <v>999.9</v>
      </c>
      <c r="EU309">
        <v>69.5</v>
      </c>
      <c r="EV309">
        <v>24.5</v>
      </c>
      <c r="EW309">
        <v>21.9972</v>
      </c>
      <c r="EX309">
        <v>60.6819</v>
      </c>
      <c r="EY309">
        <v>24.7997</v>
      </c>
      <c r="EZ309">
        <v>1</v>
      </c>
      <c r="FA309">
        <v>-0.116529</v>
      </c>
      <c r="FB309">
        <v>0.984202</v>
      </c>
      <c r="FC309">
        <v>20.1965</v>
      </c>
      <c r="FD309">
        <v>5.21954</v>
      </c>
      <c r="FE309">
        <v>11.998</v>
      </c>
      <c r="FF309">
        <v>4.96505</v>
      </c>
      <c r="FG309">
        <v>3.29558</v>
      </c>
      <c r="FH309">
        <v>9999</v>
      </c>
      <c r="FI309">
        <v>9999</v>
      </c>
      <c r="FJ309">
        <v>9999</v>
      </c>
      <c r="FK309">
        <v>148.8</v>
      </c>
      <c r="FL309">
        <v>4.971</v>
      </c>
      <c r="FM309">
        <v>1.86768</v>
      </c>
      <c r="FN309">
        <v>1.85897</v>
      </c>
      <c r="FO309">
        <v>1.86508</v>
      </c>
      <c r="FP309">
        <v>1.86308</v>
      </c>
      <c r="FQ309">
        <v>1.86447</v>
      </c>
      <c r="FR309">
        <v>1.85988</v>
      </c>
      <c r="FS309">
        <v>1.86395</v>
      </c>
      <c r="FT309">
        <v>0</v>
      </c>
      <c r="FU309">
        <v>0</v>
      </c>
      <c r="FV309">
        <v>0</v>
      </c>
      <c r="FW309">
        <v>0</v>
      </c>
      <c r="FX309" t="s">
        <v>364</v>
      </c>
      <c r="FY309" t="s">
        <v>365</v>
      </c>
      <c r="FZ309" t="s">
        <v>366</v>
      </c>
      <c r="GA309" t="s">
        <v>366</v>
      </c>
      <c r="GB309" t="s">
        <v>366</v>
      </c>
      <c r="GC309" t="s">
        <v>366</v>
      </c>
      <c r="GD309">
        <v>0</v>
      </c>
      <c r="GE309">
        <v>100</v>
      </c>
      <c r="GF309">
        <v>100</v>
      </c>
      <c r="GG309">
        <v>-7.137</v>
      </c>
      <c r="GH309">
        <v>-0.0905</v>
      </c>
      <c r="GI309">
        <v>-2.868309889394353</v>
      </c>
      <c r="GJ309">
        <v>-0.006773961979547998</v>
      </c>
      <c r="GK309">
        <v>-8.296070481250098E-08</v>
      </c>
      <c r="GL309">
        <v>3.322967193956903E-10</v>
      </c>
      <c r="GM309">
        <v>-0.07871069313407227</v>
      </c>
      <c r="GN309">
        <v>-0.00208336341840114</v>
      </c>
      <c r="GO309">
        <v>8.801746095907445E-05</v>
      </c>
      <c r="GP309">
        <v>-2.677693255255651E-07</v>
      </c>
      <c r="GQ309">
        <v>3</v>
      </c>
      <c r="GR309">
        <v>2052</v>
      </c>
      <c r="GS309">
        <v>2</v>
      </c>
      <c r="GT309">
        <v>18</v>
      </c>
      <c r="GU309">
        <v>50.8</v>
      </c>
      <c r="GV309">
        <v>50.7</v>
      </c>
      <c r="GW309">
        <v>1.63696</v>
      </c>
      <c r="GX309">
        <v>2.37305</v>
      </c>
      <c r="GY309">
        <v>1.44775</v>
      </c>
      <c r="GZ309">
        <v>2.32056</v>
      </c>
      <c r="HA309">
        <v>1.55151</v>
      </c>
      <c r="HB309">
        <v>2.37793</v>
      </c>
      <c r="HC309">
        <v>29.7297</v>
      </c>
      <c r="HD309">
        <v>14.4823</v>
      </c>
      <c r="HE309">
        <v>18</v>
      </c>
      <c r="HF309">
        <v>404.801</v>
      </c>
      <c r="HG309">
        <v>431.786</v>
      </c>
      <c r="HH309">
        <v>21.9357</v>
      </c>
      <c r="HI309">
        <v>25.4924</v>
      </c>
      <c r="HJ309">
        <v>30.0008</v>
      </c>
      <c r="HK309">
        <v>25.4398</v>
      </c>
      <c r="HL309">
        <v>25.3573</v>
      </c>
      <c r="HM309">
        <v>32.8074</v>
      </c>
      <c r="HN309">
        <v>40.803</v>
      </c>
      <c r="HO309">
        <v>22.5246</v>
      </c>
      <c r="HP309">
        <v>21.9495</v>
      </c>
      <c r="HQ309">
        <v>676.634</v>
      </c>
      <c r="HR309">
        <v>14.747</v>
      </c>
      <c r="HS309">
        <v>100.02</v>
      </c>
      <c r="HT309">
        <v>101.462</v>
      </c>
    </row>
    <row r="310" spans="1:228">
      <c r="A310">
        <v>294</v>
      </c>
      <c r="B310">
        <v>1728494004.5</v>
      </c>
      <c r="C310">
        <v>3067</v>
      </c>
      <c r="D310" t="s">
        <v>956</v>
      </c>
      <c r="E310" t="s">
        <v>957</v>
      </c>
      <c r="F310">
        <v>5</v>
      </c>
      <c r="G310" t="s">
        <v>357</v>
      </c>
      <c r="H310" t="s">
        <v>358</v>
      </c>
      <c r="I310" t="s">
        <v>359</v>
      </c>
      <c r="J310" t="s">
        <v>851</v>
      </c>
      <c r="K310">
        <v>1728493996.714286</v>
      </c>
      <c r="L310">
        <f>(M310)/1000</f>
        <v>0</v>
      </c>
      <c r="M310">
        <f>IF(BH310, AP310, AJ310)</f>
        <v>0</v>
      </c>
      <c r="N310">
        <f>IF(BH310, AK310, AI310)</f>
        <v>0</v>
      </c>
      <c r="O310">
        <f>BJ310 - IF(AW310&gt;1, N310*BD310*100.0/(AY310), 0)</f>
        <v>0</v>
      </c>
      <c r="P310">
        <f>((V310-L310/2)*O310-N310)/(V310+L310/2)</f>
        <v>0</v>
      </c>
      <c r="Q310">
        <f>P310*(BQ310+BR310)/1000.0</f>
        <v>0</v>
      </c>
      <c r="R310">
        <f>(BJ310 - IF(AW310&gt;1, N310*BD310*100.0/(AY310), 0))*(BQ310+BR310)/1000.0</f>
        <v>0</v>
      </c>
      <c r="S310">
        <f>2.0/((1/U310-1/T310)+SIGN(U310)*SQRT((1/U310-1/T310)*(1/U310-1/T310) + 4*BE310/((BE310+1)*(BE310+1))*(2*1/U310*1/T310-1/T310*1/T310)))</f>
        <v>0</v>
      </c>
      <c r="T310">
        <f>IF(LEFT(BF310,1)&lt;&gt;"0",IF(LEFT(BF310,1)="1",3.0,BG310),$D$5+$E$5*(BX310*BQ310/($K$5*1000))+$F$5*(BX310*BQ310/($K$5*1000))*MAX(MIN(BD310,$J$5),$I$5)*MAX(MIN(BD310,$J$5),$I$5)+$G$5*MAX(MIN(BD310,$J$5),$I$5)*(BX310*BQ310/($K$5*1000))+$H$5*(BX310*BQ310/($K$5*1000))*(BX310*BQ310/($K$5*1000)))</f>
        <v>0</v>
      </c>
      <c r="U310">
        <f>L310*(1000-(1000*0.61365*exp(17.502*Y310/(240.97+Y310))/(BQ310+BR310)+BL310)/2)/(1000*0.61365*exp(17.502*Y310/(240.97+Y310))/(BQ310+BR310)-BL310)</f>
        <v>0</v>
      </c>
      <c r="V310">
        <f>1/((BE310+1)/(S310/1.6)+1/(T310/1.37)) + BE310/((BE310+1)/(S310/1.6) + BE310/(T310/1.37))</f>
        <v>0</v>
      </c>
      <c r="W310">
        <f>(AZ310*BC310)</f>
        <v>0</v>
      </c>
      <c r="X310">
        <f>(BS310+(W310+2*0.95*5.67E-8*(((BS310+$B$7)+273)^4-(BS310+273)^4)-44100*L310)/(1.84*29.3*T310+8*0.95*5.67E-8*(BS310+273)^3))</f>
        <v>0</v>
      </c>
      <c r="Y310">
        <f>($C$7*BT310+$D$7*BU310+$E$7*X310)</f>
        <v>0</v>
      </c>
      <c r="Z310">
        <f>0.61365*exp(17.502*Y310/(240.97+Y310))</f>
        <v>0</v>
      </c>
      <c r="AA310">
        <f>(AB310/AC310*100)</f>
        <v>0</v>
      </c>
      <c r="AB310">
        <f>BL310*(BQ310+BR310)/1000</f>
        <v>0</v>
      </c>
      <c r="AC310">
        <f>0.61365*exp(17.502*BS310/(240.97+BS310))</f>
        <v>0</v>
      </c>
      <c r="AD310">
        <f>(Z310-BL310*(BQ310+BR310)/1000)</f>
        <v>0</v>
      </c>
      <c r="AE310">
        <f>(-L310*44100)</f>
        <v>0</v>
      </c>
      <c r="AF310">
        <f>2*29.3*T310*0.92*(BS310-Y310)</f>
        <v>0</v>
      </c>
      <c r="AG310">
        <f>2*0.95*5.67E-8*(((BS310+$B$7)+273)^4-(Y310+273)^4)</f>
        <v>0</v>
      </c>
      <c r="AH310">
        <f>W310+AG310+AE310+AF310</f>
        <v>0</v>
      </c>
      <c r="AI310">
        <f>BP310*AW310*(BK310-BJ310*(1000-AW310*BM310)/(1000-AW310*BL310))/(100*BD310)</f>
        <v>0</v>
      </c>
      <c r="AJ310">
        <f>1000*BP310*AW310*(BL310-BM310)/(100*BD310*(1000-AW310*BL310))</f>
        <v>0</v>
      </c>
      <c r="AK310">
        <f>(AL310 - AM310 - BQ310*1E3/(8.314*(BS310+273.15)) * AO310/BP310 * AN310) * BP310/(100*BD310) * (1000 - BM310)/1000</f>
        <v>0</v>
      </c>
      <c r="AL310">
        <v>676.1179040527768</v>
      </c>
      <c r="AM310">
        <v>652.4895333333334</v>
      </c>
      <c r="AN310">
        <v>2.509475135257639</v>
      </c>
      <c r="AO310">
        <v>66.78939070799302</v>
      </c>
      <c r="AP310">
        <f>(AR310 - AQ310 + BQ310*1E3/(8.314*(BS310+273.15)) * AT310/BP310 * AS310) * BP310/(100*BD310) * 1000/(1000 - AR310)</f>
        <v>0</v>
      </c>
      <c r="AQ310">
        <v>14.78536370348878</v>
      </c>
      <c r="AR310">
        <v>16.19865212121211</v>
      </c>
      <c r="AS310">
        <v>1.236796279902391E-05</v>
      </c>
      <c r="AT310">
        <v>79.34896621495415</v>
      </c>
      <c r="AU310">
        <v>164</v>
      </c>
      <c r="AV310">
        <v>27</v>
      </c>
      <c r="AW310">
        <f>IF(AU310*$H$13&gt;=AY310,1.0,(AY310/(AY310-AU310*$H$13)))</f>
        <v>0</v>
      </c>
      <c r="AX310">
        <f>(AW310-1)*100</f>
        <v>0</v>
      </c>
      <c r="AY310">
        <f>MAX(0,($B$13+$C$13*BX310)/(1+$D$13*BX310)*BQ310/(BS310+273)*$E$13)</f>
        <v>0</v>
      </c>
      <c r="AZ310">
        <f>$B$11*BY310+$C$11*BZ310+$F$11*CK310*(1-CN310)</f>
        <v>0</v>
      </c>
      <c r="BA310">
        <f>AZ310*BB310</f>
        <v>0</v>
      </c>
      <c r="BB310">
        <f>($B$11*$D$9+$C$11*$D$9+$F$11*((CX310+CP310)/MAX(CX310+CP310+CY310, 0.1)*$I$9+CY310/MAX(CX310+CP310+CY310, 0.1)*$J$9))/($B$11+$C$11+$F$11)</f>
        <v>0</v>
      </c>
      <c r="BC310">
        <f>($B$11*$K$9+$C$11*$K$9+$F$11*((CX310+CP310)/MAX(CX310+CP310+CY310, 0.1)*$P$9+CY310/MAX(CX310+CP310+CY310, 0.1)*$Q$9))/($B$11+$C$11+$F$11)</f>
        <v>0</v>
      </c>
      <c r="BD310">
        <v>6</v>
      </c>
      <c r="BE310">
        <v>0.5</v>
      </c>
      <c r="BF310" t="s">
        <v>361</v>
      </c>
      <c r="BG310">
        <v>2</v>
      </c>
      <c r="BH310" t="b">
        <v>1</v>
      </c>
      <c r="BI310">
        <v>1728493996.714286</v>
      </c>
      <c r="BJ310">
        <v>623.95275</v>
      </c>
      <c r="BK310">
        <v>652.724392857143</v>
      </c>
      <c r="BL310">
        <v>16.19574642857143</v>
      </c>
      <c r="BM310">
        <v>14.78306785714286</v>
      </c>
      <c r="BN310">
        <v>631.0451785714286</v>
      </c>
      <c r="BO310">
        <v>16.28620357142857</v>
      </c>
      <c r="BP310">
        <v>600.00875</v>
      </c>
      <c r="BQ310">
        <v>97.50098928571431</v>
      </c>
      <c r="BR310">
        <v>0.1000486357142857</v>
      </c>
      <c r="BS310">
        <v>24.83222857142857</v>
      </c>
      <c r="BT310">
        <v>24.98124285714286</v>
      </c>
      <c r="BU310">
        <v>999.9000000000002</v>
      </c>
      <c r="BV310">
        <v>0</v>
      </c>
      <c r="BW310">
        <v>0</v>
      </c>
      <c r="BX310">
        <v>9993.992142857143</v>
      </c>
      <c r="BY310">
        <v>0</v>
      </c>
      <c r="BZ310">
        <v>229.4295357142857</v>
      </c>
      <c r="CA310">
        <v>-28.77155357142858</v>
      </c>
      <c r="CB310">
        <v>634.2245357142857</v>
      </c>
      <c r="CC310">
        <v>662.5184285714286</v>
      </c>
      <c r="CD310">
        <v>1.41268</v>
      </c>
      <c r="CE310">
        <v>652.724392857143</v>
      </c>
      <c r="CF310">
        <v>14.78306785714286</v>
      </c>
      <c r="CG310">
        <v>1.579101785714286</v>
      </c>
      <c r="CH310">
        <v>1.441364285714285</v>
      </c>
      <c r="CI310">
        <v>13.75636785714286</v>
      </c>
      <c r="CJ310">
        <v>12.35993214285714</v>
      </c>
      <c r="CK310">
        <v>1599.981428571429</v>
      </c>
      <c r="CL310">
        <v>0.6919959999999998</v>
      </c>
      <c r="CM310">
        <v>0.308004</v>
      </c>
      <c r="CN310">
        <v>0</v>
      </c>
      <c r="CO310">
        <v>2.163428571428571</v>
      </c>
      <c r="CP310">
        <v>0</v>
      </c>
      <c r="CQ310">
        <v>15591.46428571429</v>
      </c>
      <c r="CR310">
        <v>13790.00357142857</v>
      </c>
      <c r="CS310">
        <v>36.85475</v>
      </c>
      <c r="CT310">
        <v>38.13164285714286</v>
      </c>
      <c r="CU310">
        <v>37.4685</v>
      </c>
      <c r="CV310">
        <v>36.348</v>
      </c>
      <c r="CW310">
        <v>36.30535714285714</v>
      </c>
      <c r="CX310">
        <v>1107.182142857143</v>
      </c>
      <c r="CY310">
        <v>492.7992857142858</v>
      </c>
      <c r="CZ310">
        <v>0</v>
      </c>
      <c r="DA310">
        <v>1728494061.4</v>
      </c>
      <c r="DB310">
        <v>0</v>
      </c>
      <c r="DC310">
        <v>1728490956.5</v>
      </c>
      <c r="DD310" t="s">
        <v>362</v>
      </c>
      <c r="DE310">
        <v>1728490952.5</v>
      </c>
      <c r="DF310">
        <v>1728490956.5</v>
      </c>
      <c r="DG310">
        <v>1</v>
      </c>
      <c r="DH310">
        <v>-0.065</v>
      </c>
      <c r="DI310">
        <v>-0.008</v>
      </c>
      <c r="DJ310">
        <v>-3.246</v>
      </c>
      <c r="DK310">
        <v>-0.091</v>
      </c>
      <c r="DL310">
        <v>52</v>
      </c>
      <c r="DM310">
        <v>15</v>
      </c>
      <c r="DN310">
        <v>0.25</v>
      </c>
      <c r="DO310">
        <v>0.13</v>
      </c>
      <c r="DP310">
        <v>-28.6234475</v>
      </c>
      <c r="DQ310">
        <v>-2.836787617260784</v>
      </c>
      <c r="DR310">
        <v>0.2789253654541839</v>
      </c>
      <c r="DS310">
        <v>0</v>
      </c>
      <c r="DT310">
        <v>1.41339375</v>
      </c>
      <c r="DU310">
        <v>-0.01413984990619502</v>
      </c>
      <c r="DV310">
        <v>0.001574061128895575</v>
      </c>
      <c r="DW310">
        <v>1</v>
      </c>
      <c r="DX310">
        <v>1</v>
      </c>
      <c r="DY310">
        <v>2</v>
      </c>
      <c r="DZ310" t="s">
        <v>363</v>
      </c>
      <c r="EA310">
        <v>3.2304</v>
      </c>
      <c r="EB310">
        <v>2.70432</v>
      </c>
      <c r="EC310">
        <v>0.139897</v>
      </c>
      <c r="ED310">
        <v>0.143537</v>
      </c>
      <c r="EE310">
        <v>0.0848241</v>
      </c>
      <c r="EF310">
        <v>0.0795241</v>
      </c>
      <c r="EG310">
        <v>28305.2</v>
      </c>
      <c r="EH310">
        <v>27479.4</v>
      </c>
      <c r="EI310">
        <v>31510.9</v>
      </c>
      <c r="EJ310">
        <v>30410.8</v>
      </c>
      <c r="EK310">
        <v>38643</v>
      </c>
      <c r="EL310">
        <v>37008.5</v>
      </c>
      <c r="EM310">
        <v>44176.2</v>
      </c>
      <c r="EN310">
        <v>42456.7</v>
      </c>
      <c r="EO310">
        <v>1.82437</v>
      </c>
      <c r="EP310">
        <v>1.8787</v>
      </c>
      <c r="EQ310">
        <v>0.0880025</v>
      </c>
      <c r="ER310">
        <v>0</v>
      </c>
      <c r="ES310">
        <v>23.5545</v>
      </c>
      <c r="ET310">
        <v>999.9</v>
      </c>
      <c r="EU310">
        <v>69.5</v>
      </c>
      <c r="EV310">
        <v>24.5</v>
      </c>
      <c r="EW310">
        <v>21.9986</v>
      </c>
      <c r="EX310">
        <v>60.8719</v>
      </c>
      <c r="EY310">
        <v>25.1562</v>
      </c>
      <c r="EZ310">
        <v>1</v>
      </c>
      <c r="FA310">
        <v>-0.115671</v>
      </c>
      <c r="FB310">
        <v>0.975877</v>
      </c>
      <c r="FC310">
        <v>20.1966</v>
      </c>
      <c r="FD310">
        <v>5.21879</v>
      </c>
      <c r="FE310">
        <v>11.998</v>
      </c>
      <c r="FF310">
        <v>4.96505</v>
      </c>
      <c r="FG310">
        <v>3.2955</v>
      </c>
      <c r="FH310">
        <v>9999</v>
      </c>
      <c r="FI310">
        <v>9999</v>
      </c>
      <c r="FJ310">
        <v>9999</v>
      </c>
      <c r="FK310">
        <v>148.8</v>
      </c>
      <c r="FL310">
        <v>4.97098</v>
      </c>
      <c r="FM310">
        <v>1.86768</v>
      </c>
      <c r="FN310">
        <v>1.85896</v>
      </c>
      <c r="FO310">
        <v>1.86508</v>
      </c>
      <c r="FP310">
        <v>1.86309</v>
      </c>
      <c r="FQ310">
        <v>1.86446</v>
      </c>
      <c r="FR310">
        <v>1.85986</v>
      </c>
      <c r="FS310">
        <v>1.86395</v>
      </c>
      <c r="FT310">
        <v>0</v>
      </c>
      <c r="FU310">
        <v>0</v>
      </c>
      <c r="FV310">
        <v>0</v>
      </c>
      <c r="FW310">
        <v>0</v>
      </c>
      <c r="FX310" t="s">
        <v>364</v>
      </c>
      <c r="FY310" t="s">
        <v>365</v>
      </c>
      <c r="FZ310" t="s">
        <v>366</v>
      </c>
      <c r="GA310" t="s">
        <v>366</v>
      </c>
      <c r="GB310" t="s">
        <v>366</v>
      </c>
      <c r="GC310" t="s">
        <v>366</v>
      </c>
      <c r="GD310">
        <v>0</v>
      </c>
      <c r="GE310">
        <v>100</v>
      </c>
      <c r="GF310">
        <v>100</v>
      </c>
      <c r="GG310">
        <v>-7.218</v>
      </c>
      <c r="GH310">
        <v>-0.0905</v>
      </c>
      <c r="GI310">
        <v>-2.868309889394353</v>
      </c>
      <c r="GJ310">
        <v>-0.006773961979547998</v>
      </c>
      <c r="GK310">
        <v>-8.296070481250098E-08</v>
      </c>
      <c r="GL310">
        <v>3.322967193956903E-10</v>
      </c>
      <c r="GM310">
        <v>-0.07871069313407227</v>
      </c>
      <c r="GN310">
        <v>-0.00208336341840114</v>
      </c>
      <c r="GO310">
        <v>8.801746095907445E-05</v>
      </c>
      <c r="GP310">
        <v>-2.677693255255651E-07</v>
      </c>
      <c r="GQ310">
        <v>3</v>
      </c>
      <c r="GR310">
        <v>2052</v>
      </c>
      <c r="GS310">
        <v>2</v>
      </c>
      <c r="GT310">
        <v>18</v>
      </c>
      <c r="GU310">
        <v>50.9</v>
      </c>
      <c r="GV310">
        <v>50.8</v>
      </c>
      <c r="GW310">
        <v>1.66016</v>
      </c>
      <c r="GX310">
        <v>2.3645</v>
      </c>
      <c r="GY310">
        <v>1.44775</v>
      </c>
      <c r="GZ310">
        <v>2.32056</v>
      </c>
      <c r="HA310">
        <v>1.55151</v>
      </c>
      <c r="HB310">
        <v>2.33521</v>
      </c>
      <c r="HC310">
        <v>29.7297</v>
      </c>
      <c r="HD310">
        <v>14.4823</v>
      </c>
      <c r="HE310">
        <v>18</v>
      </c>
      <c r="HF310">
        <v>405.397</v>
      </c>
      <c r="HG310">
        <v>432.078</v>
      </c>
      <c r="HH310">
        <v>21.9512</v>
      </c>
      <c r="HI310">
        <v>25.5014</v>
      </c>
      <c r="HJ310">
        <v>30.0009</v>
      </c>
      <c r="HK310">
        <v>25.45</v>
      </c>
      <c r="HL310">
        <v>25.3665</v>
      </c>
      <c r="HM310">
        <v>33.2721</v>
      </c>
      <c r="HN310">
        <v>40.803</v>
      </c>
      <c r="HO310">
        <v>22.1519</v>
      </c>
      <c r="HP310">
        <v>21.9567</v>
      </c>
      <c r="HQ310">
        <v>686.653</v>
      </c>
      <c r="HR310">
        <v>14.747</v>
      </c>
      <c r="HS310">
        <v>100.018</v>
      </c>
      <c r="HT310">
        <v>101.459</v>
      </c>
    </row>
    <row r="311" spans="1:228">
      <c r="A311">
        <v>295</v>
      </c>
      <c r="B311">
        <v>1728494009.5</v>
      </c>
      <c r="C311">
        <v>3072</v>
      </c>
      <c r="D311" t="s">
        <v>958</v>
      </c>
      <c r="E311" t="s">
        <v>959</v>
      </c>
      <c r="F311">
        <v>5</v>
      </c>
      <c r="G311" t="s">
        <v>357</v>
      </c>
      <c r="H311" t="s">
        <v>358</v>
      </c>
      <c r="I311" t="s">
        <v>359</v>
      </c>
      <c r="J311" t="s">
        <v>851</v>
      </c>
      <c r="K311">
        <v>1728494002</v>
      </c>
      <c r="L311">
        <f>(M311)/1000</f>
        <v>0</v>
      </c>
      <c r="M311">
        <f>IF(BH311, AP311, AJ311)</f>
        <v>0</v>
      </c>
      <c r="N311">
        <f>IF(BH311, AK311, AI311)</f>
        <v>0</v>
      </c>
      <c r="O311">
        <f>BJ311 - IF(AW311&gt;1, N311*BD311*100.0/(AY311), 0)</f>
        <v>0</v>
      </c>
      <c r="P311">
        <f>((V311-L311/2)*O311-N311)/(V311+L311/2)</f>
        <v>0</v>
      </c>
      <c r="Q311">
        <f>P311*(BQ311+BR311)/1000.0</f>
        <v>0</v>
      </c>
      <c r="R311">
        <f>(BJ311 - IF(AW311&gt;1, N311*BD311*100.0/(AY311), 0))*(BQ311+BR311)/1000.0</f>
        <v>0</v>
      </c>
      <c r="S311">
        <f>2.0/((1/U311-1/T311)+SIGN(U311)*SQRT((1/U311-1/T311)*(1/U311-1/T311) + 4*BE311/((BE311+1)*(BE311+1))*(2*1/U311*1/T311-1/T311*1/T311)))</f>
        <v>0</v>
      </c>
      <c r="T311">
        <f>IF(LEFT(BF311,1)&lt;&gt;"0",IF(LEFT(BF311,1)="1",3.0,BG311),$D$5+$E$5*(BX311*BQ311/($K$5*1000))+$F$5*(BX311*BQ311/($K$5*1000))*MAX(MIN(BD311,$J$5),$I$5)*MAX(MIN(BD311,$J$5),$I$5)+$G$5*MAX(MIN(BD311,$J$5),$I$5)*(BX311*BQ311/($K$5*1000))+$H$5*(BX311*BQ311/($K$5*1000))*(BX311*BQ311/($K$5*1000)))</f>
        <v>0</v>
      </c>
      <c r="U311">
        <f>L311*(1000-(1000*0.61365*exp(17.502*Y311/(240.97+Y311))/(BQ311+BR311)+BL311)/2)/(1000*0.61365*exp(17.502*Y311/(240.97+Y311))/(BQ311+BR311)-BL311)</f>
        <v>0</v>
      </c>
      <c r="V311">
        <f>1/((BE311+1)/(S311/1.6)+1/(T311/1.37)) + BE311/((BE311+1)/(S311/1.6) + BE311/(T311/1.37))</f>
        <v>0</v>
      </c>
      <c r="W311">
        <f>(AZ311*BC311)</f>
        <v>0</v>
      </c>
      <c r="X311">
        <f>(BS311+(W311+2*0.95*5.67E-8*(((BS311+$B$7)+273)^4-(BS311+273)^4)-44100*L311)/(1.84*29.3*T311+8*0.95*5.67E-8*(BS311+273)^3))</f>
        <v>0</v>
      </c>
      <c r="Y311">
        <f>($C$7*BT311+$D$7*BU311+$E$7*X311)</f>
        <v>0</v>
      </c>
      <c r="Z311">
        <f>0.61365*exp(17.502*Y311/(240.97+Y311))</f>
        <v>0</v>
      </c>
      <c r="AA311">
        <f>(AB311/AC311*100)</f>
        <v>0</v>
      </c>
      <c r="AB311">
        <f>BL311*(BQ311+BR311)/1000</f>
        <v>0</v>
      </c>
      <c r="AC311">
        <f>0.61365*exp(17.502*BS311/(240.97+BS311))</f>
        <v>0</v>
      </c>
      <c r="AD311">
        <f>(Z311-BL311*(BQ311+BR311)/1000)</f>
        <v>0</v>
      </c>
      <c r="AE311">
        <f>(-L311*44100)</f>
        <v>0</v>
      </c>
      <c r="AF311">
        <f>2*29.3*T311*0.92*(BS311-Y311)</f>
        <v>0</v>
      </c>
      <c r="AG311">
        <f>2*0.95*5.67E-8*(((BS311+$B$7)+273)^4-(Y311+273)^4)</f>
        <v>0</v>
      </c>
      <c r="AH311">
        <f>W311+AG311+AE311+AF311</f>
        <v>0</v>
      </c>
      <c r="AI311">
        <f>BP311*AW311*(BK311-BJ311*(1000-AW311*BM311)/(1000-AW311*BL311))/(100*BD311)</f>
        <v>0</v>
      </c>
      <c r="AJ311">
        <f>1000*BP311*AW311*(BL311-BM311)/(100*BD311*(1000-AW311*BL311))</f>
        <v>0</v>
      </c>
      <c r="AK311">
        <f>(AL311 - AM311 - BQ311*1E3/(8.314*(BS311+273.15)) * AO311/BP311 * AN311) * BP311/(100*BD311) * (1000 - BM311)/1000</f>
        <v>0</v>
      </c>
      <c r="AL311">
        <v>689.0328132694647</v>
      </c>
      <c r="AM311">
        <v>665.0642666666664</v>
      </c>
      <c r="AN311">
        <v>2.52038106645848</v>
      </c>
      <c r="AO311">
        <v>66.78939070799302</v>
      </c>
      <c r="AP311">
        <f>(AR311 - AQ311 + BQ311*1E3/(8.314*(BS311+273.15)) * AT311/BP311 * AS311) * BP311/(100*BD311) * 1000/(1000 - AR311)</f>
        <v>0</v>
      </c>
      <c r="AQ311">
        <v>14.78889730483248</v>
      </c>
      <c r="AR311">
        <v>16.20000666666667</v>
      </c>
      <c r="AS311">
        <v>4.725134467202347E-06</v>
      </c>
      <c r="AT311">
        <v>79.34896621495415</v>
      </c>
      <c r="AU311">
        <v>163</v>
      </c>
      <c r="AV311">
        <v>27</v>
      </c>
      <c r="AW311">
        <f>IF(AU311*$H$13&gt;=AY311,1.0,(AY311/(AY311-AU311*$H$13)))</f>
        <v>0</v>
      </c>
      <c r="AX311">
        <f>(AW311-1)*100</f>
        <v>0</v>
      </c>
      <c r="AY311">
        <f>MAX(0,($B$13+$C$13*BX311)/(1+$D$13*BX311)*BQ311/(BS311+273)*$E$13)</f>
        <v>0</v>
      </c>
      <c r="AZ311">
        <f>$B$11*BY311+$C$11*BZ311+$F$11*CK311*(1-CN311)</f>
        <v>0</v>
      </c>
      <c r="BA311">
        <f>AZ311*BB311</f>
        <v>0</v>
      </c>
      <c r="BB311">
        <f>($B$11*$D$9+$C$11*$D$9+$F$11*((CX311+CP311)/MAX(CX311+CP311+CY311, 0.1)*$I$9+CY311/MAX(CX311+CP311+CY311, 0.1)*$J$9))/($B$11+$C$11+$F$11)</f>
        <v>0</v>
      </c>
      <c r="BC311">
        <f>($B$11*$K$9+$C$11*$K$9+$F$11*((CX311+CP311)/MAX(CX311+CP311+CY311, 0.1)*$P$9+CY311/MAX(CX311+CP311+CY311, 0.1)*$Q$9))/($B$11+$C$11+$F$11)</f>
        <v>0</v>
      </c>
      <c r="BD311">
        <v>6</v>
      </c>
      <c r="BE311">
        <v>0.5</v>
      </c>
      <c r="BF311" t="s">
        <v>361</v>
      </c>
      <c r="BG311">
        <v>2</v>
      </c>
      <c r="BH311" t="b">
        <v>1</v>
      </c>
      <c r="BI311">
        <v>1728494002</v>
      </c>
      <c r="BJ311">
        <v>636.9938888888888</v>
      </c>
      <c r="BK311">
        <v>666.0144814814814</v>
      </c>
      <c r="BL311">
        <v>16.19794814814815</v>
      </c>
      <c r="BM311">
        <v>14.78644074074074</v>
      </c>
      <c r="BN311">
        <v>644.1713333333333</v>
      </c>
      <c r="BO311">
        <v>16.2884037037037</v>
      </c>
      <c r="BP311">
        <v>600.0035925925927</v>
      </c>
      <c r="BQ311">
        <v>97.50075555555556</v>
      </c>
      <c r="BR311">
        <v>0.0999932185185185</v>
      </c>
      <c r="BS311">
        <v>24.83791111111112</v>
      </c>
      <c r="BT311">
        <v>24.98985555555555</v>
      </c>
      <c r="BU311">
        <v>999.9000000000001</v>
      </c>
      <c r="BV311">
        <v>0</v>
      </c>
      <c r="BW311">
        <v>0</v>
      </c>
      <c r="BX311">
        <v>9995.552222222221</v>
      </c>
      <c r="BY311">
        <v>0</v>
      </c>
      <c r="BZ311">
        <v>248.4099259259259</v>
      </c>
      <c r="CA311">
        <v>-29.02047777777778</v>
      </c>
      <c r="CB311">
        <v>647.481851851852</v>
      </c>
      <c r="CC311">
        <v>676.0102962962964</v>
      </c>
      <c r="CD311">
        <v>1.411505925925926</v>
      </c>
      <c r="CE311">
        <v>666.0144814814814</v>
      </c>
      <c r="CF311">
        <v>14.78644074074074</v>
      </c>
      <c r="CG311">
        <v>1.579312222222222</v>
      </c>
      <c r="CH311">
        <v>1.441690370370371</v>
      </c>
      <c r="CI311">
        <v>13.75841851851852</v>
      </c>
      <c r="CJ311">
        <v>12.36336296296296</v>
      </c>
      <c r="CK311">
        <v>1599.993333333333</v>
      </c>
      <c r="CL311">
        <v>0.6919995555555555</v>
      </c>
      <c r="CM311">
        <v>0.3080004444444444</v>
      </c>
      <c r="CN311">
        <v>0</v>
      </c>
      <c r="CO311">
        <v>2.126262962962963</v>
      </c>
      <c r="CP311">
        <v>0</v>
      </c>
      <c r="CQ311">
        <v>15624.87777777778</v>
      </c>
      <c r="CR311">
        <v>13790.12962962963</v>
      </c>
      <c r="CS311">
        <v>36.8307037037037</v>
      </c>
      <c r="CT311">
        <v>38.10866666666666</v>
      </c>
      <c r="CU311">
        <v>37.44633333333334</v>
      </c>
      <c r="CV311">
        <v>36.326</v>
      </c>
      <c r="CW311">
        <v>36.28444444444444</v>
      </c>
      <c r="CX311">
        <v>1107.195555555556</v>
      </c>
      <c r="CY311">
        <v>492.7977777777778</v>
      </c>
      <c r="CZ311">
        <v>0</v>
      </c>
      <c r="DA311">
        <v>1728494066.2</v>
      </c>
      <c r="DB311">
        <v>0</v>
      </c>
      <c r="DC311">
        <v>1728490956.5</v>
      </c>
      <c r="DD311" t="s">
        <v>362</v>
      </c>
      <c r="DE311">
        <v>1728490952.5</v>
      </c>
      <c r="DF311">
        <v>1728490956.5</v>
      </c>
      <c r="DG311">
        <v>1</v>
      </c>
      <c r="DH311">
        <v>-0.065</v>
      </c>
      <c r="DI311">
        <v>-0.008</v>
      </c>
      <c r="DJ311">
        <v>-3.246</v>
      </c>
      <c r="DK311">
        <v>-0.091</v>
      </c>
      <c r="DL311">
        <v>52</v>
      </c>
      <c r="DM311">
        <v>15</v>
      </c>
      <c r="DN311">
        <v>0.25</v>
      </c>
      <c r="DO311">
        <v>0.13</v>
      </c>
      <c r="DP311">
        <v>-28.88937073170732</v>
      </c>
      <c r="DQ311">
        <v>-2.746352613240441</v>
      </c>
      <c r="DR311">
        <v>0.2766058093705074</v>
      </c>
      <c r="DS311">
        <v>0</v>
      </c>
      <c r="DT311">
        <v>1.412343658536585</v>
      </c>
      <c r="DU311">
        <v>-0.0133279442508691</v>
      </c>
      <c r="DV311">
        <v>0.001540311587258177</v>
      </c>
      <c r="DW311">
        <v>1</v>
      </c>
      <c r="DX311">
        <v>1</v>
      </c>
      <c r="DY311">
        <v>2</v>
      </c>
      <c r="DZ311" t="s">
        <v>363</v>
      </c>
      <c r="EA311">
        <v>3.23049</v>
      </c>
      <c r="EB311">
        <v>2.70424</v>
      </c>
      <c r="EC311">
        <v>0.141736</v>
      </c>
      <c r="ED311">
        <v>0.145353</v>
      </c>
      <c r="EE311">
        <v>0.0848259</v>
      </c>
      <c r="EF311">
        <v>0.0795396</v>
      </c>
      <c r="EG311">
        <v>28244.1</v>
      </c>
      <c r="EH311">
        <v>27421</v>
      </c>
      <c r="EI311">
        <v>31510.3</v>
      </c>
      <c r="EJ311">
        <v>30410.7</v>
      </c>
      <c r="EK311">
        <v>38642</v>
      </c>
      <c r="EL311">
        <v>37008</v>
      </c>
      <c r="EM311">
        <v>44175.1</v>
      </c>
      <c r="EN311">
        <v>42456.7</v>
      </c>
      <c r="EO311">
        <v>1.82575</v>
      </c>
      <c r="EP311">
        <v>1.87857</v>
      </c>
      <c r="EQ311">
        <v>0.08830060000000001</v>
      </c>
      <c r="ER311">
        <v>0</v>
      </c>
      <c r="ES311">
        <v>23.5478</v>
      </c>
      <c r="ET311">
        <v>999.9</v>
      </c>
      <c r="EU311">
        <v>69.5</v>
      </c>
      <c r="EV311">
        <v>24.5</v>
      </c>
      <c r="EW311">
        <v>21.9982</v>
      </c>
      <c r="EX311">
        <v>60.7319</v>
      </c>
      <c r="EY311">
        <v>24.7276</v>
      </c>
      <c r="EZ311">
        <v>1</v>
      </c>
      <c r="FA311">
        <v>-0.11503</v>
      </c>
      <c r="FB311">
        <v>1.09815</v>
      </c>
      <c r="FC311">
        <v>20.1956</v>
      </c>
      <c r="FD311">
        <v>5.22014</v>
      </c>
      <c r="FE311">
        <v>11.998</v>
      </c>
      <c r="FF311">
        <v>4.9651</v>
      </c>
      <c r="FG311">
        <v>3.29568</v>
      </c>
      <c r="FH311">
        <v>9999</v>
      </c>
      <c r="FI311">
        <v>9999</v>
      </c>
      <c r="FJ311">
        <v>9999</v>
      </c>
      <c r="FK311">
        <v>148.8</v>
      </c>
      <c r="FL311">
        <v>4.97098</v>
      </c>
      <c r="FM311">
        <v>1.86768</v>
      </c>
      <c r="FN311">
        <v>1.85897</v>
      </c>
      <c r="FO311">
        <v>1.86508</v>
      </c>
      <c r="FP311">
        <v>1.86308</v>
      </c>
      <c r="FQ311">
        <v>1.86446</v>
      </c>
      <c r="FR311">
        <v>1.85986</v>
      </c>
      <c r="FS311">
        <v>1.86397</v>
      </c>
      <c r="FT311">
        <v>0</v>
      </c>
      <c r="FU311">
        <v>0</v>
      </c>
      <c r="FV311">
        <v>0</v>
      </c>
      <c r="FW311">
        <v>0</v>
      </c>
      <c r="FX311" t="s">
        <v>364</v>
      </c>
      <c r="FY311" t="s">
        <v>365</v>
      </c>
      <c r="FZ311" t="s">
        <v>366</v>
      </c>
      <c r="GA311" t="s">
        <v>366</v>
      </c>
      <c r="GB311" t="s">
        <v>366</v>
      </c>
      <c r="GC311" t="s">
        <v>366</v>
      </c>
      <c r="GD311">
        <v>0</v>
      </c>
      <c r="GE311">
        <v>100</v>
      </c>
      <c r="GF311">
        <v>100</v>
      </c>
      <c r="GG311">
        <v>-7.298</v>
      </c>
      <c r="GH311">
        <v>-0.0905</v>
      </c>
      <c r="GI311">
        <v>-2.868309889394353</v>
      </c>
      <c r="GJ311">
        <v>-0.006773961979547998</v>
      </c>
      <c r="GK311">
        <v>-8.296070481250098E-08</v>
      </c>
      <c r="GL311">
        <v>3.322967193956903E-10</v>
      </c>
      <c r="GM311">
        <v>-0.07871069313407227</v>
      </c>
      <c r="GN311">
        <v>-0.00208336341840114</v>
      </c>
      <c r="GO311">
        <v>8.801746095907445E-05</v>
      </c>
      <c r="GP311">
        <v>-2.677693255255651E-07</v>
      </c>
      <c r="GQ311">
        <v>3</v>
      </c>
      <c r="GR311">
        <v>2052</v>
      </c>
      <c r="GS311">
        <v>2</v>
      </c>
      <c r="GT311">
        <v>18</v>
      </c>
      <c r="GU311">
        <v>51</v>
      </c>
      <c r="GV311">
        <v>50.9</v>
      </c>
      <c r="GW311">
        <v>1.68579</v>
      </c>
      <c r="GX311">
        <v>2.37671</v>
      </c>
      <c r="GY311">
        <v>1.44897</v>
      </c>
      <c r="GZ311">
        <v>2.32056</v>
      </c>
      <c r="HA311">
        <v>1.55151</v>
      </c>
      <c r="HB311">
        <v>2.31812</v>
      </c>
      <c r="HC311">
        <v>29.7297</v>
      </c>
      <c r="HD311">
        <v>14.4735</v>
      </c>
      <c r="HE311">
        <v>18</v>
      </c>
      <c r="HF311">
        <v>406.163</v>
      </c>
      <c r="HG311">
        <v>432.082</v>
      </c>
      <c r="HH311">
        <v>21.9616</v>
      </c>
      <c r="HI311">
        <v>25.5121</v>
      </c>
      <c r="HJ311">
        <v>30.0008</v>
      </c>
      <c r="HK311">
        <v>25.4589</v>
      </c>
      <c r="HL311">
        <v>25.3763</v>
      </c>
      <c r="HM311">
        <v>33.7958</v>
      </c>
      <c r="HN311">
        <v>40.803</v>
      </c>
      <c r="HO311">
        <v>22.1519</v>
      </c>
      <c r="HP311">
        <v>21.8071</v>
      </c>
      <c r="HQ311">
        <v>701.682</v>
      </c>
      <c r="HR311">
        <v>14.747</v>
      </c>
      <c r="HS311">
        <v>100.016</v>
      </c>
      <c r="HT311">
        <v>101.459</v>
      </c>
    </row>
    <row r="312" spans="1:228">
      <c r="A312">
        <v>296</v>
      </c>
      <c r="B312">
        <v>1728494014.5</v>
      </c>
      <c r="C312">
        <v>3077</v>
      </c>
      <c r="D312" t="s">
        <v>960</v>
      </c>
      <c r="E312" t="s">
        <v>961</v>
      </c>
      <c r="F312">
        <v>5</v>
      </c>
      <c r="G312" t="s">
        <v>357</v>
      </c>
      <c r="H312" t="s">
        <v>358</v>
      </c>
      <c r="I312" t="s">
        <v>359</v>
      </c>
      <c r="J312" t="s">
        <v>851</v>
      </c>
      <c r="K312">
        <v>1728494006.714286</v>
      </c>
      <c r="L312">
        <f>(M312)/1000</f>
        <v>0</v>
      </c>
      <c r="M312">
        <f>IF(BH312, AP312, AJ312)</f>
        <v>0</v>
      </c>
      <c r="N312">
        <f>IF(BH312, AK312, AI312)</f>
        <v>0</v>
      </c>
      <c r="O312">
        <f>BJ312 - IF(AW312&gt;1, N312*BD312*100.0/(AY312), 0)</f>
        <v>0</v>
      </c>
      <c r="P312">
        <f>((V312-L312/2)*O312-N312)/(V312+L312/2)</f>
        <v>0</v>
      </c>
      <c r="Q312">
        <f>P312*(BQ312+BR312)/1000.0</f>
        <v>0</v>
      </c>
      <c r="R312">
        <f>(BJ312 - IF(AW312&gt;1, N312*BD312*100.0/(AY312), 0))*(BQ312+BR312)/1000.0</f>
        <v>0</v>
      </c>
      <c r="S312">
        <f>2.0/((1/U312-1/T312)+SIGN(U312)*SQRT((1/U312-1/T312)*(1/U312-1/T312) + 4*BE312/((BE312+1)*(BE312+1))*(2*1/U312*1/T312-1/T312*1/T312)))</f>
        <v>0</v>
      </c>
      <c r="T312">
        <f>IF(LEFT(BF312,1)&lt;&gt;"0",IF(LEFT(BF312,1)="1",3.0,BG312),$D$5+$E$5*(BX312*BQ312/($K$5*1000))+$F$5*(BX312*BQ312/($K$5*1000))*MAX(MIN(BD312,$J$5),$I$5)*MAX(MIN(BD312,$J$5),$I$5)+$G$5*MAX(MIN(BD312,$J$5),$I$5)*(BX312*BQ312/($K$5*1000))+$H$5*(BX312*BQ312/($K$5*1000))*(BX312*BQ312/($K$5*1000)))</f>
        <v>0</v>
      </c>
      <c r="U312">
        <f>L312*(1000-(1000*0.61365*exp(17.502*Y312/(240.97+Y312))/(BQ312+BR312)+BL312)/2)/(1000*0.61365*exp(17.502*Y312/(240.97+Y312))/(BQ312+BR312)-BL312)</f>
        <v>0</v>
      </c>
      <c r="V312">
        <f>1/((BE312+1)/(S312/1.6)+1/(T312/1.37)) + BE312/((BE312+1)/(S312/1.6) + BE312/(T312/1.37))</f>
        <v>0</v>
      </c>
      <c r="W312">
        <f>(AZ312*BC312)</f>
        <v>0</v>
      </c>
      <c r="X312">
        <f>(BS312+(W312+2*0.95*5.67E-8*(((BS312+$B$7)+273)^4-(BS312+273)^4)-44100*L312)/(1.84*29.3*T312+8*0.95*5.67E-8*(BS312+273)^3))</f>
        <v>0</v>
      </c>
      <c r="Y312">
        <f>($C$7*BT312+$D$7*BU312+$E$7*X312)</f>
        <v>0</v>
      </c>
      <c r="Z312">
        <f>0.61365*exp(17.502*Y312/(240.97+Y312))</f>
        <v>0</v>
      </c>
      <c r="AA312">
        <f>(AB312/AC312*100)</f>
        <v>0</v>
      </c>
      <c r="AB312">
        <f>BL312*(BQ312+BR312)/1000</f>
        <v>0</v>
      </c>
      <c r="AC312">
        <f>0.61365*exp(17.502*BS312/(240.97+BS312))</f>
        <v>0</v>
      </c>
      <c r="AD312">
        <f>(Z312-BL312*(BQ312+BR312)/1000)</f>
        <v>0</v>
      </c>
      <c r="AE312">
        <f>(-L312*44100)</f>
        <v>0</v>
      </c>
      <c r="AF312">
        <f>2*29.3*T312*0.92*(BS312-Y312)</f>
        <v>0</v>
      </c>
      <c r="AG312">
        <f>2*0.95*5.67E-8*(((BS312+$B$7)+273)^4-(Y312+273)^4)</f>
        <v>0</v>
      </c>
      <c r="AH312">
        <f>W312+AG312+AE312+AF312</f>
        <v>0</v>
      </c>
      <c r="AI312">
        <f>BP312*AW312*(BK312-BJ312*(1000-AW312*BM312)/(1000-AW312*BL312))/(100*BD312)</f>
        <v>0</v>
      </c>
      <c r="AJ312">
        <f>1000*BP312*AW312*(BL312-BM312)/(100*BD312*(1000-AW312*BL312))</f>
        <v>0</v>
      </c>
      <c r="AK312">
        <f>(AL312 - AM312 - BQ312*1E3/(8.314*(BS312+273.15)) * AO312/BP312 * AN312) * BP312/(100*BD312) * (1000 - BM312)/1000</f>
        <v>0</v>
      </c>
      <c r="AL312">
        <v>701.7734387792698</v>
      </c>
      <c r="AM312">
        <v>677.5667757575757</v>
      </c>
      <c r="AN312">
        <v>2.510339319513915</v>
      </c>
      <c r="AO312">
        <v>66.78939070799302</v>
      </c>
      <c r="AP312">
        <f>(AR312 - AQ312 + BQ312*1E3/(8.314*(BS312+273.15)) * AT312/BP312 * AS312) * BP312/(100*BD312) * 1000/(1000 - AR312)</f>
        <v>0</v>
      </c>
      <c r="AQ312">
        <v>14.79263023292559</v>
      </c>
      <c r="AR312">
        <v>16.2059593939394</v>
      </c>
      <c r="AS312">
        <v>5.298073883979057E-05</v>
      </c>
      <c r="AT312">
        <v>79.34896621495415</v>
      </c>
      <c r="AU312">
        <v>163</v>
      </c>
      <c r="AV312">
        <v>27</v>
      </c>
      <c r="AW312">
        <f>IF(AU312*$H$13&gt;=AY312,1.0,(AY312/(AY312-AU312*$H$13)))</f>
        <v>0</v>
      </c>
      <c r="AX312">
        <f>(AW312-1)*100</f>
        <v>0</v>
      </c>
      <c r="AY312">
        <f>MAX(0,($B$13+$C$13*BX312)/(1+$D$13*BX312)*BQ312/(BS312+273)*$E$13)</f>
        <v>0</v>
      </c>
      <c r="AZ312">
        <f>$B$11*BY312+$C$11*BZ312+$F$11*CK312*(1-CN312)</f>
        <v>0</v>
      </c>
      <c r="BA312">
        <f>AZ312*BB312</f>
        <v>0</v>
      </c>
      <c r="BB312">
        <f>($B$11*$D$9+$C$11*$D$9+$F$11*((CX312+CP312)/MAX(CX312+CP312+CY312, 0.1)*$I$9+CY312/MAX(CX312+CP312+CY312, 0.1)*$J$9))/($B$11+$C$11+$F$11)</f>
        <v>0</v>
      </c>
      <c r="BC312">
        <f>($B$11*$K$9+$C$11*$K$9+$F$11*((CX312+CP312)/MAX(CX312+CP312+CY312, 0.1)*$P$9+CY312/MAX(CX312+CP312+CY312, 0.1)*$Q$9))/($B$11+$C$11+$F$11)</f>
        <v>0</v>
      </c>
      <c r="BD312">
        <v>6</v>
      </c>
      <c r="BE312">
        <v>0.5</v>
      </c>
      <c r="BF312" t="s">
        <v>361</v>
      </c>
      <c r="BG312">
        <v>2</v>
      </c>
      <c r="BH312" t="b">
        <v>1</v>
      </c>
      <c r="BI312">
        <v>1728494006.714286</v>
      </c>
      <c r="BJ312">
        <v>648.616642857143</v>
      </c>
      <c r="BK312">
        <v>677.8752500000001</v>
      </c>
      <c r="BL312">
        <v>16.20043214285714</v>
      </c>
      <c r="BM312">
        <v>14.78921071428572</v>
      </c>
      <c r="BN312">
        <v>655.8696785714285</v>
      </c>
      <c r="BO312">
        <v>16.29088571428571</v>
      </c>
      <c r="BP312">
        <v>600.0108571428572</v>
      </c>
      <c r="BQ312">
        <v>97.50096071428571</v>
      </c>
      <c r="BR312">
        <v>0.1000369678571429</v>
      </c>
      <c r="BS312">
        <v>24.84163928571429</v>
      </c>
      <c r="BT312">
        <v>25.00070714285715</v>
      </c>
      <c r="BU312">
        <v>999.9000000000002</v>
      </c>
      <c r="BV312">
        <v>0</v>
      </c>
      <c r="BW312">
        <v>0</v>
      </c>
      <c r="BX312">
        <v>9989.683214285713</v>
      </c>
      <c r="BY312">
        <v>0</v>
      </c>
      <c r="BZ312">
        <v>266.46275</v>
      </c>
      <c r="CA312">
        <v>-29.25851785714286</v>
      </c>
      <c r="CB312">
        <v>659.2976071428573</v>
      </c>
      <c r="CC312">
        <v>688.0509642857141</v>
      </c>
      <c r="CD312">
        <v>1.411226071428571</v>
      </c>
      <c r="CE312">
        <v>677.8752500000001</v>
      </c>
      <c r="CF312">
        <v>14.78921071428572</v>
      </c>
      <c r="CG312">
        <v>1.579557857142857</v>
      </c>
      <c r="CH312">
        <v>1.441962857142857</v>
      </c>
      <c r="CI312">
        <v>13.76081785714286</v>
      </c>
      <c r="CJ312">
        <v>12.36624285714286</v>
      </c>
      <c r="CK312">
        <v>1599.9925</v>
      </c>
      <c r="CL312">
        <v>0.6920003214285712</v>
      </c>
      <c r="CM312">
        <v>0.3079996785714285</v>
      </c>
      <c r="CN312">
        <v>0</v>
      </c>
      <c r="CO312">
        <v>2.164778571428571</v>
      </c>
      <c r="CP312">
        <v>0</v>
      </c>
      <c r="CQ312">
        <v>15656.075</v>
      </c>
      <c r="CR312">
        <v>13790.125</v>
      </c>
      <c r="CS312">
        <v>36.79653571428571</v>
      </c>
      <c r="CT312">
        <v>38.08899999999999</v>
      </c>
      <c r="CU312">
        <v>37.42149999999999</v>
      </c>
      <c r="CV312">
        <v>36.30757142857143</v>
      </c>
      <c r="CW312">
        <v>36.25875</v>
      </c>
      <c r="CX312">
        <v>1107.196071428571</v>
      </c>
      <c r="CY312">
        <v>492.7964285714285</v>
      </c>
      <c r="CZ312">
        <v>0</v>
      </c>
      <c r="DA312">
        <v>1728494071.6</v>
      </c>
      <c r="DB312">
        <v>0</v>
      </c>
      <c r="DC312">
        <v>1728490956.5</v>
      </c>
      <c r="DD312" t="s">
        <v>362</v>
      </c>
      <c r="DE312">
        <v>1728490952.5</v>
      </c>
      <c r="DF312">
        <v>1728490956.5</v>
      </c>
      <c r="DG312">
        <v>1</v>
      </c>
      <c r="DH312">
        <v>-0.065</v>
      </c>
      <c r="DI312">
        <v>-0.008</v>
      </c>
      <c r="DJ312">
        <v>-3.246</v>
      </c>
      <c r="DK312">
        <v>-0.091</v>
      </c>
      <c r="DL312">
        <v>52</v>
      </c>
      <c r="DM312">
        <v>15</v>
      </c>
      <c r="DN312">
        <v>0.25</v>
      </c>
      <c r="DO312">
        <v>0.13</v>
      </c>
      <c r="DP312">
        <v>-29.10614</v>
      </c>
      <c r="DQ312">
        <v>-3.016959849906208</v>
      </c>
      <c r="DR312">
        <v>0.2970795203308367</v>
      </c>
      <c r="DS312">
        <v>0</v>
      </c>
      <c r="DT312">
        <v>1.411354</v>
      </c>
      <c r="DU312">
        <v>-0.006584915572233553</v>
      </c>
      <c r="DV312">
        <v>0.001124803982923274</v>
      </c>
      <c r="DW312">
        <v>1</v>
      </c>
      <c r="DX312">
        <v>1</v>
      </c>
      <c r="DY312">
        <v>2</v>
      </c>
      <c r="DZ312" t="s">
        <v>363</v>
      </c>
      <c r="EA312">
        <v>3.23037</v>
      </c>
      <c r="EB312">
        <v>2.70431</v>
      </c>
      <c r="EC312">
        <v>0.143547</v>
      </c>
      <c r="ED312">
        <v>0.147189</v>
      </c>
      <c r="EE312">
        <v>0.0848423</v>
      </c>
      <c r="EF312">
        <v>0.07954219999999999</v>
      </c>
      <c r="EG312">
        <v>28183.5</v>
      </c>
      <c r="EH312">
        <v>27361.6</v>
      </c>
      <c r="EI312">
        <v>31509.1</v>
      </c>
      <c r="EJ312">
        <v>30410.1</v>
      </c>
      <c r="EK312">
        <v>38640.1</v>
      </c>
      <c r="EL312">
        <v>37007.1</v>
      </c>
      <c r="EM312">
        <v>44173.8</v>
      </c>
      <c r="EN312">
        <v>42455.8</v>
      </c>
      <c r="EO312">
        <v>1.82695</v>
      </c>
      <c r="EP312">
        <v>1.87838</v>
      </c>
      <c r="EQ312">
        <v>0.0895262</v>
      </c>
      <c r="ER312">
        <v>0</v>
      </c>
      <c r="ES312">
        <v>23.5446</v>
      </c>
      <c r="ET312">
        <v>999.9</v>
      </c>
      <c r="EU312">
        <v>69.5</v>
      </c>
      <c r="EV312">
        <v>24.5</v>
      </c>
      <c r="EW312">
        <v>21.9975</v>
      </c>
      <c r="EX312">
        <v>60.2319</v>
      </c>
      <c r="EY312">
        <v>25.1082</v>
      </c>
      <c r="EZ312">
        <v>1</v>
      </c>
      <c r="FA312">
        <v>-0.11281</v>
      </c>
      <c r="FB312">
        <v>1.54311</v>
      </c>
      <c r="FC312">
        <v>20.1919</v>
      </c>
      <c r="FD312">
        <v>5.21954</v>
      </c>
      <c r="FE312">
        <v>11.998</v>
      </c>
      <c r="FF312">
        <v>4.96515</v>
      </c>
      <c r="FG312">
        <v>3.29555</v>
      </c>
      <c r="FH312">
        <v>9999</v>
      </c>
      <c r="FI312">
        <v>9999</v>
      </c>
      <c r="FJ312">
        <v>9999</v>
      </c>
      <c r="FK312">
        <v>148.8</v>
      </c>
      <c r="FL312">
        <v>4.97097</v>
      </c>
      <c r="FM312">
        <v>1.86767</v>
      </c>
      <c r="FN312">
        <v>1.85895</v>
      </c>
      <c r="FO312">
        <v>1.86508</v>
      </c>
      <c r="FP312">
        <v>1.86308</v>
      </c>
      <c r="FQ312">
        <v>1.86445</v>
      </c>
      <c r="FR312">
        <v>1.85988</v>
      </c>
      <c r="FS312">
        <v>1.86397</v>
      </c>
      <c r="FT312">
        <v>0</v>
      </c>
      <c r="FU312">
        <v>0</v>
      </c>
      <c r="FV312">
        <v>0</v>
      </c>
      <c r="FW312">
        <v>0</v>
      </c>
      <c r="FX312" t="s">
        <v>364</v>
      </c>
      <c r="FY312" t="s">
        <v>365</v>
      </c>
      <c r="FZ312" t="s">
        <v>366</v>
      </c>
      <c r="GA312" t="s">
        <v>366</v>
      </c>
      <c r="GB312" t="s">
        <v>366</v>
      </c>
      <c r="GC312" t="s">
        <v>366</v>
      </c>
      <c r="GD312">
        <v>0</v>
      </c>
      <c r="GE312">
        <v>100</v>
      </c>
      <c r="GF312">
        <v>100</v>
      </c>
      <c r="GG312">
        <v>-7.377</v>
      </c>
      <c r="GH312">
        <v>-0.09039999999999999</v>
      </c>
      <c r="GI312">
        <v>-2.868309889394353</v>
      </c>
      <c r="GJ312">
        <v>-0.006773961979547998</v>
      </c>
      <c r="GK312">
        <v>-8.296070481250098E-08</v>
      </c>
      <c r="GL312">
        <v>3.322967193956903E-10</v>
      </c>
      <c r="GM312">
        <v>-0.07871069313407227</v>
      </c>
      <c r="GN312">
        <v>-0.00208336341840114</v>
      </c>
      <c r="GO312">
        <v>8.801746095907445E-05</v>
      </c>
      <c r="GP312">
        <v>-2.677693255255651E-07</v>
      </c>
      <c r="GQ312">
        <v>3</v>
      </c>
      <c r="GR312">
        <v>2052</v>
      </c>
      <c r="GS312">
        <v>2</v>
      </c>
      <c r="GT312">
        <v>18</v>
      </c>
      <c r="GU312">
        <v>51</v>
      </c>
      <c r="GV312">
        <v>51</v>
      </c>
      <c r="GW312">
        <v>1.70898</v>
      </c>
      <c r="GX312">
        <v>2.36694</v>
      </c>
      <c r="GY312">
        <v>1.44775</v>
      </c>
      <c r="GZ312">
        <v>2.32056</v>
      </c>
      <c r="HA312">
        <v>1.55151</v>
      </c>
      <c r="HB312">
        <v>2.42065</v>
      </c>
      <c r="HC312">
        <v>29.7297</v>
      </c>
      <c r="HD312">
        <v>14.4823</v>
      </c>
      <c r="HE312">
        <v>18</v>
      </c>
      <c r="HF312">
        <v>406.846</v>
      </c>
      <c r="HG312">
        <v>432.038</v>
      </c>
      <c r="HH312">
        <v>21.8535</v>
      </c>
      <c r="HI312">
        <v>25.5207</v>
      </c>
      <c r="HJ312">
        <v>30.0017</v>
      </c>
      <c r="HK312">
        <v>25.4686</v>
      </c>
      <c r="HL312">
        <v>25.3855</v>
      </c>
      <c r="HM312">
        <v>34.2538</v>
      </c>
      <c r="HN312">
        <v>40.803</v>
      </c>
      <c r="HO312">
        <v>22.1519</v>
      </c>
      <c r="HP312">
        <v>21.7979</v>
      </c>
      <c r="HQ312">
        <v>711.758</v>
      </c>
      <c r="HR312">
        <v>14.747</v>
      </c>
      <c r="HS312">
        <v>100.012</v>
      </c>
      <c r="HT312">
        <v>101.457</v>
      </c>
    </row>
    <row r="313" spans="1:228">
      <c r="A313">
        <v>297</v>
      </c>
      <c r="B313">
        <v>1728494019.5</v>
      </c>
      <c r="C313">
        <v>3082</v>
      </c>
      <c r="D313" t="s">
        <v>962</v>
      </c>
      <c r="E313" t="s">
        <v>963</v>
      </c>
      <c r="F313">
        <v>5</v>
      </c>
      <c r="G313" t="s">
        <v>357</v>
      </c>
      <c r="H313" t="s">
        <v>358</v>
      </c>
      <c r="I313" t="s">
        <v>359</v>
      </c>
      <c r="J313" t="s">
        <v>851</v>
      </c>
      <c r="K313">
        <v>1728494012</v>
      </c>
      <c r="L313">
        <f>(M313)/1000</f>
        <v>0</v>
      </c>
      <c r="M313">
        <f>IF(BH313, AP313, AJ313)</f>
        <v>0</v>
      </c>
      <c r="N313">
        <f>IF(BH313, AK313, AI313)</f>
        <v>0</v>
      </c>
      <c r="O313">
        <f>BJ313 - IF(AW313&gt;1, N313*BD313*100.0/(AY313), 0)</f>
        <v>0</v>
      </c>
      <c r="P313">
        <f>((V313-L313/2)*O313-N313)/(V313+L313/2)</f>
        <v>0</v>
      </c>
      <c r="Q313">
        <f>P313*(BQ313+BR313)/1000.0</f>
        <v>0</v>
      </c>
      <c r="R313">
        <f>(BJ313 - IF(AW313&gt;1, N313*BD313*100.0/(AY313), 0))*(BQ313+BR313)/1000.0</f>
        <v>0</v>
      </c>
      <c r="S313">
        <f>2.0/((1/U313-1/T313)+SIGN(U313)*SQRT((1/U313-1/T313)*(1/U313-1/T313) + 4*BE313/((BE313+1)*(BE313+1))*(2*1/U313*1/T313-1/T313*1/T313)))</f>
        <v>0</v>
      </c>
      <c r="T313">
        <f>IF(LEFT(BF313,1)&lt;&gt;"0",IF(LEFT(BF313,1)="1",3.0,BG313),$D$5+$E$5*(BX313*BQ313/($K$5*1000))+$F$5*(BX313*BQ313/($K$5*1000))*MAX(MIN(BD313,$J$5),$I$5)*MAX(MIN(BD313,$J$5),$I$5)+$G$5*MAX(MIN(BD313,$J$5),$I$5)*(BX313*BQ313/($K$5*1000))+$H$5*(BX313*BQ313/($K$5*1000))*(BX313*BQ313/($K$5*1000)))</f>
        <v>0</v>
      </c>
      <c r="U313">
        <f>L313*(1000-(1000*0.61365*exp(17.502*Y313/(240.97+Y313))/(BQ313+BR313)+BL313)/2)/(1000*0.61365*exp(17.502*Y313/(240.97+Y313))/(BQ313+BR313)-BL313)</f>
        <v>0</v>
      </c>
      <c r="V313">
        <f>1/((BE313+1)/(S313/1.6)+1/(T313/1.37)) + BE313/((BE313+1)/(S313/1.6) + BE313/(T313/1.37))</f>
        <v>0</v>
      </c>
      <c r="W313">
        <f>(AZ313*BC313)</f>
        <v>0</v>
      </c>
      <c r="X313">
        <f>(BS313+(W313+2*0.95*5.67E-8*(((BS313+$B$7)+273)^4-(BS313+273)^4)-44100*L313)/(1.84*29.3*T313+8*0.95*5.67E-8*(BS313+273)^3))</f>
        <v>0</v>
      </c>
      <c r="Y313">
        <f>($C$7*BT313+$D$7*BU313+$E$7*X313)</f>
        <v>0</v>
      </c>
      <c r="Z313">
        <f>0.61365*exp(17.502*Y313/(240.97+Y313))</f>
        <v>0</v>
      </c>
      <c r="AA313">
        <f>(AB313/AC313*100)</f>
        <v>0</v>
      </c>
      <c r="AB313">
        <f>BL313*(BQ313+BR313)/1000</f>
        <v>0</v>
      </c>
      <c r="AC313">
        <f>0.61365*exp(17.502*BS313/(240.97+BS313))</f>
        <v>0</v>
      </c>
      <c r="AD313">
        <f>(Z313-BL313*(BQ313+BR313)/1000)</f>
        <v>0</v>
      </c>
      <c r="AE313">
        <f>(-L313*44100)</f>
        <v>0</v>
      </c>
      <c r="AF313">
        <f>2*29.3*T313*0.92*(BS313-Y313)</f>
        <v>0</v>
      </c>
      <c r="AG313">
        <f>2*0.95*5.67E-8*(((BS313+$B$7)+273)^4-(Y313+273)^4)</f>
        <v>0</v>
      </c>
      <c r="AH313">
        <f>W313+AG313+AE313+AF313</f>
        <v>0</v>
      </c>
      <c r="AI313">
        <f>BP313*AW313*(BK313-BJ313*(1000-AW313*BM313)/(1000-AW313*BL313))/(100*BD313)</f>
        <v>0</v>
      </c>
      <c r="AJ313">
        <f>1000*BP313*AW313*(BL313-BM313)/(100*BD313*(1000-AW313*BL313))</f>
        <v>0</v>
      </c>
      <c r="AK313">
        <f>(AL313 - AM313 - BQ313*1E3/(8.314*(BS313+273.15)) * AO313/BP313 * AN313) * BP313/(100*BD313) * (1000 - BM313)/1000</f>
        <v>0</v>
      </c>
      <c r="AL313">
        <v>714.3289026649245</v>
      </c>
      <c r="AM313">
        <v>690.065109090909</v>
      </c>
      <c r="AN313">
        <v>2.494028197778556</v>
      </c>
      <c r="AO313">
        <v>66.78939070799302</v>
      </c>
      <c r="AP313">
        <f>(AR313 - AQ313 + BQ313*1E3/(8.314*(BS313+273.15)) * AT313/BP313 * AS313) * BP313/(100*BD313) * 1000/(1000 - AR313)</f>
        <v>0</v>
      </c>
      <c r="AQ313">
        <v>14.79481774282732</v>
      </c>
      <c r="AR313">
        <v>16.20351636363636</v>
      </c>
      <c r="AS313">
        <v>-1.302729932557302E-05</v>
      </c>
      <c r="AT313">
        <v>79.34896621495415</v>
      </c>
      <c r="AU313">
        <v>163</v>
      </c>
      <c r="AV313">
        <v>27</v>
      </c>
      <c r="AW313">
        <f>IF(AU313*$H$13&gt;=AY313,1.0,(AY313/(AY313-AU313*$H$13)))</f>
        <v>0</v>
      </c>
      <c r="AX313">
        <f>(AW313-1)*100</f>
        <v>0</v>
      </c>
      <c r="AY313">
        <f>MAX(0,($B$13+$C$13*BX313)/(1+$D$13*BX313)*BQ313/(BS313+273)*$E$13)</f>
        <v>0</v>
      </c>
      <c r="AZ313">
        <f>$B$11*BY313+$C$11*BZ313+$F$11*CK313*(1-CN313)</f>
        <v>0</v>
      </c>
      <c r="BA313">
        <f>AZ313*BB313</f>
        <v>0</v>
      </c>
      <c r="BB313">
        <f>($B$11*$D$9+$C$11*$D$9+$F$11*((CX313+CP313)/MAX(CX313+CP313+CY313, 0.1)*$I$9+CY313/MAX(CX313+CP313+CY313, 0.1)*$J$9))/($B$11+$C$11+$F$11)</f>
        <v>0</v>
      </c>
      <c r="BC313">
        <f>($B$11*$K$9+$C$11*$K$9+$F$11*((CX313+CP313)/MAX(CX313+CP313+CY313, 0.1)*$P$9+CY313/MAX(CX313+CP313+CY313, 0.1)*$Q$9))/($B$11+$C$11+$F$11)</f>
        <v>0</v>
      </c>
      <c r="BD313">
        <v>6</v>
      </c>
      <c r="BE313">
        <v>0.5</v>
      </c>
      <c r="BF313" t="s">
        <v>361</v>
      </c>
      <c r="BG313">
        <v>2</v>
      </c>
      <c r="BH313" t="b">
        <v>1</v>
      </c>
      <c r="BI313">
        <v>1728494012</v>
      </c>
      <c r="BJ313">
        <v>661.6521481481482</v>
      </c>
      <c r="BK313">
        <v>691.1193333333334</v>
      </c>
      <c r="BL313">
        <v>16.2026</v>
      </c>
      <c r="BM313">
        <v>14.79255185185185</v>
      </c>
      <c r="BN313">
        <v>668.9898148148147</v>
      </c>
      <c r="BO313">
        <v>16.29305925925926</v>
      </c>
      <c r="BP313">
        <v>600.0184444444444</v>
      </c>
      <c r="BQ313">
        <v>97.50057777777776</v>
      </c>
      <c r="BR313">
        <v>0.1000306333333333</v>
      </c>
      <c r="BS313">
        <v>24.8418925925926</v>
      </c>
      <c r="BT313">
        <v>25.0100074074074</v>
      </c>
      <c r="BU313">
        <v>999.9000000000001</v>
      </c>
      <c r="BV313">
        <v>0</v>
      </c>
      <c r="BW313">
        <v>0</v>
      </c>
      <c r="BX313">
        <v>9991.271111111111</v>
      </c>
      <c r="BY313">
        <v>0</v>
      </c>
      <c r="BZ313">
        <v>286.7238888888889</v>
      </c>
      <c r="CA313">
        <v>-29.4672037037037</v>
      </c>
      <c r="CB313">
        <v>672.5492222222222</v>
      </c>
      <c r="CC313">
        <v>701.4962962962962</v>
      </c>
      <c r="CD313">
        <v>1.41006037037037</v>
      </c>
      <c r="CE313">
        <v>691.1193333333334</v>
      </c>
      <c r="CF313">
        <v>14.79255185185185</v>
      </c>
      <c r="CG313">
        <v>1.579762222222223</v>
      </c>
      <c r="CH313">
        <v>1.442282592592593</v>
      </c>
      <c r="CI313">
        <v>13.76281851851852</v>
      </c>
      <c r="CJ313">
        <v>12.36961481481482</v>
      </c>
      <c r="CK313">
        <v>1599.992962962963</v>
      </c>
      <c r="CL313">
        <v>0.6920002592592591</v>
      </c>
      <c r="CM313">
        <v>0.3079997407407408</v>
      </c>
      <c r="CN313">
        <v>0</v>
      </c>
      <c r="CO313">
        <v>2.146422222222222</v>
      </c>
      <c r="CP313">
        <v>0</v>
      </c>
      <c r="CQ313">
        <v>15692.4</v>
      </c>
      <c r="CR313">
        <v>13790.12222222222</v>
      </c>
      <c r="CS313">
        <v>36.77296296296296</v>
      </c>
      <c r="CT313">
        <v>38.06666666666666</v>
      </c>
      <c r="CU313">
        <v>37.40025925925926</v>
      </c>
      <c r="CV313">
        <v>36.28674074074074</v>
      </c>
      <c r="CW313">
        <v>36.22666666666667</v>
      </c>
      <c r="CX313">
        <v>1107.195925925926</v>
      </c>
      <c r="CY313">
        <v>492.7970370370371</v>
      </c>
      <c r="CZ313">
        <v>0</v>
      </c>
      <c r="DA313">
        <v>1728494076.4</v>
      </c>
      <c r="DB313">
        <v>0</v>
      </c>
      <c r="DC313">
        <v>1728490956.5</v>
      </c>
      <c r="DD313" t="s">
        <v>362</v>
      </c>
      <c r="DE313">
        <v>1728490952.5</v>
      </c>
      <c r="DF313">
        <v>1728490956.5</v>
      </c>
      <c r="DG313">
        <v>1</v>
      </c>
      <c r="DH313">
        <v>-0.065</v>
      </c>
      <c r="DI313">
        <v>-0.008</v>
      </c>
      <c r="DJ313">
        <v>-3.246</v>
      </c>
      <c r="DK313">
        <v>-0.091</v>
      </c>
      <c r="DL313">
        <v>52</v>
      </c>
      <c r="DM313">
        <v>15</v>
      </c>
      <c r="DN313">
        <v>0.25</v>
      </c>
      <c r="DO313">
        <v>0.13</v>
      </c>
      <c r="DP313">
        <v>-29.327635</v>
      </c>
      <c r="DQ313">
        <v>-2.522697185741071</v>
      </c>
      <c r="DR313">
        <v>0.2621834973353583</v>
      </c>
      <c r="DS313">
        <v>0</v>
      </c>
      <c r="DT313">
        <v>1.4107175</v>
      </c>
      <c r="DU313">
        <v>-0.01033013133208606</v>
      </c>
      <c r="DV313">
        <v>0.001596865288620194</v>
      </c>
      <c r="DW313">
        <v>1</v>
      </c>
      <c r="DX313">
        <v>1</v>
      </c>
      <c r="DY313">
        <v>2</v>
      </c>
      <c r="DZ313" t="s">
        <v>363</v>
      </c>
      <c r="EA313">
        <v>3.23027</v>
      </c>
      <c r="EB313">
        <v>2.70449</v>
      </c>
      <c r="EC313">
        <v>0.145341</v>
      </c>
      <c r="ED313">
        <v>0.148909</v>
      </c>
      <c r="EE313">
        <v>0.08483449999999999</v>
      </c>
      <c r="EF313">
        <v>0.0795619</v>
      </c>
      <c r="EG313">
        <v>28123.8</v>
      </c>
      <c r="EH313">
        <v>27305.7</v>
      </c>
      <c r="EI313">
        <v>31508.5</v>
      </c>
      <c r="EJ313">
        <v>30409.3</v>
      </c>
      <c r="EK313">
        <v>38639.5</v>
      </c>
      <c r="EL313">
        <v>37005.5</v>
      </c>
      <c r="EM313">
        <v>44172.6</v>
      </c>
      <c r="EN313">
        <v>42454.8</v>
      </c>
      <c r="EO313">
        <v>1.82615</v>
      </c>
      <c r="EP313">
        <v>1.87847</v>
      </c>
      <c r="EQ313">
        <v>0.0897534</v>
      </c>
      <c r="ER313">
        <v>0</v>
      </c>
      <c r="ES313">
        <v>23.5446</v>
      </c>
      <c r="ET313">
        <v>999.9</v>
      </c>
      <c r="EU313">
        <v>69.5</v>
      </c>
      <c r="EV313">
        <v>24.6</v>
      </c>
      <c r="EW313">
        <v>22.1301</v>
      </c>
      <c r="EX313">
        <v>61.3519</v>
      </c>
      <c r="EY313">
        <v>24.9199</v>
      </c>
      <c r="EZ313">
        <v>1</v>
      </c>
      <c r="FA313">
        <v>-0.111999</v>
      </c>
      <c r="FB313">
        <v>1.36095</v>
      </c>
      <c r="FC313">
        <v>20.1934</v>
      </c>
      <c r="FD313">
        <v>5.21819</v>
      </c>
      <c r="FE313">
        <v>11.998</v>
      </c>
      <c r="FF313">
        <v>4.9649</v>
      </c>
      <c r="FG313">
        <v>3.2954</v>
      </c>
      <c r="FH313">
        <v>9999</v>
      </c>
      <c r="FI313">
        <v>9999</v>
      </c>
      <c r="FJ313">
        <v>9999</v>
      </c>
      <c r="FK313">
        <v>148.8</v>
      </c>
      <c r="FL313">
        <v>4.97095</v>
      </c>
      <c r="FM313">
        <v>1.86768</v>
      </c>
      <c r="FN313">
        <v>1.85896</v>
      </c>
      <c r="FO313">
        <v>1.86508</v>
      </c>
      <c r="FP313">
        <v>1.86305</v>
      </c>
      <c r="FQ313">
        <v>1.86444</v>
      </c>
      <c r="FR313">
        <v>1.85986</v>
      </c>
      <c r="FS313">
        <v>1.86396</v>
      </c>
      <c r="FT313">
        <v>0</v>
      </c>
      <c r="FU313">
        <v>0</v>
      </c>
      <c r="FV313">
        <v>0</v>
      </c>
      <c r="FW313">
        <v>0</v>
      </c>
      <c r="FX313" t="s">
        <v>364</v>
      </c>
      <c r="FY313" t="s">
        <v>365</v>
      </c>
      <c r="FZ313" t="s">
        <v>366</v>
      </c>
      <c r="GA313" t="s">
        <v>366</v>
      </c>
      <c r="GB313" t="s">
        <v>366</v>
      </c>
      <c r="GC313" t="s">
        <v>366</v>
      </c>
      <c r="GD313">
        <v>0</v>
      </c>
      <c r="GE313">
        <v>100</v>
      </c>
      <c r="GF313">
        <v>100</v>
      </c>
      <c r="GG313">
        <v>-7.457</v>
      </c>
      <c r="GH313">
        <v>-0.0905</v>
      </c>
      <c r="GI313">
        <v>-2.868309889394353</v>
      </c>
      <c r="GJ313">
        <v>-0.006773961979547998</v>
      </c>
      <c r="GK313">
        <v>-8.296070481250098E-08</v>
      </c>
      <c r="GL313">
        <v>3.322967193956903E-10</v>
      </c>
      <c r="GM313">
        <v>-0.07871069313407227</v>
      </c>
      <c r="GN313">
        <v>-0.00208336341840114</v>
      </c>
      <c r="GO313">
        <v>8.801746095907445E-05</v>
      </c>
      <c r="GP313">
        <v>-2.677693255255651E-07</v>
      </c>
      <c r="GQ313">
        <v>3</v>
      </c>
      <c r="GR313">
        <v>2052</v>
      </c>
      <c r="GS313">
        <v>2</v>
      </c>
      <c r="GT313">
        <v>18</v>
      </c>
      <c r="GU313">
        <v>51.1</v>
      </c>
      <c r="GV313">
        <v>51</v>
      </c>
      <c r="GW313">
        <v>1.73462</v>
      </c>
      <c r="GX313">
        <v>2.37671</v>
      </c>
      <c r="GY313">
        <v>1.44897</v>
      </c>
      <c r="GZ313">
        <v>2.32056</v>
      </c>
      <c r="HA313">
        <v>1.55151</v>
      </c>
      <c r="HB313">
        <v>2.2522</v>
      </c>
      <c r="HC313">
        <v>29.751</v>
      </c>
      <c r="HD313">
        <v>14.4648</v>
      </c>
      <c r="HE313">
        <v>18</v>
      </c>
      <c r="HF313">
        <v>406.499</v>
      </c>
      <c r="HG313">
        <v>432.179</v>
      </c>
      <c r="HH313">
        <v>21.7912</v>
      </c>
      <c r="HI313">
        <v>25.5315</v>
      </c>
      <c r="HJ313">
        <v>30.0011</v>
      </c>
      <c r="HK313">
        <v>25.4781</v>
      </c>
      <c r="HL313">
        <v>25.3961</v>
      </c>
      <c r="HM313">
        <v>34.783</v>
      </c>
      <c r="HN313">
        <v>40.803</v>
      </c>
      <c r="HO313">
        <v>21.7792</v>
      </c>
      <c r="HP313">
        <v>21.7819</v>
      </c>
      <c r="HQ313">
        <v>727.011</v>
      </c>
      <c r="HR313">
        <v>14.747</v>
      </c>
      <c r="HS313">
        <v>100.01</v>
      </c>
      <c r="HT313">
        <v>101.455</v>
      </c>
    </row>
    <row r="314" spans="1:228">
      <c r="A314">
        <v>298</v>
      </c>
      <c r="B314">
        <v>1728494024.5</v>
      </c>
      <c r="C314">
        <v>3087</v>
      </c>
      <c r="D314" t="s">
        <v>964</v>
      </c>
      <c r="E314" t="s">
        <v>965</v>
      </c>
      <c r="F314">
        <v>5</v>
      </c>
      <c r="G314" t="s">
        <v>357</v>
      </c>
      <c r="H314" t="s">
        <v>358</v>
      </c>
      <c r="I314" t="s">
        <v>359</v>
      </c>
      <c r="J314" t="s">
        <v>851</v>
      </c>
      <c r="K314">
        <v>1728494016.714286</v>
      </c>
      <c r="L314">
        <f>(M314)/1000</f>
        <v>0</v>
      </c>
      <c r="M314">
        <f>IF(BH314, AP314, AJ314)</f>
        <v>0</v>
      </c>
      <c r="N314">
        <f>IF(BH314, AK314, AI314)</f>
        <v>0</v>
      </c>
      <c r="O314">
        <f>BJ314 - IF(AW314&gt;1, N314*BD314*100.0/(AY314), 0)</f>
        <v>0</v>
      </c>
      <c r="P314">
        <f>((V314-L314/2)*O314-N314)/(V314+L314/2)</f>
        <v>0</v>
      </c>
      <c r="Q314">
        <f>P314*(BQ314+BR314)/1000.0</f>
        <v>0</v>
      </c>
      <c r="R314">
        <f>(BJ314 - IF(AW314&gt;1, N314*BD314*100.0/(AY314), 0))*(BQ314+BR314)/1000.0</f>
        <v>0</v>
      </c>
      <c r="S314">
        <f>2.0/((1/U314-1/T314)+SIGN(U314)*SQRT((1/U314-1/T314)*(1/U314-1/T314) + 4*BE314/((BE314+1)*(BE314+1))*(2*1/U314*1/T314-1/T314*1/T314)))</f>
        <v>0</v>
      </c>
      <c r="T314">
        <f>IF(LEFT(BF314,1)&lt;&gt;"0",IF(LEFT(BF314,1)="1",3.0,BG314),$D$5+$E$5*(BX314*BQ314/($K$5*1000))+$F$5*(BX314*BQ314/($K$5*1000))*MAX(MIN(BD314,$J$5),$I$5)*MAX(MIN(BD314,$J$5),$I$5)+$G$5*MAX(MIN(BD314,$J$5),$I$5)*(BX314*BQ314/($K$5*1000))+$H$5*(BX314*BQ314/($K$5*1000))*(BX314*BQ314/($K$5*1000)))</f>
        <v>0</v>
      </c>
      <c r="U314">
        <f>L314*(1000-(1000*0.61365*exp(17.502*Y314/(240.97+Y314))/(BQ314+BR314)+BL314)/2)/(1000*0.61365*exp(17.502*Y314/(240.97+Y314))/(BQ314+BR314)-BL314)</f>
        <v>0</v>
      </c>
      <c r="V314">
        <f>1/((BE314+1)/(S314/1.6)+1/(T314/1.37)) + BE314/((BE314+1)/(S314/1.6) + BE314/(T314/1.37))</f>
        <v>0</v>
      </c>
      <c r="W314">
        <f>(AZ314*BC314)</f>
        <v>0</v>
      </c>
      <c r="X314">
        <f>(BS314+(W314+2*0.95*5.67E-8*(((BS314+$B$7)+273)^4-(BS314+273)^4)-44100*L314)/(1.84*29.3*T314+8*0.95*5.67E-8*(BS314+273)^3))</f>
        <v>0</v>
      </c>
      <c r="Y314">
        <f>($C$7*BT314+$D$7*BU314+$E$7*X314)</f>
        <v>0</v>
      </c>
      <c r="Z314">
        <f>0.61365*exp(17.502*Y314/(240.97+Y314))</f>
        <v>0</v>
      </c>
      <c r="AA314">
        <f>(AB314/AC314*100)</f>
        <v>0</v>
      </c>
      <c r="AB314">
        <f>BL314*(BQ314+BR314)/1000</f>
        <v>0</v>
      </c>
      <c r="AC314">
        <f>0.61365*exp(17.502*BS314/(240.97+BS314))</f>
        <v>0</v>
      </c>
      <c r="AD314">
        <f>(Z314-BL314*(BQ314+BR314)/1000)</f>
        <v>0</v>
      </c>
      <c r="AE314">
        <f>(-L314*44100)</f>
        <v>0</v>
      </c>
      <c r="AF314">
        <f>2*29.3*T314*0.92*(BS314-Y314)</f>
        <v>0</v>
      </c>
      <c r="AG314">
        <f>2*0.95*5.67E-8*(((BS314+$B$7)+273)^4-(Y314+273)^4)</f>
        <v>0</v>
      </c>
      <c r="AH314">
        <f>W314+AG314+AE314+AF314</f>
        <v>0</v>
      </c>
      <c r="AI314">
        <f>BP314*AW314*(BK314-BJ314*(1000-AW314*BM314)/(1000-AW314*BL314))/(100*BD314)</f>
        <v>0</v>
      </c>
      <c r="AJ314">
        <f>1000*BP314*AW314*(BL314-BM314)/(100*BD314*(1000-AW314*BL314))</f>
        <v>0</v>
      </c>
      <c r="AK314">
        <f>(AL314 - AM314 - BQ314*1E3/(8.314*(BS314+273.15)) * AO314/BP314 * AN314) * BP314/(100*BD314) * (1000 - BM314)/1000</f>
        <v>0</v>
      </c>
      <c r="AL314">
        <v>726.9674895291963</v>
      </c>
      <c r="AM314">
        <v>702.4362606060603</v>
      </c>
      <c r="AN314">
        <v>2.48628730435718</v>
      </c>
      <c r="AO314">
        <v>66.78939070799302</v>
      </c>
      <c r="AP314">
        <f>(AR314 - AQ314 + BQ314*1E3/(8.314*(BS314+273.15)) * AT314/BP314 * AS314) * BP314/(100*BD314) * 1000/(1000 - AR314)</f>
        <v>0</v>
      </c>
      <c r="AQ314">
        <v>14.79834845063152</v>
      </c>
      <c r="AR314">
        <v>16.20496242424241</v>
      </c>
      <c r="AS314">
        <v>7.231634360846474E-06</v>
      </c>
      <c r="AT314">
        <v>79.34896621495415</v>
      </c>
      <c r="AU314">
        <v>162</v>
      </c>
      <c r="AV314">
        <v>27</v>
      </c>
      <c r="AW314">
        <f>IF(AU314*$H$13&gt;=AY314,1.0,(AY314/(AY314-AU314*$H$13)))</f>
        <v>0</v>
      </c>
      <c r="AX314">
        <f>(AW314-1)*100</f>
        <v>0</v>
      </c>
      <c r="AY314">
        <f>MAX(0,($B$13+$C$13*BX314)/(1+$D$13*BX314)*BQ314/(BS314+273)*$E$13)</f>
        <v>0</v>
      </c>
      <c r="AZ314">
        <f>$B$11*BY314+$C$11*BZ314+$F$11*CK314*(1-CN314)</f>
        <v>0</v>
      </c>
      <c r="BA314">
        <f>AZ314*BB314</f>
        <v>0</v>
      </c>
      <c r="BB314">
        <f>($B$11*$D$9+$C$11*$D$9+$F$11*((CX314+CP314)/MAX(CX314+CP314+CY314, 0.1)*$I$9+CY314/MAX(CX314+CP314+CY314, 0.1)*$J$9))/($B$11+$C$11+$F$11)</f>
        <v>0</v>
      </c>
      <c r="BC314">
        <f>($B$11*$K$9+$C$11*$K$9+$F$11*((CX314+CP314)/MAX(CX314+CP314+CY314, 0.1)*$P$9+CY314/MAX(CX314+CP314+CY314, 0.1)*$Q$9))/($B$11+$C$11+$F$11)</f>
        <v>0</v>
      </c>
      <c r="BD314">
        <v>6</v>
      </c>
      <c r="BE314">
        <v>0.5</v>
      </c>
      <c r="BF314" t="s">
        <v>361</v>
      </c>
      <c r="BG314">
        <v>2</v>
      </c>
      <c r="BH314" t="b">
        <v>1</v>
      </c>
      <c r="BI314">
        <v>1728494016.714286</v>
      </c>
      <c r="BJ314">
        <v>673.2283571428572</v>
      </c>
      <c r="BK314">
        <v>702.8770000000002</v>
      </c>
      <c r="BL314">
        <v>16.20375714285714</v>
      </c>
      <c r="BM314">
        <v>14.79540714285714</v>
      </c>
      <c r="BN314">
        <v>680.6409285714284</v>
      </c>
      <c r="BO314">
        <v>16.29420357142857</v>
      </c>
      <c r="BP314">
        <v>600.0217857142858</v>
      </c>
      <c r="BQ314">
        <v>97.50103928571427</v>
      </c>
      <c r="BR314">
        <v>0.1000722071428571</v>
      </c>
      <c r="BS314">
        <v>24.84573214285714</v>
      </c>
      <c r="BT314">
        <v>25.018525</v>
      </c>
      <c r="BU314">
        <v>999.9000000000002</v>
      </c>
      <c r="BV314">
        <v>0</v>
      </c>
      <c r="BW314">
        <v>0</v>
      </c>
      <c r="BX314">
        <v>9990.199999999999</v>
      </c>
      <c r="BY314">
        <v>0</v>
      </c>
      <c r="BZ314">
        <v>302.8873571428571</v>
      </c>
      <c r="CA314">
        <v>-29.64863571428571</v>
      </c>
      <c r="CB314">
        <v>684.3168214285713</v>
      </c>
      <c r="CC314">
        <v>713.4325357142856</v>
      </c>
      <c r="CD314">
        <v>1.408359642857143</v>
      </c>
      <c r="CE314">
        <v>702.8770000000002</v>
      </c>
      <c r="CF314">
        <v>14.79540714285714</v>
      </c>
      <c r="CG314">
        <v>1.5798825</v>
      </c>
      <c r="CH314">
        <v>1.4425675</v>
      </c>
      <c r="CI314">
        <v>13.76398571428571</v>
      </c>
      <c r="CJ314">
        <v>12.372625</v>
      </c>
      <c r="CK314">
        <v>1599.986071428571</v>
      </c>
      <c r="CL314">
        <v>0.6919978214285712</v>
      </c>
      <c r="CM314">
        <v>0.3080021785714285</v>
      </c>
      <c r="CN314">
        <v>0</v>
      </c>
      <c r="CO314">
        <v>2.152182142857143</v>
      </c>
      <c r="CP314">
        <v>0</v>
      </c>
      <c r="CQ314">
        <v>15725.70357142857</v>
      </c>
      <c r="CR314">
        <v>13790.06071428572</v>
      </c>
      <c r="CS314">
        <v>36.75442857142857</v>
      </c>
      <c r="CT314">
        <v>38.05535714285714</v>
      </c>
      <c r="CU314">
        <v>37.38164285714286</v>
      </c>
      <c r="CV314">
        <v>36.26771428571428</v>
      </c>
      <c r="CW314">
        <v>36.20725</v>
      </c>
      <c r="CX314">
        <v>1107.186428571428</v>
      </c>
      <c r="CY314">
        <v>492.7996428571428</v>
      </c>
      <c r="CZ314">
        <v>0</v>
      </c>
      <c r="DA314">
        <v>1728494081.2</v>
      </c>
      <c r="DB314">
        <v>0</v>
      </c>
      <c r="DC314">
        <v>1728490956.5</v>
      </c>
      <c r="DD314" t="s">
        <v>362</v>
      </c>
      <c r="DE314">
        <v>1728490952.5</v>
      </c>
      <c r="DF314">
        <v>1728490956.5</v>
      </c>
      <c r="DG314">
        <v>1</v>
      </c>
      <c r="DH314">
        <v>-0.065</v>
      </c>
      <c r="DI314">
        <v>-0.008</v>
      </c>
      <c r="DJ314">
        <v>-3.246</v>
      </c>
      <c r="DK314">
        <v>-0.091</v>
      </c>
      <c r="DL314">
        <v>52</v>
      </c>
      <c r="DM314">
        <v>15</v>
      </c>
      <c r="DN314">
        <v>0.25</v>
      </c>
      <c r="DO314">
        <v>0.13</v>
      </c>
      <c r="DP314">
        <v>-29.5412756097561</v>
      </c>
      <c r="DQ314">
        <v>-2.263521951219547</v>
      </c>
      <c r="DR314">
        <v>0.279349482819384</v>
      </c>
      <c r="DS314">
        <v>0</v>
      </c>
      <c r="DT314">
        <v>1.409056829268293</v>
      </c>
      <c r="DU314">
        <v>-0.02005965156794406</v>
      </c>
      <c r="DV314">
        <v>0.002504471551313466</v>
      </c>
      <c r="DW314">
        <v>1</v>
      </c>
      <c r="DX314">
        <v>1</v>
      </c>
      <c r="DY314">
        <v>2</v>
      </c>
      <c r="DZ314" t="s">
        <v>363</v>
      </c>
      <c r="EA314">
        <v>3.23052</v>
      </c>
      <c r="EB314">
        <v>2.70417</v>
      </c>
      <c r="EC314">
        <v>0.147108</v>
      </c>
      <c r="ED314">
        <v>0.150781</v>
      </c>
      <c r="EE314">
        <v>0.084838</v>
      </c>
      <c r="EF314">
        <v>0.079564</v>
      </c>
      <c r="EG314">
        <v>28065.1</v>
      </c>
      <c r="EH314">
        <v>27245.2</v>
      </c>
      <c r="EI314">
        <v>31507.8</v>
      </c>
      <c r="EJ314">
        <v>30408.8</v>
      </c>
      <c r="EK314">
        <v>38638.4</v>
      </c>
      <c r="EL314">
        <v>37004.9</v>
      </c>
      <c r="EM314">
        <v>44171.4</v>
      </c>
      <c r="EN314">
        <v>42454.2</v>
      </c>
      <c r="EO314">
        <v>1.82957</v>
      </c>
      <c r="EP314">
        <v>1.87822</v>
      </c>
      <c r="EQ314">
        <v>0.0902824</v>
      </c>
      <c r="ER314">
        <v>0</v>
      </c>
      <c r="ES314">
        <v>23.5478</v>
      </c>
      <c r="ET314">
        <v>999.9</v>
      </c>
      <c r="EU314">
        <v>69.5</v>
      </c>
      <c r="EV314">
        <v>24.6</v>
      </c>
      <c r="EW314">
        <v>22.1297</v>
      </c>
      <c r="EX314">
        <v>60.6719</v>
      </c>
      <c r="EY314">
        <v>24.7877</v>
      </c>
      <c r="EZ314">
        <v>1</v>
      </c>
      <c r="FA314">
        <v>-0.111649</v>
      </c>
      <c r="FB314">
        <v>1.30408</v>
      </c>
      <c r="FC314">
        <v>20.1942</v>
      </c>
      <c r="FD314">
        <v>5.21894</v>
      </c>
      <c r="FE314">
        <v>11.998</v>
      </c>
      <c r="FF314">
        <v>4.9648</v>
      </c>
      <c r="FG314">
        <v>3.29548</v>
      </c>
      <c r="FH314">
        <v>9999</v>
      </c>
      <c r="FI314">
        <v>9999</v>
      </c>
      <c r="FJ314">
        <v>9999</v>
      </c>
      <c r="FK314">
        <v>148.8</v>
      </c>
      <c r="FL314">
        <v>4.97098</v>
      </c>
      <c r="FM314">
        <v>1.86768</v>
      </c>
      <c r="FN314">
        <v>1.85895</v>
      </c>
      <c r="FO314">
        <v>1.86508</v>
      </c>
      <c r="FP314">
        <v>1.86304</v>
      </c>
      <c r="FQ314">
        <v>1.86446</v>
      </c>
      <c r="FR314">
        <v>1.85989</v>
      </c>
      <c r="FS314">
        <v>1.86397</v>
      </c>
      <c r="FT314">
        <v>0</v>
      </c>
      <c r="FU314">
        <v>0</v>
      </c>
      <c r="FV314">
        <v>0</v>
      </c>
      <c r="FW314">
        <v>0</v>
      </c>
      <c r="FX314" t="s">
        <v>364</v>
      </c>
      <c r="FY314" t="s">
        <v>365</v>
      </c>
      <c r="FZ314" t="s">
        <v>366</v>
      </c>
      <c r="GA314" t="s">
        <v>366</v>
      </c>
      <c r="GB314" t="s">
        <v>366</v>
      </c>
      <c r="GC314" t="s">
        <v>366</v>
      </c>
      <c r="GD314">
        <v>0</v>
      </c>
      <c r="GE314">
        <v>100</v>
      </c>
      <c r="GF314">
        <v>100</v>
      </c>
      <c r="GG314">
        <v>-7.536</v>
      </c>
      <c r="GH314">
        <v>-0.09039999999999999</v>
      </c>
      <c r="GI314">
        <v>-2.868309889394353</v>
      </c>
      <c r="GJ314">
        <v>-0.006773961979547998</v>
      </c>
      <c r="GK314">
        <v>-8.296070481250098E-08</v>
      </c>
      <c r="GL314">
        <v>3.322967193956903E-10</v>
      </c>
      <c r="GM314">
        <v>-0.07871069313407227</v>
      </c>
      <c r="GN314">
        <v>-0.00208336341840114</v>
      </c>
      <c r="GO314">
        <v>8.801746095907445E-05</v>
      </c>
      <c r="GP314">
        <v>-2.677693255255651E-07</v>
      </c>
      <c r="GQ314">
        <v>3</v>
      </c>
      <c r="GR314">
        <v>2052</v>
      </c>
      <c r="GS314">
        <v>2</v>
      </c>
      <c r="GT314">
        <v>18</v>
      </c>
      <c r="GU314">
        <v>51.2</v>
      </c>
      <c r="GV314">
        <v>51.1</v>
      </c>
      <c r="GW314">
        <v>1.75903</v>
      </c>
      <c r="GX314">
        <v>2.37305</v>
      </c>
      <c r="GY314">
        <v>1.44775</v>
      </c>
      <c r="GZ314">
        <v>2.32056</v>
      </c>
      <c r="HA314">
        <v>1.55151</v>
      </c>
      <c r="HB314">
        <v>2.39258</v>
      </c>
      <c r="HC314">
        <v>29.751</v>
      </c>
      <c r="HD314">
        <v>14.4823</v>
      </c>
      <c r="HE314">
        <v>18</v>
      </c>
      <c r="HF314">
        <v>408.335</v>
      </c>
      <c r="HG314">
        <v>432.1</v>
      </c>
      <c r="HH314">
        <v>21.7691</v>
      </c>
      <c r="HI314">
        <v>25.5402</v>
      </c>
      <c r="HJ314">
        <v>30.0007</v>
      </c>
      <c r="HK314">
        <v>25.4887</v>
      </c>
      <c r="HL314">
        <v>25.4045</v>
      </c>
      <c r="HM314">
        <v>35.2414</v>
      </c>
      <c r="HN314">
        <v>40.803</v>
      </c>
      <c r="HO314">
        <v>21.7792</v>
      </c>
      <c r="HP314">
        <v>21.7519</v>
      </c>
      <c r="HQ314">
        <v>737.035</v>
      </c>
      <c r="HR314">
        <v>14.747</v>
      </c>
      <c r="HS314">
        <v>100.007</v>
      </c>
      <c r="HT314">
        <v>101.453</v>
      </c>
    </row>
    <row r="315" spans="1:228">
      <c r="A315">
        <v>299</v>
      </c>
      <c r="B315">
        <v>1728494029.5</v>
      </c>
      <c r="C315">
        <v>3092</v>
      </c>
      <c r="D315" t="s">
        <v>966</v>
      </c>
      <c r="E315" t="s">
        <v>967</v>
      </c>
      <c r="F315">
        <v>5</v>
      </c>
      <c r="G315" t="s">
        <v>357</v>
      </c>
      <c r="H315" t="s">
        <v>358</v>
      </c>
      <c r="I315" t="s">
        <v>359</v>
      </c>
      <c r="J315" t="s">
        <v>851</v>
      </c>
      <c r="K315">
        <v>1728494022</v>
      </c>
      <c r="L315">
        <f>(M315)/1000</f>
        <v>0</v>
      </c>
      <c r="M315">
        <f>IF(BH315, AP315, AJ315)</f>
        <v>0</v>
      </c>
      <c r="N315">
        <f>IF(BH315, AK315, AI315)</f>
        <v>0</v>
      </c>
      <c r="O315">
        <f>BJ315 - IF(AW315&gt;1, N315*BD315*100.0/(AY315), 0)</f>
        <v>0</v>
      </c>
      <c r="P315">
        <f>((V315-L315/2)*O315-N315)/(V315+L315/2)</f>
        <v>0</v>
      </c>
      <c r="Q315">
        <f>P315*(BQ315+BR315)/1000.0</f>
        <v>0</v>
      </c>
      <c r="R315">
        <f>(BJ315 - IF(AW315&gt;1, N315*BD315*100.0/(AY315), 0))*(BQ315+BR315)/1000.0</f>
        <v>0</v>
      </c>
      <c r="S315">
        <f>2.0/((1/U315-1/T315)+SIGN(U315)*SQRT((1/U315-1/T315)*(1/U315-1/T315) + 4*BE315/((BE315+1)*(BE315+1))*(2*1/U315*1/T315-1/T315*1/T315)))</f>
        <v>0</v>
      </c>
      <c r="T315">
        <f>IF(LEFT(BF315,1)&lt;&gt;"0",IF(LEFT(BF315,1)="1",3.0,BG315),$D$5+$E$5*(BX315*BQ315/($K$5*1000))+$F$5*(BX315*BQ315/($K$5*1000))*MAX(MIN(BD315,$J$5),$I$5)*MAX(MIN(BD315,$J$5),$I$5)+$G$5*MAX(MIN(BD315,$J$5),$I$5)*(BX315*BQ315/($K$5*1000))+$H$5*(BX315*BQ315/($K$5*1000))*(BX315*BQ315/($K$5*1000)))</f>
        <v>0</v>
      </c>
      <c r="U315">
        <f>L315*(1000-(1000*0.61365*exp(17.502*Y315/(240.97+Y315))/(BQ315+BR315)+BL315)/2)/(1000*0.61365*exp(17.502*Y315/(240.97+Y315))/(BQ315+BR315)-BL315)</f>
        <v>0</v>
      </c>
      <c r="V315">
        <f>1/((BE315+1)/(S315/1.6)+1/(T315/1.37)) + BE315/((BE315+1)/(S315/1.6) + BE315/(T315/1.37))</f>
        <v>0</v>
      </c>
      <c r="W315">
        <f>(AZ315*BC315)</f>
        <v>0</v>
      </c>
      <c r="X315">
        <f>(BS315+(W315+2*0.95*5.67E-8*(((BS315+$B$7)+273)^4-(BS315+273)^4)-44100*L315)/(1.84*29.3*T315+8*0.95*5.67E-8*(BS315+273)^3))</f>
        <v>0</v>
      </c>
      <c r="Y315">
        <f>($C$7*BT315+$D$7*BU315+$E$7*X315)</f>
        <v>0</v>
      </c>
      <c r="Z315">
        <f>0.61365*exp(17.502*Y315/(240.97+Y315))</f>
        <v>0</v>
      </c>
      <c r="AA315">
        <f>(AB315/AC315*100)</f>
        <v>0</v>
      </c>
      <c r="AB315">
        <f>BL315*(BQ315+BR315)/1000</f>
        <v>0</v>
      </c>
      <c r="AC315">
        <f>0.61365*exp(17.502*BS315/(240.97+BS315))</f>
        <v>0</v>
      </c>
      <c r="AD315">
        <f>(Z315-BL315*(BQ315+BR315)/1000)</f>
        <v>0</v>
      </c>
      <c r="AE315">
        <f>(-L315*44100)</f>
        <v>0</v>
      </c>
      <c r="AF315">
        <f>2*29.3*T315*0.92*(BS315-Y315)</f>
        <v>0</v>
      </c>
      <c r="AG315">
        <f>2*0.95*5.67E-8*(((BS315+$B$7)+273)^4-(Y315+273)^4)</f>
        <v>0</v>
      </c>
      <c r="AH315">
        <f>W315+AG315+AE315+AF315</f>
        <v>0</v>
      </c>
      <c r="AI315">
        <f>BP315*AW315*(BK315-BJ315*(1000-AW315*BM315)/(1000-AW315*BL315))/(100*BD315)</f>
        <v>0</v>
      </c>
      <c r="AJ315">
        <f>1000*BP315*AW315*(BL315-BM315)/(100*BD315*(1000-AW315*BL315))</f>
        <v>0</v>
      </c>
      <c r="AK315">
        <f>(AL315 - AM315 - BQ315*1E3/(8.314*(BS315+273.15)) * AO315/BP315 * AN315) * BP315/(100*BD315) * (1000 - BM315)/1000</f>
        <v>0</v>
      </c>
      <c r="AL315">
        <v>740.1547256916587</v>
      </c>
      <c r="AM315">
        <v>715.22223030303</v>
      </c>
      <c r="AN315">
        <v>2.555058493183203</v>
      </c>
      <c r="AO315">
        <v>66.78939070799302</v>
      </c>
      <c r="AP315">
        <f>(AR315 - AQ315 + BQ315*1E3/(8.314*(BS315+273.15)) * AT315/BP315 * AS315) * BP315/(100*BD315) * 1000/(1000 - AR315)</f>
        <v>0</v>
      </c>
      <c r="AQ315">
        <v>14.79995533802834</v>
      </c>
      <c r="AR315">
        <v>16.2077</v>
      </c>
      <c r="AS315">
        <v>1.752938538480614E-05</v>
      </c>
      <c r="AT315">
        <v>79.34896621495415</v>
      </c>
      <c r="AU315">
        <v>162</v>
      </c>
      <c r="AV315">
        <v>27</v>
      </c>
      <c r="AW315">
        <f>IF(AU315*$H$13&gt;=AY315,1.0,(AY315/(AY315-AU315*$H$13)))</f>
        <v>0</v>
      </c>
      <c r="AX315">
        <f>(AW315-1)*100</f>
        <v>0</v>
      </c>
      <c r="AY315">
        <f>MAX(0,($B$13+$C$13*BX315)/(1+$D$13*BX315)*BQ315/(BS315+273)*$E$13)</f>
        <v>0</v>
      </c>
      <c r="AZ315">
        <f>$B$11*BY315+$C$11*BZ315+$F$11*CK315*(1-CN315)</f>
        <v>0</v>
      </c>
      <c r="BA315">
        <f>AZ315*BB315</f>
        <v>0</v>
      </c>
      <c r="BB315">
        <f>($B$11*$D$9+$C$11*$D$9+$F$11*((CX315+CP315)/MAX(CX315+CP315+CY315, 0.1)*$I$9+CY315/MAX(CX315+CP315+CY315, 0.1)*$J$9))/($B$11+$C$11+$F$11)</f>
        <v>0</v>
      </c>
      <c r="BC315">
        <f>($B$11*$K$9+$C$11*$K$9+$F$11*((CX315+CP315)/MAX(CX315+CP315+CY315, 0.1)*$P$9+CY315/MAX(CX315+CP315+CY315, 0.1)*$Q$9))/($B$11+$C$11+$F$11)</f>
        <v>0</v>
      </c>
      <c r="BD315">
        <v>6</v>
      </c>
      <c r="BE315">
        <v>0.5</v>
      </c>
      <c r="BF315" t="s">
        <v>361</v>
      </c>
      <c r="BG315">
        <v>2</v>
      </c>
      <c r="BH315" t="b">
        <v>1</v>
      </c>
      <c r="BI315">
        <v>1728494022</v>
      </c>
      <c r="BJ315">
        <v>686.2477777777777</v>
      </c>
      <c r="BK315">
        <v>716.1824074074073</v>
      </c>
      <c r="BL315">
        <v>16.20470740740741</v>
      </c>
      <c r="BM315">
        <v>14.79805555555555</v>
      </c>
      <c r="BN315">
        <v>693.7443333333334</v>
      </c>
      <c r="BO315">
        <v>16.29514814814815</v>
      </c>
      <c r="BP315">
        <v>600.0234074074075</v>
      </c>
      <c r="BQ315">
        <v>97.50118148148148</v>
      </c>
      <c r="BR315">
        <v>0.1000049962962963</v>
      </c>
      <c r="BS315">
        <v>24.85295185185185</v>
      </c>
      <c r="BT315">
        <v>25.02772592592592</v>
      </c>
      <c r="BU315">
        <v>999.9000000000001</v>
      </c>
      <c r="BV315">
        <v>0</v>
      </c>
      <c r="BW315">
        <v>0</v>
      </c>
      <c r="BX315">
        <v>9999.166666666666</v>
      </c>
      <c r="BY315">
        <v>0</v>
      </c>
      <c r="BZ315">
        <v>318.6961481481481</v>
      </c>
      <c r="CA315">
        <v>-29.93467037037037</v>
      </c>
      <c r="CB315">
        <v>697.5513333333331</v>
      </c>
      <c r="CC315">
        <v>726.9397407407407</v>
      </c>
      <c r="CD315">
        <v>1.406656296296296</v>
      </c>
      <c r="CE315">
        <v>716.1824074074073</v>
      </c>
      <c r="CF315">
        <v>14.79805555555555</v>
      </c>
      <c r="CG315">
        <v>1.579977037037038</v>
      </c>
      <c r="CH315">
        <v>1.442828518518519</v>
      </c>
      <c r="CI315">
        <v>13.76491111111111</v>
      </c>
      <c r="CJ315">
        <v>12.37537037037037</v>
      </c>
      <c r="CK315">
        <v>1599.994814814815</v>
      </c>
      <c r="CL315">
        <v>0.6919958888888887</v>
      </c>
      <c r="CM315">
        <v>0.308004111111111</v>
      </c>
      <c r="CN315">
        <v>0</v>
      </c>
      <c r="CO315">
        <v>2.13962962962963</v>
      </c>
      <c r="CP315">
        <v>0</v>
      </c>
      <c r="CQ315">
        <v>15763.69259259259</v>
      </c>
      <c r="CR315">
        <v>13790.12592592593</v>
      </c>
      <c r="CS315">
        <v>36.73833333333334</v>
      </c>
      <c r="CT315">
        <v>38.03444444444444</v>
      </c>
      <c r="CU315">
        <v>37.37266666666667</v>
      </c>
      <c r="CV315">
        <v>36.24766666666667</v>
      </c>
      <c r="CW315">
        <v>36.18707407407408</v>
      </c>
      <c r="CX315">
        <v>1107.18962962963</v>
      </c>
      <c r="CY315">
        <v>492.8051851851852</v>
      </c>
      <c r="CZ315">
        <v>0</v>
      </c>
      <c r="DA315">
        <v>1728494086.6</v>
      </c>
      <c r="DB315">
        <v>0</v>
      </c>
      <c r="DC315">
        <v>1728490956.5</v>
      </c>
      <c r="DD315" t="s">
        <v>362</v>
      </c>
      <c r="DE315">
        <v>1728490952.5</v>
      </c>
      <c r="DF315">
        <v>1728490956.5</v>
      </c>
      <c r="DG315">
        <v>1</v>
      </c>
      <c r="DH315">
        <v>-0.065</v>
      </c>
      <c r="DI315">
        <v>-0.008</v>
      </c>
      <c r="DJ315">
        <v>-3.246</v>
      </c>
      <c r="DK315">
        <v>-0.091</v>
      </c>
      <c r="DL315">
        <v>52</v>
      </c>
      <c r="DM315">
        <v>15</v>
      </c>
      <c r="DN315">
        <v>0.25</v>
      </c>
      <c r="DO315">
        <v>0.13</v>
      </c>
      <c r="DP315">
        <v>-29.80911707317073</v>
      </c>
      <c r="DQ315">
        <v>-3.309577003484356</v>
      </c>
      <c r="DR315">
        <v>0.3918177356899376</v>
      </c>
      <c r="DS315">
        <v>0</v>
      </c>
      <c r="DT315">
        <v>1.407727317073171</v>
      </c>
      <c r="DU315">
        <v>-0.0186976306620236</v>
      </c>
      <c r="DV315">
        <v>0.002430124983627382</v>
      </c>
      <c r="DW315">
        <v>1</v>
      </c>
      <c r="DX315">
        <v>1</v>
      </c>
      <c r="DY315">
        <v>2</v>
      </c>
      <c r="DZ315" t="s">
        <v>363</v>
      </c>
      <c r="EA315">
        <v>3.23028</v>
      </c>
      <c r="EB315">
        <v>2.7042</v>
      </c>
      <c r="EC315">
        <v>0.148909</v>
      </c>
      <c r="ED315">
        <v>0.15249</v>
      </c>
      <c r="EE315">
        <v>0.0848486</v>
      </c>
      <c r="EF315">
        <v>0.0795727</v>
      </c>
      <c r="EG315">
        <v>28005.1</v>
      </c>
      <c r="EH315">
        <v>27189.7</v>
      </c>
      <c r="EI315">
        <v>31506.9</v>
      </c>
      <c r="EJ315">
        <v>30408.1</v>
      </c>
      <c r="EK315">
        <v>38636.9</v>
      </c>
      <c r="EL315">
        <v>37003.6</v>
      </c>
      <c r="EM315">
        <v>44170.2</v>
      </c>
      <c r="EN315">
        <v>42453</v>
      </c>
      <c r="EO315">
        <v>1.82785</v>
      </c>
      <c r="EP315">
        <v>1.87822</v>
      </c>
      <c r="EQ315">
        <v>0.0905767</v>
      </c>
      <c r="ER315">
        <v>0</v>
      </c>
      <c r="ES315">
        <v>23.5535</v>
      </c>
      <c r="ET315">
        <v>999.9</v>
      </c>
      <c r="EU315">
        <v>69.5</v>
      </c>
      <c r="EV315">
        <v>24.6</v>
      </c>
      <c r="EW315">
        <v>22.1295</v>
      </c>
      <c r="EX315">
        <v>60.7119</v>
      </c>
      <c r="EY315">
        <v>25.024</v>
      </c>
      <c r="EZ315">
        <v>1</v>
      </c>
      <c r="FA315">
        <v>-0.110714</v>
      </c>
      <c r="FB315">
        <v>1.32462</v>
      </c>
      <c r="FC315">
        <v>20.194</v>
      </c>
      <c r="FD315">
        <v>5.21864</v>
      </c>
      <c r="FE315">
        <v>11.998</v>
      </c>
      <c r="FF315">
        <v>4.96485</v>
      </c>
      <c r="FG315">
        <v>3.2954</v>
      </c>
      <c r="FH315">
        <v>9999</v>
      </c>
      <c r="FI315">
        <v>9999</v>
      </c>
      <c r="FJ315">
        <v>9999</v>
      </c>
      <c r="FK315">
        <v>148.8</v>
      </c>
      <c r="FL315">
        <v>4.97099</v>
      </c>
      <c r="FM315">
        <v>1.86768</v>
      </c>
      <c r="FN315">
        <v>1.85892</v>
      </c>
      <c r="FO315">
        <v>1.86508</v>
      </c>
      <c r="FP315">
        <v>1.86305</v>
      </c>
      <c r="FQ315">
        <v>1.86446</v>
      </c>
      <c r="FR315">
        <v>1.85987</v>
      </c>
      <c r="FS315">
        <v>1.86397</v>
      </c>
      <c r="FT315">
        <v>0</v>
      </c>
      <c r="FU315">
        <v>0</v>
      </c>
      <c r="FV315">
        <v>0</v>
      </c>
      <c r="FW315">
        <v>0</v>
      </c>
      <c r="FX315" t="s">
        <v>364</v>
      </c>
      <c r="FY315" t="s">
        <v>365</v>
      </c>
      <c r="FZ315" t="s">
        <v>366</v>
      </c>
      <c r="GA315" t="s">
        <v>366</v>
      </c>
      <c r="GB315" t="s">
        <v>366</v>
      </c>
      <c r="GC315" t="s">
        <v>366</v>
      </c>
      <c r="GD315">
        <v>0</v>
      </c>
      <c r="GE315">
        <v>100</v>
      </c>
      <c r="GF315">
        <v>100</v>
      </c>
      <c r="GG315">
        <v>-7.617</v>
      </c>
      <c r="GH315">
        <v>-0.0905</v>
      </c>
      <c r="GI315">
        <v>-2.868309889394353</v>
      </c>
      <c r="GJ315">
        <v>-0.006773961979547998</v>
      </c>
      <c r="GK315">
        <v>-8.296070481250098E-08</v>
      </c>
      <c r="GL315">
        <v>3.322967193956903E-10</v>
      </c>
      <c r="GM315">
        <v>-0.07871069313407227</v>
      </c>
      <c r="GN315">
        <v>-0.00208336341840114</v>
      </c>
      <c r="GO315">
        <v>8.801746095907445E-05</v>
      </c>
      <c r="GP315">
        <v>-2.677693255255651E-07</v>
      </c>
      <c r="GQ315">
        <v>3</v>
      </c>
      <c r="GR315">
        <v>2052</v>
      </c>
      <c r="GS315">
        <v>2</v>
      </c>
      <c r="GT315">
        <v>18</v>
      </c>
      <c r="GU315">
        <v>51.3</v>
      </c>
      <c r="GV315">
        <v>51.2</v>
      </c>
      <c r="GW315">
        <v>1.78345</v>
      </c>
      <c r="GX315">
        <v>2.37427</v>
      </c>
      <c r="GY315">
        <v>1.44897</v>
      </c>
      <c r="GZ315">
        <v>2.31934</v>
      </c>
      <c r="HA315">
        <v>1.55151</v>
      </c>
      <c r="HB315">
        <v>2.23511</v>
      </c>
      <c r="HC315">
        <v>29.751</v>
      </c>
      <c r="HD315">
        <v>14.456</v>
      </c>
      <c r="HE315">
        <v>18</v>
      </c>
      <c r="HF315">
        <v>407.504</v>
      </c>
      <c r="HG315">
        <v>432.183</v>
      </c>
      <c r="HH315">
        <v>21.7449</v>
      </c>
      <c r="HI315">
        <v>25.5508</v>
      </c>
      <c r="HJ315">
        <v>30.0008</v>
      </c>
      <c r="HK315">
        <v>25.4972</v>
      </c>
      <c r="HL315">
        <v>25.4151</v>
      </c>
      <c r="HM315">
        <v>35.7603</v>
      </c>
      <c r="HN315">
        <v>40.803</v>
      </c>
      <c r="HO315">
        <v>21.4046</v>
      </c>
      <c r="HP315">
        <v>21.7165</v>
      </c>
      <c r="HQ315">
        <v>752.079</v>
      </c>
      <c r="HR315">
        <v>14.747</v>
      </c>
      <c r="HS315">
        <v>100.005</v>
      </c>
      <c r="HT315">
        <v>101.45</v>
      </c>
    </row>
    <row r="316" spans="1:228">
      <c r="A316">
        <v>300</v>
      </c>
      <c r="B316">
        <v>1728494034.5</v>
      </c>
      <c r="C316">
        <v>3097</v>
      </c>
      <c r="D316" t="s">
        <v>968</v>
      </c>
      <c r="E316" t="s">
        <v>969</v>
      </c>
      <c r="F316">
        <v>5</v>
      </c>
      <c r="G316" t="s">
        <v>357</v>
      </c>
      <c r="H316" t="s">
        <v>358</v>
      </c>
      <c r="I316" t="s">
        <v>359</v>
      </c>
      <c r="J316" t="s">
        <v>851</v>
      </c>
      <c r="K316">
        <v>1728494026.714286</v>
      </c>
      <c r="L316">
        <f>(M316)/1000</f>
        <v>0</v>
      </c>
      <c r="M316">
        <f>IF(BH316, AP316, AJ316)</f>
        <v>0</v>
      </c>
      <c r="N316">
        <f>IF(BH316, AK316, AI316)</f>
        <v>0</v>
      </c>
      <c r="O316">
        <f>BJ316 - IF(AW316&gt;1, N316*BD316*100.0/(AY316), 0)</f>
        <v>0</v>
      </c>
      <c r="P316">
        <f>((V316-L316/2)*O316-N316)/(V316+L316/2)</f>
        <v>0</v>
      </c>
      <c r="Q316">
        <f>P316*(BQ316+BR316)/1000.0</f>
        <v>0</v>
      </c>
      <c r="R316">
        <f>(BJ316 - IF(AW316&gt;1, N316*BD316*100.0/(AY316), 0))*(BQ316+BR316)/1000.0</f>
        <v>0</v>
      </c>
      <c r="S316">
        <f>2.0/((1/U316-1/T316)+SIGN(U316)*SQRT((1/U316-1/T316)*(1/U316-1/T316) + 4*BE316/((BE316+1)*(BE316+1))*(2*1/U316*1/T316-1/T316*1/T316)))</f>
        <v>0</v>
      </c>
      <c r="T316">
        <f>IF(LEFT(BF316,1)&lt;&gt;"0",IF(LEFT(BF316,1)="1",3.0,BG316),$D$5+$E$5*(BX316*BQ316/($K$5*1000))+$F$5*(BX316*BQ316/($K$5*1000))*MAX(MIN(BD316,$J$5),$I$5)*MAX(MIN(BD316,$J$5),$I$5)+$G$5*MAX(MIN(BD316,$J$5),$I$5)*(BX316*BQ316/($K$5*1000))+$H$5*(BX316*BQ316/($K$5*1000))*(BX316*BQ316/($K$5*1000)))</f>
        <v>0</v>
      </c>
      <c r="U316">
        <f>L316*(1000-(1000*0.61365*exp(17.502*Y316/(240.97+Y316))/(BQ316+BR316)+BL316)/2)/(1000*0.61365*exp(17.502*Y316/(240.97+Y316))/(BQ316+BR316)-BL316)</f>
        <v>0</v>
      </c>
      <c r="V316">
        <f>1/((BE316+1)/(S316/1.6)+1/(T316/1.37)) + BE316/((BE316+1)/(S316/1.6) + BE316/(T316/1.37))</f>
        <v>0</v>
      </c>
      <c r="W316">
        <f>(AZ316*BC316)</f>
        <v>0</v>
      </c>
      <c r="X316">
        <f>(BS316+(W316+2*0.95*5.67E-8*(((BS316+$B$7)+273)^4-(BS316+273)^4)-44100*L316)/(1.84*29.3*T316+8*0.95*5.67E-8*(BS316+273)^3))</f>
        <v>0</v>
      </c>
      <c r="Y316">
        <f>($C$7*BT316+$D$7*BU316+$E$7*X316)</f>
        <v>0</v>
      </c>
      <c r="Z316">
        <f>0.61365*exp(17.502*Y316/(240.97+Y316))</f>
        <v>0</v>
      </c>
      <c r="AA316">
        <f>(AB316/AC316*100)</f>
        <v>0</v>
      </c>
      <c r="AB316">
        <f>BL316*(BQ316+BR316)/1000</f>
        <v>0</v>
      </c>
      <c r="AC316">
        <f>0.61365*exp(17.502*BS316/(240.97+BS316))</f>
        <v>0</v>
      </c>
      <c r="AD316">
        <f>(Z316-BL316*(BQ316+BR316)/1000)</f>
        <v>0</v>
      </c>
      <c r="AE316">
        <f>(-L316*44100)</f>
        <v>0</v>
      </c>
      <c r="AF316">
        <f>2*29.3*T316*0.92*(BS316-Y316)</f>
        <v>0</v>
      </c>
      <c r="AG316">
        <f>2*0.95*5.67E-8*(((BS316+$B$7)+273)^4-(Y316+273)^4)</f>
        <v>0</v>
      </c>
      <c r="AH316">
        <f>W316+AG316+AE316+AF316</f>
        <v>0</v>
      </c>
      <c r="AI316">
        <f>BP316*AW316*(BK316-BJ316*(1000-AW316*BM316)/(1000-AW316*BL316))/(100*BD316)</f>
        <v>0</v>
      </c>
      <c r="AJ316">
        <f>1000*BP316*AW316*(BL316-BM316)/(100*BD316*(1000-AW316*BL316))</f>
        <v>0</v>
      </c>
      <c r="AK316">
        <f>(AL316 - AM316 - BQ316*1E3/(8.314*(BS316+273.15)) * AO316/BP316 * AN316) * BP316/(100*BD316) * (1000 - BM316)/1000</f>
        <v>0</v>
      </c>
      <c r="AL316">
        <v>752.6798358202793</v>
      </c>
      <c r="AM316">
        <v>727.6735878787878</v>
      </c>
      <c r="AN316">
        <v>2.489487694936579</v>
      </c>
      <c r="AO316">
        <v>66.78939070799302</v>
      </c>
      <c r="AP316">
        <f>(AR316 - AQ316 + BQ316*1E3/(8.314*(BS316+273.15)) * AT316/BP316 * AS316) * BP316/(100*BD316) * 1000/(1000 - AR316)</f>
        <v>0</v>
      </c>
      <c r="AQ316">
        <v>14.80258510406376</v>
      </c>
      <c r="AR316">
        <v>16.21187757575757</v>
      </c>
      <c r="AS316">
        <v>3.320710855204656E-05</v>
      </c>
      <c r="AT316">
        <v>79.34896621495415</v>
      </c>
      <c r="AU316">
        <v>163</v>
      </c>
      <c r="AV316">
        <v>27</v>
      </c>
      <c r="AW316">
        <f>IF(AU316*$H$13&gt;=AY316,1.0,(AY316/(AY316-AU316*$H$13)))</f>
        <v>0</v>
      </c>
      <c r="AX316">
        <f>(AW316-1)*100</f>
        <v>0</v>
      </c>
      <c r="AY316">
        <f>MAX(0,($B$13+$C$13*BX316)/(1+$D$13*BX316)*BQ316/(BS316+273)*$E$13)</f>
        <v>0</v>
      </c>
      <c r="AZ316">
        <f>$B$11*BY316+$C$11*BZ316+$F$11*CK316*(1-CN316)</f>
        <v>0</v>
      </c>
      <c r="BA316">
        <f>AZ316*BB316</f>
        <v>0</v>
      </c>
      <c r="BB316">
        <f>($B$11*$D$9+$C$11*$D$9+$F$11*((CX316+CP316)/MAX(CX316+CP316+CY316, 0.1)*$I$9+CY316/MAX(CX316+CP316+CY316, 0.1)*$J$9))/($B$11+$C$11+$F$11)</f>
        <v>0</v>
      </c>
      <c r="BC316">
        <f>($B$11*$K$9+$C$11*$K$9+$F$11*((CX316+CP316)/MAX(CX316+CP316+CY316, 0.1)*$P$9+CY316/MAX(CX316+CP316+CY316, 0.1)*$Q$9))/($B$11+$C$11+$F$11)</f>
        <v>0</v>
      </c>
      <c r="BD316">
        <v>6</v>
      </c>
      <c r="BE316">
        <v>0.5</v>
      </c>
      <c r="BF316" t="s">
        <v>361</v>
      </c>
      <c r="BG316">
        <v>2</v>
      </c>
      <c r="BH316" t="b">
        <v>1</v>
      </c>
      <c r="BI316">
        <v>1728494026.714286</v>
      </c>
      <c r="BJ316">
        <v>697.8791428571429</v>
      </c>
      <c r="BK316">
        <v>728.0540714285714</v>
      </c>
      <c r="BL316">
        <v>16.20683214285714</v>
      </c>
      <c r="BM316">
        <v>14.80035357142857</v>
      </c>
      <c r="BN316">
        <v>705.4505357142858</v>
      </c>
      <c r="BO316">
        <v>16.29725714285714</v>
      </c>
      <c r="BP316">
        <v>600.0028214285713</v>
      </c>
      <c r="BQ316">
        <v>97.50141428571429</v>
      </c>
      <c r="BR316">
        <v>0.09994372500000001</v>
      </c>
      <c r="BS316">
        <v>24.85906071428571</v>
      </c>
      <c r="BT316">
        <v>25.03851071428571</v>
      </c>
      <c r="BU316">
        <v>999.9000000000002</v>
      </c>
      <c r="BV316">
        <v>0</v>
      </c>
      <c r="BW316">
        <v>0</v>
      </c>
      <c r="BX316">
        <v>10001.33357142857</v>
      </c>
      <c r="BY316">
        <v>0</v>
      </c>
      <c r="BZ316">
        <v>329.8223571428571</v>
      </c>
      <c r="CA316">
        <v>-30.17493928571429</v>
      </c>
      <c r="CB316">
        <v>709.3758214285714</v>
      </c>
      <c r="CC316">
        <v>738.9914642857142</v>
      </c>
      <c r="CD316">
        <v>1.406477142857143</v>
      </c>
      <c r="CE316">
        <v>728.0540714285714</v>
      </c>
      <c r="CF316">
        <v>14.80035357142857</v>
      </c>
      <c r="CG316">
        <v>1.580188214285714</v>
      </c>
      <c r="CH316">
        <v>1.443055714285714</v>
      </c>
      <c r="CI316">
        <v>13.76695357142857</v>
      </c>
      <c r="CJ316">
        <v>12.37776785714286</v>
      </c>
      <c r="CK316">
        <v>1599.999642857143</v>
      </c>
      <c r="CL316">
        <v>0.6919967857142856</v>
      </c>
      <c r="CM316">
        <v>0.3080032142857142</v>
      </c>
      <c r="CN316">
        <v>0</v>
      </c>
      <c r="CO316">
        <v>2.156892857142858</v>
      </c>
      <c r="CP316">
        <v>0</v>
      </c>
      <c r="CQ316">
        <v>15797.83214285714</v>
      </c>
      <c r="CR316">
        <v>13790.17142857143</v>
      </c>
      <c r="CS316">
        <v>36.7185</v>
      </c>
      <c r="CT316">
        <v>38.0155</v>
      </c>
      <c r="CU316">
        <v>37.35700000000001</v>
      </c>
      <c r="CV316">
        <v>36.22750000000001</v>
      </c>
      <c r="CW316">
        <v>36.16264285714286</v>
      </c>
      <c r="CX316">
        <v>1107.194285714286</v>
      </c>
      <c r="CY316">
        <v>492.8053571428571</v>
      </c>
      <c r="CZ316">
        <v>0</v>
      </c>
      <c r="DA316">
        <v>1728494091.4</v>
      </c>
      <c r="DB316">
        <v>0</v>
      </c>
      <c r="DC316">
        <v>1728490956.5</v>
      </c>
      <c r="DD316" t="s">
        <v>362</v>
      </c>
      <c r="DE316">
        <v>1728490952.5</v>
      </c>
      <c r="DF316">
        <v>1728490956.5</v>
      </c>
      <c r="DG316">
        <v>1</v>
      </c>
      <c r="DH316">
        <v>-0.065</v>
      </c>
      <c r="DI316">
        <v>-0.008</v>
      </c>
      <c r="DJ316">
        <v>-3.246</v>
      </c>
      <c r="DK316">
        <v>-0.091</v>
      </c>
      <c r="DL316">
        <v>52</v>
      </c>
      <c r="DM316">
        <v>15</v>
      </c>
      <c r="DN316">
        <v>0.25</v>
      </c>
      <c r="DO316">
        <v>0.13</v>
      </c>
      <c r="DP316">
        <v>-30.006485</v>
      </c>
      <c r="DQ316">
        <v>-3.190723452157514</v>
      </c>
      <c r="DR316">
        <v>0.3865841399682612</v>
      </c>
      <c r="DS316">
        <v>0</v>
      </c>
      <c r="DT316">
        <v>1.40709575</v>
      </c>
      <c r="DU316">
        <v>-0.006284690431520798</v>
      </c>
      <c r="DV316">
        <v>0.001964497248025577</v>
      </c>
      <c r="DW316">
        <v>1</v>
      </c>
      <c r="DX316">
        <v>1</v>
      </c>
      <c r="DY316">
        <v>2</v>
      </c>
      <c r="DZ316" t="s">
        <v>363</v>
      </c>
      <c r="EA316">
        <v>3.23038</v>
      </c>
      <c r="EB316">
        <v>2.70433</v>
      </c>
      <c r="EC316">
        <v>0.150652</v>
      </c>
      <c r="ED316">
        <v>0.154296</v>
      </c>
      <c r="EE316">
        <v>0.08485910000000001</v>
      </c>
      <c r="EF316">
        <v>0.0795767</v>
      </c>
      <c r="EG316">
        <v>27947</v>
      </c>
      <c r="EH316">
        <v>27131.1</v>
      </c>
      <c r="EI316">
        <v>31506.2</v>
      </c>
      <c r="EJ316">
        <v>30407.4</v>
      </c>
      <c r="EK316">
        <v>38635.7</v>
      </c>
      <c r="EL316">
        <v>37002.6</v>
      </c>
      <c r="EM316">
        <v>44169.4</v>
      </c>
      <c r="EN316">
        <v>42452</v>
      </c>
      <c r="EO316">
        <v>1.82658</v>
      </c>
      <c r="EP316">
        <v>1.87825</v>
      </c>
      <c r="EQ316">
        <v>0.09113549999999999</v>
      </c>
      <c r="ER316">
        <v>0</v>
      </c>
      <c r="ES316">
        <v>23.5597</v>
      </c>
      <c r="ET316">
        <v>999.9</v>
      </c>
      <c r="EU316">
        <v>69.5</v>
      </c>
      <c r="EV316">
        <v>24.6</v>
      </c>
      <c r="EW316">
        <v>22.131</v>
      </c>
      <c r="EX316">
        <v>60.8719</v>
      </c>
      <c r="EY316">
        <v>24.7356</v>
      </c>
      <c r="EZ316">
        <v>1</v>
      </c>
      <c r="FA316">
        <v>-0.109863</v>
      </c>
      <c r="FB316">
        <v>1.37877</v>
      </c>
      <c r="FC316">
        <v>20.1936</v>
      </c>
      <c r="FD316">
        <v>5.21999</v>
      </c>
      <c r="FE316">
        <v>11.998</v>
      </c>
      <c r="FF316">
        <v>4.9651</v>
      </c>
      <c r="FG316">
        <v>3.29565</v>
      </c>
      <c r="FH316">
        <v>9999</v>
      </c>
      <c r="FI316">
        <v>9999</v>
      </c>
      <c r="FJ316">
        <v>9999</v>
      </c>
      <c r="FK316">
        <v>148.8</v>
      </c>
      <c r="FL316">
        <v>4.97097</v>
      </c>
      <c r="FM316">
        <v>1.86768</v>
      </c>
      <c r="FN316">
        <v>1.85896</v>
      </c>
      <c r="FO316">
        <v>1.86508</v>
      </c>
      <c r="FP316">
        <v>1.86307</v>
      </c>
      <c r="FQ316">
        <v>1.86444</v>
      </c>
      <c r="FR316">
        <v>1.85988</v>
      </c>
      <c r="FS316">
        <v>1.86395</v>
      </c>
      <c r="FT316">
        <v>0</v>
      </c>
      <c r="FU316">
        <v>0</v>
      </c>
      <c r="FV316">
        <v>0</v>
      </c>
      <c r="FW316">
        <v>0</v>
      </c>
      <c r="FX316" t="s">
        <v>364</v>
      </c>
      <c r="FY316" t="s">
        <v>365</v>
      </c>
      <c r="FZ316" t="s">
        <v>366</v>
      </c>
      <c r="GA316" t="s">
        <v>366</v>
      </c>
      <c r="GB316" t="s">
        <v>366</v>
      </c>
      <c r="GC316" t="s">
        <v>366</v>
      </c>
      <c r="GD316">
        <v>0</v>
      </c>
      <c r="GE316">
        <v>100</v>
      </c>
      <c r="GF316">
        <v>100</v>
      </c>
      <c r="GG316">
        <v>-7.695</v>
      </c>
      <c r="GH316">
        <v>-0.0905</v>
      </c>
      <c r="GI316">
        <v>-2.868309889394353</v>
      </c>
      <c r="GJ316">
        <v>-0.006773961979547998</v>
      </c>
      <c r="GK316">
        <v>-8.296070481250098E-08</v>
      </c>
      <c r="GL316">
        <v>3.322967193956903E-10</v>
      </c>
      <c r="GM316">
        <v>-0.07871069313407227</v>
      </c>
      <c r="GN316">
        <v>-0.00208336341840114</v>
      </c>
      <c r="GO316">
        <v>8.801746095907445E-05</v>
      </c>
      <c r="GP316">
        <v>-2.677693255255651E-07</v>
      </c>
      <c r="GQ316">
        <v>3</v>
      </c>
      <c r="GR316">
        <v>2052</v>
      </c>
      <c r="GS316">
        <v>2</v>
      </c>
      <c r="GT316">
        <v>18</v>
      </c>
      <c r="GU316">
        <v>51.4</v>
      </c>
      <c r="GV316">
        <v>51.3</v>
      </c>
      <c r="GW316">
        <v>1.80786</v>
      </c>
      <c r="GX316">
        <v>2.37061</v>
      </c>
      <c r="GY316">
        <v>1.44775</v>
      </c>
      <c r="GZ316">
        <v>2.32056</v>
      </c>
      <c r="HA316">
        <v>1.55151</v>
      </c>
      <c r="HB316">
        <v>2.3938</v>
      </c>
      <c r="HC316">
        <v>29.751</v>
      </c>
      <c r="HD316">
        <v>14.4823</v>
      </c>
      <c r="HE316">
        <v>18</v>
      </c>
      <c r="HF316">
        <v>406.92</v>
      </c>
      <c r="HG316">
        <v>432.281</v>
      </c>
      <c r="HH316">
        <v>21.7149</v>
      </c>
      <c r="HI316">
        <v>25.5616</v>
      </c>
      <c r="HJ316">
        <v>30.0009</v>
      </c>
      <c r="HK316">
        <v>25.5079</v>
      </c>
      <c r="HL316">
        <v>25.4257</v>
      </c>
      <c r="HM316">
        <v>36.2166</v>
      </c>
      <c r="HN316">
        <v>40.803</v>
      </c>
      <c r="HO316">
        <v>21.4046</v>
      </c>
      <c r="HP316">
        <v>21.6666</v>
      </c>
      <c r="HQ316">
        <v>762.109</v>
      </c>
      <c r="HR316">
        <v>14.747</v>
      </c>
      <c r="HS316">
        <v>100.003</v>
      </c>
      <c r="HT316">
        <v>101.448</v>
      </c>
    </row>
    <row r="317" spans="1:228">
      <c r="A317">
        <v>301</v>
      </c>
      <c r="B317">
        <v>1728494039.5</v>
      </c>
      <c r="C317">
        <v>3102</v>
      </c>
      <c r="D317" t="s">
        <v>970</v>
      </c>
      <c r="E317" t="s">
        <v>971</v>
      </c>
      <c r="F317">
        <v>5</v>
      </c>
      <c r="G317" t="s">
        <v>357</v>
      </c>
      <c r="H317" t="s">
        <v>358</v>
      </c>
      <c r="I317" t="s">
        <v>359</v>
      </c>
      <c r="J317" t="s">
        <v>851</v>
      </c>
      <c r="K317">
        <v>1728494032</v>
      </c>
      <c r="L317">
        <f>(M317)/1000</f>
        <v>0</v>
      </c>
      <c r="M317">
        <f>IF(BH317, AP317, AJ317)</f>
        <v>0</v>
      </c>
      <c r="N317">
        <f>IF(BH317, AK317, AI317)</f>
        <v>0</v>
      </c>
      <c r="O317">
        <f>BJ317 - IF(AW317&gt;1, N317*BD317*100.0/(AY317), 0)</f>
        <v>0</v>
      </c>
      <c r="P317">
        <f>((V317-L317/2)*O317-N317)/(V317+L317/2)</f>
        <v>0</v>
      </c>
      <c r="Q317">
        <f>P317*(BQ317+BR317)/1000.0</f>
        <v>0</v>
      </c>
      <c r="R317">
        <f>(BJ317 - IF(AW317&gt;1, N317*BD317*100.0/(AY317), 0))*(BQ317+BR317)/1000.0</f>
        <v>0</v>
      </c>
      <c r="S317">
        <f>2.0/((1/U317-1/T317)+SIGN(U317)*SQRT((1/U317-1/T317)*(1/U317-1/T317) + 4*BE317/((BE317+1)*(BE317+1))*(2*1/U317*1/T317-1/T317*1/T317)))</f>
        <v>0</v>
      </c>
      <c r="T317">
        <f>IF(LEFT(BF317,1)&lt;&gt;"0",IF(LEFT(BF317,1)="1",3.0,BG317),$D$5+$E$5*(BX317*BQ317/($K$5*1000))+$F$5*(BX317*BQ317/($K$5*1000))*MAX(MIN(BD317,$J$5),$I$5)*MAX(MIN(BD317,$J$5),$I$5)+$G$5*MAX(MIN(BD317,$J$5),$I$5)*(BX317*BQ317/($K$5*1000))+$H$5*(BX317*BQ317/($K$5*1000))*(BX317*BQ317/($K$5*1000)))</f>
        <v>0</v>
      </c>
      <c r="U317">
        <f>L317*(1000-(1000*0.61365*exp(17.502*Y317/(240.97+Y317))/(BQ317+BR317)+BL317)/2)/(1000*0.61365*exp(17.502*Y317/(240.97+Y317))/(BQ317+BR317)-BL317)</f>
        <v>0</v>
      </c>
      <c r="V317">
        <f>1/((BE317+1)/(S317/1.6)+1/(T317/1.37)) + BE317/((BE317+1)/(S317/1.6) + BE317/(T317/1.37))</f>
        <v>0</v>
      </c>
      <c r="W317">
        <f>(AZ317*BC317)</f>
        <v>0</v>
      </c>
      <c r="X317">
        <f>(BS317+(W317+2*0.95*5.67E-8*(((BS317+$B$7)+273)^4-(BS317+273)^4)-44100*L317)/(1.84*29.3*T317+8*0.95*5.67E-8*(BS317+273)^3))</f>
        <v>0</v>
      </c>
      <c r="Y317">
        <f>($C$7*BT317+$D$7*BU317+$E$7*X317)</f>
        <v>0</v>
      </c>
      <c r="Z317">
        <f>0.61365*exp(17.502*Y317/(240.97+Y317))</f>
        <v>0</v>
      </c>
      <c r="AA317">
        <f>(AB317/AC317*100)</f>
        <v>0</v>
      </c>
      <c r="AB317">
        <f>BL317*(BQ317+BR317)/1000</f>
        <v>0</v>
      </c>
      <c r="AC317">
        <f>0.61365*exp(17.502*BS317/(240.97+BS317))</f>
        <v>0</v>
      </c>
      <c r="AD317">
        <f>(Z317-BL317*(BQ317+BR317)/1000)</f>
        <v>0</v>
      </c>
      <c r="AE317">
        <f>(-L317*44100)</f>
        <v>0</v>
      </c>
      <c r="AF317">
        <f>2*29.3*T317*0.92*(BS317-Y317)</f>
        <v>0</v>
      </c>
      <c r="AG317">
        <f>2*0.95*5.67E-8*(((BS317+$B$7)+273)^4-(Y317+273)^4)</f>
        <v>0</v>
      </c>
      <c r="AH317">
        <f>W317+AG317+AE317+AF317</f>
        <v>0</v>
      </c>
      <c r="AI317">
        <f>BP317*AW317*(BK317-BJ317*(1000-AW317*BM317)/(1000-AW317*BL317))/(100*BD317)</f>
        <v>0</v>
      </c>
      <c r="AJ317">
        <f>1000*BP317*AW317*(BL317-BM317)/(100*BD317*(1000-AW317*BL317))</f>
        <v>0</v>
      </c>
      <c r="AK317">
        <f>(AL317 - AM317 - BQ317*1E3/(8.314*(BS317+273.15)) * AO317/BP317 * AN317) * BP317/(100*BD317) * (1000 - BM317)/1000</f>
        <v>0</v>
      </c>
      <c r="AL317">
        <v>765.7498250756564</v>
      </c>
      <c r="AM317">
        <v>740.407381818182</v>
      </c>
      <c r="AN317">
        <v>2.542003483487553</v>
      </c>
      <c r="AO317">
        <v>66.78939070799302</v>
      </c>
      <c r="AP317">
        <f>(AR317 - AQ317 + BQ317*1E3/(8.314*(BS317+273.15)) * AT317/BP317 * AS317) * BP317/(100*BD317) * 1000/(1000 - AR317)</f>
        <v>0</v>
      </c>
      <c r="AQ317">
        <v>14.80608227166638</v>
      </c>
      <c r="AR317">
        <v>16.21236363636364</v>
      </c>
      <c r="AS317">
        <v>6.003991997395846E-06</v>
      </c>
      <c r="AT317">
        <v>79.34896621495415</v>
      </c>
      <c r="AU317">
        <v>162</v>
      </c>
      <c r="AV317">
        <v>27</v>
      </c>
      <c r="AW317">
        <f>IF(AU317*$H$13&gt;=AY317,1.0,(AY317/(AY317-AU317*$H$13)))</f>
        <v>0</v>
      </c>
      <c r="AX317">
        <f>(AW317-1)*100</f>
        <v>0</v>
      </c>
      <c r="AY317">
        <f>MAX(0,($B$13+$C$13*BX317)/(1+$D$13*BX317)*BQ317/(BS317+273)*$E$13)</f>
        <v>0</v>
      </c>
      <c r="AZ317">
        <f>$B$11*BY317+$C$11*BZ317+$F$11*CK317*(1-CN317)</f>
        <v>0</v>
      </c>
      <c r="BA317">
        <f>AZ317*BB317</f>
        <v>0</v>
      </c>
      <c r="BB317">
        <f>($B$11*$D$9+$C$11*$D$9+$F$11*((CX317+CP317)/MAX(CX317+CP317+CY317, 0.1)*$I$9+CY317/MAX(CX317+CP317+CY317, 0.1)*$J$9))/($B$11+$C$11+$F$11)</f>
        <v>0</v>
      </c>
      <c r="BC317">
        <f>($B$11*$K$9+$C$11*$K$9+$F$11*((CX317+CP317)/MAX(CX317+CP317+CY317, 0.1)*$P$9+CY317/MAX(CX317+CP317+CY317, 0.1)*$Q$9))/($B$11+$C$11+$F$11)</f>
        <v>0</v>
      </c>
      <c r="BD317">
        <v>6</v>
      </c>
      <c r="BE317">
        <v>0.5</v>
      </c>
      <c r="BF317" t="s">
        <v>361</v>
      </c>
      <c r="BG317">
        <v>2</v>
      </c>
      <c r="BH317" t="b">
        <v>1</v>
      </c>
      <c r="BI317">
        <v>1728494032</v>
      </c>
      <c r="BJ317">
        <v>710.9948518518519</v>
      </c>
      <c r="BK317">
        <v>741.4972962962964</v>
      </c>
      <c r="BL317">
        <v>16.2095</v>
      </c>
      <c r="BM317">
        <v>14.80300740740741</v>
      </c>
      <c r="BN317">
        <v>718.6506666666669</v>
      </c>
      <c r="BO317">
        <v>16.29992222222222</v>
      </c>
      <c r="BP317">
        <v>599.9915185185185</v>
      </c>
      <c r="BQ317">
        <v>97.50133333333333</v>
      </c>
      <c r="BR317">
        <v>0.0999410222222222</v>
      </c>
      <c r="BS317">
        <v>24.86533703703704</v>
      </c>
      <c r="BT317">
        <v>25.05013703703704</v>
      </c>
      <c r="BU317">
        <v>999.9000000000001</v>
      </c>
      <c r="BV317">
        <v>0</v>
      </c>
      <c r="BW317">
        <v>0</v>
      </c>
      <c r="BX317">
        <v>9999.187037037036</v>
      </c>
      <c r="BY317">
        <v>0</v>
      </c>
      <c r="BZ317">
        <v>339.004</v>
      </c>
      <c r="CA317">
        <v>-30.50242222222223</v>
      </c>
      <c r="CB317">
        <v>722.7096296296296</v>
      </c>
      <c r="CC317">
        <v>752.6386296296296</v>
      </c>
      <c r="CD317">
        <v>1.406493333333333</v>
      </c>
      <c r="CE317">
        <v>741.4972962962964</v>
      </c>
      <c r="CF317">
        <v>14.80300740740741</v>
      </c>
      <c r="CG317">
        <v>1.580446666666667</v>
      </c>
      <c r="CH317">
        <v>1.443312592592593</v>
      </c>
      <c r="CI317">
        <v>13.76947407407407</v>
      </c>
      <c r="CJ317">
        <v>12.38048518518518</v>
      </c>
      <c r="CK317">
        <v>1599.998518518518</v>
      </c>
      <c r="CL317">
        <v>0.6919941111111112</v>
      </c>
      <c r="CM317">
        <v>0.3080058888888889</v>
      </c>
      <c r="CN317">
        <v>0</v>
      </c>
      <c r="CO317">
        <v>2.201118518518518</v>
      </c>
      <c r="CP317">
        <v>0</v>
      </c>
      <c r="CQ317">
        <v>15836.48888888889</v>
      </c>
      <c r="CR317">
        <v>13790.14444444444</v>
      </c>
      <c r="CS317">
        <v>36.69633333333334</v>
      </c>
      <c r="CT317">
        <v>37.99766666666666</v>
      </c>
      <c r="CU317">
        <v>37.33533333333333</v>
      </c>
      <c r="CV317">
        <v>36.20566666666667</v>
      </c>
      <c r="CW317">
        <v>36.14107407407408</v>
      </c>
      <c r="CX317">
        <v>1107.19037037037</v>
      </c>
      <c r="CY317">
        <v>492.8081481481481</v>
      </c>
      <c r="CZ317">
        <v>0</v>
      </c>
      <c r="DA317">
        <v>1728494096.2</v>
      </c>
      <c r="DB317">
        <v>0</v>
      </c>
      <c r="DC317">
        <v>1728490956.5</v>
      </c>
      <c r="DD317" t="s">
        <v>362</v>
      </c>
      <c r="DE317">
        <v>1728490952.5</v>
      </c>
      <c r="DF317">
        <v>1728490956.5</v>
      </c>
      <c r="DG317">
        <v>1</v>
      </c>
      <c r="DH317">
        <v>-0.065</v>
      </c>
      <c r="DI317">
        <v>-0.008</v>
      </c>
      <c r="DJ317">
        <v>-3.246</v>
      </c>
      <c r="DK317">
        <v>-0.091</v>
      </c>
      <c r="DL317">
        <v>52</v>
      </c>
      <c r="DM317">
        <v>15</v>
      </c>
      <c r="DN317">
        <v>0.25</v>
      </c>
      <c r="DO317">
        <v>0.13</v>
      </c>
      <c r="DP317">
        <v>-30.24663170731707</v>
      </c>
      <c r="DQ317">
        <v>-3.902661324041814</v>
      </c>
      <c r="DR317">
        <v>0.4451610782402389</v>
      </c>
      <c r="DS317">
        <v>0</v>
      </c>
      <c r="DT317">
        <v>1.406334390243902</v>
      </c>
      <c r="DU317">
        <v>0.00462167247386576</v>
      </c>
      <c r="DV317">
        <v>0.001143501359817666</v>
      </c>
      <c r="DW317">
        <v>1</v>
      </c>
      <c r="DX317">
        <v>1</v>
      </c>
      <c r="DY317">
        <v>2</v>
      </c>
      <c r="DZ317" t="s">
        <v>363</v>
      </c>
      <c r="EA317">
        <v>3.23031</v>
      </c>
      <c r="EB317">
        <v>2.70415</v>
      </c>
      <c r="EC317">
        <v>0.152411</v>
      </c>
      <c r="ED317">
        <v>0.156</v>
      </c>
      <c r="EE317">
        <v>0.0848628</v>
      </c>
      <c r="EF317">
        <v>0.0795874</v>
      </c>
      <c r="EG317">
        <v>27889.6</v>
      </c>
      <c r="EH317">
        <v>27076.2</v>
      </c>
      <c r="EI317">
        <v>31506.7</v>
      </c>
      <c r="EJ317">
        <v>30407.1</v>
      </c>
      <c r="EK317">
        <v>38636.3</v>
      </c>
      <c r="EL317">
        <v>37001.9</v>
      </c>
      <c r="EM317">
        <v>44170.2</v>
      </c>
      <c r="EN317">
        <v>42451.6</v>
      </c>
      <c r="EO317">
        <v>1.82815</v>
      </c>
      <c r="EP317">
        <v>1.87808</v>
      </c>
      <c r="EQ317">
        <v>0.0915825</v>
      </c>
      <c r="ER317">
        <v>0</v>
      </c>
      <c r="ES317">
        <v>23.5662</v>
      </c>
      <c r="ET317">
        <v>999.9</v>
      </c>
      <c r="EU317">
        <v>69.5</v>
      </c>
      <c r="EV317">
        <v>24.6</v>
      </c>
      <c r="EW317">
        <v>22.1293</v>
      </c>
      <c r="EX317">
        <v>60.5819</v>
      </c>
      <c r="EY317">
        <v>25.1442</v>
      </c>
      <c r="EZ317">
        <v>1</v>
      </c>
      <c r="FA317">
        <v>-0.108737</v>
      </c>
      <c r="FB317">
        <v>1.47075</v>
      </c>
      <c r="FC317">
        <v>20.193</v>
      </c>
      <c r="FD317">
        <v>5.21894</v>
      </c>
      <c r="FE317">
        <v>11.998</v>
      </c>
      <c r="FF317">
        <v>4.96525</v>
      </c>
      <c r="FG317">
        <v>3.2955</v>
      </c>
      <c r="FH317">
        <v>9999</v>
      </c>
      <c r="FI317">
        <v>9999</v>
      </c>
      <c r="FJ317">
        <v>9999</v>
      </c>
      <c r="FK317">
        <v>148.8</v>
      </c>
      <c r="FL317">
        <v>4.97097</v>
      </c>
      <c r="FM317">
        <v>1.86768</v>
      </c>
      <c r="FN317">
        <v>1.85894</v>
      </c>
      <c r="FO317">
        <v>1.86508</v>
      </c>
      <c r="FP317">
        <v>1.86306</v>
      </c>
      <c r="FQ317">
        <v>1.86443</v>
      </c>
      <c r="FR317">
        <v>1.85985</v>
      </c>
      <c r="FS317">
        <v>1.86398</v>
      </c>
      <c r="FT317">
        <v>0</v>
      </c>
      <c r="FU317">
        <v>0</v>
      </c>
      <c r="FV317">
        <v>0</v>
      </c>
      <c r="FW317">
        <v>0</v>
      </c>
      <c r="FX317" t="s">
        <v>364</v>
      </c>
      <c r="FY317" t="s">
        <v>365</v>
      </c>
      <c r="FZ317" t="s">
        <v>366</v>
      </c>
      <c r="GA317" t="s">
        <v>366</v>
      </c>
      <c r="GB317" t="s">
        <v>366</v>
      </c>
      <c r="GC317" t="s">
        <v>366</v>
      </c>
      <c r="GD317">
        <v>0</v>
      </c>
      <c r="GE317">
        <v>100</v>
      </c>
      <c r="GF317">
        <v>100</v>
      </c>
      <c r="GG317">
        <v>-7.776</v>
      </c>
      <c r="GH317">
        <v>-0.09039999999999999</v>
      </c>
      <c r="GI317">
        <v>-2.868309889394353</v>
      </c>
      <c r="GJ317">
        <v>-0.006773961979547998</v>
      </c>
      <c r="GK317">
        <v>-8.296070481250098E-08</v>
      </c>
      <c r="GL317">
        <v>3.322967193956903E-10</v>
      </c>
      <c r="GM317">
        <v>-0.07871069313407227</v>
      </c>
      <c r="GN317">
        <v>-0.00208336341840114</v>
      </c>
      <c r="GO317">
        <v>8.801746095907445E-05</v>
      </c>
      <c r="GP317">
        <v>-2.677693255255651E-07</v>
      </c>
      <c r="GQ317">
        <v>3</v>
      </c>
      <c r="GR317">
        <v>2052</v>
      </c>
      <c r="GS317">
        <v>2</v>
      </c>
      <c r="GT317">
        <v>18</v>
      </c>
      <c r="GU317">
        <v>51.5</v>
      </c>
      <c r="GV317">
        <v>51.4</v>
      </c>
      <c r="GW317">
        <v>1.83228</v>
      </c>
      <c r="GX317">
        <v>2.36084</v>
      </c>
      <c r="GY317">
        <v>1.44775</v>
      </c>
      <c r="GZ317">
        <v>2.31934</v>
      </c>
      <c r="HA317">
        <v>1.55151</v>
      </c>
      <c r="HB317">
        <v>2.31567</v>
      </c>
      <c r="HC317">
        <v>29.751</v>
      </c>
      <c r="HD317">
        <v>14.4648</v>
      </c>
      <c r="HE317">
        <v>18</v>
      </c>
      <c r="HF317">
        <v>407.794</v>
      </c>
      <c r="HG317">
        <v>432.245</v>
      </c>
      <c r="HH317">
        <v>21.6697</v>
      </c>
      <c r="HI317">
        <v>25.5709</v>
      </c>
      <c r="HJ317">
        <v>30.001</v>
      </c>
      <c r="HK317">
        <v>25.5171</v>
      </c>
      <c r="HL317">
        <v>25.4342</v>
      </c>
      <c r="HM317">
        <v>36.7237</v>
      </c>
      <c r="HN317">
        <v>40.803</v>
      </c>
      <c r="HO317">
        <v>21.0196</v>
      </c>
      <c r="HP317">
        <v>21.6036</v>
      </c>
      <c r="HQ317">
        <v>777.1559999999999</v>
      </c>
      <c r="HR317">
        <v>14.747</v>
      </c>
      <c r="HS317">
        <v>100.004</v>
      </c>
      <c r="HT317">
        <v>101.447</v>
      </c>
    </row>
    <row r="318" spans="1:228">
      <c r="A318">
        <v>302</v>
      </c>
      <c r="B318">
        <v>1728494044.5</v>
      </c>
      <c r="C318">
        <v>3107</v>
      </c>
      <c r="D318" t="s">
        <v>972</v>
      </c>
      <c r="E318" t="s">
        <v>973</v>
      </c>
      <c r="F318">
        <v>5</v>
      </c>
      <c r="G318" t="s">
        <v>357</v>
      </c>
      <c r="H318" t="s">
        <v>358</v>
      </c>
      <c r="I318" t="s">
        <v>359</v>
      </c>
      <c r="J318" t="s">
        <v>851</v>
      </c>
      <c r="K318">
        <v>1728494036.714286</v>
      </c>
      <c r="L318">
        <f>(M318)/1000</f>
        <v>0</v>
      </c>
      <c r="M318">
        <f>IF(BH318, AP318, AJ318)</f>
        <v>0</v>
      </c>
      <c r="N318">
        <f>IF(BH318, AK318, AI318)</f>
        <v>0</v>
      </c>
      <c r="O318">
        <f>BJ318 - IF(AW318&gt;1, N318*BD318*100.0/(AY318), 0)</f>
        <v>0</v>
      </c>
      <c r="P318">
        <f>((V318-L318/2)*O318-N318)/(V318+L318/2)</f>
        <v>0</v>
      </c>
      <c r="Q318">
        <f>P318*(BQ318+BR318)/1000.0</f>
        <v>0</v>
      </c>
      <c r="R318">
        <f>(BJ318 - IF(AW318&gt;1, N318*BD318*100.0/(AY318), 0))*(BQ318+BR318)/1000.0</f>
        <v>0</v>
      </c>
      <c r="S318">
        <f>2.0/((1/U318-1/T318)+SIGN(U318)*SQRT((1/U318-1/T318)*(1/U318-1/T318) + 4*BE318/((BE318+1)*(BE318+1))*(2*1/U318*1/T318-1/T318*1/T318)))</f>
        <v>0</v>
      </c>
      <c r="T318">
        <f>IF(LEFT(BF318,1)&lt;&gt;"0",IF(LEFT(BF318,1)="1",3.0,BG318),$D$5+$E$5*(BX318*BQ318/($K$5*1000))+$F$5*(BX318*BQ318/($K$5*1000))*MAX(MIN(BD318,$J$5),$I$5)*MAX(MIN(BD318,$J$5),$I$5)+$G$5*MAX(MIN(BD318,$J$5),$I$5)*(BX318*BQ318/($K$5*1000))+$H$5*(BX318*BQ318/($K$5*1000))*(BX318*BQ318/($K$5*1000)))</f>
        <v>0</v>
      </c>
      <c r="U318">
        <f>L318*(1000-(1000*0.61365*exp(17.502*Y318/(240.97+Y318))/(BQ318+BR318)+BL318)/2)/(1000*0.61365*exp(17.502*Y318/(240.97+Y318))/(BQ318+BR318)-BL318)</f>
        <v>0</v>
      </c>
      <c r="V318">
        <f>1/((BE318+1)/(S318/1.6)+1/(T318/1.37)) + BE318/((BE318+1)/(S318/1.6) + BE318/(T318/1.37))</f>
        <v>0</v>
      </c>
      <c r="W318">
        <f>(AZ318*BC318)</f>
        <v>0</v>
      </c>
      <c r="X318">
        <f>(BS318+(W318+2*0.95*5.67E-8*(((BS318+$B$7)+273)^4-(BS318+273)^4)-44100*L318)/(1.84*29.3*T318+8*0.95*5.67E-8*(BS318+273)^3))</f>
        <v>0</v>
      </c>
      <c r="Y318">
        <f>($C$7*BT318+$D$7*BU318+$E$7*X318)</f>
        <v>0</v>
      </c>
      <c r="Z318">
        <f>0.61365*exp(17.502*Y318/(240.97+Y318))</f>
        <v>0</v>
      </c>
      <c r="AA318">
        <f>(AB318/AC318*100)</f>
        <v>0</v>
      </c>
      <c r="AB318">
        <f>BL318*(BQ318+BR318)/1000</f>
        <v>0</v>
      </c>
      <c r="AC318">
        <f>0.61365*exp(17.502*BS318/(240.97+BS318))</f>
        <v>0</v>
      </c>
      <c r="AD318">
        <f>(Z318-BL318*(BQ318+BR318)/1000)</f>
        <v>0</v>
      </c>
      <c r="AE318">
        <f>(-L318*44100)</f>
        <v>0</v>
      </c>
      <c r="AF318">
        <f>2*29.3*T318*0.92*(BS318-Y318)</f>
        <v>0</v>
      </c>
      <c r="AG318">
        <f>2*0.95*5.67E-8*(((BS318+$B$7)+273)^4-(Y318+273)^4)</f>
        <v>0</v>
      </c>
      <c r="AH318">
        <f>W318+AG318+AE318+AF318</f>
        <v>0</v>
      </c>
      <c r="AI318">
        <f>BP318*AW318*(BK318-BJ318*(1000-AW318*BM318)/(1000-AW318*BL318))/(100*BD318)</f>
        <v>0</v>
      </c>
      <c r="AJ318">
        <f>1000*BP318*AW318*(BL318-BM318)/(100*BD318*(1000-AW318*BL318))</f>
        <v>0</v>
      </c>
      <c r="AK318">
        <f>(AL318 - AM318 - BQ318*1E3/(8.314*(BS318+273.15)) * AO318/BP318 * AN318) * BP318/(100*BD318) * (1000 - BM318)/1000</f>
        <v>0</v>
      </c>
      <c r="AL318">
        <v>778.1831842966058</v>
      </c>
      <c r="AM318">
        <v>752.8787393939396</v>
      </c>
      <c r="AN318">
        <v>2.496931146030548</v>
      </c>
      <c r="AO318">
        <v>66.78939070799302</v>
      </c>
      <c r="AP318">
        <f>(AR318 - AQ318 + BQ318*1E3/(8.314*(BS318+273.15)) * AT318/BP318 * AS318) * BP318/(100*BD318) * 1000/(1000 - AR318)</f>
        <v>0</v>
      </c>
      <c r="AQ318">
        <v>14.80726104455058</v>
      </c>
      <c r="AR318">
        <v>16.21366363636363</v>
      </c>
      <c r="AS318">
        <v>7.665717871894975E-06</v>
      </c>
      <c r="AT318">
        <v>79.34896621495415</v>
      </c>
      <c r="AU318">
        <v>161</v>
      </c>
      <c r="AV318">
        <v>27</v>
      </c>
      <c r="AW318">
        <f>IF(AU318*$H$13&gt;=AY318,1.0,(AY318/(AY318-AU318*$H$13)))</f>
        <v>0</v>
      </c>
      <c r="AX318">
        <f>(AW318-1)*100</f>
        <v>0</v>
      </c>
      <c r="AY318">
        <f>MAX(0,($B$13+$C$13*BX318)/(1+$D$13*BX318)*BQ318/(BS318+273)*$E$13)</f>
        <v>0</v>
      </c>
      <c r="AZ318">
        <f>$B$11*BY318+$C$11*BZ318+$F$11*CK318*(1-CN318)</f>
        <v>0</v>
      </c>
      <c r="BA318">
        <f>AZ318*BB318</f>
        <v>0</v>
      </c>
      <c r="BB318">
        <f>($B$11*$D$9+$C$11*$D$9+$F$11*((CX318+CP318)/MAX(CX318+CP318+CY318, 0.1)*$I$9+CY318/MAX(CX318+CP318+CY318, 0.1)*$J$9))/($B$11+$C$11+$F$11)</f>
        <v>0</v>
      </c>
      <c r="BC318">
        <f>($B$11*$K$9+$C$11*$K$9+$F$11*((CX318+CP318)/MAX(CX318+CP318+CY318, 0.1)*$P$9+CY318/MAX(CX318+CP318+CY318, 0.1)*$Q$9))/($B$11+$C$11+$F$11)</f>
        <v>0</v>
      </c>
      <c r="BD318">
        <v>6</v>
      </c>
      <c r="BE318">
        <v>0.5</v>
      </c>
      <c r="BF318" t="s">
        <v>361</v>
      </c>
      <c r="BG318">
        <v>2</v>
      </c>
      <c r="BH318" t="b">
        <v>1</v>
      </c>
      <c r="BI318">
        <v>1728494036.714286</v>
      </c>
      <c r="BJ318">
        <v>722.6749285714286</v>
      </c>
      <c r="BK318">
        <v>753.2882499999998</v>
      </c>
      <c r="BL318">
        <v>16.21170357142857</v>
      </c>
      <c r="BM318">
        <v>14.80532142857143</v>
      </c>
      <c r="BN318">
        <v>730.4056785714286</v>
      </c>
      <c r="BO318">
        <v>16.30213571428571</v>
      </c>
      <c r="BP318">
        <v>599.9892142857143</v>
      </c>
      <c r="BQ318">
        <v>97.50175714285714</v>
      </c>
      <c r="BR318">
        <v>0.1000481321428572</v>
      </c>
      <c r="BS318">
        <v>24.870325</v>
      </c>
      <c r="BT318">
        <v>25.06563928571429</v>
      </c>
      <c r="BU318">
        <v>999.9000000000002</v>
      </c>
      <c r="BV318">
        <v>0</v>
      </c>
      <c r="BW318">
        <v>0</v>
      </c>
      <c r="BX318">
        <v>9986.539285714285</v>
      </c>
      <c r="BY318">
        <v>0</v>
      </c>
      <c r="BZ318">
        <v>343.7225</v>
      </c>
      <c r="CA318">
        <v>-30.61329642857143</v>
      </c>
      <c r="CB318">
        <v>734.5837857142855</v>
      </c>
      <c r="CC318">
        <v>764.6085357142857</v>
      </c>
      <c r="CD318">
        <v>1.4063875</v>
      </c>
      <c r="CE318">
        <v>753.2882499999998</v>
      </c>
      <c r="CF318">
        <v>14.80532142857143</v>
      </c>
      <c r="CG318">
        <v>1.580668928571428</v>
      </c>
      <c r="CH318">
        <v>1.443544642857143</v>
      </c>
      <c r="CI318">
        <v>13.77163928571428</v>
      </c>
      <c r="CJ318">
        <v>12.38293571428572</v>
      </c>
      <c r="CK318">
        <v>1599.968571428572</v>
      </c>
      <c r="CL318">
        <v>0.6919950714285715</v>
      </c>
      <c r="CM318">
        <v>0.3080049285714285</v>
      </c>
      <c r="CN318">
        <v>0</v>
      </c>
      <c r="CO318">
        <v>2.136835714285715</v>
      </c>
      <c r="CP318">
        <v>0</v>
      </c>
      <c r="CQ318">
        <v>15871.79642857143</v>
      </c>
      <c r="CR318">
        <v>13789.89642857143</v>
      </c>
      <c r="CS318">
        <v>36.687</v>
      </c>
      <c r="CT318">
        <v>38.01107142857143</v>
      </c>
      <c r="CU318">
        <v>37.32324999999999</v>
      </c>
      <c r="CV318">
        <v>36.20939285714285</v>
      </c>
      <c r="CW318">
        <v>36.14503571428572</v>
      </c>
      <c r="CX318">
        <v>1107.170357142857</v>
      </c>
      <c r="CY318">
        <v>492.7982142857143</v>
      </c>
      <c r="CZ318">
        <v>0</v>
      </c>
      <c r="DA318">
        <v>1728494101.6</v>
      </c>
      <c r="DB318">
        <v>0</v>
      </c>
      <c r="DC318">
        <v>1728490956.5</v>
      </c>
      <c r="DD318" t="s">
        <v>362</v>
      </c>
      <c r="DE318">
        <v>1728490952.5</v>
      </c>
      <c r="DF318">
        <v>1728490956.5</v>
      </c>
      <c r="DG318">
        <v>1</v>
      </c>
      <c r="DH318">
        <v>-0.065</v>
      </c>
      <c r="DI318">
        <v>-0.008</v>
      </c>
      <c r="DJ318">
        <v>-3.246</v>
      </c>
      <c r="DK318">
        <v>-0.091</v>
      </c>
      <c r="DL318">
        <v>52</v>
      </c>
      <c r="DM318">
        <v>15</v>
      </c>
      <c r="DN318">
        <v>0.25</v>
      </c>
      <c r="DO318">
        <v>0.13</v>
      </c>
      <c r="DP318">
        <v>-30.54693414634147</v>
      </c>
      <c r="DQ318">
        <v>-1.829418815331037</v>
      </c>
      <c r="DR318">
        <v>0.2594776672656764</v>
      </c>
      <c r="DS318">
        <v>0</v>
      </c>
      <c r="DT318">
        <v>1.406250731707317</v>
      </c>
      <c r="DU318">
        <v>-0.002305087108011178</v>
      </c>
      <c r="DV318">
        <v>0.001159491878291503</v>
      </c>
      <c r="DW318">
        <v>1</v>
      </c>
      <c r="DX318">
        <v>1</v>
      </c>
      <c r="DY318">
        <v>2</v>
      </c>
      <c r="DZ318" t="s">
        <v>363</v>
      </c>
      <c r="EA318">
        <v>3.23046</v>
      </c>
      <c r="EB318">
        <v>2.7043</v>
      </c>
      <c r="EC318">
        <v>0.154127</v>
      </c>
      <c r="ED318">
        <v>0.157751</v>
      </c>
      <c r="EE318">
        <v>0.08486489999999999</v>
      </c>
      <c r="EF318">
        <v>0.07959430000000001</v>
      </c>
      <c r="EG318">
        <v>27832.2</v>
      </c>
      <c r="EH318">
        <v>27019.4</v>
      </c>
      <c r="EI318">
        <v>31505.6</v>
      </c>
      <c r="EJ318">
        <v>30406.4</v>
      </c>
      <c r="EK318">
        <v>38634.9</v>
      </c>
      <c r="EL318">
        <v>37001</v>
      </c>
      <c r="EM318">
        <v>44168.6</v>
      </c>
      <c r="EN318">
        <v>42450.8</v>
      </c>
      <c r="EO318">
        <v>1.83025</v>
      </c>
      <c r="EP318">
        <v>1.8776</v>
      </c>
      <c r="EQ318">
        <v>0.0927635</v>
      </c>
      <c r="ER318">
        <v>0</v>
      </c>
      <c r="ES318">
        <v>23.5729</v>
      </c>
      <c r="ET318">
        <v>999.9</v>
      </c>
      <c r="EU318">
        <v>69.5</v>
      </c>
      <c r="EV318">
        <v>24.6</v>
      </c>
      <c r="EW318">
        <v>22.1308</v>
      </c>
      <c r="EX318">
        <v>61.1019</v>
      </c>
      <c r="EY318">
        <v>24.6274</v>
      </c>
      <c r="EZ318">
        <v>1</v>
      </c>
      <c r="FA318">
        <v>-0.107764</v>
      </c>
      <c r="FB318">
        <v>1.58164</v>
      </c>
      <c r="FC318">
        <v>20.1938</v>
      </c>
      <c r="FD318">
        <v>5.21969</v>
      </c>
      <c r="FE318">
        <v>11.998</v>
      </c>
      <c r="FF318">
        <v>4.96535</v>
      </c>
      <c r="FG318">
        <v>3.29565</v>
      </c>
      <c r="FH318">
        <v>9999</v>
      </c>
      <c r="FI318">
        <v>9999</v>
      </c>
      <c r="FJ318">
        <v>9999</v>
      </c>
      <c r="FK318">
        <v>148.8</v>
      </c>
      <c r="FL318">
        <v>4.97097</v>
      </c>
      <c r="FM318">
        <v>1.86768</v>
      </c>
      <c r="FN318">
        <v>1.85893</v>
      </c>
      <c r="FO318">
        <v>1.86508</v>
      </c>
      <c r="FP318">
        <v>1.86304</v>
      </c>
      <c r="FQ318">
        <v>1.86444</v>
      </c>
      <c r="FR318">
        <v>1.85986</v>
      </c>
      <c r="FS318">
        <v>1.86398</v>
      </c>
      <c r="FT318">
        <v>0</v>
      </c>
      <c r="FU318">
        <v>0</v>
      </c>
      <c r="FV318">
        <v>0</v>
      </c>
      <c r="FW318">
        <v>0</v>
      </c>
      <c r="FX318" t="s">
        <v>364</v>
      </c>
      <c r="FY318" t="s">
        <v>365</v>
      </c>
      <c r="FZ318" t="s">
        <v>366</v>
      </c>
      <c r="GA318" t="s">
        <v>366</v>
      </c>
      <c r="GB318" t="s">
        <v>366</v>
      </c>
      <c r="GC318" t="s">
        <v>366</v>
      </c>
      <c r="GD318">
        <v>0</v>
      </c>
      <c r="GE318">
        <v>100</v>
      </c>
      <c r="GF318">
        <v>100</v>
      </c>
      <c r="GG318">
        <v>-7.854</v>
      </c>
      <c r="GH318">
        <v>-0.0905</v>
      </c>
      <c r="GI318">
        <v>-2.868309889394353</v>
      </c>
      <c r="GJ318">
        <v>-0.006773961979547998</v>
      </c>
      <c r="GK318">
        <v>-8.296070481250098E-08</v>
      </c>
      <c r="GL318">
        <v>3.322967193956903E-10</v>
      </c>
      <c r="GM318">
        <v>-0.07871069313407227</v>
      </c>
      <c r="GN318">
        <v>-0.00208336341840114</v>
      </c>
      <c r="GO318">
        <v>8.801746095907445E-05</v>
      </c>
      <c r="GP318">
        <v>-2.677693255255651E-07</v>
      </c>
      <c r="GQ318">
        <v>3</v>
      </c>
      <c r="GR318">
        <v>2052</v>
      </c>
      <c r="GS318">
        <v>2</v>
      </c>
      <c r="GT318">
        <v>18</v>
      </c>
      <c r="GU318">
        <v>51.5</v>
      </c>
      <c r="GV318">
        <v>51.5</v>
      </c>
      <c r="GW318">
        <v>1.85547</v>
      </c>
      <c r="GX318">
        <v>2.37061</v>
      </c>
      <c r="GY318">
        <v>1.44897</v>
      </c>
      <c r="GZ318">
        <v>2.32056</v>
      </c>
      <c r="HA318">
        <v>1.55151</v>
      </c>
      <c r="HB318">
        <v>2.33765</v>
      </c>
      <c r="HC318">
        <v>29.751</v>
      </c>
      <c r="HD318">
        <v>14.4735</v>
      </c>
      <c r="HE318">
        <v>18</v>
      </c>
      <c r="HF318">
        <v>408.946</v>
      </c>
      <c r="HG318">
        <v>432.049</v>
      </c>
      <c r="HH318">
        <v>21.6083</v>
      </c>
      <c r="HI318">
        <v>25.581</v>
      </c>
      <c r="HJ318">
        <v>30.0011</v>
      </c>
      <c r="HK318">
        <v>25.5271</v>
      </c>
      <c r="HL318">
        <v>25.4447</v>
      </c>
      <c r="HM318">
        <v>37.1779</v>
      </c>
      <c r="HN318">
        <v>40.803</v>
      </c>
      <c r="HO318">
        <v>21.0196</v>
      </c>
      <c r="HP318">
        <v>21.5199</v>
      </c>
      <c r="HQ318">
        <v>787.173</v>
      </c>
      <c r="HR318">
        <v>14.747</v>
      </c>
      <c r="HS318">
        <v>100.001</v>
      </c>
      <c r="HT318">
        <v>101.445</v>
      </c>
    </row>
    <row r="319" spans="1:228">
      <c r="A319">
        <v>303</v>
      </c>
      <c r="B319">
        <v>1728494049.5</v>
      </c>
      <c r="C319">
        <v>3112</v>
      </c>
      <c r="D319" t="s">
        <v>974</v>
      </c>
      <c r="E319" t="s">
        <v>975</v>
      </c>
      <c r="F319">
        <v>5</v>
      </c>
      <c r="G319" t="s">
        <v>357</v>
      </c>
      <c r="H319" t="s">
        <v>358</v>
      </c>
      <c r="I319" t="s">
        <v>359</v>
      </c>
      <c r="J319" t="s">
        <v>851</v>
      </c>
      <c r="K319">
        <v>1728494042</v>
      </c>
      <c r="L319">
        <f>(M319)/1000</f>
        <v>0</v>
      </c>
      <c r="M319">
        <f>IF(BH319, AP319, AJ319)</f>
        <v>0</v>
      </c>
      <c r="N319">
        <f>IF(BH319, AK319, AI319)</f>
        <v>0</v>
      </c>
      <c r="O319">
        <f>BJ319 - IF(AW319&gt;1, N319*BD319*100.0/(AY319), 0)</f>
        <v>0</v>
      </c>
      <c r="P319">
        <f>((V319-L319/2)*O319-N319)/(V319+L319/2)</f>
        <v>0</v>
      </c>
      <c r="Q319">
        <f>P319*(BQ319+BR319)/1000.0</f>
        <v>0</v>
      </c>
      <c r="R319">
        <f>(BJ319 - IF(AW319&gt;1, N319*BD319*100.0/(AY319), 0))*(BQ319+BR319)/1000.0</f>
        <v>0</v>
      </c>
      <c r="S319">
        <f>2.0/((1/U319-1/T319)+SIGN(U319)*SQRT((1/U319-1/T319)*(1/U319-1/T319) + 4*BE319/((BE319+1)*(BE319+1))*(2*1/U319*1/T319-1/T319*1/T319)))</f>
        <v>0</v>
      </c>
      <c r="T319">
        <f>IF(LEFT(BF319,1)&lt;&gt;"0",IF(LEFT(BF319,1)="1",3.0,BG319),$D$5+$E$5*(BX319*BQ319/($K$5*1000))+$F$5*(BX319*BQ319/($K$5*1000))*MAX(MIN(BD319,$J$5),$I$5)*MAX(MIN(BD319,$J$5),$I$5)+$G$5*MAX(MIN(BD319,$J$5),$I$5)*(BX319*BQ319/($K$5*1000))+$H$5*(BX319*BQ319/($K$5*1000))*(BX319*BQ319/($K$5*1000)))</f>
        <v>0</v>
      </c>
      <c r="U319">
        <f>L319*(1000-(1000*0.61365*exp(17.502*Y319/(240.97+Y319))/(BQ319+BR319)+BL319)/2)/(1000*0.61365*exp(17.502*Y319/(240.97+Y319))/(BQ319+BR319)-BL319)</f>
        <v>0</v>
      </c>
      <c r="V319">
        <f>1/((BE319+1)/(S319/1.6)+1/(T319/1.37)) + BE319/((BE319+1)/(S319/1.6) + BE319/(T319/1.37))</f>
        <v>0</v>
      </c>
      <c r="W319">
        <f>(AZ319*BC319)</f>
        <v>0</v>
      </c>
      <c r="X319">
        <f>(BS319+(W319+2*0.95*5.67E-8*(((BS319+$B$7)+273)^4-(BS319+273)^4)-44100*L319)/(1.84*29.3*T319+8*0.95*5.67E-8*(BS319+273)^3))</f>
        <v>0</v>
      </c>
      <c r="Y319">
        <f>($C$7*BT319+$D$7*BU319+$E$7*X319)</f>
        <v>0</v>
      </c>
      <c r="Z319">
        <f>0.61365*exp(17.502*Y319/(240.97+Y319))</f>
        <v>0</v>
      </c>
      <c r="AA319">
        <f>(AB319/AC319*100)</f>
        <v>0</v>
      </c>
      <c r="AB319">
        <f>BL319*(BQ319+BR319)/1000</f>
        <v>0</v>
      </c>
      <c r="AC319">
        <f>0.61365*exp(17.502*BS319/(240.97+BS319))</f>
        <v>0</v>
      </c>
      <c r="AD319">
        <f>(Z319-BL319*(BQ319+BR319)/1000)</f>
        <v>0</v>
      </c>
      <c r="AE319">
        <f>(-L319*44100)</f>
        <v>0</v>
      </c>
      <c r="AF319">
        <f>2*29.3*T319*0.92*(BS319-Y319)</f>
        <v>0</v>
      </c>
      <c r="AG319">
        <f>2*0.95*5.67E-8*(((BS319+$B$7)+273)^4-(Y319+273)^4)</f>
        <v>0</v>
      </c>
      <c r="AH319">
        <f>W319+AG319+AE319+AF319</f>
        <v>0</v>
      </c>
      <c r="AI319">
        <f>BP319*AW319*(BK319-BJ319*(1000-AW319*BM319)/(1000-AW319*BL319))/(100*BD319)</f>
        <v>0</v>
      </c>
      <c r="AJ319">
        <f>1000*BP319*AW319*(BL319-BM319)/(100*BD319*(1000-AW319*BL319))</f>
        <v>0</v>
      </c>
      <c r="AK319">
        <f>(AL319 - AM319 - BQ319*1E3/(8.314*(BS319+273.15)) * AO319/BP319 * AN319) * BP319/(100*BD319) * (1000 - BM319)/1000</f>
        <v>0</v>
      </c>
      <c r="AL319">
        <v>791.1776933147797</v>
      </c>
      <c r="AM319">
        <v>765.5866363636361</v>
      </c>
      <c r="AN319">
        <v>2.546454908428915</v>
      </c>
      <c r="AO319">
        <v>66.78939070799302</v>
      </c>
      <c r="AP319">
        <f>(AR319 - AQ319 + BQ319*1E3/(8.314*(BS319+273.15)) * AT319/BP319 * AS319) * BP319/(100*BD319) * 1000/(1000 - AR319)</f>
        <v>0</v>
      </c>
      <c r="AQ319">
        <v>14.81192740319266</v>
      </c>
      <c r="AR319">
        <v>16.21232787878788</v>
      </c>
      <c r="AS319">
        <v>-9.943553465714729E-06</v>
      </c>
      <c r="AT319">
        <v>79.34896621495415</v>
      </c>
      <c r="AU319">
        <v>161</v>
      </c>
      <c r="AV319">
        <v>27</v>
      </c>
      <c r="AW319">
        <f>IF(AU319*$H$13&gt;=AY319,1.0,(AY319/(AY319-AU319*$H$13)))</f>
        <v>0</v>
      </c>
      <c r="AX319">
        <f>(AW319-1)*100</f>
        <v>0</v>
      </c>
      <c r="AY319">
        <f>MAX(0,($B$13+$C$13*BX319)/(1+$D$13*BX319)*BQ319/(BS319+273)*$E$13)</f>
        <v>0</v>
      </c>
      <c r="AZ319">
        <f>$B$11*BY319+$C$11*BZ319+$F$11*CK319*(1-CN319)</f>
        <v>0</v>
      </c>
      <c r="BA319">
        <f>AZ319*BB319</f>
        <v>0</v>
      </c>
      <c r="BB319">
        <f>($B$11*$D$9+$C$11*$D$9+$F$11*((CX319+CP319)/MAX(CX319+CP319+CY319, 0.1)*$I$9+CY319/MAX(CX319+CP319+CY319, 0.1)*$J$9))/($B$11+$C$11+$F$11)</f>
        <v>0</v>
      </c>
      <c r="BC319">
        <f>($B$11*$K$9+$C$11*$K$9+$F$11*((CX319+CP319)/MAX(CX319+CP319+CY319, 0.1)*$P$9+CY319/MAX(CX319+CP319+CY319, 0.1)*$Q$9))/($B$11+$C$11+$F$11)</f>
        <v>0</v>
      </c>
      <c r="BD319">
        <v>6</v>
      </c>
      <c r="BE319">
        <v>0.5</v>
      </c>
      <c r="BF319" t="s">
        <v>361</v>
      </c>
      <c r="BG319">
        <v>2</v>
      </c>
      <c r="BH319" t="b">
        <v>1</v>
      </c>
      <c r="BI319">
        <v>1728494042</v>
      </c>
      <c r="BJ319">
        <v>735.7752962962962</v>
      </c>
      <c r="BK319">
        <v>766.6378888888888</v>
      </c>
      <c r="BL319">
        <v>16.21267407407408</v>
      </c>
      <c r="BM319">
        <v>14.80877777777778</v>
      </c>
      <c r="BN319">
        <v>743.5898888888887</v>
      </c>
      <c r="BO319">
        <v>16.30311481481482</v>
      </c>
      <c r="BP319">
        <v>599.9831851851852</v>
      </c>
      <c r="BQ319">
        <v>97.50207037037038</v>
      </c>
      <c r="BR319">
        <v>0.1000506333333333</v>
      </c>
      <c r="BS319">
        <v>24.87183703703704</v>
      </c>
      <c r="BT319">
        <v>25.08395185185185</v>
      </c>
      <c r="BU319">
        <v>999.9000000000001</v>
      </c>
      <c r="BV319">
        <v>0</v>
      </c>
      <c r="BW319">
        <v>0</v>
      </c>
      <c r="BX319">
        <v>9988.477037037037</v>
      </c>
      <c r="BY319">
        <v>0</v>
      </c>
      <c r="BZ319">
        <v>346.4009259259259</v>
      </c>
      <c r="CA319">
        <v>-30.86252222222222</v>
      </c>
      <c r="CB319">
        <v>747.9007777777779</v>
      </c>
      <c r="CC319">
        <v>778.1614814814815</v>
      </c>
      <c r="CD319">
        <v>1.403907777777778</v>
      </c>
      <c r="CE319">
        <v>766.6378888888888</v>
      </c>
      <c r="CF319">
        <v>14.80877777777778</v>
      </c>
      <c r="CG319">
        <v>1.580768888888889</v>
      </c>
      <c r="CH319">
        <v>1.443885925925926</v>
      </c>
      <c r="CI319">
        <v>13.77261111111111</v>
      </c>
      <c r="CJ319">
        <v>12.38653703703704</v>
      </c>
      <c r="CK319">
        <v>1599.933333333333</v>
      </c>
      <c r="CL319">
        <v>0.691995888888889</v>
      </c>
      <c r="CM319">
        <v>0.3080041111111111</v>
      </c>
      <c r="CN319">
        <v>0</v>
      </c>
      <c r="CO319">
        <v>2.121755555555556</v>
      </c>
      <c r="CP319">
        <v>0</v>
      </c>
      <c r="CQ319">
        <v>15913.18148148148</v>
      </c>
      <c r="CR319">
        <v>13789.59629629629</v>
      </c>
      <c r="CS319">
        <v>36.71488888888889</v>
      </c>
      <c r="CT319">
        <v>38.08777777777777</v>
      </c>
      <c r="CU319">
        <v>37.35840740740741</v>
      </c>
      <c r="CV319">
        <v>36.29596296296296</v>
      </c>
      <c r="CW319">
        <v>36.20822222222222</v>
      </c>
      <c r="CX319">
        <v>1107.147037037037</v>
      </c>
      <c r="CY319">
        <v>492.7862962962963</v>
      </c>
      <c r="CZ319">
        <v>0</v>
      </c>
      <c r="DA319">
        <v>1728494106.4</v>
      </c>
      <c r="DB319">
        <v>0</v>
      </c>
      <c r="DC319">
        <v>1728490956.5</v>
      </c>
      <c r="DD319" t="s">
        <v>362</v>
      </c>
      <c r="DE319">
        <v>1728490952.5</v>
      </c>
      <c r="DF319">
        <v>1728490956.5</v>
      </c>
      <c r="DG319">
        <v>1</v>
      </c>
      <c r="DH319">
        <v>-0.065</v>
      </c>
      <c r="DI319">
        <v>-0.008</v>
      </c>
      <c r="DJ319">
        <v>-3.246</v>
      </c>
      <c r="DK319">
        <v>-0.091</v>
      </c>
      <c r="DL319">
        <v>52</v>
      </c>
      <c r="DM319">
        <v>15</v>
      </c>
      <c r="DN319">
        <v>0.25</v>
      </c>
      <c r="DO319">
        <v>0.13</v>
      </c>
      <c r="DP319">
        <v>-30.71443902439025</v>
      </c>
      <c r="DQ319">
        <v>-2.690036236933802</v>
      </c>
      <c r="DR319">
        <v>0.3149599811033287</v>
      </c>
      <c r="DS319">
        <v>0</v>
      </c>
      <c r="DT319">
        <v>1.405081951219512</v>
      </c>
      <c r="DU319">
        <v>-0.02415721254355103</v>
      </c>
      <c r="DV319">
        <v>0.003073108555313737</v>
      </c>
      <c r="DW319">
        <v>1</v>
      </c>
      <c r="DX319">
        <v>1</v>
      </c>
      <c r="DY319">
        <v>2</v>
      </c>
      <c r="DZ319" t="s">
        <v>363</v>
      </c>
      <c r="EA319">
        <v>3.2303</v>
      </c>
      <c r="EB319">
        <v>2.70439</v>
      </c>
      <c r="EC319">
        <v>0.155859</v>
      </c>
      <c r="ED319">
        <v>0.159419</v>
      </c>
      <c r="EE319">
        <v>0.0848589</v>
      </c>
      <c r="EF319">
        <v>0.0796113</v>
      </c>
      <c r="EG319">
        <v>27775</v>
      </c>
      <c r="EH319">
        <v>26964.9</v>
      </c>
      <c r="EI319">
        <v>31505.3</v>
      </c>
      <c r="EJ319">
        <v>30405.3</v>
      </c>
      <c r="EK319">
        <v>38634.7</v>
      </c>
      <c r="EL319">
        <v>36999.7</v>
      </c>
      <c r="EM319">
        <v>44168</v>
      </c>
      <c r="EN319">
        <v>42450.1</v>
      </c>
      <c r="EO319">
        <v>1.82917</v>
      </c>
      <c r="EP319">
        <v>1.87745</v>
      </c>
      <c r="EQ319">
        <v>0.09302050000000001</v>
      </c>
      <c r="ER319">
        <v>0</v>
      </c>
      <c r="ES319">
        <v>23.5788</v>
      </c>
      <c r="ET319">
        <v>999.9</v>
      </c>
      <c r="EU319">
        <v>69.5</v>
      </c>
      <c r="EV319">
        <v>24.6</v>
      </c>
      <c r="EW319">
        <v>22.1281</v>
      </c>
      <c r="EX319">
        <v>61.0819</v>
      </c>
      <c r="EY319">
        <v>25.1442</v>
      </c>
      <c r="EZ319">
        <v>1</v>
      </c>
      <c r="FA319">
        <v>-0.106502</v>
      </c>
      <c r="FB319">
        <v>1.72327</v>
      </c>
      <c r="FC319">
        <v>20.1921</v>
      </c>
      <c r="FD319">
        <v>5.21879</v>
      </c>
      <c r="FE319">
        <v>11.998</v>
      </c>
      <c r="FF319">
        <v>4.9648</v>
      </c>
      <c r="FG319">
        <v>3.29553</v>
      </c>
      <c r="FH319">
        <v>9999</v>
      </c>
      <c r="FI319">
        <v>9999</v>
      </c>
      <c r="FJ319">
        <v>9999</v>
      </c>
      <c r="FK319">
        <v>148.8</v>
      </c>
      <c r="FL319">
        <v>4.97098</v>
      </c>
      <c r="FM319">
        <v>1.86768</v>
      </c>
      <c r="FN319">
        <v>1.85893</v>
      </c>
      <c r="FO319">
        <v>1.86508</v>
      </c>
      <c r="FP319">
        <v>1.86307</v>
      </c>
      <c r="FQ319">
        <v>1.86441</v>
      </c>
      <c r="FR319">
        <v>1.85988</v>
      </c>
      <c r="FS319">
        <v>1.86397</v>
      </c>
      <c r="FT319">
        <v>0</v>
      </c>
      <c r="FU319">
        <v>0</v>
      </c>
      <c r="FV319">
        <v>0</v>
      </c>
      <c r="FW319">
        <v>0</v>
      </c>
      <c r="FX319" t="s">
        <v>364</v>
      </c>
      <c r="FY319" t="s">
        <v>365</v>
      </c>
      <c r="FZ319" t="s">
        <v>366</v>
      </c>
      <c r="GA319" t="s">
        <v>366</v>
      </c>
      <c r="GB319" t="s">
        <v>366</v>
      </c>
      <c r="GC319" t="s">
        <v>366</v>
      </c>
      <c r="GD319">
        <v>0</v>
      </c>
      <c r="GE319">
        <v>100</v>
      </c>
      <c r="GF319">
        <v>100</v>
      </c>
      <c r="GG319">
        <v>-7.933</v>
      </c>
      <c r="GH319">
        <v>-0.09039999999999999</v>
      </c>
      <c r="GI319">
        <v>-2.868309889394353</v>
      </c>
      <c r="GJ319">
        <v>-0.006773961979547998</v>
      </c>
      <c r="GK319">
        <v>-8.296070481250098E-08</v>
      </c>
      <c r="GL319">
        <v>3.322967193956903E-10</v>
      </c>
      <c r="GM319">
        <v>-0.07871069313407227</v>
      </c>
      <c r="GN319">
        <v>-0.00208336341840114</v>
      </c>
      <c r="GO319">
        <v>8.801746095907445E-05</v>
      </c>
      <c r="GP319">
        <v>-2.677693255255651E-07</v>
      </c>
      <c r="GQ319">
        <v>3</v>
      </c>
      <c r="GR319">
        <v>2052</v>
      </c>
      <c r="GS319">
        <v>2</v>
      </c>
      <c r="GT319">
        <v>18</v>
      </c>
      <c r="GU319">
        <v>51.6</v>
      </c>
      <c r="GV319">
        <v>51.5</v>
      </c>
      <c r="GW319">
        <v>1.87988</v>
      </c>
      <c r="GX319">
        <v>2.36328</v>
      </c>
      <c r="GY319">
        <v>1.44775</v>
      </c>
      <c r="GZ319">
        <v>2.31934</v>
      </c>
      <c r="HA319">
        <v>1.55151</v>
      </c>
      <c r="HB319">
        <v>2.3999</v>
      </c>
      <c r="HC319">
        <v>29.751</v>
      </c>
      <c r="HD319">
        <v>14.456</v>
      </c>
      <c r="HE319">
        <v>18</v>
      </c>
      <c r="HF319">
        <v>408.461</v>
      </c>
      <c r="HG319">
        <v>432.045</v>
      </c>
      <c r="HH319">
        <v>21.5267</v>
      </c>
      <c r="HI319">
        <v>25.5917</v>
      </c>
      <c r="HJ319">
        <v>30.0012</v>
      </c>
      <c r="HK319">
        <v>25.5374</v>
      </c>
      <c r="HL319">
        <v>25.4553</v>
      </c>
      <c r="HM319">
        <v>37.6702</v>
      </c>
      <c r="HN319">
        <v>41.1184</v>
      </c>
      <c r="HO319">
        <v>20.6349</v>
      </c>
      <c r="HP319">
        <v>21.4175</v>
      </c>
      <c r="HQ319">
        <v>802.199</v>
      </c>
      <c r="HR319">
        <v>14.747</v>
      </c>
      <c r="HS319">
        <v>99.9997</v>
      </c>
      <c r="HT319">
        <v>101.443</v>
      </c>
    </row>
    <row r="320" spans="1:228">
      <c r="A320">
        <v>304</v>
      </c>
      <c r="B320">
        <v>1728494054.5</v>
      </c>
      <c r="C320">
        <v>3117</v>
      </c>
      <c r="D320" t="s">
        <v>976</v>
      </c>
      <c r="E320" t="s">
        <v>977</v>
      </c>
      <c r="F320">
        <v>5</v>
      </c>
      <c r="G320" t="s">
        <v>357</v>
      </c>
      <c r="H320" t="s">
        <v>358</v>
      </c>
      <c r="I320" t="s">
        <v>359</v>
      </c>
      <c r="J320" t="s">
        <v>851</v>
      </c>
      <c r="K320">
        <v>1728494046.714286</v>
      </c>
      <c r="L320">
        <f>(M320)/1000</f>
        <v>0</v>
      </c>
      <c r="M320">
        <f>IF(BH320, AP320, AJ320)</f>
        <v>0</v>
      </c>
      <c r="N320">
        <f>IF(BH320, AK320, AI320)</f>
        <v>0</v>
      </c>
      <c r="O320">
        <f>BJ320 - IF(AW320&gt;1, N320*BD320*100.0/(AY320), 0)</f>
        <v>0</v>
      </c>
      <c r="P320">
        <f>((V320-L320/2)*O320-N320)/(V320+L320/2)</f>
        <v>0</v>
      </c>
      <c r="Q320">
        <f>P320*(BQ320+BR320)/1000.0</f>
        <v>0</v>
      </c>
      <c r="R320">
        <f>(BJ320 - IF(AW320&gt;1, N320*BD320*100.0/(AY320), 0))*(BQ320+BR320)/1000.0</f>
        <v>0</v>
      </c>
      <c r="S320">
        <f>2.0/((1/U320-1/T320)+SIGN(U320)*SQRT((1/U320-1/T320)*(1/U320-1/T320) + 4*BE320/((BE320+1)*(BE320+1))*(2*1/U320*1/T320-1/T320*1/T320)))</f>
        <v>0</v>
      </c>
      <c r="T320">
        <f>IF(LEFT(BF320,1)&lt;&gt;"0",IF(LEFT(BF320,1)="1",3.0,BG320),$D$5+$E$5*(BX320*BQ320/($K$5*1000))+$F$5*(BX320*BQ320/($K$5*1000))*MAX(MIN(BD320,$J$5),$I$5)*MAX(MIN(BD320,$J$5),$I$5)+$G$5*MAX(MIN(BD320,$J$5),$I$5)*(BX320*BQ320/($K$5*1000))+$H$5*(BX320*BQ320/($K$5*1000))*(BX320*BQ320/($K$5*1000)))</f>
        <v>0</v>
      </c>
      <c r="U320">
        <f>L320*(1000-(1000*0.61365*exp(17.502*Y320/(240.97+Y320))/(BQ320+BR320)+BL320)/2)/(1000*0.61365*exp(17.502*Y320/(240.97+Y320))/(BQ320+BR320)-BL320)</f>
        <v>0</v>
      </c>
      <c r="V320">
        <f>1/((BE320+1)/(S320/1.6)+1/(T320/1.37)) + BE320/((BE320+1)/(S320/1.6) + BE320/(T320/1.37))</f>
        <v>0</v>
      </c>
      <c r="W320">
        <f>(AZ320*BC320)</f>
        <v>0</v>
      </c>
      <c r="X320">
        <f>(BS320+(W320+2*0.95*5.67E-8*(((BS320+$B$7)+273)^4-(BS320+273)^4)-44100*L320)/(1.84*29.3*T320+8*0.95*5.67E-8*(BS320+273)^3))</f>
        <v>0</v>
      </c>
      <c r="Y320">
        <f>($C$7*BT320+$D$7*BU320+$E$7*X320)</f>
        <v>0</v>
      </c>
      <c r="Z320">
        <f>0.61365*exp(17.502*Y320/(240.97+Y320))</f>
        <v>0</v>
      </c>
      <c r="AA320">
        <f>(AB320/AC320*100)</f>
        <v>0</v>
      </c>
      <c r="AB320">
        <f>BL320*(BQ320+BR320)/1000</f>
        <v>0</v>
      </c>
      <c r="AC320">
        <f>0.61365*exp(17.502*BS320/(240.97+BS320))</f>
        <v>0</v>
      </c>
      <c r="AD320">
        <f>(Z320-BL320*(BQ320+BR320)/1000)</f>
        <v>0</v>
      </c>
      <c r="AE320">
        <f>(-L320*44100)</f>
        <v>0</v>
      </c>
      <c r="AF320">
        <f>2*29.3*T320*0.92*(BS320-Y320)</f>
        <v>0</v>
      </c>
      <c r="AG320">
        <f>2*0.95*5.67E-8*(((BS320+$B$7)+273)^4-(Y320+273)^4)</f>
        <v>0</v>
      </c>
      <c r="AH320">
        <f>W320+AG320+AE320+AF320</f>
        <v>0</v>
      </c>
      <c r="AI320">
        <f>BP320*AW320*(BK320-BJ320*(1000-AW320*BM320)/(1000-AW320*BL320))/(100*BD320)</f>
        <v>0</v>
      </c>
      <c r="AJ320">
        <f>1000*BP320*AW320*(BL320-BM320)/(100*BD320*(1000-AW320*BL320))</f>
        <v>0</v>
      </c>
      <c r="AK320">
        <f>(AL320 - AM320 - BQ320*1E3/(8.314*(BS320+273.15)) * AO320/BP320 * AN320) * BP320/(100*BD320) * (1000 - BM320)/1000</f>
        <v>0</v>
      </c>
      <c r="AL320">
        <v>803.6737971578827</v>
      </c>
      <c r="AM320">
        <v>778.144987878788</v>
      </c>
      <c r="AN320">
        <v>2.517641359262962</v>
      </c>
      <c r="AO320">
        <v>66.78939070799302</v>
      </c>
      <c r="AP320">
        <f>(AR320 - AQ320 + BQ320*1E3/(8.314*(BS320+273.15)) * AT320/BP320 * AS320) * BP320/(100*BD320) * 1000/(1000 - AR320)</f>
        <v>0</v>
      </c>
      <c r="AQ320">
        <v>14.78160038749288</v>
      </c>
      <c r="AR320">
        <v>16.20529696969697</v>
      </c>
      <c r="AS320">
        <v>-3.240963098922232E-06</v>
      </c>
      <c r="AT320">
        <v>79.34896621495415</v>
      </c>
      <c r="AU320">
        <v>161</v>
      </c>
      <c r="AV320">
        <v>27</v>
      </c>
      <c r="AW320">
        <f>IF(AU320*$H$13&gt;=AY320,1.0,(AY320/(AY320-AU320*$H$13)))</f>
        <v>0</v>
      </c>
      <c r="AX320">
        <f>(AW320-1)*100</f>
        <v>0</v>
      </c>
      <c r="AY320">
        <f>MAX(0,($B$13+$C$13*BX320)/(1+$D$13*BX320)*BQ320/(BS320+273)*$E$13)</f>
        <v>0</v>
      </c>
      <c r="AZ320">
        <f>$B$11*BY320+$C$11*BZ320+$F$11*CK320*(1-CN320)</f>
        <v>0</v>
      </c>
      <c r="BA320">
        <f>AZ320*BB320</f>
        <v>0</v>
      </c>
      <c r="BB320">
        <f>($B$11*$D$9+$C$11*$D$9+$F$11*((CX320+CP320)/MAX(CX320+CP320+CY320, 0.1)*$I$9+CY320/MAX(CX320+CP320+CY320, 0.1)*$J$9))/($B$11+$C$11+$F$11)</f>
        <v>0</v>
      </c>
      <c r="BC320">
        <f>($B$11*$K$9+$C$11*$K$9+$F$11*((CX320+CP320)/MAX(CX320+CP320+CY320, 0.1)*$P$9+CY320/MAX(CX320+CP320+CY320, 0.1)*$Q$9))/($B$11+$C$11+$F$11)</f>
        <v>0</v>
      </c>
      <c r="BD320">
        <v>6</v>
      </c>
      <c r="BE320">
        <v>0.5</v>
      </c>
      <c r="BF320" t="s">
        <v>361</v>
      </c>
      <c r="BG320">
        <v>2</v>
      </c>
      <c r="BH320" t="b">
        <v>1</v>
      </c>
      <c r="BI320">
        <v>1728494046.714286</v>
      </c>
      <c r="BJ320">
        <v>747.4615357142856</v>
      </c>
      <c r="BK320">
        <v>778.4063928571429</v>
      </c>
      <c r="BL320">
        <v>16.212125</v>
      </c>
      <c r="BM320">
        <v>14.79903928571428</v>
      </c>
      <c r="BN320">
        <v>755.3506071428574</v>
      </c>
      <c r="BO320">
        <v>16.30257142857143</v>
      </c>
      <c r="BP320">
        <v>599.99175</v>
      </c>
      <c r="BQ320">
        <v>97.50244285714287</v>
      </c>
      <c r="BR320">
        <v>0.09995669285714283</v>
      </c>
      <c r="BS320">
        <v>24.87539642857143</v>
      </c>
      <c r="BT320">
        <v>25.09498928571429</v>
      </c>
      <c r="BU320">
        <v>999.9000000000002</v>
      </c>
      <c r="BV320">
        <v>0</v>
      </c>
      <c r="BW320">
        <v>0</v>
      </c>
      <c r="BX320">
        <v>10002.08035714286</v>
      </c>
      <c r="BY320">
        <v>0</v>
      </c>
      <c r="BZ320">
        <v>347.8579285714285</v>
      </c>
      <c r="CA320">
        <v>-30.94475714285715</v>
      </c>
      <c r="CB320">
        <v>759.7792499999998</v>
      </c>
      <c r="CC320">
        <v>790.0988928571429</v>
      </c>
      <c r="CD320">
        <v>1.413096785714286</v>
      </c>
      <c r="CE320">
        <v>778.4063928571429</v>
      </c>
      <c r="CF320">
        <v>14.79903928571428</v>
      </c>
      <c r="CG320">
        <v>1.580721428571429</v>
      </c>
      <c r="CH320">
        <v>1.4429425</v>
      </c>
      <c r="CI320">
        <v>13.77215357142857</v>
      </c>
      <c r="CJ320">
        <v>12.37657142857143</v>
      </c>
      <c r="CK320">
        <v>1599.913214285714</v>
      </c>
      <c r="CL320">
        <v>0.6919999999999999</v>
      </c>
      <c r="CM320">
        <v>0.3080000000000001</v>
      </c>
      <c r="CN320">
        <v>0</v>
      </c>
      <c r="CO320">
        <v>2.075878571428571</v>
      </c>
      <c r="CP320">
        <v>0</v>
      </c>
      <c r="CQ320">
        <v>15951.25714285714</v>
      </c>
      <c r="CR320">
        <v>13789.43928571428</v>
      </c>
      <c r="CS320">
        <v>36.77646428571428</v>
      </c>
      <c r="CT320">
        <v>38.20732142857143</v>
      </c>
      <c r="CU320">
        <v>37.43267857142857</v>
      </c>
      <c r="CV320">
        <v>36.41492857142858</v>
      </c>
      <c r="CW320">
        <v>36.30785714285715</v>
      </c>
      <c r="CX320">
        <v>1107.14</v>
      </c>
      <c r="CY320">
        <v>492.7732142857143</v>
      </c>
      <c r="CZ320">
        <v>0</v>
      </c>
      <c r="DA320">
        <v>1728494111.2</v>
      </c>
      <c r="DB320">
        <v>0</v>
      </c>
      <c r="DC320">
        <v>1728490956.5</v>
      </c>
      <c r="DD320" t="s">
        <v>362</v>
      </c>
      <c r="DE320">
        <v>1728490952.5</v>
      </c>
      <c r="DF320">
        <v>1728490956.5</v>
      </c>
      <c r="DG320">
        <v>1</v>
      </c>
      <c r="DH320">
        <v>-0.065</v>
      </c>
      <c r="DI320">
        <v>-0.008</v>
      </c>
      <c r="DJ320">
        <v>-3.246</v>
      </c>
      <c r="DK320">
        <v>-0.091</v>
      </c>
      <c r="DL320">
        <v>52</v>
      </c>
      <c r="DM320">
        <v>15</v>
      </c>
      <c r="DN320">
        <v>0.25</v>
      </c>
      <c r="DO320">
        <v>0.13</v>
      </c>
      <c r="DP320">
        <v>-30.86648048780488</v>
      </c>
      <c r="DQ320">
        <v>-1.23390940766556</v>
      </c>
      <c r="DR320">
        <v>0.1822001689639551</v>
      </c>
      <c r="DS320">
        <v>0</v>
      </c>
      <c r="DT320">
        <v>1.408269512195122</v>
      </c>
      <c r="DU320">
        <v>0.04172236933798203</v>
      </c>
      <c r="DV320">
        <v>0.01154093709498231</v>
      </c>
      <c r="DW320">
        <v>1</v>
      </c>
      <c r="DX320">
        <v>1</v>
      </c>
      <c r="DY320">
        <v>2</v>
      </c>
      <c r="DZ320" t="s">
        <v>363</v>
      </c>
      <c r="EA320">
        <v>3.23027</v>
      </c>
      <c r="EB320">
        <v>2.70458</v>
      </c>
      <c r="EC320">
        <v>0.157556</v>
      </c>
      <c r="ED320">
        <v>0.161154</v>
      </c>
      <c r="EE320">
        <v>0.0848169</v>
      </c>
      <c r="EF320">
        <v>0.0793196</v>
      </c>
      <c r="EG320">
        <v>27718.8</v>
      </c>
      <c r="EH320">
        <v>26909.2</v>
      </c>
      <c r="EI320">
        <v>31505</v>
      </c>
      <c r="EJ320">
        <v>30405.2</v>
      </c>
      <c r="EK320">
        <v>38635.7</v>
      </c>
      <c r="EL320">
        <v>37010.7</v>
      </c>
      <c r="EM320">
        <v>44167.1</v>
      </c>
      <c r="EN320">
        <v>42449.1</v>
      </c>
      <c r="EO320">
        <v>1.8302</v>
      </c>
      <c r="EP320">
        <v>1.8774</v>
      </c>
      <c r="EQ320">
        <v>0.0922419</v>
      </c>
      <c r="ER320">
        <v>0</v>
      </c>
      <c r="ES320">
        <v>23.5853</v>
      </c>
      <c r="ET320">
        <v>999.9</v>
      </c>
      <c r="EU320">
        <v>69.5</v>
      </c>
      <c r="EV320">
        <v>24.6</v>
      </c>
      <c r="EW320">
        <v>22.1291</v>
      </c>
      <c r="EX320">
        <v>61.1819</v>
      </c>
      <c r="EY320">
        <v>24.7436</v>
      </c>
      <c r="EZ320">
        <v>1</v>
      </c>
      <c r="FA320">
        <v>-0.105175</v>
      </c>
      <c r="FB320">
        <v>1.87113</v>
      </c>
      <c r="FC320">
        <v>20.1905</v>
      </c>
      <c r="FD320">
        <v>5.21699</v>
      </c>
      <c r="FE320">
        <v>11.998</v>
      </c>
      <c r="FF320">
        <v>4.9649</v>
      </c>
      <c r="FG320">
        <v>3.2955</v>
      </c>
      <c r="FH320">
        <v>9999</v>
      </c>
      <c r="FI320">
        <v>9999</v>
      </c>
      <c r="FJ320">
        <v>9999</v>
      </c>
      <c r="FK320">
        <v>148.8</v>
      </c>
      <c r="FL320">
        <v>4.97098</v>
      </c>
      <c r="FM320">
        <v>1.86768</v>
      </c>
      <c r="FN320">
        <v>1.85896</v>
      </c>
      <c r="FO320">
        <v>1.86508</v>
      </c>
      <c r="FP320">
        <v>1.86309</v>
      </c>
      <c r="FQ320">
        <v>1.86443</v>
      </c>
      <c r="FR320">
        <v>1.85986</v>
      </c>
      <c r="FS320">
        <v>1.86401</v>
      </c>
      <c r="FT320">
        <v>0</v>
      </c>
      <c r="FU320">
        <v>0</v>
      </c>
      <c r="FV320">
        <v>0</v>
      </c>
      <c r="FW320">
        <v>0</v>
      </c>
      <c r="FX320" t="s">
        <v>364</v>
      </c>
      <c r="FY320" t="s">
        <v>365</v>
      </c>
      <c r="FZ320" t="s">
        <v>366</v>
      </c>
      <c r="GA320" t="s">
        <v>366</v>
      </c>
      <c r="GB320" t="s">
        <v>366</v>
      </c>
      <c r="GC320" t="s">
        <v>366</v>
      </c>
      <c r="GD320">
        <v>0</v>
      </c>
      <c r="GE320">
        <v>100</v>
      </c>
      <c r="GF320">
        <v>100</v>
      </c>
      <c r="GG320">
        <v>-8.012</v>
      </c>
      <c r="GH320">
        <v>-0.0905</v>
      </c>
      <c r="GI320">
        <v>-2.868309889394353</v>
      </c>
      <c r="GJ320">
        <v>-0.006773961979547998</v>
      </c>
      <c r="GK320">
        <v>-8.296070481250098E-08</v>
      </c>
      <c r="GL320">
        <v>3.322967193956903E-10</v>
      </c>
      <c r="GM320">
        <v>-0.07871069313407227</v>
      </c>
      <c r="GN320">
        <v>-0.00208336341840114</v>
      </c>
      <c r="GO320">
        <v>8.801746095907445E-05</v>
      </c>
      <c r="GP320">
        <v>-2.677693255255651E-07</v>
      </c>
      <c r="GQ320">
        <v>3</v>
      </c>
      <c r="GR320">
        <v>2052</v>
      </c>
      <c r="GS320">
        <v>2</v>
      </c>
      <c r="GT320">
        <v>18</v>
      </c>
      <c r="GU320">
        <v>51.7</v>
      </c>
      <c r="GV320">
        <v>51.6</v>
      </c>
      <c r="GW320">
        <v>1.90308</v>
      </c>
      <c r="GX320">
        <v>2.37427</v>
      </c>
      <c r="GY320">
        <v>1.44897</v>
      </c>
      <c r="GZ320">
        <v>2.32056</v>
      </c>
      <c r="HA320">
        <v>1.55151</v>
      </c>
      <c r="HB320">
        <v>2.2937</v>
      </c>
      <c r="HC320">
        <v>29.7724</v>
      </c>
      <c r="HD320">
        <v>14.4648</v>
      </c>
      <c r="HE320">
        <v>18</v>
      </c>
      <c r="HF320">
        <v>409.052</v>
      </c>
      <c r="HG320">
        <v>432.083</v>
      </c>
      <c r="HH320">
        <v>21.4242</v>
      </c>
      <c r="HI320">
        <v>25.6021</v>
      </c>
      <c r="HJ320">
        <v>30.0013</v>
      </c>
      <c r="HK320">
        <v>25.5463</v>
      </c>
      <c r="HL320">
        <v>25.4638</v>
      </c>
      <c r="HM320">
        <v>38.1339</v>
      </c>
      <c r="HN320">
        <v>41.1184</v>
      </c>
      <c r="HO320">
        <v>20.6349</v>
      </c>
      <c r="HP320">
        <v>21.3172</v>
      </c>
      <c r="HQ320">
        <v>812.228</v>
      </c>
      <c r="HR320">
        <v>14.747</v>
      </c>
      <c r="HS320">
        <v>99.9979</v>
      </c>
      <c r="HT320">
        <v>101.441</v>
      </c>
    </row>
    <row r="321" spans="1:228">
      <c r="A321">
        <v>305</v>
      </c>
      <c r="B321">
        <v>1728494059.5</v>
      </c>
      <c r="C321">
        <v>3122</v>
      </c>
      <c r="D321" t="s">
        <v>978</v>
      </c>
      <c r="E321" t="s">
        <v>979</v>
      </c>
      <c r="F321">
        <v>5</v>
      </c>
      <c r="G321" t="s">
        <v>357</v>
      </c>
      <c r="H321" t="s">
        <v>358</v>
      </c>
      <c r="I321" t="s">
        <v>359</v>
      </c>
      <c r="J321" t="s">
        <v>851</v>
      </c>
      <c r="K321">
        <v>1728494052</v>
      </c>
      <c r="L321">
        <f>(M321)/1000</f>
        <v>0</v>
      </c>
      <c r="M321">
        <f>IF(BH321, AP321, AJ321)</f>
        <v>0</v>
      </c>
      <c r="N321">
        <f>IF(BH321, AK321, AI321)</f>
        <v>0</v>
      </c>
      <c r="O321">
        <f>BJ321 - IF(AW321&gt;1, N321*BD321*100.0/(AY321), 0)</f>
        <v>0</v>
      </c>
      <c r="P321">
        <f>((V321-L321/2)*O321-N321)/(V321+L321/2)</f>
        <v>0</v>
      </c>
      <c r="Q321">
        <f>P321*(BQ321+BR321)/1000.0</f>
        <v>0</v>
      </c>
      <c r="R321">
        <f>(BJ321 - IF(AW321&gt;1, N321*BD321*100.0/(AY321), 0))*(BQ321+BR321)/1000.0</f>
        <v>0</v>
      </c>
      <c r="S321">
        <f>2.0/((1/U321-1/T321)+SIGN(U321)*SQRT((1/U321-1/T321)*(1/U321-1/T321) + 4*BE321/((BE321+1)*(BE321+1))*(2*1/U321*1/T321-1/T321*1/T321)))</f>
        <v>0</v>
      </c>
      <c r="T321">
        <f>IF(LEFT(BF321,1)&lt;&gt;"0",IF(LEFT(BF321,1)="1",3.0,BG321),$D$5+$E$5*(BX321*BQ321/($K$5*1000))+$F$5*(BX321*BQ321/($K$5*1000))*MAX(MIN(BD321,$J$5),$I$5)*MAX(MIN(BD321,$J$5),$I$5)+$G$5*MAX(MIN(BD321,$J$5),$I$5)*(BX321*BQ321/($K$5*1000))+$H$5*(BX321*BQ321/($K$5*1000))*(BX321*BQ321/($K$5*1000)))</f>
        <v>0</v>
      </c>
      <c r="U321">
        <f>L321*(1000-(1000*0.61365*exp(17.502*Y321/(240.97+Y321))/(BQ321+BR321)+BL321)/2)/(1000*0.61365*exp(17.502*Y321/(240.97+Y321))/(BQ321+BR321)-BL321)</f>
        <v>0</v>
      </c>
      <c r="V321">
        <f>1/((BE321+1)/(S321/1.6)+1/(T321/1.37)) + BE321/((BE321+1)/(S321/1.6) + BE321/(T321/1.37))</f>
        <v>0</v>
      </c>
      <c r="W321">
        <f>(AZ321*BC321)</f>
        <v>0</v>
      </c>
      <c r="X321">
        <f>(BS321+(W321+2*0.95*5.67E-8*(((BS321+$B$7)+273)^4-(BS321+273)^4)-44100*L321)/(1.84*29.3*T321+8*0.95*5.67E-8*(BS321+273)^3))</f>
        <v>0</v>
      </c>
      <c r="Y321">
        <f>($C$7*BT321+$D$7*BU321+$E$7*X321)</f>
        <v>0</v>
      </c>
      <c r="Z321">
        <f>0.61365*exp(17.502*Y321/(240.97+Y321))</f>
        <v>0</v>
      </c>
      <c r="AA321">
        <f>(AB321/AC321*100)</f>
        <v>0</v>
      </c>
      <c r="AB321">
        <f>BL321*(BQ321+BR321)/1000</f>
        <v>0</v>
      </c>
      <c r="AC321">
        <f>0.61365*exp(17.502*BS321/(240.97+BS321))</f>
        <v>0</v>
      </c>
      <c r="AD321">
        <f>(Z321-BL321*(BQ321+BR321)/1000)</f>
        <v>0</v>
      </c>
      <c r="AE321">
        <f>(-L321*44100)</f>
        <v>0</v>
      </c>
      <c r="AF321">
        <f>2*29.3*T321*0.92*(BS321-Y321)</f>
        <v>0</v>
      </c>
      <c r="AG321">
        <f>2*0.95*5.67E-8*(((BS321+$B$7)+273)^4-(Y321+273)^4)</f>
        <v>0</v>
      </c>
      <c r="AH321">
        <f>W321+AG321+AE321+AF321</f>
        <v>0</v>
      </c>
      <c r="AI321">
        <f>BP321*AW321*(BK321-BJ321*(1000-AW321*BM321)/(1000-AW321*BL321))/(100*BD321)</f>
        <v>0</v>
      </c>
      <c r="AJ321">
        <f>1000*BP321*AW321*(BL321-BM321)/(100*BD321*(1000-AW321*BL321))</f>
        <v>0</v>
      </c>
      <c r="AK321">
        <f>(AL321 - AM321 - BQ321*1E3/(8.314*(BS321+273.15)) * AO321/BP321 * AN321) * BP321/(100*BD321) * (1000 - BM321)/1000</f>
        <v>0</v>
      </c>
      <c r="AL321">
        <v>816.7560330733687</v>
      </c>
      <c r="AM321">
        <v>790.7630666666665</v>
      </c>
      <c r="AN321">
        <v>2.533529256732867</v>
      </c>
      <c r="AO321">
        <v>66.78939070799302</v>
      </c>
      <c r="AP321">
        <f>(AR321 - AQ321 + BQ321*1E3/(8.314*(BS321+273.15)) * AT321/BP321 * AS321) * BP321/(100*BD321) * 1000/(1000 - AR321)</f>
        <v>0</v>
      </c>
      <c r="AQ321">
        <v>14.7353310803259</v>
      </c>
      <c r="AR321">
        <v>16.17495515151515</v>
      </c>
      <c r="AS321">
        <v>-0.006604103867816309</v>
      </c>
      <c r="AT321">
        <v>79.34896621495415</v>
      </c>
      <c r="AU321">
        <v>160</v>
      </c>
      <c r="AV321">
        <v>27</v>
      </c>
      <c r="AW321">
        <f>IF(AU321*$H$13&gt;=AY321,1.0,(AY321/(AY321-AU321*$H$13)))</f>
        <v>0</v>
      </c>
      <c r="AX321">
        <f>(AW321-1)*100</f>
        <v>0</v>
      </c>
      <c r="AY321">
        <f>MAX(0,($B$13+$C$13*BX321)/(1+$D$13*BX321)*BQ321/(BS321+273)*$E$13)</f>
        <v>0</v>
      </c>
      <c r="AZ321">
        <f>$B$11*BY321+$C$11*BZ321+$F$11*CK321*(1-CN321)</f>
        <v>0</v>
      </c>
      <c r="BA321">
        <f>AZ321*BB321</f>
        <v>0</v>
      </c>
      <c r="BB321">
        <f>($B$11*$D$9+$C$11*$D$9+$F$11*((CX321+CP321)/MAX(CX321+CP321+CY321, 0.1)*$I$9+CY321/MAX(CX321+CP321+CY321, 0.1)*$J$9))/($B$11+$C$11+$F$11)</f>
        <v>0</v>
      </c>
      <c r="BC321">
        <f>($B$11*$K$9+$C$11*$K$9+$F$11*((CX321+CP321)/MAX(CX321+CP321+CY321, 0.1)*$P$9+CY321/MAX(CX321+CP321+CY321, 0.1)*$Q$9))/($B$11+$C$11+$F$11)</f>
        <v>0</v>
      </c>
      <c r="BD321">
        <v>6</v>
      </c>
      <c r="BE321">
        <v>0.5</v>
      </c>
      <c r="BF321" t="s">
        <v>361</v>
      </c>
      <c r="BG321">
        <v>2</v>
      </c>
      <c r="BH321" t="b">
        <v>1</v>
      </c>
      <c r="BI321">
        <v>1728494052</v>
      </c>
      <c r="BJ321">
        <v>760.5745185185186</v>
      </c>
      <c r="BK321">
        <v>791.7765185185186</v>
      </c>
      <c r="BL321">
        <v>16.20310740740741</v>
      </c>
      <c r="BM321">
        <v>14.77469259259259</v>
      </c>
      <c r="BN321">
        <v>768.546962962963</v>
      </c>
      <c r="BO321">
        <v>16.29355555555556</v>
      </c>
      <c r="BP321">
        <v>600.0052962962963</v>
      </c>
      <c r="BQ321">
        <v>97.50255925925927</v>
      </c>
      <c r="BR321">
        <v>0.09992395185185184</v>
      </c>
      <c r="BS321">
        <v>24.87208148148149</v>
      </c>
      <c r="BT321">
        <v>25.10042592592593</v>
      </c>
      <c r="BU321">
        <v>999.9000000000001</v>
      </c>
      <c r="BV321">
        <v>0</v>
      </c>
      <c r="BW321">
        <v>0</v>
      </c>
      <c r="BX321">
        <v>10017.08814814815</v>
      </c>
      <c r="BY321">
        <v>0</v>
      </c>
      <c r="BZ321">
        <v>351.1071851851851</v>
      </c>
      <c r="CA321">
        <v>-31.20196296296296</v>
      </c>
      <c r="CB321">
        <v>773.101037037037</v>
      </c>
      <c r="CC321">
        <v>803.6498148148147</v>
      </c>
      <c r="CD321">
        <v>1.428422222222222</v>
      </c>
      <c r="CE321">
        <v>791.7765185185186</v>
      </c>
      <c r="CF321">
        <v>14.77469259259259</v>
      </c>
      <c r="CG321">
        <v>1.579844444444444</v>
      </c>
      <c r="CH321">
        <v>1.44057</v>
      </c>
      <c r="CI321">
        <v>13.7636037037037</v>
      </c>
      <c r="CJ321">
        <v>12.35151481481482</v>
      </c>
      <c r="CK321">
        <v>1599.944074074074</v>
      </c>
      <c r="CL321">
        <v>0.6920077777777778</v>
      </c>
      <c r="CM321">
        <v>0.3079922962962963</v>
      </c>
      <c r="CN321">
        <v>0</v>
      </c>
      <c r="CO321">
        <v>2.077307407407407</v>
      </c>
      <c r="CP321">
        <v>0</v>
      </c>
      <c r="CQ321">
        <v>15994.81111111111</v>
      </c>
      <c r="CR321">
        <v>13789.74444444444</v>
      </c>
      <c r="CS321">
        <v>36.88174074074074</v>
      </c>
      <c r="CT321">
        <v>38.37940740740741</v>
      </c>
      <c r="CU321">
        <v>37.54596296296296</v>
      </c>
      <c r="CV321">
        <v>36.57381481481481</v>
      </c>
      <c r="CW321">
        <v>36.43496296296296</v>
      </c>
      <c r="CX321">
        <v>1107.174444444444</v>
      </c>
      <c r="CY321">
        <v>492.7696296296296</v>
      </c>
      <c r="CZ321">
        <v>0</v>
      </c>
      <c r="DA321">
        <v>1728494116.6</v>
      </c>
      <c r="DB321">
        <v>0</v>
      </c>
      <c r="DC321">
        <v>1728490956.5</v>
      </c>
      <c r="DD321" t="s">
        <v>362</v>
      </c>
      <c r="DE321">
        <v>1728490952.5</v>
      </c>
      <c r="DF321">
        <v>1728490956.5</v>
      </c>
      <c r="DG321">
        <v>1</v>
      </c>
      <c r="DH321">
        <v>-0.065</v>
      </c>
      <c r="DI321">
        <v>-0.008</v>
      </c>
      <c r="DJ321">
        <v>-3.246</v>
      </c>
      <c r="DK321">
        <v>-0.091</v>
      </c>
      <c r="DL321">
        <v>52</v>
      </c>
      <c r="DM321">
        <v>15</v>
      </c>
      <c r="DN321">
        <v>0.25</v>
      </c>
      <c r="DO321">
        <v>0.13</v>
      </c>
      <c r="DP321">
        <v>-31.06106</v>
      </c>
      <c r="DQ321">
        <v>-2.707614258911824</v>
      </c>
      <c r="DR321">
        <v>0.3005801929602151</v>
      </c>
      <c r="DS321">
        <v>0</v>
      </c>
      <c r="DT321">
        <v>1.421338</v>
      </c>
      <c r="DU321">
        <v>0.1958208630393982</v>
      </c>
      <c r="DV321">
        <v>0.02352746482305306</v>
      </c>
      <c r="DW321">
        <v>0</v>
      </c>
      <c r="DX321">
        <v>0</v>
      </c>
      <c r="DY321">
        <v>2</v>
      </c>
      <c r="DZ321" t="s">
        <v>386</v>
      </c>
      <c r="EA321">
        <v>3.23039</v>
      </c>
      <c r="EB321">
        <v>2.70448</v>
      </c>
      <c r="EC321">
        <v>0.159251</v>
      </c>
      <c r="ED321">
        <v>0.1628</v>
      </c>
      <c r="EE321">
        <v>0.0847044</v>
      </c>
      <c r="EF321">
        <v>0.0792942</v>
      </c>
      <c r="EG321">
        <v>27662.4</v>
      </c>
      <c r="EH321">
        <v>26855.6</v>
      </c>
      <c r="EI321">
        <v>31504.2</v>
      </c>
      <c r="EJ321">
        <v>30404.3</v>
      </c>
      <c r="EK321">
        <v>38639.8</v>
      </c>
      <c r="EL321">
        <v>37011</v>
      </c>
      <c r="EM321">
        <v>44166.3</v>
      </c>
      <c r="EN321">
        <v>42448.2</v>
      </c>
      <c r="EO321">
        <v>1.83145</v>
      </c>
      <c r="EP321">
        <v>1.87748</v>
      </c>
      <c r="EQ321">
        <v>0.09178</v>
      </c>
      <c r="ER321">
        <v>0</v>
      </c>
      <c r="ES321">
        <v>23.5927</v>
      </c>
      <c r="ET321">
        <v>999.9</v>
      </c>
      <c r="EU321">
        <v>69.5</v>
      </c>
      <c r="EV321">
        <v>24.6</v>
      </c>
      <c r="EW321">
        <v>22.1295</v>
      </c>
      <c r="EX321">
        <v>60.3819</v>
      </c>
      <c r="EY321">
        <v>25.012</v>
      </c>
      <c r="EZ321">
        <v>1</v>
      </c>
      <c r="FA321">
        <v>-0.104052</v>
      </c>
      <c r="FB321">
        <v>1.95615</v>
      </c>
      <c r="FC321">
        <v>20.1895</v>
      </c>
      <c r="FD321">
        <v>5.21654</v>
      </c>
      <c r="FE321">
        <v>11.998</v>
      </c>
      <c r="FF321">
        <v>4.965</v>
      </c>
      <c r="FG321">
        <v>3.2955</v>
      </c>
      <c r="FH321">
        <v>9999</v>
      </c>
      <c r="FI321">
        <v>9999</v>
      </c>
      <c r="FJ321">
        <v>9999</v>
      </c>
      <c r="FK321">
        <v>148.8</v>
      </c>
      <c r="FL321">
        <v>4.97098</v>
      </c>
      <c r="FM321">
        <v>1.86768</v>
      </c>
      <c r="FN321">
        <v>1.85896</v>
      </c>
      <c r="FO321">
        <v>1.86508</v>
      </c>
      <c r="FP321">
        <v>1.86309</v>
      </c>
      <c r="FQ321">
        <v>1.86443</v>
      </c>
      <c r="FR321">
        <v>1.85988</v>
      </c>
      <c r="FS321">
        <v>1.86399</v>
      </c>
      <c r="FT321">
        <v>0</v>
      </c>
      <c r="FU321">
        <v>0</v>
      </c>
      <c r="FV321">
        <v>0</v>
      </c>
      <c r="FW321">
        <v>0</v>
      </c>
      <c r="FX321" t="s">
        <v>364</v>
      </c>
      <c r="FY321" t="s">
        <v>365</v>
      </c>
      <c r="FZ321" t="s">
        <v>366</v>
      </c>
      <c r="GA321" t="s">
        <v>366</v>
      </c>
      <c r="GB321" t="s">
        <v>366</v>
      </c>
      <c r="GC321" t="s">
        <v>366</v>
      </c>
      <c r="GD321">
        <v>0</v>
      </c>
      <c r="GE321">
        <v>100</v>
      </c>
      <c r="GF321">
        <v>100</v>
      </c>
      <c r="GG321">
        <v>-8.090999999999999</v>
      </c>
      <c r="GH321">
        <v>-0.0905</v>
      </c>
      <c r="GI321">
        <v>-2.868309889394353</v>
      </c>
      <c r="GJ321">
        <v>-0.006773961979547998</v>
      </c>
      <c r="GK321">
        <v>-8.296070481250098E-08</v>
      </c>
      <c r="GL321">
        <v>3.322967193956903E-10</v>
      </c>
      <c r="GM321">
        <v>-0.07871069313407227</v>
      </c>
      <c r="GN321">
        <v>-0.00208336341840114</v>
      </c>
      <c r="GO321">
        <v>8.801746095907445E-05</v>
      </c>
      <c r="GP321">
        <v>-2.677693255255651E-07</v>
      </c>
      <c r="GQ321">
        <v>3</v>
      </c>
      <c r="GR321">
        <v>2052</v>
      </c>
      <c r="GS321">
        <v>2</v>
      </c>
      <c r="GT321">
        <v>18</v>
      </c>
      <c r="GU321">
        <v>51.8</v>
      </c>
      <c r="GV321">
        <v>51.7</v>
      </c>
      <c r="GW321">
        <v>1.92871</v>
      </c>
      <c r="GX321">
        <v>2.36816</v>
      </c>
      <c r="GY321">
        <v>1.44775</v>
      </c>
      <c r="GZ321">
        <v>2.32056</v>
      </c>
      <c r="HA321">
        <v>1.55151</v>
      </c>
      <c r="HB321">
        <v>2.41943</v>
      </c>
      <c r="HC321">
        <v>29.7724</v>
      </c>
      <c r="HD321">
        <v>14.4648</v>
      </c>
      <c r="HE321">
        <v>18</v>
      </c>
      <c r="HF321">
        <v>409.769</v>
      </c>
      <c r="HG321">
        <v>432.21</v>
      </c>
      <c r="HH321">
        <v>21.3171</v>
      </c>
      <c r="HI321">
        <v>25.6113</v>
      </c>
      <c r="HJ321">
        <v>30.0012</v>
      </c>
      <c r="HK321">
        <v>25.5566</v>
      </c>
      <c r="HL321">
        <v>25.4744</v>
      </c>
      <c r="HM321">
        <v>38.6391</v>
      </c>
      <c r="HN321">
        <v>41.1184</v>
      </c>
      <c r="HO321">
        <v>20.6349</v>
      </c>
      <c r="HP321">
        <v>21.2184</v>
      </c>
      <c r="HQ321">
        <v>827.263</v>
      </c>
      <c r="HR321">
        <v>14.747</v>
      </c>
      <c r="HS321">
        <v>99.9958</v>
      </c>
      <c r="HT321">
        <v>101.439</v>
      </c>
    </row>
    <row r="322" spans="1:228">
      <c r="A322">
        <v>306</v>
      </c>
      <c r="B322">
        <v>1728494064.5</v>
      </c>
      <c r="C322">
        <v>3127</v>
      </c>
      <c r="D322" t="s">
        <v>980</v>
      </c>
      <c r="E322" t="s">
        <v>981</v>
      </c>
      <c r="F322">
        <v>5</v>
      </c>
      <c r="G322" t="s">
        <v>357</v>
      </c>
      <c r="H322" t="s">
        <v>358</v>
      </c>
      <c r="I322" t="s">
        <v>359</v>
      </c>
      <c r="J322" t="s">
        <v>851</v>
      </c>
      <c r="K322">
        <v>1728494056.714286</v>
      </c>
      <c r="L322">
        <f>(M322)/1000</f>
        <v>0</v>
      </c>
      <c r="M322">
        <f>IF(BH322, AP322, AJ322)</f>
        <v>0</v>
      </c>
      <c r="N322">
        <f>IF(BH322, AK322, AI322)</f>
        <v>0</v>
      </c>
      <c r="O322">
        <f>BJ322 - IF(AW322&gt;1, N322*BD322*100.0/(AY322), 0)</f>
        <v>0</v>
      </c>
      <c r="P322">
        <f>((V322-L322/2)*O322-N322)/(V322+L322/2)</f>
        <v>0</v>
      </c>
      <c r="Q322">
        <f>P322*(BQ322+BR322)/1000.0</f>
        <v>0</v>
      </c>
      <c r="R322">
        <f>(BJ322 - IF(AW322&gt;1, N322*BD322*100.0/(AY322), 0))*(BQ322+BR322)/1000.0</f>
        <v>0</v>
      </c>
      <c r="S322">
        <f>2.0/((1/U322-1/T322)+SIGN(U322)*SQRT((1/U322-1/T322)*(1/U322-1/T322) + 4*BE322/((BE322+1)*(BE322+1))*(2*1/U322*1/T322-1/T322*1/T322)))</f>
        <v>0</v>
      </c>
      <c r="T322">
        <f>IF(LEFT(BF322,1)&lt;&gt;"0",IF(LEFT(BF322,1)="1",3.0,BG322),$D$5+$E$5*(BX322*BQ322/($K$5*1000))+$F$5*(BX322*BQ322/($K$5*1000))*MAX(MIN(BD322,$J$5),$I$5)*MAX(MIN(BD322,$J$5),$I$5)+$G$5*MAX(MIN(BD322,$J$5),$I$5)*(BX322*BQ322/($K$5*1000))+$H$5*(BX322*BQ322/($K$5*1000))*(BX322*BQ322/($K$5*1000)))</f>
        <v>0</v>
      </c>
      <c r="U322">
        <f>L322*(1000-(1000*0.61365*exp(17.502*Y322/(240.97+Y322))/(BQ322+BR322)+BL322)/2)/(1000*0.61365*exp(17.502*Y322/(240.97+Y322))/(BQ322+BR322)-BL322)</f>
        <v>0</v>
      </c>
      <c r="V322">
        <f>1/((BE322+1)/(S322/1.6)+1/(T322/1.37)) + BE322/((BE322+1)/(S322/1.6) + BE322/(T322/1.37))</f>
        <v>0</v>
      </c>
      <c r="W322">
        <f>(AZ322*BC322)</f>
        <v>0</v>
      </c>
      <c r="X322">
        <f>(BS322+(W322+2*0.95*5.67E-8*(((BS322+$B$7)+273)^4-(BS322+273)^4)-44100*L322)/(1.84*29.3*T322+8*0.95*5.67E-8*(BS322+273)^3))</f>
        <v>0</v>
      </c>
      <c r="Y322">
        <f>($C$7*BT322+$D$7*BU322+$E$7*X322)</f>
        <v>0</v>
      </c>
      <c r="Z322">
        <f>0.61365*exp(17.502*Y322/(240.97+Y322))</f>
        <v>0</v>
      </c>
      <c r="AA322">
        <f>(AB322/AC322*100)</f>
        <v>0</v>
      </c>
      <c r="AB322">
        <f>BL322*(BQ322+BR322)/1000</f>
        <v>0</v>
      </c>
      <c r="AC322">
        <f>0.61365*exp(17.502*BS322/(240.97+BS322))</f>
        <v>0</v>
      </c>
      <c r="AD322">
        <f>(Z322-BL322*(BQ322+BR322)/1000)</f>
        <v>0</v>
      </c>
      <c r="AE322">
        <f>(-L322*44100)</f>
        <v>0</v>
      </c>
      <c r="AF322">
        <f>2*29.3*T322*0.92*(BS322-Y322)</f>
        <v>0</v>
      </c>
      <c r="AG322">
        <f>2*0.95*5.67E-8*(((BS322+$B$7)+273)^4-(Y322+273)^4)</f>
        <v>0</v>
      </c>
      <c r="AH322">
        <f>W322+AG322+AE322+AF322</f>
        <v>0</v>
      </c>
      <c r="AI322">
        <f>BP322*AW322*(BK322-BJ322*(1000-AW322*BM322)/(1000-AW322*BL322))/(100*BD322)</f>
        <v>0</v>
      </c>
      <c r="AJ322">
        <f>1000*BP322*AW322*(BL322-BM322)/(100*BD322*(1000-AW322*BL322))</f>
        <v>0</v>
      </c>
      <c r="AK322">
        <f>(AL322 - AM322 - BQ322*1E3/(8.314*(BS322+273.15)) * AO322/BP322 * AN322) * BP322/(100*BD322) * (1000 - BM322)/1000</f>
        <v>0</v>
      </c>
      <c r="AL322">
        <v>829.1552239981783</v>
      </c>
      <c r="AM322">
        <v>803.2383151515151</v>
      </c>
      <c r="AN322">
        <v>2.483726950778249</v>
      </c>
      <c r="AO322">
        <v>66.78939070799302</v>
      </c>
      <c r="AP322">
        <f>(AR322 - AQ322 + BQ322*1E3/(8.314*(BS322+273.15)) * AT322/BP322 * AS322) * BP322/(100*BD322) * 1000/(1000 - AR322)</f>
        <v>0</v>
      </c>
      <c r="AQ322">
        <v>14.73399909763282</v>
      </c>
      <c r="AR322">
        <v>16.1565503030303</v>
      </c>
      <c r="AS322">
        <v>-0.001529845926592803</v>
      </c>
      <c r="AT322">
        <v>79.34896621495415</v>
      </c>
      <c r="AU322">
        <v>159</v>
      </c>
      <c r="AV322">
        <v>27</v>
      </c>
      <c r="AW322">
        <f>IF(AU322*$H$13&gt;=AY322,1.0,(AY322/(AY322-AU322*$H$13)))</f>
        <v>0</v>
      </c>
      <c r="AX322">
        <f>(AW322-1)*100</f>
        <v>0</v>
      </c>
      <c r="AY322">
        <f>MAX(0,($B$13+$C$13*BX322)/(1+$D$13*BX322)*BQ322/(BS322+273)*$E$13)</f>
        <v>0</v>
      </c>
      <c r="AZ322">
        <f>$B$11*BY322+$C$11*BZ322+$F$11*CK322*(1-CN322)</f>
        <v>0</v>
      </c>
      <c r="BA322">
        <f>AZ322*BB322</f>
        <v>0</v>
      </c>
      <c r="BB322">
        <f>($B$11*$D$9+$C$11*$D$9+$F$11*((CX322+CP322)/MAX(CX322+CP322+CY322, 0.1)*$I$9+CY322/MAX(CX322+CP322+CY322, 0.1)*$J$9))/($B$11+$C$11+$F$11)</f>
        <v>0</v>
      </c>
      <c r="BC322">
        <f>($B$11*$K$9+$C$11*$K$9+$F$11*((CX322+CP322)/MAX(CX322+CP322+CY322, 0.1)*$P$9+CY322/MAX(CX322+CP322+CY322, 0.1)*$Q$9))/($B$11+$C$11+$F$11)</f>
        <v>0</v>
      </c>
      <c r="BD322">
        <v>6</v>
      </c>
      <c r="BE322">
        <v>0.5</v>
      </c>
      <c r="BF322" t="s">
        <v>361</v>
      </c>
      <c r="BG322">
        <v>2</v>
      </c>
      <c r="BH322" t="b">
        <v>1</v>
      </c>
      <c r="BI322">
        <v>1728494056.714286</v>
      </c>
      <c r="BJ322">
        <v>772.268535714286</v>
      </c>
      <c r="BK322">
        <v>803.5649285714286</v>
      </c>
      <c r="BL322">
        <v>16.18731785714286</v>
      </c>
      <c r="BM322">
        <v>14.75083928571429</v>
      </c>
      <c r="BN322">
        <v>780.3151428571429</v>
      </c>
      <c r="BO322">
        <v>16.27776071428571</v>
      </c>
      <c r="BP322">
        <v>600.034857142857</v>
      </c>
      <c r="BQ322">
        <v>97.50251071428571</v>
      </c>
      <c r="BR322">
        <v>0.1000641071428571</v>
      </c>
      <c r="BS322">
        <v>24.86986428571428</v>
      </c>
      <c r="BT322">
        <v>25.10178214285715</v>
      </c>
      <c r="BU322">
        <v>999.9000000000002</v>
      </c>
      <c r="BV322">
        <v>0</v>
      </c>
      <c r="BW322">
        <v>0</v>
      </c>
      <c r="BX322">
        <v>10007.48321428571</v>
      </c>
      <c r="BY322">
        <v>0</v>
      </c>
      <c r="BZ322">
        <v>358.5317857142857</v>
      </c>
      <c r="CA322">
        <v>-31.29639285714286</v>
      </c>
      <c r="CB322">
        <v>784.9749285714286</v>
      </c>
      <c r="CC322">
        <v>815.5953571428571</v>
      </c>
      <c r="CD322">
        <v>1.436474285714286</v>
      </c>
      <c r="CE322">
        <v>803.5649285714286</v>
      </c>
      <c r="CF322">
        <v>14.75083928571429</v>
      </c>
      <c r="CG322">
        <v>1.578303571428572</v>
      </c>
      <c r="CH322">
        <v>1.438243928571429</v>
      </c>
      <c r="CI322">
        <v>13.74858928571429</v>
      </c>
      <c r="CJ322">
        <v>12.32695</v>
      </c>
      <c r="CK322">
        <v>1599.966428571429</v>
      </c>
      <c r="CL322">
        <v>0.6920085714285715</v>
      </c>
      <c r="CM322">
        <v>0.3079914999999999</v>
      </c>
      <c r="CN322">
        <v>0</v>
      </c>
      <c r="CO322">
        <v>2.122328571428571</v>
      </c>
      <c r="CP322">
        <v>0</v>
      </c>
      <c r="CQ322">
        <v>16032.175</v>
      </c>
      <c r="CR322">
        <v>13789.93571428572</v>
      </c>
      <c r="CS322">
        <v>36.98414285714286</v>
      </c>
      <c r="CT322">
        <v>38.51764285714285</v>
      </c>
      <c r="CU322">
        <v>37.64482142857143</v>
      </c>
      <c r="CV322">
        <v>36.69171428571428</v>
      </c>
      <c r="CW322">
        <v>36.53775</v>
      </c>
      <c r="CX322">
        <v>1107.191071428571</v>
      </c>
      <c r="CY322">
        <v>492.7753571428572</v>
      </c>
      <c r="CZ322">
        <v>0</v>
      </c>
      <c r="DA322">
        <v>1728494121.4</v>
      </c>
      <c r="DB322">
        <v>0</v>
      </c>
      <c r="DC322">
        <v>1728490956.5</v>
      </c>
      <c r="DD322" t="s">
        <v>362</v>
      </c>
      <c r="DE322">
        <v>1728490952.5</v>
      </c>
      <c r="DF322">
        <v>1728490956.5</v>
      </c>
      <c r="DG322">
        <v>1</v>
      </c>
      <c r="DH322">
        <v>-0.065</v>
      </c>
      <c r="DI322">
        <v>-0.008</v>
      </c>
      <c r="DJ322">
        <v>-3.246</v>
      </c>
      <c r="DK322">
        <v>-0.091</v>
      </c>
      <c r="DL322">
        <v>52</v>
      </c>
      <c r="DM322">
        <v>15</v>
      </c>
      <c r="DN322">
        <v>0.25</v>
      </c>
      <c r="DO322">
        <v>0.13</v>
      </c>
      <c r="DP322">
        <v>-31.23591951219512</v>
      </c>
      <c r="DQ322">
        <v>-1.63797491289196</v>
      </c>
      <c r="DR322">
        <v>0.2240448727043936</v>
      </c>
      <c r="DS322">
        <v>0</v>
      </c>
      <c r="DT322">
        <v>1.427778292682927</v>
      </c>
      <c r="DU322">
        <v>0.1275464111498285</v>
      </c>
      <c r="DV322">
        <v>0.02171728792105597</v>
      </c>
      <c r="DW322">
        <v>0</v>
      </c>
      <c r="DX322">
        <v>0</v>
      </c>
      <c r="DY322">
        <v>2</v>
      </c>
      <c r="DZ322" t="s">
        <v>386</v>
      </c>
      <c r="EA322">
        <v>3.23027</v>
      </c>
      <c r="EB322">
        <v>2.70426</v>
      </c>
      <c r="EC322">
        <v>0.160918</v>
      </c>
      <c r="ED322">
        <v>0.164474</v>
      </c>
      <c r="EE322">
        <v>0.08463179999999999</v>
      </c>
      <c r="EF322">
        <v>0.0792916</v>
      </c>
      <c r="EG322">
        <v>27607</v>
      </c>
      <c r="EH322">
        <v>26801.6</v>
      </c>
      <c r="EI322">
        <v>31503.6</v>
      </c>
      <c r="EJ322">
        <v>30404</v>
      </c>
      <c r="EK322">
        <v>38642.3</v>
      </c>
      <c r="EL322">
        <v>37010.6</v>
      </c>
      <c r="EM322">
        <v>44165.5</v>
      </c>
      <c r="EN322">
        <v>42447.7</v>
      </c>
      <c r="EO322">
        <v>1.83288</v>
      </c>
      <c r="EP322">
        <v>1.87725</v>
      </c>
      <c r="EQ322">
        <v>0.0912659</v>
      </c>
      <c r="ER322">
        <v>0</v>
      </c>
      <c r="ES322">
        <v>23.6007</v>
      </c>
      <c r="ET322">
        <v>999.9</v>
      </c>
      <c r="EU322">
        <v>69.5</v>
      </c>
      <c r="EV322">
        <v>24.6</v>
      </c>
      <c r="EW322">
        <v>22.1291</v>
      </c>
      <c r="EX322">
        <v>61.4119</v>
      </c>
      <c r="EY322">
        <v>24.9038</v>
      </c>
      <c r="EZ322">
        <v>1</v>
      </c>
      <c r="FA322">
        <v>-0.102967</v>
      </c>
      <c r="FB322">
        <v>2.03432</v>
      </c>
      <c r="FC322">
        <v>20.1885</v>
      </c>
      <c r="FD322">
        <v>5.21639</v>
      </c>
      <c r="FE322">
        <v>11.998</v>
      </c>
      <c r="FF322">
        <v>4.96505</v>
      </c>
      <c r="FG322">
        <v>3.29548</v>
      </c>
      <c r="FH322">
        <v>9999</v>
      </c>
      <c r="FI322">
        <v>9999</v>
      </c>
      <c r="FJ322">
        <v>9999</v>
      </c>
      <c r="FK322">
        <v>148.9</v>
      </c>
      <c r="FL322">
        <v>4.97098</v>
      </c>
      <c r="FM322">
        <v>1.86768</v>
      </c>
      <c r="FN322">
        <v>1.85896</v>
      </c>
      <c r="FO322">
        <v>1.86508</v>
      </c>
      <c r="FP322">
        <v>1.86307</v>
      </c>
      <c r="FQ322">
        <v>1.86445</v>
      </c>
      <c r="FR322">
        <v>1.85988</v>
      </c>
      <c r="FS322">
        <v>1.86399</v>
      </c>
      <c r="FT322">
        <v>0</v>
      </c>
      <c r="FU322">
        <v>0</v>
      </c>
      <c r="FV322">
        <v>0</v>
      </c>
      <c r="FW322">
        <v>0</v>
      </c>
      <c r="FX322" t="s">
        <v>364</v>
      </c>
      <c r="FY322" t="s">
        <v>365</v>
      </c>
      <c r="FZ322" t="s">
        <v>366</v>
      </c>
      <c r="GA322" t="s">
        <v>366</v>
      </c>
      <c r="GB322" t="s">
        <v>366</v>
      </c>
      <c r="GC322" t="s">
        <v>366</v>
      </c>
      <c r="GD322">
        <v>0</v>
      </c>
      <c r="GE322">
        <v>100</v>
      </c>
      <c r="GF322">
        <v>100</v>
      </c>
      <c r="GG322">
        <v>-8.167999999999999</v>
      </c>
      <c r="GH322">
        <v>-0.0905</v>
      </c>
      <c r="GI322">
        <v>-2.868309889394353</v>
      </c>
      <c r="GJ322">
        <v>-0.006773961979547998</v>
      </c>
      <c r="GK322">
        <v>-8.296070481250098E-08</v>
      </c>
      <c r="GL322">
        <v>3.322967193956903E-10</v>
      </c>
      <c r="GM322">
        <v>-0.07871069313407227</v>
      </c>
      <c r="GN322">
        <v>-0.00208336341840114</v>
      </c>
      <c r="GO322">
        <v>8.801746095907445E-05</v>
      </c>
      <c r="GP322">
        <v>-2.677693255255651E-07</v>
      </c>
      <c r="GQ322">
        <v>3</v>
      </c>
      <c r="GR322">
        <v>2052</v>
      </c>
      <c r="GS322">
        <v>2</v>
      </c>
      <c r="GT322">
        <v>18</v>
      </c>
      <c r="GU322">
        <v>51.9</v>
      </c>
      <c r="GV322">
        <v>51.8</v>
      </c>
      <c r="GW322">
        <v>1.95068</v>
      </c>
      <c r="GX322">
        <v>2.37305</v>
      </c>
      <c r="GY322">
        <v>1.44897</v>
      </c>
      <c r="GZ322">
        <v>2.31934</v>
      </c>
      <c r="HA322">
        <v>1.55151</v>
      </c>
      <c r="HB322">
        <v>2.22778</v>
      </c>
      <c r="HC322">
        <v>29.7724</v>
      </c>
      <c r="HD322">
        <v>14.456</v>
      </c>
      <c r="HE322">
        <v>18</v>
      </c>
      <c r="HF322">
        <v>410.569</v>
      </c>
      <c r="HG322">
        <v>432.161</v>
      </c>
      <c r="HH322">
        <v>21.2139</v>
      </c>
      <c r="HI322">
        <v>25.6219</v>
      </c>
      <c r="HJ322">
        <v>30.0011</v>
      </c>
      <c r="HK322">
        <v>25.5656</v>
      </c>
      <c r="HL322">
        <v>25.485</v>
      </c>
      <c r="HM322">
        <v>39.0913</v>
      </c>
      <c r="HN322">
        <v>41.1184</v>
      </c>
      <c r="HO322">
        <v>20.2499</v>
      </c>
      <c r="HP322">
        <v>21.1124</v>
      </c>
      <c r="HQ322">
        <v>837.283</v>
      </c>
      <c r="HR322">
        <v>14.7586</v>
      </c>
      <c r="HS322">
        <v>99.9941</v>
      </c>
      <c r="HT322">
        <v>101.437</v>
      </c>
    </row>
    <row r="323" spans="1:228">
      <c r="A323">
        <v>307</v>
      </c>
      <c r="B323">
        <v>1728494069.5</v>
      </c>
      <c r="C323">
        <v>3132</v>
      </c>
      <c r="D323" t="s">
        <v>982</v>
      </c>
      <c r="E323" t="s">
        <v>983</v>
      </c>
      <c r="F323">
        <v>5</v>
      </c>
      <c r="G323" t="s">
        <v>357</v>
      </c>
      <c r="H323" t="s">
        <v>358</v>
      </c>
      <c r="I323" t="s">
        <v>359</v>
      </c>
      <c r="J323" t="s">
        <v>851</v>
      </c>
      <c r="K323">
        <v>1728494062</v>
      </c>
      <c r="L323">
        <f>(M323)/1000</f>
        <v>0</v>
      </c>
      <c r="M323">
        <f>IF(BH323, AP323, AJ323)</f>
        <v>0</v>
      </c>
      <c r="N323">
        <f>IF(BH323, AK323, AI323)</f>
        <v>0</v>
      </c>
      <c r="O323">
        <f>BJ323 - IF(AW323&gt;1, N323*BD323*100.0/(AY323), 0)</f>
        <v>0</v>
      </c>
      <c r="P323">
        <f>((V323-L323/2)*O323-N323)/(V323+L323/2)</f>
        <v>0</v>
      </c>
      <c r="Q323">
        <f>P323*(BQ323+BR323)/1000.0</f>
        <v>0</v>
      </c>
      <c r="R323">
        <f>(BJ323 - IF(AW323&gt;1, N323*BD323*100.0/(AY323), 0))*(BQ323+BR323)/1000.0</f>
        <v>0</v>
      </c>
      <c r="S323">
        <f>2.0/((1/U323-1/T323)+SIGN(U323)*SQRT((1/U323-1/T323)*(1/U323-1/T323) + 4*BE323/((BE323+1)*(BE323+1))*(2*1/U323*1/T323-1/T323*1/T323)))</f>
        <v>0</v>
      </c>
      <c r="T323">
        <f>IF(LEFT(BF323,1)&lt;&gt;"0",IF(LEFT(BF323,1)="1",3.0,BG323),$D$5+$E$5*(BX323*BQ323/($K$5*1000))+$F$5*(BX323*BQ323/($K$5*1000))*MAX(MIN(BD323,$J$5),$I$5)*MAX(MIN(BD323,$J$5),$I$5)+$G$5*MAX(MIN(BD323,$J$5),$I$5)*(BX323*BQ323/($K$5*1000))+$H$5*(BX323*BQ323/($K$5*1000))*(BX323*BQ323/($K$5*1000)))</f>
        <v>0</v>
      </c>
      <c r="U323">
        <f>L323*(1000-(1000*0.61365*exp(17.502*Y323/(240.97+Y323))/(BQ323+BR323)+BL323)/2)/(1000*0.61365*exp(17.502*Y323/(240.97+Y323))/(BQ323+BR323)-BL323)</f>
        <v>0</v>
      </c>
      <c r="V323">
        <f>1/((BE323+1)/(S323/1.6)+1/(T323/1.37)) + BE323/((BE323+1)/(S323/1.6) + BE323/(T323/1.37))</f>
        <v>0</v>
      </c>
      <c r="W323">
        <f>(AZ323*BC323)</f>
        <v>0</v>
      </c>
      <c r="X323">
        <f>(BS323+(W323+2*0.95*5.67E-8*(((BS323+$B$7)+273)^4-(BS323+273)^4)-44100*L323)/(1.84*29.3*T323+8*0.95*5.67E-8*(BS323+273)^3))</f>
        <v>0</v>
      </c>
      <c r="Y323">
        <f>($C$7*BT323+$D$7*BU323+$E$7*X323)</f>
        <v>0</v>
      </c>
      <c r="Z323">
        <f>0.61365*exp(17.502*Y323/(240.97+Y323))</f>
        <v>0</v>
      </c>
      <c r="AA323">
        <f>(AB323/AC323*100)</f>
        <v>0</v>
      </c>
      <c r="AB323">
        <f>BL323*(BQ323+BR323)/1000</f>
        <v>0</v>
      </c>
      <c r="AC323">
        <f>0.61365*exp(17.502*BS323/(240.97+BS323))</f>
        <v>0</v>
      </c>
      <c r="AD323">
        <f>(Z323-BL323*(BQ323+BR323)/1000)</f>
        <v>0</v>
      </c>
      <c r="AE323">
        <f>(-L323*44100)</f>
        <v>0</v>
      </c>
      <c r="AF323">
        <f>2*29.3*T323*0.92*(BS323-Y323)</f>
        <v>0</v>
      </c>
      <c r="AG323">
        <f>2*0.95*5.67E-8*(((BS323+$B$7)+273)^4-(Y323+273)^4)</f>
        <v>0</v>
      </c>
      <c r="AH323">
        <f>W323+AG323+AE323+AF323</f>
        <v>0</v>
      </c>
      <c r="AI323">
        <f>BP323*AW323*(BK323-BJ323*(1000-AW323*BM323)/(1000-AW323*BL323))/(100*BD323)</f>
        <v>0</v>
      </c>
      <c r="AJ323">
        <f>1000*BP323*AW323*(BL323-BM323)/(100*BD323*(1000-AW323*BL323))</f>
        <v>0</v>
      </c>
      <c r="AK323">
        <f>(AL323 - AM323 - BQ323*1E3/(8.314*(BS323+273.15)) * AO323/BP323 * AN323) * BP323/(100*BD323) * (1000 - BM323)/1000</f>
        <v>0</v>
      </c>
      <c r="AL323">
        <v>842.0940967925748</v>
      </c>
      <c r="AM323">
        <v>815.8371575757574</v>
      </c>
      <c r="AN323">
        <v>2.523095069876062</v>
      </c>
      <c r="AO323">
        <v>66.78939070799302</v>
      </c>
      <c r="AP323">
        <f>(AR323 - AQ323 + BQ323*1E3/(8.314*(BS323+273.15)) * AT323/BP323 * AS323) * BP323/(100*BD323) * 1000/(1000 - AR323)</f>
        <v>0</v>
      </c>
      <c r="AQ323">
        <v>14.73586044600663</v>
      </c>
      <c r="AR323">
        <v>16.14397454545454</v>
      </c>
      <c r="AS323">
        <v>-0.0005165525024906026</v>
      </c>
      <c r="AT323">
        <v>79.34896621495415</v>
      </c>
      <c r="AU323">
        <v>159</v>
      </c>
      <c r="AV323">
        <v>26</v>
      </c>
      <c r="AW323">
        <f>IF(AU323*$H$13&gt;=AY323,1.0,(AY323/(AY323-AU323*$H$13)))</f>
        <v>0</v>
      </c>
      <c r="AX323">
        <f>(AW323-1)*100</f>
        <v>0</v>
      </c>
      <c r="AY323">
        <f>MAX(0,($B$13+$C$13*BX323)/(1+$D$13*BX323)*BQ323/(BS323+273)*$E$13)</f>
        <v>0</v>
      </c>
      <c r="AZ323">
        <f>$B$11*BY323+$C$11*BZ323+$F$11*CK323*(1-CN323)</f>
        <v>0</v>
      </c>
      <c r="BA323">
        <f>AZ323*BB323</f>
        <v>0</v>
      </c>
      <c r="BB323">
        <f>($B$11*$D$9+$C$11*$D$9+$F$11*((CX323+CP323)/MAX(CX323+CP323+CY323, 0.1)*$I$9+CY323/MAX(CX323+CP323+CY323, 0.1)*$J$9))/($B$11+$C$11+$F$11)</f>
        <v>0</v>
      </c>
      <c r="BC323">
        <f>($B$11*$K$9+$C$11*$K$9+$F$11*((CX323+CP323)/MAX(CX323+CP323+CY323, 0.1)*$P$9+CY323/MAX(CX323+CP323+CY323, 0.1)*$Q$9))/($B$11+$C$11+$F$11)</f>
        <v>0</v>
      </c>
      <c r="BD323">
        <v>6</v>
      </c>
      <c r="BE323">
        <v>0.5</v>
      </c>
      <c r="BF323" t="s">
        <v>361</v>
      </c>
      <c r="BG323">
        <v>2</v>
      </c>
      <c r="BH323" t="b">
        <v>1</v>
      </c>
      <c r="BI323">
        <v>1728494062</v>
      </c>
      <c r="BJ323">
        <v>785.3491481481482</v>
      </c>
      <c r="BK323">
        <v>816.8969999999999</v>
      </c>
      <c r="BL323">
        <v>16.16571111111111</v>
      </c>
      <c r="BM323">
        <v>14.73501481481481</v>
      </c>
      <c r="BN323">
        <v>793.4785185185186</v>
      </c>
      <c r="BO323">
        <v>16.25616666666667</v>
      </c>
      <c r="BP323">
        <v>600.0275925925927</v>
      </c>
      <c r="BQ323">
        <v>97.50301481481482</v>
      </c>
      <c r="BR323">
        <v>0.1000822111111111</v>
      </c>
      <c r="BS323">
        <v>24.86306666666667</v>
      </c>
      <c r="BT323">
        <v>25.10061851851852</v>
      </c>
      <c r="BU323">
        <v>999.9000000000001</v>
      </c>
      <c r="BV323">
        <v>0</v>
      </c>
      <c r="BW323">
        <v>0</v>
      </c>
      <c r="BX323">
        <v>9998.565185185185</v>
      </c>
      <c r="BY323">
        <v>0</v>
      </c>
      <c r="BZ323">
        <v>370.8796296296297</v>
      </c>
      <c r="CA323">
        <v>-31.54785925925926</v>
      </c>
      <c r="CB323">
        <v>798.2532222222222</v>
      </c>
      <c r="CC323">
        <v>829.1139629629629</v>
      </c>
      <c r="CD323">
        <v>1.430687777777778</v>
      </c>
      <c r="CE323">
        <v>816.8969999999999</v>
      </c>
      <c r="CF323">
        <v>14.73501481481481</v>
      </c>
      <c r="CG323">
        <v>1.576205185185185</v>
      </c>
      <c r="CH323">
        <v>1.436708518518518</v>
      </c>
      <c r="CI323">
        <v>13.72811481481481</v>
      </c>
      <c r="CJ323">
        <v>12.31072962962963</v>
      </c>
      <c r="CK323">
        <v>1599.973333333333</v>
      </c>
      <c r="CL323">
        <v>0.692002</v>
      </c>
      <c r="CM323">
        <v>0.3079980740740741</v>
      </c>
      <c r="CN323">
        <v>0</v>
      </c>
      <c r="CO323">
        <v>2.17497037037037</v>
      </c>
      <c r="CP323">
        <v>0</v>
      </c>
      <c r="CQ323">
        <v>16072.94444444445</v>
      </c>
      <c r="CR323">
        <v>13789.97037037037</v>
      </c>
      <c r="CS323">
        <v>37.09929629629629</v>
      </c>
      <c r="CT323">
        <v>38.66185185185185</v>
      </c>
      <c r="CU323">
        <v>37.75444444444444</v>
      </c>
      <c r="CV323">
        <v>36.83537037037037</v>
      </c>
      <c r="CW323">
        <v>36.65259259259259</v>
      </c>
      <c r="CX323">
        <v>1107.184814814815</v>
      </c>
      <c r="CY323">
        <v>492.7885185185185</v>
      </c>
      <c r="CZ323">
        <v>0</v>
      </c>
      <c r="DA323">
        <v>1728494126.2</v>
      </c>
      <c r="DB323">
        <v>0</v>
      </c>
      <c r="DC323">
        <v>1728490956.5</v>
      </c>
      <c r="DD323" t="s">
        <v>362</v>
      </c>
      <c r="DE323">
        <v>1728490952.5</v>
      </c>
      <c r="DF323">
        <v>1728490956.5</v>
      </c>
      <c r="DG323">
        <v>1</v>
      </c>
      <c r="DH323">
        <v>-0.065</v>
      </c>
      <c r="DI323">
        <v>-0.008</v>
      </c>
      <c r="DJ323">
        <v>-3.246</v>
      </c>
      <c r="DK323">
        <v>-0.091</v>
      </c>
      <c r="DL323">
        <v>52</v>
      </c>
      <c r="DM323">
        <v>15</v>
      </c>
      <c r="DN323">
        <v>0.25</v>
      </c>
      <c r="DO323">
        <v>0.13</v>
      </c>
      <c r="DP323">
        <v>-31.39905365853659</v>
      </c>
      <c r="DQ323">
        <v>-2.54700000000004</v>
      </c>
      <c r="DR323">
        <v>0.2891459755375163</v>
      </c>
      <c r="DS323">
        <v>0</v>
      </c>
      <c r="DT323">
        <v>1.43053243902439</v>
      </c>
      <c r="DU323">
        <v>-0.05939916376306853</v>
      </c>
      <c r="DV323">
        <v>0.01883357805473624</v>
      </c>
      <c r="DW323">
        <v>1</v>
      </c>
      <c r="DX323">
        <v>1</v>
      </c>
      <c r="DY323">
        <v>2</v>
      </c>
      <c r="DZ323" t="s">
        <v>363</v>
      </c>
      <c r="EA323">
        <v>3.2304</v>
      </c>
      <c r="EB323">
        <v>2.7043</v>
      </c>
      <c r="EC323">
        <v>0.162582</v>
      </c>
      <c r="ED323">
        <v>0.166142</v>
      </c>
      <c r="EE323">
        <v>0.0845866</v>
      </c>
      <c r="EF323">
        <v>0.0792993</v>
      </c>
      <c r="EG323">
        <v>27551.2</v>
      </c>
      <c r="EH323">
        <v>26747.9</v>
      </c>
      <c r="EI323">
        <v>31502.4</v>
      </c>
      <c r="EJ323">
        <v>30403.8</v>
      </c>
      <c r="EK323">
        <v>38642.5</v>
      </c>
      <c r="EL323">
        <v>37010.1</v>
      </c>
      <c r="EM323">
        <v>44163.6</v>
      </c>
      <c r="EN323">
        <v>42447.4</v>
      </c>
      <c r="EO323">
        <v>1.83375</v>
      </c>
      <c r="EP323">
        <v>1.8771</v>
      </c>
      <c r="EQ323">
        <v>0.0904649</v>
      </c>
      <c r="ER323">
        <v>0</v>
      </c>
      <c r="ES323">
        <v>23.6098</v>
      </c>
      <c r="ET323">
        <v>999.9</v>
      </c>
      <c r="EU323">
        <v>69.5</v>
      </c>
      <c r="EV323">
        <v>24.6</v>
      </c>
      <c r="EW323">
        <v>22.1289</v>
      </c>
      <c r="EX323">
        <v>60.6719</v>
      </c>
      <c r="EY323">
        <v>24.7316</v>
      </c>
      <c r="EZ323">
        <v>1</v>
      </c>
      <c r="FA323">
        <v>-0.101916</v>
      </c>
      <c r="FB323">
        <v>2.10205</v>
      </c>
      <c r="FC323">
        <v>20.188</v>
      </c>
      <c r="FD323">
        <v>5.21624</v>
      </c>
      <c r="FE323">
        <v>11.998</v>
      </c>
      <c r="FF323">
        <v>4.965</v>
      </c>
      <c r="FG323">
        <v>3.2955</v>
      </c>
      <c r="FH323">
        <v>9999</v>
      </c>
      <c r="FI323">
        <v>9999</v>
      </c>
      <c r="FJ323">
        <v>9999</v>
      </c>
      <c r="FK323">
        <v>148.9</v>
      </c>
      <c r="FL323">
        <v>4.97098</v>
      </c>
      <c r="FM323">
        <v>1.86768</v>
      </c>
      <c r="FN323">
        <v>1.85894</v>
      </c>
      <c r="FO323">
        <v>1.86508</v>
      </c>
      <c r="FP323">
        <v>1.86306</v>
      </c>
      <c r="FQ323">
        <v>1.86447</v>
      </c>
      <c r="FR323">
        <v>1.85989</v>
      </c>
      <c r="FS323">
        <v>1.86399</v>
      </c>
      <c r="FT323">
        <v>0</v>
      </c>
      <c r="FU323">
        <v>0</v>
      </c>
      <c r="FV323">
        <v>0</v>
      </c>
      <c r="FW323">
        <v>0</v>
      </c>
      <c r="FX323" t="s">
        <v>364</v>
      </c>
      <c r="FY323" t="s">
        <v>365</v>
      </c>
      <c r="FZ323" t="s">
        <v>366</v>
      </c>
      <c r="GA323" t="s">
        <v>366</v>
      </c>
      <c r="GB323" t="s">
        <v>366</v>
      </c>
      <c r="GC323" t="s">
        <v>366</v>
      </c>
      <c r="GD323">
        <v>0</v>
      </c>
      <c r="GE323">
        <v>100</v>
      </c>
      <c r="GF323">
        <v>100</v>
      </c>
      <c r="GG323">
        <v>-8.247</v>
      </c>
      <c r="GH323">
        <v>-0.0905</v>
      </c>
      <c r="GI323">
        <v>-2.868309889394353</v>
      </c>
      <c r="GJ323">
        <v>-0.006773961979547998</v>
      </c>
      <c r="GK323">
        <v>-8.296070481250098E-08</v>
      </c>
      <c r="GL323">
        <v>3.322967193956903E-10</v>
      </c>
      <c r="GM323">
        <v>-0.07871069313407227</v>
      </c>
      <c r="GN323">
        <v>-0.00208336341840114</v>
      </c>
      <c r="GO323">
        <v>8.801746095907445E-05</v>
      </c>
      <c r="GP323">
        <v>-2.677693255255651E-07</v>
      </c>
      <c r="GQ323">
        <v>3</v>
      </c>
      <c r="GR323">
        <v>2052</v>
      </c>
      <c r="GS323">
        <v>2</v>
      </c>
      <c r="GT323">
        <v>18</v>
      </c>
      <c r="GU323">
        <v>52</v>
      </c>
      <c r="GV323">
        <v>51.9</v>
      </c>
      <c r="GW323">
        <v>1.9751</v>
      </c>
      <c r="GX323">
        <v>2.37183</v>
      </c>
      <c r="GY323">
        <v>1.44775</v>
      </c>
      <c r="GZ323">
        <v>2.32056</v>
      </c>
      <c r="HA323">
        <v>1.55151</v>
      </c>
      <c r="HB323">
        <v>2.33765</v>
      </c>
      <c r="HC323">
        <v>29.7724</v>
      </c>
      <c r="HD323">
        <v>14.456</v>
      </c>
      <c r="HE323">
        <v>18</v>
      </c>
      <c r="HF323">
        <v>411.096</v>
      </c>
      <c r="HG323">
        <v>432.147</v>
      </c>
      <c r="HH323">
        <v>21.1061</v>
      </c>
      <c r="HI323">
        <v>25.6327</v>
      </c>
      <c r="HJ323">
        <v>30.0011</v>
      </c>
      <c r="HK323">
        <v>25.5762</v>
      </c>
      <c r="HL323">
        <v>25.4943</v>
      </c>
      <c r="HM323">
        <v>39.5846</v>
      </c>
      <c r="HN323">
        <v>41.1184</v>
      </c>
      <c r="HO323">
        <v>20.2499</v>
      </c>
      <c r="HP323">
        <v>21.0155</v>
      </c>
      <c r="HQ323">
        <v>852.311</v>
      </c>
      <c r="HR323">
        <v>14.7665</v>
      </c>
      <c r="HS323">
        <v>99.98990000000001</v>
      </c>
      <c r="HT323">
        <v>101.437</v>
      </c>
    </row>
    <row r="324" spans="1:228">
      <c r="A324">
        <v>308</v>
      </c>
      <c r="B324">
        <v>1728494074.5</v>
      </c>
      <c r="C324">
        <v>3137</v>
      </c>
      <c r="D324" t="s">
        <v>984</v>
      </c>
      <c r="E324" t="s">
        <v>985</v>
      </c>
      <c r="F324">
        <v>5</v>
      </c>
      <c r="G324" t="s">
        <v>357</v>
      </c>
      <c r="H324" t="s">
        <v>358</v>
      </c>
      <c r="I324" t="s">
        <v>359</v>
      </c>
      <c r="J324" t="s">
        <v>851</v>
      </c>
      <c r="K324">
        <v>1728494066.714286</v>
      </c>
      <c r="L324">
        <f>(M324)/1000</f>
        <v>0</v>
      </c>
      <c r="M324">
        <f>IF(BH324, AP324, AJ324)</f>
        <v>0</v>
      </c>
      <c r="N324">
        <f>IF(BH324, AK324, AI324)</f>
        <v>0</v>
      </c>
      <c r="O324">
        <f>BJ324 - IF(AW324&gt;1, N324*BD324*100.0/(AY324), 0)</f>
        <v>0</v>
      </c>
      <c r="P324">
        <f>((V324-L324/2)*O324-N324)/(V324+L324/2)</f>
        <v>0</v>
      </c>
      <c r="Q324">
        <f>P324*(BQ324+BR324)/1000.0</f>
        <v>0</v>
      </c>
      <c r="R324">
        <f>(BJ324 - IF(AW324&gt;1, N324*BD324*100.0/(AY324), 0))*(BQ324+BR324)/1000.0</f>
        <v>0</v>
      </c>
      <c r="S324">
        <f>2.0/((1/U324-1/T324)+SIGN(U324)*SQRT((1/U324-1/T324)*(1/U324-1/T324) + 4*BE324/((BE324+1)*(BE324+1))*(2*1/U324*1/T324-1/T324*1/T324)))</f>
        <v>0</v>
      </c>
      <c r="T324">
        <f>IF(LEFT(BF324,1)&lt;&gt;"0",IF(LEFT(BF324,1)="1",3.0,BG324),$D$5+$E$5*(BX324*BQ324/($K$5*1000))+$F$5*(BX324*BQ324/($K$5*1000))*MAX(MIN(BD324,$J$5),$I$5)*MAX(MIN(BD324,$J$5),$I$5)+$G$5*MAX(MIN(BD324,$J$5),$I$5)*(BX324*BQ324/($K$5*1000))+$H$5*(BX324*BQ324/($K$5*1000))*(BX324*BQ324/($K$5*1000)))</f>
        <v>0</v>
      </c>
      <c r="U324">
        <f>L324*(1000-(1000*0.61365*exp(17.502*Y324/(240.97+Y324))/(BQ324+BR324)+BL324)/2)/(1000*0.61365*exp(17.502*Y324/(240.97+Y324))/(BQ324+BR324)-BL324)</f>
        <v>0</v>
      </c>
      <c r="V324">
        <f>1/((BE324+1)/(S324/1.6)+1/(T324/1.37)) + BE324/((BE324+1)/(S324/1.6) + BE324/(T324/1.37))</f>
        <v>0</v>
      </c>
      <c r="W324">
        <f>(AZ324*BC324)</f>
        <v>0</v>
      </c>
      <c r="X324">
        <f>(BS324+(W324+2*0.95*5.67E-8*(((BS324+$B$7)+273)^4-(BS324+273)^4)-44100*L324)/(1.84*29.3*T324+8*0.95*5.67E-8*(BS324+273)^3))</f>
        <v>0</v>
      </c>
      <c r="Y324">
        <f>($C$7*BT324+$D$7*BU324+$E$7*X324)</f>
        <v>0</v>
      </c>
      <c r="Z324">
        <f>0.61365*exp(17.502*Y324/(240.97+Y324))</f>
        <v>0</v>
      </c>
      <c r="AA324">
        <f>(AB324/AC324*100)</f>
        <v>0</v>
      </c>
      <c r="AB324">
        <f>BL324*(BQ324+BR324)/1000</f>
        <v>0</v>
      </c>
      <c r="AC324">
        <f>0.61365*exp(17.502*BS324/(240.97+BS324))</f>
        <v>0</v>
      </c>
      <c r="AD324">
        <f>(Z324-BL324*(BQ324+BR324)/1000)</f>
        <v>0</v>
      </c>
      <c r="AE324">
        <f>(-L324*44100)</f>
        <v>0</v>
      </c>
      <c r="AF324">
        <f>2*29.3*T324*0.92*(BS324-Y324)</f>
        <v>0</v>
      </c>
      <c r="AG324">
        <f>2*0.95*5.67E-8*(((BS324+$B$7)+273)^4-(Y324+273)^4)</f>
        <v>0</v>
      </c>
      <c r="AH324">
        <f>W324+AG324+AE324+AF324</f>
        <v>0</v>
      </c>
      <c r="AI324">
        <f>BP324*AW324*(BK324-BJ324*(1000-AW324*BM324)/(1000-AW324*BL324))/(100*BD324)</f>
        <v>0</v>
      </c>
      <c r="AJ324">
        <f>1000*BP324*AW324*(BL324-BM324)/(100*BD324*(1000-AW324*BL324))</f>
        <v>0</v>
      </c>
      <c r="AK324">
        <f>(AL324 - AM324 - BQ324*1E3/(8.314*(BS324+273.15)) * AO324/BP324 * AN324) * BP324/(100*BD324) * (1000 - BM324)/1000</f>
        <v>0</v>
      </c>
      <c r="AL324">
        <v>854.6326326066106</v>
      </c>
      <c r="AM324">
        <v>828.3605696969698</v>
      </c>
      <c r="AN324">
        <v>2.482839053308342</v>
      </c>
      <c r="AO324">
        <v>66.78939070799302</v>
      </c>
      <c r="AP324">
        <f>(AR324 - AQ324 + BQ324*1E3/(8.314*(BS324+273.15)) * AT324/BP324 * AS324) * BP324/(100*BD324) * 1000/(1000 - AR324)</f>
        <v>0</v>
      </c>
      <c r="AQ324">
        <v>14.73679647328006</v>
      </c>
      <c r="AR324">
        <v>16.13617454545453</v>
      </c>
      <c r="AS324">
        <v>-0.0001730789079525145</v>
      </c>
      <c r="AT324">
        <v>79.34896621495415</v>
      </c>
      <c r="AU324">
        <v>159</v>
      </c>
      <c r="AV324">
        <v>27</v>
      </c>
      <c r="AW324">
        <f>IF(AU324*$H$13&gt;=AY324,1.0,(AY324/(AY324-AU324*$H$13)))</f>
        <v>0</v>
      </c>
      <c r="AX324">
        <f>(AW324-1)*100</f>
        <v>0</v>
      </c>
      <c r="AY324">
        <f>MAX(0,($B$13+$C$13*BX324)/(1+$D$13*BX324)*BQ324/(BS324+273)*$E$13)</f>
        <v>0</v>
      </c>
      <c r="AZ324">
        <f>$B$11*BY324+$C$11*BZ324+$F$11*CK324*(1-CN324)</f>
        <v>0</v>
      </c>
      <c r="BA324">
        <f>AZ324*BB324</f>
        <v>0</v>
      </c>
      <c r="BB324">
        <f>($B$11*$D$9+$C$11*$D$9+$F$11*((CX324+CP324)/MAX(CX324+CP324+CY324, 0.1)*$I$9+CY324/MAX(CX324+CP324+CY324, 0.1)*$J$9))/($B$11+$C$11+$F$11)</f>
        <v>0</v>
      </c>
      <c r="BC324">
        <f>($B$11*$K$9+$C$11*$K$9+$F$11*((CX324+CP324)/MAX(CX324+CP324+CY324, 0.1)*$P$9+CY324/MAX(CX324+CP324+CY324, 0.1)*$Q$9))/($B$11+$C$11+$F$11)</f>
        <v>0</v>
      </c>
      <c r="BD324">
        <v>6</v>
      </c>
      <c r="BE324">
        <v>0.5</v>
      </c>
      <c r="BF324" t="s">
        <v>361</v>
      </c>
      <c r="BG324">
        <v>2</v>
      </c>
      <c r="BH324" t="b">
        <v>1</v>
      </c>
      <c r="BI324">
        <v>1728494066.714286</v>
      </c>
      <c r="BJ324">
        <v>797.0178214285713</v>
      </c>
      <c r="BK324">
        <v>828.6583214285714</v>
      </c>
      <c r="BL324">
        <v>16.15088571428571</v>
      </c>
      <c r="BM324">
        <v>14.73544642857143</v>
      </c>
      <c r="BN324">
        <v>805.2208571428571</v>
      </c>
      <c r="BO324">
        <v>16.24135</v>
      </c>
      <c r="BP324">
        <v>600.0145357142857</v>
      </c>
      <c r="BQ324">
        <v>97.50392500000001</v>
      </c>
      <c r="BR324">
        <v>0.1000472607142857</v>
      </c>
      <c r="BS324">
        <v>24.85885357142857</v>
      </c>
      <c r="BT324">
        <v>25.09855714285714</v>
      </c>
      <c r="BU324">
        <v>999.9000000000002</v>
      </c>
      <c r="BV324">
        <v>0</v>
      </c>
      <c r="BW324">
        <v>0</v>
      </c>
      <c r="BX324">
        <v>9998.613928571427</v>
      </c>
      <c r="BY324">
        <v>0</v>
      </c>
      <c r="BZ324">
        <v>386.6037857142857</v>
      </c>
      <c r="CA324">
        <v>-31.64050357142857</v>
      </c>
      <c r="CB324">
        <v>810.1015357142858</v>
      </c>
      <c r="CC324">
        <v>841.0515357142857</v>
      </c>
      <c r="CD324">
        <v>1.415427857142857</v>
      </c>
      <c r="CE324">
        <v>828.6583214285714</v>
      </c>
      <c r="CF324">
        <v>14.73544642857143</v>
      </c>
      <c r="CG324">
        <v>1.574773928571429</v>
      </c>
      <c r="CH324">
        <v>1.436765</v>
      </c>
      <c r="CI324">
        <v>13.71414285714286</v>
      </c>
      <c r="CJ324">
        <v>12.31131785714286</v>
      </c>
      <c r="CK324">
        <v>1599.95</v>
      </c>
      <c r="CL324">
        <v>0.6919965000000001</v>
      </c>
      <c r="CM324">
        <v>0.3080035357142857</v>
      </c>
      <c r="CN324">
        <v>0</v>
      </c>
      <c r="CO324">
        <v>2.19535</v>
      </c>
      <c r="CP324">
        <v>0</v>
      </c>
      <c r="CQ324">
        <v>16108.35</v>
      </c>
      <c r="CR324">
        <v>13789.73571428571</v>
      </c>
      <c r="CS324">
        <v>37.19835714285715</v>
      </c>
      <c r="CT324">
        <v>38.78992857142857</v>
      </c>
      <c r="CU324">
        <v>37.8435</v>
      </c>
      <c r="CV324">
        <v>36.96407142857142</v>
      </c>
      <c r="CW324">
        <v>36.75653571428571</v>
      </c>
      <c r="CX324">
        <v>1107.16</v>
      </c>
      <c r="CY324">
        <v>492.7900000000001</v>
      </c>
      <c r="CZ324">
        <v>0</v>
      </c>
      <c r="DA324">
        <v>1728494131.6</v>
      </c>
      <c r="DB324">
        <v>0</v>
      </c>
      <c r="DC324">
        <v>1728490956.5</v>
      </c>
      <c r="DD324" t="s">
        <v>362</v>
      </c>
      <c r="DE324">
        <v>1728490952.5</v>
      </c>
      <c r="DF324">
        <v>1728490956.5</v>
      </c>
      <c r="DG324">
        <v>1</v>
      </c>
      <c r="DH324">
        <v>-0.065</v>
      </c>
      <c r="DI324">
        <v>-0.008</v>
      </c>
      <c r="DJ324">
        <v>-3.246</v>
      </c>
      <c r="DK324">
        <v>-0.091</v>
      </c>
      <c r="DL324">
        <v>52</v>
      </c>
      <c r="DM324">
        <v>15</v>
      </c>
      <c r="DN324">
        <v>0.25</v>
      </c>
      <c r="DO324">
        <v>0.13</v>
      </c>
      <c r="DP324">
        <v>-31.5606243902439</v>
      </c>
      <c r="DQ324">
        <v>-1.689901045296188</v>
      </c>
      <c r="DR324">
        <v>0.2084992820722129</v>
      </c>
      <c r="DS324">
        <v>0</v>
      </c>
      <c r="DT324">
        <v>1.427984390243902</v>
      </c>
      <c r="DU324">
        <v>-0.1997893379790929</v>
      </c>
      <c r="DV324">
        <v>0.0199620342148302</v>
      </c>
      <c r="DW324">
        <v>0</v>
      </c>
      <c r="DX324">
        <v>0</v>
      </c>
      <c r="DY324">
        <v>2</v>
      </c>
      <c r="DZ324" t="s">
        <v>386</v>
      </c>
      <c r="EA324">
        <v>3.23019</v>
      </c>
      <c r="EB324">
        <v>2.70459</v>
      </c>
      <c r="EC324">
        <v>0.164222</v>
      </c>
      <c r="ED324">
        <v>0.167773</v>
      </c>
      <c r="EE324">
        <v>0.0845591</v>
      </c>
      <c r="EF324">
        <v>0.0793034</v>
      </c>
      <c r="EG324">
        <v>27497.3</v>
      </c>
      <c r="EH324">
        <v>26694.9</v>
      </c>
      <c r="EI324">
        <v>31502.4</v>
      </c>
      <c r="EJ324">
        <v>30403</v>
      </c>
      <c r="EK324">
        <v>38644.1</v>
      </c>
      <c r="EL324">
        <v>37009.1</v>
      </c>
      <c r="EM324">
        <v>44163.9</v>
      </c>
      <c r="EN324">
        <v>42446.4</v>
      </c>
      <c r="EO324">
        <v>1.83228</v>
      </c>
      <c r="EP324">
        <v>1.8773</v>
      </c>
      <c r="EQ324">
        <v>0.0894591</v>
      </c>
      <c r="ER324">
        <v>0</v>
      </c>
      <c r="ES324">
        <v>23.6198</v>
      </c>
      <c r="ET324">
        <v>999.9</v>
      </c>
      <c r="EU324">
        <v>69.40000000000001</v>
      </c>
      <c r="EV324">
        <v>24.6</v>
      </c>
      <c r="EW324">
        <v>22.0971</v>
      </c>
      <c r="EX324">
        <v>60.9519</v>
      </c>
      <c r="EY324">
        <v>25.1082</v>
      </c>
      <c r="EZ324">
        <v>1</v>
      </c>
      <c r="FA324">
        <v>-0.100948</v>
      </c>
      <c r="FB324">
        <v>2.15492</v>
      </c>
      <c r="FC324">
        <v>20.1874</v>
      </c>
      <c r="FD324">
        <v>5.21594</v>
      </c>
      <c r="FE324">
        <v>11.998</v>
      </c>
      <c r="FF324">
        <v>4.965</v>
      </c>
      <c r="FG324">
        <v>3.2955</v>
      </c>
      <c r="FH324">
        <v>9999</v>
      </c>
      <c r="FI324">
        <v>9999</v>
      </c>
      <c r="FJ324">
        <v>9999</v>
      </c>
      <c r="FK324">
        <v>148.9</v>
      </c>
      <c r="FL324">
        <v>4.97101</v>
      </c>
      <c r="FM324">
        <v>1.86768</v>
      </c>
      <c r="FN324">
        <v>1.85895</v>
      </c>
      <c r="FO324">
        <v>1.86508</v>
      </c>
      <c r="FP324">
        <v>1.86307</v>
      </c>
      <c r="FQ324">
        <v>1.86445</v>
      </c>
      <c r="FR324">
        <v>1.85989</v>
      </c>
      <c r="FS324">
        <v>1.86399</v>
      </c>
      <c r="FT324">
        <v>0</v>
      </c>
      <c r="FU324">
        <v>0</v>
      </c>
      <c r="FV324">
        <v>0</v>
      </c>
      <c r="FW324">
        <v>0</v>
      </c>
      <c r="FX324" t="s">
        <v>364</v>
      </c>
      <c r="FY324" t="s">
        <v>365</v>
      </c>
      <c r="FZ324" t="s">
        <v>366</v>
      </c>
      <c r="GA324" t="s">
        <v>366</v>
      </c>
      <c r="GB324" t="s">
        <v>366</v>
      </c>
      <c r="GC324" t="s">
        <v>366</v>
      </c>
      <c r="GD324">
        <v>0</v>
      </c>
      <c r="GE324">
        <v>100</v>
      </c>
      <c r="GF324">
        <v>100</v>
      </c>
      <c r="GG324">
        <v>-8.324</v>
      </c>
      <c r="GH324">
        <v>-0.0905</v>
      </c>
      <c r="GI324">
        <v>-2.868309889394353</v>
      </c>
      <c r="GJ324">
        <v>-0.006773961979547998</v>
      </c>
      <c r="GK324">
        <v>-8.296070481250098E-08</v>
      </c>
      <c r="GL324">
        <v>3.322967193956903E-10</v>
      </c>
      <c r="GM324">
        <v>-0.07871069313407227</v>
      </c>
      <c r="GN324">
        <v>-0.00208336341840114</v>
      </c>
      <c r="GO324">
        <v>8.801746095907445E-05</v>
      </c>
      <c r="GP324">
        <v>-2.677693255255651E-07</v>
      </c>
      <c r="GQ324">
        <v>3</v>
      </c>
      <c r="GR324">
        <v>2052</v>
      </c>
      <c r="GS324">
        <v>2</v>
      </c>
      <c r="GT324">
        <v>18</v>
      </c>
      <c r="GU324">
        <v>52</v>
      </c>
      <c r="GV324">
        <v>52</v>
      </c>
      <c r="GW324">
        <v>1.99707</v>
      </c>
      <c r="GX324">
        <v>2.36084</v>
      </c>
      <c r="GY324">
        <v>1.44897</v>
      </c>
      <c r="GZ324">
        <v>2.31934</v>
      </c>
      <c r="HA324">
        <v>1.55151</v>
      </c>
      <c r="HB324">
        <v>2.32544</v>
      </c>
      <c r="HC324">
        <v>29.7724</v>
      </c>
      <c r="HD324">
        <v>14.456</v>
      </c>
      <c r="HE324">
        <v>18</v>
      </c>
      <c r="HF324">
        <v>410.404</v>
      </c>
      <c r="HG324">
        <v>432.341</v>
      </c>
      <c r="HH324">
        <v>21.0068</v>
      </c>
      <c r="HI324">
        <v>25.6435</v>
      </c>
      <c r="HJ324">
        <v>30.0011</v>
      </c>
      <c r="HK324">
        <v>25.587</v>
      </c>
      <c r="HL324">
        <v>25.5041</v>
      </c>
      <c r="HM324">
        <v>40.0134</v>
      </c>
      <c r="HN324">
        <v>41.1184</v>
      </c>
      <c r="HO324">
        <v>19.8725</v>
      </c>
      <c r="HP324">
        <v>20.9227</v>
      </c>
      <c r="HQ324">
        <v>862.33</v>
      </c>
      <c r="HR324">
        <v>14.7796</v>
      </c>
      <c r="HS324">
        <v>99.9905</v>
      </c>
      <c r="HT324">
        <v>101.434</v>
      </c>
    </row>
    <row r="325" spans="1:228">
      <c r="A325">
        <v>309</v>
      </c>
      <c r="B325">
        <v>1728494079.5</v>
      </c>
      <c r="C325">
        <v>3142</v>
      </c>
      <c r="D325" t="s">
        <v>986</v>
      </c>
      <c r="E325" t="s">
        <v>987</v>
      </c>
      <c r="F325">
        <v>5</v>
      </c>
      <c r="G325" t="s">
        <v>357</v>
      </c>
      <c r="H325" t="s">
        <v>358</v>
      </c>
      <c r="I325" t="s">
        <v>359</v>
      </c>
      <c r="J325" t="s">
        <v>851</v>
      </c>
      <c r="K325">
        <v>1728494072</v>
      </c>
      <c r="L325">
        <f>(M325)/1000</f>
        <v>0</v>
      </c>
      <c r="M325">
        <f>IF(BH325, AP325, AJ325)</f>
        <v>0</v>
      </c>
      <c r="N325">
        <f>IF(BH325, AK325, AI325)</f>
        <v>0</v>
      </c>
      <c r="O325">
        <f>BJ325 - IF(AW325&gt;1, N325*BD325*100.0/(AY325), 0)</f>
        <v>0</v>
      </c>
      <c r="P325">
        <f>((V325-L325/2)*O325-N325)/(V325+L325/2)</f>
        <v>0</v>
      </c>
      <c r="Q325">
        <f>P325*(BQ325+BR325)/1000.0</f>
        <v>0</v>
      </c>
      <c r="R325">
        <f>(BJ325 - IF(AW325&gt;1, N325*BD325*100.0/(AY325), 0))*(BQ325+BR325)/1000.0</f>
        <v>0</v>
      </c>
      <c r="S325">
        <f>2.0/((1/U325-1/T325)+SIGN(U325)*SQRT((1/U325-1/T325)*(1/U325-1/T325) + 4*BE325/((BE325+1)*(BE325+1))*(2*1/U325*1/T325-1/T325*1/T325)))</f>
        <v>0</v>
      </c>
      <c r="T325">
        <f>IF(LEFT(BF325,1)&lt;&gt;"0",IF(LEFT(BF325,1)="1",3.0,BG325),$D$5+$E$5*(BX325*BQ325/($K$5*1000))+$F$5*(BX325*BQ325/($K$5*1000))*MAX(MIN(BD325,$J$5),$I$5)*MAX(MIN(BD325,$J$5),$I$5)+$G$5*MAX(MIN(BD325,$J$5),$I$5)*(BX325*BQ325/($K$5*1000))+$H$5*(BX325*BQ325/($K$5*1000))*(BX325*BQ325/($K$5*1000)))</f>
        <v>0</v>
      </c>
      <c r="U325">
        <f>L325*(1000-(1000*0.61365*exp(17.502*Y325/(240.97+Y325))/(BQ325+BR325)+BL325)/2)/(1000*0.61365*exp(17.502*Y325/(240.97+Y325))/(BQ325+BR325)-BL325)</f>
        <v>0</v>
      </c>
      <c r="V325">
        <f>1/((BE325+1)/(S325/1.6)+1/(T325/1.37)) + BE325/((BE325+1)/(S325/1.6) + BE325/(T325/1.37))</f>
        <v>0</v>
      </c>
      <c r="W325">
        <f>(AZ325*BC325)</f>
        <v>0</v>
      </c>
      <c r="X325">
        <f>(BS325+(W325+2*0.95*5.67E-8*(((BS325+$B$7)+273)^4-(BS325+273)^4)-44100*L325)/(1.84*29.3*T325+8*0.95*5.67E-8*(BS325+273)^3))</f>
        <v>0</v>
      </c>
      <c r="Y325">
        <f>($C$7*BT325+$D$7*BU325+$E$7*X325)</f>
        <v>0</v>
      </c>
      <c r="Z325">
        <f>0.61365*exp(17.502*Y325/(240.97+Y325))</f>
        <v>0</v>
      </c>
      <c r="AA325">
        <f>(AB325/AC325*100)</f>
        <v>0</v>
      </c>
      <c r="AB325">
        <f>BL325*(BQ325+BR325)/1000</f>
        <v>0</v>
      </c>
      <c r="AC325">
        <f>0.61365*exp(17.502*BS325/(240.97+BS325))</f>
        <v>0</v>
      </c>
      <c r="AD325">
        <f>(Z325-BL325*(BQ325+BR325)/1000)</f>
        <v>0</v>
      </c>
      <c r="AE325">
        <f>(-L325*44100)</f>
        <v>0</v>
      </c>
      <c r="AF325">
        <f>2*29.3*T325*0.92*(BS325-Y325)</f>
        <v>0</v>
      </c>
      <c r="AG325">
        <f>2*0.95*5.67E-8*(((BS325+$B$7)+273)^4-(Y325+273)^4)</f>
        <v>0</v>
      </c>
      <c r="AH325">
        <f>W325+AG325+AE325+AF325</f>
        <v>0</v>
      </c>
      <c r="AI325">
        <f>BP325*AW325*(BK325-BJ325*(1000-AW325*BM325)/(1000-AW325*BL325))/(100*BD325)</f>
        <v>0</v>
      </c>
      <c r="AJ325">
        <f>1000*BP325*AW325*(BL325-BM325)/(100*BD325*(1000-AW325*BL325))</f>
        <v>0</v>
      </c>
      <c r="AK325">
        <f>(AL325 - AM325 - BQ325*1E3/(8.314*(BS325+273.15)) * AO325/BP325 * AN325) * BP325/(100*BD325) * (1000 - BM325)/1000</f>
        <v>0</v>
      </c>
      <c r="AL325">
        <v>867.3855730024446</v>
      </c>
      <c r="AM325">
        <v>840.9359454545448</v>
      </c>
      <c r="AN325">
        <v>2.498841446041811</v>
      </c>
      <c r="AO325">
        <v>66.78939070799302</v>
      </c>
      <c r="AP325">
        <f>(AR325 - AQ325 + BQ325*1E3/(8.314*(BS325+273.15)) * AT325/BP325 * AS325) * BP325/(100*BD325) * 1000/(1000 - AR325)</f>
        <v>0</v>
      </c>
      <c r="AQ325">
        <v>14.73878681830809</v>
      </c>
      <c r="AR325">
        <v>16.13154424242424</v>
      </c>
      <c r="AS325">
        <v>-0.0001102051933906176</v>
      </c>
      <c r="AT325">
        <v>79.34896621495415</v>
      </c>
      <c r="AU325">
        <v>160</v>
      </c>
      <c r="AV325">
        <v>27</v>
      </c>
      <c r="AW325">
        <f>IF(AU325*$H$13&gt;=AY325,1.0,(AY325/(AY325-AU325*$H$13)))</f>
        <v>0</v>
      </c>
      <c r="AX325">
        <f>(AW325-1)*100</f>
        <v>0</v>
      </c>
      <c r="AY325">
        <f>MAX(0,($B$13+$C$13*BX325)/(1+$D$13*BX325)*BQ325/(BS325+273)*$E$13)</f>
        <v>0</v>
      </c>
      <c r="AZ325">
        <f>$B$11*BY325+$C$11*BZ325+$F$11*CK325*(1-CN325)</f>
        <v>0</v>
      </c>
      <c r="BA325">
        <f>AZ325*BB325</f>
        <v>0</v>
      </c>
      <c r="BB325">
        <f>($B$11*$D$9+$C$11*$D$9+$F$11*((CX325+CP325)/MAX(CX325+CP325+CY325, 0.1)*$I$9+CY325/MAX(CX325+CP325+CY325, 0.1)*$J$9))/($B$11+$C$11+$F$11)</f>
        <v>0</v>
      </c>
      <c r="BC325">
        <f>($B$11*$K$9+$C$11*$K$9+$F$11*((CX325+CP325)/MAX(CX325+CP325+CY325, 0.1)*$P$9+CY325/MAX(CX325+CP325+CY325, 0.1)*$Q$9))/($B$11+$C$11+$F$11)</f>
        <v>0</v>
      </c>
      <c r="BD325">
        <v>6</v>
      </c>
      <c r="BE325">
        <v>0.5</v>
      </c>
      <c r="BF325" t="s">
        <v>361</v>
      </c>
      <c r="BG325">
        <v>2</v>
      </c>
      <c r="BH325" t="b">
        <v>1</v>
      </c>
      <c r="BI325">
        <v>1728494072</v>
      </c>
      <c r="BJ325">
        <v>810.0841851851852</v>
      </c>
      <c r="BK325">
        <v>841.907962962963</v>
      </c>
      <c r="BL325">
        <v>16.13992592592593</v>
      </c>
      <c r="BM325">
        <v>14.7372</v>
      </c>
      <c r="BN325">
        <v>818.3694444444444</v>
      </c>
      <c r="BO325">
        <v>16.23040740740741</v>
      </c>
      <c r="BP325">
        <v>600.0104074074075</v>
      </c>
      <c r="BQ325">
        <v>97.5050111111111</v>
      </c>
      <c r="BR325">
        <v>0.09992410370370369</v>
      </c>
      <c r="BS325">
        <v>24.85978888888889</v>
      </c>
      <c r="BT325">
        <v>25.0928962962963</v>
      </c>
      <c r="BU325">
        <v>999.9000000000001</v>
      </c>
      <c r="BV325">
        <v>0</v>
      </c>
      <c r="BW325">
        <v>0</v>
      </c>
      <c r="BX325">
        <v>10010.95407407407</v>
      </c>
      <c r="BY325">
        <v>0</v>
      </c>
      <c r="BZ325">
        <v>405.2885925925926</v>
      </c>
      <c r="CA325">
        <v>-31.82373333333333</v>
      </c>
      <c r="CB325">
        <v>823.3732592592593</v>
      </c>
      <c r="CC325">
        <v>854.5008518518518</v>
      </c>
      <c r="CD325">
        <v>1.402715925925926</v>
      </c>
      <c r="CE325">
        <v>841.907962962963</v>
      </c>
      <c r="CF325">
        <v>14.7372</v>
      </c>
      <c r="CG325">
        <v>1.573722962962963</v>
      </c>
      <c r="CH325">
        <v>1.436951851851852</v>
      </c>
      <c r="CI325">
        <v>13.70387037037037</v>
      </c>
      <c r="CJ325">
        <v>12.31328518518519</v>
      </c>
      <c r="CK325">
        <v>1599.979259259259</v>
      </c>
      <c r="CL325">
        <v>0.6919960000000002</v>
      </c>
      <c r="CM325">
        <v>0.308004</v>
      </c>
      <c r="CN325">
        <v>0</v>
      </c>
      <c r="CO325">
        <v>2.113411111111111</v>
      </c>
      <c r="CP325">
        <v>0</v>
      </c>
      <c r="CQ325">
        <v>16148.71851851852</v>
      </c>
      <c r="CR325">
        <v>13789.9962962963</v>
      </c>
      <c r="CS325">
        <v>37.30755555555555</v>
      </c>
      <c r="CT325">
        <v>38.92103703703703</v>
      </c>
      <c r="CU325">
        <v>37.94881481481481</v>
      </c>
      <c r="CV325">
        <v>37.10855555555555</v>
      </c>
      <c r="CW325">
        <v>36.87018518518518</v>
      </c>
      <c r="CX325">
        <v>1107.18</v>
      </c>
      <c r="CY325">
        <v>492.7992592592593</v>
      </c>
      <c r="CZ325">
        <v>0</v>
      </c>
      <c r="DA325">
        <v>1728494136.4</v>
      </c>
      <c r="DB325">
        <v>0</v>
      </c>
      <c r="DC325">
        <v>1728490956.5</v>
      </c>
      <c r="DD325" t="s">
        <v>362</v>
      </c>
      <c r="DE325">
        <v>1728490952.5</v>
      </c>
      <c r="DF325">
        <v>1728490956.5</v>
      </c>
      <c r="DG325">
        <v>1</v>
      </c>
      <c r="DH325">
        <v>-0.065</v>
      </c>
      <c r="DI325">
        <v>-0.008</v>
      </c>
      <c r="DJ325">
        <v>-3.246</v>
      </c>
      <c r="DK325">
        <v>-0.091</v>
      </c>
      <c r="DL325">
        <v>52</v>
      </c>
      <c r="DM325">
        <v>15</v>
      </c>
      <c r="DN325">
        <v>0.25</v>
      </c>
      <c r="DO325">
        <v>0.13</v>
      </c>
      <c r="DP325">
        <v>-31.702975</v>
      </c>
      <c r="DQ325">
        <v>-2.120902063789854</v>
      </c>
      <c r="DR325">
        <v>0.2358538347684851</v>
      </c>
      <c r="DS325">
        <v>0</v>
      </c>
      <c r="DT325">
        <v>1.41118925</v>
      </c>
      <c r="DU325">
        <v>-0.1470005628517865</v>
      </c>
      <c r="DV325">
        <v>0.01438462501900902</v>
      </c>
      <c r="DW325">
        <v>0</v>
      </c>
      <c r="DX325">
        <v>0</v>
      </c>
      <c r="DY325">
        <v>2</v>
      </c>
      <c r="DZ325" t="s">
        <v>386</v>
      </c>
      <c r="EA325">
        <v>3.23031</v>
      </c>
      <c r="EB325">
        <v>2.7043</v>
      </c>
      <c r="EC325">
        <v>0.16585</v>
      </c>
      <c r="ED325">
        <v>0.169329</v>
      </c>
      <c r="EE325">
        <v>0.08453919999999999</v>
      </c>
      <c r="EF325">
        <v>0.0793093</v>
      </c>
      <c r="EG325">
        <v>27443.8</v>
      </c>
      <c r="EH325">
        <v>26644.4</v>
      </c>
      <c r="EI325">
        <v>31502.5</v>
      </c>
      <c r="EJ325">
        <v>30402.4</v>
      </c>
      <c r="EK325">
        <v>38644.9</v>
      </c>
      <c r="EL325">
        <v>37008.3</v>
      </c>
      <c r="EM325">
        <v>44163.8</v>
      </c>
      <c r="EN325">
        <v>42445.6</v>
      </c>
      <c r="EO325">
        <v>1.83135</v>
      </c>
      <c r="EP325">
        <v>1.877</v>
      </c>
      <c r="EQ325">
        <v>0.0892617</v>
      </c>
      <c r="ER325">
        <v>0</v>
      </c>
      <c r="ES325">
        <v>23.6297</v>
      </c>
      <c r="ET325">
        <v>999.9</v>
      </c>
      <c r="EU325">
        <v>69.40000000000001</v>
      </c>
      <c r="EV325">
        <v>24.6</v>
      </c>
      <c r="EW325">
        <v>22.0989</v>
      </c>
      <c r="EX325">
        <v>60.1219</v>
      </c>
      <c r="EY325">
        <v>24.6474</v>
      </c>
      <c r="EZ325">
        <v>1</v>
      </c>
      <c r="FA325">
        <v>-0.0999289</v>
      </c>
      <c r="FB325">
        <v>2.17429</v>
      </c>
      <c r="FC325">
        <v>20.1871</v>
      </c>
      <c r="FD325">
        <v>5.21609</v>
      </c>
      <c r="FE325">
        <v>11.998</v>
      </c>
      <c r="FF325">
        <v>4.96525</v>
      </c>
      <c r="FG325">
        <v>3.29558</v>
      </c>
      <c r="FH325">
        <v>9999</v>
      </c>
      <c r="FI325">
        <v>9999</v>
      </c>
      <c r="FJ325">
        <v>9999</v>
      </c>
      <c r="FK325">
        <v>148.9</v>
      </c>
      <c r="FL325">
        <v>4.97099</v>
      </c>
      <c r="FM325">
        <v>1.86768</v>
      </c>
      <c r="FN325">
        <v>1.85896</v>
      </c>
      <c r="FO325">
        <v>1.86508</v>
      </c>
      <c r="FP325">
        <v>1.86305</v>
      </c>
      <c r="FQ325">
        <v>1.86445</v>
      </c>
      <c r="FR325">
        <v>1.85989</v>
      </c>
      <c r="FS325">
        <v>1.86397</v>
      </c>
      <c r="FT325">
        <v>0</v>
      </c>
      <c r="FU325">
        <v>0</v>
      </c>
      <c r="FV325">
        <v>0</v>
      </c>
      <c r="FW325">
        <v>0</v>
      </c>
      <c r="FX325" t="s">
        <v>364</v>
      </c>
      <c r="FY325" t="s">
        <v>365</v>
      </c>
      <c r="FZ325" t="s">
        <v>366</v>
      </c>
      <c r="GA325" t="s">
        <v>366</v>
      </c>
      <c r="GB325" t="s">
        <v>366</v>
      </c>
      <c r="GC325" t="s">
        <v>366</v>
      </c>
      <c r="GD325">
        <v>0</v>
      </c>
      <c r="GE325">
        <v>100</v>
      </c>
      <c r="GF325">
        <v>100</v>
      </c>
      <c r="GG325">
        <v>-8.401</v>
      </c>
      <c r="GH325">
        <v>-0.0905</v>
      </c>
      <c r="GI325">
        <v>-2.868309889394353</v>
      </c>
      <c r="GJ325">
        <v>-0.006773961979547998</v>
      </c>
      <c r="GK325">
        <v>-8.296070481250098E-08</v>
      </c>
      <c r="GL325">
        <v>3.322967193956903E-10</v>
      </c>
      <c r="GM325">
        <v>-0.07871069313407227</v>
      </c>
      <c r="GN325">
        <v>-0.00208336341840114</v>
      </c>
      <c r="GO325">
        <v>8.801746095907445E-05</v>
      </c>
      <c r="GP325">
        <v>-2.677693255255651E-07</v>
      </c>
      <c r="GQ325">
        <v>3</v>
      </c>
      <c r="GR325">
        <v>2052</v>
      </c>
      <c r="GS325">
        <v>2</v>
      </c>
      <c r="GT325">
        <v>18</v>
      </c>
      <c r="GU325">
        <v>52.1</v>
      </c>
      <c r="GV325">
        <v>52</v>
      </c>
      <c r="GW325">
        <v>2.01904</v>
      </c>
      <c r="GX325">
        <v>2.36572</v>
      </c>
      <c r="GY325">
        <v>1.44775</v>
      </c>
      <c r="GZ325">
        <v>2.32056</v>
      </c>
      <c r="HA325">
        <v>1.55151</v>
      </c>
      <c r="HB325">
        <v>2.32178</v>
      </c>
      <c r="HC325">
        <v>29.7937</v>
      </c>
      <c r="HD325">
        <v>14.456</v>
      </c>
      <c r="HE325">
        <v>18</v>
      </c>
      <c r="HF325">
        <v>409.988</v>
      </c>
      <c r="HG325">
        <v>432.249</v>
      </c>
      <c r="HH325">
        <v>20.9123</v>
      </c>
      <c r="HI325">
        <v>25.6543</v>
      </c>
      <c r="HJ325">
        <v>30.0011</v>
      </c>
      <c r="HK325">
        <v>25.5962</v>
      </c>
      <c r="HL325">
        <v>25.5148</v>
      </c>
      <c r="HM325">
        <v>40.4931</v>
      </c>
      <c r="HN325">
        <v>41.1184</v>
      </c>
      <c r="HO325">
        <v>19.8725</v>
      </c>
      <c r="HP325">
        <v>20.8332</v>
      </c>
      <c r="HQ325">
        <v>877.3680000000001</v>
      </c>
      <c r="HR325">
        <v>14.7963</v>
      </c>
      <c r="HS325">
        <v>99.99039999999999</v>
      </c>
      <c r="HT325">
        <v>101.432</v>
      </c>
    </row>
    <row r="326" spans="1:228">
      <c r="A326">
        <v>310</v>
      </c>
      <c r="B326">
        <v>1728494084.5</v>
      </c>
      <c r="C326">
        <v>3147</v>
      </c>
      <c r="D326" t="s">
        <v>988</v>
      </c>
      <c r="E326" t="s">
        <v>989</v>
      </c>
      <c r="F326">
        <v>5</v>
      </c>
      <c r="G326" t="s">
        <v>357</v>
      </c>
      <c r="H326" t="s">
        <v>358</v>
      </c>
      <c r="I326" t="s">
        <v>359</v>
      </c>
      <c r="J326" t="s">
        <v>851</v>
      </c>
      <c r="K326">
        <v>1728494076.714286</v>
      </c>
      <c r="L326">
        <f>(M326)/1000</f>
        <v>0</v>
      </c>
      <c r="M326">
        <f>IF(BH326, AP326, AJ326)</f>
        <v>0</v>
      </c>
      <c r="N326">
        <f>IF(BH326, AK326, AI326)</f>
        <v>0</v>
      </c>
      <c r="O326">
        <f>BJ326 - IF(AW326&gt;1, N326*BD326*100.0/(AY326), 0)</f>
        <v>0</v>
      </c>
      <c r="P326">
        <f>((V326-L326/2)*O326-N326)/(V326+L326/2)</f>
        <v>0</v>
      </c>
      <c r="Q326">
        <f>P326*(BQ326+BR326)/1000.0</f>
        <v>0</v>
      </c>
      <c r="R326">
        <f>(BJ326 - IF(AW326&gt;1, N326*BD326*100.0/(AY326), 0))*(BQ326+BR326)/1000.0</f>
        <v>0</v>
      </c>
      <c r="S326">
        <f>2.0/((1/U326-1/T326)+SIGN(U326)*SQRT((1/U326-1/T326)*(1/U326-1/T326) + 4*BE326/((BE326+1)*(BE326+1))*(2*1/U326*1/T326-1/T326*1/T326)))</f>
        <v>0</v>
      </c>
      <c r="T326">
        <f>IF(LEFT(BF326,1)&lt;&gt;"0",IF(LEFT(BF326,1)="1",3.0,BG326),$D$5+$E$5*(BX326*BQ326/($K$5*1000))+$F$5*(BX326*BQ326/($K$5*1000))*MAX(MIN(BD326,$J$5),$I$5)*MAX(MIN(BD326,$J$5),$I$5)+$G$5*MAX(MIN(BD326,$J$5),$I$5)*(BX326*BQ326/($K$5*1000))+$H$5*(BX326*BQ326/($K$5*1000))*(BX326*BQ326/($K$5*1000)))</f>
        <v>0</v>
      </c>
      <c r="U326">
        <f>L326*(1000-(1000*0.61365*exp(17.502*Y326/(240.97+Y326))/(BQ326+BR326)+BL326)/2)/(1000*0.61365*exp(17.502*Y326/(240.97+Y326))/(BQ326+BR326)-BL326)</f>
        <v>0</v>
      </c>
      <c r="V326">
        <f>1/((BE326+1)/(S326/1.6)+1/(T326/1.37)) + BE326/((BE326+1)/(S326/1.6) + BE326/(T326/1.37))</f>
        <v>0</v>
      </c>
      <c r="W326">
        <f>(AZ326*BC326)</f>
        <v>0</v>
      </c>
      <c r="X326">
        <f>(BS326+(W326+2*0.95*5.67E-8*(((BS326+$B$7)+273)^4-(BS326+273)^4)-44100*L326)/(1.84*29.3*T326+8*0.95*5.67E-8*(BS326+273)^3))</f>
        <v>0</v>
      </c>
      <c r="Y326">
        <f>($C$7*BT326+$D$7*BU326+$E$7*X326)</f>
        <v>0</v>
      </c>
      <c r="Z326">
        <f>0.61365*exp(17.502*Y326/(240.97+Y326))</f>
        <v>0</v>
      </c>
      <c r="AA326">
        <f>(AB326/AC326*100)</f>
        <v>0</v>
      </c>
      <c r="AB326">
        <f>BL326*(BQ326+BR326)/1000</f>
        <v>0</v>
      </c>
      <c r="AC326">
        <f>0.61365*exp(17.502*BS326/(240.97+BS326))</f>
        <v>0</v>
      </c>
      <c r="AD326">
        <f>(Z326-BL326*(BQ326+BR326)/1000)</f>
        <v>0</v>
      </c>
      <c r="AE326">
        <f>(-L326*44100)</f>
        <v>0</v>
      </c>
      <c r="AF326">
        <f>2*29.3*T326*0.92*(BS326-Y326)</f>
        <v>0</v>
      </c>
      <c r="AG326">
        <f>2*0.95*5.67E-8*(((BS326+$B$7)+273)^4-(Y326+273)^4)</f>
        <v>0</v>
      </c>
      <c r="AH326">
        <f>W326+AG326+AE326+AF326</f>
        <v>0</v>
      </c>
      <c r="AI326">
        <f>BP326*AW326*(BK326-BJ326*(1000-AW326*BM326)/(1000-AW326*BL326))/(100*BD326)</f>
        <v>0</v>
      </c>
      <c r="AJ326">
        <f>1000*BP326*AW326*(BL326-BM326)/(100*BD326*(1000-AW326*BL326))</f>
        <v>0</v>
      </c>
      <c r="AK326">
        <f>(AL326 - AM326 - BQ326*1E3/(8.314*(BS326+273.15)) * AO326/BP326 * AN326) * BP326/(100*BD326) * (1000 - BM326)/1000</f>
        <v>0</v>
      </c>
      <c r="AL326">
        <v>879.450234768967</v>
      </c>
      <c r="AM326">
        <v>853.1475151515154</v>
      </c>
      <c r="AN326">
        <v>2.455079133771386</v>
      </c>
      <c r="AO326">
        <v>66.78939070799302</v>
      </c>
      <c r="AP326">
        <f>(AR326 - AQ326 + BQ326*1E3/(8.314*(BS326+273.15)) * AT326/BP326 * AS326) * BP326/(100*BD326) * 1000/(1000 - AR326)</f>
        <v>0</v>
      </c>
      <c r="AQ326">
        <v>14.73812693417274</v>
      </c>
      <c r="AR326">
        <v>16.12578121212121</v>
      </c>
      <c r="AS326">
        <v>-9.204055702091901E-05</v>
      </c>
      <c r="AT326">
        <v>79.34896621495415</v>
      </c>
      <c r="AU326">
        <v>159</v>
      </c>
      <c r="AV326">
        <v>26</v>
      </c>
      <c r="AW326">
        <f>IF(AU326*$H$13&gt;=AY326,1.0,(AY326/(AY326-AU326*$H$13)))</f>
        <v>0</v>
      </c>
      <c r="AX326">
        <f>(AW326-1)*100</f>
        <v>0</v>
      </c>
      <c r="AY326">
        <f>MAX(0,($B$13+$C$13*BX326)/(1+$D$13*BX326)*BQ326/(BS326+273)*$E$13)</f>
        <v>0</v>
      </c>
      <c r="AZ326">
        <f>$B$11*BY326+$C$11*BZ326+$F$11*CK326*(1-CN326)</f>
        <v>0</v>
      </c>
      <c r="BA326">
        <f>AZ326*BB326</f>
        <v>0</v>
      </c>
      <c r="BB326">
        <f>($B$11*$D$9+$C$11*$D$9+$F$11*((CX326+CP326)/MAX(CX326+CP326+CY326, 0.1)*$I$9+CY326/MAX(CX326+CP326+CY326, 0.1)*$J$9))/($B$11+$C$11+$F$11)</f>
        <v>0</v>
      </c>
      <c r="BC326">
        <f>($B$11*$K$9+$C$11*$K$9+$F$11*((CX326+CP326)/MAX(CX326+CP326+CY326, 0.1)*$P$9+CY326/MAX(CX326+CP326+CY326, 0.1)*$Q$9))/($B$11+$C$11+$F$11)</f>
        <v>0</v>
      </c>
      <c r="BD326">
        <v>6</v>
      </c>
      <c r="BE326">
        <v>0.5</v>
      </c>
      <c r="BF326" t="s">
        <v>361</v>
      </c>
      <c r="BG326">
        <v>2</v>
      </c>
      <c r="BH326" t="b">
        <v>1</v>
      </c>
      <c r="BI326">
        <v>1728494076.714286</v>
      </c>
      <c r="BJ326">
        <v>821.6674642857143</v>
      </c>
      <c r="BK326">
        <v>853.4843928571428</v>
      </c>
      <c r="BL326">
        <v>16.13384642857143</v>
      </c>
      <c r="BM326">
        <v>14.73815357142857</v>
      </c>
      <c r="BN326">
        <v>830.0253571428573</v>
      </c>
      <c r="BO326">
        <v>16.22433214285714</v>
      </c>
      <c r="BP326">
        <v>600.0176071428571</v>
      </c>
      <c r="BQ326">
        <v>97.50559642857141</v>
      </c>
      <c r="BR326">
        <v>0.09999255357142857</v>
      </c>
      <c r="BS326">
        <v>24.86225</v>
      </c>
      <c r="BT326">
        <v>25.09725357142857</v>
      </c>
      <c r="BU326">
        <v>999.9000000000002</v>
      </c>
      <c r="BV326">
        <v>0</v>
      </c>
      <c r="BW326">
        <v>0</v>
      </c>
      <c r="BX326">
        <v>10005.78714285714</v>
      </c>
      <c r="BY326">
        <v>0</v>
      </c>
      <c r="BZ326">
        <v>416.2638214285715</v>
      </c>
      <c r="CA326">
        <v>-31.81693571428571</v>
      </c>
      <c r="CB326">
        <v>835.1413928571429</v>
      </c>
      <c r="CC326">
        <v>866.2512857142857</v>
      </c>
      <c r="CD326">
        <v>1.3956775</v>
      </c>
      <c r="CE326">
        <v>853.4843928571428</v>
      </c>
      <c r="CF326">
        <v>14.73815357142857</v>
      </c>
      <c r="CG326">
        <v>1.573139285714286</v>
      </c>
      <c r="CH326">
        <v>1.437054285714286</v>
      </c>
      <c r="CI326">
        <v>13.69817857142857</v>
      </c>
      <c r="CJ326">
        <v>12.31436785714286</v>
      </c>
      <c r="CK326">
        <v>1599.988928571429</v>
      </c>
      <c r="CL326">
        <v>0.6920014285714287</v>
      </c>
      <c r="CM326">
        <v>0.3079985714285715</v>
      </c>
      <c r="CN326">
        <v>0</v>
      </c>
      <c r="CO326">
        <v>2.072046428571428</v>
      </c>
      <c r="CP326">
        <v>0</v>
      </c>
      <c r="CQ326">
        <v>16183.53571428571</v>
      </c>
      <c r="CR326">
        <v>13790.10357142857</v>
      </c>
      <c r="CS326">
        <v>37.406</v>
      </c>
      <c r="CT326">
        <v>39.03992857142857</v>
      </c>
      <c r="CU326">
        <v>38.03767857142856</v>
      </c>
      <c r="CV326">
        <v>37.23635714285714</v>
      </c>
      <c r="CW326">
        <v>36.964</v>
      </c>
      <c r="CX326">
        <v>1107.195357142857</v>
      </c>
      <c r="CY326">
        <v>492.7935714285715</v>
      </c>
      <c r="CZ326">
        <v>0</v>
      </c>
      <c r="DA326">
        <v>1728494141.2</v>
      </c>
      <c r="DB326">
        <v>0</v>
      </c>
      <c r="DC326">
        <v>1728490956.5</v>
      </c>
      <c r="DD326" t="s">
        <v>362</v>
      </c>
      <c r="DE326">
        <v>1728490952.5</v>
      </c>
      <c r="DF326">
        <v>1728490956.5</v>
      </c>
      <c r="DG326">
        <v>1</v>
      </c>
      <c r="DH326">
        <v>-0.065</v>
      </c>
      <c r="DI326">
        <v>-0.008</v>
      </c>
      <c r="DJ326">
        <v>-3.246</v>
      </c>
      <c r="DK326">
        <v>-0.091</v>
      </c>
      <c r="DL326">
        <v>52</v>
      </c>
      <c r="DM326">
        <v>15</v>
      </c>
      <c r="DN326">
        <v>0.25</v>
      </c>
      <c r="DO326">
        <v>0.13</v>
      </c>
      <c r="DP326">
        <v>-31.79531707317073</v>
      </c>
      <c r="DQ326">
        <v>-0.1939337979095221</v>
      </c>
      <c r="DR326">
        <v>0.120846277887399</v>
      </c>
      <c r="DS326">
        <v>0</v>
      </c>
      <c r="DT326">
        <v>1.40052487804878</v>
      </c>
      <c r="DU326">
        <v>-0.09684752613240466</v>
      </c>
      <c r="DV326">
        <v>0.009819434468329155</v>
      </c>
      <c r="DW326">
        <v>1</v>
      </c>
      <c r="DX326">
        <v>1</v>
      </c>
      <c r="DY326">
        <v>2</v>
      </c>
      <c r="DZ326" t="s">
        <v>363</v>
      </c>
      <c r="EA326">
        <v>3.23042</v>
      </c>
      <c r="EB326">
        <v>2.70423</v>
      </c>
      <c r="EC326">
        <v>0.167434</v>
      </c>
      <c r="ED326">
        <v>0.170893</v>
      </c>
      <c r="EE326">
        <v>0.0845167</v>
      </c>
      <c r="EF326">
        <v>0.0793169</v>
      </c>
      <c r="EG326">
        <v>27391.3</v>
      </c>
      <c r="EH326">
        <v>26593.3</v>
      </c>
      <c r="EI326">
        <v>31502</v>
      </c>
      <c r="EJ326">
        <v>30401.4</v>
      </c>
      <c r="EK326">
        <v>38644.9</v>
      </c>
      <c r="EL326">
        <v>37006.9</v>
      </c>
      <c r="EM326">
        <v>44162.8</v>
      </c>
      <c r="EN326">
        <v>42444.4</v>
      </c>
      <c r="EO326">
        <v>1.8343</v>
      </c>
      <c r="EP326">
        <v>1.87695</v>
      </c>
      <c r="EQ326">
        <v>0.0897124</v>
      </c>
      <c r="ER326">
        <v>0</v>
      </c>
      <c r="ES326">
        <v>23.6397</v>
      </c>
      <c r="ET326">
        <v>999.9</v>
      </c>
      <c r="EU326">
        <v>69.40000000000001</v>
      </c>
      <c r="EV326">
        <v>24.6</v>
      </c>
      <c r="EW326">
        <v>22.098</v>
      </c>
      <c r="EX326">
        <v>60.5219</v>
      </c>
      <c r="EY326">
        <v>24.992</v>
      </c>
      <c r="EZ326">
        <v>1</v>
      </c>
      <c r="FA326">
        <v>-0.0991006</v>
      </c>
      <c r="FB326">
        <v>2.26136</v>
      </c>
      <c r="FC326">
        <v>20.1859</v>
      </c>
      <c r="FD326">
        <v>5.21699</v>
      </c>
      <c r="FE326">
        <v>11.998</v>
      </c>
      <c r="FF326">
        <v>4.9652</v>
      </c>
      <c r="FG326">
        <v>3.29565</v>
      </c>
      <c r="FH326">
        <v>9999</v>
      </c>
      <c r="FI326">
        <v>9999</v>
      </c>
      <c r="FJ326">
        <v>9999</v>
      </c>
      <c r="FK326">
        <v>148.9</v>
      </c>
      <c r="FL326">
        <v>4.97099</v>
      </c>
      <c r="FM326">
        <v>1.86768</v>
      </c>
      <c r="FN326">
        <v>1.85893</v>
      </c>
      <c r="FO326">
        <v>1.86508</v>
      </c>
      <c r="FP326">
        <v>1.86308</v>
      </c>
      <c r="FQ326">
        <v>1.86444</v>
      </c>
      <c r="FR326">
        <v>1.85989</v>
      </c>
      <c r="FS326">
        <v>1.86396</v>
      </c>
      <c r="FT326">
        <v>0</v>
      </c>
      <c r="FU326">
        <v>0</v>
      </c>
      <c r="FV326">
        <v>0</v>
      </c>
      <c r="FW326">
        <v>0</v>
      </c>
      <c r="FX326" t="s">
        <v>364</v>
      </c>
      <c r="FY326" t="s">
        <v>365</v>
      </c>
      <c r="FZ326" t="s">
        <v>366</v>
      </c>
      <c r="GA326" t="s">
        <v>366</v>
      </c>
      <c r="GB326" t="s">
        <v>366</v>
      </c>
      <c r="GC326" t="s">
        <v>366</v>
      </c>
      <c r="GD326">
        <v>0</v>
      </c>
      <c r="GE326">
        <v>100</v>
      </c>
      <c r="GF326">
        <v>100</v>
      </c>
      <c r="GG326">
        <v>-8.477</v>
      </c>
      <c r="GH326">
        <v>-0.0905</v>
      </c>
      <c r="GI326">
        <v>-2.868309889394353</v>
      </c>
      <c r="GJ326">
        <v>-0.006773961979547998</v>
      </c>
      <c r="GK326">
        <v>-8.296070481250098E-08</v>
      </c>
      <c r="GL326">
        <v>3.322967193956903E-10</v>
      </c>
      <c r="GM326">
        <v>-0.07871069313407227</v>
      </c>
      <c r="GN326">
        <v>-0.00208336341840114</v>
      </c>
      <c r="GO326">
        <v>8.801746095907445E-05</v>
      </c>
      <c r="GP326">
        <v>-2.677693255255651E-07</v>
      </c>
      <c r="GQ326">
        <v>3</v>
      </c>
      <c r="GR326">
        <v>2052</v>
      </c>
      <c r="GS326">
        <v>2</v>
      </c>
      <c r="GT326">
        <v>18</v>
      </c>
      <c r="GU326">
        <v>52.2</v>
      </c>
      <c r="GV326">
        <v>52.1</v>
      </c>
      <c r="GW326">
        <v>2.04346</v>
      </c>
      <c r="GX326">
        <v>2.36206</v>
      </c>
      <c r="GY326">
        <v>1.44775</v>
      </c>
      <c r="GZ326">
        <v>2.31934</v>
      </c>
      <c r="HA326">
        <v>1.55151</v>
      </c>
      <c r="HB326">
        <v>2.42676</v>
      </c>
      <c r="HC326">
        <v>29.7937</v>
      </c>
      <c r="HD326">
        <v>14.456</v>
      </c>
      <c r="HE326">
        <v>18</v>
      </c>
      <c r="HF326">
        <v>411.587</v>
      </c>
      <c r="HG326">
        <v>432.303</v>
      </c>
      <c r="HH326">
        <v>20.8257</v>
      </c>
      <c r="HI326">
        <v>25.6651</v>
      </c>
      <c r="HJ326">
        <v>30.001</v>
      </c>
      <c r="HK326">
        <v>25.6062</v>
      </c>
      <c r="HL326">
        <v>25.5254</v>
      </c>
      <c r="HM326">
        <v>40.9422</v>
      </c>
      <c r="HN326">
        <v>41.1184</v>
      </c>
      <c r="HO326">
        <v>19.4921</v>
      </c>
      <c r="HP326">
        <v>20.7249</v>
      </c>
      <c r="HQ326">
        <v>887.386</v>
      </c>
      <c r="HR326">
        <v>14.814</v>
      </c>
      <c r="HS326">
        <v>99.9884</v>
      </c>
      <c r="HT326">
        <v>101.429</v>
      </c>
    </row>
    <row r="327" spans="1:228">
      <c r="A327">
        <v>311</v>
      </c>
      <c r="B327">
        <v>1728494089.5</v>
      </c>
      <c r="C327">
        <v>3152</v>
      </c>
      <c r="D327" t="s">
        <v>990</v>
      </c>
      <c r="E327" t="s">
        <v>991</v>
      </c>
      <c r="F327">
        <v>5</v>
      </c>
      <c r="G327" t="s">
        <v>357</v>
      </c>
      <c r="H327" t="s">
        <v>358</v>
      </c>
      <c r="I327" t="s">
        <v>359</v>
      </c>
      <c r="J327" t="s">
        <v>851</v>
      </c>
      <c r="K327">
        <v>1728494082</v>
      </c>
      <c r="L327">
        <f>(M327)/1000</f>
        <v>0</v>
      </c>
      <c r="M327">
        <f>IF(BH327, AP327, AJ327)</f>
        <v>0</v>
      </c>
      <c r="N327">
        <f>IF(BH327, AK327, AI327)</f>
        <v>0</v>
      </c>
      <c r="O327">
        <f>BJ327 - IF(AW327&gt;1, N327*BD327*100.0/(AY327), 0)</f>
        <v>0</v>
      </c>
      <c r="P327">
        <f>((V327-L327/2)*O327-N327)/(V327+L327/2)</f>
        <v>0</v>
      </c>
      <c r="Q327">
        <f>P327*(BQ327+BR327)/1000.0</f>
        <v>0</v>
      </c>
      <c r="R327">
        <f>(BJ327 - IF(AW327&gt;1, N327*BD327*100.0/(AY327), 0))*(BQ327+BR327)/1000.0</f>
        <v>0</v>
      </c>
      <c r="S327">
        <f>2.0/((1/U327-1/T327)+SIGN(U327)*SQRT((1/U327-1/T327)*(1/U327-1/T327) + 4*BE327/((BE327+1)*(BE327+1))*(2*1/U327*1/T327-1/T327*1/T327)))</f>
        <v>0</v>
      </c>
      <c r="T327">
        <f>IF(LEFT(BF327,1)&lt;&gt;"0",IF(LEFT(BF327,1)="1",3.0,BG327),$D$5+$E$5*(BX327*BQ327/($K$5*1000))+$F$5*(BX327*BQ327/($K$5*1000))*MAX(MIN(BD327,$J$5),$I$5)*MAX(MIN(BD327,$J$5),$I$5)+$G$5*MAX(MIN(BD327,$J$5),$I$5)*(BX327*BQ327/($K$5*1000))+$H$5*(BX327*BQ327/($K$5*1000))*(BX327*BQ327/($K$5*1000)))</f>
        <v>0</v>
      </c>
      <c r="U327">
        <f>L327*(1000-(1000*0.61365*exp(17.502*Y327/(240.97+Y327))/(BQ327+BR327)+BL327)/2)/(1000*0.61365*exp(17.502*Y327/(240.97+Y327))/(BQ327+BR327)-BL327)</f>
        <v>0</v>
      </c>
      <c r="V327">
        <f>1/((BE327+1)/(S327/1.6)+1/(T327/1.37)) + BE327/((BE327+1)/(S327/1.6) + BE327/(T327/1.37))</f>
        <v>0</v>
      </c>
      <c r="W327">
        <f>(AZ327*BC327)</f>
        <v>0</v>
      </c>
      <c r="X327">
        <f>(BS327+(W327+2*0.95*5.67E-8*(((BS327+$B$7)+273)^4-(BS327+273)^4)-44100*L327)/(1.84*29.3*T327+8*0.95*5.67E-8*(BS327+273)^3))</f>
        <v>0</v>
      </c>
      <c r="Y327">
        <f>($C$7*BT327+$D$7*BU327+$E$7*X327)</f>
        <v>0</v>
      </c>
      <c r="Z327">
        <f>0.61365*exp(17.502*Y327/(240.97+Y327))</f>
        <v>0</v>
      </c>
      <c r="AA327">
        <f>(AB327/AC327*100)</f>
        <v>0</v>
      </c>
      <c r="AB327">
        <f>BL327*(BQ327+BR327)/1000</f>
        <v>0</v>
      </c>
      <c r="AC327">
        <f>0.61365*exp(17.502*BS327/(240.97+BS327))</f>
        <v>0</v>
      </c>
      <c r="AD327">
        <f>(Z327-BL327*(BQ327+BR327)/1000)</f>
        <v>0</v>
      </c>
      <c r="AE327">
        <f>(-L327*44100)</f>
        <v>0</v>
      </c>
      <c r="AF327">
        <f>2*29.3*T327*0.92*(BS327-Y327)</f>
        <v>0</v>
      </c>
      <c r="AG327">
        <f>2*0.95*5.67E-8*(((BS327+$B$7)+273)^4-(Y327+273)^4)</f>
        <v>0</v>
      </c>
      <c r="AH327">
        <f>W327+AG327+AE327+AF327</f>
        <v>0</v>
      </c>
      <c r="AI327">
        <f>BP327*AW327*(BK327-BJ327*(1000-AW327*BM327)/(1000-AW327*BL327))/(100*BD327)</f>
        <v>0</v>
      </c>
      <c r="AJ327">
        <f>1000*BP327*AW327*(BL327-BM327)/(100*BD327*(1000-AW327*BL327))</f>
        <v>0</v>
      </c>
      <c r="AK327">
        <f>(AL327 - AM327 - BQ327*1E3/(8.314*(BS327+273.15)) * AO327/BP327 * AN327) * BP327/(100*BD327) * (1000 - BM327)/1000</f>
        <v>0</v>
      </c>
      <c r="AL327">
        <v>891.9597233952327</v>
      </c>
      <c r="AM327">
        <v>865.4873818181813</v>
      </c>
      <c r="AN327">
        <v>2.451737615364423</v>
      </c>
      <c r="AO327">
        <v>66.78939070799302</v>
      </c>
      <c r="AP327">
        <f>(AR327 - AQ327 + BQ327*1E3/(8.314*(BS327+273.15)) * AT327/BP327 * AS327) * BP327/(100*BD327) * 1000/(1000 - AR327)</f>
        <v>0</v>
      </c>
      <c r="AQ327">
        <v>14.74243019976373</v>
      </c>
      <c r="AR327">
        <v>16.12366727272727</v>
      </c>
      <c r="AS327">
        <v>-2.566813095364827E-05</v>
      </c>
      <c r="AT327">
        <v>79.34896621495415</v>
      </c>
      <c r="AU327">
        <v>158</v>
      </c>
      <c r="AV327">
        <v>26</v>
      </c>
      <c r="AW327">
        <f>IF(AU327*$H$13&gt;=AY327,1.0,(AY327/(AY327-AU327*$H$13)))</f>
        <v>0</v>
      </c>
      <c r="AX327">
        <f>(AW327-1)*100</f>
        <v>0</v>
      </c>
      <c r="AY327">
        <f>MAX(0,($B$13+$C$13*BX327)/(1+$D$13*BX327)*BQ327/(BS327+273)*$E$13)</f>
        <v>0</v>
      </c>
      <c r="AZ327">
        <f>$B$11*BY327+$C$11*BZ327+$F$11*CK327*(1-CN327)</f>
        <v>0</v>
      </c>
      <c r="BA327">
        <f>AZ327*BB327</f>
        <v>0</v>
      </c>
      <c r="BB327">
        <f>($B$11*$D$9+$C$11*$D$9+$F$11*((CX327+CP327)/MAX(CX327+CP327+CY327, 0.1)*$I$9+CY327/MAX(CX327+CP327+CY327, 0.1)*$J$9))/($B$11+$C$11+$F$11)</f>
        <v>0</v>
      </c>
      <c r="BC327">
        <f>($B$11*$K$9+$C$11*$K$9+$F$11*((CX327+CP327)/MAX(CX327+CP327+CY327, 0.1)*$P$9+CY327/MAX(CX327+CP327+CY327, 0.1)*$Q$9))/($B$11+$C$11+$F$11)</f>
        <v>0</v>
      </c>
      <c r="BD327">
        <v>6</v>
      </c>
      <c r="BE327">
        <v>0.5</v>
      </c>
      <c r="BF327" t="s">
        <v>361</v>
      </c>
      <c r="BG327">
        <v>2</v>
      </c>
      <c r="BH327" t="b">
        <v>1</v>
      </c>
      <c r="BI327">
        <v>1728494082</v>
      </c>
      <c r="BJ327">
        <v>834.5721111111111</v>
      </c>
      <c r="BK327">
        <v>866.4295185185184</v>
      </c>
      <c r="BL327">
        <v>16.12854814814815</v>
      </c>
      <c r="BM327">
        <v>14.74004074074074</v>
      </c>
      <c r="BN327">
        <v>843.0105925925926</v>
      </c>
      <c r="BO327">
        <v>16.21902962962963</v>
      </c>
      <c r="BP327">
        <v>600.0344814814815</v>
      </c>
      <c r="BQ327">
        <v>97.50597777777777</v>
      </c>
      <c r="BR327">
        <v>0.1000028740740741</v>
      </c>
      <c r="BS327">
        <v>24.85515925925926</v>
      </c>
      <c r="BT327">
        <v>25.10091481481481</v>
      </c>
      <c r="BU327">
        <v>999.9000000000001</v>
      </c>
      <c r="BV327">
        <v>0</v>
      </c>
      <c r="BW327">
        <v>0</v>
      </c>
      <c r="BX327">
        <v>9993.732592592594</v>
      </c>
      <c r="BY327">
        <v>0</v>
      </c>
      <c r="BZ327">
        <v>421.7743333333333</v>
      </c>
      <c r="CA327">
        <v>-31.85741851851852</v>
      </c>
      <c r="CB327">
        <v>848.253074074074</v>
      </c>
      <c r="CC327">
        <v>879.391888888889</v>
      </c>
      <c r="CD327">
        <v>1.388497777777778</v>
      </c>
      <c r="CE327">
        <v>866.4295185185184</v>
      </c>
      <c r="CF327">
        <v>14.74004074074074</v>
      </c>
      <c r="CG327">
        <v>1.572628888888889</v>
      </c>
      <c r="CH327">
        <v>1.437243333333333</v>
      </c>
      <c r="CI327">
        <v>13.69319259259259</v>
      </c>
      <c r="CJ327">
        <v>12.31637407407407</v>
      </c>
      <c r="CK327">
        <v>1600.007037037037</v>
      </c>
      <c r="CL327">
        <v>0.692008888888889</v>
      </c>
      <c r="CM327">
        <v>0.3079911111111112</v>
      </c>
      <c r="CN327">
        <v>0</v>
      </c>
      <c r="CO327">
        <v>2.061474074074074</v>
      </c>
      <c r="CP327">
        <v>0</v>
      </c>
      <c r="CQ327">
        <v>16221.89629629629</v>
      </c>
      <c r="CR327">
        <v>13790.29629629629</v>
      </c>
      <c r="CS327">
        <v>37.5137037037037</v>
      </c>
      <c r="CT327">
        <v>39.15951851851852</v>
      </c>
      <c r="CU327">
        <v>38.13637037037037</v>
      </c>
      <c r="CV327">
        <v>37.37240740740741</v>
      </c>
      <c r="CW327">
        <v>37.06681481481481</v>
      </c>
      <c r="CX327">
        <v>1107.219259259259</v>
      </c>
      <c r="CY327">
        <v>492.7877777777777</v>
      </c>
      <c r="CZ327">
        <v>0</v>
      </c>
      <c r="DA327">
        <v>1728494146.6</v>
      </c>
      <c r="DB327">
        <v>0</v>
      </c>
      <c r="DC327">
        <v>1728490956.5</v>
      </c>
      <c r="DD327" t="s">
        <v>362</v>
      </c>
      <c r="DE327">
        <v>1728490952.5</v>
      </c>
      <c r="DF327">
        <v>1728490956.5</v>
      </c>
      <c r="DG327">
        <v>1</v>
      </c>
      <c r="DH327">
        <v>-0.065</v>
      </c>
      <c r="DI327">
        <v>-0.008</v>
      </c>
      <c r="DJ327">
        <v>-3.246</v>
      </c>
      <c r="DK327">
        <v>-0.091</v>
      </c>
      <c r="DL327">
        <v>52</v>
      </c>
      <c r="DM327">
        <v>15</v>
      </c>
      <c r="DN327">
        <v>0.25</v>
      </c>
      <c r="DO327">
        <v>0.13</v>
      </c>
      <c r="DP327">
        <v>-31.83962926829268</v>
      </c>
      <c r="DQ327">
        <v>-0.1596836236934082</v>
      </c>
      <c r="DR327">
        <v>0.1212327075803777</v>
      </c>
      <c r="DS327">
        <v>0</v>
      </c>
      <c r="DT327">
        <v>1.392549512195122</v>
      </c>
      <c r="DU327">
        <v>-0.07935428571428675</v>
      </c>
      <c r="DV327">
        <v>0.00791758338076174</v>
      </c>
      <c r="DW327">
        <v>1</v>
      </c>
      <c r="DX327">
        <v>1</v>
      </c>
      <c r="DY327">
        <v>2</v>
      </c>
      <c r="DZ327" t="s">
        <v>363</v>
      </c>
      <c r="EA327">
        <v>3.23034</v>
      </c>
      <c r="EB327">
        <v>2.70412</v>
      </c>
      <c r="EC327">
        <v>0.169009</v>
      </c>
      <c r="ED327">
        <v>0.172496</v>
      </c>
      <c r="EE327">
        <v>0.08450240000000001</v>
      </c>
      <c r="EF327">
        <v>0.0793184</v>
      </c>
      <c r="EG327">
        <v>27338.7</v>
      </c>
      <c r="EH327">
        <v>26541.8</v>
      </c>
      <c r="EI327">
        <v>31501.2</v>
      </c>
      <c r="EJ327">
        <v>30401.2</v>
      </c>
      <c r="EK327">
        <v>38644.8</v>
      </c>
      <c r="EL327">
        <v>37006.6</v>
      </c>
      <c r="EM327">
        <v>44161.9</v>
      </c>
      <c r="EN327">
        <v>42444</v>
      </c>
      <c r="EO327">
        <v>1.83475</v>
      </c>
      <c r="EP327">
        <v>1.87722</v>
      </c>
      <c r="EQ327">
        <v>0.0880659</v>
      </c>
      <c r="ER327">
        <v>0</v>
      </c>
      <c r="ES327">
        <v>23.6479</v>
      </c>
      <c r="ET327">
        <v>999.9</v>
      </c>
      <c r="EU327">
        <v>69.40000000000001</v>
      </c>
      <c r="EV327">
        <v>24.6</v>
      </c>
      <c r="EW327">
        <v>22.0981</v>
      </c>
      <c r="EX327">
        <v>60.9819</v>
      </c>
      <c r="EY327">
        <v>24.7596</v>
      </c>
      <c r="EZ327">
        <v>1</v>
      </c>
      <c r="FA327">
        <v>-0.0978735</v>
      </c>
      <c r="FB327">
        <v>2.35371</v>
      </c>
      <c r="FC327">
        <v>20.1841</v>
      </c>
      <c r="FD327">
        <v>5.21714</v>
      </c>
      <c r="FE327">
        <v>11.998</v>
      </c>
      <c r="FF327">
        <v>4.9655</v>
      </c>
      <c r="FG327">
        <v>3.29565</v>
      </c>
      <c r="FH327">
        <v>9999</v>
      </c>
      <c r="FI327">
        <v>9999</v>
      </c>
      <c r="FJ327">
        <v>9999</v>
      </c>
      <c r="FK327">
        <v>148.9</v>
      </c>
      <c r="FL327">
        <v>4.97097</v>
      </c>
      <c r="FM327">
        <v>1.86768</v>
      </c>
      <c r="FN327">
        <v>1.85893</v>
      </c>
      <c r="FO327">
        <v>1.86508</v>
      </c>
      <c r="FP327">
        <v>1.86307</v>
      </c>
      <c r="FQ327">
        <v>1.86445</v>
      </c>
      <c r="FR327">
        <v>1.85988</v>
      </c>
      <c r="FS327">
        <v>1.86398</v>
      </c>
      <c r="FT327">
        <v>0</v>
      </c>
      <c r="FU327">
        <v>0</v>
      </c>
      <c r="FV327">
        <v>0</v>
      </c>
      <c r="FW327">
        <v>0</v>
      </c>
      <c r="FX327" t="s">
        <v>364</v>
      </c>
      <c r="FY327" t="s">
        <v>365</v>
      </c>
      <c r="FZ327" t="s">
        <v>366</v>
      </c>
      <c r="GA327" t="s">
        <v>366</v>
      </c>
      <c r="GB327" t="s">
        <v>366</v>
      </c>
      <c r="GC327" t="s">
        <v>366</v>
      </c>
      <c r="GD327">
        <v>0</v>
      </c>
      <c r="GE327">
        <v>100</v>
      </c>
      <c r="GF327">
        <v>100</v>
      </c>
      <c r="GG327">
        <v>-8.552</v>
      </c>
      <c r="GH327">
        <v>-0.0905</v>
      </c>
      <c r="GI327">
        <v>-2.868309889394353</v>
      </c>
      <c r="GJ327">
        <v>-0.006773961979547998</v>
      </c>
      <c r="GK327">
        <v>-8.296070481250098E-08</v>
      </c>
      <c r="GL327">
        <v>3.322967193956903E-10</v>
      </c>
      <c r="GM327">
        <v>-0.07871069313407227</v>
      </c>
      <c r="GN327">
        <v>-0.00208336341840114</v>
      </c>
      <c r="GO327">
        <v>8.801746095907445E-05</v>
      </c>
      <c r="GP327">
        <v>-2.677693255255651E-07</v>
      </c>
      <c r="GQ327">
        <v>3</v>
      </c>
      <c r="GR327">
        <v>2052</v>
      </c>
      <c r="GS327">
        <v>2</v>
      </c>
      <c r="GT327">
        <v>18</v>
      </c>
      <c r="GU327">
        <v>52.3</v>
      </c>
      <c r="GV327">
        <v>52.2</v>
      </c>
      <c r="GW327">
        <v>2.06543</v>
      </c>
      <c r="GX327">
        <v>2.37427</v>
      </c>
      <c r="GY327">
        <v>1.44897</v>
      </c>
      <c r="GZ327">
        <v>2.32056</v>
      </c>
      <c r="HA327">
        <v>1.55151</v>
      </c>
      <c r="HB327">
        <v>2.26807</v>
      </c>
      <c r="HC327">
        <v>29.7937</v>
      </c>
      <c r="HD327">
        <v>14.4385</v>
      </c>
      <c r="HE327">
        <v>18</v>
      </c>
      <c r="HF327">
        <v>411.895</v>
      </c>
      <c r="HG327">
        <v>432.548</v>
      </c>
      <c r="HH327">
        <v>20.721</v>
      </c>
      <c r="HI327">
        <v>25.6759</v>
      </c>
      <c r="HJ327">
        <v>30.0012</v>
      </c>
      <c r="HK327">
        <v>25.6169</v>
      </c>
      <c r="HL327">
        <v>25.536</v>
      </c>
      <c r="HM327">
        <v>41.4288</v>
      </c>
      <c r="HN327">
        <v>40.8409</v>
      </c>
      <c r="HO327">
        <v>19.4921</v>
      </c>
      <c r="HP327">
        <v>20.6205</v>
      </c>
      <c r="HQ327">
        <v>902.413</v>
      </c>
      <c r="HR327">
        <v>14.8285</v>
      </c>
      <c r="HS327">
        <v>99.9862</v>
      </c>
      <c r="HT327">
        <v>101.428</v>
      </c>
    </row>
    <row r="328" spans="1:228">
      <c r="A328">
        <v>312</v>
      </c>
      <c r="B328">
        <v>1728494094.5</v>
      </c>
      <c r="C328">
        <v>3157</v>
      </c>
      <c r="D328" t="s">
        <v>992</v>
      </c>
      <c r="E328" t="s">
        <v>993</v>
      </c>
      <c r="F328">
        <v>5</v>
      </c>
      <c r="G328" t="s">
        <v>357</v>
      </c>
      <c r="H328" t="s">
        <v>358</v>
      </c>
      <c r="I328" t="s">
        <v>359</v>
      </c>
      <c r="J328" t="s">
        <v>851</v>
      </c>
      <c r="K328">
        <v>1728494086.714286</v>
      </c>
      <c r="L328">
        <f>(M328)/1000</f>
        <v>0</v>
      </c>
      <c r="M328">
        <f>IF(BH328, AP328, AJ328)</f>
        <v>0</v>
      </c>
      <c r="N328">
        <f>IF(BH328, AK328, AI328)</f>
        <v>0</v>
      </c>
      <c r="O328">
        <f>BJ328 - IF(AW328&gt;1, N328*BD328*100.0/(AY328), 0)</f>
        <v>0</v>
      </c>
      <c r="P328">
        <f>((V328-L328/2)*O328-N328)/(V328+L328/2)</f>
        <v>0</v>
      </c>
      <c r="Q328">
        <f>P328*(BQ328+BR328)/1000.0</f>
        <v>0</v>
      </c>
      <c r="R328">
        <f>(BJ328 - IF(AW328&gt;1, N328*BD328*100.0/(AY328), 0))*(BQ328+BR328)/1000.0</f>
        <v>0</v>
      </c>
      <c r="S328">
        <f>2.0/((1/U328-1/T328)+SIGN(U328)*SQRT((1/U328-1/T328)*(1/U328-1/T328) + 4*BE328/((BE328+1)*(BE328+1))*(2*1/U328*1/T328-1/T328*1/T328)))</f>
        <v>0</v>
      </c>
      <c r="T328">
        <f>IF(LEFT(BF328,1)&lt;&gt;"0",IF(LEFT(BF328,1)="1",3.0,BG328),$D$5+$E$5*(BX328*BQ328/($K$5*1000))+$F$5*(BX328*BQ328/($K$5*1000))*MAX(MIN(BD328,$J$5),$I$5)*MAX(MIN(BD328,$J$5),$I$5)+$G$5*MAX(MIN(BD328,$J$5),$I$5)*(BX328*BQ328/($K$5*1000))+$H$5*(BX328*BQ328/($K$5*1000))*(BX328*BQ328/($K$5*1000)))</f>
        <v>0</v>
      </c>
      <c r="U328">
        <f>L328*(1000-(1000*0.61365*exp(17.502*Y328/(240.97+Y328))/(BQ328+BR328)+BL328)/2)/(1000*0.61365*exp(17.502*Y328/(240.97+Y328))/(BQ328+BR328)-BL328)</f>
        <v>0</v>
      </c>
      <c r="V328">
        <f>1/((BE328+1)/(S328/1.6)+1/(T328/1.37)) + BE328/((BE328+1)/(S328/1.6) + BE328/(T328/1.37))</f>
        <v>0</v>
      </c>
      <c r="W328">
        <f>(AZ328*BC328)</f>
        <v>0</v>
      </c>
      <c r="X328">
        <f>(BS328+(W328+2*0.95*5.67E-8*(((BS328+$B$7)+273)^4-(BS328+273)^4)-44100*L328)/(1.84*29.3*T328+8*0.95*5.67E-8*(BS328+273)^3))</f>
        <v>0</v>
      </c>
      <c r="Y328">
        <f>($C$7*BT328+$D$7*BU328+$E$7*X328)</f>
        <v>0</v>
      </c>
      <c r="Z328">
        <f>0.61365*exp(17.502*Y328/(240.97+Y328))</f>
        <v>0</v>
      </c>
      <c r="AA328">
        <f>(AB328/AC328*100)</f>
        <v>0</v>
      </c>
      <c r="AB328">
        <f>BL328*(BQ328+BR328)/1000</f>
        <v>0</v>
      </c>
      <c r="AC328">
        <f>0.61365*exp(17.502*BS328/(240.97+BS328))</f>
        <v>0</v>
      </c>
      <c r="AD328">
        <f>(Z328-BL328*(BQ328+BR328)/1000)</f>
        <v>0</v>
      </c>
      <c r="AE328">
        <f>(-L328*44100)</f>
        <v>0</v>
      </c>
      <c r="AF328">
        <f>2*29.3*T328*0.92*(BS328-Y328)</f>
        <v>0</v>
      </c>
      <c r="AG328">
        <f>2*0.95*5.67E-8*(((BS328+$B$7)+273)^4-(Y328+273)^4)</f>
        <v>0</v>
      </c>
      <c r="AH328">
        <f>W328+AG328+AE328+AF328</f>
        <v>0</v>
      </c>
      <c r="AI328">
        <f>BP328*AW328*(BK328-BJ328*(1000-AW328*BM328)/(1000-AW328*BL328))/(100*BD328)</f>
        <v>0</v>
      </c>
      <c r="AJ328">
        <f>1000*BP328*AW328*(BL328-BM328)/(100*BD328*(1000-AW328*BL328))</f>
        <v>0</v>
      </c>
      <c r="AK328">
        <f>(AL328 - AM328 - BQ328*1E3/(8.314*(BS328+273.15)) * AO328/BP328 * AN328) * BP328/(100*BD328) * (1000 - BM328)/1000</f>
        <v>0</v>
      </c>
      <c r="AL328">
        <v>904.5993150911253</v>
      </c>
      <c r="AM328">
        <v>877.9491636363636</v>
      </c>
      <c r="AN328">
        <v>2.489173691518866</v>
      </c>
      <c r="AO328">
        <v>66.78939070799302</v>
      </c>
      <c r="AP328">
        <f>(AR328 - AQ328 + BQ328*1E3/(8.314*(BS328+273.15)) * AT328/BP328 * AS328) * BP328/(100*BD328) * 1000/(1000 - AR328)</f>
        <v>0</v>
      </c>
      <c r="AQ328">
        <v>14.75583562677052</v>
      </c>
      <c r="AR328">
        <v>16.11701272727273</v>
      </c>
      <c r="AS328">
        <v>-0.0001163802738679059</v>
      </c>
      <c r="AT328">
        <v>79.34896621495415</v>
      </c>
      <c r="AU328">
        <v>158</v>
      </c>
      <c r="AV328">
        <v>26</v>
      </c>
      <c r="AW328">
        <f>IF(AU328*$H$13&gt;=AY328,1.0,(AY328/(AY328-AU328*$H$13)))</f>
        <v>0</v>
      </c>
      <c r="AX328">
        <f>(AW328-1)*100</f>
        <v>0</v>
      </c>
      <c r="AY328">
        <f>MAX(0,($B$13+$C$13*BX328)/(1+$D$13*BX328)*BQ328/(BS328+273)*$E$13)</f>
        <v>0</v>
      </c>
      <c r="AZ328">
        <f>$B$11*BY328+$C$11*BZ328+$F$11*CK328*(1-CN328)</f>
        <v>0</v>
      </c>
      <c r="BA328">
        <f>AZ328*BB328</f>
        <v>0</v>
      </c>
      <c r="BB328">
        <f>($B$11*$D$9+$C$11*$D$9+$F$11*((CX328+CP328)/MAX(CX328+CP328+CY328, 0.1)*$I$9+CY328/MAX(CX328+CP328+CY328, 0.1)*$J$9))/($B$11+$C$11+$F$11)</f>
        <v>0</v>
      </c>
      <c r="BC328">
        <f>($B$11*$K$9+$C$11*$K$9+$F$11*((CX328+CP328)/MAX(CX328+CP328+CY328, 0.1)*$P$9+CY328/MAX(CX328+CP328+CY328, 0.1)*$Q$9))/($B$11+$C$11+$F$11)</f>
        <v>0</v>
      </c>
      <c r="BD328">
        <v>6</v>
      </c>
      <c r="BE328">
        <v>0.5</v>
      </c>
      <c r="BF328" t="s">
        <v>361</v>
      </c>
      <c r="BG328">
        <v>2</v>
      </c>
      <c r="BH328" t="b">
        <v>1</v>
      </c>
      <c r="BI328">
        <v>1728494086.714286</v>
      </c>
      <c r="BJ328">
        <v>846.0306428571431</v>
      </c>
      <c r="BK328">
        <v>877.9702500000001</v>
      </c>
      <c r="BL328">
        <v>16.12401071428571</v>
      </c>
      <c r="BM328">
        <v>14.74798571428571</v>
      </c>
      <c r="BN328">
        <v>854.5406071428571</v>
      </c>
      <c r="BO328">
        <v>16.2145</v>
      </c>
      <c r="BP328">
        <v>600.0123571428572</v>
      </c>
      <c r="BQ328">
        <v>97.50615357142858</v>
      </c>
      <c r="BR328">
        <v>0.1000131857142857</v>
      </c>
      <c r="BS328">
        <v>24.84365357142857</v>
      </c>
      <c r="BT328">
        <v>25.10205714285714</v>
      </c>
      <c r="BU328">
        <v>999.9000000000002</v>
      </c>
      <c r="BV328">
        <v>0</v>
      </c>
      <c r="BW328">
        <v>0</v>
      </c>
      <c r="BX328">
        <v>9982.678571428571</v>
      </c>
      <c r="BY328">
        <v>0</v>
      </c>
      <c r="BZ328">
        <v>419.5018928571429</v>
      </c>
      <c r="CA328">
        <v>-31.93956785714285</v>
      </c>
      <c r="CB328">
        <v>859.8955357142856</v>
      </c>
      <c r="CC328">
        <v>891.1124642857145</v>
      </c>
      <c r="CD328">
        <v>1.376023928571429</v>
      </c>
      <c r="CE328">
        <v>877.9702500000001</v>
      </c>
      <c r="CF328">
        <v>14.74798571428571</v>
      </c>
      <c r="CG328">
        <v>1.572190357142857</v>
      </c>
      <c r="CH328">
        <v>1.438020714285714</v>
      </c>
      <c r="CI328">
        <v>13.68890357142857</v>
      </c>
      <c r="CJ328">
        <v>12.32459642857143</v>
      </c>
      <c r="CK328">
        <v>1599.981428571429</v>
      </c>
      <c r="CL328">
        <v>0.6920110714285715</v>
      </c>
      <c r="CM328">
        <v>0.3079889285714286</v>
      </c>
      <c r="CN328">
        <v>0</v>
      </c>
      <c r="CO328">
        <v>2.077071428571429</v>
      </c>
      <c r="CP328">
        <v>0</v>
      </c>
      <c r="CQ328">
        <v>16254.01428571428</v>
      </c>
      <c r="CR328">
        <v>13790.08214285715</v>
      </c>
      <c r="CS328">
        <v>37.60692857142857</v>
      </c>
      <c r="CT328">
        <v>39.26764285714285</v>
      </c>
      <c r="CU328">
        <v>38.22075</v>
      </c>
      <c r="CV328">
        <v>37.50421428571428</v>
      </c>
      <c r="CW328">
        <v>37.16042857142857</v>
      </c>
      <c r="CX328">
        <v>1107.205</v>
      </c>
      <c r="CY328">
        <v>492.7764285714287</v>
      </c>
      <c r="CZ328">
        <v>0</v>
      </c>
      <c r="DA328">
        <v>1728494151.4</v>
      </c>
      <c r="DB328">
        <v>0</v>
      </c>
      <c r="DC328">
        <v>1728490956.5</v>
      </c>
      <c r="DD328" t="s">
        <v>362</v>
      </c>
      <c r="DE328">
        <v>1728490952.5</v>
      </c>
      <c r="DF328">
        <v>1728490956.5</v>
      </c>
      <c r="DG328">
        <v>1</v>
      </c>
      <c r="DH328">
        <v>-0.065</v>
      </c>
      <c r="DI328">
        <v>-0.008</v>
      </c>
      <c r="DJ328">
        <v>-3.246</v>
      </c>
      <c r="DK328">
        <v>-0.091</v>
      </c>
      <c r="DL328">
        <v>52</v>
      </c>
      <c r="DM328">
        <v>15</v>
      </c>
      <c r="DN328">
        <v>0.25</v>
      </c>
      <c r="DO328">
        <v>0.13</v>
      </c>
      <c r="DP328">
        <v>-31.91571707317073</v>
      </c>
      <c r="DQ328">
        <v>-0.850216724738764</v>
      </c>
      <c r="DR328">
        <v>0.1709521055484067</v>
      </c>
      <c r="DS328">
        <v>0</v>
      </c>
      <c r="DT328">
        <v>1.384771951219512</v>
      </c>
      <c r="DU328">
        <v>-0.1136947735191655</v>
      </c>
      <c r="DV328">
        <v>0.01287201354793056</v>
      </c>
      <c r="DW328">
        <v>0</v>
      </c>
      <c r="DX328">
        <v>0</v>
      </c>
      <c r="DY328">
        <v>2</v>
      </c>
      <c r="DZ328" t="s">
        <v>386</v>
      </c>
      <c r="EA328">
        <v>3.23035</v>
      </c>
      <c r="EB328">
        <v>2.7043</v>
      </c>
      <c r="EC328">
        <v>0.170597</v>
      </c>
      <c r="ED328">
        <v>0.174076</v>
      </c>
      <c r="EE328">
        <v>0.0844863</v>
      </c>
      <c r="EF328">
        <v>0.07954849999999999</v>
      </c>
      <c r="EG328">
        <v>27286.3</v>
      </c>
      <c r="EH328">
        <v>26490.5</v>
      </c>
      <c r="EI328">
        <v>31501</v>
      </c>
      <c r="EJ328">
        <v>30400.6</v>
      </c>
      <c r="EK328">
        <v>38645.1</v>
      </c>
      <c r="EL328">
        <v>36996.5</v>
      </c>
      <c r="EM328">
        <v>44161.4</v>
      </c>
      <c r="EN328">
        <v>42443</v>
      </c>
      <c r="EO328">
        <v>1.83487</v>
      </c>
      <c r="EP328">
        <v>1.8769</v>
      </c>
      <c r="EQ328">
        <v>0.0874698</v>
      </c>
      <c r="ER328">
        <v>0</v>
      </c>
      <c r="ES328">
        <v>23.6573</v>
      </c>
      <c r="ET328">
        <v>999.9</v>
      </c>
      <c r="EU328">
        <v>69.40000000000001</v>
      </c>
      <c r="EV328">
        <v>24.6</v>
      </c>
      <c r="EW328">
        <v>22.0986</v>
      </c>
      <c r="EX328">
        <v>61.2319</v>
      </c>
      <c r="EY328">
        <v>24.7756</v>
      </c>
      <c r="EZ328">
        <v>1</v>
      </c>
      <c r="FA328">
        <v>-0.0966997</v>
      </c>
      <c r="FB328">
        <v>2.45088</v>
      </c>
      <c r="FC328">
        <v>20.1833</v>
      </c>
      <c r="FD328">
        <v>5.21654</v>
      </c>
      <c r="FE328">
        <v>11.998</v>
      </c>
      <c r="FF328">
        <v>4.9653</v>
      </c>
      <c r="FG328">
        <v>3.29555</v>
      </c>
      <c r="FH328">
        <v>9999</v>
      </c>
      <c r="FI328">
        <v>9999</v>
      </c>
      <c r="FJ328">
        <v>9999</v>
      </c>
      <c r="FK328">
        <v>148.9</v>
      </c>
      <c r="FL328">
        <v>4.97098</v>
      </c>
      <c r="FM328">
        <v>1.86768</v>
      </c>
      <c r="FN328">
        <v>1.85895</v>
      </c>
      <c r="FO328">
        <v>1.86508</v>
      </c>
      <c r="FP328">
        <v>1.86309</v>
      </c>
      <c r="FQ328">
        <v>1.86447</v>
      </c>
      <c r="FR328">
        <v>1.85988</v>
      </c>
      <c r="FS328">
        <v>1.864</v>
      </c>
      <c r="FT328">
        <v>0</v>
      </c>
      <c r="FU328">
        <v>0</v>
      </c>
      <c r="FV328">
        <v>0</v>
      </c>
      <c r="FW328">
        <v>0</v>
      </c>
      <c r="FX328" t="s">
        <v>364</v>
      </c>
      <c r="FY328" t="s">
        <v>365</v>
      </c>
      <c r="FZ328" t="s">
        <v>366</v>
      </c>
      <c r="GA328" t="s">
        <v>366</v>
      </c>
      <c r="GB328" t="s">
        <v>366</v>
      </c>
      <c r="GC328" t="s">
        <v>366</v>
      </c>
      <c r="GD328">
        <v>0</v>
      </c>
      <c r="GE328">
        <v>100</v>
      </c>
      <c r="GF328">
        <v>100</v>
      </c>
      <c r="GG328">
        <v>-8.628</v>
      </c>
      <c r="GH328">
        <v>-0.0905</v>
      </c>
      <c r="GI328">
        <v>-2.868309889394353</v>
      </c>
      <c r="GJ328">
        <v>-0.006773961979547998</v>
      </c>
      <c r="GK328">
        <v>-8.296070481250098E-08</v>
      </c>
      <c r="GL328">
        <v>3.322967193956903E-10</v>
      </c>
      <c r="GM328">
        <v>-0.07871069313407227</v>
      </c>
      <c r="GN328">
        <v>-0.00208336341840114</v>
      </c>
      <c r="GO328">
        <v>8.801746095907445E-05</v>
      </c>
      <c r="GP328">
        <v>-2.677693255255651E-07</v>
      </c>
      <c r="GQ328">
        <v>3</v>
      </c>
      <c r="GR328">
        <v>2052</v>
      </c>
      <c r="GS328">
        <v>2</v>
      </c>
      <c r="GT328">
        <v>18</v>
      </c>
      <c r="GU328">
        <v>52.4</v>
      </c>
      <c r="GV328">
        <v>52.3</v>
      </c>
      <c r="GW328">
        <v>2.09106</v>
      </c>
      <c r="GX328">
        <v>2.36816</v>
      </c>
      <c r="GY328">
        <v>1.44775</v>
      </c>
      <c r="GZ328">
        <v>2.32056</v>
      </c>
      <c r="HA328">
        <v>1.55151</v>
      </c>
      <c r="HB328">
        <v>2.41455</v>
      </c>
      <c r="HC328">
        <v>29.7937</v>
      </c>
      <c r="HD328">
        <v>14.456</v>
      </c>
      <c r="HE328">
        <v>18</v>
      </c>
      <c r="HF328">
        <v>412.033</v>
      </c>
      <c r="HG328">
        <v>432.441</v>
      </c>
      <c r="HH328">
        <v>20.6172</v>
      </c>
      <c r="HI328">
        <v>25.6867</v>
      </c>
      <c r="HJ328">
        <v>30.0012</v>
      </c>
      <c r="HK328">
        <v>25.6277</v>
      </c>
      <c r="HL328">
        <v>25.5467</v>
      </c>
      <c r="HM328">
        <v>41.8831</v>
      </c>
      <c r="HN328">
        <v>40.8409</v>
      </c>
      <c r="HO328">
        <v>19.4921</v>
      </c>
      <c r="HP328">
        <v>20.5264</v>
      </c>
      <c r="HQ328">
        <v>912.431</v>
      </c>
      <c r="HR328">
        <v>14.8431</v>
      </c>
      <c r="HS328">
        <v>99.9853</v>
      </c>
      <c r="HT328">
        <v>101.426</v>
      </c>
    </row>
    <row r="329" spans="1:228">
      <c r="A329">
        <v>313</v>
      </c>
      <c r="B329">
        <v>1728494099.5</v>
      </c>
      <c r="C329">
        <v>3162</v>
      </c>
      <c r="D329" t="s">
        <v>994</v>
      </c>
      <c r="E329" t="s">
        <v>995</v>
      </c>
      <c r="F329">
        <v>5</v>
      </c>
      <c r="G329" t="s">
        <v>357</v>
      </c>
      <c r="H329" t="s">
        <v>358</v>
      </c>
      <c r="I329" t="s">
        <v>359</v>
      </c>
      <c r="J329" t="s">
        <v>851</v>
      </c>
      <c r="K329">
        <v>1728494092</v>
      </c>
      <c r="L329">
        <f>(M329)/1000</f>
        <v>0</v>
      </c>
      <c r="M329">
        <f>IF(BH329, AP329, AJ329)</f>
        <v>0</v>
      </c>
      <c r="N329">
        <f>IF(BH329, AK329, AI329)</f>
        <v>0</v>
      </c>
      <c r="O329">
        <f>BJ329 - IF(AW329&gt;1, N329*BD329*100.0/(AY329), 0)</f>
        <v>0</v>
      </c>
      <c r="P329">
        <f>((V329-L329/2)*O329-N329)/(V329+L329/2)</f>
        <v>0</v>
      </c>
      <c r="Q329">
        <f>P329*(BQ329+BR329)/1000.0</f>
        <v>0</v>
      </c>
      <c r="R329">
        <f>(BJ329 - IF(AW329&gt;1, N329*BD329*100.0/(AY329), 0))*(BQ329+BR329)/1000.0</f>
        <v>0</v>
      </c>
      <c r="S329">
        <f>2.0/((1/U329-1/T329)+SIGN(U329)*SQRT((1/U329-1/T329)*(1/U329-1/T329) + 4*BE329/((BE329+1)*(BE329+1))*(2*1/U329*1/T329-1/T329*1/T329)))</f>
        <v>0</v>
      </c>
      <c r="T329">
        <f>IF(LEFT(BF329,1)&lt;&gt;"0",IF(LEFT(BF329,1)="1",3.0,BG329),$D$5+$E$5*(BX329*BQ329/($K$5*1000))+$F$5*(BX329*BQ329/($K$5*1000))*MAX(MIN(BD329,$J$5),$I$5)*MAX(MIN(BD329,$J$5),$I$5)+$G$5*MAX(MIN(BD329,$J$5),$I$5)*(BX329*BQ329/($K$5*1000))+$H$5*(BX329*BQ329/($K$5*1000))*(BX329*BQ329/($K$5*1000)))</f>
        <v>0</v>
      </c>
      <c r="U329">
        <f>L329*(1000-(1000*0.61365*exp(17.502*Y329/(240.97+Y329))/(BQ329+BR329)+BL329)/2)/(1000*0.61365*exp(17.502*Y329/(240.97+Y329))/(BQ329+BR329)-BL329)</f>
        <v>0</v>
      </c>
      <c r="V329">
        <f>1/((BE329+1)/(S329/1.6)+1/(T329/1.37)) + BE329/((BE329+1)/(S329/1.6) + BE329/(T329/1.37))</f>
        <v>0</v>
      </c>
      <c r="W329">
        <f>(AZ329*BC329)</f>
        <v>0</v>
      </c>
      <c r="X329">
        <f>(BS329+(W329+2*0.95*5.67E-8*(((BS329+$B$7)+273)^4-(BS329+273)^4)-44100*L329)/(1.84*29.3*T329+8*0.95*5.67E-8*(BS329+273)^3))</f>
        <v>0</v>
      </c>
      <c r="Y329">
        <f>($C$7*BT329+$D$7*BU329+$E$7*X329)</f>
        <v>0</v>
      </c>
      <c r="Z329">
        <f>0.61365*exp(17.502*Y329/(240.97+Y329))</f>
        <v>0</v>
      </c>
      <c r="AA329">
        <f>(AB329/AC329*100)</f>
        <v>0</v>
      </c>
      <c r="AB329">
        <f>BL329*(BQ329+BR329)/1000</f>
        <v>0</v>
      </c>
      <c r="AC329">
        <f>0.61365*exp(17.502*BS329/(240.97+BS329))</f>
        <v>0</v>
      </c>
      <c r="AD329">
        <f>(Z329-BL329*(BQ329+BR329)/1000)</f>
        <v>0</v>
      </c>
      <c r="AE329">
        <f>(-L329*44100)</f>
        <v>0</v>
      </c>
      <c r="AF329">
        <f>2*29.3*T329*0.92*(BS329-Y329)</f>
        <v>0</v>
      </c>
      <c r="AG329">
        <f>2*0.95*5.67E-8*(((BS329+$B$7)+273)^4-(Y329+273)^4)</f>
        <v>0</v>
      </c>
      <c r="AH329">
        <f>W329+AG329+AE329+AF329</f>
        <v>0</v>
      </c>
      <c r="AI329">
        <f>BP329*AW329*(BK329-BJ329*(1000-AW329*BM329)/(1000-AW329*BL329))/(100*BD329)</f>
        <v>0</v>
      </c>
      <c r="AJ329">
        <f>1000*BP329*AW329*(BL329-BM329)/(100*BD329*(1000-AW329*BL329))</f>
        <v>0</v>
      </c>
      <c r="AK329">
        <f>(AL329 - AM329 - BQ329*1E3/(8.314*(BS329+273.15)) * AO329/BP329 * AN329) * BP329/(100*BD329) * (1000 - BM329)/1000</f>
        <v>0</v>
      </c>
      <c r="AL329">
        <v>917.61907266896</v>
      </c>
      <c r="AM329">
        <v>890.6608424242419</v>
      </c>
      <c r="AN329">
        <v>2.555708523570381</v>
      </c>
      <c r="AO329">
        <v>66.78939070799302</v>
      </c>
      <c r="AP329">
        <f>(AR329 - AQ329 + BQ329*1E3/(8.314*(BS329+273.15)) * AT329/BP329 * AS329) * BP329/(100*BD329) * 1000/(1000 - AR329)</f>
        <v>0</v>
      </c>
      <c r="AQ329">
        <v>14.81625861115589</v>
      </c>
      <c r="AR329">
        <v>16.13829878787878</v>
      </c>
      <c r="AS329">
        <v>0.0002269620753469418</v>
      </c>
      <c r="AT329">
        <v>79.34896621495415</v>
      </c>
      <c r="AU329">
        <v>157</v>
      </c>
      <c r="AV329">
        <v>26</v>
      </c>
      <c r="AW329">
        <f>IF(AU329*$H$13&gt;=AY329,1.0,(AY329/(AY329-AU329*$H$13)))</f>
        <v>0</v>
      </c>
      <c r="AX329">
        <f>(AW329-1)*100</f>
        <v>0</v>
      </c>
      <c r="AY329">
        <f>MAX(0,($B$13+$C$13*BX329)/(1+$D$13*BX329)*BQ329/(BS329+273)*$E$13)</f>
        <v>0</v>
      </c>
      <c r="AZ329">
        <f>$B$11*BY329+$C$11*BZ329+$F$11*CK329*(1-CN329)</f>
        <v>0</v>
      </c>
      <c r="BA329">
        <f>AZ329*BB329</f>
        <v>0</v>
      </c>
      <c r="BB329">
        <f>($B$11*$D$9+$C$11*$D$9+$F$11*((CX329+CP329)/MAX(CX329+CP329+CY329, 0.1)*$I$9+CY329/MAX(CX329+CP329+CY329, 0.1)*$J$9))/($B$11+$C$11+$F$11)</f>
        <v>0</v>
      </c>
      <c r="BC329">
        <f>($B$11*$K$9+$C$11*$K$9+$F$11*((CX329+CP329)/MAX(CX329+CP329+CY329, 0.1)*$P$9+CY329/MAX(CX329+CP329+CY329, 0.1)*$Q$9))/($B$11+$C$11+$F$11)</f>
        <v>0</v>
      </c>
      <c r="BD329">
        <v>6</v>
      </c>
      <c r="BE329">
        <v>0.5</v>
      </c>
      <c r="BF329" t="s">
        <v>361</v>
      </c>
      <c r="BG329">
        <v>2</v>
      </c>
      <c r="BH329" t="b">
        <v>1</v>
      </c>
      <c r="BI329">
        <v>1728494092</v>
      </c>
      <c r="BJ329">
        <v>858.9580000000001</v>
      </c>
      <c r="BK329">
        <v>891.170888888889</v>
      </c>
      <c r="BL329">
        <v>16.12381111111111</v>
      </c>
      <c r="BM329">
        <v>14.77405185185185</v>
      </c>
      <c r="BN329">
        <v>867.5482962962965</v>
      </c>
      <c r="BO329">
        <v>16.2143037037037</v>
      </c>
      <c r="BP329">
        <v>599.9991851851852</v>
      </c>
      <c r="BQ329">
        <v>97.50634074074073</v>
      </c>
      <c r="BR329">
        <v>0.09999737037037036</v>
      </c>
      <c r="BS329">
        <v>24.82287407407408</v>
      </c>
      <c r="BT329">
        <v>25.09462592592593</v>
      </c>
      <c r="BU329">
        <v>999.9000000000001</v>
      </c>
      <c r="BV329">
        <v>0</v>
      </c>
      <c r="BW329">
        <v>0</v>
      </c>
      <c r="BX329">
        <v>9981.596296296295</v>
      </c>
      <c r="BY329">
        <v>0</v>
      </c>
      <c r="BZ329">
        <v>415.2294814814815</v>
      </c>
      <c r="CA329">
        <v>-32.21287037037037</v>
      </c>
      <c r="CB329">
        <v>873.0347037037036</v>
      </c>
      <c r="CC329">
        <v>904.5349259259259</v>
      </c>
      <c r="CD329">
        <v>1.349765555555555</v>
      </c>
      <c r="CE329">
        <v>891.170888888889</v>
      </c>
      <c r="CF329">
        <v>14.77405185185185</v>
      </c>
      <c r="CG329">
        <v>1.572174444444444</v>
      </c>
      <c r="CH329">
        <v>1.440563703703704</v>
      </c>
      <c r="CI329">
        <v>13.68874074074074</v>
      </c>
      <c r="CJ329">
        <v>12.35146296296297</v>
      </c>
      <c r="CK329">
        <v>1599.974444444444</v>
      </c>
      <c r="CL329">
        <v>0.6920077777777778</v>
      </c>
      <c r="CM329">
        <v>0.3079922222222222</v>
      </c>
      <c r="CN329">
        <v>0</v>
      </c>
      <c r="CO329">
        <v>2.049977777777777</v>
      </c>
      <c r="CP329">
        <v>0</v>
      </c>
      <c r="CQ329">
        <v>16289.74074074074</v>
      </c>
      <c r="CR329">
        <v>13790.0037037037</v>
      </c>
      <c r="CS329">
        <v>37.70574074074074</v>
      </c>
      <c r="CT329">
        <v>39.38174074074073</v>
      </c>
      <c r="CU329">
        <v>38.30762962962962</v>
      </c>
      <c r="CV329">
        <v>37.641</v>
      </c>
      <c r="CW329">
        <v>37.2637037037037</v>
      </c>
      <c r="CX329">
        <v>1107.195185185185</v>
      </c>
      <c r="CY329">
        <v>492.7792592592592</v>
      </c>
      <c r="CZ329">
        <v>0</v>
      </c>
      <c r="DA329">
        <v>1728494156.2</v>
      </c>
      <c r="DB329">
        <v>0</v>
      </c>
      <c r="DC329">
        <v>1728490956.5</v>
      </c>
      <c r="DD329" t="s">
        <v>362</v>
      </c>
      <c r="DE329">
        <v>1728490952.5</v>
      </c>
      <c r="DF329">
        <v>1728490956.5</v>
      </c>
      <c r="DG329">
        <v>1</v>
      </c>
      <c r="DH329">
        <v>-0.065</v>
      </c>
      <c r="DI329">
        <v>-0.008</v>
      </c>
      <c r="DJ329">
        <v>-3.246</v>
      </c>
      <c r="DK329">
        <v>-0.091</v>
      </c>
      <c r="DL329">
        <v>52</v>
      </c>
      <c r="DM329">
        <v>15</v>
      </c>
      <c r="DN329">
        <v>0.25</v>
      </c>
      <c r="DO329">
        <v>0.13</v>
      </c>
      <c r="DP329">
        <v>-32.062605</v>
      </c>
      <c r="DQ329">
        <v>-3.046570356472866</v>
      </c>
      <c r="DR329">
        <v>0.301038958400736</v>
      </c>
      <c r="DS329">
        <v>0</v>
      </c>
      <c r="DT329">
        <v>1.362484</v>
      </c>
      <c r="DU329">
        <v>-0.2942690431519734</v>
      </c>
      <c r="DV329">
        <v>0.03097629390356438</v>
      </c>
      <c r="DW329">
        <v>0</v>
      </c>
      <c r="DX329">
        <v>0</v>
      </c>
      <c r="DY329">
        <v>2</v>
      </c>
      <c r="DZ329" t="s">
        <v>386</v>
      </c>
      <c r="EA329">
        <v>3.2302</v>
      </c>
      <c r="EB329">
        <v>2.70438</v>
      </c>
      <c r="EC329">
        <v>0.172199</v>
      </c>
      <c r="ED329">
        <v>0.175677</v>
      </c>
      <c r="EE329">
        <v>0.0845645</v>
      </c>
      <c r="EF329">
        <v>0.07962610000000001</v>
      </c>
      <c r="EG329">
        <v>27233.2</v>
      </c>
      <c r="EH329">
        <v>26438.3</v>
      </c>
      <c r="EI329">
        <v>31500.6</v>
      </c>
      <c r="EJ329">
        <v>30399.6</v>
      </c>
      <c r="EK329">
        <v>38641.2</v>
      </c>
      <c r="EL329">
        <v>36992.3</v>
      </c>
      <c r="EM329">
        <v>44160.7</v>
      </c>
      <c r="EN329">
        <v>42441.8</v>
      </c>
      <c r="EO329">
        <v>1.83783</v>
      </c>
      <c r="EP329">
        <v>1.87728</v>
      </c>
      <c r="EQ329">
        <v>0.085827</v>
      </c>
      <c r="ER329">
        <v>0</v>
      </c>
      <c r="ES329">
        <v>23.6655</v>
      </c>
      <c r="ET329">
        <v>999.9</v>
      </c>
      <c r="EU329">
        <v>69.40000000000001</v>
      </c>
      <c r="EV329">
        <v>24.6</v>
      </c>
      <c r="EW329">
        <v>22.0964</v>
      </c>
      <c r="EX329">
        <v>60.4319</v>
      </c>
      <c r="EY329">
        <v>24.9199</v>
      </c>
      <c r="EZ329">
        <v>1</v>
      </c>
      <c r="FA329">
        <v>-0.095592</v>
      </c>
      <c r="FB329">
        <v>2.47304</v>
      </c>
      <c r="FC329">
        <v>20.1832</v>
      </c>
      <c r="FD329">
        <v>5.21684</v>
      </c>
      <c r="FE329">
        <v>11.998</v>
      </c>
      <c r="FF329">
        <v>4.965</v>
      </c>
      <c r="FG329">
        <v>3.29553</v>
      </c>
      <c r="FH329">
        <v>9999</v>
      </c>
      <c r="FI329">
        <v>9999</v>
      </c>
      <c r="FJ329">
        <v>9999</v>
      </c>
      <c r="FK329">
        <v>148.9</v>
      </c>
      <c r="FL329">
        <v>4.97099</v>
      </c>
      <c r="FM329">
        <v>1.86768</v>
      </c>
      <c r="FN329">
        <v>1.85895</v>
      </c>
      <c r="FO329">
        <v>1.86508</v>
      </c>
      <c r="FP329">
        <v>1.86308</v>
      </c>
      <c r="FQ329">
        <v>1.86445</v>
      </c>
      <c r="FR329">
        <v>1.85987</v>
      </c>
      <c r="FS329">
        <v>1.86399</v>
      </c>
      <c r="FT329">
        <v>0</v>
      </c>
      <c r="FU329">
        <v>0</v>
      </c>
      <c r="FV329">
        <v>0</v>
      </c>
      <c r="FW329">
        <v>0</v>
      </c>
      <c r="FX329" t="s">
        <v>364</v>
      </c>
      <c r="FY329" t="s">
        <v>365</v>
      </c>
      <c r="FZ329" t="s">
        <v>366</v>
      </c>
      <c r="GA329" t="s">
        <v>366</v>
      </c>
      <c r="GB329" t="s">
        <v>366</v>
      </c>
      <c r="GC329" t="s">
        <v>366</v>
      </c>
      <c r="GD329">
        <v>0</v>
      </c>
      <c r="GE329">
        <v>100</v>
      </c>
      <c r="GF329">
        <v>100</v>
      </c>
      <c r="GG329">
        <v>-8.706</v>
      </c>
      <c r="GH329">
        <v>-0.0905</v>
      </c>
      <c r="GI329">
        <v>-2.868309889394353</v>
      </c>
      <c r="GJ329">
        <v>-0.006773961979547998</v>
      </c>
      <c r="GK329">
        <v>-8.296070481250098E-08</v>
      </c>
      <c r="GL329">
        <v>3.322967193956903E-10</v>
      </c>
      <c r="GM329">
        <v>-0.07871069313407227</v>
      </c>
      <c r="GN329">
        <v>-0.00208336341840114</v>
      </c>
      <c r="GO329">
        <v>8.801746095907445E-05</v>
      </c>
      <c r="GP329">
        <v>-2.677693255255651E-07</v>
      </c>
      <c r="GQ329">
        <v>3</v>
      </c>
      <c r="GR329">
        <v>2052</v>
      </c>
      <c r="GS329">
        <v>2</v>
      </c>
      <c r="GT329">
        <v>18</v>
      </c>
      <c r="GU329">
        <v>52.5</v>
      </c>
      <c r="GV329">
        <v>52.4</v>
      </c>
      <c r="GW329">
        <v>2.11182</v>
      </c>
      <c r="GX329">
        <v>2.37427</v>
      </c>
      <c r="GY329">
        <v>1.44897</v>
      </c>
      <c r="GZ329">
        <v>2.31934</v>
      </c>
      <c r="HA329">
        <v>1.55151</v>
      </c>
      <c r="HB329">
        <v>2.23511</v>
      </c>
      <c r="HC329">
        <v>29.7937</v>
      </c>
      <c r="HD329">
        <v>14.4297</v>
      </c>
      <c r="HE329">
        <v>18</v>
      </c>
      <c r="HF329">
        <v>413.645</v>
      </c>
      <c r="HG329">
        <v>432.744</v>
      </c>
      <c r="HH329">
        <v>20.5175</v>
      </c>
      <c r="HI329">
        <v>25.6979</v>
      </c>
      <c r="HJ329">
        <v>30.0012</v>
      </c>
      <c r="HK329">
        <v>25.6384</v>
      </c>
      <c r="HL329">
        <v>25.5573</v>
      </c>
      <c r="HM329">
        <v>42.3718</v>
      </c>
      <c r="HN329">
        <v>40.8409</v>
      </c>
      <c r="HO329">
        <v>19.1066</v>
      </c>
      <c r="HP329">
        <v>20.4393</v>
      </c>
      <c r="HQ329">
        <v>927.458</v>
      </c>
      <c r="HR329">
        <v>14.8383</v>
      </c>
      <c r="HS329">
        <v>99.9837</v>
      </c>
      <c r="HT329">
        <v>101.423</v>
      </c>
    </row>
    <row r="330" spans="1:228">
      <c r="A330">
        <v>314</v>
      </c>
      <c r="B330">
        <v>1728494104.5</v>
      </c>
      <c r="C330">
        <v>3167</v>
      </c>
      <c r="D330" t="s">
        <v>996</v>
      </c>
      <c r="E330" t="s">
        <v>997</v>
      </c>
      <c r="F330">
        <v>5</v>
      </c>
      <c r="G330" t="s">
        <v>357</v>
      </c>
      <c r="H330" t="s">
        <v>358</v>
      </c>
      <c r="I330" t="s">
        <v>359</v>
      </c>
      <c r="J330" t="s">
        <v>851</v>
      </c>
      <c r="K330">
        <v>1728494096.714286</v>
      </c>
      <c r="L330">
        <f>(M330)/1000</f>
        <v>0</v>
      </c>
      <c r="M330">
        <f>IF(BH330, AP330, AJ330)</f>
        <v>0</v>
      </c>
      <c r="N330">
        <f>IF(BH330, AK330, AI330)</f>
        <v>0</v>
      </c>
      <c r="O330">
        <f>BJ330 - IF(AW330&gt;1, N330*BD330*100.0/(AY330), 0)</f>
        <v>0</v>
      </c>
      <c r="P330">
        <f>((V330-L330/2)*O330-N330)/(V330+L330/2)</f>
        <v>0</v>
      </c>
      <c r="Q330">
        <f>P330*(BQ330+BR330)/1000.0</f>
        <v>0</v>
      </c>
      <c r="R330">
        <f>(BJ330 - IF(AW330&gt;1, N330*BD330*100.0/(AY330), 0))*(BQ330+BR330)/1000.0</f>
        <v>0</v>
      </c>
      <c r="S330">
        <f>2.0/((1/U330-1/T330)+SIGN(U330)*SQRT((1/U330-1/T330)*(1/U330-1/T330) + 4*BE330/((BE330+1)*(BE330+1))*(2*1/U330*1/T330-1/T330*1/T330)))</f>
        <v>0</v>
      </c>
      <c r="T330">
        <f>IF(LEFT(BF330,1)&lt;&gt;"0",IF(LEFT(BF330,1)="1",3.0,BG330),$D$5+$E$5*(BX330*BQ330/($K$5*1000))+$F$5*(BX330*BQ330/($K$5*1000))*MAX(MIN(BD330,$J$5),$I$5)*MAX(MIN(BD330,$J$5),$I$5)+$G$5*MAX(MIN(BD330,$J$5),$I$5)*(BX330*BQ330/($K$5*1000))+$H$5*(BX330*BQ330/($K$5*1000))*(BX330*BQ330/($K$5*1000)))</f>
        <v>0</v>
      </c>
      <c r="U330">
        <f>L330*(1000-(1000*0.61365*exp(17.502*Y330/(240.97+Y330))/(BQ330+BR330)+BL330)/2)/(1000*0.61365*exp(17.502*Y330/(240.97+Y330))/(BQ330+BR330)-BL330)</f>
        <v>0</v>
      </c>
      <c r="V330">
        <f>1/((BE330+1)/(S330/1.6)+1/(T330/1.37)) + BE330/((BE330+1)/(S330/1.6) + BE330/(T330/1.37))</f>
        <v>0</v>
      </c>
      <c r="W330">
        <f>(AZ330*BC330)</f>
        <v>0</v>
      </c>
      <c r="X330">
        <f>(BS330+(W330+2*0.95*5.67E-8*(((BS330+$B$7)+273)^4-(BS330+273)^4)-44100*L330)/(1.84*29.3*T330+8*0.95*5.67E-8*(BS330+273)^3))</f>
        <v>0</v>
      </c>
      <c r="Y330">
        <f>($C$7*BT330+$D$7*BU330+$E$7*X330)</f>
        <v>0</v>
      </c>
      <c r="Z330">
        <f>0.61365*exp(17.502*Y330/(240.97+Y330))</f>
        <v>0</v>
      </c>
      <c r="AA330">
        <f>(AB330/AC330*100)</f>
        <v>0</v>
      </c>
      <c r="AB330">
        <f>BL330*(BQ330+BR330)/1000</f>
        <v>0</v>
      </c>
      <c r="AC330">
        <f>0.61365*exp(17.502*BS330/(240.97+BS330))</f>
        <v>0</v>
      </c>
      <c r="AD330">
        <f>(Z330-BL330*(BQ330+BR330)/1000)</f>
        <v>0</v>
      </c>
      <c r="AE330">
        <f>(-L330*44100)</f>
        <v>0</v>
      </c>
      <c r="AF330">
        <f>2*29.3*T330*0.92*(BS330-Y330)</f>
        <v>0</v>
      </c>
      <c r="AG330">
        <f>2*0.95*5.67E-8*(((BS330+$B$7)+273)^4-(Y330+273)^4)</f>
        <v>0</v>
      </c>
      <c r="AH330">
        <f>W330+AG330+AE330+AF330</f>
        <v>0</v>
      </c>
      <c r="AI330">
        <f>BP330*AW330*(BK330-BJ330*(1000-AW330*BM330)/(1000-AW330*BL330))/(100*BD330)</f>
        <v>0</v>
      </c>
      <c r="AJ330">
        <f>1000*BP330*AW330*(BL330-BM330)/(100*BD330*(1000-AW330*BL330))</f>
        <v>0</v>
      </c>
      <c r="AK330">
        <f>(AL330 - AM330 - BQ330*1E3/(8.314*(BS330+273.15)) * AO330/BP330 * AN330) * BP330/(100*BD330) * (1000 - BM330)/1000</f>
        <v>0</v>
      </c>
      <c r="AL330">
        <v>930.2027026155739</v>
      </c>
      <c r="AM330">
        <v>903.1787878787876</v>
      </c>
      <c r="AN330">
        <v>2.49681076295539</v>
      </c>
      <c r="AO330">
        <v>66.78939070799302</v>
      </c>
      <c r="AP330">
        <f>(AR330 - AQ330 + BQ330*1E3/(8.314*(BS330+273.15)) * AT330/BP330 * AS330) * BP330/(100*BD330) * 1000/(1000 - AR330)</f>
        <v>0</v>
      </c>
      <c r="AQ330">
        <v>14.82236529267106</v>
      </c>
      <c r="AR330">
        <v>16.14902060606061</v>
      </c>
      <c r="AS330">
        <v>0.0007397551686867658</v>
      </c>
      <c r="AT330">
        <v>79.34896621495415</v>
      </c>
      <c r="AU330">
        <v>157</v>
      </c>
      <c r="AV330">
        <v>26</v>
      </c>
      <c r="AW330">
        <f>IF(AU330*$H$13&gt;=AY330,1.0,(AY330/(AY330-AU330*$H$13)))</f>
        <v>0</v>
      </c>
      <c r="AX330">
        <f>(AW330-1)*100</f>
        <v>0</v>
      </c>
      <c r="AY330">
        <f>MAX(0,($B$13+$C$13*BX330)/(1+$D$13*BX330)*BQ330/(BS330+273)*$E$13)</f>
        <v>0</v>
      </c>
      <c r="AZ330">
        <f>$B$11*BY330+$C$11*BZ330+$F$11*CK330*(1-CN330)</f>
        <v>0</v>
      </c>
      <c r="BA330">
        <f>AZ330*BB330</f>
        <v>0</v>
      </c>
      <c r="BB330">
        <f>($B$11*$D$9+$C$11*$D$9+$F$11*((CX330+CP330)/MAX(CX330+CP330+CY330, 0.1)*$I$9+CY330/MAX(CX330+CP330+CY330, 0.1)*$J$9))/($B$11+$C$11+$F$11)</f>
        <v>0</v>
      </c>
      <c r="BC330">
        <f>($B$11*$K$9+$C$11*$K$9+$F$11*((CX330+CP330)/MAX(CX330+CP330+CY330, 0.1)*$P$9+CY330/MAX(CX330+CP330+CY330, 0.1)*$Q$9))/($B$11+$C$11+$F$11)</f>
        <v>0</v>
      </c>
      <c r="BD330">
        <v>6</v>
      </c>
      <c r="BE330">
        <v>0.5</v>
      </c>
      <c r="BF330" t="s">
        <v>361</v>
      </c>
      <c r="BG330">
        <v>2</v>
      </c>
      <c r="BH330" t="b">
        <v>1</v>
      </c>
      <c r="BI330">
        <v>1728494096.714286</v>
      </c>
      <c r="BJ330">
        <v>870.5782499999999</v>
      </c>
      <c r="BK330">
        <v>902.9977500000001</v>
      </c>
      <c r="BL330">
        <v>16.13067142857143</v>
      </c>
      <c r="BM330">
        <v>14.79870714285714</v>
      </c>
      <c r="BN330">
        <v>879.2406071428574</v>
      </c>
      <c r="BO330">
        <v>16.22116071428571</v>
      </c>
      <c r="BP330">
        <v>599.9857500000001</v>
      </c>
      <c r="BQ330">
        <v>97.50647142857144</v>
      </c>
      <c r="BR330">
        <v>0.1000199214285714</v>
      </c>
      <c r="BS330">
        <v>24.80832857142858</v>
      </c>
      <c r="BT330">
        <v>25.08021428571428</v>
      </c>
      <c r="BU330">
        <v>999.9000000000002</v>
      </c>
      <c r="BV330">
        <v>0</v>
      </c>
      <c r="BW330">
        <v>0</v>
      </c>
      <c r="BX330">
        <v>9986.294285714286</v>
      </c>
      <c r="BY330">
        <v>0</v>
      </c>
      <c r="BZ330">
        <v>405.4551428571429</v>
      </c>
      <c r="CA330">
        <v>-32.41951785714286</v>
      </c>
      <c r="CB330">
        <v>884.8516428571428</v>
      </c>
      <c r="CC330">
        <v>916.5620357142858</v>
      </c>
      <c r="CD330">
        <v>1.331964285714286</v>
      </c>
      <c r="CE330">
        <v>902.9977500000001</v>
      </c>
      <c r="CF330">
        <v>14.79870714285714</v>
      </c>
      <c r="CG330">
        <v>1.572845357142857</v>
      </c>
      <c r="CH330">
        <v>1.442969285714286</v>
      </c>
      <c r="CI330">
        <v>13.6953</v>
      </c>
      <c r="CJ330">
        <v>12.37686428571429</v>
      </c>
      <c r="CK330">
        <v>1599.964285714286</v>
      </c>
      <c r="CL330">
        <v>0.6919973928571429</v>
      </c>
      <c r="CM330">
        <v>0.3080026428571428</v>
      </c>
      <c r="CN330">
        <v>0</v>
      </c>
      <c r="CO330">
        <v>2.085160714285714</v>
      </c>
      <c r="CP330">
        <v>0</v>
      </c>
      <c r="CQ330">
        <v>16319.81785714286</v>
      </c>
      <c r="CR330">
        <v>13789.86785714286</v>
      </c>
      <c r="CS330">
        <v>37.79878571428571</v>
      </c>
      <c r="CT330">
        <v>39.48414285714286</v>
      </c>
      <c r="CU330">
        <v>38.38592857142857</v>
      </c>
      <c r="CV330">
        <v>37.76764285714286</v>
      </c>
      <c r="CW330">
        <v>37.35692857142857</v>
      </c>
      <c r="CX330">
        <v>1107.171428571429</v>
      </c>
      <c r="CY330">
        <v>492.7928571428571</v>
      </c>
      <c r="CZ330">
        <v>0</v>
      </c>
      <c r="DA330">
        <v>1728494161.6</v>
      </c>
      <c r="DB330">
        <v>0</v>
      </c>
      <c r="DC330">
        <v>1728490956.5</v>
      </c>
      <c r="DD330" t="s">
        <v>362</v>
      </c>
      <c r="DE330">
        <v>1728490952.5</v>
      </c>
      <c r="DF330">
        <v>1728490956.5</v>
      </c>
      <c r="DG330">
        <v>1</v>
      </c>
      <c r="DH330">
        <v>-0.065</v>
      </c>
      <c r="DI330">
        <v>-0.008</v>
      </c>
      <c r="DJ330">
        <v>-3.246</v>
      </c>
      <c r="DK330">
        <v>-0.091</v>
      </c>
      <c r="DL330">
        <v>52</v>
      </c>
      <c r="DM330">
        <v>15</v>
      </c>
      <c r="DN330">
        <v>0.25</v>
      </c>
      <c r="DO330">
        <v>0.13</v>
      </c>
      <c r="DP330">
        <v>-32.269305</v>
      </c>
      <c r="DQ330">
        <v>-2.863114446529049</v>
      </c>
      <c r="DR330">
        <v>0.2874153875056099</v>
      </c>
      <c r="DS330">
        <v>0</v>
      </c>
      <c r="DT330">
        <v>1.34523475</v>
      </c>
      <c r="DU330">
        <v>-0.2705336960600404</v>
      </c>
      <c r="DV330">
        <v>0.0296555182881281</v>
      </c>
      <c r="DW330">
        <v>0</v>
      </c>
      <c r="DX330">
        <v>0</v>
      </c>
      <c r="DY330">
        <v>2</v>
      </c>
      <c r="DZ330" t="s">
        <v>386</v>
      </c>
      <c r="EA330">
        <v>3.23036</v>
      </c>
      <c r="EB330">
        <v>2.70438</v>
      </c>
      <c r="EC330">
        <v>0.17377</v>
      </c>
      <c r="ED330">
        <v>0.177238</v>
      </c>
      <c r="EE330">
        <v>0.0846027</v>
      </c>
      <c r="EF330">
        <v>0.0796359</v>
      </c>
      <c r="EG330">
        <v>27180.6</v>
      </c>
      <c r="EH330">
        <v>26387.6</v>
      </c>
      <c r="EI330">
        <v>31499.6</v>
      </c>
      <c r="EJ330">
        <v>30398.9</v>
      </c>
      <c r="EK330">
        <v>38638.4</v>
      </c>
      <c r="EL330">
        <v>36991.1</v>
      </c>
      <c r="EM330">
        <v>44159.4</v>
      </c>
      <c r="EN330">
        <v>42440.8</v>
      </c>
      <c r="EO330">
        <v>1.83645</v>
      </c>
      <c r="EP330">
        <v>1.877</v>
      </c>
      <c r="EQ330">
        <v>0.08326020000000001</v>
      </c>
      <c r="ER330">
        <v>0</v>
      </c>
      <c r="ES330">
        <v>23.6743</v>
      </c>
      <c r="ET330">
        <v>999.9</v>
      </c>
      <c r="EU330">
        <v>69.40000000000001</v>
      </c>
      <c r="EV330">
        <v>24.6</v>
      </c>
      <c r="EW330">
        <v>22.0963</v>
      </c>
      <c r="EX330">
        <v>61.2219</v>
      </c>
      <c r="EY330">
        <v>24.6755</v>
      </c>
      <c r="EZ330">
        <v>1</v>
      </c>
      <c r="FA330">
        <v>-0.09468500000000001</v>
      </c>
      <c r="FB330">
        <v>2.50685</v>
      </c>
      <c r="FC330">
        <v>20.1824</v>
      </c>
      <c r="FD330">
        <v>5.21549</v>
      </c>
      <c r="FE330">
        <v>11.998</v>
      </c>
      <c r="FF330">
        <v>4.96415</v>
      </c>
      <c r="FG330">
        <v>3.29528</v>
      </c>
      <c r="FH330">
        <v>9999</v>
      </c>
      <c r="FI330">
        <v>9999</v>
      </c>
      <c r="FJ330">
        <v>9999</v>
      </c>
      <c r="FK330">
        <v>148.9</v>
      </c>
      <c r="FL330">
        <v>4.971</v>
      </c>
      <c r="FM330">
        <v>1.86768</v>
      </c>
      <c r="FN330">
        <v>1.85895</v>
      </c>
      <c r="FO330">
        <v>1.86508</v>
      </c>
      <c r="FP330">
        <v>1.86307</v>
      </c>
      <c r="FQ330">
        <v>1.86442</v>
      </c>
      <c r="FR330">
        <v>1.85987</v>
      </c>
      <c r="FS330">
        <v>1.864</v>
      </c>
      <c r="FT330">
        <v>0</v>
      </c>
      <c r="FU330">
        <v>0</v>
      </c>
      <c r="FV330">
        <v>0</v>
      </c>
      <c r="FW330">
        <v>0</v>
      </c>
      <c r="FX330" t="s">
        <v>364</v>
      </c>
      <c r="FY330" t="s">
        <v>365</v>
      </c>
      <c r="FZ330" t="s">
        <v>366</v>
      </c>
      <c r="GA330" t="s">
        <v>366</v>
      </c>
      <c r="GB330" t="s">
        <v>366</v>
      </c>
      <c r="GC330" t="s">
        <v>366</v>
      </c>
      <c r="GD330">
        <v>0</v>
      </c>
      <c r="GE330">
        <v>100</v>
      </c>
      <c r="GF330">
        <v>100</v>
      </c>
      <c r="GG330">
        <v>-8.781000000000001</v>
      </c>
      <c r="GH330">
        <v>-0.0905</v>
      </c>
      <c r="GI330">
        <v>-2.868309889394353</v>
      </c>
      <c r="GJ330">
        <v>-0.006773961979547998</v>
      </c>
      <c r="GK330">
        <v>-8.296070481250098E-08</v>
      </c>
      <c r="GL330">
        <v>3.322967193956903E-10</v>
      </c>
      <c r="GM330">
        <v>-0.07871069313407227</v>
      </c>
      <c r="GN330">
        <v>-0.00208336341840114</v>
      </c>
      <c r="GO330">
        <v>8.801746095907445E-05</v>
      </c>
      <c r="GP330">
        <v>-2.677693255255651E-07</v>
      </c>
      <c r="GQ330">
        <v>3</v>
      </c>
      <c r="GR330">
        <v>2052</v>
      </c>
      <c r="GS330">
        <v>2</v>
      </c>
      <c r="GT330">
        <v>18</v>
      </c>
      <c r="GU330">
        <v>52.5</v>
      </c>
      <c r="GV330">
        <v>52.5</v>
      </c>
      <c r="GW330">
        <v>2.13745</v>
      </c>
      <c r="GX330">
        <v>2.37183</v>
      </c>
      <c r="GY330">
        <v>1.44775</v>
      </c>
      <c r="GZ330">
        <v>2.31934</v>
      </c>
      <c r="HA330">
        <v>1.55151</v>
      </c>
      <c r="HB330">
        <v>2.38037</v>
      </c>
      <c r="HC330">
        <v>29.7937</v>
      </c>
      <c r="HD330">
        <v>14.456</v>
      </c>
      <c r="HE330">
        <v>18</v>
      </c>
      <c r="HF330">
        <v>413.001</v>
      </c>
      <c r="HG330">
        <v>432.666</v>
      </c>
      <c r="HH330">
        <v>20.4298</v>
      </c>
      <c r="HI330">
        <v>25.7105</v>
      </c>
      <c r="HJ330">
        <v>30.0011</v>
      </c>
      <c r="HK330">
        <v>25.6491</v>
      </c>
      <c r="HL330">
        <v>25.5679</v>
      </c>
      <c r="HM330">
        <v>42.8167</v>
      </c>
      <c r="HN330">
        <v>40.8409</v>
      </c>
      <c r="HO330">
        <v>19.1066</v>
      </c>
      <c r="HP330">
        <v>20.3793</v>
      </c>
      <c r="HQ330">
        <v>937.475</v>
      </c>
      <c r="HR330">
        <v>14.7918</v>
      </c>
      <c r="HS330">
        <v>99.9806</v>
      </c>
      <c r="HT330">
        <v>101.421</v>
      </c>
    </row>
    <row r="331" spans="1:228">
      <c r="A331">
        <v>315</v>
      </c>
      <c r="B331">
        <v>1728494109.5</v>
      </c>
      <c r="C331">
        <v>3172</v>
      </c>
      <c r="D331" t="s">
        <v>998</v>
      </c>
      <c r="E331" t="s">
        <v>999</v>
      </c>
      <c r="F331">
        <v>5</v>
      </c>
      <c r="G331" t="s">
        <v>357</v>
      </c>
      <c r="H331" t="s">
        <v>358</v>
      </c>
      <c r="I331" t="s">
        <v>359</v>
      </c>
      <c r="J331" t="s">
        <v>851</v>
      </c>
      <c r="K331">
        <v>1728494102</v>
      </c>
      <c r="L331">
        <f>(M331)/1000</f>
        <v>0</v>
      </c>
      <c r="M331">
        <f>IF(BH331, AP331, AJ331)</f>
        <v>0</v>
      </c>
      <c r="N331">
        <f>IF(BH331, AK331, AI331)</f>
        <v>0</v>
      </c>
      <c r="O331">
        <f>BJ331 - IF(AW331&gt;1, N331*BD331*100.0/(AY331), 0)</f>
        <v>0</v>
      </c>
      <c r="P331">
        <f>((V331-L331/2)*O331-N331)/(V331+L331/2)</f>
        <v>0</v>
      </c>
      <c r="Q331">
        <f>P331*(BQ331+BR331)/1000.0</f>
        <v>0</v>
      </c>
      <c r="R331">
        <f>(BJ331 - IF(AW331&gt;1, N331*BD331*100.0/(AY331), 0))*(BQ331+BR331)/1000.0</f>
        <v>0</v>
      </c>
      <c r="S331">
        <f>2.0/((1/U331-1/T331)+SIGN(U331)*SQRT((1/U331-1/T331)*(1/U331-1/T331) + 4*BE331/((BE331+1)*(BE331+1))*(2*1/U331*1/T331-1/T331*1/T331)))</f>
        <v>0</v>
      </c>
      <c r="T331">
        <f>IF(LEFT(BF331,1)&lt;&gt;"0",IF(LEFT(BF331,1)="1",3.0,BG331),$D$5+$E$5*(BX331*BQ331/($K$5*1000))+$F$5*(BX331*BQ331/($K$5*1000))*MAX(MIN(BD331,$J$5),$I$5)*MAX(MIN(BD331,$J$5),$I$5)+$G$5*MAX(MIN(BD331,$J$5),$I$5)*(BX331*BQ331/($K$5*1000))+$H$5*(BX331*BQ331/($K$5*1000))*(BX331*BQ331/($K$5*1000)))</f>
        <v>0</v>
      </c>
      <c r="U331">
        <f>L331*(1000-(1000*0.61365*exp(17.502*Y331/(240.97+Y331))/(BQ331+BR331)+BL331)/2)/(1000*0.61365*exp(17.502*Y331/(240.97+Y331))/(BQ331+BR331)-BL331)</f>
        <v>0</v>
      </c>
      <c r="V331">
        <f>1/((BE331+1)/(S331/1.6)+1/(T331/1.37)) + BE331/((BE331+1)/(S331/1.6) + BE331/(T331/1.37))</f>
        <v>0</v>
      </c>
      <c r="W331">
        <f>(AZ331*BC331)</f>
        <v>0</v>
      </c>
      <c r="X331">
        <f>(BS331+(W331+2*0.95*5.67E-8*(((BS331+$B$7)+273)^4-(BS331+273)^4)-44100*L331)/(1.84*29.3*T331+8*0.95*5.67E-8*(BS331+273)^3))</f>
        <v>0</v>
      </c>
      <c r="Y331">
        <f>($C$7*BT331+$D$7*BU331+$E$7*X331)</f>
        <v>0</v>
      </c>
      <c r="Z331">
        <f>0.61365*exp(17.502*Y331/(240.97+Y331))</f>
        <v>0</v>
      </c>
      <c r="AA331">
        <f>(AB331/AC331*100)</f>
        <v>0</v>
      </c>
      <c r="AB331">
        <f>BL331*(BQ331+BR331)/1000</f>
        <v>0</v>
      </c>
      <c r="AC331">
        <f>0.61365*exp(17.502*BS331/(240.97+BS331))</f>
        <v>0</v>
      </c>
      <c r="AD331">
        <f>(Z331-BL331*(BQ331+BR331)/1000)</f>
        <v>0</v>
      </c>
      <c r="AE331">
        <f>(-L331*44100)</f>
        <v>0</v>
      </c>
      <c r="AF331">
        <f>2*29.3*T331*0.92*(BS331-Y331)</f>
        <v>0</v>
      </c>
      <c r="AG331">
        <f>2*0.95*5.67E-8*(((BS331+$B$7)+273)^4-(Y331+273)^4)</f>
        <v>0</v>
      </c>
      <c r="AH331">
        <f>W331+AG331+AE331+AF331</f>
        <v>0</v>
      </c>
      <c r="AI331">
        <f>BP331*AW331*(BK331-BJ331*(1000-AW331*BM331)/(1000-AW331*BL331))/(100*BD331)</f>
        <v>0</v>
      </c>
      <c r="AJ331">
        <f>1000*BP331*AW331*(BL331-BM331)/(100*BD331*(1000-AW331*BL331))</f>
        <v>0</v>
      </c>
      <c r="AK331">
        <f>(AL331 - AM331 - BQ331*1E3/(8.314*(BS331+273.15)) * AO331/BP331 * AN331) * BP331/(100*BD331) * (1000 - BM331)/1000</f>
        <v>0</v>
      </c>
      <c r="AL331">
        <v>942.9790832850555</v>
      </c>
      <c r="AM331">
        <v>915.8317999999999</v>
      </c>
      <c r="AN331">
        <v>2.529636669267082</v>
      </c>
      <c r="AO331">
        <v>66.78939070799302</v>
      </c>
      <c r="AP331">
        <f>(AR331 - AQ331 + BQ331*1E3/(8.314*(BS331+273.15)) * AT331/BP331 * AS331) * BP331/(100*BD331) * 1000/(1000 - AR331)</f>
        <v>0</v>
      </c>
      <c r="AQ331">
        <v>14.82627506168679</v>
      </c>
      <c r="AR331">
        <v>16.15314181818181</v>
      </c>
      <c r="AS331">
        <v>0.0001710252270240512</v>
      </c>
      <c r="AT331">
        <v>79.34896621495415</v>
      </c>
      <c r="AU331">
        <v>157</v>
      </c>
      <c r="AV331">
        <v>26</v>
      </c>
      <c r="AW331">
        <f>IF(AU331*$H$13&gt;=AY331,1.0,(AY331/(AY331-AU331*$H$13)))</f>
        <v>0</v>
      </c>
      <c r="AX331">
        <f>(AW331-1)*100</f>
        <v>0</v>
      </c>
      <c r="AY331">
        <f>MAX(0,($B$13+$C$13*BX331)/(1+$D$13*BX331)*BQ331/(BS331+273)*$E$13)</f>
        <v>0</v>
      </c>
      <c r="AZ331">
        <f>$B$11*BY331+$C$11*BZ331+$F$11*CK331*(1-CN331)</f>
        <v>0</v>
      </c>
      <c r="BA331">
        <f>AZ331*BB331</f>
        <v>0</v>
      </c>
      <c r="BB331">
        <f>($B$11*$D$9+$C$11*$D$9+$F$11*((CX331+CP331)/MAX(CX331+CP331+CY331, 0.1)*$I$9+CY331/MAX(CX331+CP331+CY331, 0.1)*$J$9))/($B$11+$C$11+$F$11)</f>
        <v>0</v>
      </c>
      <c r="BC331">
        <f>($B$11*$K$9+$C$11*$K$9+$F$11*((CX331+CP331)/MAX(CX331+CP331+CY331, 0.1)*$P$9+CY331/MAX(CX331+CP331+CY331, 0.1)*$Q$9))/($B$11+$C$11+$F$11)</f>
        <v>0</v>
      </c>
      <c r="BD331">
        <v>6</v>
      </c>
      <c r="BE331">
        <v>0.5</v>
      </c>
      <c r="BF331" t="s">
        <v>361</v>
      </c>
      <c r="BG331">
        <v>2</v>
      </c>
      <c r="BH331" t="b">
        <v>1</v>
      </c>
      <c r="BI331">
        <v>1728494102</v>
      </c>
      <c r="BJ331">
        <v>883.6706296296296</v>
      </c>
      <c r="BK331">
        <v>916.2942222222222</v>
      </c>
      <c r="BL331">
        <v>16.14217407407407</v>
      </c>
      <c r="BM331">
        <v>14.82176296296296</v>
      </c>
      <c r="BN331">
        <v>892.4138888888889</v>
      </c>
      <c r="BO331">
        <v>16.23265555555556</v>
      </c>
      <c r="BP331">
        <v>599.9922962962963</v>
      </c>
      <c r="BQ331">
        <v>97.50687407407406</v>
      </c>
      <c r="BR331">
        <v>0.09998204074074074</v>
      </c>
      <c r="BS331">
        <v>24.78928518518519</v>
      </c>
      <c r="BT331">
        <v>25.05991481481481</v>
      </c>
      <c r="BU331">
        <v>999.9000000000001</v>
      </c>
      <c r="BV331">
        <v>0</v>
      </c>
      <c r="BW331">
        <v>0</v>
      </c>
      <c r="BX331">
        <v>10006.20259259259</v>
      </c>
      <c r="BY331">
        <v>0</v>
      </c>
      <c r="BZ331">
        <v>389.4798518518518</v>
      </c>
      <c r="CA331">
        <v>-32.62365925925926</v>
      </c>
      <c r="CB331">
        <v>898.1691851851851</v>
      </c>
      <c r="CC331">
        <v>930.0798518518519</v>
      </c>
      <c r="CD331">
        <v>1.320416666666666</v>
      </c>
      <c r="CE331">
        <v>916.2942222222222</v>
      </c>
      <c r="CF331">
        <v>14.82176296296296</v>
      </c>
      <c r="CG331">
        <v>1.573973333333333</v>
      </c>
      <c r="CH331">
        <v>1.445222592592593</v>
      </c>
      <c r="CI331">
        <v>13.70632222222222</v>
      </c>
      <c r="CJ331">
        <v>12.40064074074074</v>
      </c>
      <c r="CK331">
        <v>1599.976666666666</v>
      </c>
      <c r="CL331">
        <v>0.6919943333333335</v>
      </c>
      <c r="CM331">
        <v>0.3080057407407408</v>
      </c>
      <c r="CN331">
        <v>0</v>
      </c>
      <c r="CO331">
        <v>2.112581481481481</v>
      </c>
      <c r="CP331">
        <v>0</v>
      </c>
      <c r="CQ331">
        <v>16352.48518518519</v>
      </c>
      <c r="CR331">
        <v>13789.95925925926</v>
      </c>
      <c r="CS331">
        <v>37.90485185185185</v>
      </c>
      <c r="CT331">
        <v>39.59462962962962</v>
      </c>
      <c r="CU331">
        <v>38.48355555555555</v>
      </c>
      <c r="CV331">
        <v>37.90485185185185</v>
      </c>
      <c r="CW331">
        <v>37.45574074074074</v>
      </c>
      <c r="CX331">
        <v>1107.174814814815</v>
      </c>
      <c r="CY331">
        <v>492.8022222222223</v>
      </c>
      <c r="CZ331">
        <v>0</v>
      </c>
      <c r="DA331">
        <v>1728494166.4</v>
      </c>
      <c r="DB331">
        <v>0</v>
      </c>
      <c r="DC331">
        <v>1728490956.5</v>
      </c>
      <c r="DD331" t="s">
        <v>362</v>
      </c>
      <c r="DE331">
        <v>1728490952.5</v>
      </c>
      <c r="DF331">
        <v>1728490956.5</v>
      </c>
      <c r="DG331">
        <v>1</v>
      </c>
      <c r="DH331">
        <v>-0.065</v>
      </c>
      <c r="DI331">
        <v>-0.008</v>
      </c>
      <c r="DJ331">
        <v>-3.246</v>
      </c>
      <c r="DK331">
        <v>-0.091</v>
      </c>
      <c r="DL331">
        <v>52</v>
      </c>
      <c r="DM331">
        <v>15</v>
      </c>
      <c r="DN331">
        <v>0.25</v>
      </c>
      <c r="DO331">
        <v>0.13</v>
      </c>
      <c r="DP331">
        <v>-32.48831</v>
      </c>
      <c r="DQ331">
        <v>-2.125157223264478</v>
      </c>
      <c r="DR331">
        <v>0.215970194471367</v>
      </c>
      <c r="DS331">
        <v>0</v>
      </c>
      <c r="DT331">
        <v>1.33098825</v>
      </c>
      <c r="DU331">
        <v>-0.1269625891182026</v>
      </c>
      <c r="DV331">
        <v>0.02065161057732544</v>
      </c>
      <c r="DW331">
        <v>0</v>
      </c>
      <c r="DX331">
        <v>0</v>
      </c>
      <c r="DY331">
        <v>2</v>
      </c>
      <c r="DZ331" t="s">
        <v>386</v>
      </c>
      <c r="EA331">
        <v>3.23017</v>
      </c>
      <c r="EB331">
        <v>2.70468</v>
      </c>
      <c r="EC331">
        <v>0.17534</v>
      </c>
      <c r="ED331">
        <v>0.178795</v>
      </c>
      <c r="EE331">
        <v>0.0846099</v>
      </c>
      <c r="EF331">
        <v>0.0796548</v>
      </c>
      <c r="EG331">
        <v>27129.1</v>
      </c>
      <c r="EH331">
        <v>26337.2</v>
      </c>
      <c r="EI331">
        <v>31499.7</v>
      </c>
      <c r="EJ331">
        <v>30398.3</v>
      </c>
      <c r="EK331">
        <v>38637.9</v>
      </c>
      <c r="EL331">
        <v>36989.7</v>
      </c>
      <c r="EM331">
        <v>44159.1</v>
      </c>
      <c r="EN331">
        <v>42440.1</v>
      </c>
      <c r="EO331">
        <v>1.8358</v>
      </c>
      <c r="EP331">
        <v>1.87717</v>
      </c>
      <c r="EQ331">
        <v>0.0820123</v>
      </c>
      <c r="ER331">
        <v>0</v>
      </c>
      <c r="ES331">
        <v>23.6835</v>
      </c>
      <c r="ET331">
        <v>999.9</v>
      </c>
      <c r="EU331">
        <v>69.40000000000001</v>
      </c>
      <c r="EV331">
        <v>24.6</v>
      </c>
      <c r="EW331">
        <v>22.0957</v>
      </c>
      <c r="EX331">
        <v>61.1419</v>
      </c>
      <c r="EY331">
        <v>25.1402</v>
      </c>
      <c r="EZ331">
        <v>1</v>
      </c>
      <c r="FA331">
        <v>-0.0940473</v>
      </c>
      <c r="FB331">
        <v>2.43333</v>
      </c>
      <c r="FC331">
        <v>20.1839</v>
      </c>
      <c r="FD331">
        <v>5.21834</v>
      </c>
      <c r="FE331">
        <v>11.998</v>
      </c>
      <c r="FF331">
        <v>4.9646</v>
      </c>
      <c r="FG331">
        <v>3.2955</v>
      </c>
      <c r="FH331">
        <v>9999</v>
      </c>
      <c r="FI331">
        <v>9999</v>
      </c>
      <c r="FJ331">
        <v>9999</v>
      </c>
      <c r="FK331">
        <v>148.9</v>
      </c>
      <c r="FL331">
        <v>4.97098</v>
      </c>
      <c r="FM331">
        <v>1.86768</v>
      </c>
      <c r="FN331">
        <v>1.85891</v>
      </c>
      <c r="FO331">
        <v>1.86508</v>
      </c>
      <c r="FP331">
        <v>1.86307</v>
      </c>
      <c r="FQ331">
        <v>1.86444</v>
      </c>
      <c r="FR331">
        <v>1.85987</v>
      </c>
      <c r="FS331">
        <v>1.86398</v>
      </c>
      <c r="FT331">
        <v>0</v>
      </c>
      <c r="FU331">
        <v>0</v>
      </c>
      <c r="FV331">
        <v>0</v>
      </c>
      <c r="FW331">
        <v>0</v>
      </c>
      <c r="FX331" t="s">
        <v>364</v>
      </c>
      <c r="FY331" t="s">
        <v>365</v>
      </c>
      <c r="FZ331" t="s">
        <v>366</v>
      </c>
      <c r="GA331" t="s">
        <v>366</v>
      </c>
      <c r="GB331" t="s">
        <v>366</v>
      </c>
      <c r="GC331" t="s">
        <v>366</v>
      </c>
      <c r="GD331">
        <v>0</v>
      </c>
      <c r="GE331">
        <v>100</v>
      </c>
      <c r="GF331">
        <v>100</v>
      </c>
      <c r="GG331">
        <v>-8.856999999999999</v>
      </c>
      <c r="GH331">
        <v>-0.09039999999999999</v>
      </c>
      <c r="GI331">
        <v>-2.868309889394353</v>
      </c>
      <c r="GJ331">
        <v>-0.006773961979547998</v>
      </c>
      <c r="GK331">
        <v>-8.296070481250098E-08</v>
      </c>
      <c r="GL331">
        <v>3.322967193956903E-10</v>
      </c>
      <c r="GM331">
        <v>-0.07871069313407227</v>
      </c>
      <c r="GN331">
        <v>-0.00208336341840114</v>
      </c>
      <c r="GO331">
        <v>8.801746095907445E-05</v>
      </c>
      <c r="GP331">
        <v>-2.677693255255651E-07</v>
      </c>
      <c r="GQ331">
        <v>3</v>
      </c>
      <c r="GR331">
        <v>2052</v>
      </c>
      <c r="GS331">
        <v>2</v>
      </c>
      <c r="GT331">
        <v>18</v>
      </c>
      <c r="GU331">
        <v>52.6</v>
      </c>
      <c r="GV331">
        <v>52.5</v>
      </c>
      <c r="GW331">
        <v>2.1582</v>
      </c>
      <c r="GX331">
        <v>2.3584</v>
      </c>
      <c r="GY331">
        <v>1.44775</v>
      </c>
      <c r="GZ331">
        <v>2.32056</v>
      </c>
      <c r="HA331">
        <v>1.55151</v>
      </c>
      <c r="HB331">
        <v>2.34741</v>
      </c>
      <c r="HC331">
        <v>29.7937</v>
      </c>
      <c r="HD331">
        <v>14.4385</v>
      </c>
      <c r="HE331">
        <v>18</v>
      </c>
      <c r="HF331">
        <v>412.731</v>
      </c>
      <c r="HG331">
        <v>432.853</v>
      </c>
      <c r="HH331">
        <v>20.3614</v>
      </c>
      <c r="HI331">
        <v>25.7214</v>
      </c>
      <c r="HJ331">
        <v>30.0008</v>
      </c>
      <c r="HK331">
        <v>25.6589</v>
      </c>
      <c r="HL331">
        <v>25.5786</v>
      </c>
      <c r="HM331">
        <v>43.3043</v>
      </c>
      <c r="HN331">
        <v>40.8409</v>
      </c>
      <c r="HO331">
        <v>18.7353</v>
      </c>
      <c r="HP331">
        <v>20.3435</v>
      </c>
      <c r="HQ331">
        <v>952.5</v>
      </c>
      <c r="HR331">
        <v>14.7757</v>
      </c>
      <c r="HS331">
        <v>99.9804</v>
      </c>
      <c r="HT331">
        <v>101.419</v>
      </c>
    </row>
    <row r="332" spans="1:228">
      <c r="A332">
        <v>316</v>
      </c>
      <c r="B332">
        <v>1728494114.5</v>
      </c>
      <c r="C332">
        <v>3177</v>
      </c>
      <c r="D332" t="s">
        <v>1000</v>
      </c>
      <c r="E332" t="s">
        <v>1001</v>
      </c>
      <c r="F332">
        <v>5</v>
      </c>
      <c r="G332" t="s">
        <v>357</v>
      </c>
      <c r="H332" t="s">
        <v>358</v>
      </c>
      <c r="I332" t="s">
        <v>359</v>
      </c>
      <c r="J332" t="s">
        <v>851</v>
      </c>
      <c r="K332">
        <v>1728494106.714286</v>
      </c>
      <c r="L332">
        <f>(M332)/1000</f>
        <v>0</v>
      </c>
      <c r="M332">
        <f>IF(BH332, AP332, AJ332)</f>
        <v>0</v>
      </c>
      <c r="N332">
        <f>IF(BH332, AK332, AI332)</f>
        <v>0</v>
      </c>
      <c r="O332">
        <f>BJ332 - IF(AW332&gt;1, N332*BD332*100.0/(AY332), 0)</f>
        <v>0</v>
      </c>
      <c r="P332">
        <f>((V332-L332/2)*O332-N332)/(V332+L332/2)</f>
        <v>0</v>
      </c>
      <c r="Q332">
        <f>P332*(BQ332+BR332)/1000.0</f>
        <v>0</v>
      </c>
      <c r="R332">
        <f>(BJ332 - IF(AW332&gt;1, N332*BD332*100.0/(AY332), 0))*(BQ332+BR332)/1000.0</f>
        <v>0</v>
      </c>
      <c r="S332">
        <f>2.0/((1/U332-1/T332)+SIGN(U332)*SQRT((1/U332-1/T332)*(1/U332-1/T332) + 4*BE332/((BE332+1)*(BE332+1))*(2*1/U332*1/T332-1/T332*1/T332)))</f>
        <v>0</v>
      </c>
      <c r="T332">
        <f>IF(LEFT(BF332,1)&lt;&gt;"0",IF(LEFT(BF332,1)="1",3.0,BG332),$D$5+$E$5*(BX332*BQ332/($K$5*1000))+$F$5*(BX332*BQ332/($K$5*1000))*MAX(MIN(BD332,$J$5),$I$5)*MAX(MIN(BD332,$J$5),$I$5)+$G$5*MAX(MIN(BD332,$J$5),$I$5)*(BX332*BQ332/($K$5*1000))+$H$5*(BX332*BQ332/($K$5*1000))*(BX332*BQ332/($K$5*1000)))</f>
        <v>0</v>
      </c>
      <c r="U332">
        <f>L332*(1000-(1000*0.61365*exp(17.502*Y332/(240.97+Y332))/(BQ332+BR332)+BL332)/2)/(1000*0.61365*exp(17.502*Y332/(240.97+Y332))/(BQ332+BR332)-BL332)</f>
        <v>0</v>
      </c>
      <c r="V332">
        <f>1/((BE332+1)/(S332/1.6)+1/(T332/1.37)) + BE332/((BE332+1)/(S332/1.6) + BE332/(T332/1.37))</f>
        <v>0</v>
      </c>
      <c r="W332">
        <f>(AZ332*BC332)</f>
        <v>0</v>
      </c>
      <c r="X332">
        <f>(BS332+(W332+2*0.95*5.67E-8*(((BS332+$B$7)+273)^4-(BS332+273)^4)-44100*L332)/(1.84*29.3*T332+8*0.95*5.67E-8*(BS332+273)^3))</f>
        <v>0</v>
      </c>
      <c r="Y332">
        <f>($C$7*BT332+$D$7*BU332+$E$7*X332)</f>
        <v>0</v>
      </c>
      <c r="Z332">
        <f>0.61365*exp(17.502*Y332/(240.97+Y332))</f>
        <v>0</v>
      </c>
      <c r="AA332">
        <f>(AB332/AC332*100)</f>
        <v>0</v>
      </c>
      <c r="AB332">
        <f>BL332*(BQ332+BR332)/1000</f>
        <v>0</v>
      </c>
      <c r="AC332">
        <f>0.61365*exp(17.502*BS332/(240.97+BS332))</f>
        <v>0</v>
      </c>
      <c r="AD332">
        <f>(Z332-BL332*(BQ332+BR332)/1000)</f>
        <v>0</v>
      </c>
      <c r="AE332">
        <f>(-L332*44100)</f>
        <v>0</v>
      </c>
      <c r="AF332">
        <f>2*29.3*T332*0.92*(BS332-Y332)</f>
        <v>0</v>
      </c>
      <c r="AG332">
        <f>2*0.95*5.67E-8*(((BS332+$B$7)+273)^4-(Y332+273)^4)</f>
        <v>0</v>
      </c>
      <c r="AH332">
        <f>W332+AG332+AE332+AF332</f>
        <v>0</v>
      </c>
      <c r="AI332">
        <f>BP332*AW332*(BK332-BJ332*(1000-AW332*BM332)/(1000-AW332*BL332))/(100*BD332)</f>
        <v>0</v>
      </c>
      <c r="AJ332">
        <f>1000*BP332*AW332*(BL332-BM332)/(100*BD332*(1000-AW332*BL332))</f>
        <v>0</v>
      </c>
      <c r="AK332">
        <f>(AL332 - AM332 - BQ332*1E3/(8.314*(BS332+273.15)) * AO332/BP332 * AN332) * BP332/(100*BD332) * (1000 - BM332)/1000</f>
        <v>0</v>
      </c>
      <c r="AL332">
        <v>955.746905183467</v>
      </c>
      <c r="AM332">
        <v>928.4022727272724</v>
      </c>
      <c r="AN332">
        <v>2.514614749879104</v>
      </c>
      <c r="AO332">
        <v>66.78939070799302</v>
      </c>
      <c r="AP332">
        <f>(AR332 - AQ332 + BQ332*1E3/(8.314*(BS332+273.15)) * AT332/BP332 * AS332) * BP332/(100*BD332) * 1000/(1000 - AR332)</f>
        <v>0</v>
      </c>
      <c r="AQ332">
        <v>14.83010561304264</v>
      </c>
      <c r="AR332">
        <v>16.15498303030302</v>
      </c>
      <c r="AS332">
        <v>4.561576690873956E-05</v>
      </c>
      <c r="AT332">
        <v>79.34896621495415</v>
      </c>
      <c r="AU332">
        <v>157</v>
      </c>
      <c r="AV332">
        <v>26</v>
      </c>
      <c r="AW332">
        <f>IF(AU332*$H$13&gt;=AY332,1.0,(AY332/(AY332-AU332*$H$13)))</f>
        <v>0</v>
      </c>
      <c r="AX332">
        <f>(AW332-1)*100</f>
        <v>0</v>
      </c>
      <c r="AY332">
        <f>MAX(0,($B$13+$C$13*BX332)/(1+$D$13*BX332)*BQ332/(BS332+273)*$E$13)</f>
        <v>0</v>
      </c>
      <c r="AZ332">
        <f>$B$11*BY332+$C$11*BZ332+$F$11*CK332*(1-CN332)</f>
        <v>0</v>
      </c>
      <c r="BA332">
        <f>AZ332*BB332</f>
        <v>0</v>
      </c>
      <c r="BB332">
        <f>($B$11*$D$9+$C$11*$D$9+$F$11*((CX332+CP332)/MAX(CX332+CP332+CY332, 0.1)*$I$9+CY332/MAX(CX332+CP332+CY332, 0.1)*$J$9))/($B$11+$C$11+$F$11)</f>
        <v>0</v>
      </c>
      <c r="BC332">
        <f>($B$11*$K$9+$C$11*$K$9+$F$11*((CX332+CP332)/MAX(CX332+CP332+CY332, 0.1)*$P$9+CY332/MAX(CX332+CP332+CY332, 0.1)*$Q$9))/($B$11+$C$11+$F$11)</f>
        <v>0</v>
      </c>
      <c r="BD332">
        <v>6</v>
      </c>
      <c r="BE332">
        <v>0.5</v>
      </c>
      <c r="BF332" t="s">
        <v>361</v>
      </c>
      <c r="BG332">
        <v>2</v>
      </c>
      <c r="BH332" t="b">
        <v>1</v>
      </c>
      <c r="BI332">
        <v>1728494106.714286</v>
      </c>
      <c r="BJ332">
        <v>895.3609285714285</v>
      </c>
      <c r="BK332">
        <v>928.112642857143</v>
      </c>
      <c r="BL332">
        <v>16.15005</v>
      </c>
      <c r="BM332">
        <v>14.826275</v>
      </c>
      <c r="BN332">
        <v>904.1761428571428</v>
      </c>
      <c r="BO332">
        <v>16.24052857142857</v>
      </c>
      <c r="BP332">
        <v>600.0031428571428</v>
      </c>
      <c r="BQ332">
        <v>97.50726071428571</v>
      </c>
      <c r="BR332">
        <v>0.09995449642857143</v>
      </c>
      <c r="BS332">
        <v>24.77519642857143</v>
      </c>
      <c r="BT332">
        <v>25.04248928571429</v>
      </c>
      <c r="BU332">
        <v>999.9000000000002</v>
      </c>
      <c r="BV332">
        <v>0</v>
      </c>
      <c r="BW332">
        <v>0</v>
      </c>
      <c r="BX332">
        <v>10022.73785714286</v>
      </c>
      <c r="BY332">
        <v>0</v>
      </c>
      <c r="BZ332">
        <v>371.3912142857143</v>
      </c>
      <c r="CA332">
        <v>-32.75181785714286</v>
      </c>
      <c r="CB332">
        <v>910.0585000000001</v>
      </c>
      <c r="CC332">
        <v>942.0802857142857</v>
      </c>
      <c r="CD332">
        <v>1.323788928571428</v>
      </c>
      <c r="CE332">
        <v>928.112642857143</v>
      </c>
      <c r="CF332">
        <v>14.826275</v>
      </c>
      <c r="CG332">
        <v>1.574748214285714</v>
      </c>
      <c r="CH332">
        <v>1.445668571428572</v>
      </c>
      <c r="CI332">
        <v>13.71389285714286</v>
      </c>
      <c r="CJ332">
        <v>12.40533214285715</v>
      </c>
      <c r="CK332">
        <v>1599.979285714286</v>
      </c>
      <c r="CL332">
        <v>0.691994464285714</v>
      </c>
      <c r="CM332">
        <v>0.3080056071428571</v>
      </c>
      <c r="CN332">
        <v>0</v>
      </c>
      <c r="CO332">
        <v>2.217253571428571</v>
      </c>
      <c r="CP332">
        <v>0</v>
      </c>
      <c r="CQ332">
        <v>16380.36071428572</v>
      </c>
      <c r="CR332">
        <v>13789.97857142857</v>
      </c>
      <c r="CS332">
        <v>37.99757142857142</v>
      </c>
      <c r="CT332">
        <v>39.68717857142856</v>
      </c>
      <c r="CU332">
        <v>38.56224999999999</v>
      </c>
      <c r="CV332">
        <v>38.0265</v>
      </c>
      <c r="CW332">
        <v>37.54435714285714</v>
      </c>
      <c r="CX332">
        <v>1107.176428571428</v>
      </c>
      <c r="CY332">
        <v>492.8032142857143</v>
      </c>
      <c r="CZ332">
        <v>0</v>
      </c>
      <c r="DA332">
        <v>1728494171.2</v>
      </c>
      <c r="DB332">
        <v>0</v>
      </c>
      <c r="DC332">
        <v>1728490956.5</v>
      </c>
      <c r="DD332" t="s">
        <v>362</v>
      </c>
      <c r="DE332">
        <v>1728490952.5</v>
      </c>
      <c r="DF332">
        <v>1728490956.5</v>
      </c>
      <c r="DG332">
        <v>1</v>
      </c>
      <c r="DH332">
        <v>-0.065</v>
      </c>
      <c r="DI332">
        <v>-0.008</v>
      </c>
      <c r="DJ332">
        <v>-3.246</v>
      </c>
      <c r="DK332">
        <v>-0.091</v>
      </c>
      <c r="DL332">
        <v>52</v>
      </c>
      <c r="DM332">
        <v>15</v>
      </c>
      <c r="DN332">
        <v>0.25</v>
      </c>
      <c r="DO332">
        <v>0.13</v>
      </c>
      <c r="DP332">
        <v>-32.68199024390243</v>
      </c>
      <c r="DQ332">
        <v>-1.790531707317101</v>
      </c>
      <c r="DR332">
        <v>0.1844009467793244</v>
      </c>
      <c r="DS332">
        <v>0</v>
      </c>
      <c r="DT332">
        <v>1.321296829268293</v>
      </c>
      <c r="DU332">
        <v>0.03592411149826037</v>
      </c>
      <c r="DV332">
        <v>0.004959051069250649</v>
      </c>
      <c r="DW332">
        <v>1</v>
      </c>
      <c r="DX332">
        <v>1</v>
      </c>
      <c r="DY332">
        <v>2</v>
      </c>
      <c r="DZ332" t="s">
        <v>363</v>
      </c>
      <c r="EA332">
        <v>3.23038</v>
      </c>
      <c r="EB332">
        <v>2.70459</v>
      </c>
      <c r="EC332">
        <v>0.176896</v>
      </c>
      <c r="ED332">
        <v>0.180361</v>
      </c>
      <c r="EE332">
        <v>0.08461689999999999</v>
      </c>
      <c r="EF332">
        <v>0.0796587</v>
      </c>
      <c r="EG332">
        <v>27077.7</v>
      </c>
      <c r="EH332">
        <v>26286.5</v>
      </c>
      <c r="EI332">
        <v>31499.4</v>
      </c>
      <c r="EJ332">
        <v>30397.9</v>
      </c>
      <c r="EK332">
        <v>38637.5</v>
      </c>
      <c r="EL332">
        <v>36989.3</v>
      </c>
      <c r="EM332">
        <v>44158.9</v>
      </c>
      <c r="EN332">
        <v>42439.7</v>
      </c>
      <c r="EO332">
        <v>1.83683</v>
      </c>
      <c r="EP332">
        <v>1.87668</v>
      </c>
      <c r="EQ332">
        <v>0.0809319</v>
      </c>
      <c r="ER332">
        <v>0</v>
      </c>
      <c r="ES332">
        <v>23.6914</v>
      </c>
      <c r="ET332">
        <v>999.9</v>
      </c>
      <c r="EU332">
        <v>69.40000000000001</v>
      </c>
      <c r="EV332">
        <v>24.6</v>
      </c>
      <c r="EW332">
        <v>22.0969</v>
      </c>
      <c r="EX332">
        <v>60.6719</v>
      </c>
      <c r="EY332">
        <v>24.5913</v>
      </c>
      <c r="EZ332">
        <v>1</v>
      </c>
      <c r="FA332">
        <v>-0.09372460000000001</v>
      </c>
      <c r="FB332">
        <v>2.35889</v>
      </c>
      <c r="FC332">
        <v>20.1854</v>
      </c>
      <c r="FD332">
        <v>5.21774</v>
      </c>
      <c r="FE332">
        <v>11.998</v>
      </c>
      <c r="FF332">
        <v>4.9641</v>
      </c>
      <c r="FG332">
        <v>3.2955</v>
      </c>
      <c r="FH332">
        <v>9999</v>
      </c>
      <c r="FI332">
        <v>9999</v>
      </c>
      <c r="FJ332">
        <v>9999</v>
      </c>
      <c r="FK332">
        <v>148.9</v>
      </c>
      <c r="FL332">
        <v>4.97098</v>
      </c>
      <c r="FM332">
        <v>1.86768</v>
      </c>
      <c r="FN332">
        <v>1.85893</v>
      </c>
      <c r="FO332">
        <v>1.86509</v>
      </c>
      <c r="FP332">
        <v>1.86308</v>
      </c>
      <c r="FQ332">
        <v>1.86447</v>
      </c>
      <c r="FR332">
        <v>1.85984</v>
      </c>
      <c r="FS332">
        <v>1.86398</v>
      </c>
      <c r="FT332">
        <v>0</v>
      </c>
      <c r="FU332">
        <v>0</v>
      </c>
      <c r="FV332">
        <v>0</v>
      </c>
      <c r="FW332">
        <v>0</v>
      </c>
      <c r="FX332" t="s">
        <v>364</v>
      </c>
      <c r="FY332" t="s">
        <v>365</v>
      </c>
      <c r="FZ332" t="s">
        <v>366</v>
      </c>
      <c r="GA332" t="s">
        <v>366</v>
      </c>
      <c r="GB332" t="s">
        <v>366</v>
      </c>
      <c r="GC332" t="s">
        <v>366</v>
      </c>
      <c r="GD332">
        <v>0</v>
      </c>
      <c r="GE332">
        <v>100</v>
      </c>
      <c r="GF332">
        <v>100</v>
      </c>
      <c r="GG332">
        <v>-8.933999999999999</v>
      </c>
      <c r="GH332">
        <v>-0.0905</v>
      </c>
      <c r="GI332">
        <v>-2.868309889394353</v>
      </c>
      <c r="GJ332">
        <v>-0.006773961979547998</v>
      </c>
      <c r="GK332">
        <v>-8.296070481250098E-08</v>
      </c>
      <c r="GL332">
        <v>3.322967193956903E-10</v>
      </c>
      <c r="GM332">
        <v>-0.07871069313407227</v>
      </c>
      <c r="GN332">
        <v>-0.00208336341840114</v>
      </c>
      <c r="GO332">
        <v>8.801746095907445E-05</v>
      </c>
      <c r="GP332">
        <v>-2.677693255255651E-07</v>
      </c>
      <c r="GQ332">
        <v>3</v>
      </c>
      <c r="GR332">
        <v>2052</v>
      </c>
      <c r="GS332">
        <v>2</v>
      </c>
      <c r="GT332">
        <v>18</v>
      </c>
      <c r="GU332">
        <v>52.7</v>
      </c>
      <c r="GV332">
        <v>52.6</v>
      </c>
      <c r="GW332">
        <v>2.18384</v>
      </c>
      <c r="GX332">
        <v>2.37061</v>
      </c>
      <c r="GY332">
        <v>1.44897</v>
      </c>
      <c r="GZ332">
        <v>2.31934</v>
      </c>
      <c r="HA332">
        <v>1.55151</v>
      </c>
      <c r="HB332">
        <v>2.33276</v>
      </c>
      <c r="HC332">
        <v>29.7937</v>
      </c>
      <c r="HD332">
        <v>14.4472</v>
      </c>
      <c r="HE332">
        <v>18</v>
      </c>
      <c r="HF332">
        <v>413.33</v>
      </c>
      <c r="HG332">
        <v>432.629</v>
      </c>
      <c r="HH332">
        <v>20.3233</v>
      </c>
      <c r="HI332">
        <v>25.7342</v>
      </c>
      <c r="HJ332">
        <v>30.0006</v>
      </c>
      <c r="HK332">
        <v>25.6684</v>
      </c>
      <c r="HL332">
        <v>25.5874</v>
      </c>
      <c r="HM332">
        <v>43.7438</v>
      </c>
      <c r="HN332">
        <v>40.8409</v>
      </c>
      <c r="HO332">
        <v>18.7353</v>
      </c>
      <c r="HP332">
        <v>20.3135</v>
      </c>
      <c r="HQ332">
        <v>962.518</v>
      </c>
      <c r="HR332">
        <v>14.7618</v>
      </c>
      <c r="HS332">
        <v>99.9798</v>
      </c>
      <c r="HT332">
        <v>101.418</v>
      </c>
    </row>
    <row r="333" spans="1:228">
      <c r="A333">
        <v>317</v>
      </c>
      <c r="B333">
        <v>1728494119.5</v>
      </c>
      <c r="C333">
        <v>3182</v>
      </c>
      <c r="D333" t="s">
        <v>1002</v>
      </c>
      <c r="E333" t="s">
        <v>1003</v>
      </c>
      <c r="F333">
        <v>5</v>
      </c>
      <c r="G333" t="s">
        <v>357</v>
      </c>
      <c r="H333" t="s">
        <v>358</v>
      </c>
      <c r="I333" t="s">
        <v>359</v>
      </c>
      <c r="J333" t="s">
        <v>851</v>
      </c>
      <c r="K333">
        <v>1728494112</v>
      </c>
      <c r="L333">
        <f>(M333)/1000</f>
        <v>0</v>
      </c>
      <c r="M333">
        <f>IF(BH333, AP333, AJ333)</f>
        <v>0</v>
      </c>
      <c r="N333">
        <f>IF(BH333, AK333, AI333)</f>
        <v>0</v>
      </c>
      <c r="O333">
        <f>BJ333 - IF(AW333&gt;1, N333*BD333*100.0/(AY333), 0)</f>
        <v>0</v>
      </c>
      <c r="P333">
        <f>((V333-L333/2)*O333-N333)/(V333+L333/2)</f>
        <v>0</v>
      </c>
      <c r="Q333">
        <f>P333*(BQ333+BR333)/1000.0</f>
        <v>0</v>
      </c>
      <c r="R333">
        <f>(BJ333 - IF(AW333&gt;1, N333*BD333*100.0/(AY333), 0))*(BQ333+BR333)/1000.0</f>
        <v>0</v>
      </c>
      <c r="S333">
        <f>2.0/((1/U333-1/T333)+SIGN(U333)*SQRT((1/U333-1/T333)*(1/U333-1/T333) + 4*BE333/((BE333+1)*(BE333+1))*(2*1/U333*1/T333-1/T333*1/T333)))</f>
        <v>0</v>
      </c>
      <c r="T333">
        <f>IF(LEFT(BF333,1)&lt;&gt;"0",IF(LEFT(BF333,1)="1",3.0,BG333),$D$5+$E$5*(BX333*BQ333/($K$5*1000))+$F$5*(BX333*BQ333/($K$5*1000))*MAX(MIN(BD333,$J$5),$I$5)*MAX(MIN(BD333,$J$5),$I$5)+$G$5*MAX(MIN(BD333,$J$5),$I$5)*(BX333*BQ333/($K$5*1000))+$H$5*(BX333*BQ333/($K$5*1000))*(BX333*BQ333/($K$5*1000)))</f>
        <v>0</v>
      </c>
      <c r="U333">
        <f>L333*(1000-(1000*0.61365*exp(17.502*Y333/(240.97+Y333))/(BQ333+BR333)+BL333)/2)/(1000*0.61365*exp(17.502*Y333/(240.97+Y333))/(BQ333+BR333)-BL333)</f>
        <v>0</v>
      </c>
      <c r="V333">
        <f>1/((BE333+1)/(S333/1.6)+1/(T333/1.37)) + BE333/((BE333+1)/(S333/1.6) + BE333/(T333/1.37))</f>
        <v>0</v>
      </c>
      <c r="W333">
        <f>(AZ333*BC333)</f>
        <v>0</v>
      </c>
      <c r="X333">
        <f>(BS333+(W333+2*0.95*5.67E-8*(((BS333+$B$7)+273)^4-(BS333+273)^4)-44100*L333)/(1.84*29.3*T333+8*0.95*5.67E-8*(BS333+273)^3))</f>
        <v>0</v>
      </c>
      <c r="Y333">
        <f>($C$7*BT333+$D$7*BU333+$E$7*X333)</f>
        <v>0</v>
      </c>
      <c r="Z333">
        <f>0.61365*exp(17.502*Y333/(240.97+Y333))</f>
        <v>0</v>
      </c>
      <c r="AA333">
        <f>(AB333/AC333*100)</f>
        <v>0</v>
      </c>
      <c r="AB333">
        <f>BL333*(BQ333+BR333)/1000</f>
        <v>0</v>
      </c>
      <c r="AC333">
        <f>0.61365*exp(17.502*BS333/(240.97+BS333))</f>
        <v>0</v>
      </c>
      <c r="AD333">
        <f>(Z333-BL333*(BQ333+BR333)/1000)</f>
        <v>0</v>
      </c>
      <c r="AE333">
        <f>(-L333*44100)</f>
        <v>0</v>
      </c>
      <c r="AF333">
        <f>2*29.3*T333*0.92*(BS333-Y333)</f>
        <v>0</v>
      </c>
      <c r="AG333">
        <f>2*0.95*5.67E-8*(((BS333+$B$7)+273)^4-(Y333+273)^4)</f>
        <v>0</v>
      </c>
      <c r="AH333">
        <f>W333+AG333+AE333+AF333</f>
        <v>0</v>
      </c>
      <c r="AI333">
        <f>BP333*AW333*(BK333-BJ333*(1000-AW333*BM333)/(1000-AW333*BL333))/(100*BD333)</f>
        <v>0</v>
      </c>
      <c r="AJ333">
        <f>1000*BP333*AW333*(BL333-BM333)/(100*BD333*(1000-AW333*BL333))</f>
        <v>0</v>
      </c>
      <c r="AK333">
        <f>(AL333 - AM333 - BQ333*1E3/(8.314*(BS333+273.15)) * AO333/BP333 * AN333) * BP333/(100*BD333) * (1000 - BM333)/1000</f>
        <v>0</v>
      </c>
      <c r="AL333">
        <v>968.6022553027693</v>
      </c>
      <c r="AM333">
        <v>941.0657636363638</v>
      </c>
      <c r="AN333">
        <v>2.538948485381975</v>
      </c>
      <c r="AO333">
        <v>66.78939070799302</v>
      </c>
      <c r="AP333">
        <f>(AR333 - AQ333 + BQ333*1E3/(8.314*(BS333+273.15)) * AT333/BP333 * AS333) * BP333/(100*BD333) * 1000/(1000 - AR333)</f>
        <v>0</v>
      </c>
      <c r="AQ333">
        <v>14.83148041297223</v>
      </c>
      <c r="AR333">
        <v>16.15243878787879</v>
      </c>
      <c r="AS333">
        <v>-4.136412794886981E-05</v>
      </c>
      <c r="AT333">
        <v>79.34896621495415</v>
      </c>
      <c r="AU333">
        <v>156</v>
      </c>
      <c r="AV333">
        <v>26</v>
      </c>
      <c r="AW333">
        <f>IF(AU333*$H$13&gt;=AY333,1.0,(AY333/(AY333-AU333*$H$13)))</f>
        <v>0</v>
      </c>
      <c r="AX333">
        <f>(AW333-1)*100</f>
        <v>0</v>
      </c>
      <c r="AY333">
        <f>MAX(0,($B$13+$C$13*BX333)/(1+$D$13*BX333)*BQ333/(BS333+273)*$E$13)</f>
        <v>0</v>
      </c>
      <c r="AZ333">
        <f>$B$11*BY333+$C$11*BZ333+$F$11*CK333*(1-CN333)</f>
        <v>0</v>
      </c>
      <c r="BA333">
        <f>AZ333*BB333</f>
        <v>0</v>
      </c>
      <c r="BB333">
        <f>($B$11*$D$9+$C$11*$D$9+$F$11*((CX333+CP333)/MAX(CX333+CP333+CY333, 0.1)*$I$9+CY333/MAX(CX333+CP333+CY333, 0.1)*$J$9))/($B$11+$C$11+$F$11)</f>
        <v>0</v>
      </c>
      <c r="BC333">
        <f>($B$11*$K$9+$C$11*$K$9+$F$11*((CX333+CP333)/MAX(CX333+CP333+CY333, 0.1)*$P$9+CY333/MAX(CX333+CP333+CY333, 0.1)*$Q$9))/($B$11+$C$11+$F$11)</f>
        <v>0</v>
      </c>
      <c r="BD333">
        <v>6</v>
      </c>
      <c r="BE333">
        <v>0.5</v>
      </c>
      <c r="BF333" t="s">
        <v>361</v>
      </c>
      <c r="BG333">
        <v>2</v>
      </c>
      <c r="BH333" t="b">
        <v>1</v>
      </c>
      <c r="BI333">
        <v>1728494112</v>
      </c>
      <c r="BJ333">
        <v>908.4626296296296</v>
      </c>
      <c r="BK333">
        <v>941.4146296296296</v>
      </c>
      <c r="BL333">
        <v>16.15315555555556</v>
      </c>
      <c r="BM333">
        <v>14.8296037037037</v>
      </c>
      <c r="BN333">
        <v>917.3582222222223</v>
      </c>
      <c r="BO333">
        <v>16.24363333333334</v>
      </c>
      <c r="BP333">
        <v>600.0238888888889</v>
      </c>
      <c r="BQ333">
        <v>97.50772222222223</v>
      </c>
      <c r="BR333">
        <v>0.1000606777777778</v>
      </c>
      <c r="BS333">
        <v>24.76363703703704</v>
      </c>
      <c r="BT333">
        <v>25.02631481481481</v>
      </c>
      <c r="BU333">
        <v>999.9000000000001</v>
      </c>
      <c r="BV333">
        <v>0</v>
      </c>
      <c r="BW333">
        <v>0</v>
      </c>
      <c r="BX333">
        <v>10012.95444444445</v>
      </c>
      <c r="BY333">
        <v>0</v>
      </c>
      <c r="BZ333">
        <v>347.541925925926</v>
      </c>
      <c r="CA333">
        <v>-32.9519925925926</v>
      </c>
      <c r="CB333">
        <v>923.378185185185</v>
      </c>
      <c r="CC333">
        <v>955.5855185185186</v>
      </c>
      <c r="CD333">
        <v>1.323567037037037</v>
      </c>
      <c r="CE333">
        <v>941.4146296296296</v>
      </c>
      <c r="CF333">
        <v>14.8296037037037</v>
      </c>
      <c r="CG333">
        <v>1.575058518518519</v>
      </c>
      <c r="CH333">
        <v>1.44600037037037</v>
      </c>
      <c r="CI333">
        <v>13.71691851851852</v>
      </c>
      <c r="CJ333">
        <v>12.40881851851852</v>
      </c>
      <c r="CK333">
        <v>1599.985185185185</v>
      </c>
      <c r="CL333">
        <v>0.6920016666666666</v>
      </c>
      <c r="CM333">
        <v>0.3079983703703704</v>
      </c>
      <c r="CN333">
        <v>0</v>
      </c>
      <c r="CO333">
        <v>2.245622222222222</v>
      </c>
      <c r="CP333">
        <v>0</v>
      </c>
      <c r="CQ333">
        <v>16410.18148148148</v>
      </c>
      <c r="CR333">
        <v>13790.06296296296</v>
      </c>
      <c r="CS333">
        <v>38.09929629629629</v>
      </c>
      <c r="CT333">
        <v>39.79137037037036</v>
      </c>
      <c r="CU333">
        <v>38.65488888888889</v>
      </c>
      <c r="CV333">
        <v>38.15485185185184</v>
      </c>
      <c r="CW333">
        <v>37.63862962962963</v>
      </c>
      <c r="CX333">
        <v>1107.191851851852</v>
      </c>
      <c r="CY333">
        <v>492.7937037037037</v>
      </c>
      <c r="CZ333">
        <v>0</v>
      </c>
      <c r="DA333">
        <v>1728494176.6</v>
      </c>
      <c r="DB333">
        <v>0</v>
      </c>
      <c r="DC333">
        <v>1728490956.5</v>
      </c>
      <c r="DD333" t="s">
        <v>362</v>
      </c>
      <c r="DE333">
        <v>1728490952.5</v>
      </c>
      <c r="DF333">
        <v>1728490956.5</v>
      </c>
      <c r="DG333">
        <v>1</v>
      </c>
      <c r="DH333">
        <v>-0.065</v>
      </c>
      <c r="DI333">
        <v>-0.008</v>
      </c>
      <c r="DJ333">
        <v>-3.246</v>
      </c>
      <c r="DK333">
        <v>-0.091</v>
      </c>
      <c r="DL333">
        <v>52</v>
      </c>
      <c r="DM333">
        <v>15</v>
      </c>
      <c r="DN333">
        <v>0.25</v>
      </c>
      <c r="DO333">
        <v>0.13</v>
      </c>
      <c r="DP333">
        <v>-32.84325853658537</v>
      </c>
      <c r="DQ333">
        <v>-2.202704529616708</v>
      </c>
      <c r="DR333">
        <v>0.2224620011132726</v>
      </c>
      <c r="DS333">
        <v>0</v>
      </c>
      <c r="DT333">
        <v>1.32320243902439</v>
      </c>
      <c r="DU333">
        <v>-0.001047177700349433</v>
      </c>
      <c r="DV333">
        <v>0.002211833783381195</v>
      </c>
      <c r="DW333">
        <v>1</v>
      </c>
      <c r="DX333">
        <v>1</v>
      </c>
      <c r="DY333">
        <v>2</v>
      </c>
      <c r="DZ333" t="s">
        <v>363</v>
      </c>
      <c r="EA333">
        <v>3.23024</v>
      </c>
      <c r="EB333">
        <v>2.70412</v>
      </c>
      <c r="EC333">
        <v>0.178452</v>
      </c>
      <c r="ED333">
        <v>0.181889</v>
      </c>
      <c r="EE333">
        <v>0.08460280000000001</v>
      </c>
      <c r="EF333">
        <v>0.0796692</v>
      </c>
      <c r="EG333">
        <v>27026.1</v>
      </c>
      <c r="EH333">
        <v>26237.1</v>
      </c>
      <c r="EI333">
        <v>31499</v>
      </c>
      <c r="EJ333">
        <v>30397.4</v>
      </c>
      <c r="EK333">
        <v>38637.5</v>
      </c>
      <c r="EL333">
        <v>36988</v>
      </c>
      <c r="EM333">
        <v>44158.2</v>
      </c>
      <c r="EN333">
        <v>42438.6</v>
      </c>
      <c r="EO333">
        <v>1.83853</v>
      </c>
      <c r="EP333">
        <v>1.87682</v>
      </c>
      <c r="EQ333">
        <v>0.0799187</v>
      </c>
      <c r="ER333">
        <v>0</v>
      </c>
      <c r="ES333">
        <v>23.6987</v>
      </c>
      <c r="ET333">
        <v>999.9</v>
      </c>
      <c r="EU333">
        <v>69.40000000000001</v>
      </c>
      <c r="EV333">
        <v>24.6</v>
      </c>
      <c r="EW333">
        <v>22.0968</v>
      </c>
      <c r="EX333">
        <v>61.3119</v>
      </c>
      <c r="EY333">
        <v>24.984</v>
      </c>
      <c r="EZ333">
        <v>1</v>
      </c>
      <c r="FA333">
        <v>-0.0929878</v>
      </c>
      <c r="FB333">
        <v>2.30465</v>
      </c>
      <c r="FC333">
        <v>20.1855</v>
      </c>
      <c r="FD333">
        <v>5.21834</v>
      </c>
      <c r="FE333">
        <v>11.998</v>
      </c>
      <c r="FF333">
        <v>4.96375</v>
      </c>
      <c r="FG333">
        <v>3.2955</v>
      </c>
      <c r="FH333">
        <v>9999</v>
      </c>
      <c r="FI333">
        <v>9999</v>
      </c>
      <c r="FJ333">
        <v>9999</v>
      </c>
      <c r="FK333">
        <v>148.9</v>
      </c>
      <c r="FL333">
        <v>4.97098</v>
      </c>
      <c r="FM333">
        <v>1.86768</v>
      </c>
      <c r="FN333">
        <v>1.85893</v>
      </c>
      <c r="FO333">
        <v>1.86508</v>
      </c>
      <c r="FP333">
        <v>1.86308</v>
      </c>
      <c r="FQ333">
        <v>1.86443</v>
      </c>
      <c r="FR333">
        <v>1.85987</v>
      </c>
      <c r="FS333">
        <v>1.86395</v>
      </c>
      <c r="FT333">
        <v>0</v>
      </c>
      <c r="FU333">
        <v>0</v>
      </c>
      <c r="FV333">
        <v>0</v>
      </c>
      <c r="FW333">
        <v>0</v>
      </c>
      <c r="FX333" t="s">
        <v>364</v>
      </c>
      <c r="FY333" t="s">
        <v>365</v>
      </c>
      <c r="FZ333" t="s">
        <v>366</v>
      </c>
      <c r="GA333" t="s">
        <v>366</v>
      </c>
      <c r="GB333" t="s">
        <v>366</v>
      </c>
      <c r="GC333" t="s">
        <v>366</v>
      </c>
      <c r="GD333">
        <v>0</v>
      </c>
      <c r="GE333">
        <v>100</v>
      </c>
      <c r="GF333">
        <v>100</v>
      </c>
      <c r="GG333">
        <v>-9.01</v>
      </c>
      <c r="GH333">
        <v>-0.0905</v>
      </c>
      <c r="GI333">
        <v>-2.868309889394353</v>
      </c>
      <c r="GJ333">
        <v>-0.006773961979547998</v>
      </c>
      <c r="GK333">
        <v>-8.296070481250098E-08</v>
      </c>
      <c r="GL333">
        <v>3.322967193956903E-10</v>
      </c>
      <c r="GM333">
        <v>-0.07871069313407227</v>
      </c>
      <c r="GN333">
        <v>-0.00208336341840114</v>
      </c>
      <c r="GO333">
        <v>8.801746095907445E-05</v>
      </c>
      <c r="GP333">
        <v>-2.677693255255651E-07</v>
      </c>
      <c r="GQ333">
        <v>3</v>
      </c>
      <c r="GR333">
        <v>2052</v>
      </c>
      <c r="GS333">
        <v>2</v>
      </c>
      <c r="GT333">
        <v>18</v>
      </c>
      <c r="GU333">
        <v>52.8</v>
      </c>
      <c r="GV333">
        <v>52.7</v>
      </c>
      <c r="GW333">
        <v>2.20581</v>
      </c>
      <c r="GX333">
        <v>2.36938</v>
      </c>
      <c r="GY333">
        <v>1.44775</v>
      </c>
      <c r="GZ333">
        <v>2.32056</v>
      </c>
      <c r="HA333">
        <v>1.55151</v>
      </c>
      <c r="HB333">
        <v>2.41089</v>
      </c>
      <c r="HC333">
        <v>29.8151</v>
      </c>
      <c r="HD333">
        <v>14.4472</v>
      </c>
      <c r="HE333">
        <v>18</v>
      </c>
      <c r="HF333">
        <v>414.292</v>
      </c>
      <c r="HG333">
        <v>432.798</v>
      </c>
      <c r="HH333">
        <v>20.2967</v>
      </c>
      <c r="HI333">
        <v>25.7452</v>
      </c>
      <c r="HJ333">
        <v>30.0007</v>
      </c>
      <c r="HK333">
        <v>25.6792</v>
      </c>
      <c r="HL333">
        <v>25.5977</v>
      </c>
      <c r="HM333">
        <v>44.2276</v>
      </c>
      <c r="HN333">
        <v>40.8409</v>
      </c>
      <c r="HO333">
        <v>18.3651</v>
      </c>
      <c r="HP333">
        <v>20.2989</v>
      </c>
      <c r="HQ333">
        <v>977.545</v>
      </c>
      <c r="HR333">
        <v>14.7484</v>
      </c>
      <c r="HS333">
        <v>99.9783</v>
      </c>
      <c r="HT333">
        <v>101.416</v>
      </c>
    </row>
    <row r="334" spans="1:228">
      <c r="A334">
        <v>318</v>
      </c>
      <c r="B334">
        <v>1728494124.5</v>
      </c>
      <c r="C334">
        <v>3187</v>
      </c>
      <c r="D334" t="s">
        <v>1004</v>
      </c>
      <c r="E334" t="s">
        <v>1005</v>
      </c>
      <c r="F334">
        <v>5</v>
      </c>
      <c r="G334" t="s">
        <v>357</v>
      </c>
      <c r="H334" t="s">
        <v>358</v>
      </c>
      <c r="I334" t="s">
        <v>359</v>
      </c>
      <c r="J334" t="s">
        <v>851</v>
      </c>
      <c r="K334">
        <v>1728494116.714286</v>
      </c>
      <c r="L334">
        <f>(M334)/1000</f>
        <v>0</v>
      </c>
      <c r="M334">
        <f>IF(BH334, AP334, AJ334)</f>
        <v>0</v>
      </c>
      <c r="N334">
        <f>IF(BH334, AK334, AI334)</f>
        <v>0</v>
      </c>
      <c r="O334">
        <f>BJ334 - IF(AW334&gt;1, N334*BD334*100.0/(AY334), 0)</f>
        <v>0</v>
      </c>
      <c r="P334">
        <f>((V334-L334/2)*O334-N334)/(V334+L334/2)</f>
        <v>0</v>
      </c>
      <c r="Q334">
        <f>P334*(BQ334+BR334)/1000.0</f>
        <v>0</v>
      </c>
      <c r="R334">
        <f>(BJ334 - IF(AW334&gt;1, N334*BD334*100.0/(AY334), 0))*(BQ334+BR334)/1000.0</f>
        <v>0</v>
      </c>
      <c r="S334">
        <f>2.0/((1/U334-1/T334)+SIGN(U334)*SQRT((1/U334-1/T334)*(1/U334-1/T334) + 4*BE334/((BE334+1)*(BE334+1))*(2*1/U334*1/T334-1/T334*1/T334)))</f>
        <v>0</v>
      </c>
      <c r="T334">
        <f>IF(LEFT(BF334,1)&lt;&gt;"0",IF(LEFT(BF334,1)="1",3.0,BG334),$D$5+$E$5*(BX334*BQ334/($K$5*1000))+$F$5*(BX334*BQ334/($K$5*1000))*MAX(MIN(BD334,$J$5),$I$5)*MAX(MIN(BD334,$J$5),$I$5)+$G$5*MAX(MIN(BD334,$J$5),$I$5)*(BX334*BQ334/($K$5*1000))+$H$5*(BX334*BQ334/($K$5*1000))*(BX334*BQ334/($K$5*1000)))</f>
        <v>0</v>
      </c>
      <c r="U334">
        <f>L334*(1000-(1000*0.61365*exp(17.502*Y334/(240.97+Y334))/(BQ334+BR334)+BL334)/2)/(1000*0.61365*exp(17.502*Y334/(240.97+Y334))/(BQ334+BR334)-BL334)</f>
        <v>0</v>
      </c>
      <c r="V334">
        <f>1/((BE334+1)/(S334/1.6)+1/(T334/1.37)) + BE334/((BE334+1)/(S334/1.6) + BE334/(T334/1.37))</f>
        <v>0</v>
      </c>
      <c r="W334">
        <f>(AZ334*BC334)</f>
        <v>0</v>
      </c>
      <c r="X334">
        <f>(BS334+(W334+2*0.95*5.67E-8*(((BS334+$B$7)+273)^4-(BS334+273)^4)-44100*L334)/(1.84*29.3*T334+8*0.95*5.67E-8*(BS334+273)^3))</f>
        <v>0</v>
      </c>
      <c r="Y334">
        <f>($C$7*BT334+$D$7*BU334+$E$7*X334)</f>
        <v>0</v>
      </c>
      <c r="Z334">
        <f>0.61365*exp(17.502*Y334/(240.97+Y334))</f>
        <v>0</v>
      </c>
      <c r="AA334">
        <f>(AB334/AC334*100)</f>
        <v>0</v>
      </c>
      <c r="AB334">
        <f>BL334*(BQ334+BR334)/1000</f>
        <v>0</v>
      </c>
      <c r="AC334">
        <f>0.61365*exp(17.502*BS334/(240.97+BS334))</f>
        <v>0</v>
      </c>
      <c r="AD334">
        <f>(Z334-BL334*(BQ334+BR334)/1000)</f>
        <v>0</v>
      </c>
      <c r="AE334">
        <f>(-L334*44100)</f>
        <v>0</v>
      </c>
      <c r="AF334">
        <f>2*29.3*T334*0.92*(BS334-Y334)</f>
        <v>0</v>
      </c>
      <c r="AG334">
        <f>2*0.95*5.67E-8*(((BS334+$B$7)+273)^4-(Y334+273)^4)</f>
        <v>0</v>
      </c>
      <c r="AH334">
        <f>W334+AG334+AE334+AF334</f>
        <v>0</v>
      </c>
      <c r="AI334">
        <f>BP334*AW334*(BK334-BJ334*(1000-AW334*BM334)/(1000-AW334*BL334))/(100*BD334)</f>
        <v>0</v>
      </c>
      <c r="AJ334">
        <f>1000*BP334*AW334*(BL334-BM334)/(100*BD334*(1000-AW334*BL334))</f>
        <v>0</v>
      </c>
      <c r="AK334">
        <f>(AL334 - AM334 - BQ334*1E3/(8.314*(BS334+273.15)) * AO334/BP334 * AN334) * BP334/(100*BD334) * (1000 - BM334)/1000</f>
        <v>0</v>
      </c>
      <c r="AL334">
        <v>981.3040314552844</v>
      </c>
      <c r="AM334">
        <v>953.7137757575756</v>
      </c>
      <c r="AN334">
        <v>2.512504530851695</v>
      </c>
      <c r="AO334">
        <v>66.78939070799302</v>
      </c>
      <c r="AP334">
        <f>(AR334 - AQ334 + BQ334*1E3/(8.314*(BS334+273.15)) * AT334/BP334 * AS334) * BP334/(100*BD334) * 1000/(1000 - AR334)</f>
        <v>0</v>
      </c>
      <c r="AQ334">
        <v>14.83623946529182</v>
      </c>
      <c r="AR334">
        <v>16.15390060606062</v>
      </c>
      <c r="AS334">
        <v>4.459450309299956E-05</v>
      </c>
      <c r="AT334">
        <v>79.34896621495415</v>
      </c>
      <c r="AU334">
        <v>156</v>
      </c>
      <c r="AV334">
        <v>26</v>
      </c>
      <c r="AW334">
        <f>IF(AU334*$H$13&gt;=AY334,1.0,(AY334/(AY334-AU334*$H$13)))</f>
        <v>0</v>
      </c>
      <c r="AX334">
        <f>(AW334-1)*100</f>
        <v>0</v>
      </c>
      <c r="AY334">
        <f>MAX(0,($B$13+$C$13*BX334)/(1+$D$13*BX334)*BQ334/(BS334+273)*$E$13)</f>
        <v>0</v>
      </c>
      <c r="AZ334">
        <f>$B$11*BY334+$C$11*BZ334+$F$11*CK334*(1-CN334)</f>
        <v>0</v>
      </c>
      <c r="BA334">
        <f>AZ334*BB334</f>
        <v>0</v>
      </c>
      <c r="BB334">
        <f>($B$11*$D$9+$C$11*$D$9+$F$11*((CX334+CP334)/MAX(CX334+CP334+CY334, 0.1)*$I$9+CY334/MAX(CX334+CP334+CY334, 0.1)*$J$9))/($B$11+$C$11+$F$11)</f>
        <v>0</v>
      </c>
      <c r="BC334">
        <f>($B$11*$K$9+$C$11*$K$9+$F$11*((CX334+CP334)/MAX(CX334+CP334+CY334, 0.1)*$P$9+CY334/MAX(CX334+CP334+CY334, 0.1)*$Q$9))/($B$11+$C$11+$F$11)</f>
        <v>0</v>
      </c>
      <c r="BD334">
        <v>6</v>
      </c>
      <c r="BE334">
        <v>0.5</v>
      </c>
      <c r="BF334" t="s">
        <v>361</v>
      </c>
      <c r="BG334">
        <v>2</v>
      </c>
      <c r="BH334" t="b">
        <v>1</v>
      </c>
      <c r="BI334">
        <v>1728494116.714286</v>
      </c>
      <c r="BJ334">
        <v>920.187892857143</v>
      </c>
      <c r="BK334">
        <v>953.2654642857143</v>
      </c>
      <c r="BL334">
        <v>16.153375</v>
      </c>
      <c r="BM334">
        <v>14.831125</v>
      </c>
      <c r="BN334">
        <v>929.1552142857141</v>
      </c>
      <c r="BO334">
        <v>16.24386071428571</v>
      </c>
      <c r="BP334">
        <v>600.0105357142858</v>
      </c>
      <c r="BQ334">
        <v>97.50815714285714</v>
      </c>
      <c r="BR334">
        <v>0.1001178107142857</v>
      </c>
      <c r="BS334">
        <v>24.75431785714286</v>
      </c>
      <c r="BT334">
        <v>25.01856428571429</v>
      </c>
      <c r="BU334">
        <v>999.9000000000002</v>
      </c>
      <c r="BV334">
        <v>0</v>
      </c>
      <c r="BW334">
        <v>0</v>
      </c>
      <c r="BX334">
        <v>9998.74</v>
      </c>
      <c r="BY334">
        <v>0</v>
      </c>
      <c r="BZ334">
        <v>328.0607142857143</v>
      </c>
      <c r="CA334">
        <v>-33.077475</v>
      </c>
      <c r="CB334">
        <v>935.2961428571427</v>
      </c>
      <c r="CC334">
        <v>967.6161428571428</v>
      </c>
      <c r="CD334">
        <v>1.322259642857143</v>
      </c>
      <c r="CE334">
        <v>953.2654642857143</v>
      </c>
      <c r="CF334">
        <v>14.831125</v>
      </c>
      <c r="CG334">
        <v>1.575086785714286</v>
      </c>
      <c r="CH334">
        <v>1.446156071428571</v>
      </c>
      <c r="CI334">
        <v>13.71720357142857</v>
      </c>
      <c r="CJ334">
        <v>12.41045</v>
      </c>
      <c r="CK334">
        <v>1599.982142857143</v>
      </c>
      <c r="CL334">
        <v>0.6920040357142856</v>
      </c>
      <c r="CM334">
        <v>0.3079959642857142</v>
      </c>
      <c r="CN334">
        <v>0</v>
      </c>
      <c r="CO334">
        <v>2.241603571428571</v>
      </c>
      <c r="CP334">
        <v>0</v>
      </c>
      <c r="CQ334">
        <v>16435.36785714285</v>
      </c>
      <c r="CR334">
        <v>13790.04642857143</v>
      </c>
      <c r="CS334">
        <v>38.18717857142856</v>
      </c>
      <c r="CT334">
        <v>39.87925</v>
      </c>
      <c r="CU334">
        <v>38.72742857142856</v>
      </c>
      <c r="CV334">
        <v>38.26764285714285</v>
      </c>
      <c r="CW334">
        <v>37.723</v>
      </c>
      <c r="CX334">
        <v>1107.193571428571</v>
      </c>
      <c r="CY334">
        <v>492.7885714285716</v>
      </c>
      <c r="CZ334">
        <v>0</v>
      </c>
      <c r="DA334">
        <v>1728494181.4</v>
      </c>
      <c r="DB334">
        <v>0</v>
      </c>
      <c r="DC334">
        <v>1728490956.5</v>
      </c>
      <c r="DD334" t="s">
        <v>362</v>
      </c>
      <c r="DE334">
        <v>1728490952.5</v>
      </c>
      <c r="DF334">
        <v>1728490956.5</v>
      </c>
      <c r="DG334">
        <v>1</v>
      </c>
      <c r="DH334">
        <v>-0.065</v>
      </c>
      <c r="DI334">
        <v>-0.008</v>
      </c>
      <c r="DJ334">
        <v>-3.246</v>
      </c>
      <c r="DK334">
        <v>-0.091</v>
      </c>
      <c r="DL334">
        <v>52</v>
      </c>
      <c r="DM334">
        <v>15</v>
      </c>
      <c r="DN334">
        <v>0.25</v>
      </c>
      <c r="DO334">
        <v>0.13</v>
      </c>
      <c r="DP334">
        <v>-32.95849024390243</v>
      </c>
      <c r="DQ334">
        <v>-1.802525435540073</v>
      </c>
      <c r="DR334">
        <v>0.1907795750238529</v>
      </c>
      <c r="DS334">
        <v>0</v>
      </c>
      <c r="DT334">
        <v>1.322612682926829</v>
      </c>
      <c r="DU334">
        <v>-0.02541721254355412</v>
      </c>
      <c r="DV334">
        <v>0.002998920963987727</v>
      </c>
      <c r="DW334">
        <v>1</v>
      </c>
      <c r="DX334">
        <v>1</v>
      </c>
      <c r="DY334">
        <v>2</v>
      </c>
      <c r="DZ334" t="s">
        <v>363</v>
      </c>
      <c r="EA334">
        <v>3.23034</v>
      </c>
      <c r="EB334">
        <v>2.70408</v>
      </c>
      <c r="EC334">
        <v>0.179996</v>
      </c>
      <c r="ED334">
        <v>0.183425</v>
      </c>
      <c r="EE334">
        <v>0.0846073</v>
      </c>
      <c r="EF334">
        <v>0.0795785</v>
      </c>
      <c r="EG334">
        <v>26975.2</v>
      </c>
      <c r="EH334">
        <v>26187.5</v>
      </c>
      <c r="EI334">
        <v>31498.9</v>
      </c>
      <c r="EJ334">
        <v>30397</v>
      </c>
      <c r="EK334">
        <v>38637.4</v>
      </c>
      <c r="EL334">
        <v>36991.5</v>
      </c>
      <c r="EM334">
        <v>44158.2</v>
      </c>
      <c r="EN334">
        <v>42438.4</v>
      </c>
      <c r="EO334">
        <v>1.83928</v>
      </c>
      <c r="EP334">
        <v>1.87655</v>
      </c>
      <c r="EQ334">
        <v>0.079263</v>
      </c>
      <c r="ER334">
        <v>0</v>
      </c>
      <c r="ES334">
        <v>23.7032</v>
      </c>
      <c r="ET334">
        <v>999.9</v>
      </c>
      <c r="EU334">
        <v>69.40000000000001</v>
      </c>
      <c r="EV334">
        <v>24.6</v>
      </c>
      <c r="EW334">
        <v>22.0965</v>
      </c>
      <c r="EX334">
        <v>61.0519</v>
      </c>
      <c r="EY334">
        <v>24.7516</v>
      </c>
      <c r="EZ334">
        <v>1</v>
      </c>
      <c r="FA334">
        <v>-0.0924619</v>
      </c>
      <c r="FB334">
        <v>2.25265</v>
      </c>
      <c r="FC334">
        <v>20.1853</v>
      </c>
      <c r="FD334">
        <v>5.21804</v>
      </c>
      <c r="FE334">
        <v>11.998</v>
      </c>
      <c r="FF334">
        <v>4.96345</v>
      </c>
      <c r="FG334">
        <v>3.2955</v>
      </c>
      <c r="FH334">
        <v>9999</v>
      </c>
      <c r="FI334">
        <v>9999</v>
      </c>
      <c r="FJ334">
        <v>9999</v>
      </c>
      <c r="FK334">
        <v>148.9</v>
      </c>
      <c r="FL334">
        <v>4.97099</v>
      </c>
      <c r="FM334">
        <v>1.86768</v>
      </c>
      <c r="FN334">
        <v>1.85896</v>
      </c>
      <c r="FO334">
        <v>1.86508</v>
      </c>
      <c r="FP334">
        <v>1.86309</v>
      </c>
      <c r="FQ334">
        <v>1.86443</v>
      </c>
      <c r="FR334">
        <v>1.85988</v>
      </c>
      <c r="FS334">
        <v>1.86395</v>
      </c>
      <c r="FT334">
        <v>0</v>
      </c>
      <c r="FU334">
        <v>0</v>
      </c>
      <c r="FV334">
        <v>0</v>
      </c>
      <c r="FW334">
        <v>0</v>
      </c>
      <c r="FX334" t="s">
        <v>364</v>
      </c>
      <c r="FY334" t="s">
        <v>365</v>
      </c>
      <c r="FZ334" t="s">
        <v>366</v>
      </c>
      <c r="GA334" t="s">
        <v>366</v>
      </c>
      <c r="GB334" t="s">
        <v>366</v>
      </c>
      <c r="GC334" t="s">
        <v>366</v>
      </c>
      <c r="GD334">
        <v>0</v>
      </c>
      <c r="GE334">
        <v>100</v>
      </c>
      <c r="GF334">
        <v>100</v>
      </c>
      <c r="GG334">
        <v>-9.086</v>
      </c>
      <c r="GH334">
        <v>-0.0905</v>
      </c>
      <c r="GI334">
        <v>-2.868309889394353</v>
      </c>
      <c r="GJ334">
        <v>-0.006773961979547998</v>
      </c>
      <c r="GK334">
        <v>-8.296070481250098E-08</v>
      </c>
      <c r="GL334">
        <v>3.322967193956903E-10</v>
      </c>
      <c r="GM334">
        <v>-0.07871069313407227</v>
      </c>
      <c r="GN334">
        <v>-0.00208336341840114</v>
      </c>
      <c r="GO334">
        <v>8.801746095907445E-05</v>
      </c>
      <c r="GP334">
        <v>-2.677693255255651E-07</v>
      </c>
      <c r="GQ334">
        <v>3</v>
      </c>
      <c r="GR334">
        <v>2052</v>
      </c>
      <c r="GS334">
        <v>2</v>
      </c>
      <c r="GT334">
        <v>18</v>
      </c>
      <c r="GU334">
        <v>52.9</v>
      </c>
      <c r="GV334">
        <v>52.8</v>
      </c>
      <c r="GW334">
        <v>2.23022</v>
      </c>
      <c r="GX334">
        <v>2.37183</v>
      </c>
      <c r="GY334">
        <v>1.44897</v>
      </c>
      <c r="GZ334">
        <v>2.31934</v>
      </c>
      <c r="HA334">
        <v>1.55151</v>
      </c>
      <c r="HB334">
        <v>2.26562</v>
      </c>
      <c r="HC334">
        <v>29.8151</v>
      </c>
      <c r="HD334">
        <v>14.4385</v>
      </c>
      <c r="HE334">
        <v>18</v>
      </c>
      <c r="HF334">
        <v>414.758</v>
      </c>
      <c r="HG334">
        <v>432.72</v>
      </c>
      <c r="HH334">
        <v>20.2847</v>
      </c>
      <c r="HI334">
        <v>25.7564</v>
      </c>
      <c r="HJ334">
        <v>30.0006</v>
      </c>
      <c r="HK334">
        <v>25.6899</v>
      </c>
      <c r="HL334">
        <v>25.6084</v>
      </c>
      <c r="HM334">
        <v>44.6683</v>
      </c>
      <c r="HN334">
        <v>41.1369</v>
      </c>
      <c r="HO334">
        <v>18.3651</v>
      </c>
      <c r="HP334">
        <v>20.2883</v>
      </c>
      <c r="HQ334">
        <v>987.563</v>
      </c>
      <c r="HR334">
        <v>14.7341</v>
      </c>
      <c r="HS334">
        <v>99.9783</v>
      </c>
      <c r="HT334">
        <v>101.415</v>
      </c>
    </row>
    <row r="335" spans="1:228">
      <c r="A335">
        <v>319</v>
      </c>
      <c r="B335">
        <v>1728494129.5</v>
      </c>
      <c r="C335">
        <v>3192</v>
      </c>
      <c r="D335" t="s">
        <v>1006</v>
      </c>
      <c r="E335" t="s">
        <v>1007</v>
      </c>
      <c r="F335">
        <v>5</v>
      </c>
      <c r="G335" t="s">
        <v>357</v>
      </c>
      <c r="H335" t="s">
        <v>358</v>
      </c>
      <c r="I335" t="s">
        <v>359</v>
      </c>
      <c r="J335" t="s">
        <v>851</v>
      </c>
      <c r="K335">
        <v>1728494122</v>
      </c>
      <c r="L335">
        <f>(M335)/1000</f>
        <v>0</v>
      </c>
      <c r="M335">
        <f>IF(BH335, AP335, AJ335)</f>
        <v>0</v>
      </c>
      <c r="N335">
        <f>IF(BH335, AK335, AI335)</f>
        <v>0</v>
      </c>
      <c r="O335">
        <f>BJ335 - IF(AW335&gt;1, N335*BD335*100.0/(AY335), 0)</f>
        <v>0</v>
      </c>
      <c r="P335">
        <f>((V335-L335/2)*O335-N335)/(V335+L335/2)</f>
        <v>0</v>
      </c>
      <c r="Q335">
        <f>P335*(BQ335+BR335)/1000.0</f>
        <v>0</v>
      </c>
      <c r="R335">
        <f>(BJ335 - IF(AW335&gt;1, N335*BD335*100.0/(AY335), 0))*(BQ335+BR335)/1000.0</f>
        <v>0</v>
      </c>
      <c r="S335">
        <f>2.0/((1/U335-1/T335)+SIGN(U335)*SQRT((1/U335-1/T335)*(1/U335-1/T335) + 4*BE335/((BE335+1)*(BE335+1))*(2*1/U335*1/T335-1/T335*1/T335)))</f>
        <v>0</v>
      </c>
      <c r="T335">
        <f>IF(LEFT(BF335,1)&lt;&gt;"0",IF(LEFT(BF335,1)="1",3.0,BG335),$D$5+$E$5*(BX335*BQ335/($K$5*1000))+$F$5*(BX335*BQ335/($K$5*1000))*MAX(MIN(BD335,$J$5),$I$5)*MAX(MIN(BD335,$J$5),$I$5)+$G$5*MAX(MIN(BD335,$J$5),$I$5)*(BX335*BQ335/($K$5*1000))+$H$5*(BX335*BQ335/($K$5*1000))*(BX335*BQ335/($K$5*1000)))</f>
        <v>0</v>
      </c>
      <c r="U335">
        <f>L335*(1000-(1000*0.61365*exp(17.502*Y335/(240.97+Y335))/(BQ335+BR335)+BL335)/2)/(1000*0.61365*exp(17.502*Y335/(240.97+Y335))/(BQ335+BR335)-BL335)</f>
        <v>0</v>
      </c>
      <c r="V335">
        <f>1/((BE335+1)/(S335/1.6)+1/(T335/1.37)) + BE335/((BE335+1)/(S335/1.6) + BE335/(T335/1.37))</f>
        <v>0</v>
      </c>
      <c r="W335">
        <f>(AZ335*BC335)</f>
        <v>0</v>
      </c>
      <c r="X335">
        <f>(BS335+(W335+2*0.95*5.67E-8*(((BS335+$B$7)+273)^4-(BS335+273)^4)-44100*L335)/(1.84*29.3*T335+8*0.95*5.67E-8*(BS335+273)^3))</f>
        <v>0</v>
      </c>
      <c r="Y335">
        <f>($C$7*BT335+$D$7*BU335+$E$7*X335)</f>
        <v>0</v>
      </c>
      <c r="Z335">
        <f>0.61365*exp(17.502*Y335/(240.97+Y335))</f>
        <v>0</v>
      </c>
      <c r="AA335">
        <f>(AB335/AC335*100)</f>
        <v>0</v>
      </c>
      <c r="AB335">
        <f>BL335*(BQ335+BR335)/1000</f>
        <v>0</v>
      </c>
      <c r="AC335">
        <f>0.61365*exp(17.502*BS335/(240.97+BS335))</f>
        <v>0</v>
      </c>
      <c r="AD335">
        <f>(Z335-BL335*(BQ335+BR335)/1000)</f>
        <v>0</v>
      </c>
      <c r="AE335">
        <f>(-L335*44100)</f>
        <v>0</v>
      </c>
      <c r="AF335">
        <f>2*29.3*T335*0.92*(BS335-Y335)</f>
        <v>0</v>
      </c>
      <c r="AG335">
        <f>2*0.95*5.67E-8*(((BS335+$B$7)+273)^4-(Y335+273)^4)</f>
        <v>0</v>
      </c>
      <c r="AH335">
        <f>W335+AG335+AE335+AF335</f>
        <v>0</v>
      </c>
      <c r="AI335">
        <f>BP335*AW335*(BK335-BJ335*(1000-AW335*BM335)/(1000-AW335*BL335))/(100*BD335)</f>
        <v>0</v>
      </c>
      <c r="AJ335">
        <f>1000*BP335*AW335*(BL335-BM335)/(100*BD335*(1000-AW335*BL335))</f>
        <v>0</v>
      </c>
      <c r="AK335">
        <f>(AL335 - AM335 - BQ335*1E3/(8.314*(BS335+273.15)) * AO335/BP335 * AN335) * BP335/(100*BD335) * (1000 - BM335)/1000</f>
        <v>0</v>
      </c>
      <c r="AL335">
        <v>993.9097778503598</v>
      </c>
      <c r="AM335">
        <v>966.3497515151515</v>
      </c>
      <c r="AN335">
        <v>2.526869855046459</v>
      </c>
      <c r="AO335">
        <v>66.78939070799302</v>
      </c>
      <c r="AP335">
        <f>(AR335 - AQ335 + BQ335*1E3/(8.314*(BS335+273.15)) * AT335/BP335 * AS335) * BP335/(100*BD335) * 1000/(1000 - AR335)</f>
        <v>0</v>
      </c>
      <c r="AQ335">
        <v>14.7796678724533</v>
      </c>
      <c r="AR335">
        <v>16.13489393939394</v>
      </c>
      <c r="AS335">
        <v>-0.0002315394952696376</v>
      </c>
      <c r="AT335">
        <v>79.34896621495415</v>
      </c>
      <c r="AU335">
        <v>156</v>
      </c>
      <c r="AV335">
        <v>26</v>
      </c>
      <c r="AW335">
        <f>IF(AU335*$H$13&gt;=AY335,1.0,(AY335/(AY335-AU335*$H$13)))</f>
        <v>0</v>
      </c>
      <c r="AX335">
        <f>(AW335-1)*100</f>
        <v>0</v>
      </c>
      <c r="AY335">
        <f>MAX(0,($B$13+$C$13*BX335)/(1+$D$13*BX335)*BQ335/(BS335+273)*$E$13)</f>
        <v>0</v>
      </c>
      <c r="AZ335">
        <f>$B$11*BY335+$C$11*BZ335+$F$11*CK335*(1-CN335)</f>
        <v>0</v>
      </c>
      <c r="BA335">
        <f>AZ335*BB335</f>
        <v>0</v>
      </c>
      <c r="BB335">
        <f>($B$11*$D$9+$C$11*$D$9+$F$11*((CX335+CP335)/MAX(CX335+CP335+CY335, 0.1)*$I$9+CY335/MAX(CX335+CP335+CY335, 0.1)*$J$9))/($B$11+$C$11+$F$11)</f>
        <v>0</v>
      </c>
      <c r="BC335">
        <f>($B$11*$K$9+$C$11*$K$9+$F$11*((CX335+CP335)/MAX(CX335+CP335+CY335, 0.1)*$P$9+CY335/MAX(CX335+CP335+CY335, 0.1)*$Q$9))/($B$11+$C$11+$F$11)</f>
        <v>0</v>
      </c>
      <c r="BD335">
        <v>6</v>
      </c>
      <c r="BE335">
        <v>0.5</v>
      </c>
      <c r="BF335" t="s">
        <v>361</v>
      </c>
      <c r="BG335">
        <v>2</v>
      </c>
      <c r="BH335" t="b">
        <v>1</v>
      </c>
      <c r="BI335">
        <v>1728494122</v>
      </c>
      <c r="BJ335">
        <v>933.3365555555555</v>
      </c>
      <c r="BK335">
        <v>966.5394074074073</v>
      </c>
      <c r="BL335">
        <v>16.15034444444445</v>
      </c>
      <c r="BM335">
        <v>14.81441481481481</v>
      </c>
      <c r="BN335">
        <v>942.3839999999998</v>
      </c>
      <c r="BO335">
        <v>16.24083703703704</v>
      </c>
      <c r="BP335">
        <v>599.9948148148147</v>
      </c>
      <c r="BQ335">
        <v>97.5086851851852</v>
      </c>
      <c r="BR335">
        <v>0.1000576</v>
      </c>
      <c r="BS335">
        <v>24.74316666666666</v>
      </c>
      <c r="BT335">
        <v>25.00851481481482</v>
      </c>
      <c r="BU335">
        <v>999.9000000000001</v>
      </c>
      <c r="BV335">
        <v>0</v>
      </c>
      <c r="BW335">
        <v>0</v>
      </c>
      <c r="BX335">
        <v>9986.939629629629</v>
      </c>
      <c r="BY335">
        <v>0</v>
      </c>
      <c r="BZ335">
        <v>304.189037037037</v>
      </c>
      <c r="CA335">
        <v>-33.20275925925926</v>
      </c>
      <c r="CB335">
        <v>948.6576666666666</v>
      </c>
      <c r="CC335">
        <v>981.0731111111111</v>
      </c>
      <c r="CD335">
        <v>1.335931111111111</v>
      </c>
      <c r="CE335">
        <v>966.5394074074073</v>
      </c>
      <c r="CF335">
        <v>14.81441481481481</v>
      </c>
      <c r="CG335">
        <v>1.574799629629629</v>
      </c>
      <c r="CH335">
        <v>1.444534444444445</v>
      </c>
      <c r="CI335">
        <v>13.71439629629629</v>
      </c>
      <c r="CJ335">
        <v>12.39335925925926</v>
      </c>
      <c r="CK335">
        <v>1599.997037037037</v>
      </c>
      <c r="CL335">
        <v>0.692012037037037</v>
      </c>
      <c r="CM335">
        <v>0.307987962962963</v>
      </c>
      <c r="CN335">
        <v>0</v>
      </c>
      <c r="CO335">
        <v>2.187048148148148</v>
      </c>
      <c r="CP335">
        <v>0</v>
      </c>
      <c r="CQ335">
        <v>16462.14444444445</v>
      </c>
      <c r="CR335">
        <v>13790.21481481481</v>
      </c>
      <c r="CS335">
        <v>38.2867037037037</v>
      </c>
      <c r="CT335">
        <v>39.97196296296296</v>
      </c>
      <c r="CU335">
        <v>38.81455555555555</v>
      </c>
      <c r="CV335">
        <v>38.39099999999999</v>
      </c>
      <c r="CW335">
        <v>37.81688888888888</v>
      </c>
      <c r="CX335">
        <v>1107.216666666667</v>
      </c>
      <c r="CY335">
        <v>492.7803703703703</v>
      </c>
      <c r="CZ335">
        <v>0</v>
      </c>
      <c r="DA335">
        <v>1728494186.2</v>
      </c>
      <c r="DB335">
        <v>0</v>
      </c>
      <c r="DC335">
        <v>1728490956.5</v>
      </c>
      <c r="DD335" t="s">
        <v>362</v>
      </c>
      <c r="DE335">
        <v>1728490952.5</v>
      </c>
      <c r="DF335">
        <v>1728490956.5</v>
      </c>
      <c r="DG335">
        <v>1</v>
      </c>
      <c r="DH335">
        <v>-0.065</v>
      </c>
      <c r="DI335">
        <v>-0.008</v>
      </c>
      <c r="DJ335">
        <v>-3.246</v>
      </c>
      <c r="DK335">
        <v>-0.091</v>
      </c>
      <c r="DL335">
        <v>52</v>
      </c>
      <c r="DM335">
        <v>15</v>
      </c>
      <c r="DN335">
        <v>0.25</v>
      </c>
      <c r="DO335">
        <v>0.13</v>
      </c>
      <c r="DP335">
        <v>-33.11345</v>
      </c>
      <c r="DQ335">
        <v>-1.350970356472756</v>
      </c>
      <c r="DR335">
        <v>0.1483459015274774</v>
      </c>
      <c r="DS335">
        <v>0</v>
      </c>
      <c r="DT335">
        <v>1.3311555</v>
      </c>
      <c r="DU335">
        <v>0.1257215009380862</v>
      </c>
      <c r="DV335">
        <v>0.01766658865627432</v>
      </c>
      <c r="DW335">
        <v>0</v>
      </c>
      <c r="DX335">
        <v>0</v>
      </c>
      <c r="DY335">
        <v>2</v>
      </c>
      <c r="DZ335" t="s">
        <v>386</v>
      </c>
      <c r="EA335">
        <v>3.23038</v>
      </c>
      <c r="EB335">
        <v>2.70433</v>
      </c>
      <c r="EC335">
        <v>0.181525</v>
      </c>
      <c r="ED335">
        <v>0.184956</v>
      </c>
      <c r="EE335">
        <v>0.0845243</v>
      </c>
      <c r="EF335">
        <v>0.07939549999999999</v>
      </c>
      <c r="EG335">
        <v>26924.7</v>
      </c>
      <c r="EH335">
        <v>26137.7</v>
      </c>
      <c r="EI335">
        <v>31498.6</v>
      </c>
      <c r="EJ335">
        <v>30396.2</v>
      </c>
      <c r="EK335">
        <v>38640.5</v>
      </c>
      <c r="EL335">
        <v>36998</v>
      </c>
      <c r="EM335">
        <v>44157.7</v>
      </c>
      <c r="EN335">
        <v>42437.4</v>
      </c>
      <c r="EO335">
        <v>1.83885</v>
      </c>
      <c r="EP335">
        <v>1.8769</v>
      </c>
      <c r="EQ335">
        <v>0.0787899</v>
      </c>
      <c r="ER335">
        <v>0</v>
      </c>
      <c r="ES335">
        <v>23.7054</v>
      </c>
      <c r="ET335">
        <v>999.9</v>
      </c>
      <c r="EU335">
        <v>69.40000000000001</v>
      </c>
      <c r="EV335">
        <v>24.6</v>
      </c>
      <c r="EW335">
        <v>22.0977</v>
      </c>
      <c r="EX335">
        <v>61.0019</v>
      </c>
      <c r="EY335">
        <v>24.7636</v>
      </c>
      <c r="EZ335">
        <v>1</v>
      </c>
      <c r="FA335">
        <v>-0.0918267</v>
      </c>
      <c r="FB335">
        <v>2.22221</v>
      </c>
      <c r="FC335">
        <v>20.1873</v>
      </c>
      <c r="FD335">
        <v>5.21834</v>
      </c>
      <c r="FE335">
        <v>11.998</v>
      </c>
      <c r="FF335">
        <v>4.96365</v>
      </c>
      <c r="FG335">
        <v>3.2955</v>
      </c>
      <c r="FH335">
        <v>9999</v>
      </c>
      <c r="FI335">
        <v>9999</v>
      </c>
      <c r="FJ335">
        <v>9999</v>
      </c>
      <c r="FK335">
        <v>148.9</v>
      </c>
      <c r="FL335">
        <v>4.97097</v>
      </c>
      <c r="FM335">
        <v>1.86768</v>
      </c>
      <c r="FN335">
        <v>1.85891</v>
      </c>
      <c r="FO335">
        <v>1.86508</v>
      </c>
      <c r="FP335">
        <v>1.86305</v>
      </c>
      <c r="FQ335">
        <v>1.86441</v>
      </c>
      <c r="FR335">
        <v>1.85985</v>
      </c>
      <c r="FS335">
        <v>1.86396</v>
      </c>
      <c r="FT335">
        <v>0</v>
      </c>
      <c r="FU335">
        <v>0</v>
      </c>
      <c r="FV335">
        <v>0</v>
      </c>
      <c r="FW335">
        <v>0</v>
      </c>
      <c r="FX335" t="s">
        <v>364</v>
      </c>
      <c r="FY335" t="s">
        <v>365</v>
      </c>
      <c r="FZ335" t="s">
        <v>366</v>
      </c>
      <c r="GA335" t="s">
        <v>366</v>
      </c>
      <c r="GB335" t="s">
        <v>366</v>
      </c>
      <c r="GC335" t="s">
        <v>366</v>
      </c>
      <c r="GD335">
        <v>0</v>
      </c>
      <c r="GE335">
        <v>100</v>
      </c>
      <c r="GF335">
        <v>100</v>
      </c>
      <c r="GG335">
        <v>-9.161</v>
      </c>
      <c r="GH335">
        <v>-0.0905</v>
      </c>
      <c r="GI335">
        <v>-2.868309889394353</v>
      </c>
      <c r="GJ335">
        <v>-0.006773961979547998</v>
      </c>
      <c r="GK335">
        <v>-8.296070481250098E-08</v>
      </c>
      <c r="GL335">
        <v>3.322967193956903E-10</v>
      </c>
      <c r="GM335">
        <v>-0.07871069313407227</v>
      </c>
      <c r="GN335">
        <v>-0.00208336341840114</v>
      </c>
      <c r="GO335">
        <v>8.801746095907445E-05</v>
      </c>
      <c r="GP335">
        <v>-2.677693255255651E-07</v>
      </c>
      <c r="GQ335">
        <v>3</v>
      </c>
      <c r="GR335">
        <v>2052</v>
      </c>
      <c r="GS335">
        <v>2</v>
      </c>
      <c r="GT335">
        <v>18</v>
      </c>
      <c r="GU335">
        <v>53</v>
      </c>
      <c r="GV335">
        <v>52.9</v>
      </c>
      <c r="GW335">
        <v>2.25098</v>
      </c>
      <c r="GX335">
        <v>2.36694</v>
      </c>
      <c r="GY335">
        <v>1.44775</v>
      </c>
      <c r="GZ335">
        <v>2.32056</v>
      </c>
      <c r="HA335">
        <v>1.55151</v>
      </c>
      <c r="HB335">
        <v>2.3999</v>
      </c>
      <c r="HC335">
        <v>29.8151</v>
      </c>
      <c r="HD335">
        <v>14.456</v>
      </c>
      <c r="HE335">
        <v>18</v>
      </c>
      <c r="HF335">
        <v>414.61</v>
      </c>
      <c r="HG335">
        <v>433.01</v>
      </c>
      <c r="HH335">
        <v>20.2787</v>
      </c>
      <c r="HI335">
        <v>25.769</v>
      </c>
      <c r="HJ335">
        <v>30.0007</v>
      </c>
      <c r="HK335">
        <v>25.7007</v>
      </c>
      <c r="HL335">
        <v>25.6191</v>
      </c>
      <c r="HM335">
        <v>45.1407</v>
      </c>
      <c r="HN335">
        <v>41.1369</v>
      </c>
      <c r="HO335">
        <v>18.3651</v>
      </c>
      <c r="HP335">
        <v>20.2867</v>
      </c>
      <c r="HQ335">
        <v>1002.6</v>
      </c>
      <c r="HR335">
        <v>14.7423</v>
      </c>
      <c r="HS335">
        <v>99.9772</v>
      </c>
      <c r="HT335">
        <v>101.412</v>
      </c>
    </row>
    <row r="336" spans="1:228">
      <c r="A336">
        <v>320</v>
      </c>
      <c r="B336">
        <v>1728494134.5</v>
      </c>
      <c r="C336">
        <v>3197</v>
      </c>
      <c r="D336" t="s">
        <v>1008</v>
      </c>
      <c r="E336" t="s">
        <v>1009</v>
      </c>
      <c r="F336">
        <v>5</v>
      </c>
      <c r="G336" t="s">
        <v>357</v>
      </c>
      <c r="H336" t="s">
        <v>358</v>
      </c>
      <c r="I336" t="s">
        <v>359</v>
      </c>
      <c r="J336" t="s">
        <v>851</v>
      </c>
      <c r="K336">
        <v>1728494126.714286</v>
      </c>
      <c r="L336">
        <f>(M336)/1000</f>
        <v>0</v>
      </c>
      <c r="M336">
        <f>IF(BH336, AP336, AJ336)</f>
        <v>0</v>
      </c>
      <c r="N336">
        <f>IF(BH336, AK336, AI336)</f>
        <v>0</v>
      </c>
      <c r="O336">
        <f>BJ336 - IF(AW336&gt;1, N336*BD336*100.0/(AY336), 0)</f>
        <v>0</v>
      </c>
      <c r="P336">
        <f>((V336-L336/2)*O336-N336)/(V336+L336/2)</f>
        <v>0</v>
      </c>
      <c r="Q336">
        <f>P336*(BQ336+BR336)/1000.0</f>
        <v>0</v>
      </c>
      <c r="R336">
        <f>(BJ336 - IF(AW336&gt;1, N336*BD336*100.0/(AY336), 0))*(BQ336+BR336)/1000.0</f>
        <v>0</v>
      </c>
      <c r="S336">
        <f>2.0/((1/U336-1/T336)+SIGN(U336)*SQRT((1/U336-1/T336)*(1/U336-1/T336) + 4*BE336/((BE336+1)*(BE336+1))*(2*1/U336*1/T336-1/T336*1/T336)))</f>
        <v>0</v>
      </c>
      <c r="T336">
        <f>IF(LEFT(BF336,1)&lt;&gt;"0",IF(LEFT(BF336,1)="1",3.0,BG336),$D$5+$E$5*(BX336*BQ336/($K$5*1000))+$F$5*(BX336*BQ336/($K$5*1000))*MAX(MIN(BD336,$J$5),$I$5)*MAX(MIN(BD336,$J$5),$I$5)+$G$5*MAX(MIN(BD336,$J$5),$I$5)*(BX336*BQ336/($K$5*1000))+$H$5*(BX336*BQ336/($K$5*1000))*(BX336*BQ336/($K$5*1000)))</f>
        <v>0</v>
      </c>
      <c r="U336">
        <f>L336*(1000-(1000*0.61365*exp(17.502*Y336/(240.97+Y336))/(BQ336+BR336)+BL336)/2)/(1000*0.61365*exp(17.502*Y336/(240.97+Y336))/(BQ336+BR336)-BL336)</f>
        <v>0</v>
      </c>
      <c r="V336">
        <f>1/((BE336+1)/(S336/1.6)+1/(T336/1.37)) + BE336/((BE336+1)/(S336/1.6) + BE336/(T336/1.37))</f>
        <v>0</v>
      </c>
      <c r="W336">
        <f>(AZ336*BC336)</f>
        <v>0</v>
      </c>
      <c r="X336">
        <f>(BS336+(W336+2*0.95*5.67E-8*(((BS336+$B$7)+273)^4-(BS336+273)^4)-44100*L336)/(1.84*29.3*T336+8*0.95*5.67E-8*(BS336+273)^3))</f>
        <v>0</v>
      </c>
      <c r="Y336">
        <f>($C$7*BT336+$D$7*BU336+$E$7*X336)</f>
        <v>0</v>
      </c>
      <c r="Z336">
        <f>0.61365*exp(17.502*Y336/(240.97+Y336))</f>
        <v>0</v>
      </c>
      <c r="AA336">
        <f>(AB336/AC336*100)</f>
        <v>0</v>
      </c>
      <c r="AB336">
        <f>BL336*(BQ336+BR336)/1000</f>
        <v>0</v>
      </c>
      <c r="AC336">
        <f>0.61365*exp(17.502*BS336/(240.97+BS336))</f>
        <v>0</v>
      </c>
      <c r="AD336">
        <f>(Z336-BL336*(BQ336+BR336)/1000)</f>
        <v>0</v>
      </c>
      <c r="AE336">
        <f>(-L336*44100)</f>
        <v>0</v>
      </c>
      <c r="AF336">
        <f>2*29.3*T336*0.92*(BS336-Y336)</f>
        <v>0</v>
      </c>
      <c r="AG336">
        <f>2*0.95*5.67E-8*(((BS336+$B$7)+273)^4-(Y336+273)^4)</f>
        <v>0</v>
      </c>
      <c r="AH336">
        <f>W336+AG336+AE336+AF336</f>
        <v>0</v>
      </c>
      <c r="AI336">
        <f>BP336*AW336*(BK336-BJ336*(1000-AW336*BM336)/(1000-AW336*BL336))/(100*BD336)</f>
        <v>0</v>
      </c>
      <c r="AJ336">
        <f>1000*BP336*AW336*(BL336-BM336)/(100*BD336*(1000-AW336*BL336))</f>
        <v>0</v>
      </c>
      <c r="AK336">
        <f>(AL336 - AM336 - BQ336*1E3/(8.314*(BS336+273.15)) * AO336/BP336 * AN336) * BP336/(100*BD336) * (1000 - BM336)/1000</f>
        <v>0</v>
      </c>
      <c r="AL336">
        <v>1006.781320950058</v>
      </c>
      <c r="AM336">
        <v>978.9631454545456</v>
      </c>
      <c r="AN336">
        <v>2.502823111408481</v>
      </c>
      <c r="AO336">
        <v>66.78939070799302</v>
      </c>
      <c r="AP336">
        <f>(AR336 - AQ336 + BQ336*1E3/(8.314*(BS336+273.15)) * AT336/BP336 * AS336) * BP336/(100*BD336) * 1000/(1000 - AR336)</f>
        <v>0</v>
      </c>
      <c r="AQ336">
        <v>14.76613822330467</v>
      </c>
      <c r="AR336">
        <v>16.11411878787878</v>
      </c>
      <c r="AS336">
        <v>-0.002271872269412334</v>
      </c>
      <c r="AT336">
        <v>79.34896621495415</v>
      </c>
      <c r="AU336">
        <v>156</v>
      </c>
      <c r="AV336">
        <v>26</v>
      </c>
      <c r="AW336">
        <f>IF(AU336*$H$13&gt;=AY336,1.0,(AY336/(AY336-AU336*$H$13)))</f>
        <v>0</v>
      </c>
      <c r="AX336">
        <f>(AW336-1)*100</f>
        <v>0</v>
      </c>
      <c r="AY336">
        <f>MAX(0,($B$13+$C$13*BX336)/(1+$D$13*BX336)*BQ336/(BS336+273)*$E$13)</f>
        <v>0</v>
      </c>
      <c r="AZ336">
        <f>$B$11*BY336+$C$11*BZ336+$F$11*CK336*(1-CN336)</f>
        <v>0</v>
      </c>
      <c r="BA336">
        <f>AZ336*BB336</f>
        <v>0</v>
      </c>
      <c r="BB336">
        <f>($B$11*$D$9+$C$11*$D$9+$F$11*((CX336+CP336)/MAX(CX336+CP336+CY336, 0.1)*$I$9+CY336/MAX(CX336+CP336+CY336, 0.1)*$J$9))/($B$11+$C$11+$F$11)</f>
        <v>0</v>
      </c>
      <c r="BC336">
        <f>($B$11*$K$9+$C$11*$K$9+$F$11*((CX336+CP336)/MAX(CX336+CP336+CY336, 0.1)*$P$9+CY336/MAX(CX336+CP336+CY336, 0.1)*$Q$9))/($B$11+$C$11+$F$11)</f>
        <v>0</v>
      </c>
      <c r="BD336">
        <v>6</v>
      </c>
      <c r="BE336">
        <v>0.5</v>
      </c>
      <c r="BF336" t="s">
        <v>361</v>
      </c>
      <c r="BG336">
        <v>2</v>
      </c>
      <c r="BH336" t="b">
        <v>1</v>
      </c>
      <c r="BI336">
        <v>1728494126.714286</v>
      </c>
      <c r="BJ336">
        <v>945.085892857143</v>
      </c>
      <c r="BK336">
        <v>978.3803928571431</v>
      </c>
      <c r="BL336">
        <v>16.14008214285714</v>
      </c>
      <c r="BM336">
        <v>14.79397857142857</v>
      </c>
      <c r="BN336">
        <v>954.2047142857143</v>
      </c>
      <c r="BO336">
        <v>16.23057857142857</v>
      </c>
      <c r="BP336">
        <v>599.9868928571428</v>
      </c>
      <c r="BQ336">
        <v>97.50874999999999</v>
      </c>
      <c r="BR336">
        <v>0.0999088357142857</v>
      </c>
      <c r="BS336">
        <v>24.73753928571429</v>
      </c>
      <c r="BT336">
        <v>25.00268214285714</v>
      </c>
      <c r="BU336">
        <v>999.9000000000002</v>
      </c>
      <c r="BV336">
        <v>0</v>
      </c>
      <c r="BW336">
        <v>0</v>
      </c>
      <c r="BX336">
        <v>10002.52392857143</v>
      </c>
      <c r="BY336">
        <v>0</v>
      </c>
      <c r="BZ336">
        <v>288.9424642857143</v>
      </c>
      <c r="CA336">
        <v>-33.29440357142858</v>
      </c>
      <c r="CB336">
        <v>960.5897857142857</v>
      </c>
      <c r="CC336">
        <v>993.0713214285715</v>
      </c>
      <c r="CD336">
        <v>1.3461025</v>
      </c>
      <c r="CE336">
        <v>978.3803928571431</v>
      </c>
      <c r="CF336">
        <v>14.79397857142857</v>
      </c>
      <c r="CG336">
        <v>1.573799642857143</v>
      </c>
      <c r="CH336">
        <v>1.442543214285714</v>
      </c>
      <c r="CI336">
        <v>13.704625</v>
      </c>
      <c r="CJ336">
        <v>12.37234642857143</v>
      </c>
      <c r="CK336">
        <v>1599.991785714286</v>
      </c>
      <c r="CL336">
        <v>0.6920136785714286</v>
      </c>
      <c r="CM336">
        <v>0.3079863214285714</v>
      </c>
      <c r="CN336">
        <v>0</v>
      </c>
      <c r="CO336">
        <v>2.126896428571428</v>
      </c>
      <c r="CP336">
        <v>0</v>
      </c>
      <c r="CQ336">
        <v>16484.22857142857</v>
      </c>
      <c r="CR336">
        <v>13790.17857142857</v>
      </c>
      <c r="CS336">
        <v>38.37025</v>
      </c>
      <c r="CT336">
        <v>40.04664285714285</v>
      </c>
      <c r="CU336">
        <v>38.87910714285714</v>
      </c>
      <c r="CV336">
        <v>38.50871428571428</v>
      </c>
      <c r="CW336">
        <v>37.90157142857142</v>
      </c>
      <c r="CX336">
        <v>1107.215714285714</v>
      </c>
      <c r="CY336">
        <v>492.7760714285715</v>
      </c>
      <c r="CZ336">
        <v>0</v>
      </c>
      <c r="DA336">
        <v>1728494191.6</v>
      </c>
      <c r="DB336">
        <v>0</v>
      </c>
      <c r="DC336">
        <v>1728490956.5</v>
      </c>
      <c r="DD336" t="s">
        <v>362</v>
      </c>
      <c r="DE336">
        <v>1728490952.5</v>
      </c>
      <c r="DF336">
        <v>1728490956.5</v>
      </c>
      <c r="DG336">
        <v>1</v>
      </c>
      <c r="DH336">
        <v>-0.065</v>
      </c>
      <c r="DI336">
        <v>-0.008</v>
      </c>
      <c r="DJ336">
        <v>-3.246</v>
      </c>
      <c r="DK336">
        <v>-0.091</v>
      </c>
      <c r="DL336">
        <v>52</v>
      </c>
      <c r="DM336">
        <v>15</v>
      </c>
      <c r="DN336">
        <v>0.25</v>
      </c>
      <c r="DO336">
        <v>0.13</v>
      </c>
      <c r="DP336">
        <v>-33.25271</v>
      </c>
      <c r="DQ336">
        <v>-1.282086303939944</v>
      </c>
      <c r="DR336">
        <v>0.1421669701442639</v>
      </c>
      <c r="DS336">
        <v>0</v>
      </c>
      <c r="DT336">
        <v>1.339801</v>
      </c>
      <c r="DU336">
        <v>0.1708210131332047</v>
      </c>
      <c r="DV336">
        <v>0.02038187513454049</v>
      </c>
      <c r="DW336">
        <v>0</v>
      </c>
      <c r="DX336">
        <v>0</v>
      </c>
      <c r="DY336">
        <v>2</v>
      </c>
      <c r="DZ336" t="s">
        <v>386</v>
      </c>
      <c r="EA336">
        <v>3.23018</v>
      </c>
      <c r="EB336">
        <v>2.70441</v>
      </c>
      <c r="EC336">
        <v>0.183045</v>
      </c>
      <c r="ED336">
        <v>0.186445</v>
      </c>
      <c r="EE336">
        <v>0.08444939999999999</v>
      </c>
      <c r="EF336">
        <v>0.07939259999999999</v>
      </c>
      <c r="EG336">
        <v>26873.5</v>
      </c>
      <c r="EH336">
        <v>26089.2</v>
      </c>
      <c r="EI336">
        <v>31497.3</v>
      </c>
      <c r="EJ336">
        <v>30395.4</v>
      </c>
      <c r="EK336">
        <v>38642</v>
      </c>
      <c r="EL336">
        <v>36997.1</v>
      </c>
      <c r="EM336">
        <v>44155.8</v>
      </c>
      <c r="EN336">
        <v>42436.1</v>
      </c>
      <c r="EO336">
        <v>1.83908</v>
      </c>
      <c r="EP336">
        <v>1.87668</v>
      </c>
      <c r="EQ336">
        <v>0.078205</v>
      </c>
      <c r="ER336">
        <v>0</v>
      </c>
      <c r="ES336">
        <v>23.7071</v>
      </c>
      <c r="ET336">
        <v>999.9</v>
      </c>
      <c r="EU336">
        <v>69.40000000000001</v>
      </c>
      <c r="EV336">
        <v>24.6</v>
      </c>
      <c r="EW336">
        <v>22.0973</v>
      </c>
      <c r="EX336">
        <v>61.3719</v>
      </c>
      <c r="EY336">
        <v>24.9239</v>
      </c>
      <c r="EZ336">
        <v>1</v>
      </c>
      <c r="FA336">
        <v>-0.0910213</v>
      </c>
      <c r="FB336">
        <v>1.73599</v>
      </c>
      <c r="FC336">
        <v>20.1878</v>
      </c>
      <c r="FD336">
        <v>5.21954</v>
      </c>
      <c r="FE336">
        <v>11.998</v>
      </c>
      <c r="FF336">
        <v>4.96405</v>
      </c>
      <c r="FG336">
        <v>3.29565</v>
      </c>
      <c r="FH336">
        <v>9999</v>
      </c>
      <c r="FI336">
        <v>9999</v>
      </c>
      <c r="FJ336">
        <v>9999</v>
      </c>
      <c r="FK336">
        <v>148.9</v>
      </c>
      <c r="FL336">
        <v>4.97095</v>
      </c>
      <c r="FM336">
        <v>1.86768</v>
      </c>
      <c r="FN336">
        <v>1.85892</v>
      </c>
      <c r="FO336">
        <v>1.86508</v>
      </c>
      <c r="FP336">
        <v>1.86307</v>
      </c>
      <c r="FQ336">
        <v>1.86441</v>
      </c>
      <c r="FR336">
        <v>1.85987</v>
      </c>
      <c r="FS336">
        <v>1.86399</v>
      </c>
      <c r="FT336">
        <v>0</v>
      </c>
      <c r="FU336">
        <v>0</v>
      </c>
      <c r="FV336">
        <v>0</v>
      </c>
      <c r="FW336">
        <v>0</v>
      </c>
      <c r="FX336" t="s">
        <v>364</v>
      </c>
      <c r="FY336" t="s">
        <v>365</v>
      </c>
      <c r="FZ336" t="s">
        <v>366</v>
      </c>
      <c r="GA336" t="s">
        <v>366</v>
      </c>
      <c r="GB336" t="s">
        <v>366</v>
      </c>
      <c r="GC336" t="s">
        <v>366</v>
      </c>
      <c r="GD336">
        <v>0</v>
      </c>
      <c r="GE336">
        <v>100</v>
      </c>
      <c r="GF336">
        <v>100</v>
      </c>
      <c r="GG336">
        <v>-9.234999999999999</v>
      </c>
      <c r="GH336">
        <v>-0.0905</v>
      </c>
      <c r="GI336">
        <v>-2.868309889394353</v>
      </c>
      <c r="GJ336">
        <v>-0.006773961979547998</v>
      </c>
      <c r="GK336">
        <v>-8.296070481250098E-08</v>
      </c>
      <c r="GL336">
        <v>3.322967193956903E-10</v>
      </c>
      <c r="GM336">
        <v>-0.07871069313407227</v>
      </c>
      <c r="GN336">
        <v>-0.00208336341840114</v>
      </c>
      <c r="GO336">
        <v>8.801746095907445E-05</v>
      </c>
      <c r="GP336">
        <v>-2.677693255255651E-07</v>
      </c>
      <c r="GQ336">
        <v>3</v>
      </c>
      <c r="GR336">
        <v>2052</v>
      </c>
      <c r="GS336">
        <v>2</v>
      </c>
      <c r="GT336">
        <v>18</v>
      </c>
      <c r="GU336">
        <v>53</v>
      </c>
      <c r="GV336">
        <v>53</v>
      </c>
      <c r="GW336">
        <v>2.27539</v>
      </c>
      <c r="GX336">
        <v>2.3645</v>
      </c>
      <c r="GY336">
        <v>1.44897</v>
      </c>
      <c r="GZ336">
        <v>2.32056</v>
      </c>
      <c r="HA336">
        <v>1.55151</v>
      </c>
      <c r="HB336">
        <v>2.21802</v>
      </c>
      <c r="HC336">
        <v>29.8151</v>
      </c>
      <c r="HD336">
        <v>14.4385</v>
      </c>
      <c r="HE336">
        <v>18</v>
      </c>
      <c r="HF336">
        <v>414.803</v>
      </c>
      <c r="HG336">
        <v>432.953</v>
      </c>
      <c r="HH336">
        <v>20.2798</v>
      </c>
      <c r="HI336">
        <v>25.7799</v>
      </c>
      <c r="HJ336">
        <v>30.0008</v>
      </c>
      <c r="HK336">
        <v>25.7114</v>
      </c>
      <c r="HL336">
        <v>25.6287</v>
      </c>
      <c r="HM336">
        <v>45.5791</v>
      </c>
      <c r="HN336">
        <v>41.1369</v>
      </c>
      <c r="HO336">
        <v>17.9827</v>
      </c>
      <c r="HP336">
        <v>21.0432</v>
      </c>
      <c r="HQ336">
        <v>1012.61</v>
      </c>
      <c r="HR336">
        <v>14.7492</v>
      </c>
      <c r="HS336">
        <v>99.97280000000001</v>
      </c>
      <c r="HT336">
        <v>101.409</v>
      </c>
    </row>
    <row r="337" spans="1:228">
      <c r="A337">
        <v>321</v>
      </c>
      <c r="B337">
        <v>1728494139.5</v>
      </c>
      <c r="C337">
        <v>3202</v>
      </c>
      <c r="D337" t="s">
        <v>1010</v>
      </c>
      <c r="E337" t="s">
        <v>1011</v>
      </c>
      <c r="F337">
        <v>5</v>
      </c>
      <c r="G337" t="s">
        <v>357</v>
      </c>
      <c r="H337" t="s">
        <v>358</v>
      </c>
      <c r="I337" t="s">
        <v>359</v>
      </c>
      <c r="J337" t="s">
        <v>851</v>
      </c>
      <c r="K337">
        <v>1728494132</v>
      </c>
      <c r="L337">
        <f>(M337)/1000</f>
        <v>0</v>
      </c>
      <c r="M337">
        <f>IF(BH337, AP337, AJ337)</f>
        <v>0</v>
      </c>
      <c r="N337">
        <f>IF(BH337, AK337, AI337)</f>
        <v>0</v>
      </c>
      <c r="O337">
        <f>BJ337 - IF(AW337&gt;1, N337*BD337*100.0/(AY337), 0)</f>
        <v>0</v>
      </c>
      <c r="P337">
        <f>((V337-L337/2)*O337-N337)/(V337+L337/2)</f>
        <v>0</v>
      </c>
      <c r="Q337">
        <f>P337*(BQ337+BR337)/1000.0</f>
        <v>0</v>
      </c>
      <c r="R337">
        <f>(BJ337 - IF(AW337&gt;1, N337*BD337*100.0/(AY337), 0))*(BQ337+BR337)/1000.0</f>
        <v>0</v>
      </c>
      <c r="S337">
        <f>2.0/((1/U337-1/T337)+SIGN(U337)*SQRT((1/U337-1/T337)*(1/U337-1/T337) + 4*BE337/((BE337+1)*(BE337+1))*(2*1/U337*1/T337-1/T337*1/T337)))</f>
        <v>0</v>
      </c>
      <c r="T337">
        <f>IF(LEFT(BF337,1)&lt;&gt;"0",IF(LEFT(BF337,1)="1",3.0,BG337),$D$5+$E$5*(BX337*BQ337/($K$5*1000))+$F$5*(BX337*BQ337/($K$5*1000))*MAX(MIN(BD337,$J$5),$I$5)*MAX(MIN(BD337,$J$5),$I$5)+$G$5*MAX(MIN(BD337,$J$5),$I$5)*(BX337*BQ337/($K$5*1000))+$H$5*(BX337*BQ337/($K$5*1000))*(BX337*BQ337/($K$5*1000)))</f>
        <v>0</v>
      </c>
      <c r="U337">
        <f>L337*(1000-(1000*0.61365*exp(17.502*Y337/(240.97+Y337))/(BQ337+BR337)+BL337)/2)/(1000*0.61365*exp(17.502*Y337/(240.97+Y337))/(BQ337+BR337)-BL337)</f>
        <v>0</v>
      </c>
      <c r="V337">
        <f>1/((BE337+1)/(S337/1.6)+1/(T337/1.37)) + BE337/((BE337+1)/(S337/1.6) + BE337/(T337/1.37))</f>
        <v>0</v>
      </c>
      <c r="W337">
        <f>(AZ337*BC337)</f>
        <v>0</v>
      </c>
      <c r="X337">
        <f>(BS337+(W337+2*0.95*5.67E-8*(((BS337+$B$7)+273)^4-(BS337+273)^4)-44100*L337)/(1.84*29.3*T337+8*0.95*5.67E-8*(BS337+273)^3))</f>
        <v>0</v>
      </c>
      <c r="Y337">
        <f>($C$7*BT337+$D$7*BU337+$E$7*X337)</f>
        <v>0</v>
      </c>
      <c r="Z337">
        <f>0.61365*exp(17.502*Y337/(240.97+Y337))</f>
        <v>0</v>
      </c>
      <c r="AA337">
        <f>(AB337/AC337*100)</f>
        <v>0</v>
      </c>
      <c r="AB337">
        <f>BL337*(BQ337+BR337)/1000</f>
        <v>0</v>
      </c>
      <c r="AC337">
        <f>0.61365*exp(17.502*BS337/(240.97+BS337))</f>
        <v>0</v>
      </c>
      <c r="AD337">
        <f>(Z337-BL337*(BQ337+BR337)/1000)</f>
        <v>0</v>
      </c>
      <c r="AE337">
        <f>(-L337*44100)</f>
        <v>0</v>
      </c>
      <c r="AF337">
        <f>2*29.3*T337*0.92*(BS337-Y337)</f>
        <v>0</v>
      </c>
      <c r="AG337">
        <f>2*0.95*5.67E-8*(((BS337+$B$7)+273)^4-(Y337+273)^4)</f>
        <v>0</v>
      </c>
      <c r="AH337">
        <f>W337+AG337+AE337+AF337</f>
        <v>0</v>
      </c>
      <c r="AI337">
        <f>BP337*AW337*(BK337-BJ337*(1000-AW337*BM337)/(1000-AW337*BL337))/(100*BD337)</f>
        <v>0</v>
      </c>
      <c r="AJ337">
        <f>1000*BP337*AW337*(BL337-BM337)/(100*BD337*(1000-AW337*BL337))</f>
        <v>0</v>
      </c>
      <c r="AK337">
        <f>(AL337 - AM337 - BQ337*1E3/(8.314*(BS337+273.15)) * AO337/BP337 * AN337) * BP337/(100*BD337) * (1000 - BM337)/1000</f>
        <v>0</v>
      </c>
      <c r="AL337">
        <v>1019.294348741468</v>
      </c>
      <c r="AM337">
        <v>991.5931393939389</v>
      </c>
      <c r="AN337">
        <v>2.524297355548015</v>
      </c>
      <c r="AO337">
        <v>66.78939070799302</v>
      </c>
      <c r="AP337">
        <f>(AR337 - AQ337 + BQ337*1E3/(8.314*(BS337+273.15)) * AT337/BP337 * AS337) * BP337/(100*BD337) * 1000/(1000 - AR337)</f>
        <v>0</v>
      </c>
      <c r="AQ337">
        <v>14.76415745034396</v>
      </c>
      <c r="AR337">
        <v>16.10456181818182</v>
      </c>
      <c r="AS337">
        <v>-0.0007253991252845778</v>
      </c>
      <c r="AT337">
        <v>79.34896621495415</v>
      </c>
      <c r="AU337">
        <v>155</v>
      </c>
      <c r="AV337">
        <v>26</v>
      </c>
      <c r="AW337">
        <f>IF(AU337*$H$13&gt;=AY337,1.0,(AY337/(AY337-AU337*$H$13)))</f>
        <v>0</v>
      </c>
      <c r="AX337">
        <f>(AW337-1)*100</f>
        <v>0</v>
      </c>
      <c r="AY337">
        <f>MAX(0,($B$13+$C$13*BX337)/(1+$D$13*BX337)*BQ337/(BS337+273)*$E$13)</f>
        <v>0</v>
      </c>
      <c r="AZ337">
        <f>$B$11*BY337+$C$11*BZ337+$F$11*CK337*(1-CN337)</f>
        <v>0</v>
      </c>
      <c r="BA337">
        <f>AZ337*BB337</f>
        <v>0</v>
      </c>
      <c r="BB337">
        <f>($B$11*$D$9+$C$11*$D$9+$F$11*((CX337+CP337)/MAX(CX337+CP337+CY337, 0.1)*$I$9+CY337/MAX(CX337+CP337+CY337, 0.1)*$J$9))/($B$11+$C$11+$F$11)</f>
        <v>0</v>
      </c>
      <c r="BC337">
        <f>($B$11*$K$9+$C$11*$K$9+$F$11*((CX337+CP337)/MAX(CX337+CP337+CY337, 0.1)*$P$9+CY337/MAX(CX337+CP337+CY337, 0.1)*$Q$9))/($B$11+$C$11+$F$11)</f>
        <v>0</v>
      </c>
      <c r="BD337">
        <v>6</v>
      </c>
      <c r="BE337">
        <v>0.5</v>
      </c>
      <c r="BF337" t="s">
        <v>361</v>
      </c>
      <c r="BG337">
        <v>2</v>
      </c>
      <c r="BH337" t="b">
        <v>1</v>
      </c>
      <c r="BI337">
        <v>1728494132</v>
      </c>
      <c r="BJ337">
        <v>958.228</v>
      </c>
      <c r="BK337">
        <v>991.6239999999999</v>
      </c>
      <c r="BL337">
        <v>16.12403703703704</v>
      </c>
      <c r="BM337">
        <v>14.77002962962963</v>
      </c>
      <c r="BN337">
        <v>967.4263333333333</v>
      </c>
      <c r="BO337">
        <v>16.21453333333334</v>
      </c>
      <c r="BP337">
        <v>599.9966666666667</v>
      </c>
      <c r="BQ337">
        <v>97.50924814814816</v>
      </c>
      <c r="BR337">
        <v>0.09988528518518519</v>
      </c>
      <c r="BS337">
        <v>24.72934444444445</v>
      </c>
      <c r="BT337">
        <v>24.99595555555556</v>
      </c>
      <c r="BU337">
        <v>999.9000000000001</v>
      </c>
      <c r="BV337">
        <v>0</v>
      </c>
      <c r="BW337">
        <v>0</v>
      </c>
      <c r="BX337">
        <v>10004.01518518519</v>
      </c>
      <c r="BY337">
        <v>0</v>
      </c>
      <c r="BZ337">
        <v>267.5854074074074</v>
      </c>
      <c r="CA337">
        <v>-33.39602962962964</v>
      </c>
      <c r="CB337">
        <v>973.9316296296297</v>
      </c>
      <c r="CC337">
        <v>1006.490222222222</v>
      </c>
      <c r="CD337">
        <v>1.353999259259259</v>
      </c>
      <c r="CE337">
        <v>991.6239999999999</v>
      </c>
      <c r="CF337">
        <v>14.77002962962963</v>
      </c>
      <c r="CG337">
        <v>1.572242222222222</v>
      </c>
      <c r="CH337">
        <v>1.440214444444445</v>
      </c>
      <c r="CI337">
        <v>13.6893962962963</v>
      </c>
      <c r="CJ337">
        <v>12.34778888888889</v>
      </c>
      <c r="CK337">
        <v>1599.968888888889</v>
      </c>
      <c r="CL337">
        <v>0.692007148148148</v>
      </c>
      <c r="CM337">
        <v>0.3079928518518519</v>
      </c>
      <c r="CN337">
        <v>0</v>
      </c>
      <c r="CO337">
        <v>2.156962962962963</v>
      </c>
      <c r="CP337">
        <v>0</v>
      </c>
      <c r="CQ337">
        <v>16506.74444444444</v>
      </c>
      <c r="CR337">
        <v>13789.95185185185</v>
      </c>
      <c r="CS337">
        <v>38.46496296296296</v>
      </c>
      <c r="CT337">
        <v>40.13403703703703</v>
      </c>
      <c r="CU337">
        <v>38.96262962962963</v>
      </c>
      <c r="CV337">
        <v>38.62944444444444</v>
      </c>
      <c r="CW337">
        <v>37.99977777777777</v>
      </c>
      <c r="CX337">
        <v>1107.19</v>
      </c>
      <c r="CY337">
        <v>492.7788888888889</v>
      </c>
      <c r="CZ337">
        <v>0</v>
      </c>
      <c r="DA337">
        <v>1728494196.4</v>
      </c>
      <c r="DB337">
        <v>0</v>
      </c>
      <c r="DC337">
        <v>1728490956.5</v>
      </c>
      <c r="DD337" t="s">
        <v>362</v>
      </c>
      <c r="DE337">
        <v>1728490952.5</v>
      </c>
      <c r="DF337">
        <v>1728490956.5</v>
      </c>
      <c r="DG337">
        <v>1</v>
      </c>
      <c r="DH337">
        <v>-0.065</v>
      </c>
      <c r="DI337">
        <v>-0.008</v>
      </c>
      <c r="DJ337">
        <v>-3.246</v>
      </c>
      <c r="DK337">
        <v>-0.091</v>
      </c>
      <c r="DL337">
        <v>52</v>
      </c>
      <c r="DM337">
        <v>15</v>
      </c>
      <c r="DN337">
        <v>0.25</v>
      </c>
      <c r="DO337">
        <v>0.13</v>
      </c>
      <c r="DP337">
        <v>-33.3239975</v>
      </c>
      <c r="DQ337">
        <v>-1.280651031894844</v>
      </c>
      <c r="DR337">
        <v>0.1430050602033017</v>
      </c>
      <c r="DS337">
        <v>0</v>
      </c>
      <c r="DT337">
        <v>1.34498225</v>
      </c>
      <c r="DU337">
        <v>0.0831276923076897</v>
      </c>
      <c r="DV337">
        <v>0.01780142936501168</v>
      </c>
      <c r="DW337">
        <v>1</v>
      </c>
      <c r="DX337">
        <v>1</v>
      </c>
      <c r="DY337">
        <v>2</v>
      </c>
      <c r="DZ337" t="s">
        <v>363</v>
      </c>
      <c r="EA337">
        <v>3.23034</v>
      </c>
      <c r="EB337">
        <v>2.70421</v>
      </c>
      <c r="EC337">
        <v>0.184556</v>
      </c>
      <c r="ED337">
        <v>0.187957</v>
      </c>
      <c r="EE337">
        <v>0.08442379999999999</v>
      </c>
      <c r="EF337">
        <v>0.0793822</v>
      </c>
      <c r="EG337">
        <v>26824</v>
      </c>
      <c r="EH337">
        <v>26040.4</v>
      </c>
      <c r="EI337">
        <v>31497.5</v>
      </c>
      <c r="EJ337">
        <v>30395.1</v>
      </c>
      <c r="EK337">
        <v>38643.1</v>
      </c>
      <c r="EL337">
        <v>36996.8</v>
      </c>
      <c r="EM337">
        <v>44155.8</v>
      </c>
      <c r="EN337">
        <v>42435.3</v>
      </c>
      <c r="EO337">
        <v>1.84055</v>
      </c>
      <c r="EP337">
        <v>1.87652</v>
      </c>
      <c r="EQ337">
        <v>0.0779741</v>
      </c>
      <c r="ER337">
        <v>0</v>
      </c>
      <c r="ES337">
        <v>23.7109</v>
      </c>
      <c r="ET337">
        <v>999.9</v>
      </c>
      <c r="EU337">
        <v>69.40000000000001</v>
      </c>
      <c r="EV337">
        <v>24.6</v>
      </c>
      <c r="EW337">
        <v>22.0959</v>
      </c>
      <c r="EX337">
        <v>60.9319</v>
      </c>
      <c r="EY337">
        <v>24.6234</v>
      </c>
      <c r="EZ337">
        <v>1</v>
      </c>
      <c r="FA337">
        <v>-0.0938618</v>
      </c>
      <c r="FB337">
        <v>-0.188532</v>
      </c>
      <c r="FC337">
        <v>20.1991</v>
      </c>
      <c r="FD337">
        <v>5.21954</v>
      </c>
      <c r="FE337">
        <v>11.998</v>
      </c>
      <c r="FF337">
        <v>4.9641</v>
      </c>
      <c r="FG337">
        <v>3.29575</v>
      </c>
      <c r="FH337">
        <v>9999</v>
      </c>
      <c r="FI337">
        <v>9999</v>
      </c>
      <c r="FJ337">
        <v>9999</v>
      </c>
      <c r="FK337">
        <v>148.9</v>
      </c>
      <c r="FL337">
        <v>4.97097</v>
      </c>
      <c r="FM337">
        <v>1.86768</v>
      </c>
      <c r="FN337">
        <v>1.85894</v>
      </c>
      <c r="FO337">
        <v>1.86508</v>
      </c>
      <c r="FP337">
        <v>1.86305</v>
      </c>
      <c r="FQ337">
        <v>1.86441</v>
      </c>
      <c r="FR337">
        <v>1.85987</v>
      </c>
      <c r="FS337">
        <v>1.86394</v>
      </c>
      <c r="FT337">
        <v>0</v>
      </c>
      <c r="FU337">
        <v>0</v>
      </c>
      <c r="FV337">
        <v>0</v>
      </c>
      <c r="FW337">
        <v>0</v>
      </c>
      <c r="FX337" t="s">
        <v>364</v>
      </c>
      <c r="FY337" t="s">
        <v>365</v>
      </c>
      <c r="FZ337" t="s">
        <v>366</v>
      </c>
      <c r="GA337" t="s">
        <v>366</v>
      </c>
      <c r="GB337" t="s">
        <v>366</v>
      </c>
      <c r="GC337" t="s">
        <v>366</v>
      </c>
      <c r="GD337">
        <v>0</v>
      </c>
      <c r="GE337">
        <v>100</v>
      </c>
      <c r="GF337">
        <v>100</v>
      </c>
      <c r="GG337">
        <v>-9.311</v>
      </c>
      <c r="GH337">
        <v>-0.0905</v>
      </c>
      <c r="GI337">
        <v>-2.868309889394353</v>
      </c>
      <c r="GJ337">
        <v>-0.006773961979547998</v>
      </c>
      <c r="GK337">
        <v>-8.296070481250098E-08</v>
      </c>
      <c r="GL337">
        <v>3.322967193956903E-10</v>
      </c>
      <c r="GM337">
        <v>-0.07871069313407227</v>
      </c>
      <c r="GN337">
        <v>-0.00208336341840114</v>
      </c>
      <c r="GO337">
        <v>8.801746095907445E-05</v>
      </c>
      <c r="GP337">
        <v>-2.677693255255651E-07</v>
      </c>
      <c r="GQ337">
        <v>3</v>
      </c>
      <c r="GR337">
        <v>2052</v>
      </c>
      <c r="GS337">
        <v>2</v>
      </c>
      <c r="GT337">
        <v>18</v>
      </c>
      <c r="GU337">
        <v>53.1</v>
      </c>
      <c r="GV337">
        <v>53</v>
      </c>
      <c r="GW337">
        <v>2.29736</v>
      </c>
      <c r="GX337">
        <v>2.3645</v>
      </c>
      <c r="GY337">
        <v>1.44897</v>
      </c>
      <c r="GZ337">
        <v>2.32056</v>
      </c>
      <c r="HA337">
        <v>1.55151</v>
      </c>
      <c r="HB337">
        <v>2.35962</v>
      </c>
      <c r="HC337">
        <v>29.8151</v>
      </c>
      <c r="HD337">
        <v>14.456</v>
      </c>
      <c r="HE337">
        <v>18</v>
      </c>
      <c r="HF337">
        <v>415.651</v>
      </c>
      <c r="HG337">
        <v>432.94</v>
      </c>
      <c r="HH337">
        <v>20.8547</v>
      </c>
      <c r="HI337">
        <v>25.7929</v>
      </c>
      <c r="HJ337">
        <v>29.9985</v>
      </c>
      <c r="HK337">
        <v>25.7222</v>
      </c>
      <c r="HL337">
        <v>25.6383</v>
      </c>
      <c r="HM337">
        <v>46.0571</v>
      </c>
      <c r="HN337">
        <v>41.1369</v>
      </c>
      <c r="HO337">
        <v>17.9827</v>
      </c>
      <c r="HP337">
        <v>21.0494</v>
      </c>
      <c r="HQ337">
        <v>1027.64</v>
      </c>
      <c r="HR337">
        <v>14.7492</v>
      </c>
      <c r="HS337">
        <v>99.9731</v>
      </c>
      <c r="HT337">
        <v>101.408</v>
      </c>
    </row>
    <row r="338" spans="1:228">
      <c r="A338">
        <v>322</v>
      </c>
      <c r="B338">
        <v>1728494144.5</v>
      </c>
      <c r="C338">
        <v>3207</v>
      </c>
      <c r="D338" t="s">
        <v>1012</v>
      </c>
      <c r="E338" t="s">
        <v>1013</v>
      </c>
      <c r="F338">
        <v>5</v>
      </c>
      <c r="G338" t="s">
        <v>357</v>
      </c>
      <c r="H338" t="s">
        <v>358</v>
      </c>
      <c r="I338" t="s">
        <v>359</v>
      </c>
      <c r="J338" t="s">
        <v>851</v>
      </c>
      <c r="K338">
        <v>1728494136.714286</v>
      </c>
      <c r="L338">
        <f>(M338)/1000</f>
        <v>0</v>
      </c>
      <c r="M338">
        <f>IF(BH338, AP338, AJ338)</f>
        <v>0</v>
      </c>
      <c r="N338">
        <f>IF(BH338, AK338, AI338)</f>
        <v>0</v>
      </c>
      <c r="O338">
        <f>BJ338 - IF(AW338&gt;1, N338*BD338*100.0/(AY338), 0)</f>
        <v>0</v>
      </c>
      <c r="P338">
        <f>((V338-L338/2)*O338-N338)/(V338+L338/2)</f>
        <v>0</v>
      </c>
      <c r="Q338">
        <f>P338*(BQ338+BR338)/1000.0</f>
        <v>0</v>
      </c>
      <c r="R338">
        <f>(BJ338 - IF(AW338&gt;1, N338*BD338*100.0/(AY338), 0))*(BQ338+BR338)/1000.0</f>
        <v>0</v>
      </c>
      <c r="S338">
        <f>2.0/((1/U338-1/T338)+SIGN(U338)*SQRT((1/U338-1/T338)*(1/U338-1/T338) + 4*BE338/((BE338+1)*(BE338+1))*(2*1/U338*1/T338-1/T338*1/T338)))</f>
        <v>0</v>
      </c>
      <c r="T338">
        <f>IF(LEFT(BF338,1)&lt;&gt;"0",IF(LEFT(BF338,1)="1",3.0,BG338),$D$5+$E$5*(BX338*BQ338/($K$5*1000))+$F$5*(BX338*BQ338/($K$5*1000))*MAX(MIN(BD338,$J$5),$I$5)*MAX(MIN(BD338,$J$5),$I$5)+$G$5*MAX(MIN(BD338,$J$5),$I$5)*(BX338*BQ338/($K$5*1000))+$H$5*(BX338*BQ338/($K$5*1000))*(BX338*BQ338/($K$5*1000)))</f>
        <v>0</v>
      </c>
      <c r="U338">
        <f>L338*(1000-(1000*0.61365*exp(17.502*Y338/(240.97+Y338))/(BQ338+BR338)+BL338)/2)/(1000*0.61365*exp(17.502*Y338/(240.97+Y338))/(BQ338+BR338)-BL338)</f>
        <v>0</v>
      </c>
      <c r="V338">
        <f>1/((BE338+1)/(S338/1.6)+1/(T338/1.37)) + BE338/((BE338+1)/(S338/1.6) + BE338/(T338/1.37))</f>
        <v>0</v>
      </c>
      <c r="W338">
        <f>(AZ338*BC338)</f>
        <v>0</v>
      </c>
      <c r="X338">
        <f>(BS338+(W338+2*0.95*5.67E-8*(((BS338+$B$7)+273)^4-(BS338+273)^4)-44100*L338)/(1.84*29.3*T338+8*0.95*5.67E-8*(BS338+273)^3))</f>
        <v>0</v>
      </c>
      <c r="Y338">
        <f>($C$7*BT338+$D$7*BU338+$E$7*X338)</f>
        <v>0</v>
      </c>
      <c r="Z338">
        <f>0.61365*exp(17.502*Y338/(240.97+Y338))</f>
        <v>0</v>
      </c>
      <c r="AA338">
        <f>(AB338/AC338*100)</f>
        <v>0</v>
      </c>
      <c r="AB338">
        <f>BL338*(BQ338+BR338)/1000</f>
        <v>0</v>
      </c>
      <c r="AC338">
        <f>0.61365*exp(17.502*BS338/(240.97+BS338))</f>
        <v>0</v>
      </c>
      <c r="AD338">
        <f>(Z338-BL338*(BQ338+BR338)/1000)</f>
        <v>0</v>
      </c>
      <c r="AE338">
        <f>(-L338*44100)</f>
        <v>0</v>
      </c>
      <c r="AF338">
        <f>2*29.3*T338*0.92*(BS338-Y338)</f>
        <v>0</v>
      </c>
      <c r="AG338">
        <f>2*0.95*5.67E-8*(((BS338+$B$7)+273)^4-(Y338+273)^4)</f>
        <v>0</v>
      </c>
      <c r="AH338">
        <f>W338+AG338+AE338+AF338</f>
        <v>0</v>
      </c>
      <c r="AI338">
        <f>BP338*AW338*(BK338-BJ338*(1000-AW338*BM338)/(1000-AW338*BL338))/(100*BD338)</f>
        <v>0</v>
      </c>
      <c r="AJ338">
        <f>1000*BP338*AW338*(BL338-BM338)/(100*BD338*(1000-AW338*BL338))</f>
        <v>0</v>
      </c>
      <c r="AK338">
        <f>(AL338 - AM338 - BQ338*1E3/(8.314*(BS338+273.15)) * AO338/BP338 * AN338) * BP338/(100*BD338) * (1000 - BM338)/1000</f>
        <v>0</v>
      </c>
      <c r="AL338">
        <v>1032.021949096268</v>
      </c>
      <c r="AM338">
        <v>1004.220260606061</v>
      </c>
      <c r="AN338">
        <v>2.530559245439887</v>
      </c>
      <c r="AO338">
        <v>66.78939070799302</v>
      </c>
      <c r="AP338">
        <f>(AR338 - AQ338 + BQ338*1E3/(8.314*(BS338+273.15)) * AT338/BP338 * AS338) * BP338/(100*BD338) * 1000/(1000 - AR338)</f>
        <v>0</v>
      </c>
      <c r="AQ338">
        <v>14.76488952222395</v>
      </c>
      <c r="AR338">
        <v>16.12591696969697</v>
      </c>
      <c r="AS338">
        <v>0.005316598906374282</v>
      </c>
      <c r="AT338">
        <v>79.34896621495415</v>
      </c>
      <c r="AU338">
        <v>155</v>
      </c>
      <c r="AV338">
        <v>26</v>
      </c>
      <c r="AW338">
        <f>IF(AU338*$H$13&gt;=AY338,1.0,(AY338/(AY338-AU338*$H$13)))</f>
        <v>0</v>
      </c>
      <c r="AX338">
        <f>(AW338-1)*100</f>
        <v>0</v>
      </c>
      <c r="AY338">
        <f>MAX(0,($B$13+$C$13*BX338)/(1+$D$13*BX338)*BQ338/(BS338+273)*$E$13)</f>
        <v>0</v>
      </c>
      <c r="AZ338">
        <f>$B$11*BY338+$C$11*BZ338+$F$11*CK338*(1-CN338)</f>
        <v>0</v>
      </c>
      <c r="BA338">
        <f>AZ338*BB338</f>
        <v>0</v>
      </c>
      <c r="BB338">
        <f>($B$11*$D$9+$C$11*$D$9+$F$11*((CX338+CP338)/MAX(CX338+CP338+CY338, 0.1)*$I$9+CY338/MAX(CX338+CP338+CY338, 0.1)*$J$9))/($B$11+$C$11+$F$11)</f>
        <v>0</v>
      </c>
      <c r="BC338">
        <f>($B$11*$K$9+$C$11*$K$9+$F$11*((CX338+CP338)/MAX(CX338+CP338+CY338, 0.1)*$P$9+CY338/MAX(CX338+CP338+CY338, 0.1)*$Q$9))/($B$11+$C$11+$F$11)</f>
        <v>0</v>
      </c>
      <c r="BD338">
        <v>6</v>
      </c>
      <c r="BE338">
        <v>0.5</v>
      </c>
      <c r="BF338" t="s">
        <v>361</v>
      </c>
      <c r="BG338">
        <v>2</v>
      </c>
      <c r="BH338" t="b">
        <v>1</v>
      </c>
      <c r="BI338">
        <v>1728494136.714286</v>
      </c>
      <c r="BJ338">
        <v>969.9436785714287</v>
      </c>
      <c r="BK338">
        <v>1003.436178571429</v>
      </c>
      <c r="BL338">
        <v>16.11586428571429</v>
      </c>
      <c r="BM338">
        <v>14.76516785714286</v>
      </c>
      <c r="BN338">
        <v>979.2126071428571</v>
      </c>
      <c r="BO338">
        <v>16.20635714285714</v>
      </c>
      <c r="BP338">
        <v>599.9962857142857</v>
      </c>
      <c r="BQ338">
        <v>97.50974285714285</v>
      </c>
      <c r="BR338">
        <v>0.09993987142857144</v>
      </c>
      <c r="BS338">
        <v>24.728475</v>
      </c>
      <c r="BT338">
        <v>24.99436785714286</v>
      </c>
      <c r="BU338">
        <v>999.9000000000002</v>
      </c>
      <c r="BV338">
        <v>0</v>
      </c>
      <c r="BW338">
        <v>0</v>
      </c>
      <c r="BX338">
        <v>10007.91392857143</v>
      </c>
      <c r="BY338">
        <v>0</v>
      </c>
      <c r="BZ338">
        <v>255.7120357142857</v>
      </c>
      <c r="CA338">
        <v>-33.49247857142857</v>
      </c>
      <c r="CB338">
        <v>985.8316071428571</v>
      </c>
      <c r="CC338">
        <v>1018.474107142857</v>
      </c>
      <c r="CD338">
        <v>1.350690714285715</v>
      </c>
      <c r="CE338">
        <v>1003.436178571429</v>
      </c>
      <c r="CF338">
        <v>14.76516785714286</v>
      </c>
      <c r="CG338">
        <v>1.571453214285715</v>
      </c>
      <c r="CH338">
        <v>1.439747857142857</v>
      </c>
      <c r="CI338">
        <v>13.68168214285714</v>
      </c>
      <c r="CJ338">
        <v>12.34284642857143</v>
      </c>
      <c r="CK338">
        <v>1599.973928571429</v>
      </c>
      <c r="CL338">
        <v>0.691998892857143</v>
      </c>
      <c r="CM338">
        <v>0.3080011071428572</v>
      </c>
      <c r="CN338">
        <v>0</v>
      </c>
      <c r="CO338">
        <v>2.170928571428572</v>
      </c>
      <c r="CP338">
        <v>0</v>
      </c>
      <c r="CQ338">
        <v>16524.93571428572</v>
      </c>
      <c r="CR338">
        <v>13789.95</v>
      </c>
      <c r="CS338">
        <v>38.54882142857142</v>
      </c>
      <c r="CT338">
        <v>40.21407142857142</v>
      </c>
      <c r="CU338">
        <v>39.04207142857143</v>
      </c>
      <c r="CV338">
        <v>38.723</v>
      </c>
      <c r="CW338">
        <v>38.07789285714285</v>
      </c>
      <c r="CX338">
        <v>1107.18</v>
      </c>
      <c r="CY338">
        <v>492.7939285714286</v>
      </c>
      <c r="CZ338">
        <v>0</v>
      </c>
      <c r="DA338">
        <v>1728494201.2</v>
      </c>
      <c r="DB338">
        <v>0</v>
      </c>
      <c r="DC338">
        <v>1728490956.5</v>
      </c>
      <c r="DD338" t="s">
        <v>362</v>
      </c>
      <c r="DE338">
        <v>1728490952.5</v>
      </c>
      <c r="DF338">
        <v>1728490956.5</v>
      </c>
      <c r="DG338">
        <v>1</v>
      </c>
      <c r="DH338">
        <v>-0.065</v>
      </c>
      <c r="DI338">
        <v>-0.008</v>
      </c>
      <c r="DJ338">
        <v>-3.246</v>
      </c>
      <c r="DK338">
        <v>-0.091</v>
      </c>
      <c r="DL338">
        <v>52</v>
      </c>
      <c r="DM338">
        <v>15</v>
      </c>
      <c r="DN338">
        <v>0.25</v>
      </c>
      <c r="DO338">
        <v>0.13</v>
      </c>
      <c r="DP338">
        <v>-33.43673</v>
      </c>
      <c r="DQ338">
        <v>-1.079441651031813</v>
      </c>
      <c r="DR338">
        <v>0.1323105460649305</v>
      </c>
      <c r="DS338">
        <v>0</v>
      </c>
      <c r="DT338">
        <v>1.3527835</v>
      </c>
      <c r="DU338">
        <v>-0.04237666041276225</v>
      </c>
      <c r="DV338">
        <v>0.01000816005817254</v>
      </c>
      <c r="DW338">
        <v>1</v>
      </c>
      <c r="DX338">
        <v>1</v>
      </c>
      <c r="DY338">
        <v>2</v>
      </c>
      <c r="DZ338" t="s">
        <v>363</v>
      </c>
      <c r="EA338">
        <v>3.23025</v>
      </c>
      <c r="EB338">
        <v>2.70462</v>
      </c>
      <c r="EC338">
        <v>0.186049</v>
      </c>
      <c r="ED338">
        <v>0.189415</v>
      </c>
      <c r="EE338">
        <v>0.084497</v>
      </c>
      <c r="EF338">
        <v>0.0793919</v>
      </c>
      <c r="EG338">
        <v>26774.8</v>
      </c>
      <c r="EH338">
        <v>25993.1</v>
      </c>
      <c r="EI338">
        <v>31497.4</v>
      </c>
      <c r="EJ338">
        <v>30394.4</v>
      </c>
      <c r="EK338">
        <v>38640.3</v>
      </c>
      <c r="EL338">
        <v>36995.7</v>
      </c>
      <c r="EM338">
        <v>44156</v>
      </c>
      <c r="EN338">
        <v>42434.4</v>
      </c>
      <c r="EO338">
        <v>1.8401</v>
      </c>
      <c r="EP338">
        <v>1.87633</v>
      </c>
      <c r="EQ338">
        <v>0.0781231</v>
      </c>
      <c r="ER338">
        <v>0</v>
      </c>
      <c r="ES338">
        <v>23.7149</v>
      </c>
      <c r="ET338">
        <v>999.9</v>
      </c>
      <c r="EU338">
        <v>69.40000000000001</v>
      </c>
      <c r="EV338">
        <v>24.7</v>
      </c>
      <c r="EW338">
        <v>22.2291</v>
      </c>
      <c r="EX338">
        <v>60.9119</v>
      </c>
      <c r="EY338">
        <v>25.0881</v>
      </c>
      <c r="EZ338">
        <v>1</v>
      </c>
      <c r="FA338">
        <v>-0.0933689</v>
      </c>
      <c r="FB338">
        <v>0.8677589999999999</v>
      </c>
      <c r="FC338">
        <v>20.1998</v>
      </c>
      <c r="FD338">
        <v>5.21939</v>
      </c>
      <c r="FE338">
        <v>11.998</v>
      </c>
      <c r="FF338">
        <v>4.96405</v>
      </c>
      <c r="FG338">
        <v>3.29563</v>
      </c>
      <c r="FH338">
        <v>9999</v>
      </c>
      <c r="FI338">
        <v>9999</v>
      </c>
      <c r="FJ338">
        <v>9999</v>
      </c>
      <c r="FK338">
        <v>148.9</v>
      </c>
      <c r="FL338">
        <v>4.97096</v>
      </c>
      <c r="FM338">
        <v>1.86768</v>
      </c>
      <c r="FN338">
        <v>1.85895</v>
      </c>
      <c r="FO338">
        <v>1.86508</v>
      </c>
      <c r="FP338">
        <v>1.86309</v>
      </c>
      <c r="FQ338">
        <v>1.86443</v>
      </c>
      <c r="FR338">
        <v>1.85989</v>
      </c>
      <c r="FS338">
        <v>1.86399</v>
      </c>
      <c r="FT338">
        <v>0</v>
      </c>
      <c r="FU338">
        <v>0</v>
      </c>
      <c r="FV338">
        <v>0</v>
      </c>
      <c r="FW338">
        <v>0</v>
      </c>
      <c r="FX338" t="s">
        <v>364</v>
      </c>
      <c r="FY338" t="s">
        <v>365</v>
      </c>
      <c r="FZ338" t="s">
        <v>366</v>
      </c>
      <c r="GA338" t="s">
        <v>366</v>
      </c>
      <c r="GB338" t="s">
        <v>366</v>
      </c>
      <c r="GC338" t="s">
        <v>366</v>
      </c>
      <c r="GD338">
        <v>0</v>
      </c>
      <c r="GE338">
        <v>100</v>
      </c>
      <c r="GF338">
        <v>100</v>
      </c>
      <c r="GG338">
        <v>-9.385</v>
      </c>
      <c r="GH338">
        <v>-0.0905</v>
      </c>
      <c r="GI338">
        <v>-2.868309889394353</v>
      </c>
      <c r="GJ338">
        <v>-0.006773961979547998</v>
      </c>
      <c r="GK338">
        <v>-8.296070481250098E-08</v>
      </c>
      <c r="GL338">
        <v>3.322967193956903E-10</v>
      </c>
      <c r="GM338">
        <v>-0.07871069313407227</v>
      </c>
      <c r="GN338">
        <v>-0.00208336341840114</v>
      </c>
      <c r="GO338">
        <v>8.801746095907445E-05</v>
      </c>
      <c r="GP338">
        <v>-2.677693255255651E-07</v>
      </c>
      <c r="GQ338">
        <v>3</v>
      </c>
      <c r="GR338">
        <v>2052</v>
      </c>
      <c r="GS338">
        <v>2</v>
      </c>
      <c r="GT338">
        <v>18</v>
      </c>
      <c r="GU338">
        <v>53.2</v>
      </c>
      <c r="GV338">
        <v>53.1</v>
      </c>
      <c r="GW338">
        <v>2.32056</v>
      </c>
      <c r="GX338">
        <v>2.35718</v>
      </c>
      <c r="GY338">
        <v>1.44775</v>
      </c>
      <c r="GZ338">
        <v>2.32056</v>
      </c>
      <c r="HA338">
        <v>1.55151</v>
      </c>
      <c r="HB338">
        <v>2.37793</v>
      </c>
      <c r="HC338">
        <v>29.8364</v>
      </c>
      <c r="HD338">
        <v>14.456</v>
      </c>
      <c r="HE338">
        <v>18</v>
      </c>
      <c r="HF338">
        <v>415.489</v>
      </c>
      <c r="HG338">
        <v>432.907</v>
      </c>
      <c r="HH338">
        <v>21.107</v>
      </c>
      <c r="HI338">
        <v>25.8038</v>
      </c>
      <c r="HJ338">
        <v>29.9999</v>
      </c>
      <c r="HK338">
        <v>25.7329</v>
      </c>
      <c r="HL338">
        <v>25.649</v>
      </c>
      <c r="HM338">
        <v>46.5003</v>
      </c>
      <c r="HN338">
        <v>41.1369</v>
      </c>
      <c r="HO338">
        <v>17.5882</v>
      </c>
      <c r="HP338">
        <v>21.0528</v>
      </c>
      <c r="HQ338">
        <v>1037.66</v>
      </c>
      <c r="HR338">
        <v>14.7369</v>
      </c>
      <c r="HS338">
        <v>99.9734</v>
      </c>
      <c r="HT338">
        <v>101.405</v>
      </c>
    </row>
    <row r="339" spans="1:228">
      <c r="A339">
        <v>323</v>
      </c>
      <c r="B339">
        <v>1728494149.5</v>
      </c>
      <c r="C339">
        <v>3212</v>
      </c>
      <c r="D339" t="s">
        <v>1014</v>
      </c>
      <c r="E339" t="s">
        <v>1015</v>
      </c>
      <c r="F339">
        <v>5</v>
      </c>
      <c r="G339" t="s">
        <v>357</v>
      </c>
      <c r="H339" t="s">
        <v>358</v>
      </c>
      <c r="I339" t="s">
        <v>359</v>
      </c>
      <c r="J339" t="s">
        <v>851</v>
      </c>
      <c r="K339">
        <v>1728494142</v>
      </c>
      <c r="L339">
        <f>(M339)/1000</f>
        <v>0</v>
      </c>
      <c r="M339">
        <f>IF(BH339, AP339, AJ339)</f>
        <v>0</v>
      </c>
      <c r="N339">
        <f>IF(BH339, AK339, AI339)</f>
        <v>0</v>
      </c>
      <c r="O339">
        <f>BJ339 - IF(AW339&gt;1, N339*BD339*100.0/(AY339), 0)</f>
        <v>0</v>
      </c>
      <c r="P339">
        <f>((V339-L339/2)*O339-N339)/(V339+L339/2)</f>
        <v>0</v>
      </c>
      <c r="Q339">
        <f>P339*(BQ339+BR339)/1000.0</f>
        <v>0</v>
      </c>
      <c r="R339">
        <f>(BJ339 - IF(AW339&gt;1, N339*BD339*100.0/(AY339), 0))*(BQ339+BR339)/1000.0</f>
        <v>0</v>
      </c>
      <c r="S339">
        <f>2.0/((1/U339-1/T339)+SIGN(U339)*SQRT((1/U339-1/T339)*(1/U339-1/T339) + 4*BE339/((BE339+1)*(BE339+1))*(2*1/U339*1/T339-1/T339*1/T339)))</f>
        <v>0</v>
      </c>
      <c r="T339">
        <f>IF(LEFT(BF339,1)&lt;&gt;"0",IF(LEFT(BF339,1)="1",3.0,BG339),$D$5+$E$5*(BX339*BQ339/($K$5*1000))+$F$5*(BX339*BQ339/($K$5*1000))*MAX(MIN(BD339,$J$5),$I$5)*MAX(MIN(BD339,$J$5),$I$5)+$G$5*MAX(MIN(BD339,$J$5),$I$5)*(BX339*BQ339/($K$5*1000))+$H$5*(BX339*BQ339/($K$5*1000))*(BX339*BQ339/($K$5*1000)))</f>
        <v>0</v>
      </c>
      <c r="U339">
        <f>L339*(1000-(1000*0.61365*exp(17.502*Y339/(240.97+Y339))/(BQ339+BR339)+BL339)/2)/(1000*0.61365*exp(17.502*Y339/(240.97+Y339))/(BQ339+BR339)-BL339)</f>
        <v>0</v>
      </c>
      <c r="V339">
        <f>1/((BE339+1)/(S339/1.6)+1/(T339/1.37)) + BE339/((BE339+1)/(S339/1.6) + BE339/(T339/1.37))</f>
        <v>0</v>
      </c>
      <c r="W339">
        <f>(AZ339*BC339)</f>
        <v>0</v>
      </c>
      <c r="X339">
        <f>(BS339+(W339+2*0.95*5.67E-8*(((BS339+$B$7)+273)^4-(BS339+273)^4)-44100*L339)/(1.84*29.3*T339+8*0.95*5.67E-8*(BS339+273)^3))</f>
        <v>0</v>
      </c>
      <c r="Y339">
        <f>($C$7*BT339+$D$7*BU339+$E$7*X339)</f>
        <v>0</v>
      </c>
      <c r="Z339">
        <f>0.61365*exp(17.502*Y339/(240.97+Y339))</f>
        <v>0</v>
      </c>
      <c r="AA339">
        <f>(AB339/AC339*100)</f>
        <v>0</v>
      </c>
      <c r="AB339">
        <f>BL339*(BQ339+BR339)/1000</f>
        <v>0</v>
      </c>
      <c r="AC339">
        <f>0.61365*exp(17.502*BS339/(240.97+BS339))</f>
        <v>0</v>
      </c>
      <c r="AD339">
        <f>(Z339-BL339*(BQ339+BR339)/1000)</f>
        <v>0</v>
      </c>
      <c r="AE339">
        <f>(-L339*44100)</f>
        <v>0</v>
      </c>
      <c r="AF339">
        <f>2*29.3*T339*0.92*(BS339-Y339)</f>
        <v>0</v>
      </c>
      <c r="AG339">
        <f>2*0.95*5.67E-8*(((BS339+$B$7)+273)^4-(Y339+273)^4)</f>
        <v>0</v>
      </c>
      <c r="AH339">
        <f>W339+AG339+AE339+AF339</f>
        <v>0</v>
      </c>
      <c r="AI339">
        <f>BP339*AW339*(BK339-BJ339*(1000-AW339*BM339)/(1000-AW339*BL339))/(100*BD339)</f>
        <v>0</v>
      </c>
      <c r="AJ339">
        <f>1000*BP339*AW339*(BL339-BM339)/(100*BD339*(1000-AW339*BL339))</f>
        <v>0</v>
      </c>
      <c r="AK339">
        <f>(AL339 - AM339 - BQ339*1E3/(8.314*(BS339+273.15)) * AO339/BP339 * AN339) * BP339/(100*BD339) * (1000 - BM339)/1000</f>
        <v>0</v>
      </c>
      <c r="AL339">
        <v>1044.763159207516</v>
      </c>
      <c r="AM339">
        <v>1016.828303030303</v>
      </c>
      <c r="AN339">
        <v>2.524788241762109</v>
      </c>
      <c r="AO339">
        <v>66.78939070799302</v>
      </c>
      <c r="AP339">
        <f>(AR339 - AQ339 + BQ339*1E3/(8.314*(BS339+273.15)) * AT339/BP339 * AS339) * BP339/(100*BD339) * 1000/(1000 - AR339)</f>
        <v>0</v>
      </c>
      <c r="AQ339">
        <v>14.76780992881906</v>
      </c>
      <c r="AR339">
        <v>16.12844969696969</v>
      </c>
      <c r="AS339">
        <v>0.0003241541772364502</v>
      </c>
      <c r="AT339">
        <v>79.34896621495415</v>
      </c>
      <c r="AU339">
        <v>155</v>
      </c>
      <c r="AV339">
        <v>26</v>
      </c>
      <c r="AW339">
        <f>IF(AU339*$H$13&gt;=AY339,1.0,(AY339/(AY339-AU339*$H$13)))</f>
        <v>0</v>
      </c>
      <c r="AX339">
        <f>(AW339-1)*100</f>
        <v>0</v>
      </c>
      <c r="AY339">
        <f>MAX(0,($B$13+$C$13*BX339)/(1+$D$13*BX339)*BQ339/(BS339+273)*$E$13)</f>
        <v>0</v>
      </c>
      <c r="AZ339">
        <f>$B$11*BY339+$C$11*BZ339+$F$11*CK339*(1-CN339)</f>
        <v>0</v>
      </c>
      <c r="BA339">
        <f>AZ339*BB339</f>
        <v>0</v>
      </c>
      <c r="BB339">
        <f>($B$11*$D$9+$C$11*$D$9+$F$11*((CX339+CP339)/MAX(CX339+CP339+CY339, 0.1)*$I$9+CY339/MAX(CX339+CP339+CY339, 0.1)*$J$9))/($B$11+$C$11+$F$11)</f>
        <v>0</v>
      </c>
      <c r="BC339">
        <f>($B$11*$K$9+$C$11*$K$9+$F$11*((CX339+CP339)/MAX(CX339+CP339+CY339, 0.1)*$P$9+CY339/MAX(CX339+CP339+CY339, 0.1)*$Q$9))/($B$11+$C$11+$F$11)</f>
        <v>0</v>
      </c>
      <c r="BD339">
        <v>6</v>
      </c>
      <c r="BE339">
        <v>0.5</v>
      </c>
      <c r="BF339" t="s">
        <v>361</v>
      </c>
      <c r="BG339">
        <v>2</v>
      </c>
      <c r="BH339" t="b">
        <v>1</v>
      </c>
      <c r="BI339">
        <v>1728494142</v>
      </c>
      <c r="BJ339">
        <v>983.0567037037036</v>
      </c>
      <c r="BK339">
        <v>1016.614185185185</v>
      </c>
      <c r="BL339">
        <v>16.11751851851852</v>
      </c>
      <c r="BM339">
        <v>14.76575555555556</v>
      </c>
      <c r="BN339">
        <v>992.4037777777778</v>
      </c>
      <c r="BO339">
        <v>16.2080037037037</v>
      </c>
      <c r="BP339">
        <v>599.998925925926</v>
      </c>
      <c r="BQ339">
        <v>97.51045555555557</v>
      </c>
      <c r="BR339">
        <v>0.0999458</v>
      </c>
      <c r="BS339">
        <v>24.73304444444445</v>
      </c>
      <c r="BT339">
        <v>24.99755555555555</v>
      </c>
      <c r="BU339">
        <v>999.9000000000001</v>
      </c>
      <c r="BV339">
        <v>0</v>
      </c>
      <c r="BW339">
        <v>0</v>
      </c>
      <c r="BX339">
        <v>10011.62851851852</v>
      </c>
      <c r="BY339">
        <v>0</v>
      </c>
      <c r="BZ339">
        <v>242.9257777777778</v>
      </c>
      <c r="CA339">
        <v>-33.55755555555555</v>
      </c>
      <c r="CB339">
        <v>999.1607777777778</v>
      </c>
      <c r="CC339">
        <v>1031.851481481481</v>
      </c>
      <c r="CD339">
        <v>1.351752222222222</v>
      </c>
      <c r="CE339">
        <v>1016.614185185185</v>
      </c>
      <c r="CF339">
        <v>14.76575555555556</v>
      </c>
      <c r="CG339">
        <v>1.571626296296296</v>
      </c>
      <c r="CH339">
        <v>1.439815555555556</v>
      </c>
      <c r="CI339">
        <v>13.68337407407407</v>
      </c>
      <c r="CJ339">
        <v>12.34357037037037</v>
      </c>
      <c r="CK339">
        <v>1599.977777777778</v>
      </c>
      <c r="CL339">
        <v>0.6919925185185186</v>
      </c>
      <c r="CM339">
        <v>0.3080074814814814</v>
      </c>
      <c r="CN339">
        <v>0</v>
      </c>
      <c r="CO339">
        <v>2.208807407407408</v>
      </c>
      <c r="CP339">
        <v>0</v>
      </c>
      <c r="CQ339">
        <v>16543.08888888889</v>
      </c>
      <c r="CR339">
        <v>13789.95185185185</v>
      </c>
      <c r="CS339">
        <v>38.64562962962962</v>
      </c>
      <c r="CT339">
        <v>40.31222222222222</v>
      </c>
      <c r="CU339">
        <v>39.13862962962963</v>
      </c>
      <c r="CV339">
        <v>38.82381481481481</v>
      </c>
      <c r="CW339">
        <v>38.16414814814815</v>
      </c>
      <c r="CX339">
        <v>1107.172592592593</v>
      </c>
      <c r="CY339">
        <v>492.8051851851852</v>
      </c>
      <c r="CZ339">
        <v>0</v>
      </c>
      <c r="DA339">
        <v>1728494206.6</v>
      </c>
      <c r="DB339">
        <v>0</v>
      </c>
      <c r="DC339">
        <v>1728490956.5</v>
      </c>
      <c r="DD339" t="s">
        <v>362</v>
      </c>
      <c r="DE339">
        <v>1728490952.5</v>
      </c>
      <c r="DF339">
        <v>1728490956.5</v>
      </c>
      <c r="DG339">
        <v>1</v>
      </c>
      <c r="DH339">
        <v>-0.065</v>
      </c>
      <c r="DI339">
        <v>-0.008</v>
      </c>
      <c r="DJ339">
        <v>-3.246</v>
      </c>
      <c r="DK339">
        <v>-0.091</v>
      </c>
      <c r="DL339">
        <v>52</v>
      </c>
      <c r="DM339">
        <v>15</v>
      </c>
      <c r="DN339">
        <v>0.25</v>
      </c>
      <c r="DO339">
        <v>0.13</v>
      </c>
      <c r="DP339">
        <v>-33.5264325</v>
      </c>
      <c r="DQ339">
        <v>-0.7255958724201822</v>
      </c>
      <c r="DR339">
        <v>0.1022868916027368</v>
      </c>
      <c r="DS339">
        <v>0</v>
      </c>
      <c r="DT339">
        <v>1.3529995</v>
      </c>
      <c r="DU339">
        <v>0.0132182363977463</v>
      </c>
      <c r="DV339">
        <v>0.008102918594555903</v>
      </c>
      <c r="DW339">
        <v>1</v>
      </c>
      <c r="DX339">
        <v>1</v>
      </c>
      <c r="DY339">
        <v>2</v>
      </c>
      <c r="DZ339" t="s">
        <v>363</v>
      </c>
      <c r="EA339">
        <v>3.23027</v>
      </c>
      <c r="EB339">
        <v>2.70444</v>
      </c>
      <c r="EC339">
        <v>0.187538</v>
      </c>
      <c r="ED339">
        <v>0.190896</v>
      </c>
      <c r="EE339">
        <v>0.0845012</v>
      </c>
      <c r="EF339">
        <v>0.0794053</v>
      </c>
      <c r="EG339">
        <v>26725.8</v>
      </c>
      <c r="EH339">
        <v>25945.2</v>
      </c>
      <c r="EI339">
        <v>31497.4</v>
      </c>
      <c r="EJ339">
        <v>30393.9</v>
      </c>
      <c r="EK339">
        <v>38639.8</v>
      </c>
      <c r="EL339">
        <v>36994.9</v>
      </c>
      <c r="EM339">
        <v>44155.7</v>
      </c>
      <c r="EN339">
        <v>42434.1</v>
      </c>
      <c r="EO339">
        <v>1.8398</v>
      </c>
      <c r="EP339">
        <v>1.87617</v>
      </c>
      <c r="EQ339">
        <v>0.07874150000000001</v>
      </c>
      <c r="ER339">
        <v>0</v>
      </c>
      <c r="ES339">
        <v>23.7181</v>
      </c>
      <c r="ET339">
        <v>999.9</v>
      </c>
      <c r="EU339">
        <v>69.40000000000001</v>
      </c>
      <c r="EV339">
        <v>24.7</v>
      </c>
      <c r="EW339">
        <v>22.2293</v>
      </c>
      <c r="EX339">
        <v>61.1619</v>
      </c>
      <c r="EY339">
        <v>24.6635</v>
      </c>
      <c r="EZ339">
        <v>1</v>
      </c>
      <c r="FA339">
        <v>-0.0915422</v>
      </c>
      <c r="FB339">
        <v>1.39159</v>
      </c>
      <c r="FC339">
        <v>20.1963</v>
      </c>
      <c r="FD339">
        <v>5.21984</v>
      </c>
      <c r="FE339">
        <v>11.998</v>
      </c>
      <c r="FF339">
        <v>4.9645</v>
      </c>
      <c r="FG339">
        <v>3.29573</v>
      </c>
      <c r="FH339">
        <v>9999</v>
      </c>
      <c r="FI339">
        <v>9999</v>
      </c>
      <c r="FJ339">
        <v>9999</v>
      </c>
      <c r="FK339">
        <v>148.9</v>
      </c>
      <c r="FL339">
        <v>4.97099</v>
      </c>
      <c r="FM339">
        <v>1.86768</v>
      </c>
      <c r="FN339">
        <v>1.85896</v>
      </c>
      <c r="FO339">
        <v>1.86508</v>
      </c>
      <c r="FP339">
        <v>1.86308</v>
      </c>
      <c r="FQ339">
        <v>1.86444</v>
      </c>
      <c r="FR339">
        <v>1.85988</v>
      </c>
      <c r="FS339">
        <v>1.86396</v>
      </c>
      <c r="FT339">
        <v>0</v>
      </c>
      <c r="FU339">
        <v>0</v>
      </c>
      <c r="FV339">
        <v>0</v>
      </c>
      <c r="FW339">
        <v>0</v>
      </c>
      <c r="FX339" t="s">
        <v>364</v>
      </c>
      <c r="FY339" t="s">
        <v>365</v>
      </c>
      <c r="FZ339" t="s">
        <v>366</v>
      </c>
      <c r="GA339" t="s">
        <v>366</v>
      </c>
      <c r="GB339" t="s">
        <v>366</v>
      </c>
      <c r="GC339" t="s">
        <v>366</v>
      </c>
      <c r="GD339">
        <v>0</v>
      </c>
      <c r="GE339">
        <v>100</v>
      </c>
      <c r="GF339">
        <v>100</v>
      </c>
      <c r="GG339">
        <v>-9.449999999999999</v>
      </c>
      <c r="GH339">
        <v>-0.0905</v>
      </c>
      <c r="GI339">
        <v>-2.868309889394353</v>
      </c>
      <c r="GJ339">
        <v>-0.006773961979547998</v>
      </c>
      <c r="GK339">
        <v>-8.296070481250098E-08</v>
      </c>
      <c r="GL339">
        <v>3.322967193956903E-10</v>
      </c>
      <c r="GM339">
        <v>-0.07871069313407227</v>
      </c>
      <c r="GN339">
        <v>-0.00208336341840114</v>
      </c>
      <c r="GO339">
        <v>8.801746095907445E-05</v>
      </c>
      <c r="GP339">
        <v>-2.677693255255651E-07</v>
      </c>
      <c r="GQ339">
        <v>3</v>
      </c>
      <c r="GR339">
        <v>2052</v>
      </c>
      <c r="GS339">
        <v>2</v>
      </c>
      <c r="GT339">
        <v>18</v>
      </c>
      <c r="GU339">
        <v>53.3</v>
      </c>
      <c r="GV339">
        <v>53.2</v>
      </c>
      <c r="GW339">
        <v>2.34375</v>
      </c>
      <c r="GX339">
        <v>2.36938</v>
      </c>
      <c r="GY339">
        <v>1.44897</v>
      </c>
      <c r="GZ339">
        <v>2.31934</v>
      </c>
      <c r="HA339">
        <v>1.55151</v>
      </c>
      <c r="HB339">
        <v>2.28271</v>
      </c>
      <c r="HC339">
        <v>29.8151</v>
      </c>
      <c r="HD339">
        <v>14.456</v>
      </c>
      <c r="HE339">
        <v>18</v>
      </c>
      <c r="HF339">
        <v>415.405</v>
      </c>
      <c r="HG339">
        <v>432.902</v>
      </c>
      <c r="HH339">
        <v>21.1417</v>
      </c>
      <c r="HI339">
        <v>25.8168</v>
      </c>
      <c r="HJ339">
        <v>30.0012</v>
      </c>
      <c r="HK339">
        <v>25.7437</v>
      </c>
      <c r="HL339">
        <v>25.6596</v>
      </c>
      <c r="HM339">
        <v>46.9873</v>
      </c>
      <c r="HN339">
        <v>41.1369</v>
      </c>
      <c r="HO339">
        <v>17.5882</v>
      </c>
      <c r="HP339">
        <v>21.0927</v>
      </c>
      <c r="HQ339">
        <v>1052.68</v>
      </c>
      <c r="HR339">
        <v>14.7347</v>
      </c>
      <c r="HS339">
        <v>99.9729</v>
      </c>
      <c r="HT339">
        <v>101.404</v>
      </c>
    </row>
    <row r="340" spans="1:228">
      <c r="A340">
        <v>324</v>
      </c>
      <c r="B340">
        <v>1728494154.5</v>
      </c>
      <c r="C340">
        <v>3217</v>
      </c>
      <c r="D340" t="s">
        <v>1016</v>
      </c>
      <c r="E340" t="s">
        <v>1017</v>
      </c>
      <c r="F340">
        <v>5</v>
      </c>
      <c r="G340" t="s">
        <v>357</v>
      </c>
      <c r="H340" t="s">
        <v>358</v>
      </c>
      <c r="I340" t="s">
        <v>359</v>
      </c>
      <c r="J340" t="s">
        <v>851</v>
      </c>
      <c r="K340">
        <v>1728494146.714286</v>
      </c>
      <c r="L340">
        <f>(M340)/1000</f>
        <v>0</v>
      </c>
      <c r="M340">
        <f>IF(BH340, AP340, AJ340)</f>
        <v>0</v>
      </c>
      <c r="N340">
        <f>IF(BH340, AK340, AI340)</f>
        <v>0</v>
      </c>
      <c r="O340">
        <f>BJ340 - IF(AW340&gt;1, N340*BD340*100.0/(AY340), 0)</f>
        <v>0</v>
      </c>
      <c r="P340">
        <f>((V340-L340/2)*O340-N340)/(V340+L340/2)</f>
        <v>0</v>
      </c>
      <c r="Q340">
        <f>P340*(BQ340+BR340)/1000.0</f>
        <v>0</v>
      </c>
      <c r="R340">
        <f>(BJ340 - IF(AW340&gt;1, N340*BD340*100.0/(AY340), 0))*(BQ340+BR340)/1000.0</f>
        <v>0</v>
      </c>
      <c r="S340">
        <f>2.0/((1/U340-1/T340)+SIGN(U340)*SQRT((1/U340-1/T340)*(1/U340-1/T340) + 4*BE340/((BE340+1)*(BE340+1))*(2*1/U340*1/T340-1/T340*1/T340)))</f>
        <v>0</v>
      </c>
      <c r="T340">
        <f>IF(LEFT(BF340,1)&lt;&gt;"0",IF(LEFT(BF340,1)="1",3.0,BG340),$D$5+$E$5*(BX340*BQ340/($K$5*1000))+$F$5*(BX340*BQ340/($K$5*1000))*MAX(MIN(BD340,$J$5),$I$5)*MAX(MIN(BD340,$J$5),$I$5)+$G$5*MAX(MIN(BD340,$J$5),$I$5)*(BX340*BQ340/($K$5*1000))+$H$5*(BX340*BQ340/($K$5*1000))*(BX340*BQ340/($K$5*1000)))</f>
        <v>0</v>
      </c>
      <c r="U340">
        <f>L340*(1000-(1000*0.61365*exp(17.502*Y340/(240.97+Y340))/(BQ340+BR340)+BL340)/2)/(1000*0.61365*exp(17.502*Y340/(240.97+Y340))/(BQ340+BR340)-BL340)</f>
        <v>0</v>
      </c>
      <c r="V340">
        <f>1/((BE340+1)/(S340/1.6)+1/(T340/1.37)) + BE340/((BE340+1)/(S340/1.6) + BE340/(T340/1.37))</f>
        <v>0</v>
      </c>
      <c r="W340">
        <f>(AZ340*BC340)</f>
        <v>0</v>
      </c>
      <c r="X340">
        <f>(BS340+(W340+2*0.95*5.67E-8*(((BS340+$B$7)+273)^4-(BS340+273)^4)-44100*L340)/(1.84*29.3*T340+8*0.95*5.67E-8*(BS340+273)^3))</f>
        <v>0</v>
      </c>
      <c r="Y340">
        <f>($C$7*BT340+$D$7*BU340+$E$7*X340)</f>
        <v>0</v>
      </c>
      <c r="Z340">
        <f>0.61365*exp(17.502*Y340/(240.97+Y340))</f>
        <v>0</v>
      </c>
      <c r="AA340">
        <f>(AB340/AC340*100)</f>
        <v>0</v>
      </c>
      <c r="AB340">
        <f>BL340*(BQ340+BR340)/1000</f>
        <v>0</v>
      </c>
      <c r="AC340">
        <f>0.61365*exp(17.502*BS340/(240.97+BS340))</f>
        <v>0</v>
      </c>
      <c r="AD340">
        <f>(Z340-BL340*(BQ340+BR340)/1000)</f>
        <v>0</v>
      </c>
      <c r="AE340">
        <f>(-L340*44100)</f>
        <v>0</v>
      </c>
      <c r="AF340">
        <f>2*29.3*T340*0.92*(BS340-Y340)</f>
        <v>0</v>
      </c>
      <c r="AG340">
        <f>2*0.95*5.67E-8*(((BS340+$B$7)+273)^4-(Y340+273)^4)</f>
        <v>0</v>
      </c>
      <c r="AH340">
        <f>W340+AG340+AE340+AF340</f>
        <v>0</v>
      </c>
      <c r="AI340">
        <f>BP340*AW340*(BK340-BJ340*(1000-AW340*BM340)/(1000-AW340*BL340))/(100*BD340)</f>
        <v>0</v>
      </c>
      <c r="AJ340">
        <f>1000*BP340*AW340*(BL340-BM340)/(100*BD340*(1000-AW340*BL340))</f>
        <v>0</v>
      </c>
      <c r="AK340">
        <f>(AL340 - AM340 - BQ340*1E3/(8.314*(BS340+273.15)) * AO340/BP340 * AN340) * BP340/(100*BD340) * (1000 - BM340)/1000</f>
        <v>0</v>
      </c>
      <c r="AL340">
        <v>1057.602124119571</v>
      </c>
      <c r="AM340">
        <v>1029.48103030303</v>
      </c>
      <c r="AN340">
        <v>2.554077742114808</v>
      </c>
      <c r="AO340">
        <v>66.78939070799302</v>
      </c>
      <c r="AP340">
        <f>(AR340 - AQ340 + BQ340*1E3/(8.314*(BS340+273.15)) * AT340/BP340 * AS340) * BP340/(100*BD340) * 1000/(1000 - AR340)</f>
        <v>0</v>
      </c>
      <c r="AQ340">
        <v>14.76992775945854</v>
      </c>
      <c r="AR340">
        <v>16.11738121212121</v>
      </c>
      <c r="AS340">
        <v>-0.0004735641790483352</v>
      </c>
      <c r="AT340">
        <v>79.34896621495415</v>
      </c>
      <c r="AU340">
        <v>155</v>
      </c>
      <c r="AV340">
        <v>26</v>
      </c>
      <c r="AW340">
        <f>IF(AU340*$H$13&gt;=AY340,1.0,(AY340/(AY340-AU340*$H$13)))</f>
        <v>0</v>
      </c>
      <c r="AX340">
        <f>(AW340-1)*100</f>
        <v>0</v>
      </c>
      <c r="AY340">
        <f>MAX(0,($B$13+$C$13*BX340)/(1+$D$13*BX340)*BQ340/(BS340+273)*$E$13)</f>
        <v>0</v>
      </c>
      <c r="AZ340">
        <f>$B$11*BY340+$C$11*BZ340+$F$11*CK340*(1-CN340)</f>
        <v>0</v>
      </c>
      <c r="BA340">
        <f>AZ340*BB340</f>
        <v>0</v>
      </c>
      <c r="BB340">
        <f>($B$11*$D$9+$C$11*$D$9+$F$11*((CX340+CP340)/MAX(CX340+CP340+CY340, 0.1)*$I$9+CY340/MAX(CX340+CP340+CY340, 0.1)*$J$9))/($B$11+$C$11+$F$11)</f>
        <v>0</v>
      </c>
      <c r="BC340">
        <f>($B$11*$K$9+$C$11*$K$9+$F$11*((CX340+CP340)/MAX(CX340+CP340+CY340, 0.1)*$P$9+CY340/MAX(CX340+CP340+CY340, 0.1)*$Q$9))/($B$11+$C$11+$F$11)</f>
        <v>0</v>
      </c>
      <c r="BD340">
        <v>6</v>
      </c>
      <c r="BE340">
        <v>0.5</v>
      </c>
      <c r="BF340" t="s">
        <v>361</v>
      </c>
      <c r="BG340">
        <v>2</v>
      </c>
      <c r="BH340" t="b">
        <v>1</v>
      </c>
      <c r="BI340">
        <v>1728494146.714286</v>
      </c>
      <c r="BJ340">
        <v>994.7502500000002</v>
      </c>
      <c r="BK340">
        <v>1028.459285714286</v>
      </c>
      <c r="BL340">
        <v>16.12233928571429</v>
      </c>
      <c r="BM340">
        <v>14.76772142857143</v>
      </c>
      <c r="BN340">
        <v>1004.167535714286</v>
      </c>
      <c r="BO340">
        <v>16.212825</v>
      </c>
      <c r="BP340">
        <v>599.9977142857142</v>
      </c>
      <c r="BQ340">
        <v>97.51112142857143</v>
      </c>
      <c r="BR340">
        <v>0.09998217142857144</v>
      </c>
      <c r="BS340">
        <v>24.74633214285714</v>
      </c>
      <c r="BT340">
        <v>25.00498928571429</v>
      </c>
      <c r="BU340">
        <v>999.9000000000002</v>
      </c>
      <c r="BV340">
        <v>0</v>
      </c>
      <c r="BW340">
        <v>0</v>
      </c>
      <c r="BX340">
        <v>10013.21571428572</v>
      </c>
      <c r="BY340">
        <v>0</v>
      </c>
      <c r="BZ340">
        <v>244.9546428571428</v>
      </c>
      <c r="CA340">
        <v>-33.70891785714286</v>
      </c>
      <c r="CB340">
        <v>1011.051178571429</v>
      </c>
      <c r="CC340">
        <v>1043.876071428572</v>
      </c>
      <c r="CD340">
        <v>1.354620357142857</v>
      </c>
      <c r="CE340">
        <v>1028.459285714286</v>
      </c>
      <c r="CF340">
        <v>14.76772142857143</v>
      </c>
      <c r="CG340">
        <v>1.5721075</v>
      </c>
      <c r="CH340">
        <v>1.440016428571429</v>
      </c>
      <c r="CI340">
        <v>13.68808214285714</v>
      </c>
      <c r="CJ340">
        <v>12.34569642857143</v>
      </c>
      <c r="CK340">
        <v>1599.980714285714</v>
      </c>
      <c r="CL340">
        <v>0.6919936071428572</v>
      </c>
      <c r="CM340">
        <v>0.3080063928571429</v>
      </c>
      <c r="CN340">
        <v>0</v>
      </c>
      <c r="CO340">
        <v>2.21795</v>
      </c>
      <c r="CP340">
        <v>0</v>
      </c>
      <c r="CQ340">
        <v>16557.3</v>
      </c>
      <c r="CR340">
        <v>13789.98571428571</v>
      </c>
      <c r="CS340">
        <v>38.72525</v>
      </c>
      <c r="CT340">
        <v>40.39035714285713</v>
      </c>
      <c r="CU340">
        <v>39.21625</v>
      </c>
      <c r="CV340">
        <v>38.91267857142856</v>
      </c>
      <c r="CW340">
        <v>38.23410714285713</v>
      </c>
      <c r="CX340">
        <v>1107.176071428571</v>
      </c>
      <c r="CY340">
        <v>492.8046428571429</v>
      </c>
      <c r="CZ340">
        <v>0</v>
      </c>
      <c r="DA340">
        <v>1728494211.4</v>
      </c>
      <c r="DB340">
        <v>0</v>
      </c>
      <c r="DC340">
        <v>1728490956.5</v>
      </c>
      <c r="DD340" t="s">
        <v>362</v>
      </c>
      <c r="DE340">
        <v>1728490952.5</v>
      </c>
      <c r="DF340">
        <v>1728490956.5</v>
      </c>
      <c r="DG340">
        <v>1</v>
      </c>
      <c r="DH340">
        <v>-0.065</v>
      </c>
      <c r="DI340">
        <v>-0.008</v>
      </c>
      <c r="DJ340">
        <v>-3.246</v>
      </c>
      <c r="DK340">
        <v>-0.091</v>
      </c>
      <c r="DL340">
        <v>52</v>
      </c>
      <c r="DM340">
        <v>15</v>
      </c>
      <c r="DN340">
        <v>0.25</v>
      </c>
      <c r="DO340">
        <v>0.13</v>
      </c>
      <c r="DP340">
        <v>-33.63582926829268</v>
      </c>
      <c r="DQ340">
        <v>-1.622786759581885</v>
      </c>
      <c r="DR340">
        <v>0.1863593227937561</v>
      </c>
      <c r="DS340">
        <v>0</v>
      </c>
      <c r="DT340">
        <v>1.351750975609756</v>
      </c>
      <c r="DU340">
        <v>0.04100362369338266</v>
      </c>
      <c r="DV340">
        <v>0.007216636540011181</v>
      </c>
      <c r="DW340">
        <v>1</v>
      </c>
      <c r="DX340">
        <v>1</v>
      </c>
      <c r="DY340">
        <v>2</v>
      </c>
      <c r="DZ340" t="s">
        <v>363</v>
      </c>
      <c r="EA340">
        <v>3.23035</v>
      </c>
      <c r="EB340">
        <v>2.70461</v>
      </c>
      <c r="EC340">
        <v>0.189027</v>
      </c>
      <c r="ED340">
        <v>0.192394</v>
      </c>
      <c r="EE340">
        <v>0.0844553</v>
      </c>
      <c r="EF340">
        <v>0.07941529999999999</v>
      </c>
      <c r="EG340">
        <v>26675.9</v>
      </c>
      <c r="EH340">
        <v>25896.5</v>
      </c>
      <c r="EI340">
        <v>31496.3</v>
      </c>
      <c r="EJ340">
        <v>30393.2</v>
      </c>
      <c r="EK340">
        <v>38640.5</v>
      </c>
      <c r="EL340">
        <v>36993.9</v>
      </c>
      <c r="EM340">
        <v>44154.2</v>
      </c>
      <c r="EN340">
        <v>42433.3</v>
      </c>
      <c r="EO340">
        <v>1.83917</v>
      </c>
      <c r="EP340">
        <v>1.87615</v>
      </c>
      <c r="EQ340">
        <v>0.0791848</v>
      </c>
      <c r="ER340">
        <v>0</v>
      </c>
      <c r="ES340">
        <v>23.7194</v>
      </c>
      <c r="ET340">
        <v>999.9</v>
      </c>
      <c r="EU340">
        <v>69.40000000000001</v>
      </c>
      <c r="EV340">
        <v>24.7</v>
      </c>
      <c r="EW340">
        <v>22.2273</v>
      </c>
      <c r="EX340">
        <v>61.6219</v>
      </c>
      <c r="EY340">
        <v>24.8638</v>
      </c>
      <c r="EZ340">
        <v>1</v>
      </c>
      <c r="FA340">
        <v>-0.0900102</v>
      </c>
      <c r="FB340">
        <v>1.53906</v>
      </c>
      <c r="FC340">
        <v>20.1948</v>
      </c>
      <c r="FD340">
        <v>5.21984</v>
      </c>
      <c r="FE340">
        <v>11.998</v>
      </c>
      <c r="FF340">
        <v>4.9646</v>
      </c>
      <c r="FG340">
        <v>3.29575</v>
      </c>
      <c r="FH340">
        <v>9999</v>
      </c>
      <c r="FI340">
        <v>9999</v>
      </c>
      <c r="FJ340">
        <v>9999</v>
      </c>
      <c r="FK340">
        <v>148.9</v>
      </c>
      <c r="FL340">
        <v>4.97098</v>
      </c>
      <c r="FM340">
        <v>1.86768</v>
      </c>
      <c r="FN340">
        <v>1.85893</v>
      </c>
      <c r="FO340">
        <v>1.86508</v>
      </c>
      <c r="FP340">
        <v>1.86308</v>
      </c>
      <c r="FQ340">
        <v>1.86444</v>
      </c>
      <c r="FR340">
        <v>1.85988</v>
      </c>
      <c r="FS340">
        <v>1.86398</v>
      </c>
      <c r="FT340">
        <v>0</v>
      </c>
      <c r="FU340">
        <v>0</v>
      </c>
      <c r="FV340">
        <v>0</v>
      </c>
      <c r="FW340">
        <v>0</v>
      </c>
      <c r="FX340" t="s">
        <v>364</v>
      </c>
      <c r="FY340" t="s">
        <v>365</v>
      </c>
      <c r="FZ340" t="s">
        <v>366</v>
      </c>
      <c r="GA340" t="s">
        <v>366</v>
      </c>
      <c r="GB340" t="s">
        <v>366</v>
      </c>
      <c r="GC340" t="s">
        <v>366</v>
      </c>
      <c r="GD340">
        <v>0</v>
      </c>
      <c r="GE340">
        <v>100</v>
      </c>
      <c r="GF340">
        <v>100</v>
      </c>
      <c r="GG340">
        <v>-9.539999999999999</v>
      </c>
      <c r="GH340">
        <v>-0.0905</v>
      </c>
      <c r="GI340">
        <v>-2.868309889394353</v>
      </c>
      <c r="GJ340">
        <v>-0.006773961979547998</v>
      </c>
      <c r="GK340">
        <v>-8.296070481250098E-08</v>
      </c>
      <c r="GL340">
        <v>3.322967193956903E-10</v>
      </c>
      <c r="GM340">
        <v>-0.07871069313407227</v>
      </c>
      <c r="GN340">
        <v>-0.00208336341840114</v>
      </c>
      <c r="GO340">
        <v>8.801746095907445E-05</v>
      </c>
      <c r="GP340">
        <v>-2.677693255255651E-07</v>
      </c>
      <c r="GQ340">
        <v>3</v>
      </c>
      <c r="GR340">
        <v>2052</v>
      </c>
      <c r="GS340">
        <v>2</v>
      </c>
      <c r="GT340">
        <v>18</v>
      </c>
      <c r="GU340">
        <v>53.4</v>
      </c>
      <c r="GV340">
        <v>53.3</v>
      </c>
      <c r="GW340">
        <v>2.36694</v>
      </c>
      <c r="GX340">
        <v>2.36328</v>
      </c>
      <c r="GY340">
        <v>1.44775</v>
      </c>
      <c r="GZ340">
        <v>2.32056</v>
      </c>
      <c r="HA340">
        <v>1.55151</v>
      </c>
      <c r="HB340">
        <v>2.40356</v>
      </c>
      <c r="HC340">
        <v>29.8364</v>
      </c>
      <c r="HD340">
        <v>14.456</v>
      </c>
      <c r="HE340">
        <v>18</v>
      </c>
      <c r="HF340">
        <v>415.138</v>
      </c>
      <c r="HG340">
        <v>432.966</v>
      </c>
      <c r="HH340">
        <v>21.1453</v>
      </c>
      <c r="HI340">
        <v>25.8277</v>
      </c>
      <c r="HJ340">
        <v>30.0014</v>
      </c>
      <c r="HK340">
        <v>25.7523</v>
      </c>
      <c r="HL340">
        <v>25.6695</v>
      </c>
      <c r="HM340">
        <v>47.4155</v>
      </c>
      <c r="HN340">
        <v>41.1369</v>
      </c>
      <c r="HO340">
        <v>17.2096</v>
      </c>
      <c r="HP340">
        <v>21.0779</v>
      </c>
      <c r="HQ340">
        <v>1062.7</v>
      </c>
      <c r="HR340">
        <v>14.7398</v>
      </c>
      <c r="HS340">
        <v>99.9695</v>
      </c>
      <c r="HT340">
        <v>101.402</v>
      </c>
    </row>
    <row r="341" spans="1:228">
      <c r="A341">
        <v>325</v>
      </c>
      <c r="B341">
        <v>1728494159</v>
      </c>
      <c r="C341">
        <v>3221.5</v>
      </c>
      <c r="D341" t="s">
        <v>1018</v>
      </c>
      <c r="E341" t="s">
        <v>1019</v>
      </c>
      <c r="F341">
        <v>5</v>
      </c>
      <c r="G341" t="s">
        <v>357</v>
      </c>
      <c r="H341" t="s">
        <v>358</v>
      </c>
      <c r="I341" t="s">
        <v>359</v>
      </c>
      <c r="J341" t="s">
        <v>851</v>
      </c>
      <c r="K341">
        <v>1728494151.160714</v>
      </c>
      <c r="L341">
        <f>(M341)/1000</f>
        <v>0</v>
      </c>
      <c r="M341">
        <f>IF(BH341, AP341, AJ341)</f>
        <v>0</v>
      </c>
      <c r="N341">
        <f>IF(BH341, AK341, AI341)</f>
        <v>0</v>
      </c>
      <c r="O341">
        <f>BJ341 - IF(AW341&gt;1, N341*BD341*100.0/(AY341), 0)</f>
        <v>0</v>
      </c>
      <c r="P341">
        <f>((V341-L341/2)*O341-N341)/(V341+L341/2)</f>
        <v>0</v>
      </c>
      <c r="Q341">
        <f>P341*(BQ341+BR341)/1000.0</f>
        <v>0</v>
      </c>
      <c r="R341">
        <f>(BJ341 - IF(AW341&gt;1, N341*BD341*100.0/(AY341), 0))*(BQ341+BR341)/1000.0</f>
        <v>0</v>
      </c>
      <c r="S341">
        <f>2.0/((1/U341-1/T341)+SIGN(U341)*SQRT((1/U341-1/T341)*(1/U341-1/T341) + 4*BE341/((BE341+1)*(BE341+1))*(2*1/U341*1/T341-1/T341*1/T341)))</f>
        <v>0</v>
      </c>
      <c r="T341">
        <f>IF(LEFT(BF341,1)&lt;&gt;"0",IF(LEFT(BF341,1)="1",3.0,BG341),$D$5+$E$5*(BX341*BQ341/($K$5*1000))+$F$5*(BX341*BQ341/($K$5*1000))*MAX(MIN(BD341,$J$5),$I$5)*MAX(MIN(BD341,$J$5),$I$5)+$G$5*MAX(MIN(BD341,$J$5),$I$5)*(BX341*BQ341/($K$5*1000))+$H$5*(BX341*BQ341/($K$5*1000))*(BX341*BQ341/($K$5*1000)))</f>
        <v>0</v>
      </c>
      <c r="U341">
        <f>L341*(1000-(1000*0.61365*exp(17.502*Y341/(240.97+Y341))/(BQ341+BR341)+BL341)/2)/(1000*0.61365*exp(17.502*Y341/(240.97+Y341))/(BQ341+BR341)-BL341)</f>
        <v>0</v>
      </c>
      <c r="V341">
        <f>1/((BE341+1)/(S341/1.6)+1/(T341/1.37)) + BE341/((BE341+1)/(S341/1.6) + BE341/(T341/1.37))</f>
        <v>0</v>
      </c>
      <c r="W341">
        <f>(AZ341*BC341)</f>
        <v>0</v>
      </c>
      <c r="X341">
        <f>(BS341+(W341+2*0.95*5.67E-8*(((BS341+$B$7)+273)^4-(BS341+273)^4)-44100*L341)/(1.84*29.3*T341+8*0.95*5.67E-8*(BS341+273)^3))</f>
        <v>0</v>
      </c>
      <c r="Y341">
        <f>($C$7*BT341+$D$7*BU341+$E$7*X341)</f>
        <v>0</v>
      </c>
      <c r="Z341">
        <f>0.61365*exp(17.502*Y341/(240.97+Y341))</f>
        <v>0</v>
      </c>
      <c r="AA341">
        <f>(AB341/AC341*100)</f>
        <v>0</v>
      </c>
      <c r="AB341">
        <f>BL341*(BQ341+BR341)/1000</f>
        <v>0</v>
      </c>
      <c r="AC341">
        <f>0.61365*exp(17.502*BS341/(240.97+BS341))</f>
        <v>0</v>
      </c>
      <c r="AD341">
        <f>(Z341-BL341*(BQ341+BR341)/1000)</f>
        <v>0</v>
      </c>
      <c r="AE341">
        <f>(-L341*44100)</f>
        <v>0</v>
      </c>
      <c r="AF341">
        <f>2*29.3*T341*0.92*(BS341-Y341)</f>
        <v>0</v>
      </c>
      <c r="AG341">
        <f>2*0.95*5.67E-8*(((BS341+$B$7)+273)^4-(Y341+273)^4)</f>
        <v>0</v>
      </c>
      <c r="AH341">
        <f>W341+AG341+AE341+AF341</f>
        <v>0</v>
      </c>
      <c r="AI341">
        <f>BP341*AW341*(BK341-BJ341*(1000-AW341*BM341)/(1000-AW341*BL341))/(100*BD341)</f>
        <v>0</v>
      </c>
      <c r="AJ341">
        <f>1000*BP341*AW341*(BL341-BM341)/(100*BD341*(1000-AW341*BL341))</f>
        <v>0</v>
      </c>
      <c r="AK341">
        <f>(AL341 - AM341 - BQ341*1E3/(8.314*(BS341+273.15)) * AO341/BP341 * AN341) * BP341/(100*BD341) * (1000 - BM341)/1000</f>
        <v>0</v>
      </c>
      <c r="AL341">
        <v>1069.091863319942</v>
      </c>
      <c r="AM341">
        <v>1041.003272727273</v>
      </c>
      <c r="AN341">
        <v>2.561671151231492</v>
      </c>
      <c r="AO341">
        <v>66.78939070799302</v>
      </c>
      <c r="AP341">
        <f>(AR341 - AQ341 + BQ341*1E3/(8.314*(BS341+273.15)) * AT341/BP341 * AS341) * BP341/(100*BD341) * 1000/(1000 - AR341)</f>
        <v>0</v>
      </c>
      <c r="AQ341">
        <v>14.77378741932033</v>
      </c>
      <c r="AR341">
        <v>16.10807515151515</v>
      </c>
      <c r="AS341">
        <v>-0.0002400349289486922</v>
      </c>
      <c r="AT341">
        <v>79.34896621495415</v>
      </c>
      <c r="AU341">
        <v>154</v>
      </c>
      <c r="AV341">
        <v>26</v>
      </c>
      <c r="AW341">
        <f>IF(AU341*$H$13&gt;=AY341,1.0,(AY341/(AY341-AU341*$H$13)))</f>
        <v>0</v>
      </c>
      <c r="AX341">
        <f>(AW341-1)*100</f>
        <v>0</v>
      </c>
      <c r="AY341">
        <f>MAX(0,($B$13+$C$13*BX341)/(1+$D$13*BX341)*BQ341/(BS341+273)*$E$13)</f>
        <v>0</v>
      </c>
      <c r="AZ341">
        <f>$B$11*BY341+$C$11*BZ341+$F$11*CK341*(1-CN341)</f>
        <v>0</v>
      </c>
      <c r="BA341">
        <f>AZ341*BB341</f>
        <v>0</v>
      </c>
      <c r="BB341">
        <f>($B$11*$D$9+$C$11*$D$9+$F$11*((CX341+CP341)/MAX(CX341+CP341+CY341, 0.1)*$I$9+CY341/MAX(CX341+CP341+CY341, 0.1)*$J$9))/($B$11+$C$11+$F$11)</f>
        <v>0</v>
      </c>
      <c r="BC341">
        <f>($B$11*$K$9+$C$11*$K$9+$F$11*((CX341+CP341)/MAX(CX341+CP341+CY341, 0.1)*$P$9+CY341/MAX(CX341+CP341+CY341, 0.1)*$Q$9))/($B$11+$C$11+$F$11)</f>
        <v>0</v>
      </c>
      <c r="BD341">
        <v>6</v>
      </c>
      <c r="BE341">
        <v>0.5</v>
      </c>
      <c r="BF341" t="s">
        <v>361</v>
      </c>
      <c r="BG341">
        <v>2</v>
      </c>
      <c r="BH341" t="b">
        <v>1</v>
      </c>
      <c r="BI341">
        <v>1728494151.160714</v>
      </c>
      <c r="BJ341">
        <v>1005.831</v>
      </c>
      <c r="BK341">
        <v>1039.639285714286</v>
      </c>
      <c r="BL341">
        <v>16.12146785714286</v>
      </c>
      <c r="BM341">
        <v>14.77034285714286</v>
      </c>
      <c r="BN341">
        <v>1015.31425</v>
      </c>
      <c r="BO341">
        <v>16.21195714285714</v>
      </c>
      <c r="BP341">
        <v>600.016</v>
      </c>
      <c r="BQ341">
        <v>97.51129642857144</v>
      </c>
      <c r="BR341">
        <v>0.1000183571428571</v>
      </c>
      <c r="BS341">
        <v>24.75928571428571</v>
      </c>
      <c r="BT341">
        <v>25.01179642857143</v>
      </c>
      <c r="BU341">
        <v>999.9000000000002</v>
      </c>
      <c r="BV341">
        <v>0</v>
      </c>
      <c r="BW341">
        <v>0</v>
      </c>
      <c r="BX341">
        <v>10013.83678571429</v>
      </c>
      <c r="BY341">
        <v>0</v>
      </c>
      <c r="BZ341">
        <v>252.06325</v>
      </c>
      <c r="CA341">
        <v>-33.80831785714285</v>
      </c>
      <c r="CB341">
        <v>1022.312142857143</v>
      </c>
      <c r="CC341">
        <v>1055.226428571428</v>
      </c>
      <c r="CD341">
        <v>1.3511225</v>
      </c>
      <c r="CE341">
        <v>1039.639285714286</v>
      </c>
      <c r="CF341">
        <v>14.77034285714286</v>
      </c>
      <c r="CG341">
        <v>1.572025</v>
      </c>
      <c r="CH341">
        <v>1.440274642857143</v>
      </c>
      <c r="CI341">
        <v>13.68727857142857</v>
      </c>
      <c r="CJ341">
        <v>12.34843214285714</v>
      </c>
      <c r="CK341">
        <v>1599.966785714286</v>
      </c>
      <c r="CL341">
        <v>0.6919962142857145</v>
      </c>
      <c r="CM341">
        <v>0.3080037857142858</v>
      </c>
      <c r="CN341">
        <v>0</v>
      </c>
      <c r="CO341">
        <v>2.220321428571428</v>
      </c>
      <c r="CP341">
        <v>0</v>
      </c>
      <c r="CQ341">
        <v>16569.125</v>
      </c>
      <c r="CR341">
        <v>13789.88928571429</v>
      </c>
      <c r="CS341">
        <v>38.80774999999999</v>
      </c>
      <c r="CT341">
        <v>40.46399999999999</v>
      </c>
      <c r="CU341">
        <v>39.28771428571429</v>
      </c>
      <c r="CV341">
        <v>39.01317857142856</v>
      </c>
      <c r="CW341">
        <v>38.30332142857142</v>
      </c>
      <c r="CX341">
        <v>1107.171071428571</v>
      </c>
      <c r="CY341">
        <v>492.7957142857143</v>
      </c>
      <c r="CZ341">
        <v>0</v>
      </c>
      <c r="DA341">
        <v>1728494216.2</v>
      </c>
      <c r="DB341">
        <v>0</v>
      </c>
      <c r="DC341">
        <v>1728490956.5</v>
      </c>
      <c r="DD341" t="s">
        <v>362</v>
      </c>
      <c r="DE341">
        <v>1728490952.5</v>
      </c>
      <c r="DF341">
        <v>1728490956.5</v>
      </c>
      <c r="DG341">
        <v>1</v>
      </c>
      <c r="DH341">
        <v>-0.065</v>
      </c>
      <c r="DI341">
        <v>-0.008</v>
      </c>
      <c r="DJ341">
        <v>-3.246</v>
      </c>
      <c r="DK341">
        <v>-0.091</v>
      </c>
      <c r="DL341">
        <v>52</v>
      </c>
      <c r="DM341">
        <v>15</v>
      </c>
      <c r="DN341">
        <v>0.25</v>
      </c>
      <c r="DO341">
        <v>0.13</v>
      </c>
      <c r="DP341">
        <v>-33.74063658536586</v>
      </c>
      <c r="DQ341">
        <v>-1.553082229965131</v>
      </c>
      <c r="DR341">
        <v>0.1802392782997055</v>
      </c>
      <c r="DS341">
        <v>0</v>
      </c>
      <c r="DT341">
        <v>1.350845365853659</v>
      </c>
      <c r="DU341">
        <v>-0.02665003484320275</v>
      </c>
      <c r="DV341">
        <v>0.008352409349362714</v>
      </c>
      <c r="DW341">
        <v>1</v>
      </c>
      <c r="DX341">
        <v>1</v>
      </c>
      <c r="DY341">
        <v>2</v>
      </c>
      <c r="DZ341" t="s">
        <v>363</v>
      </c>
      <c r="EA341">
        <v>3.23032</v>
      </c>
      <c r="EB341">
        <v>2.70433</v>
      </c>
      <c r="EC341">
        <v>0.190372</v>
      </c>
      <c r="ED341">
        <v>0.193718</v>
      </c>
      <c r="EE341">
        <v>0.08441750000000001</v>
      </c>
      <c r="EF341">
        <v>0.0794195</v>
      </c>
      <c r="EG341">
        <v>26631.2</v>
      </c>
      <c r="EH341">
        <v>25853.7</v>
      </c>
      <c r="EI341">
        <v>31495.8</v>
      </c>
      <c r="EJ341">
        <v>30392.8</v>
      </c>
      <c r="EK341">
        <v>38641.4</v>
      </c>
      <c r="EL341">
        <v>36993.2</v>
      </c>
      <c r="EM341">
        <v>44153.4</v>
      </c>
      <c r="EN341">
        <v>42432.7</v>
      </c>
      <c r="EO341">
        <v>1.84155</v>
      </c>
      <c r="EP341">
        <v>1.87575</v>
      </c>
      <c r="EQ341">
        <v>0.079114</v>
      </c>
      <c r="ER341">
        <v>0</v>
      </c>
      <c r="ES341">
        <v>23.7169</v>
      </c>
      <c r="ET341">
        <v>999.9</v>
      </c>
      <c r="EU341">
        <v>69.40000000000001</v>
      </c>
      <c r="EV341">
        <v>24.7</v>
      </c>
      <c r="EW341">
        <v>22.2269</v>
      </c>
      <c r="EX341">
        <v>61.0919</v>
      </c>
      <c r="EY341">
        <v>24.7676</v>
      </c>
      <c r="EZ341">
        <v>1</v>
      </c>
      <c r="FA341">
        <v>-0.0884172</v>
      </c>
      <c r="FB341">
        <v>1.71662</v>
      </c>
      <c r="FC341">
        <v>20.1931</v>
      </c>
      <c r="FD341">
        <v>5.21879</v>
      </c>
      <c r="FE341">
        <v>11.998</v>
      </c>
      <c r="FF341">
        <v>4.96475</v>
      </c>
      <c r="FG341">
        <v>3.29553</v>
      </c>
      <c r="FH341">
        <v>9999</v>
      </c>
      <c r="FI341">
        <v>9999</v>
      </c>
      <c r="FJ341">
        <v>9999</v>
      </c>
      <c r="FK341">
        <v>148.9</v>
      </c>
      <c r="FL341">
        <v>4.97096</v>
      </c>
      <c r="FM341">
        <v>1.86768</v>
      </c>
      <c r="FN341">
        <v>1.85893</v>
      </c>
      <c r="FO341">
        <v>1.86508</v>
      </c>
      <c r="FP341">
        <v>1.86307</v>
      </c>
      <c r="FQ341">
        <v>1.86441</v>
      </c>
      <c r="FR341">
        <v>1.85988</v>
      </c>
      <c r="FS341">
        <v>1.86397</v>
      </c>
      <c r="FT341">
        <v>0</v>
      </c>
      <c r="FU341">
        <v>0</v>
      </c>
      <c r="FV341">
        <v>0</v>
      </c>
      <c r="FW341">
        <v>0</v>
      </c>
      <c r="FX341" t="s">
        <v>364</v>
      </c>
      <c r="FY341" t="s">
        <v>365</v>
      </c>
      <c r="FZ341" t="s">
        <v>366</v>
      </c>
      <c r="GA341" t="s">
        <v>366</v>
      </c>
      <c r="GB341" t="s">
        <v>366</v>
      </c>
      <c r="GC341" t="s">
        <v>366</v>
      </c>
      <c r="GD341">
        <v>0</v>
      </c>
      <c r="GE341">
        <v>100</v>
      </c>
      <c r="GF341">
        <v>100</v>
      </c>
      <c r="GG341">
        <v>-9.6</v>
      </c>
      <c r="GH341">
        <v>-0.0905</v>
      </c>
      <c r="GI341">
        <v>-2.868309889394353</v>
      </c>
      <c r="GJ341">
        <v>-0.006773961979547998</v>
      </c>
      <c r="GK341">
        <v>-8.296070481250098E-08</v>
      </c>
      <c r="GL341">
        <v>3.322967193956903E-10</v>
      </c>
      <c r="GM341">
        <v>-0.07871069313407227</v>
      </c>
      <c r="GN341">
        <v>-0.00208336341840114</v>
      </c>
      <c r="GO341">
        <v>8.801746095907445E-05</v>
      </c>
      <c r="GP341">
        <v>-2.677693255255651E-07</v>
      </c>
      <c r="GQ341">
        <v>3</v>
      </c>
      <c r="GR341">
        <v>2052</v>
      </c>
      <c r="GS341">
        <v>2</v>
      </c>
      <c r="GT341">
        <v>18</v>
      </c>
      <c r="GU341">
        <v>53.4</v>
      </c>
      <c r="GV341">
        <v>53.4</v>
      </c>
      <c r="GW341">
        <v>2.38892</v>
      </c>
      <c r="GX341">
        <v>2.36938</v>
      </c>
      <c r="GY341">
        <v>1.44897</v>
      </c>
      <c r="GZ341">
        <v>2.32056</v>
      </c>
      <c r="HA341">
        <v>1.55151</v>
      </c>
      <c r="HB341">
        <v>2.22778</v>
      </c>
      <c r="HC341">
        <v>29.8364</v>
      </c>
      <c r="HD341">
        <v>14.4472</v>
      </c>
      <c r="HE341">
        <v>18</v>
      </c>
      <c r="HF341">
        <v>416.449</v>
      </c>
      <c r="HG341">
        <v>432.793</v>
      </c>
      <c r="HH341">
        <v>21.1215</v>
      </c>
      <c r="HI341">
        <v>25.8373</v>
      </c>
      <c r="HJ341">
        <v>30.0016</v>
      </c>
      <c r="HK341">
        <v>25.7618</v>
      </c>
      <c r="HL341">
        <v>25.6776</v>
      </c>
      <c r="HM341">
        <v>47.8047</v>
      </c>
      <c r="HN341">
        <v>41.1369</v>
      </c>
      <c r="HO341">
        <v>17.2096</v>
      </c>
      <c r="HP341">
        <v>21.0596</v>
      </c>
      <c r="HQ341">
        <v>1077.73</v>
      </c>
      <c r="HR341">
        <v>14.7398</v>
      </c>
      <c r="HS341">
        <v>99.9676</v>
      </c>
      <c r="HT341">
        <v>101.401</v>
      </c>
    </row>
    <row r="342" spans="1:228">
      <c r="A342">
        <v>326</v>
      </c>
      <c r="B342">
        <v>1728494164.5</v>
      </c>
      <c r="C342">
        <v>3227</v>
      </c>
      <c r="D342" t="s">
        <v>1020</v>
      </c>
      <c r="E342" t="s">
        <v>1021</v>
      </c>
      <c r="F342">
        <v>5</v>
      </c>
      <c r="G342" t="s">
        <v>357</v>
      </c>
      <c r="H342" t="s">
        <v>358</v>
      </c>
      <c r="I342" t="s">
        <v>359</v>
      </c>
      <c r="J342" t="s">
        <v>851</v>
      </c>
      <c r="K342">
        <v>1728494156.732143</v>
      </c>
      <c r="L342">
        <f>(M342)/1000</f>
        <v>0</v>
      </c>
      <c r="M342">
        <f>IF(BH342, AP342, AJ342)</f>
        <v>0</v>
      </c>
      <c r="N342">
        <f>IF(BH342, AK342, AI342)</f>
        <v>0</v>
      </c>
      <c r="O342">
        <f>BJ342 - IF(AW342&gt;1, N342*BD342*100.0/(AY342), 0)</f>
        <v>0</v>
      </c>
      <c r="P342">
        <f>((V342-L342/2)*O342-N342)/(V342+L342/2)</f>
        <v>0</v>
      </c>
      <c r="Q342">
        <f>P342*(BQ342+BR342)/1000.0</f>
        <v>0</v>
      </c>
      <c r="R342">
        <f>(BJ342 - IF(AW342&gt;1, N342*BD342*100.0/(AY342), 0))*(BQ342+BR342)/1000.0</f>
        <v>0</v>
      </c>
      <c r="S342">
        <f>2.0/((1/U342-1/T342)+SIGN(U342)*SQRT((1/U342-1/T342)*(1/U342-1/T342) + 4*BE342/((BE342+1)*(BE342+1))*(2*1/U342*1/T342-1/T342*1/T342)))</f>
        <v>0</v>
      </c>
      <c r="T342">
        <f>IF(LEFT(BF342,1)&lt;&gt;"0",IF(LEFT(BF342,1)="1",3.0,BG342),$D$5+$E$5*(BX342*BQ342/($K$5*1000))+$F$5*(BX342*BQ342/($K$5*1000))*MAX(MIN(BD342,$J$5),$I$5)*MAX(MIN(BD342,$J$5),$I$5)+$G$5*MAX(MIN(BD342,$J$5),$I$5)*(BX342*BQ342/($K$5*1000))+$H$5*(BX342*BQ342/($K$5*1000))*(BX342*BQ342/($K$5*1000)))</f>
        <v>0</v>
      </c>
      <c r="U342">
        <f>L342*(1000-(1000*0.61365*exp(17.502*Y342/(240.97+Y342))/(BQ342+BR342)+BL342)/2)/(1000*0.61365*exp(17.502*Y342/(240.97+Y342))/(BQ342+BR342)-BL342)</f>
        <v>0</v>
      </c>
      <c r="V342">
        <f>1/((BE342+1)/(S342/1.6)+1/(T342/1.37)) + BE342/((BE342+1)/(S342/1.6) + BE342/(T342/1.37))</f>
        <v>0</v>
      </c>
      <c r="W342">
        <f>(AZ342*BC342)</f>
        <v>0</v>
      </c>
      <c r="X342">
        <f>(BS342+(W342+2*0.95*5.67E-8*(((BS342+$B$7)+273)^4-(BS342+273)^4)-44100*L342)/(1.84*29.3*T342+8*0.95*5.67E-8*(BS342+273)^3))</f>
        <v>0</v>
      </c>
      <c r="Y342">
        <f>($C$7*BT342+$D$7*BU342+$E$7*X342)</f>
        <v>0</v>
      </c>
      <c r="Z342">
        <f>0.61365*exp(17.502*Y342/(240.97+Y342))</f>
        <v>0</v>
      </c>
      <c r="AA342">
        <f>(AB342/AC342*100)</f>
        <v>0</v>
      </c>
      <c r="AB342">
        <f>BL342*(BQ342+BR342)/1000</f>
        <v>0</v>
      </c>
      <c r="AC342">
        <f>0.61365*exp(17.502*BS342/(240.97+BS342))</f>
        <v>0</v>
      </c>
      <c r="AD342">
        <f>(Z342-BL342*(BQ342+BR342)/1000)</f>
        <v>0</v>
      </c>
      <c r="AE342">
        <f>(-L342*44100)</f>
        <v>0</v>
      </c>
      <c r="AF342">
        <f>2*29.3*T342*0.92*(BS342-Y342)</f>
        <v>0</v>
      </c>
      <c r="AG342">
        <f>2*0.95*5.67E-8*(((BS342+$B$7)+273)^4-(Y342+273)^4)</f>
        <v>0</v>
      </c>
      <c r="AH342">
        <f>W342+AG342+AE342+AF342</f>
        <v>0</v>
      </c>
      <c r="AI342">
        <f>BP342*AW342*(BK342-BJ342*(1000-AW342*BM342)/(1000-AW342*BL342))/(100*BD342)</f>
        <v>0</v>
      </c>
      <c r="AJ342">
        <f>1000*BP342*AW342*(BL342-BM342)/(100*BD342*(1000-AW342*BL342))</f>
        <v>0</v>
      </c>
      <c r="AK342">
        <f>(AL342 - AM342 - BQ342*1E3/(8.314*(BS342+273.15)) * AO342/BP342 * AN342) * BP342/(100*BD342) * (1000 - BM342)/1000</f>
        <v>0</v>
      </c>
      <c r="AL342">
        <v>1083.0773697979</v>
      </c>
      <c r="AM342">
        <v>1054.962</v>
      </c>
      <c r="AN342">
        <v>2.532092671347129</v>
      </c>
      <c r="AO342">
        <v>66.78939070799302</v>
      </c>
      <c r="AP342">
        <f>(AR342 - AQ342 + BQ342*1E3/(8.314*(BS342+273.15)) * AT342/BP342 * AS342) * BP342/(100*BD342) * 1000/(1000 - AR342)</f>
        <v>0</v>
      </c>
      <c r="AQ342">
        <v>14.77466732633932</v>
      </c>
      <c r="AR342">
        <v>16.09684424242424</v>
      </c>
      <c r="AS342">
        <v>-0.0001962527053498695</v>
      </c>
      <c r="AT342">
        <v>79.34896621495415</v>
      </c>
      <c r="AU342">
        <v>154</v>
      </c>
      <c r="AV342">
        <v>26</v>
      </c>
      <c r="AW342">
        <f>IF(AU342*$H$13&gt;=AY342,1.0,(AY342/(AY342-AU342*$H$13)))</f>
        <v>0</v>
      </c>
      <c r="AX342">
        <f>(AW342-1)*100</f>
        <v>0</v>
      </c>
      <c r="AY342">
        <f>MAX(0,($B$13+$C$13*BX342)/(1+$D$13*BX342)*BQ342/(BS342+273)*$E$13)</f>
        <v>0</v>
      </c>
      <c r="AZ342">
        <f>$B$11*BY342+$C$11*BZ342+$F$11*CK342*(1-CN342)</f>
        <v>0</v>
      </c>
      <c r="BA342">
        <f>AZ342*BB342</f>
        <v>0</v>
      </c>
      <c r="BB342">
        <f>($B$11*$D$9+$C$11*$D$9+$F$11*((CX342+CP342)/MAX(CX342+CP342+CY342, 0.1)*$I$9+CY342/MAX(CX342+CP342+CY342, 0.1)*$J$9))/($B$11+$C$11+$F$11)</f>
        <v>0</v>
      </c>
      <c r="BC342">
        <f>($B$11*$K$9+$C$11*$K$9+$F$11*((CX342+CP342)/MAX(CX342+CP342+CY342, 0.1)*$P$9+CY342/MAX(CX342+CP342+CY342, 0.1)*$Q$9))/($B$11+$C$11+$F$11)</f>
        <v>0</v>
      </c>
      <c r="BD342">
        <v>6</v>
      </c>
      <c r="BE342">
        <v>0.5</v>
      </c>
      <c r="BF342" t="s">
        <v>361</v>
      </c>
      <c r="BG342">
        <v>2</v>
      </c>
      <c r="BH342" t="b">
        <v>1</v>
      </c>
      <c r="BI342">
        <v>1728494156.732143</v>
      </c>
      <c r="BJ342">
        <v>1019.764285714286</v>
      </c>
      <c r="BK342">
        <v>1053.690357142857</v>
      </c>
      <c r="BL342">
        <v>16.11193571428571</v>
      </c>
      <c r="BM342">
        <v>14.77291785714286</v>
      </c>
      <c r="BN342">
        <v>1029.33</v>
      </c>
      <c r="BO342">
        <v>16.20243928571428</v>
      </c>
      <c r="BP342">
        <v>600.0161428571428</v>
      </c>
      <c r="BQ342">
        <v>97.51199999999999</v>
      </c>
      <c r="BR342">
        <v>0.1000554678571429</v>
      </c>
      <c r="BS342">
        <v>24.76626785714286</v>
      </c>
      <c r="BT342">
        <v>25.01899642857143</v>
      </c>
      <c r="BU342">
        <v>999.9000000000002</v>
      </c>
      <c r="BV342">
        <v>0</v>
      </c>
      <c r="BW342">
        <v>0</v>
      </c>
      <c r="BX342">
        <v>10000.03928571429</v>
      </c>
      <c r="BY342">
        <v>0</v>
      </c>
      <c r="BZ342">
        <v>264.9904642857143</v>
      </c>
      <c r="CA342">
        <v>-33.92614285714286</v>
      </c>
      <c r="CB342">
        <v>1036.463928571429</v>
      </c>
      <c r="CC342">
        <v>1069.49</v>
      </c>
      <c r="CD342">
        <v>1.339026428571429</v>
      </c>
      <c r="CE342">
        <v>1053.690357142857</v>
      </c>
      <c r="CF342">
        <v>14.77291785714286</v>
      </c>
      <c r="CG342">
        <v>1.571106785714286</v>
      </c>
      <c r="CH342">
        <v>1.440535</v>
      </c>
      <c r="CI342">
        <v>13.67828928571429</v>
      </c>
      <c r="CJ342">
        <v>12.35118571428571</v>
      </c>
      <c r="CK342">
        <v>1599.99</v>
      </c>
      <c r="CL342">
        <v>0.6920031071428573</v>
      </c>
      <c r="CM342">
        <v>0.3079969642857143</v>
      </c>
      <c r="CN342">
        <v>0</v>
      </c>
      <c r="CO342">
        <v>2.199057142857143</v>
      </c>
      <c r="CP342">
        <v>0</v>
      </c>
      <c r="CQ342">
        <v>16582.11785714286</v>
      </c>
      <c r="CR342">
        <v>13790.12142857143</v>
      </c>
      <c r="CS342">
        <v>38.90149999999999</v>
      </c>
      <c r="CT342">
        <v>40.54889285714285</v>
      </c>
      <c r="CU342">
        <v>39.37025</v>
      </c>
      <c r="CV342">
        <v>39.13375</v>
      </c>
      <c r="CW342">
        <v>38.39035714285713</v>
      </c>
      <c r="CX342">
        <v>1107.198214285714</v>
      </c>
      <c r="CY342">
        <v>492.7917857142857</v>
      </c>
      <c r="CZ342">
        <v>0</v>
      </c>
      <c r="DA342">
        <v>1728494221.6</v>
      </c>
      <c r="DB342">
        <v>0</v>
      </c>
      <c r="DC342">
        <v>1728490956.5</v>
      </c>
      <c r="DD342" t="s">
        <v>362</v>
      </c>
      <c r="DE342">
        <v>1728490952.5</v>
      </c>
      <c r="DF342">
        <v>1728490956.5</v>
      </c>
      <c r="DG342">
        <v>1</v>
      </c>
      <c r="DH342">
        <v>-0.065</v>
      </c>
      <c r="DI342">
        <v>-0.008</v>
      </c>
      <c r="DJ342">
        <v>-3.246</v>
      </c>
      <c r="DK342">
        <v>-0.091</v>
      </c>
      <c r="DL342">
        <v>52</v>
      </c>
      <c r="DM342">
        <v>15</v>
      </c>
      <c r="DN342">
        <v>0.25</v>
      </c>
      <c r="DO342">
        <v>0.13</v>
      </c>
      <c r="DP342">
        <v>-33.82662682926829</v>
      </c>
      <c r="DQ342">
        <v>-1.473769337979045</v>
      </c>
      <c r="DR342">
        <v>0.1762508190942949</v>
      </c>
      <c r="DS342">
        <v>0</v>
      </c>
      <c r="DT342">
        <v>1.346410243902439</v>
      </c>
      <c r="DU342">
        <v>-0.1246298257839732</v>
      </c>
      <c r="DV342">
        <v>0.01271906356573832</v>
      </c>
      <c r="DW342">
        <v>0</v>
      </c>
      <c r="DX342">
        <v>0</v>
      </c>
      <c r="DY342">
        <v>2</v>
      </c>
      <c r="DZ342" t="s">
        <v>386</v>
      </c>
      <c r="EA342">
        <v>3.2304</v>
      </c>
      <c r="EB342">
        <v>2.70427</v>
      </c>
      <c r="EC342">
        <v>0.191988</v>
      </c>
      <c r="ED342">
        <v>0.195307</v>
      </c>
      <c r="EE342">
        <v>0.0843743</v>
      </c>
      <c r="EF342">
        <v>0.0794308</v>
      </c>
      <c r="EG342">
        <v>26577</v>
      </c>
      <c r="EH342">
        <v>25801.5</v>
      </c>
      <c r="EI342">
        <v>31494.5</v>
      </c>
      <c r="EJ342">
        <v>30391.3</v>
      </c>
      <c r="EK342">
        <v>38641.7</v>
      </c>
      <c r="EL342">
        <v>36991.2</v>
      </c>
      <c r="EM342">
        <v>44151.5</v>
      </c>
      <c r="EN342">
        <v>42430.8</v>
      </c>
      <c r="EO342">
        <v>1.84288</v>
      </c>
      <c r="EP342">
        <v>1.87585</v>
      </c>
      <c r="EQ342">
        <v>0.0800379</v>
      </c>
      <c r="ER342">
        <v>0</v>
      </c>
      <c r="ES342">
        <v>23.7109</v>
      </c>
      <c r="ET342">
        <v>999.9</v>
      </c>
      <c r="EU342">
        <v>69.40000000000001</v>
      </c>
      <c r="EV342">
        <v>24.7</v>
      </c>
      <c r="EW342">
        <v>22.2282</v>
      </c>
      <c r="EX342">
        <v>60.8619</v>
      </c>
      <c r="EY342">
        <v>24.6635</v>
      </c>
      <c r="EZ342">
        <v>1</v>
      </c>
      <c r="FA342">
        <v>-0.0869182</v>
      </c>
      <c r="FB342">
        <v>1.80054</v>
      </c>
      <c r="FC342">
        <v>20.1921</v>
      </c>
      <c r="FD342">
        <v>5.21924</v>
      </c>
      <c r="FE342">
        <v>11.998</v>
      </c>
      <c r="FF342">
        <v>4.96485</v>
      </c>
      <c r="FG342">
        <v>3.2955</v>
      </c>
      <c r="FH342">
        <v>9999</v>
      </c>
      <c r="FI342">
        <v>9999</v>
      </c>
      <c r="FJ342">
        <v>9999</v>
      </c>
      <c r="FK342">
        <v>148.9</v>
      </c>
      <c r="FL342">
        <v>4.97096</v>
      </c>
      <c r="FM342">
        <v>1.86768</v>
      </c>
      <c r="FN342">
        <v>1.85897</v>
      </c>
      <c r="FO342">
        <v>1.86508</v>
      </c>
      <c r="FP342">
        <v>1.86308</v>
      </c>
      <c r="FQ342">
        <v>1.86444</v>
      </c>
      <c r="FR342">
        <v>1.85988</v>
      </c>
      <c r="FS342">
        <v>1.86399</v>
      </c>
      <c r="FT342">
        <v>0</v>
      </c>
      <c r="FU342">
        <v>0</v>
      </c>
      <c r="FV342">
        <v>0</v>
      </c>
      <c r="FW342">
        <v>0</v>
      </c>
      <c r="FX342" t="s">
        <v>364</v>
      </c>
      <c r="FY342" t="s">
        <v>365</v>
      </c>
      <c r="FZ342" t="s">
        <v>366</v>
      </c>
      <c r="GA342" t="s">
        <v>366</v>
      </c>
      <c r="GB342" t="s">
        <v>366</v>
      </c>
      <c r="GC342" t="s">
        <v>366</v>
      </c>
      <c r="GD342">
        <v>0</v>
      </c>
      <c r="GE342">
        <v>100</v>
      </c>
      <c r="GF342">
        <v>100</v>
      </c>
      <c r="GG342">
        <v>-9.68</v>
      </c>
      <c r="GH342">
        <v>-0.0905</v>
      </c>
      <c r="GI342">
        <v>-2.868309889394353</v>
      </c>
      <c r="GJ342">
        <v>-0.006773961979547998</v>
      </c>
      <c r="GK342">
        <v>-8.296070481250098E-08</v>
      </c>
      <c r="GL342">
        <v>3.322967193956903E-10</v>
      </c>
      <c r="GM342">
        <v>-0.07871069313407227</v>
      </c>
      <c r="GN342">
        <v>-0.00208336341840114</v>
      </c>
      <c r="GO342">
        <v>8.801746095907445E-05</v>
      </c>
      <c r="GP342">
        <v>-2.677693255255651E-07</v>
      </c>
      <c r="GQ342">
        <v>3</v>
      </c>
      <c r="GR342">
        <v>2052</v>
      </c>
      <c r="GS342">
        <v>2</v>
      </c>
      <c r="GT342">
        <v>18</v>
      </c>
      <c r="GU342">
        <v>53.5</v>
      </c>
      <c r="GV342">
        <v>53.5</v>
      </c>
      <c r="GW342">
        <v>2.41211</v>
      </c>
      <c r="GX342">
        <v>2.36572</v>
      </c>
      <c r="GY342">
        <v>1.44775</v>
      </c>
      <c r="GZ342">
        <v>2.32056</v>
      </c>
      <c r="HA342">
        <v>1.55151</v>
      </c>
      <c r="HB342">
        <v>2.40723</v>
      </c>
      <c r="HC342">
        <v>29.8364</v>
      </c>
      <c r="HD342">
        <v>14.456</v>
      </c>
      <c r="HE342">
        <v>18</v>
      </c>
      <c r="HF342">
        <v>417.228</v>
      </c>
      <c r="HG342">
        <v>432.932</v>
      </c>
      <c r="HH342">
        <v>21.0801</v>
      </c>
      <c r="HI342">
        <v>25.8495</v>
      </c>
      <c r="HJ342">
        <v>30.0014</v>
      </c>
      <c r="HK342">
        <v>25.7735</v>
      </c>
      <c r="HL342">
        <v>25.6877</v>
      </c>
      <c r="HM342">
        <v>48.3151</v>
      </c>
      <c r="HN342">
        <v>41.1369</v>
      </c>
      <c r="HO342">
        <v>16.8325</v>
      </c>
      <c r="HP342">
        <v>21.0358</v>
      </c>
      <c r="HQ342">
        <v>1087.75</v>
      </c>
      <c r="HR342">
        <v>14.7398</v>
      </c>
      <c r="HS342">
        <v>99.9636</v>
      </c>
      <c r="HT342">
        <v>101.396</v>
      </c>
    </row>
    <row r="343" spans="1:228">
      <c r="A343">
        <v>327</v>
      </c>
      <c r="B343">
        <v>1728494169</v>
      </c>
      <c r="C343">
        <v>3231.5</v>
      </c>
      <c r="D343" t="s">
        <v>1022</v>
      </c>
      <c r="E343" t="s">
        <v>1023</v>
      </c>
      <c r="F343">
        <v>5</v>
      </c>
      <c r="G343" t="s">
        <v>357</v>
      </c>
      <c r="H343" t="s">
        <v>358</v>
      </c>
      <c r="I343" t="s">
        <v>359</v>
      </c>
      <c r="J343" t="s">
        <v>851</v>
      </c>
      <c r="K343">
        <v>1728494161.178571</v>
      </c>
      <c r="L343">
        <f>(M343)/1000</f>
        <v>0</v>
      </c>
      <c r="M343">
        <f>IF(BH343, AP343, AJ343)</f>
        <v>0</v>
      </c>
      <c r="N343">
        <f>IF(BH343, AK343, AI343)</f>
        <v>0</v>
      </c>
      <c r="O343">
        <f>BJ343 - IF(AW343&gt;1, N343*BD343*100.0/(AY343), 0)</f>
        <v>0</v>
      </c>
      <c r="P343">
        <f>((V343-L343/2)*O343-N343)/(V343+L343/2)</f>
        <v>0</v>
      </c>
      <c r="Q343">
        <f>P343*(BQ343+BR343)/1000.0</f>
        <v>0</v>
      </c>
      <c r="R343">
        <f>(BJ343 - IF(AW343&gt;1, N343*BD343*100.0/(AY343), 0))*(BQ343+BR343)/1000.0</f>
        <v>0</v>
      </c>
      <c r="S343">
        <f>2.0/((1/U343-1/T343)+SIGN(U343)*SQRT((1/U343-1/T343)*(1/U343-1/T343) + 4*BE343/((BE343+1)*(BE343+1))*(2*1/U343*1/T343-1/T343*1/T343)))</f>
        <v>0</v>
      </c>
      <c r="T343">
        <f>IF(LEFT(BF343,1)&lt;&gt;"0",IF(LEFT(BF343,1)="1",3.0,BG343),$D$5+$E$5*(BX343*BQ343/($K$5*1000))+$F$5*(BX343*BQ343/($K$5*1000))*MAX(MIN(BD343,$J$5),$I$5)*MAX(MIN(BD343,$J$5),$I$5)+$G$5*MAX(MIN(BD343,$J$5),$I$5)*(BX343*BQ343/($K$5*1000))+$H$5*(BX343*BQ343/($K$5*1000))*(BX343*BQ343/($K$5*1000)))</f>
        <v>0</v>
      </c>
      <c r="U343">
        <f>L343*(1000-(1000*0.61365*exp(17.502*Y343/(240.97+Y343))/(BQ343+BR343)+BL343)/2)/(1000*0.61365*exp(17.502*Y343/(240.97+Y343))/(BQ343+BR343)-BL343)</f>
        <v>0</v>
      </c>
      <c r="V343">
        <f>1/((BE343+1)/(S343/1.6)+1/(T343/1.37)) + BE343/((BE343+1)/(S343/1.6) + BE343/(T343/1.37))</f>
        <v>0</v>
      </c>
      <c r="W343">
        <f>(AZ343*BC343)</f>
        <v>0</v>
      </c>
      <c r="X343">
        <f>(BS343+(W343+2*0.95*5.67E-8*(((BS343+$B$7)+273)^4-(BS343+273)^4)-44100*L343)/(1.84*29.3*T343+8*0.95*5.67E-8*(BS343+273)^3))</f>
        <v>0</v>
      </c>
      <c r="Y343">
        <f>($C$7*BT343+$D$7*BU343+$E$7*X343)</f>
        <v>0</v>
      </c>
      <c r="Z343">
        <f>0.61365*exp(17.502*Y343/(240.97+Y343))</f>
        <v>0</v>
      </c>
      <c r="AA343">
        <f>(AB343/AC343*100)</f>
        <v>0</v>
      </c>
      <c r="AB343">
        <f>BL343*(BQ343+BR343)/1000</f>
        <v>0</v>
      </c>
      <c r="AC343">
        <f>0.61365*exp(17.502*BS343/(240.97+BS343))</f>
        <v>0</v>
      </c>
      <c r="AD343">
        <f>(Z343-BL343*(BQ343+BR343)/1000)</f>
        <v>0</v>
      </c>
      <c r="AE343">
        <f>(-L343*44100)</f>
        <v>0</v>
      </c>
      <c r="AF343">
        <f>2*29.3*T343*0.92*(BS343-Y343)</f>
        <v>0</v>
      </c>
      <c r="AG343">
        <f>2*0.95*5.67E-8*(((BS343+$B$7)+273)^4-(Y343+273)^4)</f>
        <v>0</v>
      </c>
      <c r="AH343">
        <f>W343+AG343+AE343+AF343</f>
        <v>0</v>
      </c>
      <c r="AI343">
        <f>BP343*AW343*(BK343-BJ343*(1000-AW343*BM343)/(1000-AW343*BL343))/(100*BD343)</f>
        <v>0</v>
      </c>
      <c r="AJ343">
        <f>1000*BP343*AW343*(BL343-BM343)/(100*BD343*(1000-AW343*BL343))</f>
        <v>0</v>
      </c>
      <c r="AK343">
        <f>(AL343 - AM343 - BQ343*1E3/(8.314*(BS343+273.15)) * AO343/BP343 * AN343) * BP343/(100*BD343) * (1000 - BM343)/1000</f>
        <v>0</v>
      </c>
      <c r="AL343">
        <v>1094.492873654112</v>
      </c>
      <c r="AM343">
        <v>1066.360909090909</v>
      </c>
      <c r="AN343">
        <v>2.529504730487742</v>
      </c>
      <c r="AO343">
        <v>66.78939070799302</v>
      </c>
      <c r="AP343">
        <f>(AR343 - AQ343 + BQ343*1E3/(8.314*(BS343+273.15)) * AT343/BP343 * AS343) * BP343/(100*BD343) * 1000/(1000 - AR343)</f>
        <v>0</v>
      </c>
      <c r="AQ343">
        <v>14.77856988720207</v>
      </c>
      <c r="AR343">
        <v>16.08807151515151</v>
      </c>
      <c r="AS343">
        <v>-0.0001741133146918408</v>
      </c>
      <c r="AT343">
        <v>79.34896621495415</v>
      </c>
      <c r="AU343">
        <v>154</v>
      </c>
      <c r="AV343">
        <v>26</v>
      </c>
      <c r="AW343">
        <f>IF(AU343*$H$13&gt;=AY343,1.0,(AY343/(AY343-AU343*$H$13)))</f>
        <v>0</v>
      </c>
      <c r="AX343">
        <f>(AW343-1)*100</f>
        <v>0</v>
      </c>
      <c r="AY343">
        <f>MAX(0,($B$13+$C$13*BX343)/(1+$D$13*BX343)*BQ343/(BS343+273)*$E$13)</f>
        <v>0</v>
      </c>
      <c r="AZ343">
        <f>$B$11*BY343+$C$11*BZ343+$F$11*CK343*(1-CN343)</f>
        <v>0</v>
      </c>
      <c r="BA343">
        <f>AZ343*BB343</f>
        <v>0</v>
      </c>
      <c r="BB343">
        <f>($B$11*$D$9+$C$11*$D$9+$F$11*((CX343+CP343)/MAX(CX343+CP343+CY343, 0.1)*$I$9+CY343/MAX(CX343+CP343+CY343, 0.1)*$J$9))/($B$11+$C$11+$F$11)</f>
        <v>0</v>
      </c>
      <c r="BC343">
        <f>($B$11*$K$9+$C$11*$K$9+$F$11*((CX343+CP343)/MAX(CX343+CP343+CY343, 0.1)*$P$9+CY343/MAX(CX343+CP343+CY343, 0.1)*$Q$9))/($B$11+$C$11+$F$11)</f>
        <v>0</v>
      </c>
      <c r="BD343">
        <v>6</v>
      </c>
      <c r="BE343">
        <v>0.5</v>
      </c>
      <c r="BF343" t="s">
        <v>361</v>
      </c>
      <c r="BG343">
        <v>2</v>
      </c>
      <c r="BH343" t="b">
        <v>1</v>
      </c>
      <c r="BI343">
        <v>1728494161.178571</v>
      </c>
      <c r="BJ343">
        <v>1030.910714285714</v>
      </c>
      <c r="BK343">
        <v>1064.855714285714</v>
      </c>
      <c r="BL343">
        <v>16.10246428571429</v>
      </c>
      <c r="BM343">
        <v>14.77538571428571</v>
      </c>
      <c r="BN343">
        <v>1040.5425</v>
      </c>
      <c r="BO343">
        <v>16.19296785714285</v>
      </c>
      <c r="BP343">
        <v>600.0182857142856</v>
      </c>
      <c r="BQ343">
        <v>97.51198214285715</v>
      </c>
      <c r="BR343">
        <v>0.1000372821428571</v>
      </c>
      <c r="BS343">
        <v>24.76896428571429</v>
      </c>
      <c r="BT343">
        <v>25.02234642857143</v>
      </c>
      <c r="BU343">
        <v>999.9000000000002</v>
      </c>
      <c r="BV343">
        <v>0</v>
      </c>
      <c r="BW343">
        <v>0</v>
      </c>
      <c r="BX343">
        <v>9995.644285714285</v>
      </c>
      <c r="BY343">
        <v>0</v>
      </c>
      <c r="BZ343">
        <v>270.3569642857143</v>
      </c>
      <c r="CA343">
        <v>-33.94548214285714</v>
      </c>
      <c r="CB343">
        <v>1047.782857142857</v>
      </c>
      <c r="CC343">
        <v>1080.826071428571</v>
      </c>
      <c r="CD343">
        <v>1.327084642857143</v>
      </c>
      <c r="CE343">
        <v>1064.855714285714</v>
      </c>
      <c r="CF343">
        <v>14.77538571428571</v>
      </c>
      <c r="CG343">
        <v>1.570183214285714</v>
      </c>
      <c r="CH343">
        <v>1.440776071428571</v>
      </c>
      <c r="CI343">
        <v>13.66925</v>
      </c>
      <c r="CJ343">
        <v>12.353725</v>
      </c>
      <c r="CK343">
        <v>1600.010714285714</v>
      </c>
      <c r="CL343">
        <v>0.6920085000000001</v>
      </c>
      <c r="CM343">
        <v>0.3079916428571429</v>
      </c>
      <c r="CN343">
        <v>0</v>
      </c>
      <c r="CO343">
        <v>2.256446428571429</v>
      </c>
      <c r="CP343">
        <v>0</v>
      </c>
      <c r="CQ343">
        <v>16590.88214285714</v>
      </c>
      <c r="CR343">
        <v>13790.325</v>
      </c>
      <c r="CS343">
        <v>38.98857142857143</v>
      </c>
      <c r="CT343">
        <v>40.61807142857143</v>
      </c>
      <c r="CU343">
        <v>39.44389285714284</v>
      </c>
      <c r="CV343">
        <v>39.21625</v>
      </c>
      <c r="CW343">
        <v>38.46399999999999</v>
      </c>
      <c r="CX343">
        <v>1107.220714285714</v>
      </c>
      <c r="CY343">
        <v>492.79</v>
      </c>
      <c r="CZ343">
        <v>0</v>
      </c>
      <c r="DA343">
        <v>1728494225.8</v>
      </c>
      <c r="DB343">
        <v>0</v>
      </c>
      <c r="DC343">
        <v>1728490956.5</v>
      </c>
      <c r="DD343" t="s">
        <v>362</v>
      </c>
      <c r="DE343">
        <v>1728490952.5</v>
      </c>
      <c r="DF343">
        <v>1728490956.5</v>
      </c>
      <c r="DG343">
        <v>1</v>
      </c>
      <c r="DH343">
        <v>-0.065</v>
      </c>
      <c r="DI343">
        <v>-0.008</v>
      </c>
      <c r="DJ343">
        <v>-3.246</v>
      </c>
      <c r="DK343">
        <v>-0.091</v>
      </c>
      <c r="DL343">
        <v>52</v>
      </c>
      <c r="DM343">
        <v>15</v>
      </c>
      <c r="DN343">
        <v>0.25</v>
      </c>
      <c r="DO343">
        <v>0.13</v>
      </c>
      <c r="DP343">
        <v>-33.923745</v>
      </c>
      <c r="DQ343">
        <v>-0.2705718574107369</v>
      </c>
      <c r="DR343">
        <v>0.08929384623253697</v>
      </c>
      <c r="DS343">
        <v>0</v>
      </c>
      <c r="DT343">
        <v>1.33359225</v>
      </c>
      <c r="DU343">
        <v>-0.157834784240151</v>
      </c>
      <c r="DV343">
        <v>0.01520487117464335</v>
      </c>
      <c r="DW343">
        <v>0</v>
      </c>
      <c r="DX343">
        <v>0</v>
      </c>
      <c r="DY343">
        <v>2</v>
      </c>
      <c r="DZ343" t="s">
        <v>386</v>
      </c>
      <c r="EA343">
        <v>3.23036</v>
      </c>
      <c r="EB343">
        <v>2.70438</v>
      </c>
      <c r="EC343">
        <v>0.193301</v>
      </c>
      <c r="ED343">
        <v>0.196602</v>
      </c>
      <c r="EE343">
        <v>0.08434120000000001</v>
      </c>
      <c r="EF343">
        <v>0.07943450000000001</v>
      </c>
      <c r="EG343">
        <v>26533.2</v>
      </c>
      <c r="EH343">
        <v>25759.2</v>
      </c>
      <c r="EI343">
        <v>31493.8</v>
      </c>
      <c r="EJ343">
        <v>30390.4</v>
      </c>
      <c r="EK343">
        <v>38642.3</v>
      </c>
      <c r="EL343">
        <v>36989.9</v>
      </c>
      <c r="EM343">
        <v>44150.6</v>
      </c>
      <c r="EN343">
        <v>42429.5</v>
      </c>
      <c r="EO343">
        <v>1.84255</v>
      </c>
      <c r="EP343">
        <v>1.87605</v>
      </c>
      <c r="EQ343">
        <v>0.0799894</v>
      </c>
      <c r="ER343">
        <v>0</v>
      </c>
      <c r="ES343">
        <v>23.7079</v>
      </c>
      <c r="ET343">
        <v>999.9</v>
      </c>
      <c r="EU343">
        <v>69.40000000000001</v>
      </c>
      <c r="EV343">
        <v>24.7</v>
      </c>
      <c r="EW343">
        <v>22.2285</v>
      </c>
      <c r="EX343">
        <v>61.2619</v>
      </c>
      <c r="EY343">
        <v>24.6394</v>
      </c>
      <c r="EZ343">
        <v>1</v>
      </c>
      <c r="FA343">
        <v>-0.08590449999999999</v>
      </c>
      <c r="FB343">
        <v>1.83605</v>
      </c>
      <c r="FC343">
        <v>20.1915</v>
      </c>
      <c r="FD343">
        <v>5.21894</v>
      </c>
      <c r="FE343">
        <v>11.998</v>
      </c>
      <c r="FF343">
        <v>4.96495</v>
      </c>
      <c r="FG343">
        <v>3.29558</v>
      </c>
      <c r="FH343">
        <v>9999</v>
      </c>
      <c r="FI343">
        <v>9999</v>
      </c>
      <c r="FJ343">
        <v>9999</v>
      </c>
      <c r="FK343">
        <v>148.9</v>
      </c>
      <c r="FL343">
        <v>4.97096</v>
      </c>
      <c r="FM343">
        <v>1.86768</v>
      </c>
      <c r="FN343">
        <v>1.85895</v>
      </c>
      <c r="FO343">
        <v>1.86508</v>
      </c>
      <c r="FP343">
        <v>1.86307</v>
      </c>
      <c r="FQ343">
        <v>1.86444</v>
      </c>
      <c r="FR343">
        <v>1.85987</v>
      </c>
      <c r="FS343">
        <v>1.86394</v>
      </c>
      <c r="FT343">
        <v>0</v>
      </c>
      <c r="FU343">
        <v>0</v>
      </c>
      <c r="FV343">
        <v>0</v>
      </c>
      <c r="FW343">
        <v>0</v>
      </c>
      <c r="FX343" t="s">
        <v>364</v>
      </c>
      <c r="FY343" t="s">
        <v>365</v>
      </c>
      <c r="FZ343" t="s">
        <v>366</v>
      </c>
      <c r="GA343" t="s">
        <v>366</v>
      </c>
      <c r="GB343" t="s">
        <v>366</v>
      </c>
      <c r="GC343" t="s">
        <v>366</v>
      </c>
      <c r="GD343">
        <v>0</v>
      </c>
      <c r="GE343">
        <v>100</v>
      </c>
      <c r="GF343">
        <v>100</v>
      </c>
      <c r="GG343">
        <v>-9.75</v>
      </c>
      <c r="GH343">
        <v>-0.0905</v>
      </c>
      <c r="GI343">
        <v>-2.868309889394353</v>
      </c>
      <c r="GJ343">
        <v>-0.006773961979547998</v>
      </c>
      <c r="GK343">
        <v>-8.296070481250098E-08</v>
      </c>
      <c r="GL343">
        <v>3.322967193956903E-10</v>
      </c>
      <c r="GM343">
        <v>-0.07871069313407227</v>
      </c>
      <c r="GN343">
        <v>-0.00208336341840114</v>
      </c>
      <c r="GO343">
        <v>8.801746095907445E-05</v>
      </c>
      <c r="GP343">
        <v>-2.677693255255651E-07</v>
      </c>
      <c r="GQ343">
        <v>3</v>
      </c>
      <c r="GR343">
        <v>2052</v>
      </c>
      <c r="GS343">
        <v>2</v>
      </c>
      <c r="GT343">
        <v>18</v>
      </c>
      <c r="GU343">
        <v>53.6</v>
      </c>
      <c r="GV343">
        <v>53.5</v>
      </c>
      <c r="GW343">
        <v>2.43286</v>
      </c>
      <c r="GX343">
        <v>2.3584</v>
      </c>
      <c r="GY343">
        <v>1.44897</v>
      </c>
      <c r="GZ343">
        <v>2.32056</v>
      </c>
      <c r="HA343">
        <v>1.55151</v>
      </c>
      <c r="HB343">
        <v>2.31567</v>
      </c>
      <c r="HC343">
        <v>29.8364</v>
      </c>
      <c r="HD343">
        <v>14.4472</v>
      </c>
      <c r="HE343">
        <v>18</v>
      </c>
      <c r="HF343">
        <v>417.111</v>
      </c>
      <c r="HG343">
        <v>433.123</v>
      </c>
      <c r="HH343">
        <v>21.0481</v>
      </c>
      <c r="HI343">
        <v>25.8593</v>
      </c>
      <c r="HJ343">
        <v>30.0013</v>
      </c>
      <c r="HK343">
        <v>25.7814</v>
      </c>
      <c r="HL343">
        <v>25.6971</v>
      </c>
      <c r="HM343">
        <v>48.7085</v>
      </c>
      <c r="HN343">
        <v>41.1369</v>
      </c>
      <c r="HO343">
        <v>16.8325</v>
      </c>
      <c r="HP343">
        <v>21.0104</v>
      </c>
      <c r="HQ343">
        <v>1102.78</v>
      </c>
      <c r="HR343">
        <v>14.7398</v>
      </c>
      <c r="HS343">
        <v>99.96129999999999</v>
      </c>
      <c r="HT343">
        <v>101.393</v>
      </c>
    </row>
    <row r="344" spans="1:228">
      <c r="A344">
        <v>328</v>
      </c>
      <c r="B344">
        <v>1728494174.5</v>
      </c>
      <c r="C344">
        <v>3237</v>
      </c>
      <c r="D344" t="s">
        <v>1024</v>
      </c>
      <c r="E344" t="s">
        <v>1025</v>
      </c>
      <c r="F344">
        <v>5</v>
      </c>
      <c r="G344" t="s">
        <v>357</v>
      </c>
      <c r="H344" t="s">
        <v>358</v>
      </c>
      <c r="I344" t="s">
        <v>359</v>
      </c>
      <c r="J344" t="s">
        <v>851</v>
      </c>
      <c r="K344">
        <v>1728494166.75</v>
      </c>
      <c r="L344">
        <f>(M344)/1000</f>
        <v>0</v>
      </c>
      <c r="M344">
        <f>IF(BH344, AP344, AJ344)</f>
        <v>0</v>
      </c>
      <c r="N344">
        <f>IF(BH344, AK344, AI344)</f>
        <v>0</v>
      </c>
      <c r="O344">
        <f>BJ344 - IF(AW344&gt;1, N344*BD344*100.0/(AY344), 0)</f>
        <v>0</v>
      </c>
      <c r="P344">
        <f>((V344-L344/2)*O344-N344)/(V344+L344/2)</f>
        <v>0</v>
      </c>
      <c r="Q344">
        <f>P344*(BQ344+BR344)/1000.0</f>
        <v>0</v>
      </c>
      <c r="R344">
        <f>(BJ344 - IF(AW344&gt;1, N344*BD344*100.0/(AY344), 0))*(BQ344+BR344)/1000.0</f>
        <v>0</v>
      </c>
      <c r="S344">
        <f>2.0/((1/U344-1/T344)+SIGN(U344)*SQRT((1/U344-1/T344)*(1/U344-1/T344) + 4*BE344/((BE344+1)*(BE344+1))*(2*1/U344*1/T344-1/T344*1/T344)))</f>
        <v>0</v>
      </c>
      <c r="T344">
        <f>IF(LEFT(BF344,1)&lt;&gt;"0",IF(LEFT(BF344,1)="1",3.0,BG344),$D$5+$E$5*(BX344*BQ344/($K$5*1000))+$F$5*(BX344*BQ344/($K$5*1000))*MAX(MIN(BD344,$J$5),$I$5)*MAX(MIN(BD344,$J$5),$I$5)+$G$5*MAX(MIN(BD344,$J$5),$I$5)*(BX344*BQ344/($K$5*1000))+$H$5*(BX344*BQ344/($K$5*1000))*(BX344*BQ344/($K$5*1000)))</f>
        <v>0</v>
      </c>
      <c r="U344">
        <f>L344*(1000-(1000*0.61365*exp(17.502*Y344/(240.97+Y344))/(BQ344+BR344)+BL344)/2)/(1000*0.61365*exp(17.502*Y344/(240.97+Y344))/(BQ344+BR344)-BL344)</f>
        <v>0</v>
      </c>
      <c r="V344">
        <f>1/((BE344+1)/(S344/1.6)+1/(T344/1.37)) + BE344/((BE344+1)/(S344/1.6) + BE344/(T344/1.37))</f>
        <v>0</v>
      </c>
      <c r="W344">
        <f>(AZ344*BC344)</f>
        <v>0</v>
      </c>
      <c r="X344">
        <f>(BS344+(W344+2*0.95*5.67E-8*(((BS344+$B$7)+273)^4-(BS344+273)^4)-44100*L344)/(1.84*29.3*T344+8*0.95*5.67E-8*(BS344+273)^3))</f>
        <v>0</v>
      </c>
      <c r="Y344">
        <f>($C$7*BT344+$D$7*BU344+$E$7*X344)</f>
        <v>0</v>
      </c>
      <c r="Z344">
        <f>0.61365*exp(17.502*Y344/(240.97+Y344))</f>
        <v>0</v>
      </c>
      <c r="AA344">
        <f>(AB344/AC344*100)</f>
        <v>0</v>
      </c>
      <c r="AB344">
        <f>BL344*(BQ344+BR344)/1000</f>
        <v>0</v>
      </c>
      <c r="AC344">
        <f>0.61365*exp(17.502*BS344/(240.97+BS344))</f>
        <v>0</v>
      </c>
      <c r="AD344">
        <f>(Z344-BL344*(BQ344+BR344)/1000)</f>
        <v>0</v>
      </c>
      <c r="AE344">
        <f>(-L344*44100)</f>
        <v>0</v>
      </c>
      <c r="AF344">
        <f>2*29.3*T344*0.92*(BS344-Y344)</f>
        <v>0</v>
      </c>
      <c r="AG344">
        <f>2*0.95*5.67E-8*(((BS344+$B$7)+273)^4-(Y344+273)^4)</f>
        <v>0</v>
      </c>
      <c r="AH344">
        <f>W344+AG344+AE344+AF344</f>
        <v>0</v>
      </c>
      <c r="AI344">
        <f>BP344*AW344*(BK344-BJ344*(1000-AW344*BM344)/(1000-AW344*BL344))/(100*BD344)</f>
        <v>0</v>
      </c>
      <c r="AJ344">
        <f>1000*BP344*AW344*(BL344-BM344)/(100*BD344*(1000-AW344*BL344))</f>
        <v>0</v>
      </c>
      <c r="AK344">
        <f>(AL344 - AM344 - BQ344*1E3/(8.314*(BS344+273.15)) * AO344/BP344 * AN344) * BP344/(100*BD344) * (1000 - BM344)/1000</f>
        <v>0</v>
      </c>
      <c r="AL344">
        <v>1108.622692411921</v>
      </c>
      <c r="AM344">
        <v>1080.281212121212</v>
      </c>
      <c r="AN344">
        <v>2.526576975370551</v>
      </c>
      <c r="AO344">
        <v>66.78939070799302</v>
      </c>
      <c r="AP344">
        <f>(AR344 - AQ344 + BQ344*1E3/(8.314*(BS344+273.15)) * AT344/BP344 * AS344) * BP344/(100*BD344) * 1000/(1000 - AR344)</f>
        <v>0</v>
      </c>
      <c r="AQ344">
        <v>14.78056099313702</v>
      </c>
      <c r="AR344">
        <v>16.08019818181818</v>
      </c>
      <c r="AS344">
        <v>-0.0001229231720293044</v>
      </c>
      <c r="AT344">
        <v>79.34896621495415</v>
      </c>
      <c r="AU344">
        <v>153</v>
      </c>
      <c r="AV344">
        <v>25</v>
      </c>
      <c r="AW344">
        <f>IF(AU344*$H$13&gt;=AY344,1.0,(AY344/(AY344-AU344*$H$13)))</f>
        <v>0</v>
      </c>
      <c r="AX344">
        <f>(AW344-1)*100</f>
        <v>0</v>
      </c>
      <c r="AY344">
        <f>MAX(0,($B$13+$C$13*BX344)/(1+$D$13*BX344)*BQ344/(BS344+273)*$E$13)</f>
        <v>0</v>
      </c>
      <c r="AZ344">
        <f>$B$11*BY344+$C$11*BZ344+$F$11*CK344*(1-CN344)</f>
        <v>0</v>
      </c>
      <c r="BA344">
        <f>AZ344*BB344</f>
        <v>0</v>
      </c>
      <c r="BB344">
        <f>($B$11*$D$9+$C$11*$D$9+$F$11*((CX344+CP344)/MAX(CX344+CP344+CY344, 0.1)*$I$9+CY344/MAX(CX344+CP344+CY344, 0.1)*$J$9))/($B$11+$C$11+$F$11)</f>
        <v>0</v>
      </c>
      <c r="BC344">
        <f>($B$11*$K$9+$C$11*$K$9+$F$11*((CX344+CP344)/MAX(CX344+CP344+CY344, 0.1)*$P$9+CY344/MAX(CX344+CP344+CY344, 0.1)*$Q$9))/($B$11+$C$11+$F$11)</f>
        <v>0</v>
      </c>
      <c r="BD344">
        <v>6</v>
      </c>
      <c r="BE344">
        <v>0.5</v>
      </c>
      <c r="BF344" t="s">
        <v>361</v>
      </c>
      <c r="BG344">
        <v>2</v>
      </c>
      <c r="BH344" t="b">
        <v>1</v>
      </c>
      <c r="BI344">
        <v>1728494166.75</v>
      </c>
      <c r="BJ344">
        <v>1044.840357142857</v>
      </c>
      <c r="BK344">
        <v>1078.833571428572</v>
      </c>
      <c r="BL344">
        <v>16.09192142857143</v>
      </c>
      <c r="BM344">
        <v>14.77798571428571</v>
      </c>
      <c r="BN344">
        <v>1054.553571428572</v>
      </c>
      <c r="BO344">
        <v>16.182425</v>
      </c>
      <c r="BP344">
        <v>600.0106071428571</v>
      </c>
      <c r="BQ344">
        <v>97.51202142857143</v>
      </c>
      <c r="BR344">
        <v>0.1000318214285714</v>
      </c>
      <c r="BS344">
        <v>24.76876785714285</v>
      </c>
      <c r="BT344">
        <v>25.02271428571429</v>
      </c>
      <c r="BU344">
        <v>999.9000000000002</v>
      </c>
      <c r="BV344">
        <v>0</v>
      </c>
      <c r="BW344">
        <v>0</v>
      </c>
      <c r="BX344">
        <v>9988.03142857143</v>
      </c>
      <c r="BY344">
        <v>0</v>
      </c>
      <c r="BZ344">
        <v>268.3691071428572</v>
      </c>
      <c r="CA344">
        <v>-33.99350357142857</v>
      </c>
      <c r="CB344">
        <v>1061.928571428571</v>
      </c>
      <c r="CC344">
        <v>1095.016785714286</v>
      </c>
      <c r="CD344">
        <v>1.313935357142857</v>
      </c>
      <c r="CE344">
        <v>1078.833571428572</v>
      </c>
      <c r="CF344">
        <v>14.77798571428571</v>
      </c>
      <c r="CG344">
        <v>1.569155357142857</v>
      </c>
      <c r="CH344">
        <v>1.44103</v>
      </c>
      <c r="CI344">
        <v>13.65918571428571</v>
      </c>
      <c r="CJ344">
        <v>12.35641071428572</v>
      </c>
      <c r="CK344">
        <v>1600.021785714286</v>
      </c>
      <c r="CL344">
        <v>0.6920147500000002</v>
      </c>
      <c r="CM344">
        <v>0.3079854642857143</v>
      </c>
      <c r="CN344">
        <v>0</v>
      </c>
      <c r="CO344">
        <v>2.220575</v>
      </c>
      <c r="CP344">
        <v>0</v>
      </c>
      <c r="CQ344">
        <v>16599.64285714286</v>
      </c>
      <c r="CR344">
        <v>13790.44642857142</v>
      </c>
      <c r="CS344">
        <v>39.08232142857143</v>
      </c>
      <c r="CT344">
        <v>40.70071428571428</v>
      </c>
      <c r="CU344">
        <v>39.53314285714286</v>
      </c>
      <c r="CV344">
        <v>39.31667857142856</v>
      </c>
      <c r="CW344">
        <v>38.55107142857143</v>
      </c>
      <c r="CX344">
        <v>1107.238571428572</v>
      </c>
      <c r="CY344">
        <v>492.7832142857143</v>
      </c>
      <c r="CZ344">
        <v>0</v>
      </c>
      <c r="DA344">
        <v>1728494231.2</v>
      </c>
      <c r="DB344">
        <v>0</v>
      </c>
      <c r="DC344">
        <v>1728490956.5</v>
      </c>
      <c r="DD344" t="s">
        <v>362</v>
      </c>
      <c r="DE344">
        <v>1728490952.5</v>
      </c>
      <c r="DF344">
        <v>1728490956.5</v>
      </c>
      <c r="DG344">
        <v>1</v>
      </c>
      <c r="DH344">
        <v>-0.065</v>
      </c>
      <c r="DI344">
        <v>-0.008</v>
      </c>
      <c r="DJ344">
        <v>-3.246</v>
      </c>
      <c r="DK344">
        <v>-0.091</v>
      </c>
      <c r="DL344">
        <v>52</v>
      </c>
      <c r="DM344">
        <v>15</v>
      </c>
      <c r="DN344">
        <v>0.25</v>
      </c>
      <c r="DO344">
        <v>0.13</v>
      </c>
      <c r="DP344">
        <v>-33.9830175</v>
      </c>
      <c r="DQ344">
        <v>-0.402473921200734</v>
      </c>
      <c r="DR344">
        <v>0.08206726779752038</v>
      </c>
      <c r="DS344">
        <v>0</v>
      </c>
      <c r="DT344">
        <v>1.321079</v>
      </c>
      <c r="DU344">
        <v>-0.1440351219512228</v>
      </c>
      <c r="DV344">
        <v>0.01388449311282196</v>
      </c>
      <c r="DW344">
        <v>0</v>
      </c>
      <c r="DX344">
        <v>0</v>
      </c>
      <c r="DY344">
        <v>2</v>
      </c>
      <c r="DZ344" t="s">
        <v>386</v>
      </c>
      <c r="EA344">
        <v>3.23032</v>
      </c>
      <c r="EB344">
        <v>2.7043</v>
      </c>
      <c r="EC344">
        <v>0.19489</v>
      </c>
      <c r="ED344">
        <v>0.198169</v>
      </c>
      <c r="EE344">
        <v>0.0843102</v>
      </c>
      <c r="EF344">
        <v>0.0794434</v>
      </c>
      <c r="EG344">
        <v>26480.4</v>
      </c>
      <c r="EH344">
        <v>25708.7</v>
      </c>
      <c r="EI344">
        <v>31493.3</v>
      </c>
      <c r="EJ344">
        <v>30390.2</v>
      </c>
      <c r="EK344">
        <v>38643</v>
      </c>
      <c r="EL344">
        <v>36989.2</v>
      </c>
      <c r="EM344">
        <v>44149.9</v>
      </c>
      <c r="EN344">
        <v>42429</v>
      </c>
      <c r="EO344">
        <v>1.84347</v>
      </c>
      <c r="EP344">
        <v>1.87617</v>
      </c>
      <c r="EQ344">
        <v>0.0797398</v>
      </c>
      <c r="ER344">
        <v>0</v>
      </c>
      <c r="ES344">
        <v>23.7074</v>
      </c>
      <c r="ET344">
        <v>999.9</v>
      </c>
      <c r="EU344">
        <v>69.40000000000001</v>
      </c>
      <c r="EV344">
        <v>24.7</v>
      </c>
      <c r="EW344">
        <v>22.2272</v>
      </c>
      <c r="EX344">
        <v>61.4519</v>
      </c>
      <c r="EY344">
        <v>24.5112</v>
      </c>
      <c r="EZ344">
        <v>1</v>
      </c>
      <c r="FA344">
        <v>-0.0849771</v>
      </c>
      <c r="FB344">
        <v>1.85949</v>
      </c>
      <c r="FC344">
        <v>20.1913</v>
      </c>
      <c r="FD344">
        <v>5.21909</v>
      </c>
      <c r="FE344">
        <v>11.998</v>
      </c>
      <c r="FF344">
        <v>4.96465</v>
      </c>
      <c r="FG344">
        <v>3.29555</v>
      </c>
      <c r="FH344">
        <v>9999</v>
      </c>
      <c r="FI344">
        <v>9999</v>
      </c>
      <c r="FJ344">
        <v>9999</v>
      </c>
      <c r="FK344">
        <v>148.9</v>
      </c>
      <c r="FL344">
        <v>4.97097</v>
      </c>
      <c r="FM344">
        <v>1.86768</v>
      </c>
      <c r="FN344">
        <v>1.85893</v>
      </c>
      <c r="FO344">
        <v>1.86508</v>
      </c>
      <c r="FP344">
        <v>1.86304</v>
      </c>
      <c r="FQ344">
        <v>1.86443</v>
      </c>
      <c r="FR344">
        <v>1.85987</v>
      </c>
      <c r="FS344">
        <v>1.864</v>
      </c>
      <c r="FT344">
        <v>0</v>
      </c>
      <c r="FU344">
        <v>0</v>
      </c>
      <c r="FV344">
        <v>0</v>
      </c>
      <c r="FW344">
        <v>0</v>
      </c>
      <c r="FX344" t="s">
        <v>364</v>
      </c>
      <c r="FY344" t="s">
        <v>365</v>
      </c>
      <c r="FZ344" t="s">
        <v>366</v>
      </c>
      <c r="GA344" t="s">
        <v>366</v>
      </c>
      <c r="GB344" t="s">
        <v>366</v>
      </c>
      <c r="GC344" t="s">
        <v>366</v>
      </c>
      <c r="GD344">
        <v>0</v>
      </c>
      <c r="GE344">
        <v>100</v>
      </c>
      <c r="GF344">
        <v>100</v>
      </c>
      <c r="GG344">
        <v>-9.82</v>
      </c>
      <c r="GH344">
        <v>-0.0906</v>
      </c>
      <c r="GI344">
        <v>-2.868309889394353</v>
      </c>
      <c r="GJ344">
        <v>-0.006773961979547998</v>
      </c>
      <c r="GK344">
        <v>-8.296070481250098E-08</v>
      </c>
      <c r="GL344">
        <v>3.322967193956903E-10</v>
      </c>
      <c r="GM344">
        <v>-0.07871069313407227</v>
      </c>
      <c r="GN344">
        <v>-0.00208336341840114</v>
      </c>
      <c r="GO344">
        <v>8.801746095907445E-05</v>
      </c>
      <c r="GP344">
        <v>-2.677693255255651E-07</v>
      </c>
      <c r="GQ344">
        <v>3</v>
      </c>
      <c r="GR344">
        <v>2052</v>
      </c>
      <c r="GS344">
        <v>2</v>
      </c>
      <c r="GT344">
        <v>18</v>
      </c>
      <c r="GU344">
        <v>53.7</v>
      </c>
      <c r="GV344">
        <v>53.6</v>
      </c>
      <c r="GW344">
        <v>2.45728</v>
      </c>
      <c r="GX344">
        <v>2.36572</v>
      </c>
      <c r="GY344">
        <v>1.44897</v>
      </c>
      <c r="GZ344">
        <v>2.32056</v>
      </c>
      <c r="HA344">
        <v>1.55151</v>
      </c>
      <c r="HB344">
        <v>2.32544</v>
      </c>
      <c r="HC344">
        <v>29.8364</v>
      </c>
      <c r="HD344">
        <v>14.4472</v>
      </c>
      <c r="HE344">
        <v>18</v>
      </c>
      <c r="HF344">
        <v>417.678</v>
      </c>
      <c r="HG344">
        <v>433.272</v>
      </c>
      <c r="HH344">
        <v>21.0137</v>
      </c>
      <c r="HI344">
        <v>25.8707</v>
      </c>
      <c r="HJ344">
        <v>30.001</v>
      </c>
      <c r="HK344">
        <v>25.7929</v>
      </c>
      <c r="HL344">
        <v>25.7067</v>
      </c>
      <c r="HM344">
        <v>49.2249</v>
      </c>
      <c r="HN344">
        <v>41.1369</v>
      </c>
      <c r="HO344">
        <v>16.455</v>
      </c>
      <c r="HP344">
        <v>20.9913</v>
      </c>
      <c r="HQ344">
        <v>1112.82</v>
      </c>
      <c r="HR344">
        <v>14.7398</v>
      </c>
      <c r="HS344">
        <v>99.9597</v>
      </c>
      <c r="HT344">
        <v>101.392</v>
      </c>
    </row>
    <row r="345" spans="1:228">
      <c r="A345">
        <v>329</v>
      </c>
      <c r="B345">
        <v>1728494179.5</v>
      </c>
      <c r="C345">
        <v>3242</v>
      </c>
      <c r="D345" t="s">
        <v>1026</v>
      </c>
      <c r="E345" t="s">
        <v>1027</v>
      </c>
      <c r="F345">
        <v>5</v>
      </c>
      <c r="G345" t="s">
        <v>357</v>
      </c>
      <c r="H345" t="s">
        <v>358</v>
      </c>
      <c r="I345" t="s">
        <v>359</v>
      </c>
      <c r="J345" t="s">
        <v>851</v>
      </c>
      <c r="K345">
        <v>1728494172.018518</v>
      </c>
      <c r="L345">
        <f>(M345)/1000</f>
        <v>0</v>
      </c>
      <c r="M345">
        <f>IF(BH345, AP345, AJ345)</f>
        <v>0</v>
      </c>
      <c r="N345">
        <f>IF(BH345, AK345, AI345)</f>
        <v>0</v>
      </c>
      <c r="O345">
        <f>BJ345 - IF(AW345&gt;1, N345*BD345*100.0/(AY345), 0)</f>
        <v>0</v>
      </c>
      <c r="P345">
        <f>((V345-L345/2)*O345-N345)/(V345+L345/2)</f>
        <v>0</v>
      </c>
      <c r="Q345">
        <f>P345*(BQ345+BR345)/1000.0</f>
        <v>0</v>
      </c>
      <c r="R345">
        <f>(BJ345 - IF(AW345&gt;1, N345*BD345*100.0/(AY345), 0))*(BQ345+BR345)/1000.0</f>
        <v>0</v>
      </c>
      <c r="S345">
        <f>2.0/((1/U345-1/T345)+SIGN(U345)*SQRT((1/U345-1/T345)*(1/U345-1/T345) + 4*BE345/((BE345+1)*(BE345+1))*(2*1/U345*1/T345-1/T345*1/T345)))</f>
        <v>0</v>
      </c>
      <c r="T345">
        <f>IF(LEFT(BF345,1)&lt;&gt;"0",IF(LEFT(BF345,1)="1",3.0,BG345),$D$5+$E$5*(BX345*BQ345/($K$5*1000))+$F$5*(BX345*BQ345/($K$5*1000))*MAX(MIN(BD345,$J$5),$I$5)*MAX(MIN(BD345,$J$5),$I$5)+$G$5*MAX(MIN(BD345,$J$5),$I$5)*(BX345*BQ345/($K$5*1000))+$H$5*(BX345*BQ345/($K$5*1000))*(BX345*BQ345/($K$5*1000)))</f>
        <v>0</v>
      </c>
      <c r="U345">
        <f>L345*(1000-(1000*0.61365*exp(17.502*Y345/(240.97+Y345))/(BQ345+BR345)+BL345)/2)/(1000*0.61365*exp(17.502*Y345/(240.97+Y345))/(BQ345+BR345)-BL345)</f>
        <v>0</v>
      </c>
      <c r="V345">
        <f>1/((BE345+1)/(S345/1.6)+1/(T345/1.37)) + BE345/((BE345+1)/(S345/1.6) + BE345/(T345/1.37))</f>
        <v>0</v>
      </c>
      <c r="W345">
        <f>(AZ345*BC345)</f>
        <v>0</v>
      </c>
      <c r="X345">
        <f>(BS345+(W345+2*0.95*5.67E-8*(((BS345+$B$7)+273)^4-(BS345+273)^4)-44100*L345)/(1.84*29.3*T345+8*0.95*5.67E-8*(BS345+273)^3))</f>
        <v>0</v>
      </c>
      <c r="Y345">
        <f>($C$7*BT345+$D$7*BU345+$E$7*X345)</f>
        <v>0</v>
      </c>
      <c r="Z345">
        <f>0.61365*exp(17.502*Y345/(240.97+Y345))</f>
        <v>0</v>
      </c>
      <c r="AA345">
        <f>(AB345/AC345*100)</f>
        <v>0</v>
      </c>
      <c r="AB345">
        <f>BL345*(BQ345+BR345)/1000</f>
        <v>0</v>
      </c>
      <c r="AC345">
        <f>0.61365*exp(17.502*BS345/(240.97+BS345))</f>
        <v>0</v>
      </c>
      <c r="AD345">
        <f>(Z345-BL345*(BQ345+BR345)/1000)</f>
        <v>0</v>
      </c>
      <c r="AE345">
        <f>(-L345*44100)</f>
        <v>0</v>
      </c>
      <c r="AF345">
        <f>2*29.3*T345*0.92*(BS345-Y345)</f>
        <v>0</v>
      </c>
      <c r="AG345">
        <f>2*0.95*5.67E-8*(((BS345+$B$7)+273)^4-(Y345+273)^4)</f>
        <v>0</v>
      </c>
      <c r="AH345">
        <f>W345+AG345+AE345+AF345</f>
        <v>0</v>
      </c>
      <c r="AI345">
        <f>BP345*AW345*(BK345-BJ345*(1000-AW345*BM345)/(1000-AW345*BL345))/(100*BD345)</f>
        <v>0</v>
      </c>
      <c r="AJ345">
        <f>1000*BP345*AW345*(BL345-BM345)/(100*BD345*(1000-AW345*BL345))</f>
        <v>0</v>
      </c>
      <c r="AK345">
        <f>(AL345 - AM345 - BQ345*1E3/(8.314*(BS345+273.15)) * AO345/BP345 * AN345) * BP345/(100*BD345) * (1000 - BM345)/1000</f>
        <v>0</v>
      </c>
      <c r="AL345">
        <v>1121.141935026925</v>
      </c>
      <c r="AM345">
        <v>1092.828121212121</v>
      </c>
      <c r="AN345">
        <v>2.516468362123128</v>
      </c>
      <c r="AO345">
        <v>66.78939070799302</v>
      </c>
      <c r="AP345">
        <f>(AR345 - AQ345 + BQ345*1E3/(8.314*(BS345+273.15)) * AT345/BP345 * AS345) * BP345/(100*BD345) * 1000/(1000 - AR345)</f>
        <v>0</v>
      </c>
      <c r="AQ345">
        <v>14.78269708330128</v>
      </c>
      <c r="AR345">
        <v>16.0745212121212</v>
      </c>
      <c r="AS345">
        <v>-4.873627765416086E-05</v>
      </c>
      <c r="AT345">
        <v>79.34896621495415</v>
      </c>
      <c r="AU345">
        <v>153</v>
      </c>
      <c r="AV345">
        <v>25</v>
      </c>
      <c r="AW345">
        <f>IF(AU345*$H$13&gt;=AY345,1.0,(AY345/(AY345-AU345*$H$13)))</f>
        <v>0</v>
      </c>
      <c r="AX345">
        <f>(AW345-1)*100</f>
        <v>0</v>
      </c>
      <c r="AY345">
        <f>MAX(0,($B$13+$C$13*BX345)/(1+$D$13*BX345)*BQ345/(BS345+273)*$E$13)</f>
        <v>0</v>
      </c>
      <c r="AZ345">
        <f>$B$11*BY345+$C$11*BZ345+$F$11*CK345*(1-CN345)</f>
        <v>0</v>
      </c>
      <c r="BA345">
        <f>AZ345*BB345</f>
        <v>0</v>
      </c>
      <c r="BB345">
        <f>($B$11*$D$9+$C$11*$D$9+$F$11*((CX345+CP345)/MAX(CX345+CP345+CY345, 0.1)*$I$9+CY345/MAX(CX345+CP345+CY345, 0.1)*$J$9))/($B$11+$C$11+$F$11)</f>
        <v>0</v>
      </c>
      <c r="BC345">
        <f>($B$11*$K$9+$C$11*$K$9+$F$11*((CX345+CP345)/MAX(CX345+CP345+CY345, 0.1)*$P$9+CY345/MAX(CX345+CP345+CY345, 0.1)*$Q$9))/($B$11+$C$11+$F$11)</f>
        <v>0</v>
      </c>
      <c r="BD345">
        <v>6</v>
      </c>
      <c r="BE345">
        <v>0.5</v>
      </c>
      <c r="BF345" t="s">
        <v>361</v>
      </c>
      <c r="BG345">
        <v>2</v>
      </c>
      <c r="BH345" t="b">
        <v>1</v>
      </c>
      <c r="BI345">
        <v>1728494172.018518</v>
      </c>
      <c r="BJ345">
        <v>1057.948148148148</v>
      </c>
      <c r="BK345">
        <v>1091.998888888889</v>
      </c>
      <c r="BL345">
        <v>16.08383333333333</v>
      </c>
      <c r="BM345">
        <v>14.78086666666667</v>
      </c>
      <c r="BN345">
        <v>1067.739259259259</v>
      </c>
      <c r="BO345">
        <v>16.17434444444444</v>
      </c>
      <c r="BP345">
        <v>599.9923333333334</v>
      </c>
      <c r="BQ345">
        <v>97.51223333333331</v>
      </c>
      <c r="BR345">
        <v>0.09997683703703704</v>
      </c>
      <c r="BS345">
        <v>24.76929259259259</v>
      </c>
      <c r="BT345">
        <v>25.02089259259259</v>
      </c>
      <c r="BU345">
        <v>999.9000000000001</v>
      </c>
      <c r="BV345">
        <v>0</v>
      </c>
      <c r="BW345">
        <v>0</v>
      </c>
      <c r="BX345">
        <v>9993.172592592593</v>
      </c>
      <c r="BY345">
        <v>0</v>
      </c>
      <c r="BZ345">
        <v>260.566</v>
      </c>
      <c r="CA345">
        <v>-34.05047777777778</v>
      </c>
      <c r="CB345">
        <v>1075.242222222222</v>
      </c>
      <c r="CC345">
        <v>1108.382592592593</v>
      </c>
      <c r="CD345">
        <v>1.302954074074074</v>
      </c>
      <c r="CE345">
        <v>1091.998888888889</v>
      </c>
      <c r="CF345">
        <v>14.78086666666667</v>
      </c>
      <c r="CG345">
        <v>1.56837</v>
      </c>
      <c r="CH345">
        <v>1.441315925925926</v>
      </c>
      <c r="CI345">
        <v>13.6515</v>
      </c>
      <c r="CJ345">
        <v>12.35942592592592</v>
      </c>
      <c r="CK345">
        <v>1600.005555555556</v>
      </c>
      <c r="CL345">
        <v>0.6920155925925927</v>
      </c>
      <c r="CM345">
        <v>0.3079848148148148</v>
      </c>
      <c r="CN345">
        <v>0</v>
      </c>
      <c r="CO345">
        <v>2.254985185185185</v>
      </c>
      <c r="CP345">
        <v>0</v>
      </c>
      <c r="CQ345">
        <v>16605.81851851852</v>
      </c>
      <c r="CR345">
        <v>13790.3037037037</v>
      </c>
      <c r="CS345">
        <v>39.1757037037037</v>
      </c>
      <c r="CT345">
        <v>40.77988888888889</v>
      </c>
      <c r="CU345">
        <v>39.62003703703704</v>
      </c>
      <c r="CV345">
        <v>39.41177777777778</v>
      </c>
      <c r="CW345">
        <v>38.63396296296296</v>
      </c>
      <c r="CX345">
        <v>1107.228888888889</v>
      </c>
      <c r="CY345">
        <v>492.7766666666667</v>
      </c>
      <c r="CZ345">
        <v>0</v>
      </c>
      <c r="DA345">
        <v>1728494236.6</v>
      </c>
      <c r="DB345">
        <v>0</v>
      </c>
      <c r="DC345">
        <v>1728490956.5</v>
      </c>
      <c r="DD345" t="s">
        <v>362</v>
      </c>
      <c r="DE345">
        <v>1728490952.5</v>
      </c>
      <c r="DF345">
        <v>1728490956.5</v>
      </c>
      <c r="DG345">
        <v>1</v>
      </c>
      <c r="DH345">
        <v>-0.065</v>
      </c>
      <c r="DI345">
        <v>-0.008</v>
      </c>
      <c r="DJ345">
        <v>-3.246</v>
      </c>
      <c r="DK345">
        <v>-0.091</v>
      </c>
      <c r="DL345">
        <v>52</v>
      </c>
      <c r="DM345">
        <v>15</v>
      </c>
      <c r="DN345">
        <v>0.25</v>
      </c>
      <c r="DO345">
        <v>0.13</v>
      </c>
      <c r="DP345">
        <v>-34.01235749999999</v>
      </c>
      <c r="DQ345">
        <v>-0.6124649155722232</v>
      </c>
      <c r="DR345">
        <v>0.09313604266743283</v>
      </c>
      <c r="DS345">
        <v>0</v>
      </c>
      <c r="DT345">
        <v>1.310277</v>
      </c>
      <c r="DU345">
        <v>-0.1257901688555341</v>
      </c>
      <c r="DV345">
        <v>0.01221408494321209</v>
      </c>
      <c r="DW345">
        <v>0</v>
      </c>
      <c r="DX345">
        <v>0</v>
      </c>
      <c r="DY345">
        <v>2</v>
      </c>
      <c r="DZ345" t="s">
        <v>386</v>
      </c>
      <c r="EA345">
        <v>3.2303</v>
      </c>
      <c r="EB345">
        <v>2.70439</v>
      </c>
      <c r="EC345">
        <v>0.196328</v>
      </c>
      <c r="ED345">
        <v>0.199617</v>
      </c>
      <c r="EE345">
        <v>0.0842883</v>
      </c>
      <c r="EF345">
        <v>0.07946</v>
      </c>
      <c r="EG345">
        <v>26433</v>
      </c>
      <c r="EH345">
        <v>25661.5</v>
      </c>
      <c r="EI345">
        <v>31493</v>
      </c>
      <c r="EJ345">
        <v>30389.3</v>
      </c>
      <c r="EK345">
        <v>38643.5</v>
      </c>
      <c r="EL345">
        <v>36987.6</v>
      </c>
      <c r="EM345">
        <v>44149.3</v>
      </c>
      <c r="EN345">
        <v>42427.9</v>
      </c>
      <c r="EO345">
        <v>1.84308</v>
      </c>
      <c r="EP345">
        <v>1.8755</v>
      </c>
      <c r="EQ345">
        <v>0.0799224</v>
      </c>
      <c r="ER345">
        <v>0</v>
      </c>
      <c r="ES345">
        <v>23.7074</v>
      </c>
      <c r="ET345">
        <v>999.9</v>
      </c>
      <c r="EU345">
        <v>69.40000000000001</v>
      </c>
      <c r="EV345">
        <v>24.7</v>
      </c>
      <c r="EW345">
        <v>22.2281</v>
      </c>
      <c r="EX345">
        <v>61.1319</v>
      </c>
      <c r="EY345">
        <v>24.972</v>
      </c>
      <c r="EZ345">
        <v>1</v>
      </c>
      <c r="FA345">
        <v>-0.084314</v>
      </c>
      <c r="FB345">
        <v>1.84455</v>
      </c>
      <c r="FC345">
        <v>20.1915</v>
      </c>
      <c r="FD345">
        <v>5.21999</v>
      </c>
      <c r="FE345">
        <v>11.998</v>
      </c>
      <c r="FF345">
        <v>4.96505</v>
      </c>
      <c r="FG345">
        <v>3.29568</v>
      </c>
      <c r="FH345">
        <v>9999</v>
      </c>
      <c r="FI345">
        <v>9999</v>
      </c>
      <c r="FJ345">
        <v>9999</v>
      </c>
      <c r="FK345">
        <v>148.9</v>
      </c>
      <c r="FL345">
        <v>4.97097</v>
      </c>
      <c r="FM345">
        <v>1.86767</v>
      </c>
      <c r="FN345">
        <v>1.8589</v>
      </c>
      <c r="FO345">
        <v>1.86508</v>
      </c>
      <c r="FP345">
        <v>1.86304</v>
      </c>
      <c r="FQ345">
        <v>1.86442</v>
      </c>
      <c r="FR345">
        <v>1.85987</v>
      </c>
      <c r="FS345">
        <v>1.86399</v>
      </c>
      <c r="FT345">
        <v>0</v>
      </c>
      <c r="FU345">
        <v>0</v>
      </c>
      <c r="FV345">
        <v>0</v>
      </c>
      <c r="FW345">
        <v>0</v>
      </c>
      <c r="FX345" t="s">
        <v>364</v>
      </c>
      <c r="FY345" t="s">
        <v>365</v>
      </c>
      <c r="FZ345" t="s">
        <v>366</v>
      </c>
      <c r="GA345" t="s">
        <v>366</v>
      </c>
      <c r="GB345" t="s">
        <v>366</v>
      </c>
      <c r="GC345" t="s">
        <v>366</v>
      </c>
      <c r="GD345">
        <v>0</v>
      </c>
      <c r="GE345">
        <v>100</v>
      </c>
      <c r="GF345">
        <v>100</v>
      </c>
      <c r="GG345">
        <v>-9.9</v>
      </c>
      <c r="GH345">
        <v>-0.0905</v>
      </c>
      <c r="GI345">
        <v>-2.868309889394353</v>
      </c>
      <c r="GJ345">
        <v>-0.006773961979547998</v>
      </c>
      <c r="GK345">
        <v>-8.296070481250098E-08</v>
      </c>
      <c r="GL345">
        <v>3.322967193956903E-10</v>
      </c>
      <c r="GM345">
        <v>-0.07871069313407227</v>
      </c>
      <c r="GN345">
        <v>-0.00208336341840114</v>
      </c>
      <c r="GO345">
        <v>8.801746095907445E-05</v>
      </c>
      <c r="GP345">
        <v>-2.677693255255651E-07</v>
      </c>
      <c r="GQ345">
        <v>3</v>
      </c>
      <c r="GR345">
        <v>2052</v>
      </c>
      <c r="GS345">
        <v>2</v>
      </c>
      <c r="GT345">
        <v>18</v>
      </c>
      <c r="GU345">
        <v>53.8</v>
      </c>
      <c r="GV345">
        <v>53.7</v>
      </c>
      <c r="GW345">
        <v>2.47925</v>
      </c>
      <c r="GX345">
        <v>2.35718</v>
      </c>
      <c r="GY345">
        <v>1.44775</v>
      </c>
      <c r="GZ345">
        <v>2.32056</v>
      </c>
      <c r="HA345">
        <v>1.55151</v>
      </c>
      <c r="HB345">
        <v>2.41821</v>
      </c>
      <c r="HC345">
        <v>29.8364</v>
      </c>
      <c r="HD345">
        <v>14.4472</v>
      </c>
      <c r="HE345">
        <v>18</v>
      </c>
      <c r="HF345">
        <v>417.529</v>
      </c>
      <c r="HG345">
        <v>432.944</v>
      </c>
      <c r="HH345">
        <v>20.9881</v>
      </c>
      <c r="HI345">
        <v>25.88</v>
      </c>
      <c r="HJ345">
        <v>30.0008</v>
      </c>
      <c r="HK345">
        <v>25.8019</v>
      </c>
      <c r="HL345">
        <v>25.7155</v>
      </c>
      <c r="HM345">
        <v>49.6991</v>
      </c>
      <c r="HN345">
        <v>41.1369</v>
      </c>
      <c r="HO345">
        <v>16.455</v>
      </c>
      <c r="HP345">
        <v>20.9729</v>
      </c>
      <c r="HQ345">
        <v>1127.85</v>
      </c>
      <c r="HR345">
        <v>14.7398</v>
      </c>
      <c r="HS345">
        <v>99.9586</v>
      </c>
      <c r="HT345">
        <v>101.389</v>
      </c>
    </row>
    <row r="346" spans="1:228">
      <c r="A346">
        <v>330</v>
      </c>
      <c r="B346">
        <v>1728494184.5</v>
      </c>
      <c r="C346">
        <v>3247</v>
      </c>
      <c r="D346" t="s">
        <v>1028</v>
      </c>
      <c r="E346" t="s">
        <v>1029</v>
      </c>
      <c r="F346">
        <v>5</v>
      </c>
      <c r="G346" t="s">
        <v>357</v>
      </c>
      <c r="H346" t="s">
        <v>358</v>
      </c>
      <c r="I346" t="s">
        <v>359</v>
      </c>
      <c r="J346" t="s">
        <v>851</v>
      </c>
      <c r="K346">
        <v>1728494176.732143</v>
      </c>
      <c r="L346">
        <f>(M346)/1000</f>
        <v>0</v>
      </c>
      <c r="M346">
        <f>IF(BH346, AP346, AJ346)</f>
        <v>0</v>
      </c>
      <c r="N346">
        <f>IF(BH346, AK346, AI346)</f>
        <v>0</v>
      </c>
      <c r="O346">
        <f>BJ346 - IF(AW346&gt;1, N346*BD346*100.0/(AY346), 0)</f>
        <v>0</v>
      </c>
      <c r="P346">
        <f>((V346-L346/2)*O346-N346)/(V346+L346/2)</f>
        <v>0</v>
      </c>
      <c r="Q346">
        <f>P346*(BQ346+BR346)/1000.0</f>
        <v>0</v>
      </c>
      <c r="R346">
        <f>(BJ346 - IF(AW346&gt;1, N346*BD346*100.0/(AY346), 0))*(BQ346+BR346)/1000.0</f>
        <v>0</v>
      </c>
      <c r="S346">
        <f>2.0/((1/U346-1/T346)+SIGN(U346)*SQRT((1/U346-1/T346)*(1/U346-1/T346) + 4*BE346/((BE346+1)*(BE346+1))*(2*1/U346*1/T346-1/T346*1/T346)))</f>
        <v>0</v>
      </c>
      <c r="T346">
        <f>IF(LEFT(BF346,1)&lt;&gt;"0",IF(LEFT(BF346,1)="1",3.0,BG346),$D$5+$E$5*(BX346*BQ346/($K$5*1000))+$F$5*(BX346*BQ346/($K$5*1000))*MAX(MIN(BD346,$J$5),$I$5)*MAX(MIN(BD346,$J$5),$I$5)+$G$5*MAX(MIN(BD346,$J$5),$I$5)*(BX346*BQ346/($K$5*1000))+$H$5*(BX346*BQ346/($K$5*1000))*(BX346*BQ346/($K$5*1000)))</f>
        <v>0</v>
      </c>
      <c r="U346">
        <f>L346*(1000-(1000*0.61365*exp(17.502*Y346/(240.97+Y346))/(BQ346+BR346)+BL346)/2)/(1000*0.61365*exp(17.502*Y346/(240.97+Y346))/(BQ346+BR346)-BL346)</f>
        <v>0</v>
      </c>
      <c r="V346">
        <f>1/((BE346+1)/(S346/1.6)+1/(T346/1.37)) + BE346/((BE346+1)/(S346/1.6) + BE346/(T346/1.37))</f>
        <v>0</v>
      </c>
      <c r="W346">
        <f>(AZ346*BC346)</f>
        <v>0</v>
      </c>
      <c r="X346">
        <f>(BS346+(W346+2*0.95*5.67E-8*(((BS346+$B$7)+273)^4-(BS346+273)^4)-44100*L346)/(1.84*29.3*T346+8*0.95*5.67E-8*(BS346+273)^3))</f>
        <v>0</v>
      </c>
      <c r="Y346">
        <f>($C$7*BT346+$D$7*BU346+$E$7*X346)</f>
        <v>0</v>
      </c>
      <c r="Z346">
        <f>0.61365*exp(17.502*Y346/(240.97+Y346))</f>
        <v>0</v>
      </c>
      <c r="AA346">
        <f>(AB346/AC346*100)</f>
        <v>0</v>
      </c>
      <c r="AB346">
        <f>BL346*(BQ346+BR346)/1000</f>
        <v>0</v>
      </c>
      <c r="AC346">
        <f>0.61365*exp(17.502*BS346/(240.97+BS346))</f>
        <v>0</v>
      </c>
      <c r="AD346">
        <f>(Z346-BL346*(BQ346+BR346)/1000)</f>
        <v>0</v>
      </c>
      <c r="AE346">
        <f>(-L346*44100)</f>
        <v>0</v>
      </c>
      <c r="AF346">
        <f>2*29.3*T346*0.92*(BS346-Y346)</f>
        <v>0</v>
      </c>
      <c r="AG346">
        <f>2*0.95*5.67E-8*(((BS346+$B$7)+273)^4-(Y346+273)^4)</f>
        <v>0</v>
      </c>
      <c r="AH346">
        <f>W346+AG346+AE346+AF346</f>
        <v>0</v>
      </c>
      <c r="AI346">
        <f>BP346*AW346*(BK346-BJ346*(1000-AW346*BM346)/(1000-AW346*BL346))/(100*BD346)</f>
        <v>0</v>
      </c>
      <c r="AJ346">
        <f>1000*BP346*AW346*(BL346-BM346)/(100*BD346*(1000-AW346*BL346))</f>
        <v>0</v>
      </c>
      <c r="AK346">
        <f>(AL346 - AM346 - BQ346*1E3/(8.314*(BS346+273.15)) * AO346/BP346 * AN346) * BP346/(100*BD346) * (1000 - BM346)/1000</f>
        <v>0</v>
      </c>
      <c r="AL346">
        <v>1134.050785426284</v>
      </c>
      <c r="AM346">
        <v>1105.602606060606</v>
      </c>
      <c r="AN346">
        <v>2.56633781789788</v>
      </c>
      <c r="AO346">
        <v>66.78939070799302</v>
      </c>
      <c r="AP346">
        <f>(AR346 - AQ346 + BQ346*1E3/(8.314*(BS346+273.15)) * AT346/BP346 * AS346) * BP346/(100*BD346) * 1000/(1000 - AR346)</f>
        <v>0</v>
      </c>
      <c r="AQ346">
        <v>14.78566124050532</v>
      </c>
      <c r="AR346">
        <v>16.07307090909091</v>
      </c>
      <c r="AS346">
        <v>-2.145145992017161E-05</v>
      </c>
      <c r="AT346">
        <v>79.34896621495415</v>
      </c>
      <c r="AU346">
        <v>153</v>
      </c>
      <c r="AV346">
        <v>25</v>
      </c>
      <c r="AW346">
        <f>IF(AU346*$H$13&gt;=AY346,1.0,(AY346/(AY346-AU346*$H$13)))</f>
        <v>0</v>
      </c>
      <c r="AX346">
        <f>(AW346-1)*100</f>
        <v>0</v>
      </c>
      <c r="AY346">
        <f>MAX(0,($B$13+$C$13*BX346)/(1+$D$13*BX346)*BQ346/(BS346+273)*$E$13)</f>
        <v>0</v>
      </c>
      <c r="AZ346">
        <f>$B$11*BY346+$C$11*BZ346+$F$11*CK346*(1-CN346)</f>
        <v>0</v>
      </c>
      <c r="BA346">
        <f>AZ346*BB346</f>
        <v>0</v>
      </c>
      <c r="BB346">
        <f>($B$11*$D$9+$C$11*$D$9+$F$11*((CX346+CP346)/MAX(CX346+CP346+CY346, 0.1)*$I$9+CY346/MAX(CX346+CP346+CY346, 0.1)*$J$9))/($B$11+$C$11+$F$11)</f>
        <v>0</v>
      </c>
      <c r="BC346">
        <f>($B$11*$K$9+$C$11*$K$9+$F$11*((CX346+CP346)/MAX(CX346+CP346+CY346, 0.1)*$P$9+CY346/MAX(CX346+CP346+CY346, 0.1)*$Q$9))/($B$11+$C$11+$F$11)</f>
        <v>0</v>
      </c>
      <c r="BD346">
        <v>6</v>
      </c>
      <c r="BE346">
        <v>0.5</v>
      </c>
      <c r="BF346" t="s">
        <v>361</v>
      </c>
      <c r="BG346">
        <v>2</v>
      </c>
      <c r="BH346" t="b">
        <v>1</v>
      </c>
      <c r="BI346">
        <v>1728494176.732143</v>
      </c>
      <c r="BJ346">
        <v>1069.673928571429</v>
      </c>
      <c r="BK346">
        <v>1103.848214285714</v>
      </c>
      <c r="BL346">
        <v>16.07834642857143</v>
      </c>
      <c r="BM346">
        <v>14.78313928571429</v>
      </c>
      <c r="BN346">
        <v>1079.533214285714</v>
      </c>
      <c r="BO346">
        <v>16.16886428571429</v>
      </c>
      <c r="BP346">
        <v>599.9909285714285</v>
      </c>
      <c r="BQ346">
        <v>97.51305357142859</v>
      </c>
      <c r="BR346">
        <v>0.10003145</v>
      </c>
      <c r="BS346">
        <v>24.77243214285714</v>
      </c>
      <c r="BT346">
        <v>25.023025</v>
      </c>
      <c r="BU346">
        <v>999.9000000000002</v>
      </c>
      <c r="BV346">
        <v>0</v>
      </c>
      <c r="BW346">
        <v>0</v>
      </c>
      <c r="BX346">
        <v>9994.286785714285</v>
      </c>
      <c r="BY346">
        <v>0</v>
      </c>
      <c r="BZ346">
        <v>254.2034285714286</v>
      </c>
      <c r="CA346">
        <v>-34.17395357142858</v>
      </c>
      <c r="CB346">
        <v>1087.153571428571</v>
      </c>
      <c r="CC346">
        <v>1120.411428571429</v>
      </c>
      <c r="CD346">
        <v>1.295190714285714</v>
      </c>
      <c r="CE346">
        <v>1103.848214285714</v>
      </c>
      <c r="CF346">
        <v>14.78313928571429</v>
      </c>
      <c r="CG346">
        <v>1.567848214285714</v>
      </c>
      <c r="CH346">
        <v>1.441549285714286</v>
      </c>
      <c r="CI346">
        <v>13.64638571428572</v>
      </c>
      <c r="CJ346">
        <v>12.36189642857143</v>
      </c>
      <c r="CK346">
        <v>1599.986785714286</v>
      </c>
      <c r="CL346">
        <v>0.6920123928571427</v>
      </c>
      <c r="CM346">
        <v>0.3079880714285715</v>
      </c>
      <c r="CN346">
        <v>0</v>
      </c>
      <c r="CO346">
        <v>2.219607142857143</v>
      </c>
      <c r="CP346">
        <v>0</v>
      </c>
      <c r="CQ346">
        <v>16609.85714285714</v>
      </c>
      <c r="CR346">
        <v>13790.125</v>
      </c>
      <c r="CS346">
        <v>39.25425</v>
      </c>
      <c r="CT346">
        <v>40.84799999999999</v>
      </c>
      <c r="CU346">
        <v>39.68946428571427</v>
      </c>
      <c r="CV346">
        <v>39.50425</v>
      </c>
      <c r="CW346">
        <v>38.69846428571428</v>
      </c>
      <c r="CX346">
        <v>1107.210714285714</v>
      </c>
      <c r="CY346">
        <v>492.7760714285715</v>
      </c>
      <c r="CZ346">
        <v>0</v>
      </c>
      <c r="DA346">
        <v>1728494241.4</v>
      </c>
      <c r="DB346">
        <v>0</v>
      </c>
      <c r="DC346">
        <v>1728490956.5</v>
      </c>
      <c r="DD346" t="s">
        <v>362</v>
      </c>
      <c r="DE346">
        <v>1728490952.5</v>
      </c>
      <c r="DF346">
        <v>1728490956.5</v>
      </c>
      <c r="DG346">
        <v>1</v>
      </c>
      <c r="DH346">
        <v>-0.065</v>
      </c>
      <c r="DI346">
        <v>-0.008</v>
      </c>
      <c r="DJ346">
        <v>-3.246</v>
      </c>
      <c r="DK346">
        <v>-0.091</v>
      </c>
      <c r="DL346">
        <v>52</v>
      </c>
      <c r="DM346">
        <v>15</v>
      </c>
      <c r="DN346">
        <v>0.25</v>
      </c>
      <c r="DO346">
        <v>0.13</v>
      </c>
      <c r="DP346">
        <v>-34.10952926829268</v>
      </c>
      <c r="DQ346">
        <v>-1.272921951219527</v>
      </c>
      <c r="DR346">
        <v>0.1505310959592208</v>
      </c>
      <c r="DS346">
        <v>0</v>
      </c>
      <c r="DT346">
        <v>1.299963414634147</v>
      </c>
      <c r="DU346">
        <v>-0.1021672473867575</v>
      </c>
      <c r="DV346">
        <v>0.01017611493496127</v>
      </c>
      <c r="DW346">
        <v>0</v>
      </c>
      <c r="DX346">
        <v>0</v>
      </c>
      <c r="DY346">
        <v>2</v>
      </c>
      <c r="DZ346" t="s">
        <v>386</v>
      </c>
      <c r="EA346">
        <v>3.23027</v>
      </c>
      <c r="EB346">
        <v>2.70417</v>
      </c>
      <c r="EC346">
        <v>0.197765</v>
      </c>
      <c r="ED346">
        <v>0.201029</v>
      </c>
      <c r="EE346">
        <v>0.0842822</v>
      </c>
      <c r="EF346">
        <v>0.07946250000000001</v>
      </c>
      <c r="EG346">
        <v>26385.2</v>
      </c>
      <c r="EH346">
        <v>25615.8</v>
      </c>
      <c r="EI346">
        <v>31492.4</v>
      </c>
      <c r="EJ346">
        <v>30388.7</v>
      </c>
      <c r="EK346">
        <v>38643.1</v>
      </c>
      <c r="EL346">
        <v>36986.9</v>
      </c>
      <c r="EM346">
        <v>44148.6</v>
      </c>
      <c r="EN346">
        <v>42427.2</v>
      </c>
      <c r="EO346">
        <v>1.8431</v>
      </c>
      <c r="EP346">
        <v>1.87535</v>
      </c>
      <c r="EQ346">
        <v>0.08059669999999999</v>
      </c>
      <c r="ER346">
        <v>0</v>
      </c>
      <c r="ES346">
        <v>23.7101</v>
      </c>
      <c r="ET346">
        <v>999.9</v>
      </c>
      <c r="EU346">
        <v>69.40000000000001</v>
      </c>
      <c r="EV346">
        <v>24.7</v>
      </c>
      <c r="EW346">
        <v>22.2277</v>
      </c>
      <c r="EX346">
        <v>60.3019</v>
      </c>
      <c r="EY346">
        <v>24.6795</v>
      </c>
      <c r="EZ346">
        <v>1</v>
      </c>
      <c r="FA346">
        <v>-0.08356710000000001</v>
      </c>
      <c r="FB346">
        <v>1.85983</v>
      </c>
      <c r="FC346">
        <v>20.1915</v>
      </c>
      <c r="FD346">
        <v>5.21924</v>
      </c>
      <c r="FE346">
        <v>11.998</v>
      </c>
      <c r="FF346">
        <v>4.9648</v>
      </c>
      <c r="FG346">
        <v>3.2955</v>
      </c>
      <c r="FH346">
        <v>9999</v>
      </c>
      <c r="FI346">
        <v>9999</v>
      </c>
      <c r="FJ346">
        <v>9999</v>
      </c>
      <c r="FK346">
        <v>148.9</v>
      </c>
      <c r="FL346">
        <v>4.97103</v>
      </c>
      <c r="FM346">
        <v>1.86768</v>
      </c>
      <c r="FN346">
        <v>1.85895</v>
      </c>
      <c r="FO346">
        <v>1.86508</v>
      </c>
      <c r="FP346">
        <v>1.86306</v>
      </c>
      <c r="FQ346">
        <v>1.86443</v>
      </c>
      <c r="FR346">
        <v>1.85987</v>
      </c>
      <c r="FS346">
        <v>1.86401</v>
      </c>
      <c r="FT346">
        <v>0</v>
      </c>
      <c r="FU346">
        <v>0</v>
      </c>
      <c r="FV346">
        <v>0</v>
      </c>
      <c r="FW346">
        <v>0</v>
      </c>
      <c r="FX346" t="s">
        <v>364</v>
      </c>
      <c r="FY346" t="s">
        <v>365</v>
      </c>
      <c r="FZ346" t="s">
        <v>366</v>
      </c>
      <c r="GA346" t="s">
        <v>366</v>
      </c>
      <c r="GB346" t="s">
        <v>366</v>
      </c>
      <c r="GC346" t="s">
        <v>366</v>
      </c>
      <c r="GD346">
        <v>0</v>
      </c>
      <c r="GE346">
        <v>100</v>
      </c>
      <c r="GF346">
        <v>100</v>
      </c>
      <c r="GG346">
        <v>-9.970000000000001</v>
      </c>
      <c r="GH346">
        <v>-0.0905</v>
      </c>
      <c r="GI346">
        <v>-2.868309889394353</v>
      </c>
      <c r="GJ346">
        <v>-0.006773961979547998</v>
      </c>
      <c r="GK346">
        <v>-8.296070481250098E-08</v>
      </c>
      <c r="GL346">
        <v>3.322967193956903E-10</v>
      </c>
      <c r="GM346">
        <v>-0.07871069313407227</v>
      </c>
      <c r="GN346">
        <v>-0.00208336341840114</v>
      </c>
      <c r="GO346">
        <v>8.801746095907445E-05</v>
      </c>
      <c r="GP346">
        <v>-2.677693255255651E-07</v>
      </c>
      <c r="GQ346">
        <v>3</v>
      </c>
      <c r="GR346">
        <v>2052</v>
      </c>
      <c r="GS346">
        <v>2</v>
      </c>
      <c r="GT346">
        <v>18</v>
      </c>
      <c r="GU346">
        <v>53.9</v>
      </c>
      <c r="GV346">
        <v>53.8</v>
      </c>
      <c r="GW346">
        <v>2.50244</v>
      </c>
      <c r="GX346">
        <v>2.36816</v>
      </c>
      <c r="GY346">
        <v>1.44897</v>
      </c>
      <c r="GZ346">
        <v>2.32056</v>
      </c>
      <c r="HA346">
        <v>1.55151</v>
      </c>
      <c r="HB346">
        <v>2.26807</v>
      </c>
      <c r="HC346">
        <v>29.8578</v>
      </c>
      <c r="HD346">
        <v>14.4385</v>
      </c>
      <c r="HE346">
        <v>18</v>
      </c>
      <c r="HF346">
        <v>417.615</v>
      </c>
      <c r="HG346">
        <v>432.936</v>
      </c>
      <c r="HH346">
        <v>20.9704</v>
      </c>
      <c r="HI346">
        <v>25.8909</v>
      </c>
      <c r="HJ346">
        <v>30.0008</v>
      </c>
      <c r="HK346">
        <v>25.8124</v>
      </c>
      <c r="HL346">
        <v>25.7257</v>
      </c>
      <c r="HM346">
        <v>50.1267</v>
      </c>
      <c r="HN346">
        <v>41.1369</v>
      </c>
      <c r="HO346">
        <v>16.455</v>
      </c>
      <c r="HP346">
        <v>20.9422</v>
      </c>
      <c r="HQ346">
        <v>1137.87</v>
      </c>
      <c r="HR346">
        <v>14.7398</v>
      </c>
      <c r="HS346">
        <v>99.9569</v>
      </c>
      <c r="HT346">
        <v>101.387</v>
      </c>
    </row>
    <row r="347" spans="1:228">
      <c r="A347">
        <v>331</v>
      </c>
      <c r="B347">
        <v>1728494189.5</v>
      </c>
      <c r="C347">
        <v>3252</v>
      </c>
      <c r="D347" t="s">
        <v>1030</v>
      </c>
      <c r="E347" t="s">
        <v>1031</v>
      </c>
      <c r="F347">
        <v>5</v>
      </c>
      <c r="G347" t="s">
        <v>357</v>
      </c>
      <c r="H347" t="s">
        <v>358</v>
      </c>
      <c r="I347" t="s">
        <v>359</v>
      </c>
      <c r="J347" t="s">
        <v>851</v>
      </c>
      <c r="K347">
        <v>1728494182</v>
      </c>
      <c r="L347">
        <f>(M347)/1000</f>
        <v>0</v>
      </c>
      <c r="M347">
        <f>IF(BH347, AP347, AJ347)</f>
        <v>0</v>
      </c>
      <c r="N347">
        <f>IF(BH347, AK347, AI347)</f>
        <v>0</v>
      </c>
      <c r="O347">
        <f>BJ347 - IF(AW347&gt;1, N347*BD347*100.0/(AY347), 0)</f>
        <v>0</v>
      </c>
      <c r="P347">
        <f>((V347-L347/2)*O347-N347)/(V347+L347/2)</f>
        <v>0</v>
      </c>
      <c r="Q347">
        <f>P347*(BQ347+BR347)/1000.0</f>
        <v>0</v>
      </c>
      <c r="R347">
        <f>(BJ347 - IF(AW347&gt;1, N347*BD347*100.0/(AY347), 0))*(BQ347+BR347)/1000.0</f>
        <v>0</v>
      </c>
      <c r="S347">
        <f>2.0/((1/U347-1/T347)+SIGN(U347)*SQRT((1/U347-1/T347)*(1/U347-1/T347) + 4*BE347/((BE347+1)*(BE347+1))*(2*1/U347*1/T347-1/T347*1/T347)))</f>
        <v>0</v>
      </c>
      <c r="T347">
        <f>IF(LEFT(BF347,1)&lt;&gt;"0",IF(LEFT(BF347,1)="1",3.0,BG347),$D$5+$E$5*(BX347*BQ347/($K$5*1000))+$F$5*(BX347*BQ347/($K$5*1000))*MAX(MIN(BD347,$J$5),$I$5)*MAX(MIN(BD347,$J$5),$I$5)+$G$5*MAX(MIN(BD347,$J$5),$I$5)*(BX347*BQ347/($K$5*1000))+$H$5*(BX347*BQ347/($K$5*1000))*(BX347*BQ347/($K$5*1000)))</f>
        <v>0</v>
      </c>
      <c r="U347">
        <f>L347*(1000-(1000*0.61365*exp(17.502*Y347/(240.97+Y347))/(BQ347+BR347)+BL347)/2)/(1000*0.61365*exp(17.502*Y347/(240.97+Y347))/(BQ347+BR347)-BL347)</f>
        <v>0</v>
      </c>
      <c r="V347">
        <f>1/((BE347+1)/(S347/1.6)+1/(T347/1.37)) + BE347/((BE347+1)/(S347/1.6) + BE347/(T347/1.37))</f>
        <v>0</v>
      </c>
      <c r="W347">
        <f>(AZ347*BC347)</f>
        <v>0</v>
      </c>
      <c r="X347">
        <f>(BS347+(W347+2*0.95*5.67E-8*(((BS347+$B$7)+273)^4-(BS347+273)^4)-44100*L347)/(1.84*29.3*T347+8*0.95*5.67E-8*(BS347+273)^3))</f>
        <v>0</v>
      </c>
      <c r="Y347">
        <f>($C$7*BT347+$D$7*BU347+$E$7*X347)</f>
        <v>0</v>
      </c>
      <c r="Z347">
        <f>0.61365*exp(17.502*Y347/(240.97+Y347))</f>
        <v>0</v>
      </c>
      <c r="AA347">
        <f>(AB347/AC347*100)</f>
        <v>0</v>
      </c>
      <c r="AB347">
        <f>BL347*(BQ347+BR347)/1000</f>
        <v>0</v>
      </c>
      <c r="AC347">
        <f>0.61365*exp(17.502*BS347/(240.97+BS347))</f>
        <v>0</v>
      </c>
      <c r="AD347">
        <f>(Z347-BL347*(BQ347+BR347)/1000)</f>
        <v>0</v>
      </c>
      <c r="AE347">
        <f>(-L347*44100)</f>
        <v>0</v>
      </c>
      <c r="AF347">
        <f>2*29.3*T347*0.92*(BS347-Y347)</f>
        <v>0</v>
      </c>
      <c r="AG347">
        <f>2*0.95*5.67E-8*(((BS347+$B$7)+273)^4-(Y347+273)^4)</f>
        <v>0</v>
      </c>
      <c r="AH347">
        <f>W347+AG347+AE347+AF347</f>
        <v>0</v>
      </c>
      <c r="AI347">
        <f>BP347*AW347*(BK347-BJ347*(1000-AW347*BM347)/(1000-AW347*BL347))/(100*BD347)</f>
        <v>0</v>
      </c>
      <c r="AJ347">
        <f>1000*BP347*AW347*(BL347-BM347)/(100*BD347*(1000-AW347*BL347))</f>
        <v>0</v>
      </c>
      <c r="AK347">
        <f>(AL347 - AM347 - BQ347*1E3/(8.314*(BS347+273.15)) * AO347/BP347 * AN347) * BP347/(100*BD347) * (1000 - BM347)/1000</f>
        <v>0</v>
      </c>
      <c r="AL347">
        <v>1146.852373418979</v>
      </c>
      <c r="AM347">
        <v>1118.293575757575</v>
      </c>
      <c r="AN347">
        <v>2.542368718005329</v>
      </c>
      <c r="AO347">
        <v>66.78939070799302</v>
      </c>
      <c r="AP347">
        <f>(AR347 - AQ347 + BQ347*1E3/(8.314*(BS347+273.15)) * AT347/BP347 * AS347) * BP347/(100*BD347) * 1000/(1000 - AR347)</f>
        <v>0</v>
      </c>
      <c r="AQ347">
        <v>14.78865391586936</v>
      </c>
      <c r="AR347">
        <v>16.06880363636364</v>
      </c>
      <c r="AS347">
        <v>-4.22305494982604E-05</v>
      </c>
      <c r="AT347">
        <v>79.34896621495415</v>
      </c>
      <c r="AU347">
        <v>153</v>
      </c>
      <c r="AV347">
        <v>25</v>
      </c>
      <c r="AW347">
        <f>IF(AU347*$H$13&gt;=AY347,1.0,(AY347/(AY347-AU347*$H$13)))</f>
        <v>0</v>
      </c>
      <c r="AX347">
        <f>(AW347-1)*100</f>
        <v>0</v>
      </c>
      <c r="AY347">
        <f>MAX(0,($B$13+$C$13*BX347)/(1+$D$13*BX347)*BQ347/(BS347+273)*$E$13)</f>
        <v>0</v>
      </c>
      <c r="AZ347">
        <f>$B$11*BY347+$C$11*BZ347+$F$11*CK347*(1-CN347)</f>
        <v>0</v>
      </c>
      <c r="BA347">
        <f>AZ347*BB347</f>
        <v>0</v>
      </c>
      <c r="BB347">
        <f>($B$11*$D$9+$C$11*$D$9+$F$11*((CX347+CP347)/MAX(CX347+CP347+CY347, 0.1)*$I$9+CY347/MAX(CX347+CP347+CY347, 0.1)*$J$9))/($B$11+$C$11+$F$11)</f>
        <v>0</v>
      </c>
      <c r="BC347">
        <f>($B$11*$K$9+$C$11*$K$9+$F$11*((CX347+CP347)/MAX(CX347+CP347+CY347, 0.1)*$P$9+CY347/MAX(CX347+CP347+CY347, 0.1)*$Q$9))/($B$11+$C$11+$F$11)</f>
        <v>0</v>
      </c>
      <c r="BD347">
        <v>6</v>
      </c>
      <c r="BE347">
        <v>0.5</v>
      </c>
      <c r="BF347" t="s">
        <v>361</v>
      </c>
      <c r="BG347">
        <v>2</v>
      </c>
      <c r="BH347" t="b">
        <v>1</v>
      </c>
      <c r="BI347">
        <v>1728494182</v>
      </c>
      <c r="BJ347">
        <v>1082.802592592592</v>
      </c>
      <c r="BK347">
        <v>1117.068888888889</v>
      </c>
      <c r="BL347">
        <v>16.07398148148148</v>
      </c>
      <c r="BM347">
        <v>14.78594444444444</v>
      </c>
      <c r="BN347">
        <v>1092.738888888889</v>
      </c>
      <c r="BO347">
        <v>16.1645037037037</v>
      </c>
      <c r="BP347">
        <v>599.9799259259258</v>
      </c>
      <c r="BQ347">
        <v>97.51365185185186</v>
      </c>
      <c r="BR347">
        <v>0.0999964</v>
      </c>
      <c r="BS347">
        <v>24.78022222222223</v>
      </c>
      <c r="BT347">
        <v>25.03039999999999</v>
      </c>
      <c r="BU347">
        <v>999.9000000000001</v>
      </c>
      <c r="BV347">
        <v>0</v>
      </c>
      <c r="BW347">
        <v>0</v>
      </c>
      <c r="BX347">
        <v>9997.081851851852</v>
      </c>
      <c r="BY347">
        <v>0</v>
      </c>
      <c r="BZ347">
        <v>245.2224814814815</v>
      </c>
      <c r="CA347">
        <v>-34.26511481481481</v>
      </c>
      <c r="CB347">
        <v>1100.492222222222</v>
      </c>
      <c r="CC347">
        <v>1133.832592592592</v>
      </c>
      <c r="CD347">
        <v>1.288028888888889</v>
      </c>
      <c r="CE347">
        <v>1117.068888888889</v>
      </c>
      <c r="CF347">
        <v>14.78594444444444</v>
      </c>
      <c r="CG347">
        <v>1.567432962962963</v>
      </c>
      <c r="CH347">
        <v>1.441832222222222</v>
      </c>
      <c r="CI347">
        <v>13.64231111111111</v>
      </c>
      <c r="CJ347">
        <v>12.36488518518519</v>
      </c>
      <c r="CK347">
        <v>1599.968518518519</v>
      </c>
      <c r="CL347">
        <v>0.6920011851851854</v>
      </c>
      <c r="CM347">
        <v>0.3079992222222223</v>
      </c>
      <c r="CN347">
        <v>0</v>
      </c>
      <c r="CO347">
        <v>2.25072962962963</v>
      </c>
      <c r="CP347">
        <v>0</v>
      </c>
      <c r="CQ347">
        <v>16613.13333333333</v>
      </c>
      <c r="CR347">
        <v>13789.91481481481</v>
      </c>
      <c r="CS347">
        <v>39.34237037037037</v>
      </c>
      <c r="CT347">
        <v>40.92340740740741</v>
      </c>
      <c r="CU347">
        <v>39.77522222222223</v>
      </c>
      <c r="CV347">
        <v>39.60388888888888</v>
      </c>
      <c r="CW347">
        <v>38.77988888888889</v>
      </c>
      <c r="CX347">
        <v>1107.17962962963</v>
      </c>
      <c r="CY347">
        <v>492.7888888888888</v>
      </c>
      <c r="CZ347">
        <v>0</v>
      </c>
      <c r="DA347">
        <v>1728494246.2</v>
      </c>
      <c r="DB347">
        <v>0</v>
      </c>
      <c r="DC347">
        <v>1728490956.5</v>
      </c>
      <c r="DD347" t="s">
        <v>362</v>
      </c>
      <c r="DE347">
        <v>1728490952.5</v>
      </c>
      <c r="DF347">
        <v>1728490956.5</v>
      </c>
      <c r="DG347">
        <v>1</v>
      </c>
      <c r="DH347">
        <v>-0.065</v>
      </c>
      <c r="DI347">
        <v>-0.008</v>
      </c>
      <c r="DJ347">
        <v>-3.246</v>
      </c>
      <c r="DK347">
        <v>-0.091</v>
      </c>
      <c r="DL347">
        <v>52</v>
      </c>
      <c r="DM347">
        <v>15</v>
      </c>
      <c r="DN347">
        <v>0.25</v>
      </c>
      <c r="DO347">
        <v>0.13</v>
      </c>
      <c r="DP347">
        <v>-34.2113025</v>
      </c>
      <c r="DQ347">
        <v>-1.177633395872339</v>
      </c>
      <c r="DR347">
        <v>0.138537948749612</v>
      </c>
      <c r="DS347">
        <v>0</v>
      </c>
      <c r="DT347">
        <v>1.2926835</v>
      </c>
      <c r="DU347">
        <v>-0.08438521575984938</v>
      </c>
      <c r="DV347">
        <v>0.008252187452427387</v>
      </c>
      <c r="DW347">
        <v>1</v>
      </c>
      <c r="DX347">
        <v>1</v>
      </c>
      <c r="DY347">
        <v>2</v>
      </c>
      <c r="DZ347" t="s">
        <v>363</v>
      </c>
      <c r="EA347">
        <v>3.23029</v>
      </c>
      <c r="EB347">
        <v>2.7045</v>
      </c>
      <c r="EC347">
        <v>0.199193</v>
      </c>
      <c r="ED347">
        <v>0.202431</v>
      </c>
      <c r="EE347">
        <v>0.0842634</v>
      </c>
      <c r="EF347">
        <v>0.07947029999999999</v>
      </c>
      <c r="EG347">
        <v>26337.5</v>
      </c>
      <c r="EH347">
        <v>25570.6</v>
      </c>
      <c r="EI347">
        <v>31491.6</v>
      </c>
      <c r="EJ347">
        <v>30388.5</v>
      </c>
      <c r="EK347">
        <v>38643.2</v>
      </c>
      <c r="EL347">
        <v>36986.1</v>
      </c>
      <c r="EM347">
        <v>44147.7</v>
      </c>
      <c r="EN347">
        <v>42426.6</v>
      </c>
      <c r="EO347">
        <v>1.8439</v>
      </c>
      <c r="EP347">
        <v>1.87507</v>
      </c>
      <c r="EQ347">
        <v>0.0810921</v>
      </c>
      <c r="ER347">
        <v>0</v>
      </c>
      <c r="ES347">
        <v>23.7154</v>
      </c>
      <c r="ET347">
        <v>999.9</v>
      </c>
      <c r="EU347">
        <v>69.40000000000001</v>
      </c>
      <c r="EV347">
        <v>24.7</v>
      </c>
      <c r="EW347">
        <v>22.2283</v>
      </c>
      <c r="EX347">
        <v>61.0019</v>
      </c>
      <c r="EY347">
        <v>24.8037</v>
      </c>
      <c r="EZ347">
        <v>1</v>
      </c>
      <c r="FA347">
        <v>-0.0826042</v>
      </c>
      <c r="FB347">
        <v>1.91193</v>
      </c>
      <c r="FC347">
        <v>20.1909</v>
      </c>
      <c r="FD347">
        <v>5.21999</v>
      </c>
      <c r="FE347">
        <v>11.998</v>
      </c>
      <c r="FF347">
        <v>4.96525</v>
      </c>
      <c r="FG347">
        <v>3.29573</v>
      </c>
      <c r="FH347">
        <v>9999</v>
      </c>
      <c r="FI347">
        <v>9999</v>
      </c>
      <c r="FJ347">
        <v>9999</v>
      </c>
      <c r="FK347">
        <v>148.9</v>
      </c>
      <c r="FL347">
        <v>4.971</v>
      </c>
      <c r="FM347">
        <v>1.86768</v>
      </c>
      <c r="FN347">
        <v>1.85893</v>
      </c>
      <c r="FO347">
        <v>1.86509</v>
      </c>
      <c r="FP347">
        <v>1.86307</v>
      </c>
      <c r="FQ347">
        <v>1.86443</v>
      </c>
      <c r="FR347">
        <v>1.85988</v>
      </c>
      <c r="FS347">
        <v>1.86399</v>
      </c>
      <c r="FT347">
        <v>0</v>
      </c>
      <c r="FU347">
        <v>0</v>
      </c>
      <c r="FV347">
        <v>0</v>
      </c>
      <c r="FW347">
        <v>0</v>
      </c>
      <c r="FX347" t="s">
        <v>364</v>
      </c>
      <c r="FY347" t="s">
        <v>365</v>
      </c>
      <c r="FZ347" t="s">
        <v>366</v>
      </c>
      <c r="GA347" t="s">
        <v>366</v>
      </c>
      <c r="GB347" t="s">
        <v>366</v>
      </c>
      <c r="GC347" t="s">
        <v>366</v>
      </c>
      <c r="GD347">
        <v>0</v>
      </c>
      <c r="GE347">
        <v>100</v>
      </c>
      <c r="GF347">
        <v>100</v>
      </c>
      <c r="GG347">
        <v>-10.04</v>
      </c>
      <c r="GH347">
        <v>-0.0905</v>
      </c>
      <c r="GI347">
        <v>-2.868309889394353</v>
      </c>
      <c r="GJ347">
        <v>-0.006773961979547998</v>
      </c>
      <c r="GK347">
        <v>-8.296070481250098E-08</v>
      </c>
      <c r="GL347">
        <v>3.322967193956903E-10</v>
      </c>
      <c r="GM347">
        <v>-0.07871069313407227</v>
      </c>
      <c r="GN347">
        <v>-0.00208336341840114</v>
      </c>
      <c r="GO347">
        <v>8.801746095907445E-05</v>
      </c>
      <c r="GP347">
        <v>-2.677693255255651E-07</v>
      </c>
      <c r="GQ347">
        <v>3</v>
      </c>
      <c r="GR347">
        <v>2052</v>
      </c>
      <c r="GS347">
        <v>2</v>
      </c>
      <c r="GT347">
        <v>18</v>
      </c>
      <c r="GU347">
        <v>54</v>
      </c>
      <c r="GV347">
        <v>53.9</v>
      </c>
      <c r="GW347">
        <v>2.52319</v>
      </c>
      <c r="GX347">
        <v>2.36572</v>
      </c>
      <c r="GY347">
        <v>1.44775</v>
      </c>
      <c r="GZ347">
        <v>2.32056</v>
      </c>
      <c r="HA347">
        <v>1.55151</v>
      </c>
      <c r="HB347">
        <v>2.40356</v>
      </c>
      <c r="HC347">
        <v>29.8578</v>
      </c>
      <c r="HD347">
        <v>14.4472</v>
      </c>
      <c r="HE347">
        <v>18</v>
      </c>
      <c r="HF347">
        <v>418.1</v>
      </c>
      <c r="HG347">
        <v>432.844</v>
      </c>
      <c r="HH347">
        <v>20.9427</v>
      </c>
      <c r="HI347">
        <v>25.8998</v>
      </c>
      <c r="HJ347">
        <v>30.0009</v>
      </c>
      <c r="HK347">
        <v>25.8214</v>
      </c>
      <c r="HL347">
        <v>25.7346</v>
      </c>
      <c r="HM347">
        <v>50.6001</v>
      </c>
      <c r="HN347">
        <v>41.1369</v>
      </c>
      <c r="HO347">
        <v>16.0777</v>
      </c>
      <c r="HP347">
        <v>20.9021</v>
      </c>
      <c r="HQ347">
        <v>1152.89</v>
      </c>
      <c r="HR347">
        <v>14.7398</v>
      </c>
      <c r="HS347">
        <v>99.9547</v>
      </c>
      <c r="HT347">
        <v>101.386</v>
      </c>
    </row>
    <row r="348" spans="1:228">
      <c r="A348">
        <v>332</v>
      </c>
      <c r="B348">
        <v>1728494194.5</v>
      </c>
      <c r="C348">
        <v>3257</v>
      </c>
      <c r="D348" t="s">
        <v>1032</v>
      </c>
      <c r="E348" t="s">
        <v>1033</v>
      </c>
      <c r="F348">
        <v>5</v>
      </c>
      <c r="G348" t="s">
        <v>357</v>
      </c>
      <c r="H348" t="s">
        <v>358</v>
      </c>
      <c r="I348" t="s">
        <v>359</v>
      </c>
      <c r="J348" t="s">
        <v>851</v>
      </c>
      <c r="K348">
        <v>1728494186.714286</v>
      </c>
      <c r="L348">
        <f>(M348)/1000</f>
        <v>0</v>
      </c>
      <c r="M348">
        <f>IF(BH348, AP348, AJ348)</f>
        <v>0</v>
      </c>
      <c r="N348">
        <f>IF(BH348, AK348, AI348)</f>
        <v>0</v>
      </c>
      <c r="O348">
        <f>BJ348 - IF(AW348&gt;1, N348*BD348*100.0/(AY348), 0)</f>
        <v>0</v>
      </c>
      <c r="P348">
        <f>((V348-L348/2)*O348-N348)/(V348+L348/2)</f>
        <v>0</v>
      </c>
      <c r="Q348">
        <f>P348*(BQ348+BR348)/1000.0</f>
        <v>0</v>
      </c>
      <c r="R348">
        <f>(BJ348 - IF(AW348&gt;1, N348*BD348*100.0/(AY348), 0))*(BQ348+BR348)/1000.0</f>
        <v>0</v>
      </c>
      <c r="S348">
        <f>2.0/((1/U348-1/T348)+SIGN(U348)*SQRT((1/U348-1/T348)*(1/U348-1/T348) + 4*BE348/((BE348+1)*(BE348+1))*(2*1/U348*1/T348-1/T348*1/T348)))</f>
        <v>0</v>
      </c>
      <c r="T348">
        <f>IF(LEFT(BF348,1)&lt;&gt;"0",IF(LEFT(BF348,1)="1",3.0,BG348),$D$5+$E$5*(BX348*BQ348/($K$5*1000))+$F$5*(BX348*BQ348/($K$5*1000))*MAX(MIN(BD348,$J$5),$I$5)*MAX(MIN(BD348,$J$5),$I$5)+$G$5*MAX(MIN(BD348,$J$5),$I$5)*(BX348*BQ348/($K$5*1000))+$H$5*(BX348*BQ348/($K$5*1000))*(BX348*BQ348/($K$5*1000)))</f>
        <v>0</v>
      </c>
      <c r="U348">
        <f>L348*(1000-(1000*0.61365*exp(17.502*Y348/(240.97+Y348))/(BQ348+BR348)+BL348)/2)/(1000*0.61365*exp(17.502*Y348/(240.97+Y348))/(BQ348+BR348)-BL348)</f>
        <v>0</v>
      </c>
      <c r="V348">
        <f>1/((BE348+1)/(S348/1.6)+1/(T348/1.37)) + BE348/((BE348+1)/(S348/1.6) + BE348/(T348/1.37))</f>
        <v>0</v>
      </c>
      <c r="W348">
        <f>(AZ348*BC348)</f>
        <v>0</v>
      </c>
      <c r="X348">
        <f>(BS348+(W348+2*0.95*5.67E-8*(((BS348+$B$7)+273)^4-(BS348+273)^4)-44100*L348)/(1.84*29.3*T348+8*0.95*5.67E-8*(BS348+273)^3))</f>
        <v>0</v>
      </c>
      <c r="Y348">
        <f>($C$7*BT348+$D$7*BU348+$E$7*X348)</f>
        <v>0</v>
      </c>
      <c r="Z348">
        <f>0.61365*exp(17.502*Y348/(240.97+Y348))</f>
        <v>0</v>
      </c>
      <c r="AA348">
        <f>(AB348/AC348*100)</f>
        <v>0</v>
      </c>
      <c r="AB348">
        <f>BL348*(BQ348+BR348)/1000</f>
        <v>0</v>
      </c>
      <c r="AC348">
        <f>0.61365*exp(17.502*BS348/(240.97+BS348))</f>
        <v>0</v>
      </c>
      <c r="AD348">
        <f>(Z348-BL348*(BQ348+BR348)/1000)</f>
        <v>0</v>
      </c>
      <c r="AE348">
        <f>(-L348*44100)</f>
        <v>0</v>
      </c>
      <c r="AF348">
        <f>2*29.3*T348*0.92*(BS348-Y348)</f>
        <v>0</v>
      </c>
      <c r="AG348">
        <f>2*0.95*5.67E-8*(((BS348+$B$7)+273)^4-(Y348+273)^4)</f>
        <v>0</v>
      </c>
      <c r="AH348">
        <f>W348+AG348+AE348+AF348</f>
        <v>0</v>
      </c>
      <c r="AI348">
        <f>BP348*AW348*(BK348-BJ348*(1000-AW348*BM348)/(1000-AW348*BL348))/(100*BD348)</f>
        <v>0</v>
      </c>
      <c r="AJ348">
        <f>1000*BP348*AW348*(BL348-BM348)/(100*BD348*(1000-AW348*BL348))</f>
        <v>0</v>
      </c>
      <c r="AK348">
        <f>(AL348 - AM348 - BQ348*1E3/(8.314*(BS348+273.15)) * AO348/BP348 * AN348) * BP348/(100*BD348) * (1000 - BM348)/1000</f>
        <v>0</v>
      </c>
      <c r="AL348">
        <v>1159.513944740093</v>
      </c>
      <c r="AM348">
        <v>1130.988606060606</v>
      </c>
      <c r="AN348">
        <v>2.529000491845998</v>
      </c>
      <c r="AO348">
        <v>66.78939070799302</v>
      </c>
      <c r="AP348">
        <f>(AR348 - AQ348 + BQ348*1E3/(8.314*(BS348+273.15)) * AT348/BP348 * AS348) * BP348/(100*BD348) * 1000/(1000 - AR348)</f>
        <v>0</v>
      </c>
      <c r="AQ348">
        <v>14.79132048588415</v>
      </c>
      <c r="AR348">
        <v>16.06545818181818</v>
      </c>
      <c r="AS348">
        <v>-1.041086478543397E-05</v>
      </c>
      <c r="AT348">
        <v>79.34896621495415</v>
      </c>
      <c r="AU348">
        <v>152</v>
      </c>
      <c r="AV348">
        <v>25</v>
      </c>
      <c r="AW348">
        <f>IF(AU348*$H$13&gt;=AY348,1.0,(AY348/(AY348-AU348*$H$13)))</f>
        <v>0</v>
      </c>
      <c r="AX348">
        <f>(AW348-1)*100</f>
        <v>0</v>
      </c>
      <c r="AY348">
        <f>MAX(0,($B$13+$C$13*BX348)/(1+$D$13*BX348)*BQ348/(BS348+273)*$E$13)</f>
        <v>0</v>
      </c>
      <c r="AZ348">
        <f>$B$11*BY348+$C$11*BZ348+$F$11*CK348*(1-CN348)</f>
        <v>0</v>
      </c>
      <c r="BA348">
        <f>AZ348*BB348</f>
        <v>0</v>
      </c>
      <c r="BB348">
        <f>($B$11*$D$9+$C$11*$D$9+$F$11*((CX348+CP348)/MAX(CX348+CP348+CY348, 0.1)*$I$9+CY348/MAX(CX348+CP348+CY348, 0.1)*$J$9))/($B$11+$C$11+$F$11)</f>
        <v>0</v>
      </c>
      <c r="BC348">
        <f>($B$11*$K$9+$C$11*$K$9+$F$11*((CX348+CP348)/MAX(CX348+CP348+CY348, 0.1)*$P$9+CY348/MAX(CX348+CP348+CY348, 0.1)*$Q$9))/($B$11+$C$11+$F$11)</f>
        <v>0</v>
      </c>
      <c r="BD348">
        <v>6</v>
      </c>
      <c r="BE348">
        <v>0.5</v>
      </c>
      <c r="BF348" t="s">
        <v>361</v>
      </c>
      <c r="BG348">
        <v>2</v>
      </c>
      <c r="BH348" t="b">
        <v>1</v>
      </c>
      <c r="BI348">
        <v>1728494186.714286</v>
      </c>
      <c r="BJ348">
        <v>1094.597857142857</v>
      </c>
      <c r="BK348">
        <v>1128.935</v>
      </c>
      <c r="BL348">
        <v>16.07081071428572</v>
      </c>
      <c r="BM348">
        <v>14.788525</v>
      </c>
      <c r="BN348">
        <v>1104.602142857143</v>
      </c>
      <c r="BO348">
        <v>16.16133571428571</v>
      </c>
      <c r="BP348">
        <v>600.0157499999999</v>
      </c>
      <c r="BQ348">
        <v>97.51365</v>
      </c>
      <c r="BR348">
        <v>0.1000351285714286</v>
      </c>
      <c r="BS348">
        <v>24.78444285714286</v>
      </c>
      <c r="BT348">
        <v>25.03718928571428</v>
      </c>
      <c r="BU348">
        <v>999.9000000000002</v>
      </c>
      <c r="BV348">
        <v>0</v>
      </c>
      <c r="BW348">
        <v>0</v>
      </c>
      <c r="BX348">
        <v>9997.314642857144</v>
      </c>
      <c r="BY348">
        <v>0</v>
      </c>
      <c r="BZ348">
        <v>238.4035</v>
      </c>
      <c r="CA348">
        <v>-34.33708214285714</v>
      </c>
      <c r="CB348">
        <v>1112.476071428572</v>
      </c>
      <c r="CC348">
        <v>1145.880357142857</v>
      </c>
      <c r="CD348">
        <v>1.282281428571429</v>
      </c>
      <c r="CE348">
        <v>1128.935</v>
      </c>
      <c r="CF348">
        <v>14.788525</v>
      </c>
      <c r="CG348">
        <v>1.567123571428571</v>
      </c>
      <c r="CH348">
        <v>1.442083571428572</v>
      </c>
      <c r="CI348">
        <v>13.639275</v>
      </c>
      <c r="CJ348">
        <v>12.36753214285714</v>
      </c>
      <c r="CK348">
        <v>1599.97</v>
      </c>
      <c r="CL348">
        <v>0.691995142857143</v>
      </c>
      <c r="CM348">
        <v>0.3080050357142858</v>
      </c>
      <c r="CN348">
        <v>0</v>
      </c>
      <c r="CO348">
        <v>2.280657142857142</v>
      </c>
      <c r="CP348">
        <v>0</v>
      </c>
      <c r="CQ348">
        <v>16615.81785714286</v>
      </c>
      <c r="CR348">
        <v>13789.90357142857</v>
      </c>
      <c r="CS348">
        <v>39.42164285714285</v>
      </c>
      <c r="CT348">
        <v>40.9885357142857</v>
      </c>
      <c r="CU348">
        <v>39.84799999999999</v>
      </c>
      <c r="CV348">
        <v>39.68717857142856</v>
      </c>
      <c r="CW348">
        <v>38.85025</v>
      </c>
      <c r="CX348">
        <v>1107.170714285714</v>
      </c>
      <c r="CY348">
        <v>492.7992857142858</v>
      </c>
      <c r="CZ348">
        <v>0</v>
      </c>
      <c r="DA348">
        <v>1728494251.6</v>
      </c>
      <c r="DB348">
        <v>0</v>
      </c>
      <c r="DC348">
        <v>1728490956.5</v>
      </c>
      <c r="DD348" t="s">
        <v>362</v>
      </c>
      <c r="DE348">
        <v>1728490952.5</v>
      </c>
      <c r="DF348">
        <v>1728490956.5</v>
      </c>
      <c r="DG348">
        <v>1</v>
      </c>
      <c r="DH348">
        <v>-0.065</v>
      </c>
      <c r="DI348">
        <v>-0.008</v>
      </c>
      <c r="DJ348">
        <v>-3.246</v>
      </c>
      <c r="DK348">
        <v>-0.091</v>
      </c>
      <c r="DL348">
        <v>52</v>
      </c>
      <c r="DM348">
        <v>15</v>
      </c>
      <c r="DN348">
        <v>0.25</v>
      </c>
      <c r="DO348">
        <v>0.13</v>
      </c>
      <c r="DP348">
        <v>-34.2639925</v>
      </c>
      <c r="DQ348">
        <v>-0.8896829268292856</v>
      </c>
      <c r="DR348">
        <v>0.1244729536636378</v>
      </c>
      <c r="DS348">
        <v>0</v>
      </c>
      <c r="DT348">
        <v>1.286124</v>
      </c>
      <c r="DU348">
        <v>-0.07164045028142468</v>
      </c>
      <c r="DV348">
        <v>0.007000582761456362</v>
      </c>
      <c r="DW348">
        <v>1</v>
      </c>
      <c r="DX348">
        <v>1</v>
      </c>
      <c r="DY348">
        <v>2</v>
      </c>
      <c r="DZ348" t="s">
        <v>363</v>
      </c>
      <c r="EA348">
        <v>3.2302</v>
      </c>
      <c r="EB348">
        <v>2.7043</v>
      </c>
      <c r="EC348">
        <v>0.200615</v>
      </c>
      <c r="ED348">
        <v>0.203858</v>
      </c>
      <c r="EE348">
        <v>0.0842482</v>
      </c>
      <c r="EF348">
        <v>0.079482</v>
      </c>
      <c r="EG348">
        <v>26290.9</v>
      </c>
      <c r="EH348">
        <v>25524.2</v>
      </c>
      <c r="EI348">
        <v>31491.7</v>
      </c>
      <c r="EJ348">
        <v>30387.7</v>
      </c>
      <c r="EK348">
        <v>38643.8</v>
      </c>
      <c r="EL348">
        <v>36984.7</v>
      </c>
      <c r="EM348">
        <v>44147.6</v>
      </c>
      <c r="EN348">
        <v>42425.5</v>
      </c>
      <c r="EO348">
        <v>1.84428</v>
      </c>
      <c r="EP348">
        <v>1.87493</v>
      </c>
      <c r="EQ348">
        <v>0.0804588</v>
      </c>
      <c r="ER348">
        <v>0</v>
      </c>
      <c r="ES348">
        <v>23.7214</v>
      </c>
      <c r="ET348">
        <v>999.9</v>
      </c>
      <c r="EU348">
        <v>69.40000000000001</v>
      </c>
      <c r="EV348">
        <v>24.7</v>
      </c>
      <c r="EW348">
        <v>22.2275</v>
      </c>
      <c r="EX348">
        <v>61.1619</v>
      </c>
      <c r="EY348">
        <v>24.8317</v>
      </c>
      <c r="EZ348">
        <v>1</v>
      </c>
      <c r="FA348">
        <v>-0.0815396</v>
      </c>
      <c r="FB348">
        <v>1.98341</v>
      </c>
      <c r="FC348">
        <v>20.1899</v>
      </c>
      <c r="FD348">
        <v>5.21669</v>
      </c>
      <c r="FE348">
        <v>11.998</v>
      </c>
      <c r="FF348">
        <v>4.9646</v>
      </c>
      <c r="FG348">
        <v>3.29568</v>
      </c>
      <c r="FH348">
        <v>9999</v>
      </c>
      <c r="FI348">
        <v>9999</v>
      </c>
      <c r="FJ348">
        <v>9999</v>
      </c>
      <c r="FK348">
        <v>148.9</v>
      </c>
      <c r="FL348">
        <v>4.97099</v>
      </c>
      <c r="FM348">
        <v>1.86768</v>
      </c>
      <c r="FN348">
        <v>1.8589</v>
      </c>
      <c r="FO348">
        <v>1.86508</v>
      </c>
      <c r="FP348">
        <v>1.86306</v>
      </c>
      <c r="FQ348">
        <v>1.86438</v>
      </c>
      <c r="FR348">
        <v>1.85988</v>
      </c>
      <c r="FS348">
        <v>1.86399</v>
      </c>
      <c r="FT348">
        <v>0</v>
      </c>
      <c r="FU348">
        <v>0</v>
      </c>
      <c r="FV348">
        <v>0</v>
      </c>
      <c r="FW348">
        <v>0</v>
      </c>
      <c r="FX348" t="s">
        <v>364</v>
      </c>
      <c r="FY348" t="s">
        <v>365</v>
      </c>
      <c r="FZ348" t="s">
        <v>366</v>
      </c>
      <c r="GA348" t="s">
        <v>366</v>
      </c>
      <c r="GB348" t="s">
        <v>366</v>
      </c>
      <c r="GC348" t="s">
        <v>366</v>
      </c>
      <c r="GD348">
        <v>0</v>
      </c>
      <c r="GE348">
        <v>100</v>
      </c>
      <c r="GF348">
        <v>100</v>
      </c>
      <c r="GG348">
        <v>-10.12</v>
      </c>
      <c r="GH348">
        <v>-0.0905</v>
      </c>
      <c r="GI348">
        <v>-2.868309889394353</v>
      </c>
      <c r="GJ348">
        <v>-0.006773961979547998</v>
      </c>
      <c r="GK348">
        <v>-8.296070481250098E-08</v>
      </c>
      <c r="GL348">
        <v>3.322967193956903E-10</v>
      </c>
      <c r="GM348">
        <v>-0.07871069313407227</v>
      </c>
      <c r="GN348">
        <v>-0.00208336341840114</v>
      </c>
      <c r="GO348">
        <v>8.801746095907445E-05</v>
      </c>
      <c r="GP348">
        <v>-2.677693255255651E-07</v>
      </c>
      <c r="GQ348">
        <v>3</v>
      </c>
      <c r="GR348">
        <v>2052</v>
      </c>
      <c r="GS348">
        <v>2</v>
      </c>
      <c r="GT348">
        <v>18</v>
      </c>
      <c r="GU348">
        <v>54</v>
      </c>
      <c r="GV348">
        <v>54</v>
      </c>
      <c r="GW348">
        <v>2.54761</v>
      </c>
      <c r="GX348">
        <v>2.35718</v>
      </c>
      <c r="GY348">
        <v>1.44897</v>
      </c>
      <c r="GZ348">
        <v>2.31934</v>
      </c>
      <c r="HA348">
        <v>1.55151</v>
      </c>
      <c r="HB348">
        <v>2.21924</v>
      </c>
      <c r="HC348">
        <v>29.8578</v>
      </c>
      <c r="HD348">
        <v>14.4297</v>
      </c>
      <c r="HE348">
        <v>18</v>
      </c>
      <c r="HF348">
        <v>418.363</v>
      </c>
      <c r="HG348">
        <v>432.825</v>
      </c>
      <c r="HH348">
        <v>20.9054</v>
      </c>
      <c r="HI348">
        <v>25.9106</v>
      </c>
      <c r="HJ348">
        <v>30.0011</v>
      </c>
      <c r="HK348">
        <v>25.8307</v>
      </c>
      <c r="HL348">
        <v>25.7434</v>
      </c>
      <c r="HM348">
        <v>51.0188</v>
      </c>
      <c r="HN348">
        <v>41.1369</v>
      </c>
      <c r="HO348">
        <v>16.0777</v>
      </c>
      <c r="HP348">
        <v>20.8606</v>
      </c>
      <c r="HQ348">
        <v>1162.91</v>
      </c>
      <c r="HR348">
        <v>14.7398</v>
      </c>
      <c r="HS348">
        <v>99.9547</v>
      </c>
      <c r="HT348">
        <v>101.384</v>
      </c>
    </row>
    <row r="349" spans="1:228">
      <c r="A349">
        <v>333</v>
      </c>
      <c r="B349">
        <v>1728494199.5</v>
      </c>
      <c r="C349">
        <v>3262</v>
      </c>
      <c r="D349" t="s">
        <v>1034</v>
      </c>
      <c r="E349" t="s">
        <v>1035</v>
      </c>
      <c r="F349">
        <v>5</v>
      </c>
      <c r="G349" t="s">
        <v>357</v>
      </c>
      <c r="H349" t="s">
        <v>358</v>
      </c>
      <c r="I349" t="s">
        <v>359</v>
      </c>
      <c r="J349" t="s">
        <v>851</v>
      </c>
      <c r="K349">
        <v>1728494192</v>
      </c>
      <c r="L349">
        <f>(M349)/1000</f>
        <v>0</v>
      </c>
      <c r="M349">
        <f>IF(BH349, AP349, AJ349)</f>
        <v>0</v>
      </c>
      <c r="N349">
        <f>IF(BH349, AK349, AI349)</f>
        <v>0</v>
      </c>
      <c r="O349">
        <f>BJ349 - IF(AW349&gt;1, N349*BD349*100.0/(AY349), 0)</f>
        <v>0</v>
      </c>
      <c r="P349">
        <f>((V349-L349/2)*O349-N349)/(V349+L349/2)</f>
        <v>0</v>
      </c>
      <c r="Q349">
        <f>P349*(BQ349+BR349)/1000.0</f>
        <v>0</v>
      </c>
      <c r="R349">
        <f>(BJ349 - IF(AW349&gt;1, N349*BD349*100.0/(AY349), 0))*(BQ349+BR349)/1000.0</f>
        <v>0</v>
      </c>
      <c r="S349">
        <f>2.0/((1/U349-1/T349)+SIGN(U349)*SQRT((1/U349-1/T349)*(1/U349-1/T349) + 4*BE349/((BE349+1)*(BE349+1))*(2*1/U349*1/T349-1/T349*1/T349)))</f>
        <v>0</v>
      </c>
      <c r="T349">
        <f>IF(LEFT(BF349,1)&lt;&gt;"0",IF(LEFT(BF349,1)="1",3.0,BG349),$D$5+$E$5*(BX349*BQ349/($K$5*1000))+$F$5*(BX349*BQ349/($K$5*1000))*MAX(MIN(BD349,$J$5),$I$5)*MAX(MIN(BD349,$J$5),$I$5)+$G$5*MAX(MIN(BD349,$J$5),$I$5)*(BX349*BQ349/($K$5*1000))+$H$5*(BX349*BQ349/($K$5*1000))*(BX349*BQ349/($K$5*1000)))</f>
        <v>0</v>
      </c>
      <c r="U349">
        <f>L349*(1000-(1000*0.61365*exp(17.502*Y349/(240.97+Y349))/(BQ349+BR349)+BL349)/2)/(1000*0.61365*exp(17.502*Y349/(240.97+Y349))/(BQ349+BR349)-BL349)</f>
        <v>0</v>
      </c>
      <c r="V349">
        <f>1/((BE349+1)/(S349/1.6)+1/(T349/1.37)) + BE349/((BE349+1)/(S349/1.6) + BE349/(T349/1.37))</f>
        <v>0</v>
      </c>
      <c r="W349">
        <f>(AZ349*BC349)</f>
        <v>0</v>
      </c>
      <c r="X349">
        <f>(BS349+(W349+2*0.95*5.67E-8*(((BS349+$B$7)+273)^4-(BS349+273)^4)-44100*L349)/(1.84*29.3*T349+8*0.95*5.67E-8*(BS349+273)^3))</f>
        <v>0</v>
      </c>
      <c r="Y349">
        <f>($C$7*BT349+$D$7*BU349+$E$7*X349)</f>
        <v>0</v>
      </c>
      <c r="Z349">
        <f>0.61365*exp(17.502*Y349/(240.97+Y349))</f>
        <v>0</v>
      </c>
      <c r="AA349">
        <f>(AB349/AC349*100)</f>
        <v>0</v>
      </c>
      <c r="AB349">
        <f>BL349*(BQ349+BR349)/1000</f>
        <v>0</v>
      </c>
      <c r="AC349">
        <f>0.61365*exp(17.502*BS349/(240.97+BS349))</f>
        <v>0</v>
      </c>
      <c r="AD349">
        <f>(Z349-BL349*(BQ349+BR349)/1000)</f>
        <v>0</v>
      </c>
      <c r="AE349">
        <f>(-L349*44100)</f>
        <v>0</v>
      </c>
      <c r="AF349">
        <f>2*29.3*T349*0.92*(BS349-Y349)</f>
        <v>0</v>
      </c>
      <c r="AG349">
        <f>2*0.95*5.67E-8*(((BS349+$B$7)+273)^4-(Y349+273)^4)</f>
        <v>0</v>
      </c>
      <c r="AH349">
        <f>W349+AG349+AE349+AF349</f>
        <v>0</v>
      </c>
      <c r="AI349">
        <f>BP349*AW349*(BK349-BJ349*(1000-AW349*BM349)/(1000-AW349*BL349))/(100*BD349)</f>
        <v>0</v>
      </c>
      <c r="AJ349">
        <f>1000*BP349*AW349*(BL349-BM349)/(100*BD349*(1000-AW349*BL349))</f>
        <v>0</v>
      </c>
      <c r="AK349">
        <f>(AL349 - AM349 - BQ349*1E3/(8.314*(BS349+273.15)) * AO349/BP349 * AN349) * BP349/(100*BD349) * (1000 - BM349)/1000</f>
        <v>0</v>
      </c>
      <c r="AL349">
        <v>1172.298446875761</v>
      </c>
      <c r="AM349">
        <v>1143.686424242424</v>
      </c>
      <c r="AN349">
        <v>2.52448928043397</v>
      </c>
      <c r="AO349">
        <v>66.78939070799302</v>
      </c>
      <c r="AP349">
        <f>(AR349 - AQ349 + BQ349*1E3/(8.314*(BS349+273.15)) * AT349/BP349 * AS349) * BP349/(100*BD349) * 1000/(1000 - AR349)</f>
        <v>0</v>
      </c>
      <c r="AQ349">
        <v>14.79454893851575</v>
      </c>
      <c r="AR349">
        <v>16.0650309090909</v>
      </c>
      <c r="AS349">
        <v>5.615388645611913E-06</v>
      </c>
      <c r="AT349">
        <v>79.34896621495415</v>
      </c>
      <c r="AU349">
        <v>153</v>
      </c>
      <c r="AV349">
        <v>25</v>
      </c>
      <c r="AW349">
        <f>IF(AU349*$H$13&gt;=AY349,1.0,(AY349/(AY349-AU349*$H$13)))</f>
        <v>0</v>
      </c>
      <c r="AX349">
        <f>(AW349-1)*100</f>
        <v>0</v>
      </c>
      <c r="AY349">
        <f>MAX(0,($B$13+$C$13*BX349)/(1+$D$13*BX349)*BQ349/(BS349+273)*$E$13)</f>
        <v>0</v>
      </c>
      <c r="AZ349">
        <f>$B$11*BY349+$C$11*BZ349+$F$11*CK349*(1-CN349)</f>
        <v>0</v>
      </c>
      <c r="BA349">
        <f>AZ349*BB349</f>
        <v>0</v>
      </c>
      <c r="BB349">
        <f>($B$11*$D$9+$C$11*$D$9+$F$11*((CX349+CP349)/MAX(CX349+CP349+CY349, 0.1)*$I$9+CY349/MAX(CX349+CP349+CY349, 0.1)*$J$9))/($B$11+$C$11+$F$11)</f>
        <v>0</v>
      </c>
      <c r="BC349">
        <f>($B$11*$K$9+$C$11*$K$9+$F$11*((CX349+CP349)/MAX(CX349+CP349+CY349, 0.1)*$P$9+CY349/MAX(CX349+CP349+CY349, 0.1)*$Q$9))/($B$11+$C$11+$F$11)</f>
        <v>0</v>
      </c>
      <c r="BD349">
        <v>6</v>
      </c>
      <c r="BE349">
        <v>0.5</v>
      </c>
      <c r="BF349" t="s">
        <v>361</v>
      </c>
      <c r="BG349">
        <v>2</v>
      </c>
      <c r="BH349" t="b">
        <v>1</v>
      </c>
      <c r="BI349">
        <v>1728494192</v>
      </c>
      <c r="BJ349">
        <v>1107.834444444444</v>
      </c>
      <c r="BK349">
        <v>1142.201851851852</v>
      </c>
      <c r="BL349">
        <v>16.06784074074074</v>
      </c>
      <c r="BM349">
        <v>14.79169259259259</v>
      </c>
      <c r="BN349">
        <v>1117.914444444444</v>
      </c>
      <c r="BO349">
        <v>16.15836296296296</v>
      </c>
      <c r="BP349">
        <v>599.9977407407407</v>
      </c>
      <c r="BQ349">
        <v>97.51338148148149</v>
      </c>
      <c r="BR349">
        <v>0.09996214814814816</v>
      </c>
      <c r="BS349">
        <v>24.78812222222222</v>
      </c>
      <c r="BT349">
        <v>25.04266296296296</v>
      </c>
      <c r="BU349">
        <v>999.9000000000001</v>
      </c>
      <c r="BV349">
        <v>0</v>
      </c>
      <c r="BW349">
        <v>0</v>
      </c>
      <c r="BX349">
        <v>9999.004444444445</v>
      </c>
      <c r="BY349">
        <v>0</v>
      </c>
      <c r="BZ349">
        <v>225.0948888888889</v>
      </c>
      <c r="CA349">
        <v>-34.36723333333334</v>
      </c>
      <c r="CB349">
        <v>1125.925185185185</v>
      </c>
      <c r="CC349">
        <v>1159.34962962963</v>
      </c>
      <c r="CD349">
        <v>1.276148148148148</v>
      </c>
      <c r="CE349">
        <v>1142.201851851852</v>
      </c>
      <c r="CF349">
        <v>14.79169259259259</v>
      </c>
      <c r="CG349">
        <v>1.566829259259259</v>
      </c>
      <c r="CH349">
        <v>1.442388888888889</v>
      </c>
      <c r="CI349">
        <v>13.63639259259259</v>
      </c>
      <c r="CJ349">
        <v>12.37074814814815</v>
      </c>
      <c r="CK349">
        <v>1599.967407407408</v>
      </c>
      <c r="CL349">
        <v>0.6919905555555554</v>
      </c>
      <c r="CM349">
        <v>0.3080094444444444</v>
      </c>
      <c r="CN349">
        <v>0</v>
      </c>
      <c r="CO349">
        <v>2.249381481481481</v>
      </c>
      <c r="CP349">
        <v>0</v>
      </c>
      <c r="CQ349">
        <v>16618.34814814815</v>
      </c>
      <c r="CR349">
        <v>13789.85925925926</v>
      </c>
      <c r="CS349">
        <v>39.50903703703703</v>
      </c>
      <c r="CT349">
        <v>41.06</v>
      </c>
      <c r="CU349">
        <v>39.93029629629629</v>
      </c>
      <c r="CV349">
        <v>39.77981481481481</v>
      </c>
      <c r="CW349">
        <v>38.9372962962963</v>
      </c>
      <c r="CX349">
        <v>1107.162222222222</v>
      </c>
      <c r="CY349">
        <v>492.8051851851852</v>
      </c>
      <c r="CZ349">
        <v>0</v>
      </c>
      <c r="DA349">
        <v>1728494256.4</v>
      </c>
      <c r="DB349">
        <v>0</v>
      </c>
      <c r="DC349">
        <v>1728490956.5</v>
      </c>
      <c r="DD349" t="s">
        <v>362</v>
      </c>
      <c r="DE349">
        <v>1728490952.5</v>
      </c>
      <c r="DF349">
        <v>1728490956.5</v>
      </c>
      <c r="DG349">
        <v>1</v>
      </c>
      <c r="DH349">
        <v>-0.065</v>
      </c>
      <c r="DI349">
        <v>-0.008</v>
      </c>
      <c r="DJ349">
        <v>-3.246</v>
      </c>
      <c r="DK349">
        <v>-0.091</v>
      </c>
      <c r="DL349">
        <v>52</v>
      </c>
      <c r="DM349">
        <v>15</v>
      </c>
      <c r="DN349">
        <v>0.25</v>
      </c>
      <c r="DO349">
        <v>0.13</v>
      </c>
      <c r="DP349">
        <v>-34.35076829268293</v>
      </c>
      <c r="DQ349">
        <v>-0.2673825783972623</v>
      </c>
      <c r="DR349">
        <v>0.07004144918833526</v>
      </c>
      <c r="DS349">
        <v>0</v>
      </c>
      <c r="DT349">
        <v>1.279427804878049</v>
      </c>
      <c r="DU349">
        <v>-0.06846209059233166</v>
      </c>
      <c r="DV349">
        <v>0.006824043401984728</v>
      </c>
      <c r="DW349">
        <v>1</v>
      </c>
      <c r="DX349">
        <v>1</v>
      </c>
      <c r="DY349">
        <v>2</v>
      </c>
      <c r="DZ349" t="s">
        <v>363</v>
      </c>
      <c r="EA349">
        <v>3.23032</v>
      </c>
      <c r="EB349">
        <v>2.70451</v>
      </c>
      <c r="EC349">
        <v>0.202021</v>
      </c>
      <c r="ED349">
        <v>0.205228</v>
      </c>
      <c r="EE349">
        <v>0.08424429999999999</v>
      </c>
      <c r="EF349">
        <v>0.0794981</v>
      </c>
      <c r="EG349">
        <v>26244.5</v>
      </c>
      <c r="EH349">
        <v>25479.7</v>
      </c>
      <c r="EI349">
        <v>31491.5</v>
      </c>
      <c r="EJ349">
        <v>30387</v>
      </c>
      <c r="EK349">
        <v>38643.6</v>
      </c>
      <c r="EL349">
        <v>36983.5</v>
      </c>
      <c r="EM349">
        <v>44147.1</v>
      </c>
      <c r="EN349">
        <v>42424.8</v>
      </c>
      <c r="EO349">
        <v>1.8439</v>
      </c>
      <c r="EP349">
        <v>1.87515</v>
      </c>
      <c r="EQ349">
        <v>0.0803545</v>
      </c>
      <c r="ER349">
        <v>0</v>
      </c>
      <c r="ES349">
        <v>23.7268</v>
      </c>
      <c r="ET349">
        <v>999.9</v>
      </c>
      <c r="EU349">
        <v>69.40000000000001</v>
      </c>
      <c r="EV349">
        <v>24.7</v>
      </c>
      <c r="EW349">
        <v>22.2274</v>
      </c>
      <c r="EX349">
        <v>61.2619</v>
      </c>
      <c r="EY349">
        <v>24.6074</v>
      </c>
      <c r="EZ349">
        <v>1</v>
      </c>
      <c r="FA349">
        <v>-0.0806072</v>
      </c>
      <c r="FB349">
        <v>2.03886</v>
      </c>
      <c r="FC349">
        <v>20.1893</v>
      </c>
      <c r="FD349">
        <v>5.21624</v>
      </c>
      <c r="FE349">
        <v>11.998</v>
      </c>
      <c r="FF349">
        <v>4.9641</v>
      </c>
      <c r="FG349">
        <v>3.2956</v>
      </c>
      <c r="FH349">
        <v>9999</v>
      </c>
      <c r="FI349">
        <v>9999</v>
      </c>
      <c r="FJ349">
        <v>9999</v>
      </c>
      <c r="FK349">
        <v>148.9</v>
      </c>
      <c r="FL349">
        <v>4.97101</v>
      </c>
      <c r="FM349">
        <v>1.86768</v>
      </c>
      <c r="FN349">
        <v>1.85892</v>
      </c>
      <c r="FO349">
        <v>1.86508</v>
      </c>
      <c r="FP349">
        <v>1.86308</v>
      </c>
      <c r="FQ349">
        <v>1.86444</v>
      </c>
      <c r="FR349">
        <v>1.85989</v>
      </c>
      <c r="FS349">
        <v>1.86397</v>
      </c>
      <c r="FT349">
        <v>0</v>
      </c>
      <c r="FU349">
        <v>0</v>
      </c>
      <c r="FV349">
        <v>0</v>
      </c>
      <c r="FW349">
        <v>0</v>
      </c>
      <c r="FX349" t="s">
        <v>364</v>
      </c>
      <c r="FY349" t="s">
        <v>365</v>
      </c>
      <c r="FZ349" t="s">
        <v>366</v>
      </c>
      <c r="GA349" t="s">
        <v>366</v>
      </c>
      <c r="GB349" t="s">
        <v>366</v>
      </c>
      <c r="GC349" t="s">
        <v>366</v>
      </c>
      <c r="GD349">
        <v>0</v>
      </c>
      <c r="GE349">
        <v>100</v>
      </c>
      <c r="GF349">
        <v>100</v>
      </c>
      <c r="GG349">
        <v>-10.19</v>
      </c>
      <c r="GH349">
        <v>-0.0905</v>
      </c>
      <c r="GI349">
        <v>-2.868309889394353</v>
      </c>
      <c r="GJ349">
        <v>-0.006773961979547998</v>
      </c>
      <c r="GK349">
        <v>-8.296070481250098E-08</v>
      </c>
      <c r="GL349">
        <v>3.322967193956903E-10</v>
      </c>
      <c r="GM349">
        <v>-0.07871069313407227</v>
      </c>
      <c r="GN349">
        <v>-0.00208336341840114</v>
      </c>
      <c r="GO349">
        <v>8.801746095907445E-05</v>
      </c>
      <c r="GP349">
        <v>-2.677693255255651E-07</v>
      </c>
      <c r="GQ349">
        <v>3</v>
      </c>
      <c r="GR349">
        <v>2052</v>
      </c>
      <c r="GS349">
        <v>2</v>
      </c>
      <c r="GT349">
        <v>18</v>
      </c>
      <c r="GU349">
        <v>54.1</v>
      </c>
      <c r="GV349">
        <v>54</v>
      </c>
      <c r="GW349">
        <v>2.56836</v>
      </c>
      <c r="GX349">
        <v>2.36084</v>
      </c>
      <c r="GY349">
        <v>1.44897</v>
      </c>
      <c r="GZ349">
        <v>2.32056</v>
      </c>
      <c r="HA349">
        <v>1.55151</v>
      </c>
      <c r="HB349">
        <v>2.3877</v>
      </c>
      <c r="HC349">
        <v>29.8578</v>
      </c>
      <c r="HD349">
        <v>14.4385</v>
      </c>
      <c r="HE349">
        <v>18</v>
      </c>
      <c r="HF349">
        <v>418.233</v>
      </c>
      <c r="HG349">
        <v>433.029</v>
      </c>
      <c r="HH349">
        <v>20.8628</v>
      </c>
      <c r="HI349">
        <v>25.92</v>
      </c>
      <c r="HJ349">
        <v>30.001</v>
      </c>
      <c r="HK349">
        <v>25.8405</v>
      </c>
      <c r="HL349">
        <v>25.7525</v>
      </c>
      <c r="HM349">
        <v>51.4943</v>
      </c>
      <c r="HN349">
        <v>41.1369</v>
      </c>
      <c r="HO349">
        <v>15.7005</v>
      </c>
      <c r="HP349">
        <v>20.8146</v>
      </c>
      <c r="HQ349">
        <v>1177.98</v>
      </c>
      <c r="HR349">
        <v>14.7398</v>
      </c>
      <c r="HS349">
        <v>99.9538</v>
      </c>
      <c r="HT349">
        <v>101.382</v>
      </c>
    </row>
    <row r="350" spans="1:228">
      <c r="A350">
        <v>334</v>
      </c>
      <c r="B350">
        <v>1728494204.5</v>
      </c>
      <c r="C350">
        <v>3267</v>
      </c>
      <c r="D350" t="s">
        <v>1036</v>
      </c>
      <c r="E350" t="s">
        <v>1037</v>
      </c>
      <c r="F350">
        <v>5</v>
      </c>
      <c r="G350" t="s">
        <v>357</v>
      </c>
      <c r="H350" t="s">
        <v>358</v>
      </c>
      <c r="I350" t="s">
        <v>359</v>
      </c>
      <c r="J350" t="s">
        <v>851</v>
      </c>
      <c r="K350">
        <v>1728494196.714286</v>
      </c>
      <c r="L350">
        <f>(M350)/1000</f>
        <v>0</v>
      </c>
      <c r="M350">
        <f>IF(BH350, AP350, AJ350)</f>
        <v>0</v>
      </c>
      <c r="N350">
        <f>IF(BH350, AK350, AI350)</f>
        <v>0</v>
      </c>
      <c r="O350">
        <f>BJ350 - IF(AW350&gt;1, N350*BD350*100.0/(AY350), 0)</f>
        <v>0</v>
      </c>
      <c r="P350">
        <f>((V350-L350/2)*O350-N350)/(V350+L350/2)</f>
        <v>0</v>
      </c>
      <c r="Q350">
        <f>P350*(BQ350+BR350)/1000.0</f>
        <v>0</v>
      </c>
      <c r="R350">
        <f>(BJ350 - IF(AW350&gt;1, N350*BD350*100.0/(AY350), 0))*(BQ350+BR350)/1000.0</f>
        <v>0</v>
      </c>
      <c r="S350">
        <f>2.0/((1/U350-1/T350)+SIGN(U350)*SQRT((1/U350-1/T350)*(1/U350-1/T350) + 4*BE350/((BE350+1)*(BE350+1))*(2*1/U350*1/T350-1/T350*1/T350)))</f>
        <v>0</v>
      </c>
      <c r="T350">
        <f>IF(LEFT(BF350,1)&lt;&gt;"0",IF(LEFT(BF350,1)="1",3.0,BG350),$D$5+$E$5*(BX350*BQ350/($K$5*1000))+$F$5*(BX350*BQ350/($K$5*1000))*MAX(MIN(BD350,$J$5),$I$5)*MAX(MIN(BD350,$J$5),$I$5)+$G$5*MAX(MIN(BD350,$J$5),$I$5)*(BX350*BQ350/($K$5*1000))+$H$5*(BX350*BQ350/($K$5*1000))*(BX350*BQ350/($K$5*1000)))</f>
        <v>0</v>
      </c>
      <c r="U350">
        <f>L350*(1000-(1000*0.61365*exp(17.502*Y350/(240.97+Y350))/(BQ350+BR350)+BL350)/2)/(1000*0.61365*exp(17.502*Y350/(240.97+Y350))/(BQ350+BR350)-BL350)</f>
        <v>0</v>
      </c>
      <c r="V350">
        <f>1/((BE350+1)/(S350/1.6)+1/(T350/1.37)) + BE350/((BE350+1)/(S350/1.6) + BE350/(T350/1.37))</f>
        <v>0</v>
      </c>
      <c r="W350">
        <f>(AZ350*BC350)</f>
        <v>0</v>
      </c>
      <c r="X350">
        <f>(BS350+(W350+2*0.95*5.67E-8*(((BS350+$B$7)+273)^4-(BS350+273)^4)-44100*L350)/(1.84*29.3*T350+8*0.95*5.67E-8*(BS350+273)^3))</f>
        <v>0</v>
      </c>
      <c r="Y350">
        <f>($C$7*BT350+$D$7*BU350+$E$7*X350)</f>
        <v>0</v>
      </c>
      <c r="Z350">
        <f>0.61365*exp(17.502*Y350/(240.97+Y350))</f>
        <v>0</v>
      </c>
      <c r="AA350">
        <f>(AB350/AC350*100)</f>
        <v>0</v>
      </c>
      <c r="AB350">
        <f>BL350*(BQ350+BR350)/1000</f>
        <v>0</v>
      </c>
      <c r="AC350">
        <f>0.61365*exp(17.502*BS350/(240.97+BS350))</f>
        <v>0</v>
      </c>
      <c r="AD350">
        <f>(Z350-BL350*(BQ350+BR350)/1000)</f>
        <v>0</v>
      </c>
      <c r="AE350">
        <f>(-L350*44100)</f>
        <v>0</v>
      </c>
      <c r="AF350">
        <f>2*29.3*T350*0.92*(BS350-Y350)</f>
        <v>0</v>
      </c>
      <c r="AG350">
        <f>2*0.95*5.67E-8*(((BS350+$B$7)+273)^4-(Y350+273)^4)</f>
        <v>0</v>
      </c>
      <c r="AH350">
        <f>W350+AG350+AE350+AF350</f>
        <v>0</v>
      </c>
      <c r="AI350">
        <f>BP350*AW350*(BK350-BJ350*(1000-AW350*BM350)/(1000-AW350*BL350))/(100*BD350)</f>
        <v>0</v>
      </c>
      <c r="AJ350">
        <f>1000*BP350*AW350*(BL350-BM350)/(100*BD350*(1000-AW350*BL350))</f>
        <v>0</v>
      </c>
      <c r="AK350">
        <f>(AL350 - AM350 - BQ350*1E3/(8.314*(BS350+273.15)) * AO350/BP350 * AN350) * BP350/(100*BD350) * (1000 - BM350)/1000</f>
        <v>0</v>
      </c>
      <c r="AL350">
        <v>1185.022347941041</v>
      </c>
      <c r="AM350">
        <v>1156.285636363636</v>
      </c>
      <c r="AN350">
        <v>2.533555565213767</v>
      </c>
      <c r="AO350">
        <v>66.78939070799302</v>
      </c>
      <c r="AP350">
        <f>(AR350 - AQ350 + BQ350*1E3/(8.314*(BS350+273.15)) * AT350/BP350 * AS350) * BP350/(100*BD350) * 1000/(1000 - AR350)</f>
        <v>0</v>
      </c>
      <c r="AQ350">
        <v>14.7979372922801</v>
      </c>
      <c r="AR350">
        <v>16.0600812121212</v>
      </c>
      <c r="AS350">
        <v>-3.266260955724437E-05</v>
      </c>
      <c r="AT350">
        <v>79.34896621495415</v>
      </c>
      <c r="AU350">
        <v>152</v>
      </c>
      <c r="AV350">
        <v>25</v>
      </c>
      <c r="AW350">
        <f>IF(AU350*$H$13&gt;=AY350,1.0,(AY350/(AY350-AU350*$H$13)))</f>
        <v>0</v>
      </c>
      <c r="AX350">
        <f>(AW350-1)*100</f>
        <v>0</v>
      </c>
      <c r="AY350">
        <f>MAX(0,($B$13+$C$13*BX350)/(1+$D$13*BX350)*BQ350/(BS350+273)*$E$13)</f>
        <v>0</v>
      </c>
      <c r="AZ350">
        <f>$B$11*BY350+$C$11*BZ350+$F$11*CK350*(1-CN350)</f>
        <v>0</v>
      </c>
      <c r="BA350">
        <f>AZ350*BB350</f>
        <v>0</v>
      </c>
      <c r="BB350">
        <f>($B$11*$D$9+$C$11*$D$9+$F$11*((CX350+CP350)/MAX(CX350+CP350+CY350, 0.1)*$I$9+CY350/MAX(CX350+CP350+CY350, 0.1)*$J$9))/($B$11+$C$11+$F$11)</f>
        <v>0</v>
      </c>
      <c r="BC350">
        <f>($B$11*$K$9+$C$11*$K$9+$F$11*((CX350+CP350)/MAX(CX350+CP350+CY350, 0.1)*$P$9+CY350/MAX(CX350+CP350+CY350, 0.1)*$Q$9))/($B$11+$C$11+$F$11)</f>
        <v>0</v>
      </c>
      <c r="BD350">
        <v>6</v>
      </c>
      <c r="BE350">
        <v>0.5</v>
      </c>
      <c r="BF350" t="s">
        <v>361</v>
      </c>
      <c r="BG350">
        <v>2</v>
      </c>
      <c r="BH350" t="b">
        <v>1</v>
      </c>
      <c r="BI350">
        <v>1728494196.714286</v>
      </c>
      <c r="BJ350">
        <v>1119.590357142857</v>
      </c>
      <c r="BK350">
        <v>1154.005357142857</v>
      </c>
      <c r="BL350">
        <v>16.0651</v>
      </c>
      <c r="BM350">
        <v>14.79458928571429</v>
      </c>
      <c r="BN350">
        <v>1129.738214285714</v>
      </c>
      <c r="BO350">
        <v>16.15563928571429</v>
      </c>
      <c r="BP350">
        <v>600.0024285714286</v>
      </c>
      <c r="BQ350">
        <v>97.51382142857142</v>
      </c>
      <c r="BR350">
        <v>0.09991839999999999</v>
      </c>
      <c r="BS350">
        <v>24.78945357142857</v>
      </c>
      <c r="BT350">
        <v>25.046125</v>
      </c>
      <c r="BU350">
        <v>999.9000000000002</v>
      </c>
      <c r="BV350">
        <v>0</v>
      </c>
      <c r="BW350">
        <v>0</v>
      </c>
      <c r="BX350">
        <v>10010.73428571428</v>
      </c>
      <c r="BY350">
        <v>0</v>
      </c>
      <c r="BZ350">
        <v>210.7235714285714</v>
      </c>
      <c r="CA350">
        <v>-34.41489285714285</v>
      </c>
      <c r="CB350">
        <v>1137.87</v>
      </c>
      <c r="CC350">
        <v>1171.334285714286</v>
      </c>
      <c r="CD350">
        <v>1.270513928571429</v>
      </c>
      <c r="CE350">
        <v>1154.005357142857</v>
      </c>
      <c r="CF350">
        <v>14.79458928571429</v>
      </c>
      <c r="CG350">
        <v>1.56657</v>
      </c>
      <c r="CH350">
        <v>1.4426775</v>
      </c>
      <c r="CI350">
        <v>13.63385</v>
      </c>
      <c r="CJ350">
        <v>12.37378928571428</v>
      </c>
      <c r="CK350">
        <v>1599.994642857143</v>
      </c>
      <c r="CL350">
        <v>0.6919993928571431</v>
      </c>
      <c r="CM350">
        <v>0.3080006071428572</v>
      </c>
      <c r="CN350">
        <v>0</v>
      </c>
      <c r="CO350">
        <v>2.181128571428572</v>
      </c>
      <c r="CP350">
        <v>0</v>
      </c>
      <c r="CQ350">
        <v>16620.57142857143</v>
      </c>
      <c r="CR350">
        <v>13790.14285714286</v>
      </c>
      <c r="CS350">
        <v>39.58907142857142</v>
      </c>
      <c r="CT350">
        <v>41.12471428571428</v>
      </c>
      <c r="CU350">
        <v>39.99967857142857</v>
      </c>
      <c r="CV350">
        <v>39.84799999999999</v>
      </c>
      <c r="CW350">
        <v>39.00642857142856</v>
      </c>
      <c r="CX350">
        <v>1107.195714285714</v>
      </c>
      <c r="CY350">
        <v>492.7989285714287</v>
      </c>
      <c r="CZ350">
        <v>0</v>
      </c>
      <c r="DA350">
        <v>1728494261.2</v>
      </c>
      <c r="DB350">
        <v>0</v>
      </c>
      <c r="DC350">
        <v>1728490956.5</v>
      </c>
      <c r="DD350" t="s">
        <v>362</v>
      </c>
      <c r="DE350">
        <v>1728490952.5</v>
      </c>
      <c r="DF350">
        <v>1728490956.5</v>
      </c>
      <c r="DG350">
        <v>1</v>
      </c>
      <c r="DH350">
        <v>-0.065</v>
      </c>
      <c r="DI350">
        <v>-0.008</v>
      </c>
      <c r="DJ350">
        <v>-3.246</v>
      </c>
      <c r="DK350">
        <v>-0.091</v>
      </c>
      <c r="DL350">
        <v>52</v>
      </c>
      <c r="DM350">
        <v>15</v>
      </c>
      <c r="DN350">
        <v>0.25</v>
      </c>
      <c r="DO350">
        <v>0.13</v>
      </c>
      <c r="DP350">
        <v>-34.39452926829268</v>
      </c>
      <c r="DQ350">
        <v>-0.6515811846689702</v>
      </c>
      <c r="DR350">
        <v>0.09623197897535642</v>
      </c>
      <c r="DS350">
        <v>0</v>
      </c>
      <c r="DT350">
        <v>1.273824146341463</v>
      </c>
      <c r="DU350">
        <v>-0.07353156794425159</v>
      </c>
      <c r="DV350">
        <v>0.007280738027321564</v>
      </c>
      <c r="DW350">
        <v>1</v>
      </c>
      <c r="DX350">
        <v>1</v>
      </c>
      <c r="DY350">
        <v>2</v>
      </c>
      <c r="DZ350" t="s">
        <v>363</v>
      </c>
      <c r="EA350">
        <v>3.23016</v>
      </c>
      <c r="EB350">
        <v>2.70449</v>
      </c>
      <c r="EC350">
        <v>0.203414</v>
      </c>
      <c r="ED350">
        <v>0.206608</v>
      </c>
      <c r="EE350">
        <v>0.08422350000000001</v>
      </c>
      <c r="EF350">
        <v>0.0795022</v>
      </c>
      <c r="EG350">
        <v>26198.3</v>
      </c>
      <c r="EH350">
        <v>25435</v>
      </c>
      <c r="EI350">
        <v>31491.1</v>
      </c>
      <c r="EJ350">
        <v>30386.5</v>
      </c>
      <c r="EK350">
        <v>38644</v>
      </c>
      <c r="EL350">
        <v>36982.7</v>
      </c>
      <c r="EM350">
        <v>44146.6</v>
      </c>
      <c r="EN350">
        <v>42424</v>
      </c>
      <c r="EO350">
        <v>1.8437</v>
      </c>
      <c r="EP350">
        <v>1.87497</v>
      </c>
      <c r="EQ350">
        <v>0.08036939999999999</v>
      </c>
      <c r="ER350">
        <v>0</v>
      </c>
      <c r="ES350">
        <v>23.7328</v>
      </c>
      <c r="ET350">
        <v>999.9</v>
      </c>
      <c r="EU350">
        <v>69.40000000000001</v>
      </c>
      <c r="EV350">
        <v>24.7</v>
      </c>
      <c r="EW350">
        <v>22.2283</v>
      </c>
      <c r="EX350">
        <v>61.1819</v>
      </c>
      <c r="EY350">
        <v>25.008</v>
      </c>
      <c r="EZ350">
        <v>1</v>
      </c>
      <c r="FA350">
        <v>-0.0796367</v>
      </c>
      <c r="FB350">
        <v>2.09773</v>
      </c>
      <c r="FC350">
        <v>20.1887</v>
      </c>
      <c r="FD350">
        <v>5.21579</v>
      </c>
      <c r="FE350">
        <v>11.998</v>
      </c>
      <c r="FF350">
        <v>4.964</v>
      </c>
      <c r="FG350">
        <v>3.29565</v>
      </c>
      <c r="FH350">
        <v>9999</v>
      </c>
      <c r="FI350">
        <v>9999</v>
      </c>
      <c r="FJ350">
        <v>9999</v>
      </c>
      <c r="FK350">
        <v>148.9</v>
      </c>
      <c r="FL350">
        <v>4.97097</v>
      </c>
      <c r="FM350">
        <v>1.86768</v>
      </c>
      <c r="FN350">
        <v>1.85892</v>
      </c>
      <c r="FO350">
        <v>1.86508</v>
      </c>
      <c r="FP350">
        <v>1.86309</v>
      </c>
      <c r="FQ350">
        <v>1.86442</v>
      </c>
      <c r="FR350">
        <v>1.85987</v>
      </c>
      <c r="FS350">
        <v>1.86399</v>
      </c>
      <c r="FT350">
        <v>0</v>
      </c>
      <c r="FU350">
        <v>0</v>
      </c>
      <c r="FV350">
        <v>0</v>
      </c>
      <c r="FW350">
        <v>0</v>
      </c>
      <c r="FX350" t="s">
        <v>364</v>
      </c>
      <c r="FY350" t="s">
        <v>365</v>
      </c>
      <c r="FZ350" t="s">
        <v>366</v>
      </c>
      <c r="GA350" t="s">
        <v>366</v>
      </c>
      <c r="GB350" t="s">
        <v>366</v>
      </c>
      <c r="GC350" t="s">
        <v>366</v>
      </c>
      <c r="GD350">
        <v>0</v>
      </c>
      <c r="GE350">
        <v>100</v>
      </c>
      <c r="GF350">
        <v>100</v>
      </c>
      <c r="GG350">
        <v>-10.26</v>
      </c>
      <c r="GH350">
        <v>-0.0905</v>
      </c>
      <c r="GI350">
        <v>-2.868309889394353</v>
      </c>
      <c r="GJ350">
        <v>-0.006773961979547998</v>
      </c>
      <c r="GK350">
        <v>-8.296070481250098E-08</v>
      </c>
      <c r="GL350">
        <v>3.322967193956903E-10</v>
      </c>
      <c r="GM350">
        <v>-0.07871069313407227</v>
      </c>
      <c r="GN350">
        <v>-0.00208336341840114</v>
      </c>
      <c r="GO350">
        <v>8.801746095907445E-05</v>
      </c>
      <c r="GP350">
        <v>-2.677693255255651E-07</v>
      </c>
      <c r="GQ350">
        <v>3</v>
      </c>
      <c r="GR350">
        <v>2052</v>
      </c>
      <c r="GS350">
        <v>2</v>
      </c>
      <c r="GT350">
        <v>18</v>
      </c>
      <c r="GU350">
        <v>54.2</v>
      </c>
      <c r="GV350">
        <v>54.1</v>
      </c>
      <c r="GW350">
        <v>2.59155</v>
      </c>
      <c r="GX350">
        <v>2.35718</v>
      </c>
      <c r="GY350">
        <v>1.44897</v>
      </c>
      <c r="GZ350">
        <v>2.31934</v>
      </c>
      <c r="HA350">
        <v>1.55151</v>
      </c>
      <c r="HB350">
        <v>2.31689</v>
      </c>
      <c r="HC350">
        <v>29.8578</v>
      </c>
      <c r="HD350">
        <v>14.4297</v>
      </c>
      <c r="HE350">
        <v>18</v>
      </c>
      <c r="HF350">
        <v>418.19</v>
      </c>
      <c r="HG350">
        <v>432.993</v>
      </c>
      <c r="HH350">
        <v>20.816</v>
      </c>
      <c r="HI350">
        <v>25.9302</v>
      </c>
      <c r="HJ350">
        <v>30.001</v>
      </c>
      <c r="HK350">
        <v>25.8495</v>
      </c>
      <c r="HL350">
        <v>25.7611</v>
      </c>
      <c r="HM350">
        <v>51.9233</v>
      </c>
      <c r="HN350">
        <v>41.1369</v>
      </c>
      <c r="HO350">
        <v>15.7005</v>
      </c>
      <c r="HP350">
        <v>20.7638</v>
      </c>
      <c r="HQ350">
        <v>1188.02</v>
      </c>
      <c r="HR350">
        <v>14.7398</v>
      </c>
      <c r="HS350">
        <v>99.9525</v>
      </c>
      <c r="HT350">
        <v>101.38</v>
      </c>
    </row>
    <row r="351" spans="1:228">
      <c r="A351">
        <v>335</v>
      </c>
      <c r="B351">
        <v>1728494209.5</v>
      </c>
      <c r="C351">
        <v>3272</v>
      </c>
      <c r="D351" t="s">
        <v>1038</v>
      </c>
      <c r="E351" t="s">
        <v>1039</v>
      </c>
      <c r="F351">
        <v>5</v>
      </c>
      <c r="G351" t="s">
        <v>357</v>
      </c>
      <c r="H351" t="s">
        <v>358</v>
      </c>
      <c r="I351" t="s">
        <v>359</v>
      </c>
      <c r="J351" t="s">
        <v>851</v>
      </c>
      <c r="K351">
        <v>1728494202</v>
      </c>
      <c r="L351">
        <f>(M351)/1000</f>
        <v>0</v>
      </c>
      <c r="M351">
        <f>IF(BH351, AP351, AJ351)</f>
        <v>0</v>
      </c>
      <c r="N351">
        <f>IF(BH351, AK351, AI351)</f>
        <v>0</v>
      </c>
      <c r="O351">
        <f>BJ351 - IF(AW351&gt;1, N351*BD351*100.0/(AY351), 0)</f>
        <v>0</v>
      </c>
      <c r="P351">
        <f>((V351-L351/2)*O351-N351)/(V351+L351/2)</f>
        <v>0</v>
      </c>
      <c r="Q351">
        <f>P351*(BQ351+BR351)/1000.0</f>
        <v>0</v>
      </c>
      <c r="R351">
        <f>(BJ351 - IF(AW351&gt;1, N351*BD351*100.0/(AY351), 0))*(BQ351+BR351)/1000.0</f>
        <v>0</v>
      </c>
      <c r="S351">
        <f>2.0/((1/U351-1/T351)+SIGN(U351)*SQRT((1/U351-1/T351)*(1/U351-1/T351) + 4*BE351/((BE351+1)*(BE351+1))*(2*1/U351*1/T351-1/T351*1/T351)))</f>
        <v>0</v>
      </c>
      <c r="T351">
        <f>IF(LEFT(BF351,1)&lt;&gt;"0",IF(LEFT(BF351,1)="1",3.0,BG351),$D$5+$E$5*(BX351*BQ351/($K$5*1000))+$F$5*(BX351*BQ351/($K$5*1000))*MAX(MIN(BD351,$J$5),$I$5)*MAX(MIN(BD351,$J$5),$I$5)+$G$5*MAX(MIN(BD351,$J$5),$I$5)*(BX351*BQ351/($K$5*1000))+$H$5*(BX351*BQ351/($K$5*1000))*(BX351*BQ351/($K$5*1000)))</f>
        <v>0</v>
      </c>
      <c r="U351">
        <f>L351*(1000-(1000*0.61365*exp(17.502*Y351/(240.97+Y351))/(BQ351+BR351)+BL351)/2)/(1000*0.61365*exp(17.502*Y351/(240.97+Y351))/(BQ351+BR351)-BL351)</f>
        <v>0</v>
      </c>
      <c r="V351">
        <f>1/((BE351+1)/(S351/1.6)+1/(T351/1.37)) + BE351/((BE351+1)/(S351/1.6) + BE351/(T351/1.37))</f>
        <v>0</v>
      </c>
      <c r="W351">
        <f>(AZ351*BC351)</f>
        <v>0</v>
      </c>
      <c r="X351">
        <f>(BS351+(W351+2*0.95*5.67E-8*(((BS351+$B$7)+273)^4-(BS351+273)^4)-44100*L351)/(1.84*29.3*T351+8*0.95*5.67E-8*(BS351+273)^3))</f>
        <v>0</v>
      </c>
      <c r="Y351">
        <f>($C$7*BT351+$D$7*BU351+$E$7*X351)</f>
        <v>0</v>
      </c>
      <c r="Z351">
        <f>0.61365*exp(17.502*Y351/(240.97+Y351))</f>
        <v>0</v>
      </c>
      <c r="AA351">
        <f>(AB351/AC351*100)</f>
        <v>0</v>
      </c>
      <c r="AB351">
        <f>BL351*(BQ351+BR351)/1000</f>
        <v>0</v>
      </c>
      <c r="AC351">
        <f>0.61365*exp(17.502*BS351/(240.97+BS351))</f>
        <v>0</v>
      </c>
      <c r="AD351">
        <f>(Z351-BL351*(BQ351+BR351)/1000)</f>
        <v>0</v>
      </c>
      <c r="AE351">
        <f>(-L351*44100)</f>
        <v>0</v>
      </c>
      <c r="AF351">
        <f>2*29.3*T351*0.92*(BS351-Y351)</f>
        <v>0</v>
      </c>
      <c r="AG351">
        <f>2*0.95*5.67E-8*(((BS351+$B$7)+273)^4-(Y351+273)^4)</f>
        <v>0</v>
      </c>
      <c r="AH351">
        <f>W351+AG351+AE351+AF351</f>
        <v>0</v>
      </c>
      <c r="AI351">
        <f>BP351*AW351*(BK351-BJ351*(1000-AW351*BM351)/(1000-AW351*BL351))/(100*BD351)</f>
        <v>0</v>
      </c>
      <c r="AJ351">
        <f>1000*BP351*AW351*(BL351-BM351)/(100*BD351*(1000-AW351*BL351))</f>
        <v>0</v>
      </c>
      <c r="AK351">
        <f>(AL351 - AM351 - BQ351*1E3/(8.314*(BS351+273.15)) * AO351/BP351 * AN351) * BP351/(100*BD351) * (1000 - BM351)/1000</f>
        <v>0</v>
      </c>
      <c r="AL351">
        <v>1197.681139577233</v>
      </c>
      <c r="AM351">
        <v>1168.860303030303</v>
      </c>
      <c r="AN351">
        <v>2.507646240201933</v>
      </c>
      <c r="AO351">
        <v>66.78939070799302</v>
      </c>
      <c r="AP351">
        <f>(AR351 - AQ351 + BQ351*1E3/(8.314*(BS351+273.15)) * AT351/BP351 * AS351) * BP351/(100*BD351) * 1000/(1000 - AR351)</f>
        <v>0</v>
      </c>
      <c r="AQ351">
        <v>14.80166093563956</v>
      </c>
      <c r="AR351">
        <v>16.05492060606061</v>
      </c>
      <c r="AS351">
        <v>-3.72483312179191E-05</v>
      </c>
      <c r="AT351">
        <v>79.34896621495415</v>
      </c>
      <c r="AU351">
        <v>152</v>
      </c>
      <c r="AV351">
        <v>25</v>
      </c>
      <c r="AW351">
        <f>IF(AU351*$H$13&gt;=AY351,1.0,(AY351/(AY351-AU351*$H$13)))</f>
        <v>0</v>
      </c>
      <c r="AX351">
        <f>(AW351-1)*100</f>
        <v>0</v>
      </c>
      <c r="AY351">
        <f>MAX(0,($B$13+$C$13*BX351)/(1+$D$13*BX351)*BQ351/(BS351+273)*$E$13)</f>
        <v>0</v>
      </c>
      <c r="AZ351">
        <f>$B$11*BY351+$C$11*BZ351+$F$11*CK351*(1-CN351)</f>
        <v>0</v>
      </c>
      <c r="BA351">
        <f>AZ351*BB351</f>
        <v>0</v>
      </c>
      <c r="BB351">
        <f>($B$11*$D$9+$C$11*$D$9+$F$11*((CX351+CP351)/MAX(CX351+CP351+CY351, 0.1)*$I$9+CY351/MAX(CX351+CP351+CY351, 0.1)*$J$9))/($B$11+$C$11+$F$11)</f>
        <v>0</v>
      </c>
      <c r="BC351">
        <f>($B$11*$K$9+$C$11*$K$9+$F$11*((CX351+CP351)/MAX(CX351+CP351+CY351, 0.1)*$P$9+CY351/MAX(CX351+CP351+CY351, 0.1)*$Q$9))/($B$11+$C$11+$F$11)</f>
        <v>0</v>
      </c>
      <c r="BD351">
        <v>6</v>
      </c>
      <c r="BE351">
        <v>0.5</v>
      </c>
      <c r="BF351" t="s">
        <v>361</v>
      </c>
      <c r="BG351">
        <v>2</v>
      </c>
      <c r="BH351" t="b">
        <v>1</v>
      </c>
      <c r="BI351">
        <v>1728494202</v>
      </c>
      <c r="BJ351">
        <v>1132.744074074074</v>
      </c>
      <c r="BK351">
        <v>1167.246666666667</v>
      </c>
      <c r="BL351">
        <v>16.06119259259259</v>
      </c>
      <c r="BM351">
        <v>14.79825555555556</v>
      </c>
      <c r="BN351">
        <v>1142.967037037037</v>
      </c>
      <c r="BO351">
        <v>16.15173333333334</v>
      </c>
      <c r="BP351">
        <v>600.0012222222223</v>
      </c>
      <c r="BQ351">
        <v>97.51422592592593</v>
      </c>
      <c r="BR351">
        <v>0.0999773074074074</v>
      </c>
      <c r="BS351">
        <v>24.7945962962963</v>
      </c>
      <c r="BT351">
        <v>25.05121111111111</v>
      </c>
      <c r="BU351">
        <v>999.9000000000001</v>
      </c>
      <c r="BV351">
        <v>0</v>
      </c>
      <c r="BW351">
        <v>0</v>
      </c>
      <c r="BX351">
        <v>10008.21740740741</v>
      </c>
      <c r="BY351">
        <v>0</v>
      </c>
      <c r="BZ351">
        <v>192.1847037037037</v>
      </c>
      <c r="CA351">
        <v>-34.50128888888889</v>
      </c>
      <c r="CB351">
        <v>1151.234074074074</v>
      </c>
      <c r="CC351">
        <v>1184.777777777778</v>
      </c>
      <c r="CD351">
        <v>1.262943333333333</v>
      </c>
      <c r="CE351">
        <v>1167.246666666667</v>
      </c>
      <c r="CF351">
        <v>14.79825555555556</v>
      </c>
      <c r="CG351">
        <v>1.566195555555556</v>
      </c>
      <c r="CH351">
        <v>1.443040740740741</v>
      </c>
      <c r="CI351">
        <v>13.63017407407408</v>
      </c>
      <c r="CJ351">
        <v>12.37762592592593</v>
      </c>
      <c r="CK351">
        <v>1600.005555555556</v>
      </c>
      <c r="CL351">
        <v>0.6920046666666667</v>
      </c>
      <c r="CM351">
        <v>0.3079952592592592</v>
      </c>
      <c r="CN351">
        <v>0</v>
      </c>
      <c r="CO351">
        <v>2.139596296296296</v>
      </c>
      <c r="CP351">
        <v>0</v>
      </c>
      <c r="CQ351">
        <v>16622.15555555556</v>
      </c>
      <c r="CR351">
        <v>13790.26666666667</v>
      </c>
      <c r="CS351">
        <v>39.67803703703703</v>
      </c>
      <c r="CT351">
        <v>41.18966666666667</v>
      </c>
      <c r="CU351">
        <v>40.08303703703703</v>
      </c>
      <c r="CV351">
        <v>39.92577777777777</v>
      </c>
      <c r="CW351">
        <v>39.08311111111111</v>
      </c>
      <c r="CX351">
        <v>1107.211851851852</v>
      </c>
      <c r="CY351">
        <v>492.7937037037037</v>
      </c>
      <c r="CZ351">
        <v>0</v>
      </c>
      <c r="DA351">
        <v>1728494266.6</v>
      </c>
      <c r="DB351">
        <v>0</v>
      </c>
      <c r="DC351">
        <v>1728490956.5</v>
      </c>
      <c r="DD351" t="s">
        <v>362</v>
      </c>
      <c r="DE351">
        <v>1728490952.5</v>
      </c>
      <c r="DF351">
        <v>1728490956.5</v>
      </c>
      <c r="DG351">
        <v>1</v>
      </c>
      <c r="DH351">
        <v>-0.065</v>
      </c>
      <c r="DI351">
        <v>-0.008</v>
      </c>
      <c r="DJ351">
        <v>-3.246</v>
      </c>
      <c r="DK351">
        <v>-0.091</v>
      </c>
      <c r="DL351">
        <v>52</v>
      </c>
      <c r="DM351">
        <v>15</v>
      </c>
      <c r="DN351">
        <v>0.25</v>
      </c>
      <c r="DO351">
        <v>0.13</v>
      </c>
      <c r="DP351">
        <v>-34.4382125</v>
      </c>
      <c r="DQ351">
        <v>-0.9616063789868392</v>
      </c>
      <c r="DR351">
        <v>0.1265794813299141</v>
      </c>
      <c r="DS351">
        <v>0</v>
      </c>
      <c r="DT351">
        <v>1.26743775</v>
      </c>
      <c r="DU351">
        <v>-0.08205984990619186</v>
      </c>
      <c r="DV351">
        <v>0.007971528237264179</v>
      </c>
      <c r="DW351">
        <v>1</v>
      </c>
      <c r="DX351">
        <v>1</v>
      </c>
      <c r="DY351">
        <v>2</v>
      </c>
      <c r="DZ351" t="s">
        <v>363</v>
      </c>
      <c r="EA351">
        <v>3.23038</v>
      </c>
      <c r="EB351">
        <v>2.70424</v>
      </c>
      <c r="EC351">
        <v>0.204802</v>
      </c>
      <c r="ED351">
        <v>0.208005</v>
      </c>
      <c r="EE351">
        <v>0.084205</v>
      </c>
      <c r="EF351">
        <v>0.0795201</v>
      </c>
      <c r="EG351">
        <v>26152.5</v>
      </c>
      <c r="EH351">
        <v>25389.4</v>
      </c>
      <c r="EI351">
        <v>31490.9</v>
      </c>
      <c r="EJ351">
        <v>30385.4</v>
      </c>
      <c r="EK351">
        <v>38644.8</v>
      </c>
      <c r="EL351">
        <v>36980.6</v>
      </c>
      <c r="EM351">
        <v>44146.6</v>
      </c>
      <c r="EN351">
        <v>42422.5</v>
      </c>
      <c r="EO351">
        <v>1.84575</v>
      </c>
      <c r="EP351">
        <v>1.87472</v>
      </c>
      <c r="EQ351">
        <v>0.0803657</v>
      </c>
      <c r="ER351">
        <v>0</v>
      </c>
      <c r="ES351">
        <v>23.7383</v>
      </c>
      <c r="ET351">
        <v>999.9</v>
      </c>
      <c r="EU351">
        <v>69.40000000000001</v>
      </c>
      <c r="EV351">
        <v>24.7</v>
      </c>
      <c r="EW351">
        <v>22.2274</v>
      </c>
      <c r="EX351">
        <v>60.8319</v>
      </c>
      <c r="EY351">
        <v>24.5032</v>
      </c>
      <c r="EZ351">
        <v>1</v>
      </c>
      <c r="FA351">
        <v>-0.0786763</v>
      </c>
      <c r="FB351">
        <v>2.15748</v>
      </c>
      <c r="FC351">
        <v>20.1881</v>
      </c>
      <c r="FD351">
        <v>5.21594</v>
      </c>
      <c r="FE351">
        <v>11.998</v>
      </c>
      <c r="FF351">
        <v>4.96415</v>
      </c>
      <c r="FG351">
        <v>3.29558</v>
      </c>
      <c r="FH351">
        <v>9999</v>
      </c>
      <c r="FI351">
        <v>9999</v>
      </c>
      <c r="FJ351">
        <v>9999</v>
      </c>
      <c r="FK351">
        <v>148.9</v>
      </c>
      <c r="FL351">
        <v>4.97101</v>
      </c>
      <c r="FM351">
        <v>1.86768</v>
      </c>
      <c r="FN351">
        <v>1.85895</v>
      </c>
      <c r="FO351">
        <v>1.86509</v>
      </c>
      <c r="FP351">
        <v>1.8631</v>
      </c>
      <c r="FQ351">
        <v>1.86441</v>
      </c>
      <c r="FR351">
        <v>1.85988</v>
      </c>
      <c r="FS351">
        <v>1.86401</v>
      </c>
      <c r="FT351">
        <v>0</v>
      </c>
      <c r="FU351">
        <v>0</v>
      </c>
      <c r="FV351">
        <v>0</v>
      </c>
      <c r="FW351">
        <v>0</v>
      </c>
      <c r="FX351" t="s">
        <v>364</v>
      </c>
      <c r="FY351" t="s">
        <v>365</v>
      </c>
      <c r="FZ351" t="s">
        <v>366</v>
      </c>
      <c r="GA351" t="s">
        <v>366</v>
      </c>
      <c r="GB351" t="s">
        <v>366</v>
      </c>
      <c r="GC351" t="s">
        <v>366</v>
      </c>
      <c r="GD351">
        <v>0</v>
      </c>
      <c r="GE351">
        <v>100</v>
      </c>
      <c r="GF351">
        <v>100</v>
      </c>
      <c r="GG351">
        <v>-10.32</v>
      </c>
      <c r="GH351">
        <v>-0.0906</v>
      </c>
      <c r="GI351">
        <v>-2.868309889394353</v>
      </c>
      <c r="GJ351">
        <v>-0.006773961979547998</v>
      </c>
      <c r="GK351">
        <v>-8.296070481250098E-08</v>
      </c>
      <c r="GL351">
        <v>3.322967193956903E-10</v>
      </c>
      <c r="GM351">
        <v>-0.07871069313407227</v>
      </c>
      <c r="GN351">
        <v>-0.00208336341840114</v>
      </c>
      <c r="GO351">
        <v>8.801746095907445E-05</v>
      </c>
      <c r="GP351">
        <v>-2.677693255255651E-07</v>
      </c>
      <c r="GQ351">
        <v>3</v>
      </c>
      <c r="GR351">
        <v>2052</v>
      </c>
      <c r="GS351">
        <v>2</v>
      </c>
      <c r="GT351">
        <v>18</v>
      </c>
      <c r="GU351">
        <v>54.3</v>
      </c>
      <c r="GV351">
        <v>54.2</v>
      </c>
      <c r="GW351">
        <v>2.61353</v>
      </c>
      <c r="GX351">
        <v>2.36572</v>
      </c>
      <c r="GY351">
        <v>1.44897</v>
      </c>
      <c r="GZ351">
        <v>2.31934</v>
      </c>
      <c r="HA351">
        <v>1.55151</v>
      </c>
      <c r="HB351">
        <v>2.33521</v>
      </c>
      <c r="HC351">
        <v>29.8792</v>
      </c>
      <c r="HD351">
        <v>14.4297</v>
      </c>
      <c r="HE351">
        <v>18</v>
      </c>
      <c r="HF351">
        <v>419.334</v>
      </c>
      <c r="HG351">
        <v>432.913</v>
      </c>
      <c r="HH351">
        <v>20.7643</v>
      </c>
      <c r="HI351">
        <v>25.9391</v>
      </c>
      <c r="HJ351">
        <v>30.001</v>
      </c>
      <c r="HK351">
        <v>25.8583</v>
      </c>
      <c r="HL351">
        <v>25.7697</v>
      </c>
      <c r="HM351">
        <v>52.4061</v>
      </c>
      <c r="HN351">
        <v>41.1369</v>
      </c>
      <c r="HO351">
        <v>15.3232</v>
      </c>
      <c r="HP351">
        <v>20.7081</v>
      </c>
      <c r="HQ351">
        <v>1203.25</v>
      </c>
      <c r="HR351">
        <v>14.7402</v>
      </c>
      <c r="HS351">
        <v>99.95229999999999</v>
      </c>
      <c r="HT351">
        <v>101.376</v>
      </c>
    </row>
    <row r="352" spans="1:228">
      <c r="A352">
        <v>336</v>
      </c>
      <c r="B352">
        <v>1728494214.5</v>
      </c>
      <c r="C352">
        <v>3277</v>
      </c>
      <c r="D352" t="s">
        <v>1040</v>
      </c>
      <c r="E352" t="s">
        <v>1041</v>
      </c>
      <c r="F352">
        <v>5</v>
      </c>
      <c r="G352" t="s">
        <v>357</v>
      </c>
      <c r="H352" t="s">
        <v>358</v>
      </c>
      <c r="I352" t="s">
        <v>359</v>
      </c>
      <c r="J352" t="s">
        <v>851</v>
      </c>
      <c r="K352">
        <v>1728494206.714286</v>
      </c>
      <c r="L352">
        <f>(M352)/1000</f>
        <v>0</v>
      </c>
      <c r="M352">
        <f>IF(BH352, AP352, AJ352)</f>
        <v>0</v>
      </c>
      <c r="N352">
        <f>IF(BH352, AK352, AI352)</f>
        <v>0</v>
      </c>
      <c r="O352">
        <f>BJ352 - IF(AW352&gt;1, N352*BD352*100.0/(AY352), 0)</f>
        <v>0</v>
      </c>
      <c r="P352">
        <f>((V352-L352/2)*O352-N352)/(V352+L352/2)</f>
        <v>0</v>
      </c>
      <c r="Q352">
        <f>P352*(BQ352+BR352)/1000.0</f>
        <v>0</v>
      </c>
      <c r="R352">
        <f>(BJ352 - IF(AW352&gt;1, N352*BD352*100.0/(AY352), 0))*(BQ352+BR352)/1000.0</f>
        <v>0</v>
      </c>
      <c r="S352">
        <f>2.0/((1/U352-1/T352)+SIGN(U352)*SQRT((1/U352-1/T352)*(1/U352-1/T352) + 4*BE352/((BE352+1)*(BE352+1))*(2*1/U352*1/T352-1/T352*1/T352)))</f>
        <v>0</v>
      </c>
      <c r="T352">
        <f>IF(LEFT(BF352,1)&lt;&gt;"0",IF(LEFT(BF352,1)="1",3.0,BG352),$D$5+$E$5*(BX352*BQ352/($K$5*1000))+$F$5*(BX352*BQ352/($K$5*1000))*MAX(MIN(BD352,$J$5),$I$5)*MAX(MIN(BD352,$J$5),$I$5)+$G$5*MAX(MIN(BD352,$J$5),$I$5)*(BX352*BQ352/($K$5*1000))+$H$5*(BX352*BQ352/($K$5*1000))*(BX352*BQ352/($K$5*1000)))</f>
        <v>0</v>
      </c>
      <c r="U352">
        <f>L352*(1000-(1000*0.61365*exp(17.502*Y352/(240.97+Y352))/(BQ352+BR352)+BL352)/2)/(1000*0.61365*exp(17.502*Y352/(240.97+Y352))/(BQ352+BR352)-BL352)</f>
        <v>0</v>
      </c>
      <c r="V352">
        <f>1/((BE352+1)/(S352/1.6)+1/(T352/1.37)) + BE352/((BE352+1)/(S352/1.6) + BE352/(T352/1.37))</f>
        <v>0</v>
      </c>
      <c r="W352">
        <f>(AZ352*BC352)</f>
        <v>0</v>
      </c>
      <c r="X352">
        <f>(BS352+(W352+2*0.95*5.67E-8*(((BS352+$B$7)+273)^4-(BS352+273)^4)-44100*L352)/(1.84*29.3*T352+8*0.95*5.67E-8*(BS352+273)^3))</f>
        <v>0</v>
      </c>
      <c r="Y352">
        <f>($C$7*BT352+$D$7*BU352+$E$7*X352)</f>
        <v>0</v>
      </c>
      <c r="Z352">
        <f>0.61365*exp(17.502*Y352/(240.97+Y352))</f>
        <v>0</v>
      </c>
      <c r="AA352">
        <f>(AB352/AC352*100)</f>
        <v>0</v>
      </c>
      <c r="AB352">
        <f>BL352*(BQ352+BR352)/1000</f>
        <v>0</v>
      </c>
      <c r="AC352">
        <f>0.61365*exp(17.502*BS352/(240.97+BS352))</f>
        <v>0</v>
      </c>
      <c r="AD352">
        <f>(Z352-BL352*(BQ352+BR352)/1000)</f>
        <v>0</v>
      </c>
      <c r="AE352">
        <f>(-L352*44100)</f>
        <v>0</v>
      </c>
      <c r="AF352">
        <f>2*29.3*T352*0.92*(BS352-Y352)</f>
        <v>0</v>
      </c>
      <c r="AG352">
        <f>2*0.95*5.67E-8*(((BS352+$B$7)+273)^4-(Y352+273)^4)</f>
        <v>0</v>
      </c>
      <c r="AH352">
        <f>W352+AG352+AE352+AF352</f>
        <v>0</v>
      </c>
      <c r="AI352">
        <f>BP352*AW352*(BK352-BJ352*(1000-AW352*BM352)/(1000-AW352*BL352))/(100*BD352)</f>
        <v>0</v>
      </c>
      <c r="AJ352">
        <f>1000*BP352*AW352*(BL352-BM352)/(100*BD352*(1000-AW352*BL352))</f>
        <v>0</v>
      </c>
      <c r="AK352">
        <f>(AL352 - AM352 - BQ352*1E3/(8.314*(BS352+273.15)) * AO352/BP352 * AN352) * BP352/(100*BD352) * (1000 - BM352)/1000</f>
        <v>0</v>
      </c>
      <c r="AL352">
        <v>1210.495548641216</v>
      </c>
      <c r="AM352">
        <v>1181.673333333333</v>
      </c>
      <c r="AN352">
        <v>2.548952666146631</v>
      </c>
      <c r="AO352">
        <v>66.78939070799302</v>
      </c>
      <c r="AP352">
        <f>(AR352 - AQ352 + BQ352*1E3/(8.314*(BS352+273.15)) * AT352/BP352 * AS352) * BP352/(100*BD352) * 1000/(1000 - AR352)</f>
        <v>0</v>
      </c>
      <c r="AQ352">
        <v>14.8056873348497</v>
      </c>
      <c r="AR352">
        <v>16.05239939393939</v>
      </c>
      <c r="AS352">
        <v>-1.485297890987336E-05</v>
      </c>
      <c r="AT352">
        <v>79.34896621495415</v>
      </c>
      <c r="AU352">
        <v>151</v>
      </c>
      <c r="AV352">
        <v>25</v>
      </c>
      <c r="AW352">
        <f>IF(AU352*$H$13&gt;=AY352,1.0,(AY352/(AY352-AU352*$H$13)))</f>
        <v>0</v>
      </c>
      <c r="AX352">
        <f>(AW352-1)*100</f>
        <v>0</v>
      </c>
      <c r="AY352">
        <f>MAX(0,($B$13+$C$13*BX352)/(1+$D$13*BX352)*BQ352/(BS352+273)*$E$13)</f>
        <v>0</v>
      </c>
      <c r="AZ352">
        <f>$B$11*BY352+$C$11*BZ352+$F$11*CK352*(1-CN352)</f>
        <v>0</v>
      </c>
      <c r="BA352">
        <f>AZ352*BB352</f>
        <v>0</v>
      </c>
      <c r="BB352">
        <f>($B$11*$D$9+$C$11*$D$9+$F$11*((CX352+CP352)/MAX(CX352+CP352+CY352, 0.1)*$I$9+CY352/MAX(CX352+CP352+CY352, 0.1)*$J$9))/($B$11+$C$11+$F$11)</f>
        <v>0</v>
      </c>
      <c r="BC352">
        <f>($B$11*$K$9+$C$11*$K$9+$F$11*((CX352+CP352)/MAX(CX352+CP352+CY352, 0.1)*$P$9+CY352/MAX(CX352+CP352+CY352, 0.1)*$Q$9))/($B$11+$C$11+$F$11)</f>
        <v>0</v>
      </c>
      <c r="BD352">
        <v>6</v>
      </c>
      <c r="BE352">
        <v>0.5</v>
      </c>
      <c r="BF352" t="s">
        <v>361</v>
      </c>
      <c r="BG352">
        <v>2</v>
      </c>
      <c r="BH352" t="b">
        <v>1</v>
      </c>
      <c r="BI352">
        <v>1728494206.714286</v>
      </c>
      <c r="BJ352">
        <v>1144.482142857143</v>
      </c>
      <c r="BK352">
        <v>1179.094642857143</v>
      </c>
      <c r="BL352">
        <v>16.05784285714286</v>
      </c>
      <c r="BM352">
        <v>14.80175</v>
      </c>
      <c r="BN352">
        <v>1154.771428571428</v>
      </c>
      <c r="BO352">
        <v>16.14838214285715</v>
      </c>
      <c r="BP352">
        <v>599.9941428571428</v>
      </c>
      <c r="BQ352">
        <v>97.51457857142857</v>
      </c>
      <c r="BR352">
        <v>0.0999499357142857</v>
      </c>
      <c r="BS352">
        <v>24.79415357142858</v>
      </c>
      <c r="BT352">
        <v>25.05352857142858</v>
      </c>
      <c r="BU352">
        <v>999.9000000000002</v>
      </c>
      <c r="BV352">
        <v>0</v>
      </c>
      <c r="BW352">
        <v>0</v>
      </c>
      <c r="BX352">
        <v>10004.74928571428</v>
      </c>
      <c r="BY352">
        <v>0</v>
      </c>
      <c r="BZ352">
        <v>182.43325</v>
      </c>
      <c r="CA352">
        <v>-34.61199642857144</v>
      </c>
      <c r="CB352">
        <v>1163.159285714285</v>
      </c>
      <c r="CC352">
        <v>1196.808571428571</v>
      </c>
      <c r="CD352">
        <v>1.256091071428571</v>
      </c>
      <c r="CE352">
        <v>1179.094642857143</v>
      </c>
      <c r="CF352">
        <v>14.80175</v>
      </c>
      <c r="CG352">
        <v>1.565874642857143</v>
      </c>
      <c r="CH352">
        <v>1.443387142857143</v>
      </c>
      <c r="CI352">
        <v>13.62702142857143</v>
      </c>
      <c r="CJ352">
        <v>12.38128214285714</v>
      </c>
      <c r="CK352">
        <v>1600.0225</v>
      </c>
      <c r="CL352">
        <v>0.6920098214285714</v>
      </c>
      <c r="CM352">
        <v>0.3079901071428571</v>
      </c>
      <c r="CN352">
        <v>0</v>
      </c>
      <c r="CO352">
        <v>2.17145</v>
      </c>
      <c r="CP352">
        <v>0</v>
      </c>
      <c r="CQ352">
        <v>16623.12142857143</v>
      </c>
      <c r="CR352">
        <v>13790.43571428571</v>
      </c>
      <c r="CS352">
        <v>39.752</v>
      </c>
      <c r="CT352">
        <v>41.25196428571428</v>
      </c>
      <c r="CU352">
        <v>40.156</v>
      </c>
      <c r="CV352">
        <v>39.98857142857143</v>
      </c>
      <c r="CW352">
        <v>39.14707142857143</v>
      </c>
      <c r="CX352">
        <v>1107.231785714286</v>
      </c>
      <c r="CY352">
        <v>492.7907142857143</v>
      </c>
      <c r="CZ352">
        <v>0</v>
      </c>
      <c r="DA352">
        <v>1728494271.4</v>
      </c>
      <c r="DB352">
        <v>0</v>
      </c>
      <c r="DC352">
        <v>1728490956.5</v>
      </c>
      <c r="DD352" t="s">
        <v>362</v>
      </c>
      <c r="DE352">
        <v>1728490952.5</v>
      </c>
      <c r="DF352">
        <v>1728490956.5</v>
      </c>
      <c r="DG352">
        <v>1</v>
      </c>
      <c r="DH352">
        <v>-0.065</v>
      </c>
      <c r="DI352">
        <v>-0.008</v>
      </c>
      <c r="DJ352">
        <v>-3.246</v>
      </c>
      <c r="DK352">
        <v>-0.091</v>
      </c>
      <c r="DL352">
        <v>52</v>
      </c>
      <c r="DM352">
        <v>15</v>
      </c>
      <c r="DN352">
        <v>0.25</v>
      </c>
      <c r="DO352">
        <v>0.13</v>
      </c>
      <c r="DP352">
        <v>-34.54228</v>
      </c>
      <c r="DQ352">
        <v>-1.211443902439128</v>
      </c>
      <c r="DR352">
        <v>0.1568605530399534</v>
      </c>
      <c r="DS352">
        <v>0</v>
      </c>
      <c r="DT352">
        <v>1.260276</v>
      </c>
      <c r="DU352">
        <v>-0.08783774859287347</v>
      </c>
      <c r="DV352">
        <v>0.00852651476278557</v>
      </c>
      <c r="DW352">
        <v>1</v>
      </c>
      <c r="DX352">
        <v>1</v>
      </c>
      <c r="DY352">
        <v>2</v>
      </c>
      <c r="DZ352" t="s">
        <v>363</v>
      </c>
      <c r="EA352">
        <v>3.23012</v>
      </c>
      <c r="EB352">
        <v>2.70429</v>
      </c>
      <c r="EC352">
        <v>0.206198</v>
      </c>
      <c r="ED352">
        <v>0.209426</v>
      </c>
      <c r="EE352">
        <v>0.0841896</v>
      </c>
      <c r="EF352">
        <v>0.07953639999999999</v>
      </c>
      <c r="EG352">
        <v>26106.4</v>
      </c>
      <c r="EH352">
        <v>25343.5</v>
      </c>
      <c r="EI352">
        <v>31490.6</v>
      </c>
      <c r="EJ352">
        <v>30385.1</v>
      </c>
      <c r="EK352">
        <v>38644.8</v>
      </c>
      <c r="EL352">
        <v>36979.8</v>
      </c>
      <c r="EM352">
        <v>44145.7</v>
      </c>
      <c r="EN352">
        <v>42422.2</v>
      </c>
      <c r="EO352">
        <v>1.84608</v>
      </c>
      <c r="EP352">
        <v>1.8747</v>
      </c>
      <c r="EQ352">
        <v>0.079371</v>
      </c>
      <c r="ER352">
        <v>0</v>
      </c>
      <c r="ES352">
        <v>23.7428</v>
      </c>
      <c r="ET352">
        <v>999.9</v>
      </c>
      <c r="EU352">
        <v>69.40000000000001</v>
      </c>
      <c r="EV352">
        <v>24.7</v>
      </c>
      <c r="EW352">
        <v>22.2262</v>
      </c>
      <c r="EX352">
        <v>61.5619</v>
      </c>
      <c r="EY352">
        <v>25.0321</v>
      </c>
      <c r="EZ352">
        <v>1</v>
      </c>
      <c r="FA352">
        <v>-0.0776855</v>
      </c>
      <c r="FB352">
        <v>2.21525</v>
      </c>
      <c r="FC352">
        <v>20.1869</v>
      </c>
      <c r="FD352">
        <v>5.21564</v>
      </c>
      <c r="FE352">
        <v>11.998</v>
      </c>
      <c r="FF352">
        <v>4.9641</v>
      </c>
      <c r="FG352">
        <v>3.2955</v>
      </c>
      <c r="FH352">
        <v>9999</v>
      </c>
      <c r="FI352">
        <v>9999</v>
      </c>
      <c r="FJ352">
        <v>9999</v>
      </c>
      <c r="FK352">
        <v>148.9</v>
      </c>
      <c r="FL352">
        <v>4.97099</v>
      </c>
      <c r="FM352">
        <v>1.86768</v>
      </c>
      <c r="FN352">
        <v>1.85894</v>
      </c>
      <c r="FO352">
        <v>1.86508</v>
      </c>
      <c r="FP352">
        <v>1.86309</v>
      </c>
      <c r="FQ352">
        <v>1.86444</v>
      </c>
      <c r="FR352">
        <v>1.85988</v>
      </c>
      <c r="FS352">
        <v>1.86401</v>
      </c>
      <c r="FT352">
        <v>0</v>
      </c>
      <c r="FU352">
        <v>0</v>
      </c>
      <c r="FV352">
        <v>0</v>
      </c>
      <c r="FW352">
        <v>0</v>
      </c>
      <c r="FX352" t="s">
        <v>364</v>
      </c>
      <c r="FY352" t="s">
        <v>365</v>
      </c>
      <c r="FZ352" t="s">
        <v>366</v>
      </c>
      <c r="GA352" t="s">
        <v>366</v>
      </c>
      <c r="GB352" t="s">
        <v>366</v>
      </c>
      <c r="GC352" t="s">
        <v>366</v>
      </c>
      <c r="GD352">
        <v>0</v>
      </c>
      <c r="GE352">
        <v>100</v>
      </c>
      <c r="GF352">
        <v>100</v>
      </c>
      <c r="GG352">
        <v>-10.4</v>
      </c>
      <c r="GH352">
        <v>-0.0905</v>
      </c>
      <c r="GI352">
        <v>-2.868309889394353</v>
      </c>
      <c r="GJ352">
        <v>-0.006773961979547998</v>
      </c>
      <c r="GK352">
        <v>-8.296070481250098E-08</v>
      </c>
      <c r="GL352">
        <v>3.322967193956903E-10</v>
      </c>
      <c r="GM352">
        <v>-0.07871069313407227</v>
      </c>
      <c r="GN352">
        <v>-0.00208336341840114</v>
      </c>
      <c r="GO352">
        <v>8.801746095907445E-05</v>
      </c>
      <c r="GP352">
        <v>-2.677693255255651E-07</v>
      </c>
      <c r="GQ352">
        <v>3</v>
      </c>
      <c r="GR352">
        <v>2052</v>
      </c>
      <c r="GS352">
        <v>2</v>
      </c>
      <c r="GT352">
        <v>18</v>
      </c>
      <c r="GU352">
        <v>54.4</v>
      </c>
      <c r="GV352">
        <v>54.3</v>
      </c>
      <c r="GW352">
        <v>2.63672</v>
      </c>
      <c r="GX352">
        <v>2.35596</v>
      </c>
      <c r="GY352">
        <v>1.44775</v>
      </c>
      <c r="GZ352">
        <v>2.32056</v>
      </c>
      <c r="HA352">
        <v>1.55151</v>
      </c>
      <c r="HB352">
        <v>2.41699</v>
      </c>
      <c r="HC352">
        <v>29.8578</v>
      </c>
      <c r="HD352">
        <v>14.4297</v>
      </c>
      <c r="HE352">
        <v>18</v>
      </c>
      <c r="HF352">
        <v>419.566</v>
      </c>
      <c r="HG352">
        <v>432.966</v>
      </c>
      <c r="HH352">
        <v>20.7081</v>
      </c>
      <c r="HI352">
        <v>25.9484</v>
      </c>
      <c r="HJ352">
        <v>30.001</v>
      </c>
      <c r="HK352">
        <v>25.867</v>
      </c>
      <c r="HL352">
        <v>25.7783</v>
      </c>
      <c r="HM352">
        <v>52.8191</v>
      </c>
      <c r="HN352">
        <v>41.1369</v>
      </c>
      <c r="HO352">
        <v>15.3232</v>
      </c>
      <c r="HP352">
        <v>20.6536</v>
      </c>
      <c r="HQ352">
        <v>1213.27</v>
      </c>
      <c r="HR352">
        <v>14.7467</v>
      </c>
      <c r="HS352">
        <v>99.9508</v>
      </c>
      <c r="HT352">
        <v>101.375</v>
      </c>
    </row>
    <row r="353" spans="1:228">
      <c r="A353">
        <v>337</v>
      </c>
      <c r="B353">
        <v>1728494219.5</v>
      </c>
      <c r="C353">
        <v>3282</v>
      </c>
      <c r="D353" t="s">
        <v>1042</v>
      </c>
      <c r="E353" t="s">
        <v>1043</v>
      </c>
      <c r="F353">
        <v>5</v>
      </c>
      <c r="G353" t="s">
        <v>357</v>
      </c>
      <c r="H353" t="s">
        <v>358</v>
      </c>
      <c r="I353" t="s">
        <v>359</v>
      </c>
      <c r="J353" t="s">
        <v>851</v>
      </c>
      <c r="K353">
        <v>1728494212</v>
      </c>
      <c r="L353">
        <f>(M353)/1000</f>
        <v>0</v>
      </c>
      <c r="M353">
        <f>IF(BH353, AP353, AJ353)</f>
        <v>0</v>
      </c>
      <c r="N353">
        <f>IF(BH353, AK353, AI353)</f>
        <v>0</v>
      </c>
      <c r="O353">
        <f>BJ353 - IF(AW353&gt;1, N353*BD353*100.0/(AY353), 0)</f>
        <v>0</v>
      </c>
      <c r="P353">
        <f>((V353-L353/2)*O353-N353)/(V353+L353/2)</f>
        <v>0</v>
      </c>
      <c r="Q353">
        <f>P353*(BQ353+BR353)/1000.0</f>
        <v>0</v>
      </c>
      <c r="R353">
        <f>(BJ353 - IF(AW353&gt;1, N353*BD353*100.0/(AY353), 0))*(BQ353+BR353)/1000.0</f>
        <v>0</v>
      </c>
      <c r="S353">
        <f>2.0/((1/U353-1/T353)+SIGN(U353)*SQRT((1/U353-1/T353)*(1/U353-1/T353) + 4*BE353/((BE353+1)*(BE353+1))*(2*1/U353*1/T353-1/T353*1/T353)))</f>
        <v>0</v>
      </c>
      <c r="T353">
        <f>IF(LEFT(BF353,1)&lt;&gt;"0",IF(LEFT(BF353,1)="1",3.0,BG353),$D$5+$E$5*(BX353*BQ353/($K$5*1000))+$F$5*(BX353*BQ353/($K$5*1000))*MAX(MIN(BD353,$J$5),$I$5)*MAX(MIN(BD353,$J$5),$I$5)+$G$5*MAX(MIN(BD353,$J$5),$I$5)*(BX353*BQ353/($K$5*1000))+$H$5*(BX353*BQ353/($K$5*1000))*(BX353*BQ353/($K$5*1000)))</f>
        <v>0</v>
      </c>
      <c r="U353">
        <f>L353*(1000-(1000*0.61365*exp(17.502*Y353/(240.97+Y353))/(BQ353+BR353)+BL353)/2)/(1000*0.61365*exp(17.502*Y353/(240.97+Y353))/(BQ353+BR353)-BL353)</f>
        <v>0</v>
      </c>
      <c r="V353">
        <f>1/((BE353+1)/(S353/1.6)+1/(T353/1.37)) + BE353/((BE353+1)/(S353/1.6) + BE353/(T353/1.37))</f>
        <v>0</v>
      </c>
      <c r="W353">
        <f>(AZ353*BC353)</f>
        <v>0</v>
      </c>
      <c r="X353">
        <f>(BS353+(W353+2*0.95*5.67E-8*(((BS353+$B$7)+273)^4-(BS353+273)^4)-44100*L353)/(1.84*29.3*T353+8*0.95*5.67E-8*(BS353+273)^3))</f>
        <v>0</v>
      </c>
      <c r="Y353">
        <f>($C$7*BT353+$D$7*BU353+$E$7*X353)</f>
        <v>0</v>
      </c>
      <c r="Z353">
        <f>0.61365*exp(17.502*Y353/(240.97+Y353))</f>
        <v>0</v>
      </c>
      <c r="AA353">
        <f>(AB353/AC353*100)</f>
        <v>0</v>
      </c>
      <c r="AB353">
        <f>BL353*(BQ353+BR353)/1000</f>
        <v>0</v>
      </c>
      <c r="AC353">
        <f>0.61365*exp(17.502*BS353/(240.97+BS353))</f>
        <v>0</v>
      </c>
      <c r="AD353">
        <f>(Z353-BL353*(BQ353+BR353)/1000)</f>
        <v>0</v>
      </c>
      <c r="AE353">
        <f>(-L353*44100)</f>
        <v>0</v>
      </c>
      <c r="AF353">
        <f>2*29.3*T353*0.92*(BS353-Y353)</f>
        <v>0</v>
      </c>
      <c r="AG353">
        <f>2*0.95*5.67E-8*(((BS353+$B$7)+273)^4-(Y353+273)^4)</f>
        <v>0</v>
      </c>
      <c r="AH353">
        <f>W353+AG353+AE353+AF353</f>
        <v>0</v>
      </c>
      <c r="AI353">
        <f>BP353*AW353*(BK353-BJ353*(1000-AW353*BM353)/(1000-AW353*BL353))/(100*BD353)</f>
        <v>0</v>
      </c>
      <c r="AJ353">
        <f>1000*BP353*AW353*(BL353-BM353)/(100*BD353*(1000-AW353*BL353))</f>
        <v>0</v>
      </c>
      <c r="AK353">
        <f>(AL353 - AM353 - BQ353*1E3/(8.314*(BS353+273.15)) * AO353/BP353 * AN353) * BP353/(100*BD353) * (1000 - BM353)/1000</f>
        <v>0</v>
      </c>
      <c r="AL353">
        <v>1223.51291240453</v>
      </c>
      <c r="AM353">
        <v>1194.59696969697</v>
      </c>
      <c r="AN353">
        <v>2.570878916750166</v>
      </c>
      <c r="AO353">
        <v>66.78939070799302</v>
      </c>
      <c r="AP353">
        <f>(AR353 - AQ353 + BQ353*1E3/(8.314*(BS353+273.15)) * AT353/BP353 * AS353) * BP353/(100*BD353) * 1000/(1000 - AR353)</f>
        <v>0</v>
      </c>
      <c r="AQ353">
        <v>14.80906829650486</v>
      </c>
      <c r="AR353">
        <v>16.04500303030303</v>
      </c>
      <c r="AS353">
        <v>-4.736273915965478E-05</v>
      </c>
      <c r="AT353">
        <v>79.34896621495415</v>
      </c>
      <c r="AU353">
        <v>152</v>
      </c>
      <c r="AV353">
        <v>25</v>
      </c>
      <c r="AW353">
        <f>IF(AU353*$H$13&gt;=AY353,1.0,(AY353/(AY353-AU353*$H$13)))</f>
        <v>0</v>
      </c>
      <c r="AX353">
        <f>(AW353-1)*100</f>
        <v>0</v>
      </c>
      <c r="AY353">
        <f>MAX(0,($B$13+$C$13*BX353)/(1+$D$13*BX353)*BQ353/(BS353+273)*$E$13)</f>
        <v>0</v>
      </c>
      <c r="AZ353">
        <f>$B$11*BY353+$C$11*BZ353+$F$11*CK353*(1-CN353)</f>
        <v>0</v>
      </c>
      <c r="BA353">
        <f>AZ353*BB353</f>
        <v>0</v>
      </c>
      <c r="BB353">
        <f>($B$11*$D$9+$C$11*$D$9+$F$11*((CX353+CP353)/MAX(CX353+CP353+CY353, 0.1)*$I$9+CY353/MAX(CX353+CP353+CY353, 0.1)*$J$9))/($B$11+$C$11+$F$11)</f>
        <v>0</v>
      </c>
      <c r="BC353">
        <f>($B$11*$K$9+$C$11*$K$9+$F$11*((CX353+CP353)/MAX(CX353+CP353+CY353, 0.1)*$P$9+CY353/MAX(CX353+CP353+CY353, 0.1)*$Q$9))/($B$11+$C$11+$F$11)</f>
        <v>0</v>
      </c>
      <c r="BD353">
        <v>6</v>
      </c>
      <c r="BE353">
        <v>0.5</v>
      </c>
      <c r="BF353" t="s">
        <v>361</v>
      </c>
      <c r="BG353">
        <v>2</v>
      </c>
      <c r="BH353" t="b">
        <v>1</v>
      </c>
      <c r="BI353">
        <v>1728494212</v>
      </c>
      <c r="BJ353">
        <v>1157.737037037037</v>
      </c>
      <c r="BK353">
        <v>1192.477407407407</v>
      </c>
      <c r="BL353">
        <v>16.05285555555556</v>
      </c>
      <c r="BM353">
        <v>14.80549259259259</v>
      </c>
      <c r="BN353">
        <v>1168.100740740741</v>
      </c>
      <c r="BO353">
        <v>16.14338148148148</v>
      </c>
      <c r="BP353">
        <v>599.9991111111111</v>
      </c>
      <c r="BQ353">
        <v>97.51461481481481</v>
      </c>
      <c r="BR353">
        <v>0.1000099074074074</v>
      </c>
      <c r="BS353">
        <v>24.7878962962963</v>
      </c>
      <c r="BT353">
        <v>25.05071481481482</v>
      </c>
      <c r="BU353">
        <v>999.9000000000001</v>
      </c>
      <c r="BV353">
        <v>0</v>
      </c>
      <c r="BW353">
        <v>0</v>
      </c>
      <c r="BX353">
        <v>9998.660370370369</v>
      </c>
      <c r="BY353">
        <v>0</v>
      </c>
      <c r="BZ353">
        <v>176.099962962963</v>
      </c>
      <c r="CA353">
        <v>-34.73998888888889</v>
      </c>
      <c r="CB353">
        <v>1176.624814814815</v>
      </c>
      <c r="CC353">
        <v>1210.396666666667</v>
      </c>
      <c r="CD353">
        <v>1.247355555555555</v>
      </c>
      <c r="CE353">
        <v>1192.477407407407</v>
      </c>
      <c r="CF353">
        <v>14.80549259259259</v>
      </c>
      <c r="CG353">
        <v>1.565388148148148</v>
      </c>
      <c r="CH353">
        <v>1.443752222222222</v>
      </c>
      <c r="CI353">
        <v>13.62224074074074</v>
      </c>
      <c r="CJ353">
        <v>12.38513333333333</v>
      </c>
      <c r="CK353">
        <v>1599.999259259259</v>
      </c>
      <c r="CL353">
        <v>0.6920080000000001</v>
      </c>
      <c r="CM353">
        <v>0.3079919259259259</v>
      </c>
      <c r="CN353">
        <v>0</v>
      </c>
      <c r="CO353">
        <v>2.216118518518519</v>
      </c>
      <c r="CP353">
        <v>0</v>
      </c>
      <c r="CQ353">
        <v>16623.57407407407</v>
      </c>
      <c r="CR353">
        <v>13790.21111111111</v>
      </c>
      <c r="CS353">
        <v>39.8377037037037</v>
      </c>
      <c r="CT353">
        <v>41.31929629629629</v>
      </c>
      <c r="CU353">
        <v>40.2358148148148</v>
      </c>
      <c r="CV353">
        <v>40.05529629629629</v>
      </c>
      <c r="CW353">
        <v>39.22655555555556</v>
      </c>
      <c r="CX353">
        <v>1107.212222222222</v>
      </c>
      <c r="CY353">
        <v>492.7870370370371</v>
      </c>
      <c r="CZ353">
        <v>0</v>
      </c>
      <c r="DA353">
        <v>1728494276.2</v>
      </c>
      <c r="DB353">
        <v>0</v>
      </c>
      <c r="DC353">
        <v>1728490956.5</v>
      </c>
      <c r="DD353" t="s">
        <v>362</v>
      </c>
      <c r="DE353">
        <v>1728490952.5</v>
      </c>
      <c r="DF353">
        <v>1728490956.5</v>
      </c>
      <c r="DG353">
        <v>1</v>
      </c>
      <c r="DH353">
        <v>-0.065</v>
      </c>
      <c r="DI353">
        <v>-0.008</v>
      </c>
      <c r="DJ353">
        <v>-3.246</v>
      </c>
      <c r="DK353">
        <v>-0.091</v>
      </c>
      <c r="DL353">
        <v>52</v>
      </c>
      <c r="DM353">
        <v>15</v>
      </c>
      <c r="DN353">
        <v>0.25</v>
      </c>
      <c r="DO353">
        <v>0.13</v>
      </c>
      <c r="DP353">
        <v>-34.67145365853658</v>
      </c>
      <c r="DQ353">
        <v>-1.71015261324048</v>
      </c>
      <c r="DR353">
        <v>0.2144367597918554</v>
      </c>
      <c r="DS353">
        <v>0</v>
      </c>
      <c r="DT353">
        <v>1.252399024390244</v>
      </c>
      <c r="DU353">
        <v>-0.09765449477351706</v>
      </c>
      <c r="DV353">
        <v>0.009661572311792262</v>
      </c>
      <c r="DW353">
        <v>1</v>
      </c>
      <c r="DX353">
        <v>1</v>
      </c>
      <c r="DY353">
        <v>2</v>
      </c>
      <c r="DZ353" t="s">
        <v>363</v>
      </c>
      <c r="EA353">
        <v>3.2303</v>
      </c>
      <c r="EB353">
        <v>2.70455</v>
      </c>
      <c r="EC353">
        <v>0.207601</v>
      </c>
      <c r="ED353">
        <v>0.210774</v>
      </c>
      <c r="EE353">
        <v>0.0841621</v>
      </c>
      <c r="EF353">
        <v>0.07952049999999999</v>
      </c>
      <c r="EG353">
        <v>26059.8</v>
      </c>
      <c r="EH353">
        <v>25299.8</v>
      </c>
      <c r="EI353">
        <v>31490.1</v>
      </c>
      <c r="EJ353">
        <v>30384.4</v>
      </c>
      <c r="EK353">
        <v>38645.2</v>
      </c>
      <c r="EL353">
        <v>36979.5</v>
      </c>
      <c r="EM353">
        <v>44144.9</v>
      </c>
      <c r="EN353">
        <v>42421</v>
      </c>
      <c r="EO353">
        <v>1.84547</v>
      </c>
      <c r="EP353">
        <v>1.87442</v>
      </c>
      <c r="EQ353">
        <v>0.0786893</v>
      </c>
      <c r="ER353">
        <v>0</v>
      </c>
      <c r="ES353">
        <v>23.7471</v>
      </c>
      <c r="ET353">
        <v>999.9</v>
      </c>
      <c r="EU353">
        <v>69.40000000000001</v>
      </c>
      <c r="EV353">
        <v>24.7</v>
      </c>
      <c r="EW353">
        <v>22.2291</v>
      </c>
      <c r="EX353">
        <v>61.0319</v>
      </c>
      <c r="EY353">
        <v>24.6074</v>
      </c>
      <c r="EZ353">
        <v>1</v>
      </c>
      <c r="FA353">
        <v>-0.0767886</v>
      </c>
      <c r="FB353">
        <v>2.25147</v>
      </c>
      <c r="FC353">
        <v>20.1867</v>
      </c>
      <c r="FD353">
        <v>5.21639</v>
      </c>
      <c r="FE353">
        <v>11.998</v>
      </c>
      <c r="FF353">
        <v>4.96415</v>
      </c>
      <c r="FG353">
        <v>3.2955</v>
      </c>
      <c r="FH353">
        <v>9999</v>
      </c>
      <c r="FI353">
        <v>9999</v>
      </c>
      <c r="FJ353">
        <v>9999</v>
      </c>
      <c r="FK353">
        <v>148.9</v>
      </c>
      <c r="FL353">
        <v>4.97098</v>
      </c>
      <c r="FM353">
        <v>1.86768</v>
      </c>
      <c r="FN353">
        <v>1.85888</v>
      </c>
      <c r="FO353">
        <v>1.86508</v>
      </c>
      <c r="FP353">
        <v>1.86307</v>
      </c>
      <c r="FQ353">
        <v>1.86444</v>
      </c>
      <c r="FR353">
        <v>1.85989</v>
      </c>
      <c r="FS353">
        <v>1.86399</v>
      </c>
      <c r="FT353">
        <v>0</v>
      </c>
      <c r="FU353">
        <v>0</v>
      </c>
      <c r="FV353">
        <v>0</v>
      </c>
      <c r="FW353">
        <v>0</v>
      </c>
      <c r="FX353" t="s">
        <v>364</v>
      </c>
      <c r="FY353" t="s">
        <v>365</v>
      </c>
      <c r="FZ353" t="s">
        <v>366</v>
      </c>
      <c r="GA353" t="s">
        <v>366</v>
      </c>
      <c r="GB353" t="s">
        <v>366</v>
      </c>
      <c r="GC353" t="s">
        <v>366</v>
      </c>
      <c r="GD353">
        <v>0</v>
      </c>
      <c r="GE353">
        <v>100</v>
      </c>
      <c r="GF353">
        <v>100</v>
      </c>
      <c r="GG353">
        <v>-10.47</v>
      </c>
      <c r="GH353">
        <v>-0.0905</v>
      </c>
      <c r="GI353">
        <v>-2.868309889394353</v>
      </c>
      <c r="GJ353">
        <v>-0.006773961979547998</v>
      </c>
      <c r="GK353">
        <v>-8.296070481250098E-08</v>
      </c>
      <c r="GL353">
        <v>3.322967193956903E-10</v>
      </c>
      <c r="GM353">
        <v>-0.07871069313407227</v>
      </c>
      <c r="GN353">
        <v>-0.00208336341840114</v>
      </c>
      <c r="GO353">
        <v>8.801746095907445E-05</v>
      </c>
      <c r="GP353">
        <v>-2.677693255255651E-07</v>
      </c>
      <c r="GQ353">
        <v>3</v>
      </c>
      <c r="GR353">
        <v>2052</v>
      </c>
      <c r="GS353">
        <v>2</v>
      </c>
      <c r="GT353">
        <v>18</v>
      </c>
      <c r="GU353">
        <v>54.5</v>
      </c>
      <c r="GV353">
        <v>54.4</v>
      </c>
      <c r="GW353">
        <v>2.65747</v>
      </c>
      <c r="GX353">
        <v>2.36694</v>
      </c>
      <c r="GY353">
        <v>1.44897</v>
      </c>
      <c r="GZ353">
        <v>2.32056</v>
      </c>
      <c r="HA353">
        <v>1.55151</v>
      </c>
      <c r="HB353">
        <v>2.28882</v>
      </c>
      <c r="HC353">
        <v>29.8578</v>
      </c>
      <c r="HD353">
        <v>14.421</v>
      </c>
      <c r="HE353">
        <v>18</v>
      </c>
      <c r="HF353">
        <v>419.31</v>
      </c>
      <c r="HG353">
        <v>432.867</v>
      </c>
      <c r="HH353">
        <v>20.6516</v>
      </c>
      <c r="HI353">
        <v>25.9577</v>
      </c>
      <c r="HJ353">
        <v>30.0009</v>
      </c>
      <c r="HK353">
        <v>25.8756</v>
      </c>
      <c r="HL353">
        <v>25.7864</v>
      </c>
      <c r="HM353">
        <v>53.2879</v>
      </c>
      <c r="HN353">
        <v>41.4118</v>
      </c>
      <c r="HO353">
        <v>14.9484</v>
      </c>
      <c r="HP353">
        <v>20.6112</v>
      </c>
      <c r="HQ353">
        <v>1228.3</v>
      </c>
      <c r="HR353">
        <v>14.7519</v>
      </c>
      <c r="HS353">
        <v>99.949</v>
      </c>
      <c r="HT353">
        <v>101.373</v>
      </c>
    </row>
    <row r="354" spans="1:228">
      <c r="A354">
        <v>338</v>
      </c>
      <c r="B354">
        <v>1728494224.5</v>
      </c>
      <c r="C354">
        <v>3287</v>
      </c>
      <c r="D354" t="s">
        <v>1044</v>
      </c>
      <c r="E354" t="s">
        <v>1045</v>
      </c>
      <c r="F354">
        <v>5</v>
      </c>
      <c r="G354" t="s">
        <v>357</v>
      </c>
      <c r="H354" t="s">
        <v>358</v>
      </c>
      <c r="I354" t="s">
        <v>359</v>
      </c>
      <c r="J354" t="s">
        <v>851</v>
      </c>
      <c r="K354">
        <v>1728494216.714286</v>
      </c>
      <c r="L354">
        <f>(M354)/1000</f>
        <v>0</v>
      </c>
      <c r="M354">
        <f>IF(BH354, AP354, AJ354)</f>
        <v>0</v>
      </c>
      <c r="N354">
        <f>IF(BH354, AK354, AI354)</f>
        <v>0</v>
      </c>
      <c r="O354">
        <f>BJ354 - IF(AW354&gt;1, N354*BD354*100.0/(AY354), 0)</f>
        <v>0</v>
      </c>
      <c r="P354">
        <f>((V354-L354/2)*O354-N354)/(V354+L354/2)</f>
        <v>0</v>
      </c>
      <c r="Q354">
        <f>P354*(BQ354+BR354)/1000.0</f>
        <v>0</v>
      </c>
      <c r="R354">
        <f>(BJ354 - IF(AW354&gt;1, N354*BD354*100.0/(AY354), 0))*(BQ354+BR354)/1000.0</f>
        <v>0</v>
      </c>
      <c r="S354">
        <f>2.0/((1/U354-1/T354)+SIGN(U354)*SQRT((1/U354-1/T354)*(1/U354-1/T354) + 4*BE354/((BE354+1)*(BE354+1))*(2*1/U354*1/T354-1/T354*1/T354)))</f>
        <v>0</v>
      </c>
      <c r="T354">
        <f>IF(LEFT(BF354,1)&lt;&gt;"0",IF(LEFT(BF354,1)="1",3.0,BG354),$D$5+$E$5*(BX354*BQ354/($K$5*1000))+$F$5*(BX354*BQ354/($K$5*1000))*MAX(MIN(BD354,$J$5),$I$5)*MAX(MIN(BD354,$J$5),$I$5)+$G$5*MAX(MIN(BD354,$J$5),$I$5)*(BX354*BQ354/($K$5*1000))+$H$5*(BX354*BQ354/($K$5*1000))*(BX354*BQ354/($K$5*1000)))</f>
        <v>0</v>
      </c>
      <c r="U354">
        <f>L354*(1000-(1000*0.61365*exp(17.502*Y354/(240.97+Y354))/(BQ354+BR354)+BL354)/2)/(1000*0.61365*exp(17.502*Y354/(240.97+Y354))/(BQ354+BR354)-BL354)</f>
        <v>0</v>
      </c>
      <c r="V354">
        <f>1/((BE354+1)/(S354/1.6)+1/(T354/1.37)) + BE354/((BE354+1)/(S354/1.6) + BE354/(T354/1.37))</f>
        <v>0</v>
      </c>
      <c r="W354">
        <f>(AZ354*BC354)</f>
        <v>0</v>
      </c>
      <c r="X354">
        <f>(BS354+(W354+2*0.95*5.67E-8*(((BS354+$B$7)+273)^4-(BS354+273)^4)-44100*L354)/(1.84*29.3*T354+8*0.95*5.67E-8*(BS354+273)^3))</f>
        <v>0</v>
      </c>
      <c r="Y354">
        <f>($C$7*BT354+$D$7*BU354+$E$7*X354)</f>
        <v>0</v>
      </c>
      <c r="Z354">
        <f>0.61365*exp(17.502*Y354/(240.97+Y354))</f>
        <v>0</v>
      </c>
      <c r="AA354">
        <f>(AB354/AC354*100)</f>
        <v>0</v>
      </c>
      <c r="AB354">
        <f>BL354*(BQ354+BR354)/1000</f>
        <v>0</v>
      </c>
      <c r="AC354">
        <f>0.61365*exp(17.502*BS354/(240.97+BS354))</f>
        <v>0</v>
      </c>
      <c r="AD354">
        <f>(Z354-BL354*(BQ354+BR354)/1000)</f>
        <v>0</v>
      </c>
      <c r="AE354">
        <f>(-L354*44100)</f>
        <v>0</v>
      </c>
      <c r="AF354">
        <f>2*29.3*T354*0.92*(BS354-Y354)</f>
        <v>0</v>
      </c>
      <c r="AG354">
        <f>2*0.95*5.67E-8*(((BS354+$B$7)+273)^4-(Y354+273)^4)</f>
        <v>0</v>
      </c>
      <c r="AH354">
        <f>W354+AG354+AE354+AF354</f>
        <v>0</v>
      </c>
      <c r="AI354">
        <f>BP354*AW354*(BK354-BJ354*(1000-AW354*BM354)/(1000-AW354*BL354))/(100*BD354)</f>
        <v>0</v>
      </c>
      <c r="AJ354">
        <f>1000*BP354*AW354*(BL354-BM354)/(100*BD354*(1000-AW354*BL354))</f>
        <v>0</v>
      </c>
      <c r="AK354">
        <f>(AL354 - AM354 - BQ354*1E3/(8.314*(BS354+273.15)) * AO354/BP354 * AN354) * BP354/(100*BD354) * (1000 - BM354)/1000</f>
        <v>0</v>
      </c>
      <c r="AL354">
        <v>1236.207603381611</v>
      </c>
      <c r="AM354">
        <v>1207.377696969697</v>
      </c>
      <c r="AN354">
        <v>2.541207765518783</v>
      </c>
      <c r="AO354">
        <v>66.78939070799302</v>
      </c>
      <c r="AP354">
        <f>(AR354 - AQ354 + BQ354*1E3/(8.314*(BS354+273.15)) * AT354/BP354 * AS354) * BP354/(100*BD354) * 1000/(1000 - AR354)</f>
        <v>0</v>
      </c>
      <c r="AQ354">
        <v>14.78659890059939</v>
      </c>
      <c r="AR354">
        <v>16.03303272727273</v>
      </c>
      <c r="AS354">
        <v>-4.277383570056134E-05</v>
      </c>
      <c r="AT354">
        <v>79.34896621495415</v>
      </c>
      <c r="AU354">
        <v>151</v>
      </c>
      <c r="AV354">
        <v>25</v>
      </c>
      <c r="AW354">
        <f>IF(AU354*$H$13&gt;=AY354,1.0,(AY354/(AY354-AU354*$H$13)))</f>
        <v>0</v>
      </c>
      <c r="AX354">
        <f>(AW354-1)*100</f>
        <v>0</v>
      </c>
      <c r="AY354">
        <f>MAX(0,($B$13+$C$13*BX354)/(1+$D$13*BX354)*BQ354/(BS354+273)*$E$13)</f>
        <v>0</v>
      </c>
      <c r="AZ354">
        <f>$B$11*BY354+$C$11*BZ354+$F$11*CK354*(1-CN354)</f>
        <v>0</v>
      </c>
      <c r="BA354">
        <f>AZ354*BB354</f>
        <v>0</v>
      </c>
      <c r="BB354">
        <f>($B$11*$D$9+$C$11*$D$9+$F$11*((CX354+CP354)/MAX(CX354+CP354+CY354, 0.1)*$I$9+CY354/MAX(CX354+CP354+CY354, 0.1)*$J$9))/($B$11+$C$11+$F$11)</f>
        <v>0</v>
      </c>
      <c r="BC354">
        <f>($B$11*$K$9+$C$11*$K$9+$F$11*((CX354+CP354)/MAX(CX354+CP354+CY354, 0.1)*$P$9+CY354/MAX(CX354+CP354+CY354, 0.1)*$Q$9))/($B$11+$C$11+$F$11)</f>
        <v>0</v>
      </c>
      <c r="BD354">
        <v>6</v>
      </c>
      <c r="BE354">
        <v>0.5</v>
      </c>
      <c r="BF354" t="s">
        <v>361</v>
      </c>
      <c r="BG354">
        <v>2</v>
      </c>
      <c r="BH354" t="b">
        <v>1</v>
      </c>
      <c r="BI354">
        <v>1728494216.714286</v>
      </c>
      <c r="BJ354">
        <v>1169.630357142857</v>
      </c>
      <c r="BK354">
        <v>1204.422142857143</v>
      </c>
      <c r="BL354">
        <v>16.04758214285714</v>
      </c>
      <c r="BM354">
        <v>14.80015357142857</v>
      </c>
      <c r="BN354">
        <v>1180.061428571428</v>
      </c>
      <c r="BO354">
        <v>16.13811785714286</v>
      </c>
      <c r="BP354">
        <v>599.9887857142857</v>
      </c>
      <c r="BQ354">
        <v>97.51469999999998</v>
      </c>
      <c r="BR354">
        <v>0.09996216428571429</v>
      </c>
      <c r="BS354">
        <v>24.78041071428571</v>
      </c>
      <c r="BT354">
        <v>25.04419642857143</v>
      </c>
      <c r="BU354">
        <v>999.9000000000002</v>
      </c>
      <c r="BV354">
        <v>0</v>
      </c>
      <c r="BW354">
        <v>0</v>
      </c>
      <c r="BX354">
        <v>10003.17214285715</v>
      </c>
      <c r="BY354">
        <v>0</v>
      </c>
      <c r="BZ354">
        <v>173.4085714285714</v>
      </c>
      <c r="CA354">
        <v>-34.79161071428572</v>
      </c>
      <c r="CB354">
        <v>1188.706071428571</v>
      </c>
      <c r="CC354">
        <v>1222.515357142857</v>
      </c>
      <c r="CD354">
        <v>1.247425714285714</v>
      </c>
      <c r="CE354">
        <v>1204.422142857143</v>
      </c>
      <c r="CF354">
        <v>14.80015357142857</v>
      </c>
      <c r="CG354">
        <v>1.564875357142857</v>
      </c>
      <c r="CH354">
        <v>1.4432325</v>
      </c>
      <c r="CI354">
        <v>13.61721071428571</v>
      </c>
      <c r="CJ354">
        <v>12.37965</v>
      </c>
      <c r="CK354">
        <v>1599.995357142857</v>
      </c>
      <c r="CL354">
        <v>0.6920101071428572</v>
      </c>
      <c r="CM354">
        <v>0.3079898928571429</v>
      </c>
      <c r="CN354">
        <v>0</v>
      </c>
      <c r="CO354">
        <v>2.237210714285714</v>
      </c>
      <c r="CP354">
        <v>0</v>
      </c>
      <c r="CQ354">
        <v>16624.21785714286</v>
      </c>
      <c r="CR354">
        <v>13790.175</v>
      </c>
      <c r="CS354">
        <v>39.91042857142857</v>
      </c>
      <c r="CT354">
        <v>41.37917857142856</v>
      </c>
      <c r="CU354">
        <v>40.30999999999999</v>
      </c>
      <c r="CV354">
        <v>40.11124999999999</v>
      </c>
      <c r="CW354">
        <v>39.29435714285714</v>
      </c>
      <c r="CX354">
        <v>1107.212857142857</v>
      </c>
      <c r="CY354">
        <v>492.7825000000001</v>
      </c>
      <c r="CZ354">
        <v>0</v>
      </c>
      <c r="DA354">
        <v>1728494281.6</v>
      </c>
      <c r="DB354">
        <v>0</v>
      </c>
      <c r="DC354">
        <v>1728490956.5</v>
      </c>
      <c r="DD354" t="s">
        <v>362</v>
      </c>
      <c r="DE354">
        <v>1728490952.5</v>
      </c>
      <c r="DF354">
        <v>1728490956.5</v>
      </c>
      <c r="DG354">
        <v>1</v>
      </c>
      <c r="DH354">
        <v>-0.065</v>
      </c>
      <c r="DI354">
        <v>-0.008</v>
      </c>
      <c r="DJ354">
        <v>-3.246</v>
      </c>
      <c r="DK354">
        <v>-0.091</v>
      </c>
      <c r="DL354">
        <v>52</v>
      </c>
      <c r="DM354">
        <v>15</v>
      </c>
      <c r="DN354">
        <v>0.25</v>
      </c>
      <c r="DO354">
        <v>0.13</v>
      </c>
      <c r="DP354">
        <v>-34.73243</v>
      </c>
      <c r="DQ354">
        <v>-0.9721193245778152</v>
      </c>
      <c r="DR354">
        <v>0.1859486504387705</v>
      </c>
      <c r="DS354">
        <v>0</v>
      </c>
      <c r="DT354">
        <v>1.24925225</v>
      </c>
      <c r="DU354">
        <v>-0.02813932457786596</v>
      </c>
      <c r="DV354">
        <v>0.007518487709473242</v>
      </c>
      <c r="DW354">
        <v>1</v>
      </c>
      <c r="DX354">
        <v>1</v>
      </c>
      <c r="DY354">
        <v>2</v>
      </c>
      <c r="DZ354" t="s">
        <v>363</v>
      </c>
      <c r="EA354">
        <v>3.23024</v>
      </c>
      <c r="EB354">
        <v>2.70444</v>
      </c>
      <c r="EC354">
        <v>0.208976</v>
      </c>
      <c r="ED354">
        <v>0.212129</v>
      </c>
      <c r="EE354">
        <v>0.08410769999999999</v>
      </c>
      <c r="EF354">
        <v>0.0793967</v>
      </c>
      <c r="EG354">
        <v>26014.3</v>
      </c>
      <c r="EH354">
        <v>25256.2</v>
      </c>
      <c r="EI354">
        <v>31489.7</v>
      </c>
      <c r="EJ354">
        <v>30384.3</v>
      </c>
      <c r="EK354">
        <v>38647</v>
      </c>
      <c r="EL354">
        <v>36984.3</v>
      </c>
      <c r="EM354">
        <v>44144.2</v>
      </c>
      <c r="EN354">
        <v>42420.8</v>
      </c>
      <c r="EO354">
        <v>1.84673</v>
      </c>
      <c r="EP354">
        <v>1.87442</v>
      </c>
      <c r="EQ354">
        <v>0.0779517</v>
      </c>
      <c r="ER354">
        <v>0</v>
      </c>
      <c r="ES354">
        <v>23.7473</v>
      </c>
      <c r="ET354">
        <v>999.9</v>
      </c>
      <c r="EU354">
        <v>69.40000000000001</v>
      </c>
      <c r="EV354">
        <v>24.7</v>
      </c>
      <c r="EW354">
        <v>22.2277</v>
      </c>
      <c r="EX354">
        <v>61.0419</v>
      </c>
      <c r="EY354">
        <v>24.8838</v>
      </c>
      <c r="EZ354">
        <v>1</v>
      </c>
      <c r="FA354">
        <v>-0.0761814</v>
      </c>
      <c r="FB354">
        <v>2.24456</v>
      </c>
      <c r="FC354">
        <v>20.1867</v>
      </c>
      <c r="FD354">
        <v>5.21594</v>
      </c>
      <c r="FE354">
        <v>11.998</v>
      </c>
      <c r="FF354">
        <v>4.964</v>
      </c>
      <c r="FG354">
        <v>3.29548</v>
      </c>
      <c r="FH354">
        <v>9999</v>
      </c>
      <c r="FI354">
        <v>9999</v>
      </c>
      <c r="FJ354">
        <v>9999</v>
      </c>
      <c r="FK354">
        <v>148.9</v>
      </c>
      <c r="FL354">
        <v>4.97094</v>
      </c>
      <c r="FM354">
        <v>1.86768</v>
      </c>
      <c r="FN354">
        <v>1.85887</v>
      </c>
      <c r="FO354">
        <v>1.86508</v>
      </c>
      <c r="FP354">
        <v>1.86308</v>
      </c>
      <c r="FQ354">
        <v>1.86442</v>
      </c>
      <c r="FR354">
        <v>1.85989</v>
      </c>
      <c r="FS354">
        <v>1.864</v>
      </c>
      <c r="FT354">
        <v>0</v>
      </c>
      <c r="FU354">
        <v>0</v>
      </c>
      <c r="FV354">
        <v>0</v>
      </c>
      <c r="FW354">
        <v>0</v>
      </c>
      <c r="FX354" t="s">
        <v>364</v>
      </c>
      <c r="FY354" t="s">
        <v>365</v>
      </c>
      <c r="FZ354" t="s">
        <v>366</v>
      </c>
      <c r="GA354" t="s">
        <v>366</v>
      </c>
      <c r="GB354" t="s">
        <v>366</v>
      </c>
      <c r="GC354" t="s">
        <v>366</v>
      </c>
      <c r="GD354">
        <v>0</v>
      </c>
      <c r="GE354">
        <v>100</v>
      </c>
      <c r="GF354">
        <v>100</v>
      </c>
      <c r="GG354">
        <v>-10.54</v>
      </c>
      <c r="GH354">
        <v>-0.0906</v>
      </c>
      <c r="GI354">
        <v>-2.868309889394353</v>
      </c>
      <c r="GJ354">
        <v>-0.006773961979547998</v>
      </c>
      <c r="GK354">
        <v>-8.296070481250098E-08</v>
      </c>
      <c r="GL354">
        <v>3.322967193956903E-10</v>
      </c>
      <c r="GM354">
        <v>-0.07871069313407227</v>
      </c>
      <c r="GN354">
        <v>-0.00208336341840114</v>
      </c>
      <c r="GO354">
        <v>8.801746095907445E-05</v>
      </c>
      <c r="GP354">
        <v>-2.677693255255651E-07</v>
      </c>
      <c r="GQ354">
        <v>3</v>
      </c>
      <c r="GR354">
        <v>2052</v>
      </c>
      <c r="GS354">
        <v>2</v>
      </c>
      <c r="GT354">
        <v>18</v>
      </c>
      <c r="GU354">
        <v>54.5</v>
      </c>
      <c r="GV354">
        <v>54.5</v>
      </c>
      <c r="GW354">
        <v>2.68066</v>
      </c>
      <c r="GX354">
        <v>2.35718</v>
      </c>
      <c r="GY354">
        <v>1.44775</v>
      </c>
      <c r="GZ354">
        <v>2.32056</v>
      </c>
      <c r="HA354">
        <v>1.55151</v>
      </c>
      <c r="HB354">
        <v>2.42676</v>
      </c>
      <c r="HC354">
        <v>29.8578</v>
      </c>
      <c r="HD354">
        <v>14.4297</v>
      </c>
      <c r="HE354">
        <v>18</v>
      </c>
      <c r="HF354">
        <v>420.031</v>
      </c>
      <c r="HG354">
        <v>432.926</v>
      </c>
      <c r="HH354">
        <v>20.6044</v>
      </c>
      <c r="HI354">
        <v>25.967</v>
      </c>
      <c r="HJ354">
        <v>30.0008</v>
      </c>
      <c r="HK354">
        <v>25.8843</v>
      </c>
      <c r="HL354">
        <v>25.7938</v>
      </c>
      <c r="HM354">
        <v>53.7043</v>
      </c>
      <c r="HN354">
        <v>41.4118</v>
      </c>
      <c r="HO354">
        <v>14.9484</v>
      </c>
      <c r="HP354">
        <v>20.5758</v>
      </c>
      <c r="HQ354">
        <v>1238.32</v>
      </c>
      <c r="HR354">
        <v>14.7739</v>
      </c>
      <c r="HS354">
        <v>99.94759999999999</v>
      </c>
      <c r="HT354">
        <v>101.373</v>
      </c>
    </row>
    <row r="355" spans="1:228">
      <c r="A355">
        <v>339</v>
      </c>
      <c r="B355">
        <v>1728494229.5</v>
      </c>
      <c r="C355">
        <v>3292</v>
      </c>
      <c r="D355" t="s">
        <v>1046</v>
      </c>
      <c r="E355" t="s">
        <v>1047</v>
      </c>
      <c r="F355">
        <v>5</v>
      </c>
      <c r="G355" t="s">
        <v>357</v>
      </c>
      <c r="H355" t="s">
        <v>358</v>
      </c>
      <c r="I355" t="s">
        <v>359</v>
      </c>
      <c r="J355" t="s">
        <v>851</v>
      </c>
      <c r="K355">
        <v>1728494222</v>
      </c>
      <c r="L355">
        <f>(M355)/1000</f>
        <v>0</v>
      </c>
      <c r="M355">
        <f>IF(BH355, AP355, AJ355)</f>
        <v>0</v>
      </c>
      <c r="N355">
        <f>IF(BH355, AK355, AI355)</f>
        <v>0</v>
      </c>
      <c r="O355">
        <f>BJ355 - IF(AW355&gt;1, N355*BD355*100.0/(AY355), 0)</f>
        <v>0</v>
      </c>
      <c r="P355">
        <f>((V355-L355/2)*O355-N355)/(V355+L355/2)</f>
        <v>0</v>
      </c>
      <c r="Q355">
        <f>P355*(BQ355+BR355)/1000.0</f>
        <v>0</v>
      </c>
      <c r="R355">
        <f>(BJ355 - IF(AW355&gt;1, N355*BD355*100.0/(AY355), 0))*(BQ355+BR355)/1000.0</f>
        <v>0</v>
      </c>
      <c r="S355">
        <f>2.0/((1/U355-1/T355)+SIGN(U355)*SQRT((1/U355-1/T355)*(1/U355-1/T355) + 4*BE355/((BE355+1)*(BE355+1))*(2*1/U355*1/T355-1/T355*1/T355)))</f>
        <v>0</v>
      </c>
      <c r="T355">
        <f>IF(LEFT(BF355,1)&lt;&gt;"0",IF(LEFT(BF355,1)="1",3.0,BG355),$D$5+$E$5*(BX355*BQ355/($K$5*1000))+$F$5*(BX355*BQ355/($K$5*1000))*MAX(MIN(BD355,$J$5),$I$5)*MAX(MIN(BD355,$J$5),$I$5)+$G$5*MAX(MIN(BD355,$J$5),$I$5)*(BX355*BQ355/($K$5*1000))+$H$5*(BX355*BQ355/($K$5*1000))*(BX355*BQ355/($K$5*1000)))</f>
        <v>0</v>
      </c>
      <c r="U355">
        <f>L355*(1000-(1000*0.61365*exp(17.502*Y355/(240.97+Y355))/(BQ355+BR355)+BL355)/2)/(1000*0.61365*exp(17.502*Y355/(240.97+Y355))/(BQ355+BR355)-BL355)</f>
        <v>0</v>
      </c>
      <c r="V355">
        <f>1/((BE355+1)/(S355/1.6)+1/(T355/1.37)) + BE355/((BE355+1)/(S355/1.6) + BE355/(T355/1.37))</f>
        <v>0</v>
      </c>
      <c r="W355">
        <f>(AZ355*BC355)</f>
        <v>0</v>
      </c>
      <c r="X355">
        <f>(BS355+(W355+2*0.95*5.67E-8*(((BS355+$B$7)+273)^4-(BS355+273)^4)-44100*L355)/(1.84*29.3*T355+8*0.95*5.67E-8*(BS355+273)^3))</f>
        <v>0</v>
      </c>
      <c r="Y355">
        <f>($C$7*BT355+$D$7*BU355+$E$7*X355)</f>
        <v>0</v>
      </c>
      <c r="Z355">
        <f>0.61365*exp(17.502*Y355/(240.97+Y355))</f>
        <v>0</v>
      </c>
      <c r="AA355">
        <f>(AB355/AC355*100)</f>
        <v>0</v>
      </c>
      <c r="AB355">
        <f>BL355*(BQ355+BR355)/1000</f>
        <v>0</v>
      </c>
      <c r="AC355">
        <f>0.61365*exp(17.502*BS355/(240.97+BS355))</f>
        <v>0</v>
      </c>
      <c r="AD355">
        <f>(Z355-BL355*(BQ355+BR355)/1000)</f>
        <v>0</v>
      </c>
      <c r="AE355">
        <f>(-L355*44100)</f>
        <v>0</v>
      </c>
      <c r="AF355">
        <f>2*29.3*T355*0.92*(BS355-Y355)</f>
        <v>0</v>
      </c>
      <c r="AG355">
        <f>2*0.95*5.67E-8*(((BS355+$B$7)+273)^4-(Y355+273)^4)</f>
        <v>0</v>
      </c>
      <c r="AH355">
        <f>W355+AG355+AE355+AF355</f>
        <v>0</v>
      </c>
      <c r="AI355">
        <f>BP355*AW355*(BK355-BJ355*(1000-AW355*BM355)/(1000-AW355*BL355))/(100*BD355)</f>
        <v>0</v>
      </c>
      <c r="AJ355">
        <f>1000*BP355*AW355*(BL355-BM355)/(100*BD355*(1000-AW355*BL355))</f>
        <v>0</v>
      </c>
      <c r="AK355">
        <f>(AL355 - AM355 - BQ355*1E3/(8.314*(BS355+273.15)) * AO355/BP355 * AN355) * BP355/(100*BD355) * (1000 - BM355)/1000</f>
        <v>0</v>
      </c>
      <c r="AL355">
        <v>1248.922624026607</v>
      </c>
      <c r="AM355">
        <v>1220.037939393939</v>
      </c>
      <c r="AN355">
        <v>2.535288487685076</v>
      </c>
      <c r="AO355">
        <v>66.78939070799302</v>
      </c>
      <c r="AP355">
        <f>(AR355 - AQ355 + BQ355*1E3/(8.314*(BS355+273.15)) * AT355/BP355 * AS355) * BP355/(100*BD355) * 1000/(1000 - AR355)</f>
        <v>0</v>
      </c>
      <c r="AQ355">
        <v>14.77389689959226</v>
      </c>
      <c r="AR355">
        <v>16.01480727272727</v>
      </c>
      <c r="AS355">
        <v>-9.582795214262125E-05</v>
      </c>
      <c r="AT355">
        <v>79.34896621495415</v>
      </c>
      <c r="AU355">
        <v>151</v>
      </c>
      <c r="AV355">
        <v>25</v>
      </c>
      <c r="AW355">
        <f>IF(AU355*$H$13&gt;=AY355,1.0,(AY355/(AY355-AU355*$H$13)))</f>
        <v>0</v>
      </c>
      <c r="AX355">
        <f>(AW355-1)*100</f>
        <v>0</v>
      </c>
      <c r="AY355">
        <f>MAX(0,($B$13+$C$13*BX355)/(1+$D$13*BX355)*BQ355/(BS355+273)*$E$13)</f>
        <v>0</v>
      </c>
      <c r="AZ355">
        <f>$B$11*BY355+$C$11*BZ355+$F$11*CK355*(1-CN355)</f>
        <v>0</v>
      </c>
      <c r="BA355">
        <f>AZ355*BB355</f>
        <v>0</v>
      </c>
      <c r="BB355">
        <f>($B$11*$D$9+$C$11*$D$9+$F$11*((CX355+CP355)/MAX(CX355+CP355+CY355, 0.1)*$I$9+CY355/MAX(CX355+CP355+CY355, 0.1)*$J$9))/($B$11+$C$11+$F$11)</f>
        <v>0</v>
      </c>
      <c r="BC355">
        <f>($B$11*$K$9+$C$11*$K$9+$F$11*((CX355+CP355)/MAX(CX355+CP355+CY355, 0.1)*$P$9+CY355/MAX(CX355+CP355+CY355, 0.1)*$Q$9))/($B$11+$C$11+$F$11)</f>
        <v>0</v>
      </c>
      <c r="BD355">
        <v>6</v>
      </c>
      <c r="BE355">
        <v>0.5</v>
      </c>
      <c r="BF355" t="s">
        <v>361</v>
      </c>
      <c r="BG355">
        <v>2</v>
      </c>
      <c r="BH355" t="b">
        <v>1</v>
      </c>
      <c r="BI355">
        <v>1728494222</v>
      </c>
      <c r="BJ355">
        <v>1182.957777777778</v>
      </c>
      <c r="BK355">
        <v>1217.754444444445</v>
      </c>
      <c r="BL355">
        <v>16.0366037037037</v>
      </c>
      <c r="BM355">
        <v>14.78936666666667</v>
      </c>
      <c r="BN355">
        <v>1193.464444444444</v>
      </c>
      <c r="BO355">
        <v>16.12714814814815</v>
      </c>
      <c r="BP355">
        <v>600.0218148148149</v>
      </c>
      <c r="BQ355">
        <v>97.51449999999998</v>
      </c>
      <c r="BR355">
        <v>0.0999988777777778</v>
      </c>
      <c r="BS355">
        <v>24.77256296296296</v>
      </c>
      <c r="BT355">
        <v>25.03589259259259</v>
      </c>
      <c r="BU355">
        <v>999.9000000000001</v>
      </c>
      <c r="BV355">
        <v>0</v>
      </c>
      <c r="BW355">
        <v>0</v>
      </c>
      <c r="BX355">
        <v>10012.90185185185</v>
      </c>
      <c r="BY355">
        <v>0</v>
      </c>
      <c r="BZ355">
        <v>167.7415925925926</v>
      </c>
      <c r="CA355">
        <v>-34.79662962962963</v>
      </c>
      <c r="CB355">
        <v>1202.237777777778</v>
      </c>
      <c r="CC355">
        <v>1236.034814814815</v>
      </c>
      <c r="CD355">
        <v>1.247235925925926</v>
      </c>
      <c r="CE355">
        <v>1217.754444444445</v>
      </c>
      <c r="CF355">
        <v>14.78936666666667</v>
      </c>
      <c r="CG355">
        <v>1.563801481481481</v>
      </c>
      <c r="CH355">
        <v>1.442177407407407</v>
      </c>
      <c r="CI355">
        <v>13.60666296296296</v>
      </c>
      <c r="CJ355">
        <v>12.36851111111111</v>
      </c>
      <c r="CK355">
        <v>1599.994814814815</v>
      </c>
      <c r="CL355">
        <v>0.6920127407407407</v>
      </c>
      <c r="CM355">
        <v>0.3079872592592593</v>
      </c>
      <c r="CN355">
        <v>0</v>
      </c>
      <c r="CO355">
        <v>2.287477777777778</v>
      </c>
      <c r="CP355">
        <v>0</v>
      </c>
      <c r="CQ355">
        <v>16624.84814814815</v>
      </c>
      <c r="CR355">
        <v>13790.17407407407</v>
      </c>
      <c r="CS355">
        <v>39.99274074074074</v>
      </c>
      <c r="CT355">
        <v>41.44196296296296</v>
      </c>
      <c r="CU355">
        <v>40.38855555555556</v>
      </c>
      <c r="CV355">
        <v>40.18722222222222</v>
      </c>
      <c r="CW355">
        <v>39.36081481481482</v>
      </c>
      <c r="CX355">
        <v>1107.217037037037</v>
      </c>
      <c r="CY355">
        <v>492.7777777777778</v>
      </c>
      <c r="CZ355">
        <v>0</v>
      </c>
      <c r="DA355">
        <v>1728494286.4</v>
      </c>
      <c r="DB355">
        <v>0</v>
      </c>
      <c r="DC355">
        <v>1728490956.5</v>
      </c>
      <c r="DD355" t="s">
        <v>362</v>
      </c>
      <c r="DE355">
        <v>1728490952.5</v>
      </c>
      <c r="DF355">
        <v>1728490956.5</v>
      </c>
      <c r="DG355">
        <v>1</v>
      </c>
      <c r="DH355">
        <v>-0.065</v>
      </c>
      <c r="DI355">
        <v>-0.008</v>
      </c>
      <c r="DJ355">
        <v>-3.246</v>
      </c>
      <c r="DK355">
        <v>-0.091</v>
      </c>
      <c r="DL355">
        <v>52</v>
      </c>
      <c r="DM355">
        <v>15</v>
      </c>
      <c r="DN355">
        <v>0.25</v>
      </c>
      <c r="DO355">
        <v>0.13</v>
      </c>
      <c r="DP355">
        <v>-34.79488249999999</v>
      </c>
      <c r="DQ355">
        <v>0.08350356472804404</v>
      </c>
      <c r="DR355">
        <v>0.1290391546924811</v>
      </c>
      <c r="DS355">
        <v>1</v>
      </c>
      <c r="DT355">
        <v>1.247778</v>
      </c>
      <c r="DU355">
        <v>0.01625335834896754</v>
      </c>
      <c r="DV355">
        <v>0.006861852592412643</v>
      </c>
      <c r="DW355">
        <v>1</v>
      </c>
      <c r="DX355">
        <v>2</v>
      </c>
      <c r="DY355">
        <v>2</v>
      </c>
      <c r="DZ355" t="s">
        <v>371</v>
      </c>
      <c r="EA355">
        <v>3.23013</v>
      </c>
      <c r="EB355">
        <v>2.70443</v>
      </c>
      <c r="EC355">
        <v>0.210339</v>
      </c>
      <c r="ED355">
        <v>0.21346</v>
      </c>
      <c r="EE355">
        <v>0.0840376</v>
      </c>
      <c r="EF355">
        <v>0.0794031</v>
      </c>
      <c r="EG355">
        <v>25968.8</v>
      </c>
      <c r="EH355">
        <v>25212.8</v>
      </c>
      <c r="EI355">
        <v>31488.9</v>
      </c>
      <c r="EJ355">
        <v>30383.4</v>
      </c>
      <c r="EK355">
        <v>38649.2</v>
      </c>
      <c r="EL355">
        <v>36983.3</v>
      </c>
      <c r="EM355">
        <v>44143.3</v>
      </c>
      <c r="EN355">
        <v>42419.9</v>
      </c>
      <c r="EO355">
        <v>1.84592</v>
      </c>
      <c r="EP355">
        <v>1.87465</v>
      </c>
      <c r="EQ355">
        <v>0.078164</v>
      </c>
      <c r="ER355">
        <v>0</v>
      </c>
      <c r="ES355">
        <v>23.7471</v>
      </c>
      <c r="ET355">
        <v>999.9</v>
      </c>
      <c r="EU355">
        <v>69.40000000000001</v>
      </c>
      <c r="EV355">
        <v>24.7</v>
      </c>
      <c r="EW355">
        <v>22.2276</v>
      </c>
      <c r="EX355">
        <v>60.9619</v>
      </c>
      <c r="EY355">
        <v>24.7476</v>
      </c>
      <c r="EZ355">
        <v>1</v>
      </c>
      <c r="FA355">
        <v>-0.0756174</v>
      </c>
      <c r="FB355">
        <v>2.23234</v>
      </c>
      <c r="FC355">
        <v>20.187</v>
      </c>
      <c r="FD355">
        <v>5.21639</v>
      </c>
      <c r="FE355">
        <v>11.998</v>
      </c>
      <c r="FF355">
        <v>4.96445</v>
      </c>
      <c r="FG355">
        <v>3.29553</v>
      </c>
      <c r="FH355">
        <v>9999</v>
      </c>
      <c r="FI355">
        <v>9999</v>
      </c>
      <c r="FJ355">
        <v>9999</v>
      </c>
      <c r="FK355">
        <v>148.9</v>
      </c>
      <c r="FL355">
        <v>4.97098</v>
      </c>
      <c r="FM355">
        <v>1.86768</v>
      </c>
      <c r="FN355">
        <v>1.85889</v>
      </c>
      <c r="FO355">
        <v>1.86508</v>
      </c>
      <c r="FP355">
        <v>1.86308</v>
      </c>
      <c r="FQ355">
        <v>1.86442</v>
      </c>
      <c r="FR355">
        <v>1.85988</v>
      </c>
      <c r="FS355">
        <v>1.864</v>
      </c>
      <c r="FT355">
        <v>0</v>
      </c>
      <c r="FU355">
        <v>0</v>
      </c>
      <c r="FV355">
        <v>0</v>
      </c>
      <c r="FW355">
        <v>0</v>
      </c>
      <c r="FX355" t="s">
        <v>364</v>
      </c>
      <c r="FY355" t="s">
        <v>365</v>
      </c>
      <c r="FZ355" t="s">
        <v>366</v>
      </c>
      <c r="GA355" t="s">
        <v>366</v>
      </c>
      <c r="GB355" t="s">
        <v>366</v>
      </c>
      <c r="GC355" t="s">
        <v>366</v>
      </c>
      <c r="GD355">
        <v>0</v>
      </c>
      <c r="GE355">
        <v>100</v>
      </c>
      <c r="GF355">
        <v>100</v>
      </c>
      <c r="GG355">
        <v>-10.61</v>
      </c>
      <c r="GH355">
        <v>-0.0905</v>
      </c>
      <c r="GI355">
        <v>-2.868309889394353</v>
      </c>
      <c r="GJ355">
        <v>-0.006773961979547998</v>
      </c>
      <c r="GK355">
        <v>-8.296070481250098E-08</v>
      </c>
      <c r="GL355">
        <v>3.322967193956903E-10</v>
      </c>
      <c r="GM355">
        <v>-0.07871069313407227</v>
      </c>
      <c r="GN355">
        <v>-0.00208336341840114</v>
      </c>
      <c r="GO355">
        <v>8.801746095907445E-05</v>
      </c>
      <c r="GP355">
        <v>-2.677693255255651E-07</v>
      </c>
      <c r="GQ355">
        <v>3</v>
      </c>
      <c r="GR355">
        <v>2052</v>
      </c>
      <c r="GS355">
        <v>2</v>
      </c>
      <c r="GT355">
        <v>18</v>
      </c>
      <c r="GU355">
        <v>54.6</v>
      </c>
      <c r="GV355">
        <v>54.5</v>
      </c>
      <c r="GW355">
        <v>2.70142</v>
      </c>
      <c r="GX355">
        <v>2.36694</v>
      </c>
      <c r="GY355">
        <v>1.44897</v>
      </c>
      <c r="GZ355">
        <v>2.31934</v>
      </c>
      <c r="HA355">
        <v>1.55151</v>
      </c>
      <c r="HB355">
        <v>2.25708</v>
      </c>
      <c r="HC355">
        <v>29.8578</v>
      </c>
      <c r="HD355">
        <v>14.421</v>
      </c>
      <c r="HE355">
        <v>18</v>
      </c>
      <c r="HF355">
        <v>419.665</v>
      </c>
      <c r="HG355">
        <v>433.117</v>
      </c>
      <c r="HH355">
        <v>20.5674</v>
      </c>
      <c r="HI355">
        <v>25.9752</v>
      </c>
      <c r="HJ355">
        <v>30.0007</v>
      </c>
      <c r="HK355">
        <v>25.8924</v>
      </c>
      <c r="HL355">
        <v>25.8014</v>
      </c>
      <c r="HM355">
        <v>54.1795</v>
      </c>
      <c r="HN355">
        <v>41.4118</v>
      </c>
      <c r="HO355">
        <v>14.5679</v>
      </c>
      <c r="HP355">
        <v>20.5454</v>
      </c>
      <c r="HQ355">
        <v>1253.36</v>
      </c>
      <c r="HR355">
        <v>14.8042</v>
      </c>
      <c r="HS355">
        <v>99.9453</v>
      </c>
      <c r="HT355">
        <v>101.37</v>
      </c>
    </row>
    <row r="356" spans="1:228">
      <c r="A356">
        <v>340</v>
      </c>
      <c r="B356">
        <v>1728494234.5</v>
      </c>
      <c r="C356">
        <v>3297</v>
      </c>
      <c r="D356" t="s">
        <v>1048</v>
      </c>
      <c r="E356" t="s">
        <v>1049</v>
      </c>
      <c r="F356">
        <v>5</v>
      </c>
      <c r="G356" t="s">
        <v>357</v>
      </c>
      <c r="H356" t="s">
        <v>358</v>
      </c>
      <c r="I356" t="s">
        <v>359</v>
      </c>
      <c r="J356" t="s">
        <v>851</v>
      </c>
      <c r="K356">
        <v>1728494226.714286</v>
      </c>
      <c r="L356">
        <f>(M356)/1000</f>
        <v>0</v>
      </c>
      <c r="M356">
        <f>IF(BH356, AP356, AJ356)</f>
        <v>0</v>
      </c>
      <c r="N356">
        <f>IF(BH356, AK356, AI356)</f>
        <v>0</v>
      </c>
      <c r="O356">
        <f>BJ356 - IF(AW356&gt;1, N356*BD356*100.0/(AY356), 0)</f>
        <v>0</v>
      </c>
      <c r="P356">
        <f>((V356-L356/2)*O356-N356)/(V356+L356/2)</f>
        <v>0</v>
      </c>
      <c r="Q356">
        <f>P356*(BQ356+BR356)/1000.0</f>
        <v>0</v>
      </c>
      <c r="R356">
        <f>(BJ356 - IF(AW356&gt;1, N356*BD356*100.0/(AY356), 0))*(BQ356+BR356)/1000.0</f>
        <v>0</v>
      </c>
      <c r="S356">
        <f>2.0/((1/U356-1/T356)+SIGN(U356)*SQRT((1/U356-1/T356)*(1/U356-1/T356) + 4*BE356/((BE356+1)*(BE356+1))*(2*1/U356*1/T356-1/T356*1/T356)))</f>
        <v>0</v>
      </c>
      <c r="T356">
        <f>IF(LEFT(BF356,1)&lt;&gt;"0",IF(LEFT(BF356,1)="1",3.0,BG356),$D$5+$E$5*(BX356*BQ356/($K$5*1000))+$F$5*(BX356*BQ356/($K$5*1000))*MAX(MIN(BD356,$J$5),$I$5)*MAX(MIN(BD356,$J$5),$I$5)+$G$5*MAX(MIN(BD356,$J$5),$I$5)*(BX356*BQ356/($K$5*1000))+$H$5*(BX356*BQ356/($K$5*1000))*(BX356*BQ356/($K$5*1000)))</f>
        <v>0</v>
      </c>
      <c r="U356">
        <f>L356*(1000-(1000*0.61365*exp(17.502*Y356/(240.97+Y356))/(BQ356+BR356)+BL356)/2)/(1000*0.61365*exp(17.502*Y356/(240.97+Y356))/(BQ356+BR356)-BL356)</f>
        <v>0</v>
      </c>
      <c r="V356">
        <f>1/((BE356+1)/(S356/1.6)+1/(T356/1.37)) + BE356/((BE356+1)/(S356/1.6) + BE356/(T356/1.37))</f>
        <v>0</v>
      </c>
      <c r="W356">
        <f>(AZ356*BC356)</f>
        <v>0</v>
      </c>
      <c r="X356">
        <f>(BS356+(W356+2*0.95*5.67E-8*(((BS356+$B$7)+273)^4-(BS356+273)^4)-44100*L356)/(1.84*29.3*T356+8*0.95*5.67E-8*(BS356+273)^3))</f>
        <v>0</v>
      </c>
      <c r="Y356">
        <f>($C$7*BT356+$D$7*BU356+$E$7*X356)</f>
        <v>0</v>
      </c>
      <c r="Z356">
        <f>0.61365*exp(17.502*Y356/(240.97+Y356))</f>
        <v>0</v>
      </c>
      <c r="AA356">
        <f>(AB356/AC356*100)</f>
        <v>0</v>
      </c>
      <c r="AB356">
        <f>BL356*(BQ356+BR356)/1000</f>
        <v>0</v>
      </c>
      <c r="AC356">
        <f>0.61365*exp(17.502*BS356/(240.97+BS356))</f>
        <v>0</v>
      </c>
      <c r="AD356">
        <f>(Z356-BL356*(BQ356+BR356)/1000)</f>
        <v>0</v>
      </c>
      <c r="AE356">
        <f>(-L356*44100)</f>
        <v>0</v>
      </c>
      <c r="AF356">
        <f>2*29.3*T356*0.92*(BS356-Y356)</f>
        <v>0</v>
      </c>
      <c r="AG356">
        <f>2*0.95*5.67E-8*(((BS356+$B$7)+273)^4-(Y356+273)^4)</f>
        <v>0</v>
      </c>
      <c r="AH356">
        <f>W356+AG356+AE356+AF356</f>
        <v>0</v>
      </c>
      <c r="AI356">
        <f>BP356*AW356*(BK356-BJ356*(1000-AW356*BM356)/(1000-AW356*BL356))/(100*BD356)</f>
        <v>0</v>
      </c>
      <c r="AJ356">
        <f>1000*BP356*AW356*(BL356-BM356)/(100*BD356*(1000-AW356*BL356))</f>
        <v>0</v>
      </c>
      <c r="AK356">
        <f>(AL356 - AM356 - BQ356*1E3/(8.314*(BS356+273.15)) * AO356/BP356 * AN356) * BP356/(100*BD356) * (1000 - BM356)/1000</f>
        <v>0</v>
      </c>
      <c r="AL356">
        <v>1261.522744912479</v>
      </c>
      <c r="AM356">
        <v>1232.692787878788</v>
      </c>
      <c r="AN356">
        <v>2.539612360042975</v>
      </c>
      <c r="AO356">
        <v>66.78939070799302</v>
      </c>
      <c r="AP356">
        <f>(AR356 - AQ356 + BQ356*1E3/(8.314*(BS356+273.15)) * AT356/BP356 * AS356) * BP356/(100*BD356) * 1000/(1000 - AR356)</f>
        <v>0</v>
      </c>
      <c r="AQ356">
        <v>14.77679458256011</v>
      </c>
      <c r="AR356">
        <v>16.00407393939394</v>
      </c>
      <c r="AS356">
        <v>-4.334325872786351E-05</v>
      </c>
      <c r="AT356">
        <v>79.34896621495415</v>
      </c>
      <c r="AU356">
        <v>151</v>
      </c>
      <c r="AV356">
        <v>25</v>
      </c>
      <c r="AW356">
        <f>IF(AU356*$H$13&gt;=AY356,1.0,(AY356/(AY356-AU356*$H$13)))</f>
        <v>0</v>
      </c>
      <c r="AX356">
        <f>(AW356-1)*100</f>
        <v>0</v>
      </c>
      <c r="AY356">
        <f>MAX(0,($B$13+$C$13*BX356)/(1+$D$13*BX356)*BQ356/(BS356+273)*$E$13)</f>
        <v>0</v>
      </c>
      <c r="AZ356">
        <f>$B$11*BY356+$C$11*BZ356+$F$11*CK356*(1-CN356)</f>
        <v>0</v>
      </c>
      <c r="BA356">
        <f>AZ356*BB356</f>
        <v>0</v>
      </c>
      <c r="BB356">
        <f>($B$11*$D$9+$C$11*$D$9+$F$11*((CX356+CP356)/MAX(CX356+CP356+CY356, 0.1)*$I$9+CY356/MAX(CX356+CP356+CY356, 0.1)*$J$9))/($B$11+$C$11+$F$11)</f>
        <v>0</v>
      </c>
      <c r="BC356">
        <f>($B$11*$K$9+$C$11*$K$9+$F$11*((CX356+CP356)/MAX(CX356+CP356+CY356, 0.1)*$P$9+CY356/MAX(CX356+CP356+CY356, 0.1)*$Q$9))/($B$11+$C$11+$F$11)</f>
        <v>0</v>
      </c>
      <c r="BD356">
        <v>6</v>
      </c>
      <c r="BE356">
        <v>0.5</v>
      </c>
      <c r="BF356" t="s">
        <v>361</v>
      </c>
      <c r="BG356">
        <v>2</v>
      </c>
      <c r="BH356" t="b">
        <v>1</v>
      </c>
      <c r="BI356">
        <v>1728494226.714286</v>
      </c>
      <c r="BJ356">
        <v>1194.773928571429</v>
      </c>
      <c r="BK356">
        <v>1229.541071428572</v>
      </c>
      <c r="BL356">
        <v>16.02411428571428</v>
      </c>
      <c r="BM356">
        <v>14.77959285714286</v>
      </c>
      <c r="BN356">
        <v>1205.346428571429</v>
      </c>
      <c r="BO356">
        <v>16.11466071428572</v>
      </c>
      <c r="BP356">
        <v>600.0201071428571</v>
      </c>
      <c r="BQ356">
        <v>97.51439285714287</v>
      </c>
      <c r="BR356">
        <v>0.1000464714285714</v>
      </c>
      <c r="BS356">
        <v>24.76660357142857</v>
      </c>
      <c r="BT356">
        <v>25.03225</v>
      </c>
      <c r="BU356">
        <v>999.9000000000002</v>
      </c>
      <c r="BV356">
        <v>0</v>
      </c>
      <c r="BW356">
        <v>0</v>
      </c>
      <c r="BX356">
        <v>10004.0475</v>
      </c>
      <c r="BY356">
        <v>0</v>
      </c>
      <c r="BZ356">
        <v>158.8222142857143</v>
      </c>
      <c r="CA356">
        <v>-34.76707142857142</v>
      </c>
      <c r="CB356">
        <v>1214.231071428571</v>
      </c>
      <c r="CC356">
        <v>1247.986785714286</v>
      </c>
      <c r="CD356">
        <v>1.244522857142857</v>
      </c>
      <c r="CE356">
        <v>1229.541071428572</v>
      </c>
      <c r="CF356">
        <v>14.77959285714286</v>
      </c>
      <c r="CG356">
        <v>1.562581428571429</v>
      </c>
      <c r="CH356">
        <v>1.4412225</v>
      </c>
      <c r="CI356">
        <v>13.59467142857143</v>
      </c>
      <c r="CJ356">
        <v>12.35843571428571</v>
      </c>
      <c r="CK356">
        <v>1599.983214285714</v>
      </c>
      <c r="CL356">
        <v>0.6920133571428574</v>
      </c>
      <c r="CM356">
        <v>0.3079866428571429</v>
      </c>
      <c r="CN356">
        <v>0</v>
      </c>
      <c r="CO356">
        <v>2.274864285714286</v>
      </c>
      <c r="CP356">
        <v>0</v>
      </c>
      <c r="CQ356">
        <v>16625.27857142857</v>
      </c>
      <c r="CR356">
        <v>13790.075</v>
      </c>
      <c r="CS356">
        <v>40.06667857142856</v>
      </c>
      <c r="CT356">
        <v>41.50192857142856</v>
      </c>
      <c r="CU356">
        <v>40.45732142857141</v>
      </c>
      <c r="CV356">
        <v>40.26757142857142</v>
      </c>
      <c r="CW356">
        <v>39.4105</v>
      </c>
      <c r="CX356">
        <v>1107.209642857143</v>
      </c>
      <c r="CY356">
        <v>492.7735714285715</v>
      </c>
      <c r="CZ356">
        <v>0</v>
      </c>
      <c r="DA356">
        <v>1728494291.2</v>
      </c>
      <c r="DB356">
        <v>0</v>
      </c>
      <c r="DC356">
        <v>1728490956.5</v>
      </c>
      <c r="DD356" t="s">
        <v>362</v>
      </c>
      <c r="DE356">
        <v>1728490952.5</v>
      </c>
      <c r="DF356">
        <v>1728490956.5</v>
      </c>
      <c r="DG356">
        <v>1</v>
      </c>
      <c r="DH356">
        <v>-0.065</v>
      </c>
      <c r="DI356">
        <v>-0.008</v>
      </c>
      <c r="DJ356">
        <v>-3.246</v>
      </c>
      <c r="DK356">
        <v>-0.091</v>
      </c>
      <c r="DL356">
        <v>52</v>
      </c>
      <c r="DM356">
        <v>15</v>
      </c>
      <c r="DN356">
        <v>0.25</v>
      </c>
      <c r="DO356">
        <v>0.13</v>
      </c>
      <c r="DP356">
        <v>-34.80509024390243</v>
      </c>
      <c r="DQ356">
        <v>0.5263317073170787</v>
      </c>
      <c r="DR356">
        <v>0.1232969740393397</v>
      </c>
      <c r="DS356">
        <v>0</v>
      </c>
      <c r="DT356">
        <v>1.24355512195122</v>
      </c>
      <c r="DU356">
        <v>-0.03041080139372791</v>
      </c>
      <c r="DV356">
        <v>0.009348793615130163</v>
      </c>
      <c r="DW356">
        <v>1</v>
      </c>
      <c r="DX356">
        <v>1</v>
      </c>
      <c r="DY356">
        <v>2</v>
      </c>
      <c r="DZ356" t="s">
        <v>363</v>
      </c>
      <c r="EA356">
        <v>3.23038</v>
      </c>
      <c r="EB356">
        <v>2.70458</v>
      </c>
      <c r="EC356">
        <v>0.211696</v>
      </c>
      <c r="ED356">
        <v>0.214829</v>
      </c>
      <c r="EE356">
        <v>0.083998</v>
      </c>
      <c r="EF356">
        <v>0.0794006</v>
      </c>
      <c r="EG356">
        <v>25924.4</v>
      </c>
      <c r="EH356">
        <v>25168.6</v>
      </c>
      <c r="EI356">
        <v>31489.1</v>
      </c>
      <c r="EJ356">
        <v>30383</v>
      </c>
      <c r="EK356">
        <v>38651.1</v>
      </c>
      <c r="EL356">
        <v>36982.7</v>
      </c>
      <c r="EM356">
        <v>44143.6</v>
      </c>
      <c r="EN356">
        <v>42419.1</v>
      </c>
      <c r="EO356">
        <v>1.8467</v>
      </c>
      <c r="EP356">
        <v>1.8742</v>
      </c>
      <c r="EQ356">
        <v>0.0785701</v>
      </c>
      <c r="ER356">
        <v>0</v>
      </c>
      <c r="ES356">
        <v>23.7428</v>
      </c>
      <c r="ET356">
        <v>999.9</v>
      </c>
      <c r="EU356">
        <v>69.40000000000001</v>
      </c>
      <c r="EV356">
        <v>24.7</v>
      </c>
      <c r="EW356">
        <v>22.2278</v>
      </c>
      <c r="EX356">
        <v>61.2419</v>
      </c>
      <c r="EY356">
        <v>24.5753</v>
      </c>
      <c r="EZ356">
        <v>1</v>
      </c>
      <c r="FA356">
        <v>-0.0750864</v>
      </c>
      <c r="FB356">
        <v>2.22197</v>
      </c>
      <c r="FC356">
        <v>20.1873</v>
      </c>
      <c r="FD356">
        <v>5.21624</v>
      </c>
      <c r="FE356">
        <v>11.998</v>
      </c>
      <c r="FF356">
        <v>4.96375</v>
      </c>
      <c r="FG356">
        <v>3.29558</v>
      </c>
      <c r="FH356">
        <v>9999</v>
      </c>
      <c r="FI356">
        <v>9999</v>
      </c>
      <c r="FJ356">
        <v>9999</v>
      </c>
      <c r="FK356">
        <v>148.9</v>
      </c>
      <c r="FL356">
        <v>4.97098</v>
      </c>
      <c r="FM356">
        <v>1.86768</v>
      </c>
      <c r="FN356">
        <v>1.8589</v>
      </c>
      <c r="FO356">
        <v>1.86508</v>
      </c>
      <c r="FP356">
        <v>1.86309</v>
      </c>
      <c r="FQ356">
        <v>1.86439</v>
      </c>
      <c r="FR356">
        <v>1.85989</v>
      </c>
      <c r="FS356">
        <v>1.86401</v>
      </c>
      <c r="FT356">
        <v>0</v>
      </c>
      <c r="FU356">
        <v>0</v>
      </c>
      <c r="FV356">
        <v>0</v>
      </c>
      <c r="FW356">
        <v>0</v>
      </c>
      <c r="FX356" t="s">
        <v>364</v>
      </c>
      <c r="FY356" t="s">
        <v>365</v>
      </c>
      <c r="FZ356" t="s">
        <v>366</v>
      </c>
      <c r="GA356" t="s">
        <v>366</v>
      </c>
      <c r="GB356" t="s">
        <v>366</v>
      </c>
      <c r="GC356" t="s">
        <v>366</v>
      </c>
      <c r="GD356">
        <v>0</v>
      </c>
      <c r="GE356">
        <v>100</v>
      </c>
      <c r="GF356">
        <v>100</v>
      </c>
      <c r="GG356">
        <v>-10.68</v>
      </c>
      <c r="GH356">
        <v>-0.0905</v>
      </c>
      <c r="GI356">
        <v>-2.868309889394353</v>
      </c>
      <c r="GJ356">
        <v>-0.006773961979547998</v>
      </c>
      <c r="GK356">
        <v>-8.296070481250098E-08</v>
      </c>
      <c r="GL356">
        <v>3.322967193956903E-10</v>
      </c>
      <c r="GM356">
        <v>-0.07871069313407227</v>
      </c>
      <c r="GN356">
        <v>-0.00208336341840114</v>
      </c>
      <c r="GO356">
        <v>8.801746095907445E-05</v>
      </c>
      <c r="GP356">
        <v>-2.677693255255651E-07</v>
      </c>
      <c r="GQ356">
        <v>3</v>
      </c>
      <c r="GR356">
        <v>2052</v>
      </c>
      <c r="GS356">
        <v>2</v>
      </c>
      <c r="GT356">
        <v>18</v>
      </c>
      <c r="GU356">
        <v>54.7</v>
      </c>
      <c r="GV356">
        <v>54.6</v>
      </c>
      <c r="GW356">
        <v>2.72583</v>
      </c>
      <c r="GX356">
        <v>2.36328</v>
      </c>
      <c r="GY356">
        <v>1.44775</v>
      </c>
      <c r="GZ356">
        <v>2.32056</v>
      </c>
      <c r="HA356">
        <v>1.55151</v>
      </c>
      <c r="HB356">
        <v>2.37793</v>
      </c>
      <c r="HC356">
        <v>29.8792</v>
      </c>
      <c r="HD356">
        <v>14.4297</v>
      </c>
      <c r="HE356">
        <v>18</v>
      </c>
      <c r="HF356">
        <v>420.127</v>
      </c>
      <c r="HG356">
        <v>432.911</v>
      </c>
      <c r="HH356">
        <v>20.537</v>
      </c>
      <c r="HI356">
        <v>25.9834</v>
      </c>
      <c r="HJ356">
        <v>30.0007</v>
      </c>
      <c r="HK356">
        <v>25.9</v>
      </c>
      <c r="HL356">
        <v>25.8089</v>
      </c>
      <c r="HM356">
        <v>54.5861</v>
      </c>
      <c r="HN356">
        <v>41.4118</v>
      </c>
      <c r="HO356">
        <v>14.5679</v>
      </c>
      <c r="HP356">
        <v>20.5151</v>
      </c>
      <c r="HQ356">
        <v>1263.38</v>
      </c>
      <c r="HR356">
        <v>14.8297</v>
      </c>
      <c r="HS356">
        <v>99.946</v>
      </c>
      <c r="HT356">
        <v>101.368</v>
      </c>
    </row>
    <row r="357" spans="1:228">
      <c r="A357">
        <v>341</v>
      </c>
      <c r="B357">
        <v>1728494239.5</v>
      </c>
      <c r="C357">
        <v>3302</v>
      </c>
      <c r="D357" t="s">
        <v>1050</v>
      </c>
      <c r="E357" t="s">
        <v>1051</v>
      </c>
      <c r="F357">
        <v>5</v>
      </c>
      <c r="G357" t="s">
        <v>357</v>
      </c>
      <c r="H357" t="s">
        <v>358</v>
      </c>
      <c r="I357" t="s">
        <v>359</v>
      </c>
      <c r="J357" t="s">
        <v>851</v>
      </c>
      <c r="K357">
        <v>1728494232</v>
      </c>
      <c r="L357">
        <f>(M357)/1000</f>
        <v>0</v>
      </c>
      <c r="M357">
        <f>IF(BH357, AP357, AJ357)</f>
        <v>0</v>
      </c>
      <c r="N357">
        <f>IF(BH357, AK357, AI357)</f>
        <v>0</v>
      </c>
      <c r="O357">
        <f>BJ357 - IF(AW357&gt;1, N357*BD357*100.0/(AY357), 0)</f>
        <v>0</v>
      </c>
      <c r="P357">
        <f>((V357-L357/2)*O357-N357)/(V357+L357/2)</f>
        <v>0</v>
      </c>
      <c r="Q357">
        <f>P357*(BQ357+BR357)/1000.0</f>
        <v>0</v>
      </c>
      <c r="R357">
        <f>(BJ357 - IF(AW357&gt;1, N357*BD357*100.0/(AY357), 0))*(BQ357+BR357)/1000.0</f>
        <v>0</v>
      </c>
      <c r="S357">
        <f>2.0/((1/U357-1/T357)+SIGN(U357)*SQRT((1/U357-1/T357)*(1/U357-1/T357) + 4*BE357/((BE357+1)*(BE357+1))*(2*1/U357*1/T357-1/T357*1/T357)))</f>
        <v>0</v>
      </c>
      <c r="T357">
        <f>IF(LEFT(BF357,1)&lt;&gt;"0",IF(LEFT(BF357,1)="1",3.0,BG357),$D$5+$E$5*(BX357*BQ357/($K$5*1000))+$F$5*(BX357*BQ357/($K$5*1000))*MAX(MIN(BD357,$J$5),$I$5)*MAX(MIN(BD357,$J$5),$I$5)+$G$5*MAX(MIN(BD357,$J$5),$I$5)*(BX357*BQ357/($K$5*1000))+$H$5*(BX357*BQ357/($K$5*1000))*(BX357*BQ357/($K$5*1000)))</f>
        <v>0</v>
      </c>
      <c r="U357">
        <f>L357*(1000-(1000*0.61365*exp(17.502*Y357/(240.97+Y357))/(BQ357+BR357)+BL357)/2)/(1000*0.61365*exp(17.502*Y357/(240.97+Y357))/(BQ357+BR357)-BL357)</f>
        <v>0</v>
      </c>
      <c r="V357">
        <f>1/((BE357+1)/(S357/1.6)+1/(T357/1.37)) + BE357/((BE357+1)/(S357/1.6) + BE357/(T357/1.37))</f>
        <v>0</v>
      </c>
      <c r="W357">
        <f>(AZ357*BC357)</f>
        <v>0</v>
      </c>
      <c r="X357">
        <f>(BS357+(W357+2*0.95*5.67E-8*(((BS357+$B$7)+273)^4-(BS357+273)^4)-44100*L357)/(1.84*29.3*T357+8*0.95*5.67E-8*(BS357+273)^3))</f>
        <v>0</v>
      </c>
      <c r="Y357">
        <f>($C$7*BT357+$D$7*BU357+$E$7*X357)</f>
        <v>0</v>
      </c>
      <c r="Z357">
        <f>0.61365*exp(17.502*Y357/(240.97+Y357))</f>
        <v>0</v>
      </c>
      <c r="AA357">
        <f>(AB357/AC357*100)</f>
        <v>0</v>
      </c>
      <c r="AB357">
        <f>BL357*(BQ357+BR357)/1000</f>
        <v>0</v>
      </c>
      <c r="AC357">
        <f>0.61365*exp(17.502*BS357/(240.97+BS357))</f>
        <v>0</v>
      </c>
      <c r="AD357">
        <f>(Z357-BL357*(BQ357+BR357)/1000)</f>
        <v>0</v>
      </c>
      <c r="AE357">
        <f>(-L357*44100)</f>
        <v>0</v>
      </c>
      <c r="AF357">
        <f>2*29.3*T357*0.92*(BS357-Y357)</f>
        <v>0</v>
      </c>
      <c r="AG357">
        <f>2*0.95*5.67E-8*(((BS357+$B$7)+273)^4-(Y357+273)^4)</f>
        <v>0</v>
      </c>
      <c r="AH357">
        <f>W357+AG357+AE357+AF357</f>
        <v>0</v>
      </c>
      <c r="AI357">
        <f>BP357*AW357*(BK357-BJ357*(1000-AW357*BM357)/(1000-AW357*BL357))/(100*BD357)</f>
        <v>0</v>
      </c>
      <c r="AJ357">
        <f>1000*BP357*AW357*(BL357-BM357)/(100*BD357*(1000-AW357*BL357))</f>
        <v>0</v>
      </c>
      <c r="AK357">
        <f>(AL357 - AM357 - BQ357*1E3/(8.314*(BS357+273.15)) * AO357/BP357 * AN357) * BP357/(100*BD357) * (1000 - BM357)/1000</f>
        <v>0</v>
      </c>
      <c r="AL357">
        <v>1274.390276563332</v>
      </c>
      <c r="AM357">
        <v>1245.365878787879</v>
      </c>
      <c r="AN357">
        <v>2.507525648798274</v>
      </c>
      <c r="AO357">
        <v>66.78939070799302</v>
      </c>
      <c r="AP357">
        <f>(AR357 - AQ357 + BQ357*1E3/(8.314*(BS357+273.15)) * AT357/BP357 * AS357) * BP357/(100*BD357) * 1000/(1000 - AR357)</f>
        <v>0</v>
      </c>
      <c r="AQ357">
        <v>14.77902579582316</v>
      </c>
      <c r="AR357">
        <v>15.99869272727273</v>
      </c>
      <c r="AS357">
        <v>-1.680022307985891E-05</v>
      </c>
      <c r="AT357">
        <v>79.34896621495415</v>
      </c>
      <c r="AU357">
        <v>150</v>
      </c>
      <c r="AV357">
        <v>25</v>
      </c>
      <c r="AW357">
        <f>IF(AU357*$H$13&gt;=AY357,1.0,(AY357/(AY357-AU357*$H$13)))</f>
        <v>0</v>
      </c>
      <c r="AX357">
        <f>(AW357-1)*100</f>
        <v>0</v>
      </c>
      <c r="AY357">
        <f>MAX(0,($B$13+$C$13*BX357)/(1+$D$13*BX357)*BQ357/(BS357+273)*$E$13)</f>
        <v>0</v>
      </c>
      <c r="AZ357">
        <f>$B$11*BY357+$C$11*BZ357+$F$11*CK357*(1-CN357)</f>
        <v>0</v>
      </c>
      <c r="BA357">
        <f>AZ357*BB357</f>
        <v>0</v>
      </c>
      <c r="BB357">
        <f>($B$11*$D$9+$C$11*$D$9+$F$11*((CX357+CP357)/MAX(CX357+CP357+CY357, 0.1)*$I$9+CY357/MAX(CX357+CP357+CY357, 0.1)*$J$9))/($B$11+$C$11+$F$11)</f>
        <v>0</v>
      </c>
      <c r="BC357">
        <f>($B$11*$K$9+$C$11*$K$9+$F$11*((CX357+CP357)/MAX(CX357+CP357+CY357, 0.1)*$P$9+CY357/MAX(CX357+CP357+CY357, 0.1)*$Q$9))/($B$11+$C$11+$F$11)</f>
        <v>0</v>
      </c>
      <c r="BD357">
        <v>6</v>
      </c>
      <c r="BE357">
        <v>0.5</v>
      </c>
      <c r="BF357" t="s">
        <v>361</v>
      </c>
      <c r="BG357">
        <v>2</v>
      </c>
      <c r="BH357" t="b">
        <v>1</v>
      </c>
      <c r="BI357">
        <v>1728494232</v>
      </c>
      <c r="BJ357">
        <v>1207.988518518519</v>
      </c>
      <c r="BK357">
        <v>1242.796666666666</v>
      </c>
      <c r="BL357">
        <v>16.01022592592592</v>
      </c>
      <c r="BM357">
        <v>14.77644444444445</v>
      </c>
      <c r="BN357">
        <v>1218.633333333333</v>
      </c>
      <c r="BO357">
        <v>16.10075925925926</v>
      </c>
      <c r="BP357">
        <v>600.0233333333333</v>
      </c>
      <c r="BQ357">
        <v>97.51460370370371</v>
      </c>
      <c r="BR357">
        <v>0.1000652259259259</v>
      </c>
      <c r="BS357">
        <v>24.76508888888889</v>
      </c>
      <c r="BT357">
        <v>25.02973333333334</v>
      </c>
      <c r="BU357">
        <v>999.9000000000001</v>
      </c>
      <c r="BV357">
        <v>0</v>
      </c>
      <c r="BW357">
        <v>0</v>
      </c>
      <c r="BX357">
        <v>9999.519629629631</v>
      </c>
      <c r="BY357">
        <v>0</v>
      </c>
      <c r="BZ357">
        <v>148.8129259259259</v>
      </c>
      <c r="CA357">
        <v>-34.80868148148149</v>
      </c>
      <c r="CB357">
        <v>1227.642962962963</v>
      </c>
      <c r="CC357">
        <v>1261.436666666667</v>
      </c>
      <c r="CD357">
        <v>1.233768888888889</v>
      </c>
      <c r="CE357">
        <v>1242.796666666666</v>
      </c>
      <c r="CF357">
        <v>14.77644444444445</v>
      </c>
      <c r="CG357">
        <v>1.56123</v>
      </c>
      <c r="CH357">
        <v>1.440919259259259</v>
      </c>
      <c r="CI357">
        <v>13.58136666666667</v>
      </c>
      <c r="CJ357">
        <v>12.35524074074074</v>
      </c>
      <c r="CK357">
        <v>1599.967407407408</v>
      </c>
      <c r="CL357">
        <v>0.6920049999999998</v>
      </c>
      <c r="CM357">
        <v>0.307995</v>
      </c>
      <c r="CN357">
        <v>0</v>
      </c>
      <c r="CO357">
        <v>2.229451851851852</v>
      </c>
      <c r="CP357">
        <v>0</v>
      </c>
      <c r="CQ357">
        <v>16625.86296296296</v>
      </c>
      <c r="CR357">
        <v>13789.9</v>
      </c>
      <c r="CS357">
        <v>40.1571111111111</v>
      </c>
      <c r="CT357">
        <v>41.56466666666667</v>
      </c>
      <c r="CU357">
        <v>40.53448148148149</v>
      </c>
      <c r="CV357">
        <v>40.35844444444444</v>
      </c>
      <c r="CW357">
        <v>39.48114814814814</v>
      </c>
      <c r="CX357">
        <v>1107.184814814815</v>
      </c>
      <c r="CY357">
        <v>492.7825925925925</v>
      </c>
      <c r="CZ357">
        <v>0</v>
      </c>
      <c r="DA357">
        <v>1728494296.6</v>
      </c>
      <c r="DB357">
        <v>0</v>
      </c>
      <c r="DC357">
        <v>1728490956.5</v>
      </c>
      <c r="DD357" t="s">
        <v>362</v>
      </c>
      <c r="DE357">
        <v>1728490952.5</v>
      </c>
      <c r="DF357">
        <v>1728490956.5</v>
      </c>
      <c r="DG357">
        <v>1</v>
      </c>
      <c r="DH357">
        <v>-0.065</v>
      </c>
      <c r="DI357">
        <v>-0.008</v>
      </c>
      <c r="DJ357">
        <v>-3.246</v>
      </c>
      <c r="DK357">
        <v>-0.091</v>
      </c>
      <c r="DL357">
        <v>52</v>
      </c>
      <c r="DM357">
        <v>15</v>
      </c>
      <c r="DN357">
        <v>0.25</v>
      </c>
      <c r="DO357">
        <v>0.13</v>
      </c>
      <c r="DP357">
        <v>-34.78872</v>
      </c>
      <c r="DQ357">
        <v>-0.3982401500937927</v>
      </c>
      <c r="DR357">
        <v>0.08776636371640339</v>
      </c>
      <c r="DS357">
        <v>0</v>
      </c>
      <c r="DT357">
        <v>1.239698</v>
      </c>
      <c r="DU357">
        <v>-0.115713095684807</v>
      </c>
      <c r="DV357">
        <v>0.01299895595807601</v>
      </c>
      <c r="DW357">
        <v>0</v>
      </c>
      <c r="DX357">
        <v>0</v>
      </c>
      <c r="DY357">
        <v>2</v>
      </c>
      <c r="DZ357" t="s">
        <v>386</v>
      </c>
      <c r="EA357">
        <v>3.2301</v>
      </c>
      <c r="EB357">
        <v>2.70437</v>
      </c>
      <c r="EC357">
        <v>0.213044</v>
      </c>
      <c r="ED357">
        <v>0.216163</v>
      </c>
      <c r="EE357">
        <v>0.0839782</v>
      </c>
      <c r="EF357">
        <v>0.0794262</v>
      </c>
      <c r="EG357">
        <v>25879.1</v>
      </c>
      <c r="EH357">
        <v>25125.9</v>
      </c>
      <c r="EI357">
        <v>31488</v>
      </c>
      <c r="EJ357">
        <v>30383.1</v>
      </c>
      <c r="EK357">
        <v>38650.9</v>
      </c>
      <c r="EL357">
        <v>36982</v>
      </c>
      <c r="EM357">
        <v>44142.2</v>
      </c>
      <c r="EN357">
        <v>42419.4</v>
      </c>
      <c r="EO357">
        <v>1.84783</v>
      </c>
      <c r="EP357">
        <v>1.874</v>
      </c>
      <c r="EQ357">
        <v>0.0788942</v>
      </c>
      <c r="ER357">
        <v>0</v>
      </c>
      <c r="ES357">
        <v>23.7376</v>
      </c>
      <c r="ET357">
        <v>999.9</v>
      </c>
      <c r="EU357">
        <v>69.40000000000001</v>
      </c>
      <c r="EV357">
        <v>24.7</v>
      </c>
      <c r="EW357">
        <v>22.2282</v>
      </c>
      <c r="EX357">
        <v>61.0719</v>
      </c>
      <c r="EY357">
        <v>24.9599</v>
      </c>
      <c r="EZ357">
        <v>1</v>
      </c>
      <c r="FA357">
        <v>-0.0744385</v>
      </c>
      <c r="FB357">
        <v>2.22504</v>
      </c>
      <c r="FC357">
        <v>20.1872</v>
      </c>
      <c r="FD357">
        <v>5.21744</v>
      </c>
      <c r="FE357">
        <v>11.998</v>
      </c>
      <c r="FF357">
        <v>4.9644</v>
      </c>
      <c r="FG357">
        <v>3.2957</v>
      </c>
      <c r="FH357">
        <v>9999</v>
      </c>
      <c r="FI357">
        <v>9999</v>
      </c>
      <c r="FJ357">
        <v>9999</v>
      </c>
      <c r="FK357">
        <v>148.9</v>
      </c>
      <c r="FL357">
        <v>4.97098</v>
      </c>
      <c r="FM357">
        <v>1.86768</v>
      </c>
      <c r="FN357">
        <v>1.85892</v>
      </c>
      <c r="FO357">
        <v>1.86508</v>
      </c>
      <c r="FP357">
        <v>1.86308</v>
      </c>
      <c r="FQ357">
        <v>1.86441</v>
      </c>
      <c r="FR357">
        <v>1.85989</v>
      </c>
      <c r="FS357">
        <v>1.86401</v>
      </c>
      <c r="FT357">
        <v>0</v>
      </c>
      <c r="FU357">
        <v>0</v>
      </c>
      <c r="FV357">
        <v>0</v>
      </c>
      <c r="FW357">
        <v>0</v>
      </c>
      <c r="FX357" t="s">
        <v>364</v>
      </c>
      <c r="FY357" t="s">
        <v>365</v>
      </c>
      <c r="FZ357" t="s">
        <v>366</v>
      </c>
      <c r="GA357" t="s">
        <v>366</v>
      </c>
      <c r="GB357" t="s">
        <v>366</v>
      </c>
      <c r="GC357" t="s">
        <v>366</v>
      </c>
      <c r="GD357">
        <v>0</v>
      </c>
      <c r="GE357">
        <v>100</v>
      </c>
      <c r="GF357">
        <v>100</v>
      </c>
      <c r="GG357">
        <v>-10.75</v>
      </c>
      <c r="GH357">
        <v>-0.0906</v>
      </c>
      <c r="GI357">
        <v>-2.868309889394353</v>
      </c>
      <c r="GJ357">
        <v>-0.006773961979547998</v>
      </c>
      <c r="GK357">
        <v>-8.296070481250098E-08</v>
      </c>
      <c r="GL357">
        <v>3.322967193956903E-10</v>
      </c>
      <c r="GM357">
        <v>-0.07871069313407227</v>
      </c>
      <c r="GN357">
        <v>-0.00208336341840114</v>
      </c>
      <c r="GO357">
        <v>8.801746095907445E-05</v>
      </c>
      <c r="GP357">
        <v>-2.677693255255651E-07</v>
      </c>
      <c r="GQ357">
        <v>3</v>
      </c>
      <c r="GR357">
        <v>2052</v>
      </c>
      <c r="GS357">
        <v>2</v>
      </c>
      <c r="GT357">
        <v>18</v>
      </c>
      <c r="GU357">
        <v>54.8</v>
      </c>
      <c r="GV357">
        <v>54.7</v>
      </c>
      <c r="GW357">
        <v>2.74536</v>
      </c>
      <c r="GX357">
        <v>2.35229</v>
      </c>
      <c r="GY357">
        <v>1.44897</v>
      </c>
      <c r="GZ357">
        <v>2.31934</v>
      </c>
      <c r="HA357">
        <v>1.55151</v>
      </c>
      <c r="HB357">
        <v>2.31934</v>
      </c>
      <c r="HC357">
        <v>29.8792</v>
      </c>
      <c r="HD357">
        <v>14.421</v>
      </c>
      <c r="HE357">
        <v>18</v>
      </c>
      <c r="HF357">
        <v>420.776</v>
      </c>
      <c r="HG357">
        <v>432.849</v>
      </c>
      <c r="HH357">
        <v>20.5084</v>
      </c>
      <c r="HI357">
        <v>25.9906</v>
      </c>
      <c r="HJ357">
        <v>30.0006</v>
      </c>
      <c r="HK357">
        <v>25.9075</v>
      </c>
      <c r="HL357">
        <v>25.8159</v>
      </c>
      <c r="HM357">
        <v>55.0549</v>
      </c>
      <c r="HN357">
        <v>41.4118</v>
      </c>
      <c r="HO357">
        <v>14.5679</v>
      </c>
      <c r="HP357">
        <v>20.4864</v>
      </c>
      <c r="HQ357">
        <v>1278.43</v>
      </c>
      <c r="HR357">
        <v>14.8538</v>
      </c>
      <c r="HS357">
        <v>99.9427</v>
      </c>
      <c r="HT357">
        <v>101.369</v>
      </c>
    </row>
    <row r="358" spans="1:228">
      <c r="A358">
        <v>342</v>
      </c>
      <c r="B358">
        <v>1728494244.5</v>
      </c>
      <c r="C358">
        <v>3307</v>
      </c>
      <c r="D358" t="s">
        <v>1052</v>
      </c>
      <c r="E358" t="s">
        <v>1053</v>
      </c>
      <c r="F358">
        <v>5</v>
      </c>
      <c r="G358" t="s">
        <v>357</v>
      </c>
      <c r="H358" t="s">
        <v>358</v>
      </c>
      <c r="I358" t="s">
        <v>359</v>
      </c>
      <c r="J358" t="s">
        <v>851</v>
      </c>
      <c r="K358">
        <v>1728494236.714286</v>
      </c>
      <c r="L358">
        <f>(M358)/1000</f>
        <v>0</v>
      </c>
      <c r="M358">
        <f>IF(BH358, AP358, AJ358)</f>
        <v>0</v>
      </c>
      <c r="N358">
        <f>IF(BH358, AK358, AI358)</f>
        <v>0</v>
      </c>
      <c r="O358">
        <f>BJ358 - IF(AW358&gt;1, N358*BD358*100.0/(AY358), 0)</f>
        <v>0</v>
      </c>
      <c r="P358">
        <f>((V358-L358/2)*O358-N358)/(V358+L358/2)</f>
        <v>0</v>
      </c>
      <c r="Q358">
        <f>P358*(BQ358+BR358)/1000.0</f>
        <v>0</v>
      </c>
      <c r="R358">
        <f>(BJ358 - IF(AW358&gt;1, N358*BD358*100.0/(AY358), 0))*(BQ358+BR358)/1000.0</f>
        <v>0</v>
      </c>
      <c r="S358">
        <f>2.0/((1/U358-1/T358)+SIGN(U358)*SQRT((1/U358-1/T358)*(1/U358-1/T358) + 4*BE358/((BE358+1)*(BE358+1))*(2*1/U358*1/T358-1/T358*1/T358)))</f>
        <v>0</v>
      </c>
      <c r="T358">
        <f>IF(LEFT(BF358,1)&lt;&gt;"0",IF(LEFT(BF358,1)="1",3.0,BG358),$D$5+$E$5*(BX358*BQ358/($K$5*1000))+$F$5*(BX358*BQ358/($K$5*1000))*MAX(MIN(BD358,$J$5),$I$5)*MAX(MIN(BD358,$J$5),$I$5)+$G$5*MAX(MIN(BD358,$J$5),$I$5)*(BX358*BQ358/($K$5*1000))+$H$5*(BX358*BQ358/($K$5*1000))*(BX358*BQ358/($K$5*1000)))</f>
        <v>0</v>
      </c>
      <c r="U358">
        <f>L358*(1000-(1000*0.61365*exp(17.502*Y358/(240.97+Y358))/(BQ358+BR358)+BL358)/2)/(1000*0.61365*exp(17.502*Y358/(240.97+Y358))/(BQ358+BR358)-BL358)</f>
        <v>0</v>
      </c>
      <c r="V358">
        <f>1/((BE358+1)/(S358/1.6)+1/(T358/1.37)) + BE358/((BE358+1)/(S358/1.6) + BE358/(T358/1.37))</f>
        <v>0</v>
      </c>
      <c r="W358">
        <f>(AZ358*BC358)</f>
        <v>0</v>
      </c>
      <c r="X358">
        <f>(BS358+(W358+2*0.95*5.67E-8*(((BS358+$B$7)+273)^4-(BS358+273)^4)-44100*L358)/(1.84*29.3*T358+8*0.95*5.67E-8*(BS358+273)^3))</f>
        <v>0</v>
      </c>
      <c r="Y358">
        <f>($C$7*BT358+$D$7*BU358+$E$7*X358)</f>
        <v>0</v>
      </c>
      <c r="Z358">
        <f>0.61365*exp(17.502*Y358/(240.97+Y358))</f>
        <v>0</v>
      </c>
      <c r="AA358">
        <f>(AB358/AC358*100)</f>
        <v>0</v>
      </c>
      <c r="AB358">
        <f>BL358*(BQ358+BR358)/1000</f>
        <v>0</v>
      </c>
      <c r="AC358">
        <f>0.61365*exp(17.502*BS358/(240.97+BS358))</f>
        <v>0</v>
      </c>
      <c r="AD358">
        <f>(Z358-BL358*(BQ358+BR358)/1000)</f>
        <v>0</v>
      </c>
      <c r="AE358">
        <f>(-L358*44100)</f>
        <v>0</v>
      </c>
      <c r="AF358">
        <f>2*29.3*T358*0.92*(BS358-Y358)</f>
        <v>0</v>
      </c>
      <c r="AG358">
        <f>2*0.95*5.67E-8*(((BS358+$B$7)+273)^4-(Y358+273)^4)</f>
        <v>0</v>
      </c>
      <c r="AH358">
        <f>W358+AG358+AE358+AF358</f>
        <v>0</v>
      </c>
      <c r="AI358">
        <f>BP358*AW358*(BK358-BJ358*(1000-AW358*BM358)/(1000-AW358*BL358))/(100*BD358)</f>
        <v>0</v>
      </c>
      <c r="AJ358">
        <f>1000*BP358*AW358*(BL358-BM358)/(100*BD358*(1000-AW358*BL358))</f>
        <v>0</v>
      </c>
      <c r="AK358">
        <f>(AL358 - AM358 - BQ358*1E3/(8.314*(BS358+273.15)) * AO358/BP358 * AN358) * BP358/(100*BD358) * (1000 - BM358)/1000</f>
        <v>0</v>
      </c>
      <c r="AL358">
        <v>1287.230163305655</v>
      </c>
      <c r="AM358">
        <v>1258.160242424242</v>
      </c>
      <c r="AN358">
        <v>2.565984058099819</v>
      </c>
      <c r="AO358">
        <v>66.78939070799302</v>
      </c>
      <c r="AP358">
        <f>(AR358 - AQ358 + BQ358*1E3/(8.314*(BS358+273.15)) * AT358/BP358 * AS358) * BP358/(100*BD358) * 1000/(1000 - AR358)</f>
        <v>0</v>
      </c>
      <c r="AQ358">
        <v>14.78109968207756</v>
      </c>
      <c r="AR358">
        <v>15.99396606060606</v>
      </c>
      <c r="AS358">
        <v>-1.516179441014492E-05</v>
      </c>
      <c r="AT358">
        <v>79.34896621495415</v>
      </c>
      <c r="AU358">
        <v>150</v>
      </c>
      <c r="AV358">
        <v>25</v>
      </c>
      <c r="AW358">
        <f>IF(AU358*$H$13&gt;=AY358,1.0,(AY358/(AY358-AU358*$H$13)))</f>
        <v>0</v>
      </c>
      <c r="AX358">
        <f>(AW358-1)*100</f>
        <v>0</v>
      </c>
      <c r="AY358">
        <f>MAX(0,($B$13+$C$13*BX358)/(1+$D$13*BX358)*BQ358/(BS358+273)*$E$13)</f>
        <v>0</v>
      </c>
      <c r="AZ358">
        <f>$B$11*BY358+$C$11*BZ358+$F$11*CK358*(1-CN358)</f>
        <v>0</v>
      </c>
      <c r="BA358">
        <f>AZ358*BB358</f>
        <v>0</v>
      </c>
      <c r="BB358">
        <f>($B$11*$D$9+$C$11*$D$9+$F$11*((CX358+CP358)/MAX(CX358+CP358+CY358, 0.1)*$I$9+CY358/MAX(CX358+CP358+CY358, 0.1)*$J$9))/($B$11+$C$11+$F$11)</f>
        <v>0</v>
      </c>
      <c r="BC358">
        <f>($B$11*$K$9+$C$11*$K$9+$F$11*((CX358+CP358)/MAX(CX358+CP358+CY358, 0.1)*$P$9+CY358/MAX(CX358+CP358+CY358, 0.1)*$Q$9))/($B$11+$C$11+$F$11)</f>
        <v>0</v>
      </c>
      <c r="BD358">
        <v>6</v>
      </c>
      <c r="BE358">
        <v>0.5</v>
      </c>
      <c r="BF358" t="s">
        <v>361</v>
      </c>
      <c r="BG358">
        <v>2</v>
      </c>
      <c r="BH358" t="b">
        <v>1</v>
      </c>
      <c r="BI358">
        <v>1728494236.714286</v>
      </c>
      <c r="BJ358">
        <v>1219.77</v>
      </c>
      <c r="BK358">
        <v>1254.641428571429</v>
      </c>
      <c r="BL358">
        <v>16.00203571428571</v>
      </c>
      <c r="BM358">
        <v>14.77868214285714</v>
      </c>
      <c r="BN358">
        <v>1230.479285714286</v>
      </c>
      <c r="BO358">
        <v>16.09257142857143</v>
      </c>
      <c r="BP358">
        <v>599.9985714285714</v>
      </c>
      <c r="BQ358">
        <v>97.51551785714287</v>
      </c>
      <c r="BR358">
        <v>0.09999753928571428</v>
      </c>
      <c r="BS358">
        <v>24.77330357142857</v>
      </c>
      <c r="BT358">
        <v>25.03097500000001</v>
      </c>
      <c r="BU358">
        <v>999.9000000000002</v>
      </c>
      <c r="BV358">
        <v>0</v>
      </c>
      <c r="BW358">
        <v>0</v>
      </c>
      <c r="BX358">
        <v>10003.70571428571</v>
      </c>
      <c r="BY358">
        <v>0</v>
      </c>
      <c r="BZ358">
        <v>138.25675</v>
      </c>
      <c r="CA358">
        <v>-34.87169642857143</v>
      </c>
      <c r="CB358">
        <v>1239.605357142857</v>
      </c>
      <c r="CC358">
        <v>1273.461785714286</v>
      </c>
      <c r="CD358">
        <v>1.223340357142857</v>
      </c>
      <c r="CE358">
        <v>1254.641428571429</v>
      </c>
      <c r="CF358">
        <v>14.77868214285714</v>
      </c>
      <c r="CG358">
        <v>1.560446071428572</v>
      </c>
      <c r="CH358">
        <v>1.441150714285714</v>
      </c>
      <c r="CI358">
        <v>13.57364642857143</v>
      </c>
      <c r="CJ358">
        <v>12.35769285714285</v>
      </c>
      <c r="CK358">
        <v>1599.9625</v>
      </c>
      <c r="CL358">
        <v>0.6919957857142854</v>
      </c>
      <c r="CM358">
        <v>0.3080042142857143</v>
      </c>
      <c r="CN358">
        <v>0</v>
      </c>
      <c r="CO358">
        <v>2.17745</v>
      </c>
      <c r="CP358">
        <v>0</v>
      </c>
      <c r="CQ358">
        <v>16626.33571428572</v>
      </c>
      <c r="CR358">
        <v>13789.825</v>
      </c>
      <c r="CS358">
        <v>40.23189285714285</v>
      </c>
      <c r="CT358">
        <v>41.62246428571427</v>
      </c>
      <c r="CU358">
        <v>40.60685714285713</v>
      </c>
      <c r="CV358">
        <v>40.42607142857143</v>
      </c>
      <c r="CW358">
        <v>39.55107142857143</v>
      </c>
      <c r="CX358">
        <v>1107.166785714286</v>
      </c>
      <c r="CY358">
        <v>492.7957142857142</v>
      </c>
      <c r="CZ358">
        <v>0</v>
      </c>
      <c r="DA358">
        <v>1728494301.4</v>
      </c>
      <c r="DB358">
        <v>0</v>
      </c>
      <c r="DC358">
        <v>1728490956.5</v>
      </c>
      <c r="DD358" t="s">
        <v>362</v>
      </c>
      <c r="DE358">
        <v>1728490952.5</v>
      </c>
      <c r="DF358">
        <v>1728490956.5</v>
      </c>
      <c r="DG358">
        <v>1</v>
      </c>
      <c r="DH358">
        <v>-0.065</v>
      </c>
      <c r="DI358">
        <v>-0.008</v>
      </c>
      <c r="DJ358">
        <v>-3.246</v>
      </c>
      <c r="DK358">
        <v>-0.091</v>
      </c>
      <c r="DL358">
        <v>52</v>
      </c>
      <c r="DM358">
        <v>15</v>
      </c>
      <c r="DN358">
        <v>0.25</v>
      </c>
      <c r="DO358">
        <v>0.13</v>
      </c>
      <c r="DP358">
        <v>-34.85035853658536</v>
      </c>
      <c r="DQ358">
        <v>-0.7946759581881161</v>
      </c>
      <c r="DR358">
        <v>0.118575796435434</v>
      </c>
      <c r="DS358">
        <v>0</v>
      </c>
      <c r="DT358">
        <v>1.230294390243903</v>
      </c>
      <c r="DU358">
        <v>-0.1372852264808358</v>
      </c>
      <c r="DV358">
        <v>0.01384977292211143</v>
      </c>
      <c r="DW358">
        <v>0</v>
      </c>
      <c r="DX358">
        <v>0</v>
      </c>
      <c r="DY358">
        <v>2</v>
      </c>
      <c r="DZ358" t="s">
        <v>386</v>
      </c>
      <c r="EA358">
        <v>3.23028</v>
      </c>
      <c r="EB358">
        <v>2.70456</v>
      </c>
      <c r="EC358">
        <v>0.214399</v>
      </c>
      <c r="ED358">
        <v>0.217473</v>
      </c>
      <c r="EE358">
        <v>0.083958</v>
      </c>
      <c r="EF358">
        <v>0.07942780000000001</v>
      </c>
      <c r="EG358">
        <v>25834.7</v>
      </c>
      <c r="EH358">
        <v>25083.3</v>
      </c>
      <c r="EI358">
        <v>31488.2</v>
      </c>
      <c r="EJ358">
        <v>30382.4</v>
      </c>
      <c r="EK358">
        <v>38651.6</v>
      </c>
      <c r="EL358">
        <v>36981.2</v>
      </c>
      <c r="EM358">
        <v>44142.1</v>
      </c>
      <c r="EN358">
        <v>42418.5</v>
      </c>
      <c r="EO358">
        <v>1.84837</v>
      </c>
      <c r="EP358">
        <v>1.87405</v>
      </c>
      <c r="EQ358">
        <v>0.07922949999999999</v>
      </c>
      <c r="ER358">
        <v>0</v>
      </c>
      <c r="ES358">
        <v>23.7321</v>
      </c>
      <c r="ET358">
        <v>999.9</v>
      </c>
      <c r="EU358">
        <v>69.40000000000001</v>
      </c>
      <c r="EV358">
        <v>24.7</v>
      </c>
      <c r="EW358">
        <v>22.2273</v>
      </c>
      <c r="EX358">
        <v>60.4819</v>
      </c>
      <c r="EY358">
        <v>24.4992</v>
      </c>
      <c r="EZ358">
        <v>1</v>
      </c>
      <c r="FA358">
        <v>-0.07387199999999999</v>
      </c>
      <c r="FB358">
        <v>2.24754</v>
      </c>
      <c r="FC358">
        <v>20.1869</v>
      </c>
      <c r="FD358">
        <v>5.21789</v>
      </c>
      <c r="FE358">
        <v>11.998</v>
      </c>
      <c r="FF358">
        <v>4.96455</v>
      </c>
      <c r="FG358">
        <v>3.29578</v>
      </c>
      <c r="FH358">
        <v>9999</v>
      </c>
      <c r="FI358">
        <v>9999</v>
      </c>
      <c r="FJ358">
        <v>9999</v>
      </c>
      <c r="FK358">
        <v>148.9</v>
      </c>
      <c r="FL358">
        <v>4.97097</v>
      </c>
      <c r="FM358">
        <v>1.86768</v>
      </c>
      <c r="FN358">
        <v>1.85894</v>
      </c>
      <c r="FO358">
        <v>1.86508</v>
      </c>
      <c r="FP358">
        <v>1.86309</v>
      </c>
      <c r="FQ358">
        <v>1.86443</v>
      </c>
      <c r="FR358">
        <v>1.85988</v>
      </c>
      <c r="FS358">
        <v>1.86397</v>
      </c>
      <c r="FT358">
        <v>0</v>
      </c>
      <c r="FU358">
        <v>0</v>
      </c>
      <c r="FV358">
        <v>0</v>
      </c>
      <c r="FW358">
        <v>0</v>
      </c>
      <c r="FX358" t="s">
        <v>364</v>
      </c>
      <c r="FY358" t="s">
        <v>365</v>
      </c>
      <c r="FZ358" t="s">
        <v>366</v>
      </c>
      <c r="GA358" t="s">
        <v>366</v>
      </c>
      <c r="GB358" t="s">
        <v>366</v>
      </c>
      <c r="GC358" t="s">
        <v>366</v>
      </c>
      <c r="GD358">
        <v>0</v>
      </c>
      <c r="GE358">
        <v>100</v>
      </c>
      <c r="GF358">
        <v>100</v>
      </c>
      <c r="GG358">
        <v>-10.82</v>
      </c>
      <c r="GH358">
        <v>-0.0906</v>
      </c>
      <c r="GI358">
        <v>-2.868309889394353</v>
      </c>
      <c r="GJ358">
        <v>-0.006773961979547998</v>
      </c>
      <c r="GK358">
        <v>-8.296070481250098E-08</v>
      </c>
      <c r="GL358">
        <v>3.322967193956903E-10</v>
      </c>
      <c r="GM358">
        <v>-0.07871069313407227</v>
      </c>
      <c r="GN358">
        <v>-0.00208336341840114</v>
      </c>
      <c r="GO358">
        <v>8.801746095907445E-05</v>
      </c>
      <c r="GP358">
        <v>-2.677693255255651E-07</v>
      </c>
      <c r="GQ358">
        <v>3</v>
      </c>
      <c r="GR358">
        <v>2052</v>
      </c>
      <c r="GS358">
        <v>2</v>
      </c>
      <c r="GT358">
        <v>18</v>
      </c>
      <c r="GU358">
        <v>54.9</v>
      </c>
      <c r="GV358">
        <v>54.8</v>
      </c>
      <c r="GW358">
        <v>2.76978</v>
      </c>
      <c r="GX358">
        <v>2.36816</v>
      </c>
      <c r="GY358">
        <v>1.44897</v>
      </c>
      <c r="GZ358">
        <v>2.32056</v>
      </c>
      <c r="HA358">
        <v>1.55151</v>
      </c>
      <c r="HB358">
        <v>2.36572</v>
      </c>
      <c r="HC358">
        <v>29.8792</v>
      </c>
      <c r="HD358">
        <v>14.421</v>
      </c>
      <c r="HE358">
        <v>18</v>
      </c>
      <c r="HF358">
        <v>421.121</v>
      </c>
      <c r="HG358">
        <v>432.937</v>
      </c>
      <c r="HH358">
        <v>20.4825</v>
      </c>
      <c r="HI358">
        <v>25.9988</v>
      </c>
      <c r="HJ358">
        <v>30.0006</v>
      </c>
      <c r="HK358">
        <v>25.9152</v>
      </c>
      <c r="HL358">
        <v>25.8234</v>
      </c>
      <c r="HM358">
        <v>55.4736</v>
      </c>
      <c r="HN358">
        <v>41.1254</v>
      </c>
      <c r="HO358">
        <v>14.1934</v>
      </c>
      <c r="HP358">
        <v>20.4521</v>
      </c>
      <c r="HQ358">
        <v>1288.45</v>
      </c>
      <c r="HR358">
        <v>14.8835</v>
      </c>
      <c r="HS358">
        <v>99.9427</v>
      </c>
      <c r="HT358">
        <v>101.367</v>
      </c>
    </row>
    <row r="359" spans="1:228">
      <c r="A359">
        <v>343</v>
      </c>
      <c r="B359">
        <v>1728494249.5</v>
      </c>
      <c r="C359">
        <v>3312</v>
      </c>
      <c r="D359" t="s">
        <v>1054</v>
      </c>
      <c r="E359" t="s">
        <v>1055</v>
      </c>
      <c r="F359">
        <v>5</v>
      </c>
      <c r="G359" t="s">
        <v>357</v>
      </c>
      <c r="H359" t="s">
        <v>358</v>
      </c>
      <c r="I359" t="s">
        <v>359</v>
      </c>
      <c r="J359" t="s">
        <v>851</v>
      </c>
      <c r="K359">
        <v>1728494242</v>
      </c>
      <c r="L359">
        <f>(M359)/1000</f>
        <v>0</v>
      </c>
      <c r="M359">
        <f>IF(BH359, AP359, AJ359)</f>
        <v>0</v>
      </c>
      <c r="N359">
        <f>IF(BH359, AK359, AI359)</f>
        <v>0</v>
      </c>
      <c r="O359">
        <f>BJ359 - IF(AW359&gt;1, N359*BD359*100.0/(AY359), 0)</f>
        <v>0</v>
      </c>
      <c r="P359">
        <f>((V359-L359/2)*O359-N359)/(V359+L359/2)</f>
        <v>0</v>
      </c>
      <c r="Q359">
        <f>P359*(BQ359+BR359)/1000.0</f>
        <v>0</v>
      </c>
      <c r="R359">
        <f>(BJ359 - IF(AW359&gt;1, N359*BD359*100.0/(AY359), 0))*(BQ359+BR359)/1000.0</f>
        <v>0</v>
      </c>
      <c r="S359">
        <f>2.0/((1/U359-1/T359)+SIGN(U359)*SQRT((1/U359-1/T359)*(1/U359-1/T359) + 4*BE359/((BE359+1)*(BE359+1))*(2*1/U359*1/T359-1/T359*1/T359)))</f>
        <v>0</v>
      </c>
      <c r="T359">
        <f>IF(LEFT(BF359,1)&lt;&gt;"0",IF(LEFT(BF359,1)="1",3.0,BG359),$D$5+$E$5*(BX359*BQ359/($K$5*1000))+$F$5*(BX359*BQ359/($K$5*1000))*MAX(MIN(BD359,$J$5),$I$5)*MAX(MIN(BD359,$J$5),$I$5)+$G$5*MAX(MIN(BD359,$J$5),$I$5)*(BX359*BQ359/($K$5*1000))+$H$5*(BX359*BQ359/($K$5*1000))*(BX359*BQ359/($K$5*1000)))</f>
        <v>0</v>
      </c>
      <c r="U359">
        <f>L359*(1000-(1000*0.61365*exp(17.502*Y359/(240.97+Y359))/(BQ359+BR359)+BL359)/2)/(1000*0.61365*exp(17.502*Y359/(240.97+Y359))/(BQ359+BR359)-BL359)</f>
        <v>0</v>
      </c>
      <c r="V359">
        <f>1/((BE359+1)/(S359/1.6)+1/(T359/1.37)) + BE359/((BE359+1)/(S359/1.6) + BE359/(T359/1.37))</f>
        <v>0</v>
      </c>
      <c r="W359">
        <f>(AZ359*BC359)</f>
        <v>0</v>
      </c>
      <c r="X359">
        <f>(BS359+(W359+2*0.95*5.67E-8*(((BS359+$B$7)+273)^4-(BS359+273)^4)-44100*L359)/(1.84*29.3*T359+8*0.95*5.67E-8*(BS359+273)^3))</f>
        <v>0</v>
      </c>
      <c r="Y359">
        <f>($C$7*BT359+$D$7*BU359+$E$7*X359)</f>
        <v>0</v>
      </c>
      <c r="Z359">
        <f>0.61365*exp(17.502*Y359/(240.97+Y359))</f>
        <v>0</v>
      </c>
      <c r="AA359">
        <f>(AB359/AC359*100)</f>
        <v>0</v>
      </c>
      <c r="AB359">
        <f>BL359*(BQ359+BR359)/1000</f>
        <v>0</v>
      </c>
      <c r="AC359">
        <f>0.61365*exp(17.502*BS359/(240.97+BS359))</f>
        <v>0</v>
      </c>
      <c r="AD359">
        <f>(Z359-BL359*(BQ359+BR359)/1000)</f>
        <v>0</v>
      </c>
      <c r="AE359">
        <f>(-L359*44100)</f>
        <v>0</v>
      </c>
      <c r="AF359">
        <f>2*29.3*T359*0.92*(BS359-Y359)</f>
        <v>0</v>
      </c>
      <c r="AG359">
        <f>2*0.95*5.67E-8*(((BS359+$B$7)+273)^4-(Y359+273)^4)</f>
        <v>0</v>
      </c>
      <c r="AH359">
        <f>W359+AG359+AE359+AF359</f>
        <v>0</v>
      </c>
      <c r="AI359">
        <f>BP359*AW359*(BK359-BJ359*(1000-AW359*BM359)/(1000-AW359*BL359))/(100*BD359)</f>
        <v>0</v>
      </c>
      <c r="AJ359">
        <f>1000*BP359*AW359*(BL359-BM359)/(100*BD359*(1000-AW359*BL359))</f>
        <v>0</v>
      </c>
      <c r="AK359">
        <f>(AL359 - AM359 - BQ359*1E3/(8.314*(BS359+273.15)) * AO359/BP359 * AN359) * BP359/(100*BD359) * (1000 - BM359)/1000</f>
        <v>0</v>
      </c>
      <c r="AL359">
        <v>1299.76296871445</v>
      </c>
      <c r="AM359">
        <v>1270.871090909091</v>
      </c>
      <c r="AN359">
        <v>2.522587940859466</v>
      </c>
      <c r="AO359">
        <v>66.78939070799302</v>
      </c>
      <c r="AP359">
        <f>(AR359 - AQ359 + BQ359*1E3/(8.314*(BS359+273.15)) * AT359/BP359 * AS359) * BP359/(100*BD359) * 1000/(1000 - AR359)</f>
        <v>0</v>
      </c>
      <c r="AQ359">
        <v>14.79014689006046</v>
      </c>
      <c r="AR359">
        <v>15.99169272727273</v>
      </c>
      <c r="AS359">
        <v>-1.488733436154443E-05</v>
      </c>
      <c r="AT359">
        <v>79.34896621495415</v>
      </c>
      <c r="AU359">
        <v>151</v>
      </c>
      <c r="AV359">
        <v>25</v>
      </c>
      <c r="AW359">
        <f>IF(AU359*$H$13&gt;=AY359,1.0,(AY359/(AY359-AU359*$H$13)))</f>
        <v>0</v>
      </c>
      <c r="AX359">
        <f>(AW359-1)*100</f>
        <v>0</v>
      </c>
      <c r="AY359">
        <f>MAX(0,($B$13+$C$13*BX359)/(1+$D$13*BX359)*BQ359/(BS359+273)*$E$13)</f>
        <v>0</v>
      </c>
      <c r="AZ359">
        <f>$B$11*BY359+$C$11*BZ359+$F$11*CK359*(1-CN359)</f>
        <v>0</v>
      </c>
      <c r="BA359">
        <f>AZ359*BB359</f>
        <v>0</v>
      </c>
      <c r="BB359">
        <f>($B$11*$D$9+$C$11*$D$9+$F$11*((CX359+CP359)/MAX(CX359+CP359+CY359, 0.1)*$I$9+CY359/MAX(CX359+CP359+CY359, 0.1)*$J$9))/($B$11+$C$11+$F$11)</f>
        <v>0</v>
      </c>
      <c r="BC359">
        <f>($B$11*$K$9+$C$11*$K$9+$F$11*((CX359+CP359)/MAX(CX359+CP359+CY359, 0.1)*$P$9+CY359/MAX(CX359+CP359+CY359, 0.1)*$Q$9))/($B$11+$C$11+$F$11)</f>
        <v>0</v>
      </c>
      <c r="BD359">
        <v>6</v>
      </c>
      <c r="BE359">
        <v>0.5</v>
      </c>
      <c r="BF359" t="s">
        <v>361</v>
      </c>
      <c r="BG359">
        <v>2</v>
      </c>
      <c r="BH359" t="b">
        <v>1</v>
      </c>
      <c r="BI359">
        <v>1728494242</v>
      </c>
      <c r="BJ359">
        <v>1233.024074074074</v>
      </c>
      <c r="BK359">
        <v>1267.911111111111</v>
      </c>
      <c r="BL359">
        <v>15.9960962962963</v>
      </c>
      <c r="BM359">
        <v>14.78494814814815</v>
      </c>
      <c r="BN359">
        <v>1243.806296296297</v>
      </c>
      <c r="BO359">
        <v>16.08664814814815</v>
      </c>
      <c r="BP359">
        <v>600.0014444444445</v>
      </c>
      <c r="BQ359">
        <v>97.51534814814816</v>
      </c>
      <c r="BR359">
        <v>0.09991574074074075</v>
      </c>
      <c r="BS359">
        <v>24.77544074074074</v>
      </c>
      <c r="BT359">
        <v>25.03334074074074</v>
      </c>
      <c r="BU359">
        <v>999.9000000000001</v>
      </c>
      <c r="BV359">
        <v>0</v>
      </c>
      <c r="BW359">
        <v>0</v>
      </c>
      <c r="BX359">
        <v>10017.19925925926</v>
      </c>
      <c r="BY359">
        <v>0</v>
      </c>
      <c r="BZ359">
        <v>126.6606296296296</v>
      </c>
      <c r="CA359">
        <v>-34.88737777777778</v>
      </c>
      <c r="CB359">
        <v>1253.067407407407</v>
      </c>
      <c r="CC359">
        <v>1286.938888888889</v>
      </c>
      <c r="CD359">
        <v>1.211134444444444</v>
      </c>
      <c r="CE359">
        <v>1267.911111111111</v>
      </c>
      <c r="CF359">
        <v>14.78494814814815</v>
      </c>
      <c r="CG359">
        <v>1.559864814814814</v>
      </c>
      <c r="CH359">
        <v>1.44175962962963</v>
      </c>
      <c r="CI359">
        <v>13.56791851851852</v>
      </c>
      <c r="CJ359">
        <v>12.36411481481481</v>
      </c>
      <c r="CK359">
        <v>1599.99962962963</v>
      </c>
      <c r="CL359">
        <v>0.6919943333333334</v>
      </c>
      <c r="CM359">
        <v>0.3080056666666667</v>
      </c>
      <c r="CN359">
        <v>0</v>
      </c>
      <c r="CO359">
        <v>2.183329629629629</v>
      </c>
      <c r="CP359">
        <v>0</v>
      </c>
      <c r="CQ359">
        <v>16627.2</v>
      </c>
      <c r="CR359">
        <v>13790.14814814815</v>
      </c>
      <c r="CS359">
        <v>40.31459259259259</v>
      </c>
      <c r="CT359">
        <v>41.68266666666667</v>
      </c>
      <c r="CU359">
        <v>40.68488888888889</v>
      </c>
      <c r="CV359">
        <v>40.49507407407406</v>
      </c>
      <c r="CW359">
        <v>39.6292962962963</v>
      </c>
      <c r="CX359">
        <v>1107.190740740741</v>
      </c>
      <c r="CY359">
        <v>492.808888888889</v>
      </c>
      <c r="CZ359">
        <v>0</v>
      </c>
      <c r="DA359">
        <v>1728494306.2</v>
      </c>
      <c r="DB359">
        <v>0</v>
      </c>
      <c r="DC359">
        <v>1728490956.5</v>
      </c>
      <c r="DD359" t="s">
        <v>362</v>
      </c>
      <c r="DE359">
        <v>1728490952.5</v>
      </c>
      <c r="DF359">
        <v>1728490956.5</v>
      </c>
      <c r="DG359">
        <v>1</v>
      </c>
      <c r="DH359">
        <v>-0.065</v>
      </c>
      <c r="DI359">
        <v>-0.008</v>
      </c>
      <c r="DJ359">
        <v>-3.246</v>
      </c>
      <c r="DK359">
        <v>-0.091</v>
      </c>
      <c r="DL359">
        <v>52</v>
      </c>
      <c r="DM359">
        <v>15</v>
      </c>
      <c r="DN359">
        <v>0.25</v>
      </c>
      <c r="DO359">
        <v>0.13</v>
      </c>
      <c r="DP359">
        <v>-34.85719756097561</v>
      </c>
      <c r="DQ359">
        <v>-0.3708731707317733</v>
      </c>
      <c r="DR359">
        <v>0.129814591024398</v>
      </c>
      <c r="DS359">
        <v>0</v>
      </c>
      <c r="DT359">
        <v>1.217546097560976</v>
      </c>
      <c r="DU359">
        <v>-0.1346617421602766</v>
      </c>
      <c r="DV359">
        <v>0.01394766942295184</v>
      </c>
      <c r="DW359">
        <v>0</v>
      </c>
      <c r="DX359">
        <v>0</v>
      </c>
      <c r="DY359">
        <v>2</v>
      </c>
      <c r="DZ359" t="s">
        <v>386</v>
      </c>
      <c r="EA359">
        <v>3.23014</v>
      </c>
      <c r="EB359">
        <v>2.70441</v>
      </c>
      <c r="EC359">
        <v>0.215725</v>
      </c>
      <c r="ED359">
        <v>0.21882</v>
      </c>
      <c r="EE359">
        <v>0.083952</v>
      </c>
      <c r="EF359">
        <v>0.07956009999999999</v>
      </c>
      <c r="EG359">
        <v>25790.9</v>
      </c>
      <c r="EH359">
        <v>25039.7</v>
      </c>
      <c r="EI359">
        <v>31487.9</v>
      </c>
      <c r="EJ359">
        <v>30381.9</v>
      </c>
      <c r="EK359">
        <v>38651.5</v>
      </c>
      <c r="EL359">
        <v>36975.4</v>
      </c>
      <c r="EM359">
        <v>44141.7</v>
      </c>
      <c r="EN359">
        <v>42418</v>
      </c>
      <c r="EO359">
        <v>1.84678</v>
      </c>
      <c r="EP359">
        <v>1.8737</v>
      </c>
      <c r="EQ359">
        <v>0.0797436</v>
      </c>
      <c r="ER359">
        <v>0</v>
      </c>
      <c r="ES359">
        <v>23.7297</v>
      </c>
      <c r="ET359">
        <v>999.9</v>
      </c>
      <c r="EU359">
        <v>69.40000000000001</v>
      </c>
      <c r="EV359">
        <v>24.7</v>
      </c>
      <c r="EW359">
        <v>22.2275</v>
      </c>
      <c r="EX359">
        <v>60.6419</v>
      </c>
      <c r="EY359">
        <v>24.8758</v>
      </c>
      <c r="EZ359">
        <v>1</v>
      </c>
      <c r="FA359">
        <v>-0.07322149999999999</v>
      </c>
      <c r="FB359">
        <v>2.28177</v>
      </c>
      <c r="FC359">
        <v>20.1865</v>
      </c>
      <c r="FD359">
        <v>5.21819</v>
      </c>
      <c r="FE359">
        <v>11.998</v>
      </c>
      <c r="FF359">
        <v>4.9645</v>
      </c>
      <c r="FG359">
        <v>3.29568</v>
      </c>
      <c r="FH359">
        <v>9999</v>
      </c>
      <c r="FI359">
        <v>9999</v>
      </c>
      <c r="FJ359">
        <v>9999</v>
      </c>
      <c r="FK359">
        <v>148.9</v>
      </c>
      <c r="FL359">
        <v>4.97096</v>
      </c>
      <c r="FM359">
        <v>1.86768</v>
      </c>
      <c r="FN359">
        <v>1.85893</v>
      </c>
      <c r="FO359">
        <v>1.86508</v>
      </c>
      <c r="FP359">
        <v>1.86309</v>
      </c>
      <c r="FQ359">
        <v>1.86441</v>
      </c>
      <c r="FR359">
        <v>1.85988</v>
      </c>
      <c r="FS359">
        <v>1.86399</v>
      </c>
      <c r="FT359">
        <v>0</v>
      </c>
      <c r="FU359">
        <v>0</v>
      </c>
      <c r="FV359">
        <v>0</v>
      </c>
      <c r="FW359">
        <v>0</v>
      </c>
      <c r="FX359" t="s">
        <v>364</v>
      </c>
      <c r="FY359" t="s">
        <v>365</v>
      </c>
      <c r="FZ359" t="s">
        <v>366</v>
      </c>
      <c r="GA359" t="s">
        <v>366</v>
      </c>
      <c r="GB359" t="s">
        <v>366</v>
      </c>
      <c r="GC359" t="s">
        <v>366</v>
      </c>
      <c r="GD359">
        <v>0</v>
      </c>
      <c r="GE359">
        <v>100</v>
      </c>
      <c r="GF359">
        <v>100</v>
      </c>
      <c r="GG359">
        <v>-10.89</v>
      </c>
      <c r="GH359">
        <v>-0.0905</v>
      </c>
      <c r="GI359">
        <v>-2.868309889394353</v>
      </c>
      <c r="GJ359">
        <v>-0.006773961979547998</v>
      </c>
      <c r="GK359">
        <v>-8.296070481250098E-08</v>
      </c>
      <c r="GL359">
        <v>3.322967193956903E-10</v>
      </c>
      <c r="GM359">
        <v>-0.07871069313407227</v>
      </c>
      <c r="GN359">
        <v>-0.00208336341840114</v>
      </c>
      <c r="GO359">
        <v>8.801746095907445E-05</v>
      </c>
      <c r="GP359">
        <v>-2.677693255255651E-07</v>
      </c>
      <c r="GQ359">
        <v>3</v>
      </c>
      <c r="GR359">
        <v>2052</v>
      </c>
      <c r="GS359">
        <v>2</v>
      </c>
      <c r="GT359">
        <v>18</v>
      </c>
      <c r="GU359">
        <v>55</v>
      </c>
      <c r="GV359">
        <v>54.9</v>
      </c>
      <c r="GW359">
        <v>2.78931</v>
      </c>
      <c r="GX359">
        <v>2.35107</v>
      </c>
      <c r="GY359">
        <v>1.44775</v>
      </c>
      <c r="GZ359">
        <v>2.32056</v>
      </c>
      <c r="HA359">
        <v>1.55151</v>
      </c>
      <c r="HB359">
        <v>2.38647</v>
      </c>
      <c r="HC359">
        <v>29.8792</v>
      </c>
      <c r="HD359">
        <v>14.421</v>
      </c>
      <c r="HE359">
        <v>18</v>
      </c>
      <c r="HF359">
        <v>420.324</v>
      </c>
      <c r="HG359">
        <v>432.782</v>
      </c>
      <c r="HH359">
        <v>20.4521</v>
      </c>
      <c r="HI359">
        <v>26.0054</v>
      </c>
      <c r="HJ359">
        <v>30.0007</v>
      </c>
      <c r="HK359">
        <v>25.9223</v>
      </c>
      <c r="HL359">
        <v>25.83</v>
      </c>
      <c r="HM359">
        <v>55.9273</v>
      </c>
      <c r="HN359">
        <v>41.1254</v>
      </c>
      <c r="HO359">
        <v>14.1934</v>
      </c>
      <c r="HP359">
        <v>20.4151</v>
      </c>
      <c r="HQ359">
        <v>1303.47</v>
      </c>
      <c r="HR359">
        <v>14.9068</v>
      </c>
      <c r="HS359">
        <v>99.9418</v>
      </c>
      <c r="HT359">
        <v>101.365</v>
      </c>
    </row>
    <row r="360" spans="1:228">
      <c r="A360">
        <v>344</v>
      </c>
      <c r="B360">
        <v>1728494254.5</v>
      </c>
      <c r="C360">
        <v>3317</v>
      </c>
      <c r="D360" t="s">
        <v>1056</v>
      </c>
      <c r="E360" t="s">
        <v>1057</v>
      </c>
      <c r="F360">
        <v>5</v>
      </c>
      <c r="G360" t="s">
        <v>357</v>
      </c>
      <c r="H360" t="s">
        <v>358</v>
      </c>
      <c r="I360" t="s">
        <v>359</v>
      </c>
      <c r="J360" t="s">
        <v>851</v>
      </c>
      <c r="K360">
        <v>1728494246.714286</v>
      </c>
      <c r="L360">
        <f>(M360)/1000</f>
        <v>0</v>
      </c>
      <c r="M360">
        <f>IF(BH360, AP360, AJ360)</f>
        <v>0</v>
      </c>
      <c r="N360">
        <f>IF(BH360, AK360, AI360)</f>
        <v>0</v>
      </c>
      <c r="O360">
        <f>BJ360 - IF(AW360&gt;1, N360*BD360*100.0/(AY360), 0)</f>
        <v>0</v>
      </c>
      <c r="P360">
        <f>((V360-L360/2)*O360-N360)/(V360+L360/2)</f>
        <v>0</v>
      </c>
      <c r="Q360">
        <f>P360*(BQ360+BR360)/1000.0</f>
        <v>0</v>
      </c>
      <c r="R360">
        <f>(BJ360 - IF(AW360&gt;1, N360*BD360*100.0/(AY360), 0))*(BQ360+BR360)/1000.0</f>
        <v>0</v>
      </c>
      <c r="S360">
        <f>2.0/((1/U360-1/T360)+SIGN(U360)*SQRT((1/U360-1/T360)*(1/U360-1/T360) + 4*BE360/((BE360+1)*(BE360+1))*(2*1/U360*1/T360-1/T360*1/T360)))</f>
        <v>0</v>
      </c>
      <c r="T360">
        <f>IF(LEFT(BF360,1)&lt;&gt;"0",IF(LEFT(BF360,1)="1",3.0,BG360),$D$5+$E$5*(BX360*BQ360/($K$5*1000))+$F$5*(BX360*BQ360/($K$5*1000))*MAX(MIN(BD360,$J$5),$I$5)*MAX(MIN(BD360,$J$5),$I$5)+$G$5*MAX(MIN(BD360,$J$5),$I$5)*(BX360*BQ360/($K$5*1000))+$H$5*(BX360*BQ360/($K$5*1000))*(BX360*BQ360/($K$5*1000)))</f>
        <v>0</v>
      </c>
      <c r="U360">
        <f>L360*(1000-(1000*0.61365*exp(17.502*Y360/(240.97+Y360))/(BQ360+BR360)+BL360)/2)/(1000*0.61365*exp(17.502*Y360/(240.97+Y360))/(BQ360+BR360)-BL360)</f>
        <v>0</v>
      </c>
      <c r="V360">
        <f>1/((BE360+1)/(S360/1.6)+1/(T360/1.37)) + BE360/((BE360+1)/(S360/1.6) + BE360/(T360/1.37))</f>
        <v>0</v>
      </c>
      <c r="W360">
        <f>(AZ360*BC360)</f>
        <v>0</v>
      </c>
      <c r="X360">
        <f>(BS360+(W360+2*0.95*5.67E-8*(((BS360+$B$7)+273)^4-(BS360+273)^4)-44100*L360)/(1.84*29.3*T360+8*0.95*5.67E-8*(BS360+273)^3))</f>
        <v>0</v>
      </c>
      <c r="Y360">
        <f>($C$7*BT360+$D$7*BU360+$E$7*X360)</f>
        <v>0</v>
      </c>
      <c r="Z360">
        <f>0.61365*exp(17.502*Y360/(240.97+Y360))</f>
        <v>0</v>
      </c>
      <c r="AA360">
        <f>(AB360/AC360*100)</f>
        <v>0</v>
      </c>
      <c r="AB360">
        <f>BL360*(BQ360+BR360)/1000</f>
        <v>0</v>
      </c>
      <c r="AC360">
        <f>0.61365*exp(17.502*BS360/(240.97+BS360))</f>
        <v>0</v>
      </c>
      <c r="AD360">
        <f>(Z360-BL360*(BQ360+BR360)/1000)</f>
        <v>0</v>
      </c>
      <c r="AE360">
        <f>(-L360*44100)</f>
        <v>0</v>
      </c>
      <c r="AF360">
        <f>2*29.3*T360*0.92*(BS360-Y360)</f>
        <v>0</v>
      </c>
      <c r="AG360">
        <f>2*0.95*5.67E-8*(((BS360+$B$7)+273)^4-(Y360+273)^4)</f>
        <v>0</v>
      </c>
      <c r="AH360">
        <f>W360+AG360+AE360+AF360</f>
        <v>0</v>
      </c>
      <c r="AI360">
        <f>BP360*AW360*(BK360-BJ360*(1000-AW360*BM360)/(1000-AW360*BL360))/(100*BD360)</f>
        <v>0</v>
      </c>
      <c r="AJ360">
        <f>1000*BP360*AW360*(BL360-BM360)/(100*BD360*(1000-AW360*BL360))</f>
        <v>0</v>
      </c>
      <c r="AK360">
        <f>(AL360 - AM360 - BQ360*1E3/(8.314*(BS360+273.15)) * AO360/BP360 * AN360) * BP360/(100*BD360) * (1000 - BM360)/1000</f>
        <v>0</v>
      </c>
      <c r="AL360">
        <v>1312.786584327987</v>
      </c>
      <c r="AM360">
        <v>1283.741272727272</v>
      </c>
      <c r="AN360">
        <v>2.591864479363655</v>
      </c>
      <c r="AO360">
        <v>66.78939070799302</v>
      </c>
      <c r="AP360">
        <f>(AR360 - AQ360 + BQ360*1E3/(8.314*(BS360+273.15)) * AT360/BP360 * AS360) * BP360/(100*BD360) * 1000/(1000 - AR360)</f>
        <v>0</v>
      </c>
      <c r="AQ360">
        <v>14.82676239776392</v>
      </c>
      <c r="AR360">
        <v>16.00376060606061</v>
      </c>
      <c r="AS360">
        <v>4.504025104995591E-05</v>
      </c>
      <c r="AT360">
        <v>79.34896621495415</v>
      </c>
      <c r="AU360">
        <v>150</v>
      </c>
      <c r="AV360">
        <v>25</v>
      </c>
      <c r="AW360">
        <f>IF(AU360*$H$13&gt;=AY360,1.0,(AY360/(AY360-AU360*$H$13)))</f>
        <v>0</v>
      </c>
      <c r="AX360">
        <f>(AW360-1)*100</f>
        <v>0</v>
      </c>
      <c r="AY360">
        <f>MAX(0,($B$13+$C$13*BX360)/(1+$D$13*BX360)*BQ360/(BS360+273)*$E$13)</f>
        <v>0</v>
      </c>
      <c r="AZ360">
        <f>$B$11*BY360+$C$11*BZ360+$F$11*CK360*(1-CN360)</f>
        <v>0</v>
      </c>
      <c r="BA360">
        <f>AZ360*BB360</f>
        <v>0</v>
      </c>
      <c r="BB360">
        <f>($B$11*$D$9+$C$11*$D$9+$F$11*((CX360+CP360)/MAX(CX360+CP360+CY360, 0.1)*$I$9+CY360/MAX(CX360+CP360+CY360, 0.1)*$J$9))/($B$11+$C$11+$F$11)</f>
        <v>0</v>
      </c>
      <c r="BC360">
        <f>($B$11*$K$9+$C$11*$K$9+$F$11*((CX360+CP360)/MAX(CX360+CP360+CY360, 0.1)*$P$9+CY360/MAX(CX360+CP360+CY360, 0.1)*$Q$9))/($B$11+$C$11+$F$11)</f>
        <v>0</v>
      </c>
      <c r="BD360">
        <v>6</v>
      </c>
      <c r="BE360">
        <v>0.5</v>
      </c>
      <c r="BF360" t="s">
        <v>361</v>
      </c>
      <c r="BG360">
        <v>2</v>
      </c>
      <c r="BH360" t="b">
        <v>1</v>
      </c>
      <c r="BI360">
        <v>1728494246.714286</v>
      </c>
      <c r="BJ360">
        <v>1244.84</v>
      </c>
      <c r="BK360">
        <v>1279.7825</v>
      </c>
      <c r="BL360">
        <v>15.99540357142857</v>
      </c>
      <c r="BM360">
        <v>14.80020714285715</v>
      </c>
      <c r="BN360">
        <v>1255.688214285714</v>
      </c>
      <c r="BO360">
        <v>16.08596428571429</v>
      </c>
      <c r="BP360">
        <v>600.0062500000001</v>
      </c>
      <c r="BQ360">
        <v>97.51507142857145</v>
      </c>
      <c r="BR360">
        <v>0.1000058571428571</v>
      </c>
      <c r="BS360">
        <v>24.77600357142856</v>
      </c>
      <c r="BT360">
        <v>25.03965357142857</v>
      </c>
      <c r="BU360">
        <v>999.9000000000002</v>
      </c>
      <c r="BV360">
        <v>0</v>
      </c>
      <c r="BW360">
        <v>0</v>
      </c>
      <c r="BX360">
        <v>10005.44714285714</v>
      </c>
      <c r="BY360">
        <v>0</v>
      </c>
      <c r="BZ360">
        <v>116.6723571428572</v>
      </c>
      <c r="CA360">
        <v>-34.94141071428572</v>
      </c>
      <c r="CB360">
        <v>1265.075</v>
      </c>
      <c r="CC360">
        <v>1299.008571428571</v>
      </c>
      <c r="CD360">
        <v>1.195185</v>
      </c>
      <c r="CE360">
        <v>1279.7825</v>
      </c>
      <c r="CF360">
        <v>14.80020714285715</v>
      </c>
      <c r="CG360">
        <v>1.559793214285714</v>
      </c>
      <c r="CH360">
        <v>1.443243928571429</v>
      </c>
      <c r="CI360">
        <v>13.56721428571429</v>
      </c>
      <c r="CJ360">
        <v>12.37976785714286</v>
      </c>
      <c r="CK360">
        <v>1600.018571428571</v>
      </c>
      <c r="CL360">
        <v>0.6920001071428572</v>
      </c>
      <c r="CM360">
        <v>0.3079998928571429</v>
      </c>
      <c r="CN360">
        <v>0</v>
      </c>
      <c r="CO360">
        <v>2.191692857142857</v>
      </c>
      <c r="CP360">
        <v>0</v>
      </c>
      <c r="CQ360">
        <v>16627.21071428572</v>
      </c>
      <c r="CR360">
        <v>13790.34285714286</v>
      </c>
      <c r="CS360">
        <v>40.38364285714285</v>
      </c>
      <c r="CT360">
        <v>41.73185714285712</v>
      </c>
      <c r="CU360">
        <v>40.75410714285714</v>
      </c>
      <c r="CV360">
        <v>40.55114285714285</v>
      </c>
      <c r="CW360">
        <v>39.6895357142857</v>
      </c>
      <c r="CX360">
        <v>1107.213214285714</v>
      </c>
      <c r="CY360">
        <v>492.8053571428572</v>
      </c>
      <c r="CZ360">
        <v>0</v>
      </c>
      <c r="DA360">
        <v>1728494311.6</v>
      </c>
      <c r="DB360">
        <v>0</v>
      </c>
      <c r="DC360">
        <v>1728490956.5</v>
      </c>
      <c r="DD360" t="s">
        <v>362</v>
      </c>
      <c r="DE360">
        <v>1728490952.5</v>
      </c>
      <c r="DF360">
        <v>1728490956.5</v>
      </c>
      <c r="DG360">
        <v>1</v>
      </c>
      <c r="DH360">
        <v>-0.065</v>
      </c>
      <c r="DI360">
        <v>-0.008</v>
      </c>
      <c r="DJ360">
        <v>-3.246</v>
      </c>
      <c r="DK360">
        <v>-0.091</v>
      </c>
      <c r="DL360">
        <v>52</v>
      </c>
      <c r="DM360">
        <v>15</v>
      </c>
      <c r="DN360">
        <v>0.25</v>
      </c>
      <c r="DO360">
        <v>0.13</v>
      </c>
      <c r="DP360">
        <v>-34.92981463414634</v>
      </c>
      <c r="DQ360">
        <v>-0.2594195121951139</v>
      </c>
      <c r="DR360">
        <v>0.1271296353179923</v>
      </c>
      <c r="DS360">
        <v>0</v>
      </c>
      <c r="DT360">
        <v>1.20247487804878</v>
      </c>
      <c r="DU360">
        <v>-0.1956806968641093</v>
      </c>
      <c r="DV360">
        <v>0.02033536102241506</v>
      </c>
      <c r="DW360">
        <v>0</v>
      </c>
      <c r="DX360">
        <v>0</v>
      </c>
      <c r="DY360">
        <v>2</v>
      </c>
      <c r="DZ360" t="s">
        <v>386</v>
      </c>
      <c r="EA360">
        <v>3.23032</v>
      </c>
      <c r="EB360">
        <v>2.70431</v>
      </c>
      <c r="EC360">
        <v>0.217073</v>
      </c>
      <c r="ED360">
        <v>0.220127</v>
      </c>
      <c r="EE360">
        <v>0.0839984</v>
      </c>
      <c r="EF360">
        <v>0.079619</v>
      </c>
      <c r="EG360">
        <v>25745.9</v>
      </c>
      <c r="EH360">
        <v>24997.5</v>
      </c>
      <c r="EI360">
        <v>31487</v>
      </c>
      <c r="EJ360">
        <v>30381.4</v>
      </c>
      <c r="EK360">
        <v>38648.5</v>
      </c>
      <c r="EL360">
        <v>36972.3</v>
      </c>
      <c r="EM360">
        <v>44140.4</v>
      </c>
      <c r="EN360">
        <v>42417.1</v>
      </c>
      <c r="EO360">
        <v>1.84883</v>
      </c>
      <c r="EP360">
        <v>1.87412</v>
      </c>
      <c r="EQ360">
        <v>0.0803582</v>
      </c>
      <c r="ER360">
        <v>0</v>
      </c>
      <c r="ES360">
        <v>23.7281</v>
      </c>
      <c r="ET360">
        <v>999.9</v>
      </c>
      <c r="EU360">
        <v>69.40000000000001</v>
      </c>
      <c r="EV360">
        <v>24.7</v>
      </c>
      <c r="EW360">
        <v>22.2276</v>
      </c>
      <c r="EX360">
        <v>61.4019</v>
      </c>
      <c r="EY360">
        <v>24.5312</v>
      </c>
      <c r="EZ360">
        <v>1</v>
      </c>
      <c r="FA360">
        <v>-0.07241359999999999</v>
      </c>
      <c r="FB360">
        <v>2.32591</v>
      </c>
      <c r="FC360">
        <v>20.1859</v>
      </c>
      <c r="FD360">
        <v>5.21699</v>
      </c>
      <c r="FE360">
        <v>11.998</v>
      </c>
      <c r="FF360">
        <v>4.9639</v>
      </c>
      <c r="FG360">
        <v>3.29553</v>
      </c>
      <c r="FH360">
        <v>9999</v>
      </c>
      <c r="FI360">
        <v>9999</v>
      </c>
      <c r="FJ360">
        <v>9999</v>
      </c>
      <c r="FK360">
        <v>148.9</v>
      </c>
      <c r="FL360">
        <v>4.97095</v>
      </c>
      <c r="FM360">
        <v>1.86768</v>
      </c>
      <c r="FN360">
        <v>1.85895</v>
      </c>
      <c r="FO360">
        <v>1.86508</v>
      </c>
      <c r="FP360">
        <v>1.8631</v>
      </c>
      <c r="FQ360">
        <v>1.86444</v>
      </c>
      <c r="FR360">
        <v>1.85988</v>
      </c>
      <c r="FS360">
        <v>1.86398</v>
      </c>
      <c r="FT360">
        <v>0</v>
      </c>
      <c r="FU360">
        <v>0</v>
      </c>
      <c r="FV360">
        <v>0</v>
      </c>
      <c r="FW360">
        <v>0</v>
      </c>
      <c r="FX360" t="s">
        <v>364</v>
      </c>
      <c r="FY360" t="s">
        <v>365</v>
      </c>
      <c r="FZ360" t="s">
        <v>366</v>
      </c>
      <c r="GA360" t="s">
        <v>366</v>
      </c>
      <c r="GB360" t="s">
        <v>366</v>
      </c>
      <c r="GC360" t="s">
        <v>366</v>
      </c>
      <c r="GD360">
        <v>0</v>
      </c>
      <c r="GE360">
        <v>100</v>
      </c>
      <c r="GF360">
        <v>100</v>
      </c>
      <c r="GG360">
        <v>-10.96</v>
      </c>
      <c r="GH360">
        <v>-0.0906</v>
      </c>
      <c r="GI360">
        <v>-2.868309889394353</v>
      </c>
      <c r="GJ360">
        <v>-0.006773961979547998</v>
      </c>
      <c r="GK360">
        <v>-8.296070481250098E-08</v>
      </c>
      <c r="GL360">
        <v>3.322967193956903E-10</v>
      </c>
      <c r="GM360">
        <v>-0.07871069313407227</v>
      </c>
      <c r="GN360">
        <v>-0.00208336341840114</v>
      </c>
      <c r="GO360">
        <v>8.801746095907445E-05</v>
      </c>
      <c r="GP360">
        <v>-2.677693255255651E-07</v>
      </c>
      <c r="GQ360">
        <v>3</v>
      </c>
      <c r="GR360">
        <v>2052</v>
      </c>
      <c r="GS360">
        <v>2</v>
      </c>
      <c r="GT360">
        <v>18</v>
      </c>
      <c r="GU360">
        <v>55</v>
      </c>
      <c r="GV360">
        <v>55</v>
      </c>
      <c r="GW360">
        <v>2.81372</v>
      </c>
      <c r="GX360">
        <v>2.36572</v>
      </c>
      <c r="GY360">
        <v>1.44897</v>
      </c>
      <c r="GZ360">
        <v>2.32056</v>
      </c>
      <c r="HA360">
        <v>1.55151</v>
      </c>
      <c r="HB360">
        <v>2.27173</v>
      </c>
      <c r="HC360">
        <v>29.8792</v>
      </c>
      <c r="HD360">
        <v>14.4122</v>
      </c>
      <c r="HE360">
        <v>18</v>
      </c>
      <c r="HF360">
        <v>421.464</v>
      </c>
      <c r="HG360">
        <v>433.086</v>
      </c>
      <c r="HH360">
        <v>20.4136</v>
      </c>
      <c r="HI360">
        <v>26.0125</v>
      </c>
      <c r="HJ360">
        <v>30.0008</v>
      </c>
      <c r="HK360">
        <v>25.93</v>
      </c>
      <c r="HL360">
        <v>25.8369</v>
      </c>
      <c r="HM360">
        <v>56.3404</v>
      </c>
      <c r="HN360">
        <v>40.8505</v>
      </c>
      <c r="HO360">
        <v>13.8072</v>
      </c>
      <c r="HP360">
        <v>20.368</v>
      </c>
      <c r="HQ360">
        <v>1313.51</v>
      </c>
      <c r="HR360">
        <v>14.9169</v>
      </c>
      <c r="HS360">
        <v>99.93899999999999</v>
      </c>
      <c r="HT360">
        <v>101.363</v>
      </c>
    </row>
    <row r="361" spans="1:228">
      <c r="A361">
        <v>345</v>
      </c>
      <c r="B361">
        <v>1728494259.5</v>
      </c>
      <c r="C361">
        <v>3322</v>
      </c>
      <c r="D361" t="s">
        <v>1058</v>
      </c>
      <c r="E361" t="s">
        <v>1059</v>
      </c>
      <c r="F361">
        <v>5</v>
      </c>
      <c r="G361" t="s">
        <v>357</v>
      </c>
      <c r="H361" t="s">
        <v>358</v>
      </c>
      <c r="I361" t="s">
        <v>359</v>
      </c>
      <c r="J361" t="s">
        <v>851</v>
      </c>
      <c r="K361">
        <v>1728494252</v>
      </c>
      <c r="L361">
        <f>(M361)/1000</f>
        <v>0</v>
      </c>
      <c r="M361">
        <f>IF(BH361, AP361, AJ361)</f>
        <v>0</v>
      </c>
      <c r="N361">
        <f>IF(BH361, AK361, AI361)</f>
        <v>0</v>
      </c>
      <c r="O361">
        <f>BJ361 - IF(AW361&gt;1, N361*BD361*100.0/(AY361), 0)</f>
        <v>0</v>
      </c>
      <c r="P361">
        <f>((V361-L361/2)*O361-N361)/(V361+L361/2)</f>
        <v>0</v>
      </c>
      <c r="Q361">
        <f>P361*(BQ361+BR361)/1000.0</f>
        <v>0</v>
      </c>
      <c r="R361">
        <f>(BJ361 - IF(AW361&gt;1, N361*BD361*100.0/(AY361), 0))*(BQ361+BR361)/1000.0</f>
        <v>0</v>
      </c>
      <c r="S361">
        <f>2.0/((1/U361-1/T361)+SIGN(U361)*SQRT((1/U361-1/T361)*(1/U361-1/T361) + 4*BE361/((BE361+1)*(BE361+1))*(2*1/U361*1/T361-1/T361*1/T361)))</f>
        <v>0</v>
      </c>
      <c r="T361">
        <f>IF(LEFT(BF361,1)&lt;&gt;"0",IF(LEFT(BF361,1)="1",3.0,BG361),$D$5+$E$5*(BX361*BQ361/($K$5*1000))+$F$5*(BX361*BQ361/($K$5*1000))*MAX(MIN(BD361,$J$5),$I$5)*MAX(MIN(BD361,$J$5),$I$5)+$G$5*MAX(MIN(BD361,$J$5),$I$5)*(BX361*BQ361/($K$5*1000))+$H$5*(BX361*BQ361/($K$5*1000))*(BX361*BQ361/($K$5*1000)))</f>
        <v>0</v>
      </c>
      <c r="U361">
        <f>L361*(1000-(1000*0.61365*exp(17.502*Y361/(240.97+Y361))/(BQ361+BR361)+BL361)/2)/(1000*0.61365*exp(17.502*Y361/(240.97+Y361))/(BQ361+BR361)-BL361)</f>
        <v>0</v>
      </c>
      <c r="V361">
        <f>1/((BE361+1)/(S361/1.6)+1/(T361/1.37)) + BE361/((BE361+1)/(S361/1.6) + BE361/(T361/1.37))</f>
        <v>0</v>
      </c>
      <c r="W361">
        <f>(AZ361*BC361)</f>
        <v>0</v>
      </c>
      <c r="X361">
        <f>(BS361+(W361+2*0.95*5.67E-8*(((BS361+$B$7)+273)^4-(BS361+273)^4)-44100*L361)/(1.84*29.3*T361+8*0.95*5.67E-8*(BS361+273)^3))</f>
        <v>0</v>
      </c>
      <c r="Y361">
        <f>($C$7*BT361+$D$7*BU361+$E$7*X361)</f>
        <v>0</v>
      </c>
      <c r="Z361">
        <f>0.61365*exp(17.502*Y361/(240.97+Y361))</f>
        <v>0</v>
      </c>
      <c r="AA361">
        <f>(AB361/AC361*100)</f>
        <v>0</v>
      </c>
      <c r="AB361">
        <f>BL361*(BQ361+BR361)/1000</f>
        <v>0</v>
      </c>
      <c r="AC361">
        <f>0.61365*exp(17.502*BS361/(240.97+BS361))</f>
        <v>0</v>
      </c>
      <c r="AD361">
        <f>(Z361-BL361*(BQ361+BR361)/1000)</f>
        <v>0</v>
      </c>
      <c r="AE361">
        <f>(-L361*44100)</f>
        <v>0</v>
      </c>
      <c r="AF361">
        <f>2*29.3*T361*0.92*(BS361-Y361)</f>
        <v>0</v>
      </c>
      <c r="AG361">
        <f>2*0.95*5.67E-8*(((BS361+$B$7)+273)^4-(Y361+273)^4)</f>
        <v>0</v>
      </c>
      <c r="AH361">
        <f>W361+AG361+AE361+AF361</f>
        <v>0</v>
      </c>
      <c r="AI361">
        <f>BP361*AW361*(BK361-BJ361*(1000-AW361*BM361)/(1000-AW361*BL361))/(100*BD361)</f>
        <v>0</v>
      </c>
      <c r="AJ361">
        <f>1000*BP361*AW361*(BL361-BM361)/(100*BD361*(1000-AW361*BL361))</f>
        <v>0</v>
      </c>
      <c r="AK361">
        <f>(AL361 - AM361 - BQ361*1E3/(8.314*(BS361+273.15)) * AO361/BP361 * AN361) * BP361/(100*BD361) * (1000 - BM361)/1000</f>
        <v>0</v>
      </c>
      <c r="AL361">
        <v>1325.370278494619</v>
      </c>
      <c r="AM361">
        <v>1296.468666666666</v>
      </c>
      <c r="AN361">
        <v>2.524660677588378</v>
      </c>
      <c r="AO361">
        <v>66.78939070799302</v>
      </c>
      <c r="AP361">
        <f>(AR361 - AQ361 + BQ361*1E3/(8.314*(BS361+273.15)) * AT361/BP361 * AS361) * BP361/(100*BD361) * 1000/(1000 - AR361)</f>
        <v>0</v>
      </c>
      <c r="AQ361">
        <v>14.84819871504035</v>
      </c>
      <c r="AR361">
        <v>16.01427151515151</v>
      </c>
      <c r="AS361">
        <v>3.089032191201222E-05</v>
      </c>
      <c r="AT361">
        <v>79.34896621495415</v>
      </c>
      <c r="AU361">
        <v>149</v>
      </c>
      <c r="AV361">
        <v>25</v>
      </c>
      <c r="AW361">
        <f>IF(AU361*$H$13&gt;=AY361,1.0,(AY361/(AY361-AU361*$H$13)))</f>
        <v>0</v>
      </c>
      <c r="AX361">
        <f>(AW361-1)*100</f>
        <v>0</v>
      </c>
      <c r="AY361">
        <f>MAX(0,($B$13+$C$13*BX361)/(1+$D$13*BX361)*BQ361/(BS361+273)*$E$13)</f>
        <v>0</v>
      </c>
      <c r="AZ361">
        <f>$B$11*BY361+$C$11*BZ361+$F$11*CK361*(1-CN361)</f>
        <v>0</v>
      </c>
      <c r="BA361">
        <f>AZ361*BB361</f>
        <v>0</v>
      </c>
      <c r="BB361">
        <f>($B$11*$D$9+$C$11*$D$9+$F$11*((CX361+CP361)/MAX(CX361+CP361+CY361, 0.1)*$I$9+CY361/MAX(CX361+CP361+CY361, 0.1)*$J$9))/($B$11+$C$11+$F$11)</f>
        <v>0</v>
      </c>
      <c r="BC361">
        <f>($B$11*$K$9+$C$11*$K$9+$F$11*((CX361+CP361)/MAX(CX361+CP361+CY361, 0.1)*$P$9+CY361/MAX(CX361+CP361+CY361, 0.1)*$Q$9))/($B$11+$C$11+$F$11)</f>
        <v>0</v>
      </c>
      <c r="BD361">
        <v>6</v>
      </c>
      <c r="BE361">
        <v>0.5</v>
      </c>
      <c r="BF361" t="s">
        <v>361</v>
      </c>
      <c r="BG361">
        <v>2</v>
      </c>
      <c r="BH361" t="b">
        <v>1</v>
      </c>
      <c r="BI361">
        <v>1728494252</v>
      </c>
      <c r="BJ361">
        <v>1258.142592592593</v>
      </c>
      <c r="BK361">
        <v>1293.023703703704</v>
      </c>
      <c r="BL361">
        <v>16</v>
      </c>
      <c r="BM361">
        <v>14.82441111111111</v>
      </c>
      <c r="BN361">
        <v>1269.062962962963</v>
      </c>
      <c r="BO361">
        <v>16.09056296296296</v>
      </c>
      <c r="BP361">
        <v>600.0061481481482</v>
      </c>
      <c r="BQ361">
        <v>97.51410740740741</v>
      </c>
      <c r="BR361">
        <v>0.1000682925925926</v>
      </c>
      <c r="BS361">
        <v>24.7670037037037</v>
      </c>
      <c r="BT361">
        <v>25.04371481481482</v>
      </c>
      <c r="BU361">
        <v>999.9000000000001</v>
      </c>
      <c r="BV361">
        <v>0</v>
      </c>
      <c r="BW361">
        <v>0</v>
      </c>
      <c r="BX361">
        <v>9996.602962962965</v>
      </c>
      <c r="BY361">
        <v>0</v>
      </c>
      <c r="BZ361">
        <v>108.784962962963</v>
      </c>
      <c r="CA361">
        <v>-34.88048888888889</v>
      </c>
      <c r="CB361">
        <v>1278.60037037037</v>
      </c>
      <c r="CC361">
        <v>1312.48074074074</v>
      </c>
      <c r="CD361">
        <v>1.175585185185185</v>
      </c>
      <c r="CE361">
        <v>1293.023703703704</v>
      </c>
      <c r="CF361">
        <v>14.82441111111111</v>
      </c>
      <c r="CG361">
        <v>1.560225925925926</v>
      </c>
      <c r="CH361">
        <v>1.44558962962963</v>
      </c>
      <c r="CI361">
        <v>13.57148148148148</v>
      </c>
      <c r="CJ361">
        <v>12.40447777777778</v>
      </c>
      <c r="CK361">
        <v>1600.011851851852</v>
      </c>
      <c r="CL361">
        <v>0.6920041481481481</v>
      </c>
      <c r="CM361">
        <v>0.3079958518518518</v>
      </c>
      <c r="CN361">
        <v>0</v>
      </c>
      <c r="CO361">
        <v>2.194292592592592</v>
      </c>
      <c r="CP361">
        <v>0</v>
      </c>
      <c r="CQ361">
        <v>16626.88518518518</v>
      </c>
      <c r="CR361">
        <v>13790.31481481482</v>
      </c>
      <c r="CS361">
        <v>40.4627037037037</v>
      </c>
      <c r="CT361">
        <v>41.78914814814814</v>
      </c>
      <c r="CU361">
        <v>40.82844444444444</v>
      </c>
      <c r="CV361">
        <v>40.62937037037037</v>
      </c>
      <c r="CW361">
        <v>39.75662962962962</v>
      </c>
      <c r="CX361">
        <v>1107.214814814815</v>
      </c>
      <c r="CY361">
        <v>492.7970370370371</v>
      </c>
      <c r="CZ361">
        <v>0</v>
      </c>
      <c r="DA361">
        <v>1728494316.4</v>
      </c>
      <c r="DB361">
        <v>0</v>
      </c>
      <c r="DC361">
        <v>1728490956.5</v>
      </c>
      <c r="DD361" t="s">
        <v>362</v>
      </c>
      <c r="DE361">
        <v>1728490952.5</v>
      </c>
      <c r="DF361">
        <v>1728490956.5</v>
      </c>
      <c r="DG361">
        <v>1</v>
      </c>
      <c r="DH361">
        <v>-0.065</v>
      </c>
      <c r="DI361">
        <v>-0.008</v>
      </c>
      <c r="DJ361">
        <v>-3.246</v>
      </c>
      <c r="DK361">
        <v>-0.091</v>
      </c>
      <c r="DL361">
        <v>52</v>
      </c>
      <c r="DM361">
        <v>15</v>
      </c>
      <c r="DN361">
        <v>0.25</v>
      </c>
      <c r="DO361">
        <v>0.13</v>
      </c>
      <c r="DP361">
        <v>-34.91471463414634</v>
      </c>
      <c r="DQ361">
        <v>0.1560397212544402</v>
      </c>
      <c r="DR361">
        <v>0.1372406264265045</v>
      </c>
      <c r="DS361">
        <v>0</v>
      </c>
      <c r="DT361">
        <v>1.19053243902439</v>
      </c>
      <c r="DU361">
        <v>-0.215937282229966</v>
      </c>
      <c r="DV361">
        <v>0.02208048865892724</v>
      </c>
      <c r="DW361">
        <v>0</v>
      </c>
      <c r="DX361">
        <v>0</v>
      </c>
      <c r="DY361">
        <v>2</v>
      </c>
      <c r="DZ361" t="s">
        <v>386</v>
      </c>
      <c r="EA361">
        <v>3.23029</v>
      </c>
      <c r="EB361">
        <v>2.70441</v>
      </c>
      <c r="EC361">
        <v>0.218391</v>
      </c>
      <c r="ED361">
        <v>0.221421</v>
      </c>
      <c r="EE361">
        <v>0.08403960000000001</v>
      </c>
      <c r="EF361">
        <v>0.0797713</v>
      </c>
      <c r="EG361">
        <v>25702.5</v>
      </c>
      <c r="EH361">
        <v>24955.6</v>
      </c>
      <c r="EI361">
        <v>31486.9</v>
      </c>
      <c r="EJ361">
        <v>30380.9</v>
      </c>
      <c r="EK361">
        <v>38646.5</v>
      </c>
      <c r="EL361">
        <v>36965.5</v>
      </c>
      <c r="EM361">
        <v>44140.1</v>
      </c>
      <c r="EN361">
        <v>42416.3</v>
      </c>
      <c r="EO361">
        <v>1.84918</v>
      </c>
      <c r="EP361">
        <v>1.87402</v>
      </c>
      <c r="EQ361">
        <v>0.08019800000000001</v>
      </c>
      <c r="ER361">
        <v>0</v>
      </c>
      <c r="ES361">
        <v>23.7276</v>
      </c>
      <c r="ET361">
        <v>999.9</v>
      </c>
      <c r="EU361">
        <v>69.40000000000001</v>
      </c>
      <c r="EV361">
        <v>24.7</v>
      </c>
      <c r="EW361">
        <v>22.2295</v>
      </c>
      <c r="EX361">
        <v>60.9919</v>
      </c>
      <c r="EY361">
        <v>24.4832</v>
      </c>
      <c r="EZ361">
        <v>1</v>
      </c>
      <c r="FA361">
        <v>-0.07172000000000001</v>
      </c>
      <c r="FB361">
        <v>2.38392</v>
      </c>
      <c r="FC361">
        <v>20.1849</v>
      </c>
      <c r="FD361">
        <v>5.21729</v>
      </c>
      <c r="FE361">
        <v>11.998</v>
      </c>
      <c r="FF361">
        <v>4.96405</v>
      </c>
      <c r="FG361">
        <v>3.2956</v>
      </c>
      <c r="FH361">
        <v>9999</v>
      </c>
      <c r="FI361">
        <v>9999</v>
      </c>
      <c r="FJ361">
        <v>9999</v>
      </c>
      <c r="FK361">
        <v>148.9</v>
      </c>
      <c r="FL361">
        <v>4.97096</v>
      </c>
      <c r="FM361">
        <v>1.86768</v>
      </c>
      <c r="FN361">
        <v>1.85894</v>
      </c>
      <c r="FO361">
        <v>1.86508</v>
      </c>
      <c r="FP361">
        <v>1.8631</v>
      </c>
      <c r="FQ361">
        <v>1.86441</v>
      </c>
      <c r="FR361">
        <v>1.85988</v>
      </c>
      <c r="FS361">
        <v>1.864</v>
      </c>
      <c r="FT361">
        <v>0</v>
      </c>
      <c r="FU361">
        <v>0</v>
      </c>
      <c r="FV361">
        <v>0</v>
      </c>
      <c r="FW361">
        <v>0</v>
      </c>
      <c r="FX361" t="s">
        <v>364</v>
      </c>
      <c r="FY361" t="s">
        <v>365</v>
      </c>
      <c r="FZ361" t="s">
        <v>366</v>
      </c>
      <c r="GA361" t="s">
        <v>366</v>
      </c>
      <c r="GB361" t="s">
        <v>366</v>
      </c>
      <c r="GC361" t="s">
        <v>366</v>
      </c>
      <c r="GD361">
        <v>0</v>
      </c>
      <c r="GE361">
        <v>100</v>
      </c>
      <c r="GF361">
        <v>100</v>
      </c>
      <c r="GG361">
        <v>-11.02</v>
      </c>
      <c r="GH361">
        <v>-0.0905</v>
      </c>
      <c r="GI361">
        <v>-2.868309889394353</v>
      </c>
      <c r="GJ361">
        <v>-0.006773961979547998</v>
      </c>
      <c r="GK361">
        <v>-8.296070481250098E-08</v>
      </c>
      <c r="GL361">
        <v>3.322967193956903E-10</v>
      </c>
      <c r="GM361">
        <v>-0.07871069313407227</v>
      </c>
      <c r="GN361">
        <v>-0.00208336341840114</v>
      </c>
      <c r="GO361">
        <v>8.801746095907445E-05</v>
      </c>
      <c r="GP361">
        <v>-2.677693255255651E-07</v>
      </c>
      <c r="GQ361">
        <v>3</v>
      </c>
      <c r="GR361">
        <v>2052</v>
      </c>
      <c r="GS361">
        <v>2</v>
      </c>
      <c r="GT361">
        <v>18</v>
      </c>
      <c r="GU361">
        <v>55.1</v>
      </c>
      <c r="GV361">
        <v>55</v>
      </c>
      <c r="GW361">
        <v>2.83325</v>
      </c>
      <c r="GX361">
        <v>2.36206</v>
      </c>
      <c r="GY361">
        <v>1.44775</v>
      </c>
      <c r="GZ361">
        <v>2.32056</v>
      </c>
      <c r="HA361">
        <v>1.55151</v>
      </c>
      <c r="HB361">
        <v>2.41333</v>
      </c>
      <c r="HC361">
        <v>29.8792</v>
      </c>
      <c r="HD361">
        <v>14.4297</v>
      </c>
      <c r="HE361">
        <v>18</v>
      </c>
      <c r="HF361">
        <v>421.698</v>
      </c>
      <c r="HG361">
        <v>433.081</v>
      </c>
      <c r="HH361">
        <v>20.3708</v>
      </c>
      <c r="HI361">
        <v>26.0198</v>
      </c>
      <c r="HJ361">
        <v>30.0008</v>
      </c>
      <c r="HK361">
        <v>25.9369</v>
      </c>
      <c r="HL361">
        <v>25.8436</v>
      </c>
      <c r="HM361">
        <v>56.8055</v>
      </c>
      <c r="HN361">
        <v>40.8505</v>
      </c>
      <c r="HO361">
        <v>13.8072</v>
      </c>
      <c r="HP361">
        <v>20.3221</v>
      </c>
      <c r="HQ361">
        <v>1328.53</v>
      </c>
      <c r="HR361">
        <v>14.9246</v>
      </c>
      <c r="HS361">
        <v>99.9384</v>
      </c>
      <c r="HT361">
        <v>101.362</v>
      </c>
    </row>
    <row r="362" spans="1:228">
      <c r="A362">
        <v>346</v>
      </c>
      <c r="B362">
        <v>1728494264.5</v>
      </c>
      <c r="C362">
        <v>3327</v>
      </c>
      <c r="D362" t="s">
        <v>1060</v>
      </c>
      <c r="E362" t="s">
        <v>1061</v>
      </c>
      <c r="F362">
        <v>5</v>
      </c>
      <c r="G362" t="s">
        <v>357</v>
      </c>
      <c r="H362" t="s">
        <v>358</v>
      </c>
      <c r="I362" t="s">
        <v>359</v>
      </c>
      <c r="J362" t="s">
        <v>851</v>
      </c>
      <c r="K362">
        <v>1728494256.714286</v>
      </c>
      <c r="L362">
        <f>(M362)/1000</f>
        <v>0</v>
      </c>
      <c r="M362">
        <f>IF(BH362, AP362, AJ362)</f>
        <v>0</v>
      </c>
      <c r="N362">
        <f>IF(BH362, AK362, AI362)</f>
        <v>0</v>
      </c>
      <c r="O362">
        <f>BJ362 - IF(AW362&gt;1, N362*BD362*100.0/(AY362), 0)</f>
        <v>0</v>
      </c>
      <c r="P362">
        <f>((V362-L362/2)*O362-N362)/(V362+L362/2)</f>
        <v>0</v>
      </c>
      <c r="Q362">
        <f>P362*(BQ362+BR362)/1000.0</f>
        <v>0</v>
      </c>
      <c r="R362">
        <f>(BJ362 - IF(AW362&gt;1, N362*BD362*100.0/(AY362), 0))*(BQ362+BR362)/1000.0</f>
        <v>0</v>
      </c>
      <c r="S362">
        <f>2.0/((1/U362-1/T362)+SIGN(U362)*SQRT((1/U362-1/T362)*(1/U362-1/T362) + 4*BE362/((BE362+1)*(BE362+1))*(2*1/U362*1/T362-1/T362*1/T362)))</f>
        <v>0</v>
      </c>
      <c r="T362">
        <f>IF(LEFT(BF362,1)&lt;&gt;"0",IF(LEFT(BF362,1)="1",3.0,BG362),$D$5+$E$5*(BX362*BQ362/($K$5*1000))+$F$5*(BX362*BQ362/($K$5*1000))*MAX(MIN(BD362,$J$5),$I$5)*MAX(MIN(BD362,$J$5),$I$5)+$G$5*MAX(MIN(BD362,$J$5),$I$5)*(BX362*BQ362/($K$5*1000))+$H$5*(BX362*BQ362/($K$5*1000))*(BX362*BQ362/($K$5*1000)))</f>
        <v>0</v>
      </c>
      <c r="U362">
        <f>L362*(1000-(1000*0.61365*exp(17.502*Y362/(240.97+Y362))/(BQ362+BR362)+BL362)/2)/(1000*0.61365*exp(17.502*Y362/(240.97+Y362))/(BQ362+BR362)-BL362)</f>
        <v>0</v>
      </c>
      <c r="V362">
        <f>1/((BE362+1)/(S362/1.6)+1/(T362/1.37)) + BE362/((BE362+1)/(S362/1.6) + BE362/(T362/1.37))</f>
        <v>0</v>
      </c>
      <c r="W362">
        <f>(AZ362*BC362)</f>
        <v>0</v>
      </c>
      <c r="X362">
        <f>(BS362+(W362+2*0.95*5.67E-8*(((BS362+$B$7)+273)^4-(BS362+273)^4)-44100*L362)/(1.84*29.3*T362+8*0.95*5.67E-8*(BS362+273)^3))</f>
        <v>0</v>
      </c>
      <c r="Y362">
        <f>($C$7*BT362+$D$7*BU362+$E$7*X362)</f>
        <v>0</v>
      </c>
      <c r="Z362">
        <f>0.61365*exp(17.502*Y362/(240.97+Y362))</f>
        <v>0</v>
      </c>
      <c r="AA362">
        <f>(AB362/AC362*100)</f>
        <v>0</v>
      </c>
      <c r="AB362">
        <f>BL362*(BQ362+BR362)/1000</f>
        <v>0</v>
      </c>
      <c r="AC362">
        <f>0.61365*exp(17.502*BS362/(240.97+BS362))</f>
        <v>0</v>
      </c>
      <c r="AD362">
        <f>(Z362-BL362*(BQ362+BR362)/1000)</f>
        <v>0</v>
      </c>
      <c r="AE362">
        <f>(-L362*44100)</f>
        <v>0</v>
      </c>
      <c r="AF362">
        <f>2*29.3*T362*0.92*(BS362-Y362)</f>
        <v>0</v>
      </c>
      <c r="AG362">
        <f>2*0.95*5.67E-8*(((BS362+$B$7)+273)^4-(Y362+273)^4)</f>
        <v>0</v>
      </c>
      <c r="AH362">
        <f>W362+AG362+AE362+AF362</f>
        <v>0</v>
      </c>
      <c r="AI362">
        <f>BP362*AW362*(BK362-BJ362*(1000-AW362*BM362)/(1000-AW362*BL362))/(100*BD362)</f>
        <v>0</v>
      </c>
      <c r="AJ362">
        <f>1000*BP362*AW362*(BL362-BM362)/(100*BD362*(1000-AW362*BL362))</f>
        <v>0</v>
      </c>
      <c r="AK362">
        <f>(AL362 - AM362 - BQ362*1E3/(8.314*(BS362+273.15)) * AO362/BP362 * AN362) * BP362/(100*BD362) * (1000 - BM362)/1000</f>
        <v>0</v>
      </c>
      <c r="AL362">
        <v>1338.556972439856</v>
      </c>
      <c r="AM362">
        <v>1309.173272727273</v>
      </c>
      <c r="AN362">
        <v>2.559294476763377</v>
      </c>
      <c r="AO362">
        <v>66.78939070799302</v>
      </c>
      <c r="AP362">
        <f>(AR362 - AQ362 + BQ362*1E3/(8.314*(BS362+273.15)) * AT362/BP362 * AS362) * BP362/(100*BD362) * 1000/(1000 - AR362)</f>
        <v>0</v>
      </c>
      <c r="AQ362">
        <v>14.87503393851152</v>
      </c>
      <c r="AR362">
        <v>16.03440606060605</v>
      </c>
      <c r="AS362">
        <v>6.760391977715834E-05</v>
      </c>
      <c r="AT362">
        <v>79.34896621495415</v>
      </c>
      <c r="AU362">
        <v>150</v>
      </c>
      <c r="AV362">
        <v>25</v>
      </c>
      <c r="AW362">
        <f>IF(AU362*$H$13&gt;=AY362,1.0,(AY362/(AY362-AU362*$H$13)))</f>
        <v>0</v>
      </c>
      <c r="AX362">
        <f>(AW362-1)*100</f>
        <v>0</v>
      </c>
      <c r="AY362">
        <f>MAX(0,($B$13+$C$13*BX362)/(1+$D$13*BX362)*BQ362/(BS362+273)*$E$13)</f>
        <v>0</v>
      </c>
      <c r="AZ362">
        <f>$B$11*BY362+$C$11*BZ362+$F$11*CK362*(1-CN362)</f>
        <v>0</v>
      </c>
      <c r="BA362">
        <f>AZ362*BB362</f>
        <v>0</v>
      </c>
      <c r="BB362">
        <f>($B$11*$D$9+$C$11*$D$9+$F$11*((CX362+CP362)/MAX(CX362+CP362+CY362, 0.1)*$I$9+CY362/MAX(CX362+CP362+CY362, 0.1)*$J$9))/($B$11+$C$11+$F$11)</f>
        <v>0</v>
      </c>
      <c r="BC362">
        <f>($B$11*$K$9+$C$11*$K$9+$F$11*((CX362+CP362)/MAX(CX362+CP362+CY362, 0.1)*$P$9+CY362/MAX(CX362+CP362+CY362, 0.1)*$Q$9))/($B$11+$C$11+$F$11)</f>
        <v>0</v>
      </c>
      <c r="BD362">
        <v>6</v>
      </c>
      <c r="BE362">
        <v>0.5</v>
      </c>
      <c r="BF362" t="s">
        <v>361</v>
      </c>
      <c r="BG362">
        <v>2</v>
      </c>
      <c r="BH362" t="b">
        <v>1</v>
      </c>
      <c r="BI362">
        <v>1728494256.714286</v>
      </c>
      <c r="BJ362">
        <v>1269.948571428572</v>
      </c>
      <c r="BK362">
        <v>1304.962857142857</v>
      </c>
      <c r="BL362">
        <v>16.0108</v>
      </c>
      <c r="BM362">
        <v>14.84989285714286</v>
      </c>
      <c r="BN362">
        <v>1280.931785714286</v>
      </c>
      <c r="BO362">
        <v>16.10135</v>
      </c>
      <c r="BP362">
        <v>599.9998214285714</v>
      </c>
      <c r="BQ362">
        <v>97.51438214285714</v>
      </c>
      <c r="BR362">
        <v>0.1000471285714286</v>
      </c>
      <c r="BS362">
        <v>24.76763214285714</v>
      </c>
      <c r="BT362">
        <v>25.04787857142858</v>
      </c>
      <c r="BU362">
        <v>999.9000000000002</v>
      </c>
      <c r="BV362">
        <v>0</v>
      </c>
      <c r="BW362">
        <v>0</v>
      </c>
      <c r="BX362">
        <v>10001.93857142857</v>
      </c>
      <c r="BY362">
        <v>0</v>
      </c>
      <c r="BZ362">
        <v>106.6483928571429</v>
      </c>
      <c r="CA362">
        <v>-35.01378214285715</v>
      </c>
      <c r="CB362">
        <v>1290.612857142857</v>
      </c>
      <c r="CC362">
        <v>1324.633571428572</v>
      </c>
      <c r="CD362">
        <v>1.160906785714286</v>
      </c>
      <c r="CE362">
        <v>1304.962857142857</v>
      </c>
      <c r="CF362">
        <v>14.84989285714286</v>
      </c>
      <c r="CG362">
        <v>1.5612825</v>
      </c>
      <c r="CH362">
        <v>1.448077857142857</v>
      </c>
      <c r="CI362">
        <v>13.58188571428571</v>
      </c>
      <c r="CJ362">
        <v>12.43066785714286</v>
      </c>
      <c r="CK362">
        <v>1599.985</v>
      </c>
      <c r="CL362">
        <v>0.6920046071428569</v>
      </c>
      <c r="CM362">
        <v>0.3079953928571428</v>
      </c>
      <c r="CN362">
        <v>0</v>
      </c>
      <c r="CO362">
        <v>2.202617857142857</v>
      </c>
      <c r="CP362">
        <v>0</v>
      </c>
      <c r="CQ362">
        <v>16626.125</v>
      </c>
      <c r="CR362">
        <v>13790.08571428571</v>
      </c>
      <c r="CS362">
        <v>40.5355</v>
      </c>
      <c r="CT362">
        <v>41.83907142857142</v>
      </c>
      <c r="CU362">
        <v>40.89257142857142</v>
      </c>
      <c r="CV362">
        <v>40.70289285714285</v>
      </c>
      <c r="CW362">
        <v>39.81678571428571</v>
      </c>
      <c r="CX362">
        <v>1107.196428571428</v>
      </c>
      <c r="CY362">
        <v>492.7885714285714</v>
      </c>
      <c r="CZ362">
        <v>0</v>
      </c>
      <c r="DA362">
        <v>1728494321.2</v>
      </c>
      <c r="DB362">
        <v>0</v>
      </c>
      <c r="DC362">
        <v>1728490956.5</v>
      </c>
      <c r="DD362" t="s">
        <v>362</v>
      </c>
      <c r="DE362">
        <v>1728490952.5</v>
      </c>
      <c r="DF362">
        <v>1728490956.5</v>
      </c>
      <c r="DG362">
        <v>1</v>
      </c>
      <c r="DH362">
        <v>-0.065</v>
      </c>
      <c r="DI362">
        <v>-0.008</v>
      </c>
      <c r="DJ362">
        <v>-3.246</v>
      </c>
      <c r="DK362">
        <v>-0.091</v>
      </c>
      <c r="DL362">
        <v>52</v>
      </c>
      <c r="DM362">
        <v>15</v>
      </c>
      <c r="DN362">
        <v>0.25</v>
      </c>
      <c r="DO362">
        <v>0.13</v>
      </c>
      <c r="DP362">
        <v>-34.94947999999999</v>
      </c>
      <c r="DQ362">
        <v>-0.9757148217636009</v>
      </c>
      <c r="DR362">
        <v>0.1936609010616237</v>
      </c>
      <c r="DS362">
        <v>0</v>
      </c>
      <c r="DT362">
        <v>1.17147275</v>
      </c>
      <c r="DU362">
        <v>-0.1982876172607906</v>
      </c>
      <c r="DV362">
        <v>0.02044468329266805</v>
      </c>
      <c r="DW362">
        <v>0</v>
      </c>
      <c r="DX362">
        <v>0</v>
      </c>
      <c r="DY362">
        <v>2</v>
      </c>
      <c r="DZ362" t="s">
        <v>386</v>
      </c>
      <c r="EA362">
        <v>3.23023</v>
      </c>
      <c r="EB362">
        <v>2.70465</v>
      </c>
      <c r="EC362">
        <v>0.219708</v>
      </c>
      <c r="ED362">
        <v>0.222752</v>
      </c>
      <c r="EE362">
        <v>0.08411200000000001</v>
      </c>
      <c r="EF362">
        <v>0.0797993</v>
      </c>
      <c r="EG362">
        <v>25659.2</v>
      </c>
      <c r="EH362">
        <v>24913</v>
      </c>
      <c r="EI362">
        <v>31486.9</v>
      </c>
      <c r="EJ362">
        <v>30381</v>
      </c>
      <c r="EK362">
        <v>38643.5</v>
      </c>
      <c r="EL362">
        <v>36964.6</v>
      </c>
      <c r="EM362">
        <v>44140.1</v>
      </c>
      <c r="EN362">
        <v>42416.6</v>
      </c>
      <c r="EO362">
        <v>1.84877</v>
      </c>
      <c r="EP362">
        <v>1.87392</v>
      </c>
      <c r="EQ362">
        <v>0.081189</v>
      </c>
      <c r="ER362">
        <v>0</v>
      </c>
      <c r="ES362">
        <v>23.7296</v>
      </c>
      <c r="ET362">
        <v>999.9</v>
      </c>
      <c r="EU362">
        <v>69.3</v>
      </c>
      <c r="EV362">
        <v>24.7</v>
      </c>
      <c r="EW362">
        <v>22.1952</v>
      </c>
      <c r="EX362">
        <v>60.3719</v>
      </c>
      <c r="EY362">
        <v>24.7196</v>
      </c>
      <c r="EZ362">
        <v>1</v>
      </c>
      <c r="FA362">
        <v>-0.07100099999999999</v>
      </c>
      <c r="FB362">
        <v>2.43396</v>
      </c>
      <c r="FC362">
        <v>20.1791</v>
      </c>
      <c r="FD362">
        <v>5.21684</v>
      </c>
      <c r="FE362">
        <v>11.998</v>
      </c>
      <c r="FF362">
        <v>4.96415</v>
      </c>
      <c r="FG362">
        <v>3.29553</v>
      </c>
      <c r="FH362">
        <v>9999</v>
      </c>
      <c r="FI362">
        <v>9999</v>
      </c>
      <c r="FJ362">
        <v>9999</v>
      </c>
      <c r="FK362">
        <v>148.9</v>
      </c>
      <c r="FL362">
        <v>4.97095</v>
      </c>
      <c r="FM362">
        <v>1.86768</v>
      </c>
      <c r="FN362">
        <v>1.85898</v>
      </c>
      <c r="FO362">
        <v>1.86508</v>
      </c>
      <c r="FP362">
        <v>1.8631</v>
      </c>
      <c r="FQ362">
        <v>1.86445</v>
      </c>
      <c r="FR362">
        <v>1.85987</v>
      </c>
      <c r="FS362">
        <v>1.86398</v>
      </c>
      <c r="FT362">
        <v>0</v>
      </c>
      <c r="FU362">
        <v>0</v>
      </c>
      <c r="FV362">
        <v>0</v>
      </c>
      <c r="FW362">
        <v>0</v>
      </c>
      <c r="FX362" t="s">
        <v>364</v>
      </c>
      <c r="FY362" t="s">
        <v>365</v>
      </c>
      <c r="FZ362" t="s">
        <v>366</v>
      </c>
      <c r="GA362" t="s">
        <v>366</v>
      </c>
      <c r="GB362" t="s">
        <v>366</v>
      </c>
      <c r="GC362" t="s">
        <v>366</v>
      </c>
      <c r="GD362">
        <v>0</v>
      </c>
      <c r="GE362">
        <v>100</v>
      </c>
      <c r="GF362">
        <v>100</v>
      </c>
      <c r="GG362">
        <v>-11.09</v>
      </c>
      <c r="GH362">
        <v>-0.0905</v>
      </c>
      <c r="GI362">
        <v>-2.868309889394353</v>
      </c>
      <c r="GJ362">
        <v>-0.006773961979547998</v>
      </c>
      <c r="GK362">
        <v>-8.296070481250098E-08</v>
      </c>
      <c r="GL362">
        <v>3.322967193956903E-10</v>
      </c>
      <c r="GM362">
        <v>-0.07871069313407227</v>
      </c>
      <c r="GN362">
        <v>-0.00208336341840114</v>
      </c>
      <c r="GO362">
        <v>8.801746095907445E-05</v>
      </c>
      <c r="GP362">
        <v>-2.677693255255651E-07</v>
      </c>
      <c r="GQ362">
        <v>3</v>
      </c>
      <c r="GR362">
        <v>2052</v>
      </c>
      <c r="GS362">
        <v>2</v>
      </c>
      <c r="GT362">
        <v>18</v>
      </c>
      <c r="GU362">
        <v>55.2</v>
      </c>
      <c r="GV362">
        <v>55.1</v>
      </c>
      <c r="GW362">
        <v>2.85645</v>
      </c>
      <c r="GX362">
        <v>2.36572</v>
      </c>
      <c r="GY362">
        <v>1.44897</v>
      </c>
      <c r="GZ362">
        <v>2.32056</v>
      </c>
      <c r="HA362">
        <v>1.55151</v>
      </c>
      <c r="HB362">
        <v>2.22778</v>
      </c>
      <c r="HC362">
        <v>29.8792</v>
      </c>
      <c r="HD362">
        <v>14.4035</v>
      </c>
      <c r="HE362">
        <v>18</v>
      </c>
      <c r="HF362">
        <v>421.535</v>
      </c>
      <c r="HG362">
        <v>433.072</v>
      </c>
      <c r="HH362">
        <v>20.3214</v>
      </c>
      <c r="HI362">
        <v>26.0258</v>
      </c>
      <c r="HJ362">
        <v>30.0008</v>
      </c>
      <c r="HK362">
        <v>25.944</v>
      </c>
      <c r="HL362">
        <v>25.8501</v>
      </c>
      <c r="HM362">
        <v>57.2063</v>
      </c>
      <c r="HN362">
        <v>40.8505</v>
      </c>
      <c r="HO362">
        <v>13.8072</v>
      </c>
      <c r="HP362">
        <v>20.2717</v>
      </c>
      <c r="HQ362">
        <v>1338.55</v>
      </c>
      <c r="HR362">
        <v>14.9225</v>
      </c>
      <c r="HS362">
        <v>99.9384</v>
      </c>
      <c r="HT362">
        <v>101.362</v>
      </c>
    </row>
    <row r="363" spans="1:228">
      <c r="A363">
        <v>347</v>
      </c>
      <c r="B363">
        <v>1728494269.5</v>
      </c>
      <c r="C363">
        <v>3332</v>
      </c>
      <c r="D363" t="s">
        <v>1062</v>
      </c>
      <c r="E363" t="s">
        <v>1063</v>
      </c>
      <c r="F363">
        <v>5</v>
      </c>
      <c r="G363" t="s">
        <v>357</v>
      </c>
      <c r="H363" t="s">
        <v>358</v>
      </c>
      <c r="I363" t="s">
        <v>359</v>
      </c>
      <c r="J363" t="s">
        <v>851</v>
      </c>
      <c r="K363">
        <v>1728494262</v>
      </c>
      <c r="L363">
        <f>(M363)/1000</f>
        <v>0</v>
      </c>
      <c r="M363">
        <f>IF(BH363, AP363, AJ363)</f>
        <v>0</v>
      </c>
      <c r="N363">
        <f>IF(BH363, AK363, AI363)</f>
        <v>0</v>
      </c>
      <c r="O363">
        <f>BJ363 - IF(AW363&gt;1, N363*BD363*100.0/(AY363), 0)</f>
        <v>0</v>
      </c>
      <c r="P363">
        <f>((V363-L363/2)*O363-N363)/(V363+L363/2)</f>
        <v>0</v>
      </c>
      <c r="Q363">
        <f>P363*(BQ363+BR363)/1000.0</f>
        <v>0</v>
      </c>
      <c r="R363">
        <f>(BJ363 - IF(AW363&gt;1, N363*BD363*100.0/(AY363), 0))*(BQ363+BR363)/1000.0</f>
        <v>0</v>
      </c>
      <c r="S363">
        <f>2.0/((1/U363-1/T363)+SIGN(U363)*SQRT((1/U363-1/T363)*(1/U363-1/T363) + 4*BE363/((BE363+1)*(BE363+1))*(2*1/U363*1/T363-1/T363*1/T363)))</f>
        <v>0</v>
      </c>
      <c r="T363">
        <f>IF(LEFT(BF363,1)&lt;&gt;"0",IF(LEFT(BF363,1)="1",3.0,BG363),$D$5+$E$5*(BX363*BQ363/($K$5*1000))+$F$5*(BX363*BQ363/($K$5*1000))*MAX(MIN(BD363,$J$5),$I$5)*MAX(MIN(BD363,$J$5),$I$5)+$G$5*MAX(MIN(BD363,$J$5),$I$5)*(BX363*BQ363/($K$5*1000))+$H$5*(BX363*BQ363/($K$5*1000))*(BX363*BQ363/($K$5*1000)))</f>
        <v>0</v>
      </c>
      <c r="U363">
        <f>L363*(1000-(1000*0.61365*exp(17.502*Y363/(240.97+Y363))/(BQ363+BR363)+BL363)/2)/(1000*0.61365*exp(17.502*Y363/(240.97+Y363))/(BQ363+BR363)-BL363)</f>
        <v>0</v>
      </c>
      <c r="V363">
        <f>1/((BE363+1)/(S363/1.6)+1/(T363/1.37)) + BE363/((BE363+1)/(S363/1.6) + BE363/(T363/1.37))</f>
        <v>0</v>
      </c>
      <c r="W363">
        <f>(AZ363*BC363)</f>
        <v>0</v>
      </c>
      <c r="X363">
        <f>(BS363+(W363+2*0.95*5.67E-8*(((BS363+$B$7)+273)^4-(BS363+273)^4)-44100*L363)/(1.84*29.3*T363+8*0.95*5.67E-8*(BS363+273)^3))</f>
        <v>0</v>
      </c>
      <c r="Y363">
        <f>($C$7*BT363+$D$7*BU363+$E$7*X363)</f>
        <v>0</v>
      </c>
      <c r="Z363">
        <f>0.61365*exp(17.502*Y363/(240.97+Y363))</f>
        <v>0</v>
      </c>
      <c r="AA363">
        <f>(AB363/AC363*100)</f>
        <v>0</v>
      </c>
      <c r="AB363">
        <f>BL363*(BQ363+BR363)/1000</f>
        <v>0</v>
      </c>
      <c r="AC363">
        <f>0.61365*exp(17.502*BS363/(240.97+BS363))</f>
        <v>0</v>
      </c>
      <c r="AD363">
        <f>(Z363-BL363*(BQ363+BR363)/1000)</f>
        <v>0</v>
      </c>
      <c r="AE363">
        <f>(-L363*44100)</f>
        <v>0</v>
      </c>
      <c r="AF363">
        <f>2*29.3*T363*0.92*(BS363-Y363)</f>
        <v>0</v>
      </c>
      <c r="AG363">
        <f>2*0.95*5.67E-8*(((BS363+$B$7)+273)^4-(Y363+273)^4)</f>
        <v>0</v>
      </c>
      <c r="AH363">
        <f>W363+AG363+AE363+AF363</f>
        <v>0</v>
      </c>
      <c r="AI363">
        <f>BP363*AW363*(BK363-BJ363*(1000-AW363*BM363)/(1000-AW363*BL363))/(100*BD363)</f>
        <v>0</v>
      </c>
      <c r="AJ363">
        <f>1000*BP363*AW363*(BL363-BM363)/(100*BD363*(1000-AW363*BL363))</f>
        <v>0</v>
      </c>
      <c r="AK363">
        <f>(AL363 - AM363 - BQ363*1E3/(8.314*(BS363+273.15)) * AO363/BP363 * AN363) * BP363/(100*BD363) * (1000 - BM363)/1000</f>
        <v>0</v>
      </c>
      <c r="AL363">
        <v>1350.904759570008</v>
      </c>
      <c r="AM363">
        <v>1321.932666666667</v>
      </c>
      <c r="AN363">
        <v>2.544475334893648</v>
      </c>
      <c r="AO363">
        <v>66.78939070799302</v>
      </c>
      <c r="AP363">
        <f>(AR363 - AQ363 + BQ363*1E3/(8.314*(BS363+273.15)) * AT363/BP363 * AS363) * BP363/(100*BD363) * 1000/(1000 - AR363)</f>
        <v>0</v>
      </c>
      <c r="AQ363">
        <v>14.88060203932226</v>
      </c>
      <c r="AR363">
        <v>16.04313515151515</v>
      </c>
      <c r="AS363">
        <v>2.281451296318053E-05</v>
      </c>
      <c r="AT363">
        <v>79.34896621495415</v>
      </c>
      <c r="AU363">
        <v>149</v>
      </c>
      <c r="AV363">
        <v>25</v>
      </c>
      <c r="AW363">
        <f>IF(AU363*$H$13&gt;=AY363,1.0,(AY363/(AY363-AU363*$H$13)))</f>
        <v>0</v>
      </c>
      <c r="AX363">
        <f>(AW363-1)*100</f>
        <v>0</v>
      </c>
      <c r="AY363">
        <f>MAX(0,($B$13+$C$13*BX363)/(1+$D$13*BX363)*BQ363/(BS363+273)*$E$13)</f>
        <v>0</v>
      </c>
      <c r="AZ363">
        <f>$B$11*BY363+$C$11*BZ363+$F$11*CK363*(1-CN363)</f>
        <v>0</v>
      </c>
      <c r="BA363">
        <f>AZ363*BB363</f>
        <v>0</v>
      </c>
      <c r="BB363">
        <f>($B$11*$D$9+$C$11*$D$9+$F$11*((CX363+CP363)/MAX(CX363+CP363+CY363, 0.1)*$I$9+CY363/MAX(CX363+CP363+CY363, 0.1)*$J$9))/($B$11+$C$11+$F$11)</f>
        <v>0</v>
      </c>
      <c r="BC363">
        <f>($B$11*$K$9+$C$11*$K$9+$F$11*((CX363+CP363)/MAX(CX363+CP363+CY363, 0.1)*$P$9+CY363/MAX(CX363+CP363+CY363, 0.1)*$Q$9))/($B$11+$C$11+$F$11)</f>
        <v>0</v>
      </c>
      <c r="BD363">
        <v>6</v>
      </c>
      <c r="BE363">
        <v>0.5</v>
      </c>
      <c r="BF363" t="s">
        <v>361</v>
      </c>
      <c r="BG363">
        <v>2</v>
      </c>
      <c r="BH363" t="b">
        <v>1</v>
      </c>
      <c r="BI363">
        <v>1728494262</v>
      </c>
      <c r="BJ363">
        <v>1283.205925925926</v>
      </c>
      <c r="BK363">
        <v>1318.174444444444</v>
      </c>
      <c r="BL363">
        <v>16.02531481481482</v>
      </c>
      <c r="BM363">
        <v>14.86921851851852</v>
      </c>
      <c r="BN363">
        <v>1294.25962962963</v>
      </c>
      <c r="BO363">
        <v>16.11586666666667</v>
      </c>
      <c r="BP363">
        <v>599.9952222222223</v>
      </c>
      <c r="BQ363">
        <v>97.51492222222222</v>
      </c>
      <c r="BR363">
        <v>0.0999484148148148</v>
      </c>
      <c r="BS363">
        <v>24.76825925925926</v>
      </c>
      <c r="BT363">
        <v>25.05402962962963</v>
      </c>
      <c r="BU363">
        <v>999.9000000000001</v>
      </c>
      <c r="BV363">
        <v>0</v>
      </c>
      <c r="BW363">
        <v>0</v>
      </c>
      <c r="BX363">
        <v>10010.43666666667</v>
      </c>
      <c r="BY363">
        <v>0</v>
      </c>
      <c r="BZ363">
        <v>104.4439259259259</v>
      </c>
      <c r="CA363">
        <v>-34.96865555555556</v>
      </c>
      <c r="CB363">
        <v>1304.105555555556</v>
      </c>
      <c r="CC363">
        <v>1338.07</v>
      </c>
      <c r="CD363">
        <v>1.156108148148148</v>
      </c>
      <c r="CE363">
        <v>1318.174444444444</v>
      </c>
      <c r="CF363">
        <v>14.86921851851852</v>
      </c>
      <c r="CG363">
        <v>1.562706296296296</v>
      </c>
      <c r="CH363">
        <v>1.449969259259259</v>
      </c>
      <c r="CI363">
        <v>13.5959037037037</v>
      </c>
      <c r="CJ363">
        <v>12.45054814814815</v>
      </c>
      <c r="CK363">
        <v>1599.985555555555</v>
      </c>
      <c r="CL363">
        <v>0.6920103333333332</v>
      </c>
      <c r="CM363">
        <v>0.3079896666666667</v>
      </c>
      <c r="CN363">
        <v>0</v>
      </c>
      <c r="CO363">
        <v>2.174296296296296</v>
      </c>
      <c r="CP363">
        <v>0</v>
      </c>
      <c r="CQ363">
        <v>16625.32222222222</v>
      </c>
      <c r="CR363">
        <v>13790.12222222222</v>
      </c>
      <c r="CS363">
        <v>40.61781481481481</v>
      </c>
      <c r="CT363">
        <v>41.89555555555555</v>
      </c>
      <c r="CU363">
        <v>40.95811111111111</v>
      </c>
      <c r="CV363">
        <v>40.78914814814815</v>
      </c>
      <c r="CW363">
        <v>39.89096296296297</v>
      </c>
      <c r="CX363">
        <v>1107.206296296296</v>
      </c>
      <c r="CY363">
        <v>492.7792592592592</v>
      </c>
      <c r="CZ363">
        <v>0</v>
      </c>
      <c r="DA363">
        <v>1728494326.6</v>
      </c>
      <c r="DB363">
        <v>0</v>
      </c>
      <c r="DC363">
        <v>1728490956.5</v>
      </c>
      <c r="DD363" t="s">
        <v>362</v>
      </c>
      <c r="DE363">
        <v>1728490952.5</v>
      </c>
      <c r="DF363">
        <v>1728490956.5</v>
      </c>
      <c r="DG363">
        <v>1</v>
      </c>
      <c r="DH363">
        <v>-0.065</v>
      </c>
      <c r="DI363">
        <v>-0.008</v>
      </c>
      <c r="DJ363">
        <v>-3.246</v>
      </c>
      <c r="DK363">
        <v>-0.091</v>
      </c>
      <c r="DL363">
        <v>52</v>
      </c>
      <c r="DM363">
        <v>15</v>
      </c>
      <c r="DN363">
        <v>0.25</v>
      </c>
      <c r="DO363">
        <v>0.13</v>
      </c>
      <c r="DP363">
        <v>-34.98934390243902</v>
      </c>
      <c r="DQ363">
        <v>0.1125407665504541</v>
      </c>
      <c r="DR363">
        <v>0.1823951607306002</v>
      </c>
      <c r="DS363">
        <v>0</v>
      </c>
      <c r="DT363">
        <v>1.160678536585366</v>
      </c>
      <c r="DU363">
        <v>-0.06129135888501788</v>
      </c>
      <c r="DV363">
        <v>0.00968234187580054</v>
      </c>
      <c r="DW363">
        <v>1</v>
      </c>
      <c r="DX363">
        <v>1</v>
      </c>
      <c r="DY363">
        <v>2</v>
      </c>
      <c r="DZ363" t="s">
        <v>363</v>
      </c>
      <c r="EA363">
        <v>3.23017</v>
      </c>
      <c r="EB363">
        <v>2.70419</v>
      </c>
      <c r="EC363">
        <v>0.221019</v>
      </c>
      <c r="ED363">
        <v>0.223983</v>
      </c>
      <c r="EE363">
        <v>0.0841454</v>
      </c>
      <c r="EF363">
        <v>0.0798166</v>
      </c>
      <c r="EG363">
        <v>25615.6</v>
      </c>
      <c r="EH363">
        <v>24872.9</v>
      </c>
      <c r="EI363">
        <v>31486.4</v>
      </c>
      <c r="EJ363">
        <v>30380.2</v>
      </c>
      <c r="EK363">
        <v>38641.4</v>
      </c>
      <c r="EL363">
        <v>36963</v>
      </c>
      <c r="EM363">
        <v>44139.3</v>
      </c>
      <c r="EN363">
        <v>42415.4</v>
      </c>
      <c r="EO363">
        <v>1.84892</v>
      </c>
      <c r="EP363">
        <v>1.87405</v>
      </c>
      <c r="EQ363">
        <v>0.08123</v>
      </c>
      <c r="ER363">
        <v>0</v>
      </c>
      <c r="ES363">
        <v>23.7331</v>
      </c>
      <c r="ET363">
        <v>999.9</v>
      </c>
      <c r="EU363">
        <v>69.40000000000001</v>
      </c>
      <c r="EV363">
        <v>24.7</v>
      </c>
      <c r="EW363">
        <v>22.2285</v>
      </c>
      <c r="EX363">
        <v>60.7719</v>
      </c>
      <c r="EY363">
        <v>24.8998</v>
      </c>
      <c r="EZ363">
        <v>1</v>
      </c>
      <c r="FA363">
        <v>-0.0703582</v>
      </c>
      <c r="FB363">
        <v>2.48738</v>
      </c>
      <c r="FC363">
        <v>20.1833</v>
      </c>
      <c r="FD363">
        <v>5.21714</v>
      </c>
      <c r="FE363">
        <v>11.998</v>
      </c>
      <c r="FF363">
        <v>4.96405</v>
      </c>
      <c r="FG363">
        <v>3.2956</v>
      </c>
      <c r="FH363">
        <v>9999</v>
      </c>
      <c r="FI363">
        <v>9999</v>
      </c>
      <c r="FJ363">
        <v>9999</v>
      </c>
      <c r="FK363">
        <v>148.9</v>
      </c>
      <c r="FL363">
        <v>4.97095</v>
      </c>
      <c r="FM363">
        <v>1.86768</v>
      </c>
      <c r="FN363">
        <v>1.85898</v>
      </c>
      <c r="FO363">
        <v>1.86508</v>
      </c>
      <c r="FP363">
        <v>1.8631</v>
      </c>
      <c r="FQ363">
        <v>1.8644</v>
      </c>
      <c r="FR363">
        <v>1.85988</v>
      </c>
      <c r="FS363">
        <v>1.86399</v>
      </c>
      <c r="FT363">
        <v>0</v>
      </c>
      <c r="FU363">
        <v>0</v>
      </c>
      <c r="FV363">
        <v>0</v>
      </c>
      <c r="FW363">
        <v>0</v>
      </c>
      <c r="FX363" t="s">
        <v>364</v>
      </c>
      <c r="FY363" t="s">
        <v>365</v>
      </c>
      <c r="FZ363" t="s">
        <v>366</v>
      </c>
      <c r="GA363" t="s">
        <v>366</v>
      </c>
      <c r="GB363" t="s">
        <v>366</v>
      </c>
      <c r="GC363" t="s">
        <v>366</v>
      </c>
      <c r="GD363">
        <v>0</v>
      </c>
      <c r="GE363">
        <v>100</v>
      </c>
      <c r="GF363">
        <v>100</v>
      </c>
      <c r="GG363">
        <v>-11.15</v>
      </c>
      <c r="GH363">
        <v>-0.0905</v>
      </c>
      <c r="GI363">
        <v>-2.868309889394353</v>
      </c>
      <c r="GJ363">
        <v>-0.006773961979547998</v>
      </c>
      <c r="GK363">
        <v>-8.296070481250098E-08</v>
      </c>
      <c r="GL363">
        <v>3.322967193956903E-10</v>
      </c>
      <c r="GM363">
        <v>-0.07871069313407227</v>
      </c>
      <c r="GN363">
        <v>-0.00208336341840114</v>
      </c>
      <c r="GO363">
        <v>8.801746095907445E-05</v>
      </c>
      <c r="GP363">
        <v>-2.677693255255651E-07</v>
      </c>
      <c r="GQ363">
        <v>3</v>
      </c>
      <c r="GR363">
        <v>2052</v>
      </c>
      <c r="GS363">
        <v>2</v>
      </c>
      <c r="GT363">
        <v>18</v>
      </c>
      <c r="GU363">
        <v>55.3</v>
      </c>
      <c r="GV363">
        <v>55.2</v>
      </c>
      <c r="GW363">
        <v>2.87598</v>
      </c>
      <c r="GX363">
        <v>2.36572</v>
      </c>
      <c r="GY363">
        <v>1.44775</v>
      </c>
      <c r="GZ363">
        <v>2.32056</v>
      </c>
      <c r="HA363">
        <v>1.55151</v>
      </c>
      <c r="HB363">
        <v>2.38281</v>
      </c>
      <c r="HC363">
        <v>29.8792</v>
      </c>
      <c r="HD363">
        <v>14.421</v>
      </c>
      <c r="HE363">
        <v>18</v>
      </c>
      <c r="HF363">
        <v>421.658</v>
      </c>
      <c r="HG363">
        <v>433.195</v>
      </c>
      <c r="HH363">
        <v>20.273</v>
      </c>
      <c r="HI363">
        <v>26.0321</v>
      </c>
      <c r="HJ363">
        <v>30.0008</v>
      </c>
      <c r="HK363">
        <v>25.9502</v>
      </c>
      <c r="HL363">
        <v>25.8563</v>
      </c>
      <c r="HM363">
        <v>57.6034</v>
      </c>
      <c r="HN363">
        <v>40.8505</v>
      </c>
      <c r="HO363">
        <v>13.4209</v>
      </c>
      <c r="HP363">
        <v>20.2065</v>
      </c>
      <c r="HQ363">
        <v>1353.58</v>
      </c>
      <c r="HR363">
        <v>14.9212</v>
      </c>
      <c r="HS363">
        <v>99.9366</v>
      </c>
      <c r="HT363">
        <v>101.359</v>
      </c>
    </row>
    <row r="364" spans="1:228">
      <c r="A364">
        <v>348</v>
      </c>
      <c r="B364">
        <v>1728494274.5</v>
      </c>
      <c r="C364">
        <v>3337</v>
      </c>
      <c r="D364" t="s">
        <v>1064</v>
      </c>
      <c r="E364" t="s">
        <v>1065</v>
      </c>
      <c r="F364">
        <v>5</v>
      </c>
      <c r="G364" t="s">
        <v>357</v>
      </c>
      <c r="H364" t="s">
        <v>358</v>
      </c>
      <c r="I364" t="s">
        <v>359</v>
      </c>
      <c r="J364" t="s">
        <v>851</v>
      </c>
      <c r="K364">
        <v>1728494266.714286</v>
      </c>
      <c r="L364">
        <f>(M364)/1000</f>
        <v>0</v>
      </c>
      <c r="M364">
        <f>IF(BH364, AP364, AJ364)</f>
        <v>0</v>
      </c>
      <c r="N364">
        <f>IF(BH364, AK364, AI364)</f>
        <v>0</v>
      </c>
      <c r="O364">
        <f>BJ364 - IF(AW364&gt;1, N364*BD364*100.0/(AY364), 0)</f>
        <v>0</v>
      </c>
      <c r="P364">
        <f>((V364-L364/2)*O364-N364)/(V364+L364/2)</f>
        <v>0</v>
      </c>
      <c r="Q364">
        <f>P364*(BQ364+BR364)/1000.0</f>
        <v>0</v>
      </c>
      <c r="R364">
        <f>(BJ364 - IF(AW364&gt;1, N364*BD364*100.0/(AY364), 0))*(BQ364+BR364)/1000.0</f>
        <v>0</v>
      </c>
      <c r="S364">
        <f>2.0/((1/U364-1/T364)+SIGN(U364)*SQRT((1/U364-1/T364)*(1/U364-1/T364) + 4*BE364/((BE364+1)*(BE364+1))*(2*1/U364*1/T364-1/T364*1/T364)))</f>
        <v>0</v>
      </c>
      <c r="T364">
        <f>IF(LEFT(BF364,1)&lt;&gt;"0",IF(LEFT(BF364,1)="1",3.0,BG364),$D$5+$E$5*(BX364*BQ364/($K$5*1000))+$F$5*(BX364*BQ364/($K$5*1000))*MAX(MIN(BD364,$J$5),$I$5)*MAX(MIN(BD364,$J$5),$I$5)+$G$5*MAX(MIN(BD364,$J$5),$I$5)*(BX364*BQ364/($K$5*1000))+$H$5*(BX364*BQ364/($K$5*1000))*(BX364*BQ364/($K$5*1000)))</f>
        <v>0</v>
      </c>
      <c r="U364">
        <f>L364*(1000-(1000*0.61365*exp(17.502*Y364/(240.97+Y364))/(BQ364+BR364)+BL364)/2)/(1000*0.61365*exp(17.502*Y364/(240.97+Y364))/(BQ364+BR364)-BL364)</f>
        <v>0</v>
      </c>
      <c r="V364">
        <f>1/((BE364+1)/(S364/1.6)+1/(T364/1.37)) + BE364/((BE364+1)/(S364/1.6) + BE364/(T364/1.37))</f>
        <v>0</v>
      </c>
      <c r="W364">
        <f>(AZ364*BC364)</f>
        <v>0</v>
      </c>
      <c r="X364">
        <f>(BS364+(W364+2*0.95*5.67E-8*(((BS364+$B$7)+273)^4-(BS364+273)^4)-44100*L364)/(1.84*29.3*T364+8*0.95*5.67E-8*(BS364+273)^3))</f>
        <v>0</v>
      </c>
      <c r="Y364">
        <f>($C$7*BT364+$D$7*BU364+$E$7*X364)</f>
        <v>0</v>
      </c>
      <c r="Z364">
        <f>0.61365*exp(17.502*Y364/(240.97+Y364))</f>
        <v>0</v>
      </c>
      <c r="AA364">
        <f>(AB364/AC364*100)</f>
        <v>0</v>
      </c>
      <c r="AB364">
        <f>BL364*(BQ364+BR364)/1000</f>
        <v>0</v>
      </c>
      <c r="AC364">
        <f>0.61365*exp(17.502*BS364/(240.97+BS364))</f>
        <v>0</v>
      </c>
      <c r="AD364">
        <f>(Z364-BL364*(BQ364+BR364)/1000)</f>
        <v>0</v>
      </c>
      <c r="AE364">
        <f>(-L364*44100)</f>
        <v>0</v>
      </c>
      <c r="AF364">
        <f>2*29.3*T364*0.92*(BS364-Y364)</f>
        <v>0</v>
      </c>
      <c r="AG364">
        <f>2*0.95*5.67E-8*(((BS364+$B$7)+273)^4-(Y364+273)^4)</f>
        <v>0</v>
      </c>
      <c r="AH364">
        <f>W364+AG364+AE364+AF364</f>
        <v>0</v>
      </c>
      <c r="AI364">
        <f>BP364*AW364*(BK364-BJ364*(1000-AW364*BM364)/(1000-AW364*BL364))/(100*BD364)</f>
        <v>0</v>
      </c>
      <c r="AJ364">
        <f>1000*BP364*AW364*(BL364-BM364)/(100*BD364*(1000-AW364*BL364))</f>
        <v>0</v>
      </c>
      <c r="AK364">
        <f>(AL364 - AM364 - BQ364*1E3/(8.314*(BS364+273.15)) * AO364/BP364 * AN364) * BP364/(100*BD364) * (1000 - BM364)/1000</f>
        <v>0</v>
      </c>
      <c r="AL364">
        <v>1363.135345136929</v>
      </c>
      <c r="AM364">
        <v>1334.276121212121</v>
      </c>
      <c r="AN364">
        <v>2.447991030870206</v>
      </c>
      <c r="AO364">
        <v>66.78939070799302</v>
      </c>
      <c r="AP364">
        <f>(AR364 - AQ364 + BQ364*1E3/(8.314*(BS364+273.15)) * AT364/BP364 * AS364) * BP364/(100*BD364) * 1000/(1000 - AR364)</f>
        <v>0</v>
      </c>
      <c r="AQ364">
        <v>14.88529128929198</v>
      </c>
      <c r="AR364">
        <v>16.04882181818181</v>
      </c>
      <c r="AS364">
        <v>1.287633083112322E-05</v>
      </c>
      <c r="AT364">
        <v>79.34896621495415</v>
      </c>
      <c r="AU364">
        <v>149</v>
      </c>
      <c r="AV364">
        <v>25</v>
      </c>
      <c r="AW364">
        <f>IF(AU364*$H$13&gt;=AY364,1.0,(AY364/(AY364-AU364*$H$13)))</f>
        <v>0</v>
      </c>
      <c r="AX364">
        <f>(AW364-1)*100</f>
        <v>0</v>
      </c>
      <c r="AY364">
        <f>MAX(0,($B$13+$C$13*BX364)/(1+$D$13*BX364)*BQ364/(BS364+273)*$E$13)</f>
        <v>0</v>
      </c>
      <c r="AZ364">
        <f>$B$11*BY364+$C$11*BZ364+$F$11*CK364*(1-CN364)</f>
        <v>0</v>
      </c>
      <c r="BA364">
        <f>AZ364*BB364</f>
        <v>0</v>
      </c>
      <c r="BB364">
        <f>($B$11*$D$9+$C$11*$D$9+$F$11*((CX364+CP364)/MAX(CX364+CP364+CY364, 0.1)*$I$9+CY364/MAX(CX364+CP364+CY364, 0.1)*$J$9))/($B$11+$C$11+$F$11)</f>
        <v>0</v>
      </c>
      <c r="BC364">
        <f>($B$11*$K$9+$C$11*$K$9+$F$11*((CX364+CP364)/MAX(CX364+CP364+CY364, 0.1)*$P$9+CY364/MAX(CX364+CP364+CY364, 0.1)*$Q$9))/($B$11+$C$11+$F$11)</f>
        <v>0</v>
      </c>
      <c r="BD364">
        <v>6</v>
      </c>
      <c r="BE364">
        <v>0.5</v>
      </c>
      <c r="BF364" t="s">
        <v>361</v>
      </c>
      <c r="BG364">
        <v>2</v>
      </c>
      <c r="BH364" t="b">
        <v>1</v>
      </c>
      <c r="BI364">
        <v>1728494266.714286</v>
      </c>
      <c r="BJ364">
        <v>1294.929285714286</v>
      </c>
      <c r="BK364">
        <v>1329.835357142857</v>
      </c>
      <c r="BL364">
        <v>16.03678214285714</v>
      </c>
      <c r="BM364">
        <v>14.88008214285714</v>
      </c>
      <c r="BN364">
        <v>1306.045</v>
      </c>
      <c r="BO364">
        <v>16.127325</v>
      </c>
      <c r="BP364">
        <v>600.008607142857</v>
      </c>
      <c r="BQ364">
        <v>97.515</v>
      </c>
      <c r="BR364">
        <v>0.1000167392857143</v>
      </c>
      <c r="BS364">
        <v>24.77290357142858</v>
      </c>
      <c r="BT364">
        <v>25.063375</v>
      </c>
      <c r="BU364">
        <v>999.9000000000002</v>
      </c>
      <c r="BV364">
        <v>0</v>
      </c>
      <c r="BW364">
        <v>0</v>
      </c>
      <c r="BX364">
        <v>10004.57142857143</v>
      </c>
      <c r="BY364">
        <v>0</v>
      </c>
      <c r="BZ364">
        <v>102.4596142857143</v>
      </c>
      <c r="CA364">
        <v>-34.90644642857143</v>
      </c>
      <c r="CB364">
        <v>1316.035357142857</v>
      </c>
      <c r="CC364">
        <v>1349.922142857143</v>
      </c>
      <c r="CD364">
        <v>1.156708571428572</v>
      </c>
      <c r="CE364">
        <v>1329.835357142857</v>
      </c>
      <c r="CF364">
        <v>14.88008214285714</v>
      </c>
      <c r="CG364">
        <v>1.563825714285714</v>
      </c>
      <c r="CH364">
        <v>1.451029642857143</v>
      </c>
      <c r="CI364">
        <v>13.60690357142857</v>
      </c>
      <c r="CJ364">
        <v>12.46168214285714</v>
      </c>
      <c r="CK364">
        <v>1599.986071428571</v>
      </c>
      <c r="CL364">
        <v>0.6920167857142856</v>
      </c>
      <c r="CM364">
        <v>0.3079832142857142</v>
      </c>
      <c r="CN364">
        <v>0</v>
      </c>
      <c r="CO364">
        <v>2.136825</v>
      </c>
      <c r="CP364">
        <v>0</v>
      </c>
      <c r="CQ364">
        <v>16624.09642857143</v>
      </c>
      <c r="CR364">
        <v>13790.16071428571</v>
      </c>
      <c r="CS364">
        <v>40.69174999999999</v>
      </c>
      <c r="CT364">
        <v>41.944</v>
      </c>
      <c r="CU364">
        <v>41.02207142857143</v>
      </c>
      <c r="CV364">
        <v>40.85910714285713</v>
      </c>
      <c r="CW364">
        <v>39.95964285714285</v>
      </c>
      <c r="CX364">
        <v>1107.217142857143</v>
      </c>
      <c r="CY364">
        <v>492.7689285714286</v>
      </c>
      <c r="CZ364">
        <v>0</v>
      </c>
      <c r="DA364">
        <v>1728494331.4</v>
      </c>
      <c r="DB364">
        <v>0</v>
      </c>
      <c r="DC364">
        <v>1728490956.5</v>
      </c>
      <c r="DD364" t="s">
        <v>362</v>
      </c>
      <c r="DE364">
        <v>1728490952.5</v>
      </c>
      <c r="DF364">
        <v>1728490956.5</v>
      </c>
      <c r="DG364">
        <v>1</v>
      </c>
      <c r="DH364">
        <v>-0.065</v>
      </c>
      <c r="DI364">
        <v>-0.008</v>
      </c>
      <c r="DJ364">
        <v>-3.246</v>
      </c>
      <c r="DK364">
        <v>-0.091</v>
      </c>
      <c r="DL364">
        <v>52</v>
      </c>
      <c r="DM364">
        <v>15</v>
      </c>
      <c r="DN364">
        <v>0.25</v>
      </c>
      <c r="DO364">
        <v>0.13</v>
      </c>
      <c r="DP364">
        <v>-34.89184390243902</v>
      </c>
      <c r="DQ364">
        <v>0.8081205574912561</v>
      </c>
      <c r="DR364">
        <v>0.2318929431806106</v>
      </c>
      <c r="DS364">
        <v>0</v>
      </c>
      <c r="DT364">
        <v>1.158502682926829</v>
      </c>
      <c r="DU364">
        <v>-0.01014585365853484</v>
      </c>
      <c r="DV364">
        <v>0.007739247781053252</v>
      </c>
      <c r="DW364">
        <v>1</v>
      </c>
      <c r="DX364">
        <v>1</v>
      </c>
      <c r="DY364">
        <v>2</v>
      </c>
      <c r="DZ364" t="s">
        <v>363</v>
      </c>
      <c r="EA364">
        <v>3.23012</v>
      </c>
      <c r="EB364">
        <v>2.70428</v>
      </c>
      <c r="EC364">
        <v>0.222278</v>
      </c>
      <c r="ED364">
        <v>0.225244</v>
      </c>
      <c r="EE364">
        <v>0.08416319999999999</v>
      </c>
      <c r="EF364">
        <v>0.07982930000000001</v>
      </c>
      <c r="EG364">
        <v>25574.3</v>
      </c>
      <c r="EH364">
        <v>24831.8</v>
      </c>
      <c r="EI364">
        <v>31486.4</v>
      </c>
      <c r="EJ364">
        <v>30379.3</v>
      </c>
      <c r="EK364">
        <v>38640.6</v>
      </c>
      <c r="EL364">
        <v>36961.7</v>
      </c>
      <c r="EM364">
        <v>44139.2</v>
      </c>
      <c r="EN364">
        <v>42414.5</v>
      </c>
      <c r="EO364">
        <v>1.85028</v>
      </c>
      <c r="EP364">
        <v>1.87367</v>
      </c>
      <c r="EQ364">
        <v>0.0813827</v>
      </c>
      <c r="ER364">
        <v>0</v>
      </c>
      <c r="ES364">
        <v>23.7393</v>
      </c>
      <c r="ET364">
        <v>999.9</v>
      </c>
      <c r="EU364">
        <v>69.3</v>
      </c>
      <c r="EV364">
        <v>24.7</v>
      </c>
      <c r="EW364">
        <v>22.1961</v>
      </c>
      <c r="EX364">
        <v>60.9919</v>
      </c>
      <c r="EY364">
        <v>24.9359</v>
      </c>
      <c r="EZ364">
        <v>1</v>
      </c>
      <c r="FA364">
        <v>-0.0693725</v>
      </c>
      <c r="FB364">
        <v>2.59119</v>
      </c>
      <c r="FC364">
        <v>20.1819</v>
      </c>
      <c r="FD364">
        <v>5.21654</v>
      </c>
      <c r="FE364">
        <v>11.998</v>
      </c>
      <c r="FF364">
        <v>4.9641</v>
      </c>
      <c r="FG364">
        <v>3.2955</v>
      </c>
      <c r="FH364">
        <v>9999</v>
      </c>
      <c r="FI364">
        <v>9999</v>
      </c>
      <c r="FJ364">
        <v>9999</v>
      </c>
      <c r="FK364">
        <v>148.9</v>
      </c>
      <c r="FL364">
        <v>4.97097</v>
      </c>
      <c r="FM364">
        <v>1.86768</v>
      </c>
      <c r="FN364">
        <v>1.85896</v>
      </c>
      <c r="FO364">
        <v>1.86508</v>
      </c>
      <c r="FP364">
        <v>1.86309</v>
      </c>
      <c r="FQ364">
        <v>1.86442</v>
      </c>
      <c r="FR364">
        <v>1.85989</v>
      </c>
      <c r="FS364">
        <v>1.864</v>
      </c>
      <c r="FT364">
        <v>0</v>
      </c>
      <c r="FU364">
        <v>0</v>
      </c>
      <c r="FV364">
        <v>0</v>
      </c>
      <c r="FW364">
        <v>0</v>
      </c>
      <c r="FX364" t="s">
        <v>364</v>
      </c>
      <c r="FY364" t="s">
        <v>365</v>
      </c>
      <c r="FZ364" t="s">
        <v>366</v>
      </c>
      <c r="GA364" t="s">
        <v>366</v>
      </c>
      <c r="GB364" t="s">
        <v>366</v>
      </c>
      <c r="GC364" t="s">
        <v>366</v>
      </c>
      <c r="GD364">
        <v>0</v>
      </c>
      <c r="GE364">
        <v>100</v>
      </c>
      <c r="GF364">
        <v>100</v>
      </c>
      <c r="GG364">
        <v>-11.22</v>
      </c>
      <c r="GH364">
        <v>-0.0905</v>
      </c>
      <c r="GI364">
        <v>-2.868309889394353</v>
      </c>
      <c r="GJ364">
        <v>-0.006773961979547998</v>
      </c>
      <c r="GK364">
        <v>-8.296070481250098E-08</v>
      </c>
      <c r="GL364">
        <v>3.322967193956903E-10</v>
      </c>
      <c r="GM364">
        <v>-0.07871069313407227</v>
      </c>
      <c r="GN364">
        <v>-0.00208336341840114</v>
      </c>
      <c r="GO364">
        <v>8.801746095907445E-05</v>
      </c>
      <c r="GP364">
        <v>-2.677693255255651E-07</v>
      </c>
      <c r="GQ364">
        <v>3</v>
      </c>
      <c r="GR364">
        <v>2052</v>
      </c>
      <c r="GS364">
        <v>2</v>
      </c>
      <c r="GT364">
        <v>18</v>
      </c>
      <c r="GU364">
        <v>55.4</v>
      </c>
      <c r="GV364">
        <v>55.3</v>
      </c>
      <c r="GW364">
        <v>2.89795</v>
      </c>
      <c r="GX364">
        <v>2.35352</v>
      </c>
      <c r="GY364">
        <v>1.44775</v>
      </c>
      <c r="GZ364">
        <v>2.32056</v>
      </c>
      <c r="HA364">
        <v>1.55151</v>
      </c>
      <c r="HB364">
        <v>2.34741</v>
      </c>
      <c r="HC364">
        <v>29.8792</v>
      </c>
      <c r="HD364">
        <v>14.4035</v>
      </c>
      <c r="HE364">
        <v>18</v>
      </c>
      <c r="HF364">
        <v>422.423</v>
      </c>
      <c r="HG364">
        <v>433.026</v>
      </c>
      <c r="HH364">
        <v>20.2085</v>
      </c>
      <c r="HI364">
        <v>26.039</v>
      </c>
      <c r="HJ364">
        <v>30.0009</v>
      </c>
      <c r="HK364">
        <v>25.957</v>
      </c>
      <c r="HL364">
        <v>25.863</v>
      </c>
      <c r="HM364">
        <v>58.0401</v>
      </c>
      <c r="HN364">
        <v>40.8505</v>
      </c>
      <c r="HO364">
        <v>13.4209</v>
      </c>
      <c r="HP364">
        <v>20.1317</v>
      </c>
      <c r="HQ364">
        <v>1363.6</v>
      </c>
      <c r="HR364">
        <v>14.9228</v>
      </c>
      <c r="HS364">
        <v>99.9367</v>
      </c>
      <c r="HT364">
        <v>101.357</v>
      </c>
    </row>
    <row r="365" spans="1:228">
      <c r="A365">
        <v>349</v>
      </c>
      <c r="B365">
        <v>1728494279.5</v>
      </c>
      <c r="C365">
        <v>3342</v>
      </c>
      <c r="D365" t="s">
        <v>1066</v>
      </c>
      <c r="E365" t="s">
        <v>1067</v>
      </c>
      <c r="F365">
        <v>5</v>
      </c>
      <c r="G365" t="s">
        <v>357</v>
      </c>
      <c r="H365" t="s">
        <v>358</v>
      </c>
      <c r="I365" t="s">
        <v>359</v>
      </c>
      <c r="J365" t="s">
        <v>851</v>
      </c>
      <c r="K365">
        <v>1728494272</v>
      </c>
      <c r="L365">
        <f>(M365)/1000</f>
        <v>0</v>
      </c>
      <c r="M365">
        <f>IF(BH365, AP365, AJ365)</f>
        <v>0</v>
      </c>
      <c r="N365">
        <f>IF(BH365, AK365, AI365)</f>
        <v>0</v>
      </c>
      <c r="O365">
        <f>BJ365 - IF(AW365&gt;1, N365*BD365*100.0/(AY365), 0)</f>
        <v>0</v>
      </c>
      <c r="P365">
        <f>((V365-L365/2)*O365-N365)/(V365+L365/2)</f>
        <v>0</v>
      </c>
      <c r="Q365">
        <f>P365*(BQ365+BR365)/1000.0</f>
        <v>0</v>
      </c>
      <c r="R365">
        <f>(BJ365 - IF(AW365&gt;1, N365*BD365*100.0/(AY365), 0))*(BQ365+BR365)/1000.0</f>
        <v>0</v>
      </c>
      <c r="S365">
        <f>2.0/((1/U365-1/T365)+SIGN(U365)*SQRT((1/U365-1/T365)*(1/U365-1/T365) + 4*BE365/((BE365+1)*(BE365+1))*(2*1/U365*1/T365-1/T365*1/T365)))</f>
        <v>0</v>
      </c>
      <c r="T365">
        <f>IF(LEFT(BF365,1)&lt;&gt;"0",IF(LEFT(BF365,1)="1",3.0,BG365),$D$5+$E$5*(BX365*BQ365/($K$5*1000))+$F$5*(BX365*BQ365/($K$5*1000))*MAX(MIN(BD365,$J$5),$I$5)*MAX(MIN(BD365,$J$5),$I$5)+$G$5*MAX(MIN(BD365,$J$5),$I$5)*(BX365*BQ365/($K$5*1000))+$H$5*(BX365*BQ365/($K$5*1000))*(BX365*BQ365/($K$5*1000)))</f>
        <v>0</v>
      </c>
      <c r="U365">
        <f>L365*(1000-(1000*0.61365*exp(17.502*Y365/(240.97+Y365))/(BQ365+BR365)+BL365)/2)/(1000*0.61365*exp(17.502*Y365/(240.97+Y365))/(BQ365+BR365)-BL365)</f>
        <v>0</v>
      </c>
      <c r="V365">
        <f>1/((BE365+1)/(S365/1.6)+1/(T365/1.37)) + BE365/((BE365+1)/(S365/1.6) + BE365/(T365/1.37))</f>
        <v>0</v>
      </c>
      <c r="W365">
        <f>(AZ365*BC365)</f>
        <v>0</v>
      </c>
      <c r="X365">
        <f>(BS365+(W365+2*0.95*5.67E-8*(((BS365+$B$7)+273)^4-(BS365+273)^4)-44100*L365)/(1.84*29.3*T365+8*0.95*5.67E-8*(BS365+273)^3))</f>
        <v>0</v>
      </c>
      <c r="Y365">
        <f>($C$7*BT365+$D$7*BU365+$E$7*X365)</f>
        <v>0</v>
      </c>
      <c r="Z365">
        <f>0.61365*exp(17.502*Y365/(240.97+Y365))</f>
        <v>0</v>
      </c>
      <c r="AA365">
        <f>(AB365/AC365*100)</f>
        <v>0</v>
      </c>
      <c r="AB365">
        <f>BL365*(BQ365+BR365)/1000</f>
        <v>0</v>
      </c>
      <c r="AC365">
        <f>0.61365*exp(17.502*BS365/(240.97+BS365))</f>
        <v>0</v>
      </c>
      <c r="AD365">
        <f>(Z365-BL365*(BQ365+BR365)/1000)</f>
        <v>0</v>
      </c>
      <c r="AE365">
        <f>(-L365*44100)</f>
        <v>0</v>
      </c>
      <c r="AF365">
        <f>2*29.3*T365*0.92*(BS365-Y365)</f>
        <v>0</v>
      </c>
      <c r="AG365">
        <f>2*0.95*5.67E-8*(((BS365+$B$7)+273)^4-(Y365+273)^4)</f>
        <v>0</v>
      </c>
      <c r="AH365">
        <f>W365+AG365+AE365+AF365</f>
        <v>0</v>
      </c>
      <c r="AI365">
        <f>BP365*AW365*(BK365-BJ365*(1000-AW365*BM365)/(1000-AW365*BL365))/(100*BD365)</f>
        <v>0</v>
      </c>
      <c r="AJ365">
        <f>1000*BP365*AW365*(BL365-BM365)/(100*BD365*(1000-AW365*BL365))</f>
        <v>0</v>
      </c>
      <c r="AK365">
        <f>(AL365 - AM365 - BQ365*1E3/(8.314*(BS365+273.15)) * AO365/BP365 * AN365) * BP365/(100*BD365) * (1000 - BM365)/1000</f>
        <v>0</v>
      </c>
      <c r="AL365">
        <v>1375.638621590477</v>
      </c>
      <c r="AM365">
        <v>1346.696909090909</v>
      </c>
      <c r="AN365">
        <v>2.47216740443561</v>
      </c>
      <c r="AO365">
        <v>66.78939070799302</v>
      </c>
      <c r="AP365">
        <f>(AR365 - AQ365 + BQ365*1E3/(8.314*(BS365+273.15)) * AT365/BP365 * AS365) * BP365/(100*BD365) * 1000/(1000 - AR365)</f>
        <v>0</v>
      </c>
      <c r="AQ365">
        <v>14.88850596978093</v>
      </c>
      <c r="AR365">
        <v>16.0484296969697</v>
      </c>
      <c r="AS365">
        <v>-1.467189568210403E-06</v>
      </c>
      <c r="AT365">
        <v>79.34896621495415</v>
      </c>
      <c r="AU365">
        <v>149</v>
      </c>
      <c r="AV365">
        <v>25</v>
      </c>
      <c r="AW365">
        <f>IF(AU365*$H$13&gt;=AY365,1.0,(AY365/(AY365-AU365*$H$13)))</f>
        <v>0</v>
      </c>
      <c r="AX365">
        <f>(AW365-1)*100</f>
        <v>0</v>
      </c>
      <c r="AY365">
        <f>MAX(0,($B$13+$C$13*BX365)/(1+$D$13*BX365)*BQ365/(BS365+273)*$E$13)</f>
        <v>0</v>
      </c>
      <c r="AZ365">
        <f>$B$11*BY365+$C$11*BZ365+$F$11*CK365*(1-CN365)</f>
        <v>0</v>
      </c>
      <c r="BA365">
        <f>AZ365*BB365</f>
        <v>0</v>
      </c>
      <c r="BB365">
        <f>($B$11*$D$9+$C$11*$D$9+$F$11*((CX365+CP365)/MAX(CX365+CP365+CY365, 0.1)*$I$9+CY365/MAX(CX365+CP365+CY365, 0.1)*$J$9))/($B$11+$C$11+$F$11)</f>
        <v>0</v>
      </c>
      <c r="BC365">
        <f>($B$11*$K$9+$C$11*$K$9+$F$11*((CX365+CP365)/MAX(CX365+CP365+CY365, 0.1)*$P$9+CY365/MAX(CX365+CP365+CY365, 0.1)*$Q$9))/($B$11+$C$11+$F$11)</f>
        <v>0</v>
      </c>
      <c r="BD365">
        <v>6</v>
      </c>
      <c r="BE365">
        <v>0.5</v>
      </c>
      <c r="BF365" t="s">
        <v>361</v>
      </c>
      <c r="BG365">
        <v>2</v>
      </c>
      <c r="BH365" t="b">
        <v>1</v>
      </c>
      <c r="BI365">
        <v>1728494272</v>
      </c>
      <c r="BJ365">
        <v>1307.994074074074</v>
      </c>
      <c r="BK365">
        <v>1342.745555555555</v>
      </c>
      <c r="BL365">
        <v>16.04543703703704</v>
      </c>
      <c r="BM365">
        <v>14.88493333333333</v>
      </c>
      <c r="BN365">
        <v>1319.17962962963</v>
      </c>
      <c r="BO365">
        <v>16.13597777777778</v>
      </c>
      <c r="BP365">
        <v>600.0170000000001</v>
      </c>
      <c r="BQ365">
        <v>97.51512222222225</v>
      </c>
      <c r="BR365">
        <v>0.100021</v>
      </c>
      <c r="BS365">
        <v>24.77886296296297</v>
      </c>
      <c r="BT365">
        <v>25.07154444444445</v>
      </c>
      <c r="BU365">
        <v>999.9000000000001</v>
      </c>
      <c r="BV365">
        <v>0</v>
      </c>
      <c r="BW365">
        <v>0</v>
      </c>
      <c r="BX365">
        <v>9997.471481481482</v>
      </c>
      <c r="BY365">
        <v>0</v>
      </c>
      <c r="BZ365">
        <v>98.42021481481481</v>
      </c>
      <c r="CA365">
        <v>-34.75136296296296</v>
      </c>
      <c r="CB365">
        <v>1329.324444444444</v>
      </c>
      <c r="CC365">
        <v>1363.034444444444</v>
      </c>
      <c r="CD365">
        <v>1.160509259259259</v>
      </c>
      <c r="CE365">
        <v>1342.745555555555</v>
      </c>
      <c r="CF365">
        <v>14.88493333333333</v>
      </c>
      <c r="CG365">
        <v>1.564671851851852</v>
      </c>
      <c r="CH365">
        <v>1.451505185185185</v>
      </c>
      <c r="CI365">
        <v>13.61522222222222</v>
      </c>
      <c r="CJ365">
        <v>12.46665925925926</v>
      </c>
      <c r="CK365">
        <v>1600.003703703703</v>
      </c>
      <c r="CL365">
        <v>0.6920185555555557</v>
      </c>
      <c r="CM365">
        <v>0.3079814444444444</v>
      </c>
      <c r="CN365">
        <v>0</v>
      </c>
      <c r="CO365">
        <v>2.129881481481481</v>
      </c>
      <c r="CP365">
        <v>0</v>
      </c>
      <c r="CQ365">
        <v>16622.41851851852</v>
      </c>
      <c r="CR365">
        <v>13790.31851851852</v>
      </c>
      <c r="CS365">
        <v>40.77522222222223</v>
      </c>
      <c r="CT365">
        <v>41.97892592592591</v>
      </c>
      <c r="CU365">
        <v>41.09007407407407</v>
      </c>
      <c r="CV365">
        <v>40.9141111111111</v>
      </c>
      <c r="CW365">
        <v>40.03681481481481</v>
      </c>
      <c r="CX365">
        <v>1107.232592592592</v>
      </c>
      <c r="CY365">
        <v>492.7711111111111</v>
      </c>
      <c r="CZ365">
        <v>0</v>
      </c>
      <c r="DA365">
        <v>1728494336.2</v>
      </c>
      <c r="DB365">
        <v>0</v>
      </c>
      <c r="DC365">
        <v>1728490956.5</v>
      </c>
      <c r="DD365" t="s">
        <v>362</v>
      </c>
      <c r="DE365">
        <v>1728490952.5</v>
      </c>
      <c r="DF365">
        <v>1728490956.5</v>
      </c>
      <c r="DG365">
        <v>1</v>
      </c>
      <c r="DH365">
        <v>-0.065</v>
      </c>
      <c r="DI365">
        <v>-0.008</v>
      </c>
      <c r="DJ365">
        <v>-3.246</v>
      </c>
      <c r="DK365">
        <v>-0.091</v>
      </c>
      <c r="DL365">
        <v>52</v>
      </c>
      <c r="DM365">
        <v>15</v>
      </c>
      <c r="DN365">
        <v>0.25</v>
      </c>
      <c r="DO365">
        <v>0.13</v>
      </c>
      <c r="DP365">
        <v>-34.86215609756098</v>
      </c>
      <c r="DQ365">
        <v>1.668531010452988</v>
      </c>
      <c r="DR365">
        <v>0.2388401312938805</v>
      </c>
      <c r="DS365">
        <v>0</v>
      </c>
      <c r="DT365">
        <v>1.157674390243902</v>
      </c>
      <c r="DU365">
        <v>0.04437219512195323</v>
      </c>
      <c r="DV365">
        <v>0.005351158547354878</v>
      </c>
      <c r="DW365">
        <v>1</v>
      </c>
      <c r="DX365">
        <v>1</v>
      </c>
      <c r="DY365">
        <v>2</v>
      </c>
      <c r="DZ365" t="s">
        <v>363</v>
      </c>
      <c r="EA365">
        <v>3.23025</v>
      </c>
      <c r="EB365">
        <v>2.7044</v>
      </c>
      <c r="EC365">
        <v>0.223544</v>
      </c>
      <c r="ED365">
        <v>0.226478</v>
      </c>
      <c r="EE365">
        <v>0.084159</v>
      </c>
      <c r="EF365">
        <v>0.0798412</v>
      </c>
      <c r="EG365">
        <v>25531.7</v>
      </c>
      <c r="EH365">
        <v>24792.1</v>
      </c>
      <c r="EI365">
        <v>31485.2</v>
      </c>
      <c r="EJ365">
        <v>30379.1</v>
      </c>
      <c r="EK365">
        <v>38639.1</v>
      </c>
      <c r="EL365">
        <v>36960.7</v>
      </c>
      <c r="EM365">
        <v>44137.3</v>
      </c>
      <c r="EN365">
        <v>42413.9</v>
      </c>
      <c r="EO365">
        <v>1.84877</v>
      </c>
      <c r="EP365">
        <v>1.8741</v>
      </c>
      <c r="EQ365">
        <v>0.0811741</v>
      </c>
      <c r="ER365">
        <v>0</v>
      </c>
      <c r="ES365">
        <v>23.7463</v>
      </c>
      <c r="ET365">
        <v>999.9</v>
      </c>
      <c r="EU365">
        <v>69.3</v>
      </c>
      <c r="EV365">
        <v>24.7</v>
      </c>
      <c r="EW365">
        <v>22.1975</v>
      </c>
      <c r="EX365">
        <v>61.1519</v>
      </c>
      <c r="EY365">
        <v>24.6114</v>
      </c>
      <c r="EZ365">
        <v>1</v>
      </c>
      <c r="FA365">
        <v>-0.0684197</v>
      </c>
      <c r="FB365">
        <v>2.68553</v>
      </c>
      <c r="FC365">
        <v>20.1782</v>
      </c>
      <c r="FD365">
        <v>5.21579</v>
      </c>
      <c r="FE365">
        <v>11.998</v>
      </c>
      <c r="FF365">
        <v>4.9635</v>
      </c>
      <c r="FG365">
        <v>3.2955</v>
      </c>
      <c r="FH365">
        <v>9999</v>
      </c>
      <c r="FI365">
        <v>9999</v>
      </c>
      <c r="FJ365">
        <v>9999</v>
      </c>
      <c r="FK365">
        <v>148.9</v>
      </c>
      <c r="FL365">
        <v>4.97095</v>
      </c>
      <c r="FM365">
        <v>1.86768</v>
      </c>
      <c r="FN365">
        <v>1.85896</v>
      </c>
      <c r="FO365">
        <v>1.86508</v>
      </c>
      <c r="FP365">
        <v>1.86307</v>
      </c>
      <c r="FQ365">
        <v>1.8644</v>
      </c>
      <c r="FR365">
        <v>1.85988</v>
      </c>
      <c r="FS365">
        <v>1.86399</v>
      </c>
      <c r="FT365">
        <v>0</v>
      </c>
      <c r="FU365">
        <v>0</v>
      </c>
      <c r="FV365">
        <v>0</v>
      </c>
      <c r="FW365">
        <v>0</v>
      </c>
      <c r="FX365" t="s">
        <v>364</v>
      </c>
      <c r="FY365" t="s">
        <v>365</v>
      </c>
      <c r="FZ365" t="s">
        <v>366</v>
      </c>
      <c r="GA365" t="s">
        <v>366</v>
      </c>
      <c r="GB365" t="s">
        <v>366</v>
      </c>
      <c r="GC365" t="s">
        <v>366</v>
      </c>
      <c r="GD365">
        <v>0</v>
      </c>
      <c r="GE365">
        <v>100</v>
      </c>
      <c r="GF365">
        <v>100</v>
      </c>
      <c r="GG365">
        <v>-11.29</v>
      </c>
      <c r="GH365">
        <v>-0.0905</v>
      </c>
      <c r="GI365">
        <v>-2.868309889394353</v>
      </c>
      <c r="GJ365">
        <v>-0.006773961979547998</v>
      </c>
      <c r="GK365">
        <v>-8.296070481250098E-08</v>
      </c>
      <c r="GL365">
        <v>3.322967193956903E-10</v>
      </c>
      <c r="GM365">
        <v>-0.07871069313407227</v>
      </c>
      <c r="GN365">
        <v>-0.00208336341840114</v>
      </c>
      <c r="GO365">
        <v>8.801746095907445E-05</v>
      </c>
      <c r="GP365">
        <v>-2.677693255255651E-07</v>
      </c>
      <c r="GQ365">
        <v>3</v>
      </c>
      <c r="GR365">
        <v>2052</v>
      </c>
      <c r="GS365">
        <v>2</v>
      </c>
      <c r="GT365">
        <v>18</v>
      </c>
      <c r="GU365">
        <v>55.5</v>
      </c>
      <c r="GV365">
        <v>55.4</v>
      </c>
      <c r="GW365">
        <v>2.9187</v>
      </c>
      <c r="GX365">
        <v>2.35962</v>
      </c>
      <c r="GY365">
        <v>1.44897</v>
      </c>
      <c r="GZ365">
        <v>2.32056</v>
      </c>
      <c r="HA365">
        <v>1.55151</v>
      </c>
      <c r="HB365">
        <v>2.33276</v>
      </c>
      <c r="HC365">
        <v>29.8792</v>
      </c>
      <c r="HD365">
        <v>14.4035</v>
      </c>
      <c r="HE365">
        <v>18</v>
      </c>
      <c r="HF365">
        <v>421.67</v>
      </c>
      <c r="HG365">
        <v>433.322</v>
      </c>
      <c r="HH365">
        <v>20.1374</v>
      </c>
      <c r="HI365">
        <v>26.045</v>
      </c>
      <c r="HJ365">
        <v>30.0011</v>
      </c>
      <c r="HK365">
        <v>25.9632</v>
      </c>
      <c r="HL365">
        <v>25.8689</v>
      </c>
      <c r="HM365">
        <v>58.4344</v>
      </c>
      <c r="HN365">
        <v>40.8505</v>
      </c>
      <c r="HO365">
        <v>13.0343</v>
      </c>
      <c r="HP365">
        <v>20.0579</v>
      </c>
      <c r="HQ365">
        <v>1378.63</v>
      </c>
      <c r="HR365">
        <v>14.926</v>
      </c>
      <c r="HS365">
        <v>99.9325</v>
      </c>
      <c r="HT365">
        <v>101.356</v>
      </c>
    </row>
    <row r="366" spans="1:228">
      <c r="A366">
        <v>350</v>
      </c>
      <c r="B366">
        <v>1728494284.5</v>
      </c>
      <c r="C366">
        <v>3347</v>
      </c>
      <c r="D366" t="s">
        <v>1068</v>
      </c>
      <c r="E366" t="s">
        <v>1069</v>
      </c>
      <c r="F366">
        <v>5</v>
      </c>
      <c r="G366" t="s">
        <v>357</v>
      </c>
      <c r="H366" t="s">
        <v>358</v>
      </c>
      <c r="I366" t="s">
        <v>359</v>
      </c>
      <c r="J366" t="s">
        <v>851</v>
      </c>
      <c r="K366">
        <v>1728494276.714286</v>
      </c>
      <c r="L366">
        <f>(M366)/1000</f>
        <v>0</v>
      </c>
      <c r="M366">
        <f>IF(BH366, AP366, AJ366)</f>
        <v>0</v>
      </c>
      <c r="N366">
        <f>IF(BH366, AK366, AI366)</f>
        <v>0</v>
      </c>
      <c r="O366">
        <f>BJ366 - IF(AW366&gt;1, N366*BD366*100.0/(AY366), 0)</f>
        <v>0</v>
      </c>
      <c r="P366">
        <f>((V366-L366/2)*O366-N366)/(V366+L366/2)</f>
        <v>0</v>
      </c>
      <c r="Q366">
        <f>P366*(BQ366+BR366)/1000.0</f>
        <v>0</v>
      </c>
      <c r="R366">
        <f>(BJ366 - IF(AW366&gt;1, N366*BD366*100.0/(AY366), 0))*(BQ366+BR366)/1000.0</f>
        <v>0</v>
      </c>
      <c r="S366">
        <f>2.0/((1/U366-1/T366)+SIGN(U366)*SQRT((1/U366-1/T366)*(1/U366-1/T366) + 4*BE366/((BE366+1)*(BE366+1))*(2*1/U366*1/T366-1/T366*1/T366)))</f>
        <v>0</v>
      </c>
      <c r="T366">
        <f>IF(LEFT(BF366,1)&lt;&gt;"0",IF(LEFT(BF366,1)="1",3.0,BG366),$D$5+$E$5*(BX366*BQ366/($K$5*1000))+$F$5*(BX366*BQ366/($K$5*1000))*MAX(MIN(BD366,$J$5),$I$5)*MAX(MIN(BD366,$J$5),$I$5)+$G$5*MAX(MIN(BD366,$J$5),$I$5)*(BX366*BQ366/($K$5*1000))+$H$5*(BX366*BQ366/($K$5*1000))*(BX366*BQ366/($K$5*1000)))</f>
        <v>0</v>
      </c>
      <c r="U366">
        <f>L366*(1000-(1000*0.61365*exp(17.502*Y366/(240.97+Y366))/(BQ366+BR366)+BL366)/2)/(1000*0.61365*exp(17.502*Y366/(240.97+Y366))/(BQ366+BR366)-BL366)</f>
        <v>0</v>
      </c>
      <c r="V366">
        <f>1/((BE366+1)/(S366/1.6)+1/(T366/1.37)) + BE366/((BE366+1)/(S366/1.6) + BE366/(T366/1.37))</f>
        <v>0</v>
      </c>
      <c r="W366">
        <f>(AZ366*BC366)</f>
        <v>0</v>
      </c>
      <c r="X366">
        <f>(BS366+(W366+2*0.95*5.67E-8*(((BS366+$B$7)+273)^4-(BS366+273)^4)-44100*L366)/(1.84*29.3*T366+8*0.95*5.67E-8*(BS366+273)^3))</f>
        <v>0</v>
      </c>
      <c r="Y366">
        <f>($C$7*BT366+$D$7*BU366+$E$7*X366)</f>
        <v>0</v>
      </c>
      <c r="Z366">
        <f>0.61365*exp(17.502*Y366/(240.97+Y366))</f>
        <v>0</v>
      </c>
      <c r="AA366">
        <f>(AB366/AC366*100)</f>
        <v>0</v>
      </c>
      <c r="AB366">
        <f>BL366*(BQ366+BR366)/1000</f>
        <v>0</v>
      </c>
      <c r="AC366">
        <f>0.61365*exp(17.502*BS366/(240.97+BS366))</f>
        <v>0</v>
      </c>
      <c r="AD366">
        <f>(Z366-BL366*(BQ366+BR366)/1000)</f>
        <v>0</v>
      </c>
      <c r="AE366">
        <f>(-L366*44100)</f>
        <v>0</v>
      </c>
      <c r="AF366">
        <f>2*29.3*T366*0.92*(BS366-Y366)</f>
        <v>0</v>
      </c>
      <c r="AG366">
        <f>2*0.95*5.67E-8*(((BS366+$B$7)+273)^4-(Y366+273)^4)</f>
        <v>0</v>
      </c>
      <c r="AH366">
        <f>W366+AG366+AE366+AF366</f>
        <v>0</v>
      </c>
      <c r="AI366">
        <f>BP366*AW366*(BK366-BJ366*(1000-AW366*BM366)/(1000-AW366*BL366))/(100*BD366)</f>
        <v>0</v>
      </c>
      <c r="AJ366">
        <f>1000*BP366*AW366*(BL366-BM366)/(100*BD366*(1000-AW366*BL366))</f>
        <v>0</v>
      </c>
      <c r="AK366">
        <f>(AL366 - AM366 - BQ366*1E3/(8.314*(BS366+273.15)) * AO366/BP366 * AN366) * BP366/(100*BD366) * (1000 - BM366)/1000</f>
        <v>0</v>
      </c>
      <c r="AL366">
        <v>1387.991143811633</v>
      </c>
      <c r="AM366">
        <v>1358.94903030303</v>
      </c>
      <c r="AN366">
        <v>2.469125075968069</v>
      </c>
      <c r="AO366">
        <v>66.78939070799302</v>
      </c>
      <c r="AP366">
        <f>(AR366 - AQ366 + BQ366*1E3/(8.314*(BS366+273.15)) * AT366/BP366 * AS366) * BP366/(100*BD366) * 1000/(1000 - AR366)</f>
        <v>0</v>
      </c>
      <c r="AQ366">
        <v>14.89131591852246</v>
      </c>
      <c r="AR366">
        <v>16.05046848484848</v>
      </c>
      <c r="AS366">
        <v>4.204960784987956E-06</v>
      </c>
      <c r="AT366">
        <v>79.34896621495415</v>
      </c>
      <c r="AU366">
        <v>150</v>
      </c>
      <c r="AV366">
        <v>25</v>
      </c>
      <c r="AW366">
        <f>IF(AU366*$H$13&gt;=AY366,1.0,(AY366/(AY366-AU366*$H$13)))</f>
        <v>0</v>
      </c>
      <c r="AX366">
        <f>(AW366-1)*100</f>
        <v>0</v>
      </c>
      <c r="AY366">
        <f>MAX(0,($B$13+$C$13*BX366)/(1+$D$13*BX366)*BQ366/(BS366+273)*$E$13)</f>
        <v>0</v>
      </c>
      <c r="AZ366">
        <f>$B$11*BY366+$C$11*BZ366+$F$11*CK366*(1-CN366)</f>
        <v>0</v>
      </c>
      <c r="BA366">
        <f>AZ366*BB366</f>
        <v>0</v>
      </c>
      <c r="BB366">
        <f>($B$11*$D$9+$C$11*$D$9+$F$11*((CX366+CP366)/MAX(CX366+CP366+CY366, 0.1)*$I$9+CY366/MAX(CX366+CP366+CY366, 0.1)*$J$9))/($B$11+$C$11+$F$11)</f>
        <v>0</v>
      </c>
      <c r="BC366">
        <f>($B$11*$K$9+$C$11*$K$9+$F$11*((CX366+CP366)/MAX(CX366+CP366+CY366, 0.1)*$P$9+CY366/MAX(CX366+CP366+CY366, 0.1)*$Q$9))/($B$11+$C$11+$F$11)</f>
        <v>0</v>
      </c>
      <c r="BD366">
        <v>6</v>
      </c>
      <c r="BE366">
        <v>0.5</v>
      </c>
      <c r="BF366" t="s">
        <v>361</v>
      </c>
      <c r="BG366">
        <v>2</v>
      </c>
      <c r="BH366" t="b">
        <v>1</v>
      </c>
      <c r="BI366">
        <v>1728494276.714286</v>
      </c>
      <c r="BJ366">
        <v>1319.486785714286</v>
      </c>
      <c r="BK366">
        <v>1354.219285714286</v>
      </c>
      <c r="BL366">
        <v>16.04842142857143</v>
      </c>
      <c r="BM366">
        <v>14.88845</v>
      </c>
      <c r="BN366">
        <v>1330.732857142857</v>
      </c>
      <c r="BO366">
        <v>16.13895</v>
      </c>
      <c r="BP366">
        <v>599.9896071428572</v>
      </c>
      <c r="BQ366">
        <v>97.51493214285718</v>
      </c>
      <c r="BR366">
        <v>0.09994294642857145</v>
      </c>
      <c r="BS366">
        <v>24.78537142857143</v>
      </c>
      <c r="BT366">
        <v>25.07846071428571</v>
      </c>
      <c r="BU366">
        <v>999.9000000000002</v>
      </c>
      <c r="BV366">
        <v>0</v>
      </c>
      <c r="BW366">
        <v>0</v>
      </c>
      <c r="BX366">
        <v>10005.7525</v>
      </c>
      <c r="BY366">
        <v>0</v>
      </c>
      <c r="BZ366">
        <v>93.91379642857143</v>
      </c>
      <c r="CA366">
        <v>-34.73354642857142</v>
      </c>
      <c r="CB366">
        <v>1341.008214285714</v>
      </c>
      <c r="CC366">
        <v>1374.6875</v>
      </c>
      <c r="CD366">
        <v>1.159976785714286</v>
      </c>
      <c r="CE366">
        <v>1354.219285714286</v>
      </c>
      <c r="CF366">
        <v>14.88845</v>
      </c>
      <c r="CG366">
        <v>1.564959642857142</v>
      </c>
      <c r="CH366">
        <v>1.451846071428571</v>
      </c>
      <c r="CI366">
        <v>13.61805</v>
      </c>
      <c r="CJ366">
        <v>12.47022857142857</v>
      </c>
      <c r="CK366">
        <v>1600.05</v>
      </c>
      <c r="CL366">
        <v>0.6920148571428574</v>
      </c>
      <c r="CM366">
        <v>0.3079851428571429</v>
      </c>
      <c r="CN366">
        <v>0</v>
      </c>
      <c r="CO366">
        <v>2.187960714285714</v>
      </c>
      <c r="CP366">
        <v>0</v>
      </c>
      <c r="CQ366">
        <v>16619.14642857143</v>
      </c>
      <c r="CR366">
        <v>13790.68928571428</v>
      </c>
      <c r="CS366">
        <v>40.81674999999999</v>
      </c>
      <c r="CT366">
        <v>41.93067857142857</v>
      </c>
      <c r="CU366">
        <v>41.1270357142857</v>
      </c>
      <c r="CV366">
        <v>40.86799999999999</v>
      </c>
      <c r="CW366">
        <v>40.03103571428571</v>
      </c>
      <c r="CX366">
        <v>1107.258928571429</v>
      </c>
      <c r="CY366">
        <v>492.7910714285713</v>
      </c>
      <c r="CZ366">
        <v>0</v>
      </c>
      <c r="DA366">
        <v>1728494341.6</v>
      </c>
      <c r="DB366">
        <v>0</v>
      </c>
      <c r="DC366">
        <v>1728490956.5</v>
      </c>
      <c r="DD366" t="s">
        <v>362</v>
      </c>
      <c r="DE366">
        <v>1728490952.5</v>
      </c>
      <c r="DF366">
        <v>1728490956.5</v>
      </c>
      <c r="DG366">
        <v>1</v>
      </c>
      <c r="DH366">
        <v>-0.065</v>
      </c>
      <c r="DI366">
        <v>-0.008</v>
      </c>
      <c r="DJ366">
        <v>-3.246</v>
      </c>
      <c r="DK366">
        <v>-0.091</v>
      </c>
      <c r="DL366">
        <v>52</v>
      </c>
      <c r="DM366">
        <v>15</v>
      </c>
      <c r="DN366">
        <v>0.25</v>
      </c>
      <c r="DO366">
        <v>0.13</v>
      </c>
      <c r="DP366">
        <v>-34.80170731707317</v>
      </c>
      <c r="DQ366">
        <v>0.9528648083623846</v>
      </c>
      <c r="DR366">
        <v>0.1980806997286634</v>
      </c>
      <c r="DS366">
        <v>0</v>
      </c>
      <c r="DT366">
        <v>1.159630243902439</v>
      </c>
      <c r="DU366">
        <v>0.00345616724738828</v>
      </c>
      <c r="DV366">
        <v>0.002139589073613478</v>
      </c>
      <c r="DW366">
        <v>1</v>
      </c>
      <c r="DX366">
        <v>1</v>
      </c>
      <c r="DY366">
        <v>2</v>
      </c>
      <c r="DZ366" t="s">
        <v>363</v>
      </c>
      <c r="EA366">
        <v>3.23015</v>
      </c>
      <c r="EB366">
        <v>2.70452</v>
      </c>
      <c r="EC366">
        <v>0.224787</v>
      </c>
      <c r="ED366">
        <v>0.227743</v>
      </c>
      <c r="EE366">
        <v>0.0841647</v>
      </c>
      <c r="EF366">
        <v>0.07985730000000001</v>
      </c>
      <c r="EG366">
        <v>25491.3</v>
      </c>
      <c r="EH366">
        <v>24751.4</v>
      </c>
      <c r="EI366">
        <v>31485.7</v>
      </c>
      <c r="EJ366">
        <v>30378.9</v>
      </c>
      <c r="EK366">
        <v>38639.5</v>
      </c>
      <c r="EL366">
        <v>36960</v>
      </c>
      <c r="EM366">
        <v>44138</v>
      </c>
      <c r="EN366">
        <v>42413.8</v>
      </c>
      <c r="EO366">
        <v>1.84755</v>
      </c>
      <c r="EP366">
        <v>1.8739</v>
      </c>
      <c r="EQ366">
        <v>0.08115169999999999</v>
      </c>
      <c r="ER366">
        <v>0</v>
      </c>
      <c r="ES366">
        <v>23.7546</v>
      </c>
      <c r="ET366">
        <v>999.9</v>
      </c>
      <c r="EU366">
        <v>69.40000000000001</v>
      </c>
      <c r="EV366">
        <v>24.8</v>
      </c>
      <c r="EW366">
        <v>22.3636</v>
      </c>
      <c r="EX366">
        <v>61.2819</v>
      </c>
      <c r="EY366">
        <v>24.9559</v>
      </c>
      <c r="EZ366">
        <v>1</v>
      </c>
      <c r="FA366">
        <v>-0.0676804</v>
      </c>
      <c r="FB366">
        <v>2.76163</v>
      </c>
      <c r="FC366">
        <v>20.177</v>
      </c>
      <c r="FD366">
        <v>5.21684</v>
      </c>
      <c r="FE366">
        <v>11.998</v>
      </c>
      <c r="FF366">
        <v>4.96395</v>
      </c>
      <c r="FG366">
        <v>3.29565</v>
      </c>
      <c r="FH366">
        <v>9999</v>
      </c>
      <c r="FI366">
        <v>9999</v>
      </c>
      <c r="FJ366">
        <v>9999</v>
      </c>
      <c r="FK366">
        <v>148.9</v>
      </c>
      <c r="FL366">
        <v>4.97095</v>
      </c>
      <c r="FM366">
        <v>1.86768</v>
      </c>
      <c r="FN366">
        <v>1.85896</v>
      </c>
      <c r="FO366">
        <v>1.86508</v>
      </c>
      <c r="FP366">
        <v>1.86305</v>
      </c>
      <c r="FQ366">
        <v>1.8644</v>
      </c>
      <c r="FR366">
        <v>1.85987</v>
      </c>
      <c r="FS366">
        <v>1.86398</v>
      </c>
      <c r="FT366">
        <v>0</v>
      </c>
      <c r="FU366">
        <v>0</v>
      </c>
      <c r="FV366">
        <v>0</v>
      </c>
      <c r="FW366">
        <v>0</v>
      </c>
      <c r="FX366" t="s">
        <v>364</v>
      </c>
      <c r="FY366" t="s">
        <v>365</v>
      </c>
      <c r="FZ366" t="s">
        <v>366</v>
      </c>
      <c r="GA366" t="s">
        <v>366</v>
      </c>
      <c r="GB366" t="s">
        <v>366</v>
      </c>
      <c r="GC366" t="s">
        <v>366</v>
      </c>
      <c r="GD366">
        <v>0</v>
      </c>
      <c r="GE366">
        <v>100</v>
      </c>
      <c r="GF366">
        <v>100</v>
      </c>
      <c r="GG366">
        <v>-11.35</v>
      </c>
      <c r="GH366">
        <v>-0.0905</v>
      </c>
      <c r="GI366">
        <v>-2.868309889394353</v>
      </c>
      <c r="GJ366">
        <v>-0.006773961979547998</v>
      </c>
      <c r="GK366">
        <v>-8.296070481250098E-08</v>
      </c>
      <c r="GL366">
        <v>3.322967193956903E-10</v>
      </c>
      <c r="GM366">
        <v>-0.07871069313407227</v>
      </c>
      <c r="GN366">
        <v>-0.00208336341840114</v>
      </c>
      <c r="GO366">
        <v>8.801746095907445E-05</v>
      </c>
      <c r="GP366">
        <v>-2.677693255255651E-07</v>
      </c>
      <c r="GQ366">
        <v>3</v>
      </c>
      <c r="GR366">
        <v>2052</v>
      </c>
      <c r="GS366">
        <v>2</v>
      </c>
      <c r="GT366">
        <v>18</v>
      </c>
      <c r="GU366">
        <v>55.5</v>
      </c>
      <c r="GV366">
        <v>55.5</v>
      </c>
      <c r="GW366">
        <v>2.94067</v>
      </c>
      <c r="GX366">
        <v>2.35229</v>
      </c>
      <c r="GY366">
        <v>1.44775</v>
      </c>
      <c r="GZ366">
        <v>2.32056</v>
      </c>
      <c r="HA366">
        <v>1.55151</v>
      </c>
      <c r="HB366">
        <v>2.41821</v>
      </c>
      <c r="HC366">
        <v>29.8792</v>
      </c>
      <c r="HD366">
        <v>14.4035</v>
      </c>
      <c r="HE366">
        <v>18</v>
      </c>
      <c r="HF366">
        <v>421.068</v>
      </c>
      <c r="HG366">
        <v>433.257</v>
      </c>
      <c r="HH366">
        <v>20.0566</v>
      </c>
      <c r="HI366">
        <v>26.051</v>
      </c>
      <c r="HJ366">
        <v>30.0008</v>
      </c>
      <c r="HK366">
        <v>25.9701</v>
      </c>
      <c r="HL366">
        <v>25.8757</v>
      </c>
      <c r="HM366">
        <v>58.8955</v>
      </c>
      <c r="HN366">
        <v>40.8505</v>
      </c>
      <c r="HO366">
        <v>13.0343</v>
      </c>
      <c r="HP366">
        <v>19.9712</v>
      </c>
      <c r="HQ366">
        <v>1388.65</v>
      </c>
      <c r="HR366">
        <v>14.9277</v>
      </c>
      <c r="HS366">
        <v>99.9341</v>
      </c>
      <c r="HT366">
        <v>101.355</v>
      </c>
    </row>
    <row r="367" spans="1:228">
      <c r="A367">
        <v>351</v>
      </c>
      <c r="B367">
        <v>1728494289.5</v>
      </c>
      <c r="C367">
        <v>3352</v>
      </c>
      <c r="D367" t="s">
        <v>1070</v>
      </c>
      <c r="E367" t="s">
        <v>1071</v>
      </c>
      <c r="F367">
        <v>5</v>
      </c>
      <c r="G367" t="s">
        <v>357</v>
      </c>
      <c r="H367" t="s">
        <v>358</v>
      </c>
      <c r="I367" t="s">
        <v>359</v>
      </c>
      <c r="J367" t="s">
        <v>851</v>
      </c>
      <c r="K367">
        <v>1728494282</v>
      </c>
      <c r="L367">
        <f>(M367)/1000</f>
        <v>0</v>
      </c>
      <c r="M367">
        <f>IF(BH367, AP367, AJ367)</f>
        <v>0</v>
      </c>
      <c r="N367">
        <f>IF(BH367, AK367, AI367)</f>
        <v>0</v>
      </c>
      <c r="O367">
        <f>BJ367 - IF(AW367&gt;1, N367*BD367*100.0/(AY367), 0)</f>
        <v>0</v>
      </c>
      <c r="P367">
        <f>((V367-L367/2)*O367-N367)/(V367+L367/2)</f>
        <v>0</v>
      </c>
      <c r="Q367">
        <f>P367*(BQ367+BR367)/1000.0</f>
        <v>0</v>
      </c>
      <c r="R367">
        <f>(BJ367 - IF(AW367&gt;1, N367*BD367*100.0/(AY367), 0))*(BQ367+BR367)/1000.0</f>
        <v>0</v>
      </c>
      <c r="S367">
        <f>2.0/((1/U367-1/T367)+SIGN(U367)*SQRT((1/U367-1/T367)*(1/U367-1/T367) + 4*BE367/((BE367+1)*(BE367+1))*(2*1/U367*1/T367-1/T367*1/T367)))</f>
        <v>0</v>
      </c>
      <c r="T367">
        <f>IF(LEFT(BF367,1)&lt;&gt;"0",IF(LEFT(BF367,1)="1",3.0,BG367),$D$5+$E$5*(BX367*BQ367/($K$5*1000))+$F$5*(BX367*BQ367/($K$5*1000))*MAX(MIN(BD367,$J$5),$I$5)*MAX(MIN(BD367,$J$5),$I$5)+$G$5*MAX(MIN(BD367,$J$5),$I$5)*(BX367*BQ367/($K$5*1000))+$H$5*(BX367*BQ367/($K$5*1000))*(BX367*BQ367/($K$5*1000)))</f>
        <v>0</v>
      </c>
      <c r="U367">
        <f>L367*(1000-(1000*0.61365*exp(17.502*Y367/(240.97+Y367))/(BQ367+BR367)+BL367)/2)/(1000*0.61365*exp(17.502*Y367/(240.97+Y367))/(BQ367+BR367)-BL367)</f>
        <v>0</v>
      </c>
      <c r="V367">
        <f>1/((BE367+1)/(S367/1.6)+1/(T367/1.37)) + BE367/((BE367+1)/(S367/1.6) + BE367/(T367/1.37))</f>
        <v>0</v>
      </c>
      <c r="W367">
        <f>(AZ367*BC367)</f>
        <v>0</v>
      </c>
      <c r="X367">
        <f>(BS367+(W367+2*0.95*5.67E-8*(((BS367+$B$7)+273)^4-(BS367+273)^4)-44100*L367)/(1.84*29.3*T367+8*0.95*5.67E-8*(BS367+273)^3))</f>
        <v>0</v>
      </c>
      <c r="Y367">
        <f>($C$7*BT367+$D$7*BU367+$E$7*X367)</f>
        <v>0</v>
      </c>
      <c r="Z367">
        <f>0.61365*exp(17.502*Y367/(240.97+Y367))</f>
        <v>0</v>
      </c>
      <c r="AA367">
        <f>(AB367/AC367*100)</f>
        <v>0</v>
      </c>
      <c r="AB367">
        <f>BL367*(BQ367+BR367)/1000</f>
        <v>0</v>
      </c>
      <c r="AC367">
        <f>0.61365*exp(17.502*BS367/(240.97+BS367))</f>
        <v>0</v>
      </c>
      <c r="AD367">
        <f>(Z367-BL367*(BQ367+BR367)/1000)</f>
        <v>0</v>
      </c>
      <c r="AE367">
        <f>(-L367*44100)</f>
        <v>0</v>
      </c>
      <c r="AF367">
        <f>2*29.3*T367*0.92*(BS367-Y367)</f>
        <v>0</v>
      </c>
      <c r="AG367">
        <f>2*0.95*5.67E-8*(((BS367+$B$7)+273)^4-(Y367+273)^4)</f>
        <v>0</v>
      </c>
      <c r="AH367">
        <f>W367+AG367+AE367+AF367</f>
        <v>0</v>
      </c>
      <c r="AI367">
        <f>BP367*AW367*(BK367-BJ367*(1000-AW367*BM367)/(1000-AW367*BL367))/(100*BD367)</f>
        <v>0</v>
      </c>
      <c r="AJ367">
        <f>1000*BP367*AW367*(BL367-BM367)/(100*BD367*(1000-AW367*BL367))</f>
        <v>0</v>
      </c>
      <c r="AK367">
        <f>(AL367 - AM367 - BQ367*1E3/(8.314*(BS367+273.15)) * AO367/BP367 * AN367) * BP367/(100*BD367) * (1000 - BM367)/1000</f>
        <v>0</v>
      </c>
      <c r="AL367">
        <v>1400.672390790492</v>
      </c>
      <c r="AM367">
        <v>1371.559818181818</v>
      </c>
      <c r="AN367">
        <v>2.522536122441172</v>
      </c>
      <c r="AO367">
        <v>66.78939070799302</v>
      </c>
      <c r="AP367">
        <f>(AR367 - AQ367 + BQ367*1E3/(8.314*(BS367+273.15)) * AT367/BP367 * AS367) * BP367/(100*BD367) * 1000/(1000 - AR367)</f>
        <v>0</v>
      </c>
      <c r="AQ367">
        <v>14.89502402328385</v>
      </c>
      <c r="AR367">
        <v>16.05087393939393</v>
      </c>
      <c r="AS367">
        <v>1.834311074289414E-06</v>
      </c>
      <c r="AT367">
        <v>79.34896621495415</v>
      </c>
      <c r="AU367">
        <v>149</v>
      </c>
      <c r="AV367">
        <v>25</v>
      </c>
      <c r="AW367">
        <f>IF(AU367*$H$13&gt;=AY367,1.0,(AY367/(AY367-AU367*$H$13)))</f>
        <v>0</v>
      </c>
      <c r="AX367">
        <f>(AW367-1)*100</f>
        <v>0</v>
      </c>
      <c r="AY367">
        <f>MAX(0,($B$13+$C$13*BX367)/(1+$D$13*BX367)*BQ367/(BS367+273)*$E$13)</f>
        <v>0</v>
      </c>
      <c r="AZ367">
        <f>$B$11*BY367+$C$11*BZ367+$F$11*CK367*(1-CN367)</f>
        <v>0</v>
      </c>
      <c r="BA367">
        <f>AZ367*BB367</f>
        <v>0</v>
      </c>
      <c r="BB367">
        <f>($B$11*$D$9+$C$11*$D$9+$F$11*((CX367+CP367)/MAX(CX367+CP367+CY367, 0.1)*$I$9+CY367/MAX(CX367+CP367+CY367, 0.1)*$J$9))/($B$11+$C$11+$F$11)</f>
        <v>0</v>
      </c>
      <c r="BC367">
        <f>($B$11*$K$9+$C$11*$K$9+$F$11*((CX367+CP367)/MAX(CX367+CP367+CY367, 0.1)*$P$9+CY367/MAX(CX367+CP367+CY367, 0.1)*$Q$9))/($B$11+$C$11+$F$11)</f>
        <v>0</v>
      </c>
      <c r="BD367">
        <v>6</v>
      </c>
      <c r="BE367">
        <v>0.5</v>
      </c>
      <c r="BF367" t="s">
        <v>361</v>
      </c>
      <c r="BG367">
        <v>2</v>
      </c>
      <c r="BH367" t="b">
        <v>1</v>
      </c>
      <c r="BI367">
        <v>1728494282</v>
      </c>
      <c r="BJ367">
        <v>1332.358518518518</v>
      </c>
      <c r="BK367">
        <v>1367.244074074074</v>
      </c>
      <c r="BL367">
        <v>16.04998518518518</v>
      </c>
      <c r="BM367">
        <v>14.89198888888889</v>
      </c>
      <c r="BN367">
        <v>1343.674074074074</v>
      </c>
      <c r="BO367">
        <v>16.14051111111111</v>
      </c>
      <c r="BP367">
        <v>599.9956666666667</v>
      </c>
      <c r="BQ367">
        <v>97.51517777777778</v>
      </c>
      <c r="BR367">
        <v>0.09993331851851853</v>
      </c>
      <c r="BS367">
        <v>24.79254814814815</v>
      </c>
      <c r="BT367">
        <v>25.08513703703704</v>
      </c>
      <c r="BU367">
        <v>999.9000000000001</v>
      </c>
      <c r="BV367">
        <v>0</v>
      </c>
      <c r="BW367">
        <v>0</v>
      </c>
      <c r="BX367">
        <v>10015.91777777778</v>
      </c>
      <c r="BY367">
        <v>0</v>
      </c>
      <c r="BZ367">
        <v>88.58755925925927</v>
      </c>
      <c r="CA367">
        <v>-34.88635925925926</v>
      </c>
      <c r="CB367">
        <v>1354.092962962963</v>
      </c>
      <c r="CC367">
        <v>1387.914074074074</v>
      </c>
      <c r="CD367">
        <v>1.157992592592593</v>
      </c>
      <c r="CE367">
        <v>1367.244074074074</v>
      </c>
      <c r="CF367">
        <v>14.89198888888889</v>
      </c>
      <c r="CG367">
        <v>1.565116296296296</v>
      </c>
      <c r="CH367">
        <v>1.452195925925926</v>
      </c>
      <c r="CI367">
        <v>13.61958518518519</v>
      </c>
      <c r="CJ367">
        <v>12.4739</v>
      </c>
      <c r="CK367">
        <v>1600.091481481482</v>
      </c>
      <c r="CL367">
        <v>0.6920056296296296</v>
      </c>
      <c r="CM367">
        <v>0.3079944074074074</v>
      </c>
      <c r="CN367">
        <v>0</v>
      </c>
      <c r="CO367">
        <v>2.226744444444444</v>
      </c>
      <c r="CP367">
        <v>0</v>
      </c>
      <c r="CQ367">
        <v>16613.77407407408</v>
      </c>
      <c r="CR367">
        <v>13790.98888888889</v>
      </c>
      <c r="CS367">
        <v>40.81233333333333</v>
      </c>
      <c r="CT367">
        <v>41.81688888888889</v>
      </c>
      <c r="CU367">
        <v>41.13177777777777</v>
      </c>
      <c r="CV367">
        <v>40.72659259259259</v>
      </c>
      <c r="CW367">
        <v>39.97203703703703</v>
      </c>
      <c r="CX367">
        <v>1107.272222222222</v>
      </c>
      <c r="CY367">
        <v>492.8192592592592</v>
      </c>
      <c r="CZ367">
        <v>0</v>
      </c>
      <c r="DA367">
        <v>1728494346.4</v>
      </c>
      <c r="DB367">
        <v>0</v>
      </c>
      <c r="DC367">
        <v>1728490956.5</v>
      </c>
      <c r="DD367" t="s">
        <v>362</v>
      </c>
      <c r="DE367">
        <v>1728490952.5</v>
      </c>
      <c r="DF367">
        <v>1728490956.5</v>
      </c>
      <c r="DG367">
        <v>1</v>
      </c>
      <c r="DH367">
        <v>-0.065</v>
      </c>
      <c r="DI367">
        <v>-0.008</v>
      </c>
      <c r="DJ367">
        <v>-3.246</v>
      </c>
      <c r="DK367">
        <v>-0.091</v>
      </c>
      <c r="DL367">
        <v>52</v>
      </c>
      <c r="DM367">
        <v>15</v>
      </c>
      <c r="DN367">
        <v>0.25</v>
      </c>
      <c r="DO367">
        <v>0.13</v>
      </c>
      <c r="DP367">
        <v>-34.79989500000001</v>
      </c>
      <c r="DQ367">
        <v>-1.634798499061876</v>
      </c>
      <c r="DR367">
        <v>0.179515600923708</v>
      </c>
      <c r="DS367">
        <v>0</v>
      </c>
      <c r="DT367">
        <v>1.1591315</v>
      </c>
      <c r="DU367">
        <v>-0.02422041275797737</v>
      </c>
      <c r="DV367">
        <v>0.00256559306009351</v>
      </c>
      <c r="DW367">
        <v>1</v>
      </c>
      <c r="DX367">
        <v>1</v>
      </c>
      <c r="DY367">
        <v>2</v>
      </c>
      <c r="DZ367" t="s">
        <v>363</v>
      </c>
      <c r="EA367">
        <v>3.23024</v>
      </c>
      <c r="EB367">
        <v>2.70456</v>
      </c>
      <c r="EC367">
        <v>0.226052</v>
      </c>
      <c r="ED367">
        <v>0.229011</v>
      </c>
      <c r="EE367">
        <v>0.0841625</v>
      </c>
      <c r="EF367">
        <v>0.07986740000000001</v>
      </c>
      <c r="EG367">
        <v>25449.8</v>
      </c>
      <c r="EH367">
        <v>24710.5</v>
      </c>
      <c r="EI367">
        <v>31485.9</v>
      </c>
      <c r="EJ367">
        <v>30378.6</v>
      </c>
      <c r="EK367">
        <v>38640</v>
      </c>
      <c r="EL367">
        <v>36959.2</v>
      </c>
      <c r="EM367">
        <v>44138.4</v>
      </c>
      <c r="EN367">
        <v>42413.3</v>
      </c>
      <c r="EO367">
        <v>1.84883</v>
      </c>
      <c r="EP367">
        <v>1.87375</v>
      </c>
      <c r="EQ367">
        <v>0.08169559999999999</v>
      </c>
      <c r="ER367">
        <v>0</v>
      </c>
      <c r="ES367">
        <v>23.7629</v>
      </c>
      <c r="ET367">
        <v>999.9</v>
      </c>
      <c r="EU367">
        <v>69.3</v>
      </c>
      <c r="EV367">
        <v>24.8</v>
      </c>
      <c r="EW367">
        <v>22.3289</v>
      </c>
      <c r="EX367">
        <v>61.1119</v>
      </c>
      <c r="EY367">
        <v>24.6514</v>
      </c>
      <c r="EZ367">
        <v>1</v>
      </c>
      <c r="FA367">
        <v>-0.06679880000000001</v>
      </c>
      <c r="FB367">
        <v>2.86047</v>
      </c>
      <c r="FC367">
        <v>20.1754</v>
      </c>
      <c r="FD367">
        <v>5.21669</v>
      </c>
      <c r="FE367">
        <v>11.998</v>
      </c>
      <c r="FF367">
        <v>4.96435</v>
      </c>
      <c r="FG367">
        <v>3.29568</v>
      </c>
      <c r="FH367">
        <v>9999</v>
      </c>
      <c r="FI367">
        <v>9999</v>
      </c>
      <c r="FJ367">
        <v>9999</v>
      </c>
      <c r="FK367">
        <v>148.9</v>
      </c>
      <c r="FL367">
        <v>4.97095</v>
      </c>
      <c r="FM367">
        <v>1.86768</v>
      </c>
      <c r="FN367">
        <v>1.85897</v>
      </c>
      <c r="FO367">
        <v>1.86508</v>
      </c>
      <c r="FP367">
        <v>1.86308</v>
      </c>
      <c r="FQ367">
        <v>1.86441</v>
      </c>
      <c r="FR367">
        <v>1.85987</v>
      </c>
      <c r="FS367">
        <v>1.86398</v>
      </c>
      <c r="FT367">
        <v>0</v>
      </c>
      <c r="FU367">
        <v>0</v>
      </c>
      <c r="FV367">
        <v>0</v>
      </c>
      <c r="FW367">
        <v>0</v>
      </c>
      <c r="FX367" t="s">
        <v>364</v>
      </c>
      <c r="FY367" t="s">
        <v>365</v>
      </c>
      <c r="FZ367" t="s">
        <v>366</v>
      </c>
      <c r="GA367" t="s">
        <v>366</v>
      </c>
      <c r="GB367" t="s">
        <v>366</v>
      </c>
      <c r="GC367" t="s">
        <v>366</v>
      </c>
      <c r="GD367">
        <v>0</v>
      </c>
      <c r="GE367">
        <v>100</v>
      </c>
      <c r="GF367">
        <v>100</v>
      </c>
      <c r="GG367">
        <v>-11.41</v>
      </c>
      <c r="GH367">
        <v>-0.0905</v>
      </c>
      <c r="GI367">
        <v>-2.868309889394353</v>
      </c>
      <c r="GJ367">
        <v>-0.006773961979547998</v>
      </c>
      <c r="GK367">
        <v>-8.296070481250098E-08</v>
      </c>
      <c r="GL367">
        <v>3.322967193956903E-10</v>
      </c>
      <c r="GM367">
        <v>-0.07871069313407227</v>
      </c>
      <c r="GN367">
        <v>-0.00208336341840114</v>
      </c>
      <c r="GO367">
        <v>8.801746095907445E-05</v>
      </c>
      <c r="GP367">
        <v>-2.677693255255651E-07</v>
      </c>
      <c r="GQ367">
        <v>3</v>
      </c>
      <c r="GR367">
        <v>2052</v>
      </c>
      <c r="GS367">
        <v>2</v>
      </c>
      <c r="GT367">
        <v>18</v>
      </c>
      <c r="GU367">
        <v>55.6</v>
      </c>
      <c r="GV367">
        <v>55.5</v>
      </c>
      <c r="GW367">
        <v>2.96143</v>
      </c>
      <c r="GX367">
        <v>2.36572</v>
      </c>
      <c r="GY367">
        <v>1.44897</v>
      </c>
      <c r="GZ367">
        <v>2.32056</v>
      </c>
      <c r="HA367">
        <v>1.55151</v>
      </c>
      <c r="HB367">
        <v>2.26929</v>
      </c>
      <c r="HC367">
        <v>29.9006</v>
      </c>
      <c r="HD367">
        <v>14.3947</v>
      </c>
      <c r="HE367">
        <v>18</v>
      </c>
      <c r="HF367">
        <v>421.789</v>
      </c>
      <c r="HG367">
        <v>433.213</v>
      </c>
      <c r="HH367">
        <v>19.9746</v>
      </c>
      <c r="HI367">
        <v>26.0574</v>
      </c>
      <c r="HJ367">
        <v>30.001</v>
      </c>
      <c r="HK367">
        <v>25.9762</v>
      </c>
      <c r="HL367">
        <v>25.8813</v>
      </c>
      <c r="HM367">
        <v>59.2929</v>
      </c>
      <c r="HN367">
        <v>40.8505</v>
      </c>
      <c r="HO367">
        <v>12.6501</v>
      </c>
      <c r="HP367">
        <v>19.8776</v>
      </c>
      <c r="HQ367">
        <v>1403.67</v>
      </c>
      <c r="HR367">
        <v>14.9293</v>
      </c>
      <c r="HS367">
        <v>99.9348</v>
      </c>
      <c r="HT367">
        <v>101.354</v>
      </c>
    </row>
    <row r="368" spans="1:228">
      <c r="A368">
        <v>352</v>
      </c>
      <c r="B368">
        <v>1728494294</v>
      </c>
      <c r="C368">
        <v>3356.5</v>
      </c>
      <c r="D368" t="s">
        <v>1072</v>
      </c>
      <c r="E368" t="s">
        <v>1073</v>
      </c>
      <c r="F368">
        <v>5</v>
      </c>
      <c r="G368" t="s">
        <v>357</v>
      </c>
      <c r="H368" t="s">
        <v>358</v>
      </c>
      <c r="I368" t="s">
        <v>359</v>
      </c>
      <c r="J368" t="s">
        <v>851</v>
      </c>
      <c r="K368">
        <v>1728494286.444444</v>
      </c>
      <c r="L368">
        <f>(M368)/1000</f>
        <v>0</v>
      </c>
      <c r="M368">
        <f>IF(BH368, AP368, AJ368)</f>
        <v>0</v>
      </c>
      <c r="N368">
        <f>IF(BH368, AK368, AI368)</f>
        <v>0</v>
      </c>
      <c r="O368">
        <f>BJ368 - IF(AW368&gt;1, N368*BD368*100.0/(AY368), 0)</f>
        <v>0</v>
      </c>
      <c r="P368">
        <f>((V368-L368/2)*O368-N368)/(V368+L368/2)</f>
        <v>0</v>
      </c>
      <c r="Q368">
        <f>P368*(BQ368+BR368)/1000.0</f>
        <v>0</v>
      </c>
      <c r="R368">
        <f>(BJ368 - IF(AW368&gt;1, N368*BD368*100.0/(AY368), 0))*(BQ368+BR368)/1000.0</f>
        <v>0</v>
      </c>
      <c r="S368">
        <f>2.0/((1/U368-1/T368)+SIGN(U368)*SQRT((1/U368-1/T368)*(1/U368-1/T368) + 4*BE368/((BE368+1)*(BE368+1))*(2*1/U368*1/T368-1/T368*1/T368)))</f>
        <v>0</v>
      </c>
      <c r="T368">
        <f>IF(LEFT(BF368,1)&lt;&gt;"0",IF(LEFT(BF368,1)="1",3.0,BG368),$D$5+$E$5*(BX368*BQ368/($K$5*1000))+$F$5*(BX368*BQ368/($K$5*1000))*MAX(MIN(BD368,$J$5),$I$5)*MAX(MIN(BD368,$J$5),$I$5)+$G$5*MAX(MIN(BD368,$J$5),$I$5)*(BX368*BQ368/($K$5*1000))+$H$5*(BX368*BQ368/($K$5*1000))*(BX368*BQ368/($K$5*1000)))</f>
        <v>0</v>
      </c>
      <c r="U368">
        <f>L368*(1000-(1000*0.61365*exp(17.502*Y368/(240.97+Y368))/(BQ368+BR368)+BL368)/2)/(1000*0.61365*exp(17.502*Y368/(240.97+Y368))/(BQ368+BR368)-BL368)</f>
        <v>0</v>
      </c>
      <c r="V368">
        <f>1/((BE368+1)/(S368/1.6)+1/(T368/1.37)) + BE368/((BE368+1)/(S368/1.6) + BE368/(T368/1.37))</f>
        <v>0</v>
      </c>
      <c r="W368">
        <f>(AZ368*BC368)</f>
        <v>0</v>
      </c>
      <c r="X368">
        <f>(BS368+(W368+2*0.95*5.67E-8*(((BS368+$B$7)+273)^4-(BS368+273)^4)-44100*L368)/(1.84*29.3*T368+8*0.95*5.67E-8*(BS368+273)^3))</f>
        <v>0</v>
      </c>
      <c r="Y368">
        <f>($C$7*BT368+$D$7*BU368+$E$7*X368)</f>
        <v>0</v>
      </c>
      <c r="Z368">
        <f>0.61365*exp(17.502*Y368/(240.97+Y368))</f>
        <v>0</v>
      </c>
      <c r="AA368">
        <f>(AB368/AC368*100)</f>
        <v>0</v>
      </c>
      <c r="AB368">
        <f>BL368*(BQ368+BR368)/1000</f>
        <v>0</v>
      </c>
      <c r="AC368">
        <f>0.61365*exp(17.502*BS368/(240.97+BS368))</f>
        <v>0</v>
      </c>
      <c r="AD368">
        <f>(Z368-BL368*(BQ368+BR368)/1000)</f>
        <v>0</v>
      </c>
      <c r="AE368">
        <f>(-L368*44100)</f>
        <v>0</v>
      </c>
      <c r="AF368">
        <f>2*29.3*T368*0.92*(BS368-Y368)</f>
        <v>0</v>
      </c>
      <c r="AG368">
        <f>2*0.95*5.67E-8*(((BS368+$B$7)+273)^4-(Y368+273)^4)</f>
        <v>0</v>
      </c>
      <c r="AH368">
        <f>W368+AG368+AE368+AF368</f>
        <v>0</v>
      </c>
      <c r="AI368">
        <f>BP368*AW368*(BK368-BJ368*(1000-AW368*BM368)/(1000-AW368*BL368))/(100*BD368)</f>
        <v>0</v>
      </c>
      <c r="AJ368">
        <f>1000*BP368*AW368*(BL368-BM368)/(100*BD368*(1000-AW368*BL368))</f>
        <v>0</v>
      </c>
      <c r="AK368">
        <f>(AL368 - AM368 - BQ368*1E3/(8.314*(BS368+273.15)) * AO368/BP368 * AN368) * BP368/(100*BD368) * (1000 - BM368)/1000</f>
        <v>0</v>
      </c>
      <c r="AL368">
        <v>1412.169709034144</v>
      </c>
      <c r="AM368">
        <v>1382.949818181818</v>
      </c>
      <c r="AN368">
        <v>2.544348783387183</v>
      </c>
      <c r="AO368">
        <v>66.78939070799302</v>
      </c>
      <c r="AP368">
        <f>(AR368 - AQ368 + BQ368*1E3/(8.314*(BS368+273.15)) * AT368/BP368 * AS368) * BP368/(100*BD368) * 1000/(1000 - AR368)</f>
        <v>0</v>
      </c>
      <c r="AQ368">
        <v>14.89792072716855</v>
      </c>
      <c r="AR368">
        <v>16.04816909090909</v>
      </c>
      <c r="AS368">
        <v>-6.150771068569899E-06</v>
      </c>
      <c r="AT368">
        <v>79.34896621495415</v>
      </c>
      <c r="AU368">
        <v>149</v>
      </c>
      <c r="AV368">
        <v>25</v>
      </c>
      <c r="AW368">
        <f>IF(AU368*$H$13&gt;=AY368,1.0,(AY368/(AY368-AU368*$H$13)))</f>
        <v>0</v>
      </c>
      <c r="AX368">
        <f>(AW368-1)*100</f>
        <v>0</v>
      </c>
      <c r="AY368">
        <f>MAX(0,($B$13+$C$13*BX368)/(1+$D$13*BX368)*BQ368/(BS368+273)*$E$13)</f>
        <v>0</v>
      </c>
      <c r="AZ368">
        <f>$B$11*BY368+$C$11*BZ368+$F$11*CK368*(1-CN368)</f>
        <v>0</v>
      </c>
      <c r="BA368">
        <f>AZ368*BB368</f>
        <v>0</v>
      </c>
      <c r="BB368">
        <f>($B$11*$D$9+$C$11*$D$9+$F$11*((CX368+CP368)/MAX(CX368+CP368+CY368, 0.1)*$I$9+CY368/MAX(CX368+CP368+CY368, 0.1)*$J$9))/($B$11+$C$11+$F$11)</f>
        <v>0</v>
      </c>
      <c r="BC368">
        <f>($B$11*$K$9+$C$11*$K$9+$F$11*((CX368+CP368)/MAX(CX368+CP368+CY368, 0.1)*$P$9+CY368/MAX(CX368+CP368+CY368, 0.1)*$Q$9))/($B$11+$C$11+$F$11)</f>
        <v>0</v>
      </c>
      <c r="BD368">
        <v>6</v>
      </c>
      <c r="BE368">
        <v>0.5</v>
      </c>
      <c r="BF368" t="s">
        <v>361</v>
      </c>
      <c r="BG368">
        <v>2</v>
      </c>
      <c r="BH368" t="b">
        <v>1</v>
      </c>
      <c r="BI368">
        <v>1728494286.444444</v>
      </c>
      <c r="BJ368">
        <v>1343.251851851852</v>
      </c>
      <c r="BK368">
        <v>1378.260740740741</v>
      </c>
      <c r="BL368">
        <v>16.04984814814815</v>
      </c>
      <c r="BM368">
        <v>14.89481851851852</v>
      </c>
      <c r="BN368">
        <v>1354.624444444444</v>
      </c>
      <c r="BO368">
        <v>16.14037777777778</v>
      </c>
      <c r="BP368">
        <v>599.9864444444445</v>
      </c>
      <c r="BQ368">
        <v>97.51488888888889</v>
      </c>
      <c r="BR368">
        <v>0.0999489259259259</v>
      </c>
      <c r="BS368">
        <v>24.79451111111111</v>
      </c>
      <c r="BT368">
        <v>25.09570740740741</v>
      </c>
      <c r="BU368">
        <v>999.9000000000001</v>
      </c>
      <c r="BV368">
        <v>0</v>
      </c>
      <c r="BW368">
        <v>0</v>
      </c>
      <c r="BX368">
        <v>10016.31481481482</v>
      </c>
      <c r="BY368">
        <v>0</v>
      </c>
      <c r="BZ368">
        <v>85.08053333333335</v>
      </c>
      <c r="CA368">
        <v>-35.00881481481481</v>
      </c>
      <c r="CB368">
        <v>1365.164074074074</v>
      </c>
      <c r="CC368">
        <v>1399.10037037037</v>
      </c>
      <c r="CD368">
        <v>1.155028888888889</v>
      </c>
      <c r="CE368">
        <v>1378.260740740741</v>
      </c>
      <c r="CF368">
        <v>14.89481851851852</v>
      </c>
      <c r="CG368">
        <v>1.565098888888889</v>
      </c>
      <c r="CH368">
        <v>1.452466666666667</v>
      </c>
      <c r="CI368">
        <v>13.61941111111111</v>
      </c>
      <c r="CJ368">
        <v>12.47674814814815</v>
      </c>
      <c r="CK368">
        <v>1600.123703703704</v>
      </c>
      <c r="CL368">
        <v>0.6920033333333335</v>
      </c>
      <c r="CM368">
        <v>0.3079967037037037</v>
      </c>
      <c r="CN368">
        <v>0</v>
      </c>
      <c r="CO368">
        <v>2.14644074074074</v>
      </c>
      <c r="CP368">
        <v>0</v>
      </c>
      <c r="CQ368">
        <v>16608.43333333333</v>
      </c>
      <c r="CR368">
        <v>13791.25925925926</v>
      </c>
      <c r="CS368">
        <v>40.75670370370371</v>
      </c>
      <c r="CT368">
        <v>41.678</v>
      </c>
      <c r="CU368">
        <v>41.10392592592591</v>
      </c>
      <c r="CV368">
        <v>40.55059259259259</v>
      </c>
      <c r="CW368">
        <v>39.87477777777777</v>
      </c>
      <c r="CX368">
        <v>1107.290740740741</v>
      </c>
      <c r="CY368">
        <v>492.832962962963</v>
      </c>
      <c r="CZ368">
        <v>0</v>
      </c>
      <c r="DA368">
        <v>1728494350.6</v>
      </c>
      <c r="DB368">
        <v>0</v>
      </c>
      <c r="DC368">
        <v>1728490956.5</v>
      </c>
      <c r="DD368" t="s">
        <v>362</v>
      </c>
      <c r="DE368">
        <v>1728490952.5</v>
      </c>
      <c r="DF368">
        <v>1728490956.5</v>
      </c>
      <c r="DG368">
        <v>1</v>
      </c>
      <c r="DH368">
        <v>-0.065</v>
      </c>
      <c r="DI368">
        <v>-0.008</v>
      </c>
      <c r="DJ368">
        <v>-3.246</v>
      </c>
      <c r="DK368">
        <v>-0.091</v>
      </c>
      <c r="DL368">
        <v>52</v>
      </c>
      <c r="DM368">
        <v>15</v>
      </c>
      <c r="DN368">
        <v>0.25</v>
      </c>
      <c r="DO368">
        <v>0.13</v>
      </c>
      <c r="DP368">
        <v>-34.9377325</v>
      </c>
      <c r="DQ368">
        <v>-1.717574859286971</v>
      </c>
      <c r="DR368">
        <v>0.1919793952322744</v>
      </c>
      <c r="DS368">
        <v>0</v>
      </c>
      <c r="DT368">
        <v>1.15676775</v>
      </c>
      <c r="DU368">
        <v>-0.0376359849906206</v>
      </c>
      <c r="DV368">
        <v>0.003687488635575706</v>
      </c>
      <c r="DW368">
        <v>1</v>
      </c>
      <c r="DX368">
        <v>1</v>
      </c>
      <c r="DY368">
        <v>2</v>
      </c>
      <c r="DZ368" t="s">
        <v>363</v>
      </c>
      <c r="EA368">
        <v>3.23021</v>
      </c>
      <c r="EB368">
        <v>2.70448</v>
      </c>
      <c r="EC368">
        <v>0.227198</v>
      </c>
      <c r="ED368">
        <v>0.23013</v>
      </c>
      <c r="EE368">
        <v>0.08415010000000001</v>
      </c>
      <c r="EF368">
        <v>0.079873</v>
      </c>
      <c r="EG368">
        <v>25411.9</v>
      </c>
      <c r="EH368">
        <v>24674.2</v>
      </c>
      <c r="EI368">
        <v>31485.5</v>
      </c>
      <c r="EJ368">
        <v>30378</v>
      </c>
      <c r="EK368">
        <v>38640.1</v>
      </c>
      <c r="EL368">
        <v>36958.2</v>
      </c>
      <c r="EM368">
        <v>44137.9</v>
      </c>
      <c r="EN368">
        <v>42412.4</v>
      </c>
      <c r="EO368">
        <v>1.84965</v>
      </c>
      <c r="EP368">
        <v>1.87348</v>
      </c>
      <c r="EQ368">
        <v>0.08116660000000001</v>
      </c>
      <c r="ER368">
        <v>0</v>
      </c>
      <c r="ES368">
        <v>23.7733</v>
      </c>
      <c r="ET368">
        <v>999.9</v>
      </c>
      <c r="EU368">
        <v>69.3</v>
      </c>
      <c r="EV368">
        <v>24.8</v>
      </c>
      <c r="EW368">
        <v>22.3302</v>
      </c>
      <c r="EX368">
        <v>60.8519</v>
      </c>
      <c r="EY368">
        <v>24.9119</v>
      </c>
      <c r="EZ368">
        <v>1</v>
      </c>
      <c r="FA368">
        <v>-0.06588670000000001</v>
      </c>
      <c r="FB368">
        <v>2.95617</v>
      </c>
      <c r="FC368">
        <v>20.1738</v>
      </c>
      <c r="FD368">
        <v>5.21714</v>
      </c>
      <c r="FE368">
        <v>11.998</v>
      </c>
      <c r="FF368">
        <v>4.9642</v>
      </c>
      <c r="FG368">
        <v>3.2957</v>
      </c>
      <c r="FH368">
        <v>9999</v>
      </c>
      <c r="FI368">
        <v>9999</v>
      </c>
      <c r="FJ368">
        <v>9999</v>
      </c>
      <c r="FK368">
        <v>148.9</v>
      </c>
      <c r="FL368">
        <v>4.97094</v>
      </c>
      <c r="FM368">
        <v>1.86768</v>
      </c>
      <c r="FN368">
        <v>1.85897</v>
      </c>
      <c r="FO368">
        <v>1.86508</v>
      </c>
      <c r="FP368">
        <v>1.86308</v>
      </c>
      <c r="FQ368">
        <v>1.86442</v>
      </c>
      <c r="FR368">
        <v>1.85987</v>
      </c>
      <c r="FS368">
        <v>1.86398</v>
      </c>
      <c r="FT368">
        <v>0</v>
      </c>
      <c r="FU368">
        <v>0</v>
      </c>
      <c r="FV368">
        <v>0</v>
      </c>
      <c r="FW368">
        <v>0</v>
      </c>
      <c r="FX368" t="s">
        <v>364</v>
      </c>
      <c r="FY368" t="s">
        <v>365</v>
      </c>
      <c r="FZ368" t="s">
        <v>366</v>
      </c>
      <c r="GA368" t="s">
        <v>366</v>
      </c>
      <c r="GB368" t="s">
        <v>366</v>
      </c>
      <c r="GC368" t="s">
        <v>366</v>
      </c>
      <c r="GD368">
        <v>0</v>
      </c>
      <c r="GE368">
        <v>100</v>
      </c>
      <c r="GF368">
        <v>100</v>
      </c>
      <c r="GG368">
        <v>-11.47</v>
      </c>
      <c r="GH368">
        <v>-0.0905</v>
      </c>
      <c r="GI368">
        <v>-2.868309889394353</v>
      </c>
      <c r="GJ368">
        <v>-0.006773961979547998</v>
      </c>
      <c r="GK368">
        <v>-8.296070481250098E-08</v>
      </c>
      <c r="GL368">
        <v>3.322967193956903E-10</v>
      </c>
      <c r="GM368">
        <v>-0.07871069313407227</v>
      </c>
      <c r="GN368">
        <v>-0.00208336341840114</v>
      </c>
      <c r="GO368">
        <v>8.801746095907445E-05</v>
      </c>
      <c r="GP368">
        <v>-2.677693255255651E-07</v>
      </c>
      <c r="GQ368">
        <v>3</v>
      </c>
      <c r="GR368">
        <v>2052</v>
      </c>
      <c r="GS368">
        <v>2</v>
      </c>
      <c r="GT368">
        <v>18</v>
      </c>
      <c r="GU368">
        <v>55.7</v>
      </c>
      <c r="GV368">
        <v>55.6</v>
      </c>
      <c r="GW368">
        <v>2.97974</v>
      </c>
      <c r="GX368">
        <v>2.35229</v>
      </c>
      <c r="GY368">
        <v>1.44775</v>
      </c>
      <c r="GZ368">
        <v>2.32056</v>
      </c>
      <c r="HA368">
        <v>1.55151</v>
      </c>
      <c r="HB368">
        <v>2.40723</v>
      </c>
      <c r="HC368">
        <v>29.9006</v>
      </c>
      <c r="HD368">
        <v>14.4035</v>
      </c>
      <c r="HE368">
        <v>18</v>
      </c>
      <c r="HF368">
        <v>422.265</v>
      </c>
      <c r="HG368">
        <v>433.098</v>
      </c>
      <c r="HH368">
        <v>19.8871</v>
      </c>
      <c r="HI368">
        <v>26.0626</v>
      </c>
      <c r="HJ368">
        <v>30.0011</v>
      </c>
      <c r="HK368">
        <v>25.9817</v>
      </c>
      <c r="HL368">
        <v>25.8873</v>
      </c>
      <c r="HM368">
        <v>59.7203</v>
      </c>
      <c r="HN368">
        <v>40.8505</v>
      </c>
      <c r="HO368">
        <v>12.6501</v>
      </c>
      <c r="HP368">
        <v>19.7695</v>
      </c>
      <c r="HQ368">
        <v>1413.69</v>
      </c>
      <c r="HR368">
        <v>14.9356</v>
      </c>
      <c r="HS368">
        <v>99.9337</v>
      </c>
      <c r="HT368">
        <v>101.352</v>
      </c>
    </row>
    <row r="369" spans="1:228">
      <c r="A369">
        <v>353</v>
      </c>
      <c r="B369">
        <v>1728494299</v>
      </c>
      <c r="C369">
        <v>3361.5</v>
      </c>
      <c r="D369" t="s">
        <v>1074</v>
      </c>
      <c r="E369" t="s">
        <v>1075</v>
      </c>
      <c r="F369">
        <v>5</v>
      </c>
      <c r="G369" t="s">
        <v>357</v>
      </c>
      <c r="H369" t="s">
        <v>358</v>
      </c>
      <c r="I369" t="s">
        <v>359</v>
      </c>
      <c r="J369" t="s">
        <v>851</v>
      </c>
      <c r="K369">
        <v>1728494291.462963</v>
      </c>
      <c r="L369">
        <f>(M369)/1000</f>
        <v>0</v>
      </c>
      <c r="M369">
        <f>IF(BH369, AP369, AJ369)</f>
        <v>0</v>
      </c>
      <c r="N369">
        <f>IF(BH369, AK369, AI369)</f>
        <v>0</v>
      </c>
      <c r="O369">
        <f>BJ369 - IF(AW369&gt;1, N369*BD369*100.0/(AY369), 0)</f>
        <v>0</v>
      </c>
      <c r="P369">
        <f>((V369-L369/2)*O369-N369)/(V369+L369/2)</f>
        <v>0</v>
      </c>
      <c r="Q369">
        <f>P369*(BQ369+BR369)/1000.0</f>
        <v>0</v>
      </c>
      <c r="R369">
        <f>(BJ369 - IF(AW369&gt;1, N369*BD369*100.0/(AY369), 0))*(BQ369+BR369)/1000.0</f>
        <v>0</v>
      </c>
      <c r="S369">
        <f>2.0/((1/U369-1/T369)+SIGN(U369)*SQRT((1/U369-1/T369)*(1/U369-1/T369) + 4*BE369/((BE369+1)*(BE369+1))*(2*1/U369*1/T369-1/T369*1/T369)))</f>
        <v>0</v>
      </c>
      <c r="T369">
        <f>IF(LEFT(BF369,1)&lt;&gt;"0",IF(LEFT(BF369,1)="1",3.0,BG369),$D$5+$E$5*(BX369*BQ369/($K$5*1000))+$F$5*(BX369*BQ369/($K$5*1000))*MAX(MIN(BD369,$J$5),$I$5)*MAX(MIN(BD369,$J$5),$I$5)+$G$5*MAX(MIN(BD369,$J$5),$I$5)*(BX369*BQ369/($K$5*1000))+$H$5*(BX369*BQ369/($K$5*1000))*(BX369*BQ369/($K$5*1000)))</f>
        <v>0</v>
      </c>
      <c r="U369">
        <f>L369*(1000-(1000*0.61365*exp(17.502*Y369/(240.97+Y369))/(BQ369+BR369)+BL369)/2)/(1000*0.61365*exp(17.502*Y369/(240.97+Y369))/(BQ369+BR369)-BL369)</f>
        <v>0</v>
      </c>
      <c r="V369">
        <f>1/((BE369+1)/(S369/1.6)+1/(T369/1.37)) + BE369/((BE369+1)/(S369/1.6) + BE369/(T369/1.37))</f>
        <v>0</v>
      </c>
      <c r="W369">
        <f>(AZ369*BC369)</f>
        <v>0</v>
      </c>
      <c r="X369">
        <f>(BS369+(W369+2*0.95*5.67E-8*(((BS369+$B$7)+273)^4-(BS369+273)^4)-44100*L369)/(1.84*29.3*T369+8*0.95*5.67E-8*(BS369+273)^3))</f>
        <v>0</v>
      </c>
      <c r="Y369">
        <f>($C$7*BT369+$D$7*BU369+$E$7*X369)</f>
        <v>0</v>
      </c>
      <c r="Z369">
        <f>0.61365*exp(17.502*Y369/(240.97+Y369))</f>
        <v>0</v>
      </c>
      <c r="AA369">
        <f>(AB369/AC369*100)</f>
        <v>0</v>
      </c>
      <c r="AB369">
        <f>BL369*(BQ369+BR369)/1000</f>
        <v>0</v>
      </c>
      <c r="AC369">
        <f>0.61365*exp(17.502*BS369/(240.97+BS369))</f>
        <v>0</v>
      </c>
      <c r="AD369">
        <f>(Z369-BL369*(BQ369+BR369)/1000)</f>
        <v>0</v>
      </c>
      <c r="AE369">
        <f>(-L369*44100)</f>
        <v>0</v>
      </c>
      <c r="AF369">
        <f>2*29.3*T369*0.92*(BS369-Y369)</f>
        <v>0</v>
      </c>
      <c r="AG369">
        <f>2*0.95*5.67E-8*(((BS369+$B$7)+273)^4-(Y369+273)^4)</f>
        <v>0</v>
      </c>
      <c r="AH369">
        <f>W369+AG369+AE369+AF369</f>
        <v>0</v>
      </c>
      <c r="AI369">
        <f>BP369*AW369*(BK369-BJ369*(1000-AW369*BM369)/(1000-AW369*BL369))/(100*BD369)</f>
        <v>0</v>
      </c>
      <c r="AJ369">
        <f>1000*BP369*AW369*(BL369-BM369)/(100*BD369*(1000-AW369*BL369))</f>
        <v>0</v>
      </c>
      <c r="AK369">
        <f>(AL369 - AM369 - BQ369*1E3/(8.314*(BS369+273.15)) * AO369/BP369 * AN369) * BP369/(100*BD369) * (1000 - BM369)/1000</f>
        <v>0</v>
      </c>
      <c r="AL369">
        <v>1424.878445151974</v>
      </c>
      <c r="AM369">
        <v>1395.500666666666</v>
      </c>
      <c r="AN369">
        <v>2.526672655744489</v>
      </c>
      <c r="AO369">
        <v>66.78939070799302</v>
      </c>
      <c r="AP369">
        <f>(AR369 - AQ369 + BQ369*1E3/(8.314*(BS369+273.15)) * AT369/BP369 * AS369) * BP369/(100*BD369) * 1000/(1000 - AR369)</f>
        <v>0</v>
      </c>
      <c r="AQ369">
        <v>14.90066176585976</v>
      </c>
      <c r="AR369">
        <v>16.04426666666666</v>
      </c>
      <c r="AS369">
        <v>-1.281263141656786E-05</v>
      </c>
      <c r="AT369">
        <v>79.34896621495415</v>
      </c>
      <c r="AU369">
        <v>149</v>
      </c>
      <c r="AV369">
        <v>25</v>
      </c>
      <c r="AW369">
        <f>IF(AU369*$H$13&gt;=AY369,1.0,(AY369/(AY369-AU369*$H$13)))</f>
        <v>0</v>
      </c>
      <c r="AX369">
        <f>(AW369-1)*100</f>
        <v>0</v>
      </c>
      <c r="AY369">
        <f>MAX(0,($B$13+$C$13*BX369)/(1+$D$13*BX369)*BQ369/(BS369+273)*$E$13)</f>
        <v>0</v>
      </c>
      <c r="AZ369">
        <f>$B$11*BY369+$C$11*BZ369+$F$11*CK369*(1-CN369)</f>
        <v>0</v>
      </c>
      <c r="BA369">
        <f>AZ369*BB369</f>
        <v>0</v>
      </c>
      <c r="BB369">
        <f>($B$11*$D$9+$C$11*$D$9+$F$11*((CX369+CP369)/MAX(CX369+CP369+CY369, 0.1)*$I$9+CY369/MAX(CX369+CP369+CY369, 0.1)*$J$9))/($B$11+$C$11+$F$11)</f>
        <v>0</v>
      </c>
      <c r="BC369">
        <f>($B$11*$K$9+$C$11*$K$9+$F$11*((CX369+CP369)/MAX(CX369+CP369+CY369, 0.1)*$P$9+CY369/MAX(CX369+CP369+CY369, 0.1)*$Q$9))/($B$11+$C$11+$F$11)</f>
        <v>0</v>
      </c>
      <c r="BD369">
        <v>6</v>
      </c>
      <c r="BE369">
        <v>0.5</v>
      </c>
      <c r="BF369" t="s">
        <v>361</v>
      </c>
      <c r="BG369">
        <v>2</v>
      </c>
      <c r="BH369" t="b">
        <v>1</v>
      </c>
      <c r="BI369">
        <v>1728494291.462963</v>
      </c>
      <c r="BJ369">
        <v>1355.65</v>
      </c>
      <c r="BK369">
        <v>1390.821111111112</v>
      </c>
      <c r="BL369">
        <v>16.04872222222222</v>
      </c>
      <c r="BM369">
        <v>14.89793333333333</v>
      </c>
      <c r="BN369">
        <v>1367.086296296296</v>
      </c>
      <c r="BO369">
        <v>16.13925555555555</v>
      </c>
      <c r="BP369">
        <v>600.0085555555555</v>
      </c>
      <c r="BQ369">
        <v>97.51472962962964</v>
      </c>
      <c r="BR369">
        <v>0.09996442962962962</v>
      </c>
      <c r="BS369">
        <v>24.79438888888889</v>
      </c>
      <c r="BT369">
        <v>25.10218148148147</v>
      </c>
      <c r="BU369">
        <v>999.9000000000001</v>
      </c>
      <c r="BV369">
        <v>0</v>
      </c>
      <c r="BW369">
        <v>0</v>
      </c>
      <c r="BX369">
        <v>10016.26962962963</v>
      </c>
      <c r="BY369">
        <v>0</v>
      </c>
      <c r="BZ369">
        <v>83.24754444444446</v>
      </c>
      <c r="CA369">
        <v>-35.17053703703704</v>
      </c>
      <c r="CB369">
        <v>1377.762962962963</v>
      </c>
      <c r="CC369">
        <v>1411.855185185185</v>
      </c>
      <c r="CD369">
        <v>1.150783703703704</v>
      </c>
      <c r="CE369">
        <v>1390.821111111112</v>
      </c>
      <c r="CF369">
        <v>14.89793333333333</v>
      </c>
      <c r="CG369">
        <v>1.564986666666667</v>
      </c>
      <c r="CH369">
        <v>1.452767777777778</v>
      </c>
      <c r="CI369">
        <v>13.61830740740741</v>
      </c>
      <c r="CJ369">
        <v>12.47991111111111</v>
      </c>
      <c r="CK369">
        <v>1600.08</v>
      </c>
      <c r="CL369">
        <v>0.6919976666666666</v>
      </c>
      <c r="CM369">
        <v>0.3080023703703703</v>
      </c>
      <c r="CN369">
        <v>0</v>
      </c>
      <c r="CO369">
        <v>2.151862962962963</v>
      </c>
      <c r="CP369">
        <v>0</v>
      </c>
      <c r="CQ369">
        <v>16602.88518518518</v>
      </c>
      <c r="CR369">
        <v>13790.86666666667</v>
      </c>
      <c r="CS369">
        <v>40.67803703703703</v>
      </c>
      <c r="CT369">
        <v>41.5437037037037</v>
      </c>
      <c r="CU369">
        <v>41.053</v>
      </c>
      <c r="CV369">
        <v>40.36777777777777</v>
      </c>
      <c r="CW369">
        <v>39.78448148148147</v>
      </c>
      <c r="CX369">
        <v>1107.251481481481</v>
      </c>
      <c r="CY369">
        <v>492.8285185185185</v>
      </c>
      <c r="CZ369">
        <v>0</v>
      </c>
      <c r="DA369">
        <v>1728494356</v>
      </c>
      <c r="DB369">
        <v>0</v>
      </c>
      <c r="DC369">
        <v>1728490956.5</v>
      </c>
      <c r="DD369" t="s">
        <v>362</v>
      </c>
      <c r="DE369">
        <v>1728490952.5</v>
      </c>
      <c r="DF369">
        <v>1728490956.5</v>
      </c>
      <c r="DG369">
        <v>1</v>
      </c>
      <c r="DH369">
        <v>-0.065</v>
      </c>
      <c r="DI369">
        <v>-0.008</v>
      </c>
      <c r="DJ369">
        <v>-3.246</v>
      </c>
      <c r="DK369">
        <v>-0.091</v>
      </c>
      <c r="DL369">
        <v>52</v>
      </c>
      <c r="DM369">
        <v>15</v>
      </c>
      <c r="DN369">
        <v>0.25</v>
      </c>
      <c r="DO369">
        <v>0.13</v>
      </c>
      <c r="DP369">
        <v>-35.0368575</v>
      </c>
      <c r="DQ369">
        <v>-1.928079174483995</v>
      </c>
      <c r="DR369">
        <v>0.2071298214737557</v>
      </c>
      <c r="DS369">
        <v>0</v>
      </c>
      <c r="DT369">
        <v>1.15354</v>
      </c>
      <c r="DU369">
        <v>-0.04608157598499308</v>
      </c>
      <c r="DV369">
        <v>0.00461116850700558</v>
      </c>
      <c r="DW369">
        <v>1</v>
      </c>
      <c r="DX369">
        <v>1</v>
      </c>
      <c r="DY369">
        <v>2</v>
      </c>
      <c r="DZ369" t="s">
        <v>363</v>
      </c>
      <c r="EA369">
        <v>3.23021</v>
      </c>
      <c r="EB369">
        <v>2.70446</v>
      </c>
      <c r="EC369">
        <v>0.228462</v>
      </c>
      <c r="ED369">
        <v>0.231406</v>
      </c>
      <c r="EE369">
        <v>0.08413619999999999</v>
      </c>
      <c r="EF369">
        <v>0.0798864</v>
      </c>
      <c r="EG369">
        <v>25369.8</v>
      </c>
      <c r="EH369">
        <v>24633.3</v>
      </c>
      <c r="EI369">
        <v>31484.9</v>
      </c>
      <c r="EJ369">
        <v>30378</v>
      </c>
      <c r="EK369">
        <v>38639.7</v>
      </c>
      <c r="EL369">
        <v>36958</v>
      </c>
      <c r="EM369">
        <v>44136.8</v>
      </c>
      <c r="EN369">
        <v>42412.7</v>
      </c>
      <c r="EO369">
        <v>1.84855</v>
      </c>
      <c r="EP369">
        <v>1.87377</v>
      </c>
      <c r="EQ369">
        <v>0.081107</v>
      </c>
      <c r="ER369">
        <v>0</v>
      </c>
      <c r="ES369">
        <v>23.7843</v>
      </c>
      <c r="ET369">
        <v>999.9</v>
      </c>
      <c r="EU369">
        <v>69.3</v>
      </c>
      <c r="EV369">
        <v>24.8</v>
      </c>
      <c r="EW369">
        <v>22.3298</v>
      </c>
      <c r="EX369">
        <v>60.8619</v>
      </c>
      <c r="EY369">
        <v>24.6074</v>
      </c>
      <c r="EZ369">
        <v>1</v>
      </c>
      <c r="FA369">
        <v>-0.06482980000000001</v>
      </c>
      <c r="FB369">
        <v>3.08894</v>
      </c>
      <c r="FC369">
        <v>20.1715</v>
      </c>
      <c r="FD369">
        <v>5.21924</v>
      </c>
      <c r="FE369">
        <v>11.998</v>
      </c>
      <c r="FF369">
        <v>4.96505</v>
      </c>
      <c r="FG369">
        <v>3.2957</v>
      </c>
      <c r="FH369">
        <v>9999</v>
      </c>
      <c r="FI369">
        <v>9999</v>
      </c>
      <c r="FJ369">
        <v>9999</v>
      </c>
      <c r="FK369">
        <v>148.9</v>
      </c>
      <c r="FL369">
        <v>4.97094</v>
      </c>
      <c r="FM369">
        <v>1.86768</v>
      </c>
      <c r="FN369">
        <v>1.85896</v>
      </c>
      <c r="FO369">
        <v>1.86508</v>
      </c>
      <c r="FP369">
        <v>1.86305</v>
      </c>
      <c r="FQ369">
        <v>1.86439</v>
      </c>
      <c r="FR369">
        <v>1.85989</v>
      </c>
      <c r="FS369">
        <v>1.86396</v>
      </c>
      <c r="FT369">
        <v>0</v>
      </c>
      <c r="FU369">
        <v>0</v>
      </c>
      <c r="FV369">
        <v>0</v>
      </c>
      <c r="FW369">
        <v>0</v>
      </c>
      <c r="FX369" t="s">
        <v>364</v>
      </c>
      <c r="FY369" t="s">
        <v>365</v>
      </c>
      <c r="FZ369" t="s">
        <v>366</v>
      </c>
      <c r="GA369" t="s">
        <v>366</v>
      </c>
      <c r="GB369" t="s">
        <v>366</v>
      </c>
      <c r="GC369" t="s">
        <v>366</v>
      </c>
      <c r="GD369">
        <v>0</v>
      </c>
      <c r="GE369">
        <v>100</v>
      </c>
      <c r="GF369">
        <v>100</v>
      </c>
      <c r="GG369">
        <v>-11.53</v>
      </c>
      <c r="GH369">
        <v>-0.0905</v>
      </c>
      <c r="GI369">
        <v>-2.868309889394353</v>
      </c>
      <c r="GJ369">
        <v>-0.006773961979547998</v>
      </c>
      <c r="GK369">
        <v>-8.296070481250098E-08</v>
      </c>
      <c r="GL369">
        <v>3.322967193956903E-10</v>
      </c>
      <c r="GM369">
        <v>-0.07871069313407227</v>
      </c>
      <c r="GN369">
        <v>-0.00208336341840114</v>
      </c>
      <c r="GO369">
        <v>8.801746095907445E-05</v>
      </c>
      <c r="GP369">
        <v>-2.677693255255651E-07</v>
      </c>
      <c r="GQ369">
        <v>3</v>
      </c>
      <c r="GR369">
        <v>2052</v>
      </c>
      <c r="GS369">
        <v>2</v>
      </c>
      <c r="GT369">
        <v>18</v>
      </c>
      <c r="GU369">
        <v>55.8</v>
      </c>
      <c r="GV369">
        <v>55.7</v>
      </c>
      <c r="GW369">
        <v>3.00171</v>
      </c>
      <c r="GX369">
        <v>2.36694</v>
      </c>
      <c r="GY369">
        <v>1.44897</v>
      </c>
      <c r="GZ369">
        <v>2.32056</v>
      </c>
      <c r="HA369">
        <v>1.55151</v>
      </c>
      <c r="HB369">
        <v>2.26807</v>
      </c>
      <c r="HC369">
        <v>29.9006</v>
      </c>
      <c r="HD369">
        <v>14.4035</v>
      </c>
      <c r="HE369">
        <v>18</v>
      </c>
      <c r="HF369">
        <v>421.726</v>
      </c>
      <c r="HG369">
        <v>433.321</v>
      </c>
      <c r="HH369">
        <v>19.7814</v>
      </c>
      <c r="HI369">
        <v>26.0687</v>
      </c>
      <c r="HJ369">
        <v>30.0012</v>
      </c>
      <c r="HK369">
        <v>25.9882</v>
      </c>
      <c r="HL369">
        <v>25.8932</v>
      </c>
      <c r="HM369">
        <v>60.1295</v>
      </c>
      <c r="HN369">
        <v>40.8505</v>
      </c>
      <c r="HO369">
        <v>12.2669</v>
      </c>
      <c r="HP369">
        <v>19.6628</v>
      </c>
      <c r="HQ369">
        <v>1423.71</v>
      </c>
      <c r="HR369">
        <v>14.9436</v>
      </c>
      <c r="HS369">
        <v>99.9314</v>
      </c>
      <c r="HT369">
        <v>101.353</v>
      </c>
    </row>
    <row r="370" spans="1:228">
      <c r="A370">
        <v>354</v>
      </c>
      <c r="B370">
        <v>1728494304</v>
      </c>
      <c r="C370">
        <v>3366.5</v>
      </c>
      <c r="D370" t="s">
        <v>1076</v>
      </c>
      <c r="E370" t="s">
        <v>1077</v>
      </c>
      <c r="F370">
        <v>5</v>
      </c>
      <c r="G370" t="s">
        <v>357</v>
      </c>
      <c r="H370" t="s">
        <v>358</v>
      </c>
      <c r="I370" t="s">
        <v>359</v>
      </c>
      <c r="J370" t="s">
        <v>851</v>
      </c>
      <c r="K370">
        <v>1728494296.481482</v>
      </c>
      <c r="L370">
        <f>(M370)/1000</f>
        <v>0</v>
      </c>
      <c r="M370">
        <f>IF(BH370, AP370, AJ370)</f>
        <v>0</v>
      </c>
      <c r="N370">
        <f>IF(BH370, AK370, AI370)</f>
        <v>0</v>
      </c>
      <c r="O370">
        <f>BJ370 - IF(AW370&gt;1, N370*BD370*100.0/(AY370), 0)</f>
        <v>0</v>
      </c>
      <c r="P370">
        <f>((V370-L370/2)*O370-N370)/(V370+L370/2)</f>
        <v>0</v>
      </c>
      <c r="Q370">
        <f>P370*(BQ370+BR370)/1000.0</f>
        <v>0</v>
      </c>
      <c r="R370">
        <f>(BJ370 - IF(AW370&gt;1, N370*BD370*100.0/(AY370), 0))*(BQ370+BR370)/1000.0</f>
        <v>0</v>
      </c>
      <c r="S370">
        <f>2.0/((1/U370-1/T370)+SIGN(U370)*SQRT((1/U370-1/T370)*(1/U370-1/T370) + 4*BE370/((BE370+1)*(BE370+1))*(2*1/U370*1/T370-1/T370*1/T370)))</f>
        <v>0</v>
      </c>
      <c r="T370">
        <f>IF(LEFT(BF370,1)&lt;&gt;"0",IF(LEFT(BF370,1)="1",3.0,BG370),$D$5+$E$5*(BX370*BQ370/($K$5*1000))+$F$5*(BX370*BQ370/($K$5*1000))*MAX(MIN(BD370,$J$5),$I$5)*MAX(MIN(BD370,$J$5),$I$5)+$G$5*MAX(MIN(BD370,$J$5),$I$5)*(BX370*BQ370/($K$5*1000))+$H$5*(BX370*BQ370/($K$5*1000))*(BX370*BQ370/($K$5*1000)))</f>
        <v>0</v>
      </c>
      <c r="U370">
        <f>L370*(1000-(1000*0.61365*exp(17.502*Y370/(240.97+Y370))/(BQ370+BR370)+BL370)/2)/(1000*0.61365*exp(17.502*Y370/(240.97+Y370))/(BQ370+BR370)-BL370)</f>
        <v>0</v>
      </c>
      <c r="V370">
        <f>1/((BE370+1)/(S370/1.6)+1/(T370/1.37)) + BE370/((BE370+1)/(S370/1.6) + BE370/(T370/1.37))</f>
        <v>0</v>
      </c>
      <c r="W370">
        <f>(AZ370*BC370)</f>
        <v>0</v>
      </c>
      <c r="X370">
        <f>(BS370+(W370+2*0.95*5.67E-8*(((BS370+$B$7)+273)^4-(BS370+273)^4)-44100*L370)/(1.84*29.3*T370+8*0.95*5.67E-8*(BS370+273)^3))</f>
        <v>0</v>
      </c>
      <c r="Y370">
        <f>($C$7*BT370+$D$7*BU370+$E$7*X370)</f>
        <v>0</v>
      </c>
      <c r="Z370">
        <f>0.61365*exp(17.502*Y370/(240.97+Y370))</f>
        <v>0</v>
      </c>
      <c r="AA370">
        <f>(AB370/AC370*100)</f>
        <v>0</v>
      </c>
      <c r="AB370">
        <f>BL370*(BQ370+BR370)/1000</f>
        <v>0</v>
      </c>
      <c r="AC370">
        <f>0.61365*exp(17.502*BS370/(240.97+BS370))</f>
        <v>0</v>
      </c>
      <c r="AD370">
        <f>(Z370-BL370*(BQ370+BR370)/1000)</f>
        <v>0</v>
      </c>
      <c r="AE370">
        <f>(-L370*44100)</f>
        <v>0</v>
      </c>
      <c r="AF370">
        <f>2*29.3*T370*0.92*(BS370-Y370)</f>
        <v>0</v>
      </c>
      <c r="AG370">
        <f>2*0.95*5.67E-8*(((BS370+$B$7)+273)^4-(Y370+273)^4)</f>
        <v>0</v>
      </c>
      <c r="AH370">
        <f>W370+AG370+AE370+AF370</f>
        <v>0</v>
      </c>
      <c r="AI370">
        <f>BP370*AW370*(BK370-BJ370*(1000-AW370*BM370)/(1000-AW370*BL370))/(100*BD370)</f>
        <v>0</v>
      </c>
      <c r="AJ370">
        <f>1000*BP370*AW370*(BL370-BM370)/(100*BD370*(1000-AW370*BL370))</f>
        <v>0</v>
      </c>
      <c r="AK370">
        <f>(AL370 - AM370 - BQ370*1E3/(8.314*(BS370+273.15)) * AO370/BP370 * AN370) * BP370/(100*BD370) * (1000 - BM370)/1000</f>
        <v>0</v>
      </c>
      <c r="AL370">
        <v>1437.62028564515</v>
      </c>
      <c r="AM370">
        <v>1408.219272727273</v>
      </c>
      <c r="AN370">
        <v>2.514233168394388</v>
      </c>
      <c r="AO370">
        <v>66.78939070799302</v>
      </c>
      <c r="AP370">
        <f>(AR370 - AQ370 + BQ370*1E3/(8.314*(BS370+273.15)) * AT370/BP370 * AS370) * BP370/(100*BD370) * 1000/(1000 - AR370)</f>
        <v>0</v>
      </c>
      <c r="AQ370">
        <v>14.90269302796327</v>
      </c>
      <c r="AR370">
        <v>16.04015939393939</v>
      </c>
      <c r="AS370">
        <v>-9.806969767828541E-06</v>
      </c>
      <c r="AT370">
        <v>79.34896621495415</v>
      </c>
      <c r="AU370">
        <v>150</v>
      </c>
      <c r="AV370">
        <v>25</v>
      </c>
      <c r="AW370">
        <f>IF(AU370*$H$13&gt;=AY370,1.0,(AY370/(AY370-AU370*$H$13)))</f>
        <v>0</v>
      </c>
      <c r="AX370">
        <f>(AW370-1)*100</f>
        <v>0</v>
      </c>
      <c r="AY370">
        <f>MAX(0,($B$13+$C$13*BX370)/(1+$D$13*BX370)*BQ370/(BS370+273)*$E$13)</f>
        <v>0</v>
      </c>
      <c r="AZ370">
        <f>$B$11*BY370+$C$11*BZ370+$F$11*CK370*(1-CN370)</f>
        <v>0</v>
      </c>
      <c r="BA370">
        <f>AZ370*BB370</f>
        <v>0</v>
      </c>
      <c r="BB370">
        <f>($B$11*$D$9+$C$11*$D$9+$F$11*((CX370+CP370)/MAX(CX370+CP370+CY370, 0.1)*$I$9+CY370/MAX(CX370+CP370+CY370, 0.1)*$J$9))/($B$11+$C$11+$F$11)</f>
        <v>0</v>
      </c>
      <c r="BC370">
        <f>($B$11*$K$9+$C$11*$K$9+$F$11*((CX370+CP370)/MAX(CX370+CP370+CY370, 0.1)*$P$9+CY370/MAX(CX370+CP370+CY370, 0.1)*$Q$9))/($B$11+$C$11+$F$11)</f>
        <v>0</v>
      </c>
      <c r="BD370">
        <v>6</v>
      </c>
      <c r="BE370">
        <v>0.5</v>
      </c>
      <c r="BF370" t="s">
        <v>361</v>
      </c>
      <c r="BG370">
        <v>2</v>
      </c>
      <c r="BH370" t="b">
        <v>1</v>
      </c>
      <c r="BI370">
        <v>1728494296.481482</v>
      </c>
      <c r="BJ370">
        <v>1368.141481481481</v>
      </c>
      <c r="BK370">
        <v>1403.397037037037</v>
      </c>
      <c r="BL370">
        <v>16.04578148148148</v>
      </c>
      <c r="BM370">
        <v>14.90063703703704</v>
      </c>
      <c r="BN370">
        <v>1379.640740740741</v>
      </c>
      <c r="BO370">
        <v>16.13631111111111</v>
      </c>
      <c r="BP370">
        <v>599.9991851851852</v>
      </c>
      <c r="BQ370">
        <v>97.51440740740742</v>
      </c>
      <c r="BR370">
        <v>0.09989005185185186</v>
      </c>
      <c r="BS370">
        <v>24.79054814814815</v>
      </c>
      <c r="BT370">
        <v>25.11176296296296</v>
      </c>
      <c r="BU370">
        <v>999.9000000000001</v>
      </c>
      <c r="BV370">
        <v>0</v>
      </c>
      <c r="BW370">
        <v>0</v>
      </c>
      <c r="BX370">
        <v>10018.69111111111</v>
      </c>
      <c r="BY370">
        <v>0</v>
      </c>
      <c r="BZ370">
        <v>82.73407407407409</v>
      </c>
      <c r="CA370">
        <v>-35.25525185185185</v>
      </c>
      <c r="CB370">
        <v>1390.453333333334</v>
      </c>
      <c r="CC370">
        <v>1424.625925925926</v>
      </c>
      <c r="CD370">
        <v>1.145146296296296</v>
      </c>
      <c r="CE370">
        <v>1403.397037037037</v>
      </c>
      <c r="CF370">
        <v>14.90063703703704</v>
      </c>
      <c r="CG370">
        <v>1.564694074074074</v>
      </c>
      <c r="CH370">
        <v>1.453025185185185</v>
      </c>
      <c r="CI370">
        <v>13.61543703703704</v>
      </c>
      <c r="CJ370">
        <v>12.48261851851852</v>
      </c>
      <c r="CK370">
        <v>1600.068518518518</v>
      </c>
      <c r="CL370">
        <v>0.6920018148148147</v>
      </c>
      <c r="CM370">
        <v>0.3079982222222222</v>
      </c>
      <c r="CN370">
        <v>0</v>
      </c>
      <c r="CO370">
        <v>2.155866666666666</v>
      </c>
      <c r="CP370">
        <v>0</v>
      </c>
      <c r="CQ370">
        <v>16598.9962962963</v>
      </c>
      <c r="CR370">
        <v>13790.7925925926</v>
      </c>
      <c r="CS370">
        <v>40.59929629629629</v>
      </c>
      <c r="CT370">
        <v>41.41177777777778</v>
      </c>
      <c r="CU370">
        <v>40.99499999999999</v>
      </c>
      <c r="CV370">
        <v>40.2011111111111</v>
      </c>
      <c r="CW370">
        <v>39.70114814814814</v>
      </c>
      <c r="CX370">
        <v>1107.250370370371</v>
      </c>
      <c r="CY370">
        <v>492.8181481481481</v>
      </c>
      <c r="CZ370">
        <v>0</v>
      </c>
      <c r="DA370">
        <v>1728494360.8</v>
      </c>
      <c r="DB370">
        <v>0</v>
      </c>
      <c r="DC370">
        <v>1728490956.5</v>
      </c>
      <c r="DD370" t="s">
        <v>362</v>
      </c>
      <c r="DE370">
        <v>1728490952.5</v>
      </c>
      <c r="DF370">
        <v>1728490956.5</v>
      </c>
      <c r="DG370">
        <v>1</v>
      </c>
      <c r="DH370">
        <v>-0.065</v>
      </c>
      <c r="DI370">
        <v>-0.008</v>
      </c>
      <c r="DJ370">
        <v>-3.246</v>
      </c>
      <c r="DK370">
        <v>-0.091</v>
      </c>
      <c r="DL370">
        <v>52</v>
      </c>
      <c r="DM370">
        <v>15</v>
      </c>
      <c r="DN370">
        <v>0.25</v>
      </c>
      <c r="DO370">
        <v>0.13</v>
      </c>
      <c r="DP370">
        <v>-35.19073902439025</v>
      </c>
      <c r="DQ370">
        <v>-1.100094773519239</v>
      </c>
      <c r="DR370">
        <v>0.1436535515305518</v>
      </c>
      <c r="DS370">
        <v>0</v>
      </c>
      <c r="DT370">
        <v>1.148773414634146</v>
      </c>
      <c r="DU370">
        <v>-0.0646808362369357</v>
      </c>
      <c r="DV370">
        <v>0.006472577279025462</v>
      </c>
      <c r="DW370">
        <v>1</v>
      </c>
      <c r="DX370">
        <v>1</v>
      </c>
      <c r="DY370">
        <v>2</v>
      </c>
      <c r="DZ370" t="s">
        <v>363</v>
      </c>
      <c r="EA370">
        <v>3.2302</v>
      </c>
      <c r="EB370">
        <v>2.70444</v>
      </c>
      <c r="EC370">
        <v>0.229718</v>
      </c>
      <c r="ED370">
        <v>0.232626</v>
      </c>
      <c r="EE370">
        <v>0.08411639999999999</v>
      </c>
      <c r="EF370">
        <v>0.0798986</v>
      </c>
      <c r="EG370">
        <v>25328</v>
      </c>
      <c r="EH370">
        <v>24593.8</v>
      </c>
      <c r="EI370">
        <v>31484.2</v>
      </c>
      <c r="EJ370">
        <v>30377.5</v>
      </c>
      <c r="EK370">
        <v>38640.1</v>
      </c>
      <c r="EL370">
        <v>36956.6</v>
      </c>
      <c r="EM370">
        <v>44136.2</v>
      </c>
      <c r="EN370">
        <v>42411.7</v>
      </c>
      <c r="EO370">
        <v>1.8467</v>
      </c>
      <c r="EP370">
        <v>1.87377</v>
      </c>
      <c r="EQ370">
        <v>0.0806451</v>
      </c>
      <c r="ER370">
        <v>0</v>
      </c>
      <c r="ES370">
        <v>23.7923</v>
      </c>
      <c r="ET370">
        <v>999.9</v>
      </c>
      <c r="EU370">
        <v>69.3</v>
      </c>
      <c r="EV370">
        <v>24.8</v>
      </c>
      <c r="EW370">
        <v>22.3296</v>
      </c>
      <c r="EX370">
        <v>61.2019</v>
      </c>
      <c r="EY370">
        <v>24.6474</v>
      </c>
      <c r="EZ370">
        <v>1</v>
      </c>
      <c r="FA370">
        <v>-0.0639253</v>
      </c>
      <c r="FB370">
        <v>3.17492</v>
      </c>
      <c r="FC370">
        <v>20.1698</v>
      </c>
      <c r="FD370">
        <v>5.21924</v>
      </c>
      <c r="FE370">
        <v>11.998</v>
      </c>
      <c r="FF370">
        <v>4.965</v>
      </c>
      <c r="FG370">
        <v>3.29573</v>
      </c>
      <c r="FH370">
        <v>9999</v>
      </c>
      <c r="FI370">
        <v>9999</v>
      </c>
      <c r="FJ370">
        <v>9999</v>
      </c>
      <c r="FK370">
        <v>148.9</v>
      </c>
      <c r="FL370">
        <v>4.97093</v>
      </c>
      <c r="FM370">
        <v>1.86768</v>
      </c>
      <c r="FN370">
        <v>1.85896</v>
      </c>
      <c r="FO370">
        <v>1.86508</v>
      </c>
      <c r="FP370">
        <v>1.86305</v>
      </c>
      <c r="FQ370">
        <v>1.86441</v>
      </c>
      <c r="FR370">
        <v>1.85986</v>
      </c>
      <c r="FS370">
        <v>1.86394</v>
      </c>
      <c r="FT370">
        <v>0</v>
      </c>
      <c r="FU370">
        <v>0</v>
      </c>
      <c r="FV370">
        <v>0</v>
      </c>
      <c r="FW370">
        <v>0</v>
      </c>
      <c r="FX370" t="s">
        <v>364</v>
      </c>
      <c r="FY370" t="s">
        <v>365</v>
      </c>
      <c r="FZ370" t="s">
        <v>366</v>
      </c>
      <c r="GA370" t="s">
        <v>366</v>
      </c>
      <c r="GB370" t="s">
        <v>366</v>
      </c>
      <c r="GC370" t="s">
        <v>366</v>
      </c>
      <c r="GD370">
        <v>0</v>
      </c>
      <c r="GE370">
        <v>100</v>
      </c>
      <c r="GF370">
        <v>100</v>
      </c>
      <c r="GG370">
        <v>-11.6</v>
      </c>
      <c r="GH370">
        <v>-0.0905</v>
      </c>
      <c r="GI370">
        <v>-2.868309889394353</v>
      </c>
      <c r="GJ370">
        <v>-0.006773961979547998</v>
      </c>
      <c r="GK370">
        <v>-8.296070481250098E-08</v>
      </c>
      <c r="GL370">
        <v>3.322967193956903E-10</v>
      </c>
      <c r="GM370">
        <v>-0.07871069313407227</v>
      </c>
      <c r="GN370">
        <v>-0.00208336341840114</v>
      </c>
      <c r="GO370">
        <v>8.801746095907445E-05</v>
      </c>
      <c r="GP370">
        <v>-2.677693255255651E-07</v>
      </c>
      <c r="GQ370">
        <v>3</v>
      </c>
      <c r="GR370">
        <v>2052</v>
      </c>
      <c r="GS370">
        <v>2</v>
      </c>
      <c r="GT370">
        <v>18</v>
      </c>
      <c r="GU370">
        <v>55.9</v>
      </c>
      <c r="GV370">
        <v>55.8</v>
      </c>
      <c r="GW370">
        <v>3.02246</v>
      </c>
      <c r="GX370">
        <v>2.36084</v>
      </c>
      <c r="GY370">
        <v>1.44775</v>
      </c>
      <c r="GZ370">
        <v>2.32056</v>
      </c>
      <c r="HA370">
        <v>1.55151</v>
      </c>
      <c r="HB370">
        <v>2.41211</v>
      </c>
      <c r="HC370">
        <v>29.9006</v>
      </c>
      <c r="HD370">
        <v>14.3947</v>
      </c>
      <c r="HE370">
        <v>18</v>
      </c>
      <c r="HF370">
        <v>420.786</v>
      </c>
      <c r="HG370">
        <v>433.368</v>
      </c>
      <c r="HH370">
        <v>19.6697</v>
      </c>
      <c r="HI370">
        <v>26.0746</v>
      </c>
      <c r="HJ370">
        <v>30.0011</v>
      </c>
      <c r="HK370">
        <v>25.9942</v>
      </c>
      <c r="HL370">
        <v>25.8991</v>
      </c>
      <c r="HM370">
        <v>60.5843</v>
      </c>
      <c r="HN370">
        <v>40.8505</v>
      </c>
      <c r="HO370">
        <v>12.2669</v>
      </c>
      <c r="HP370">
        <v>19.5418</v>
      </c>
      <c r="HQ370">
        <v>1438.74</v>
      </c>
      <c r="HR370">
        <v>14.954</v>
      </c>
      <c r="HS370">
        <v>99.9297</v>
      </c>
      <c r="HT370">
        <v>101.35</v>
      </c>
    </row>
    <row r="371" spans="1:228">
      <c r="A371">
        <v>355</v>
      </c>
      <c r="B371">
        <v>1728494309</v>
      </c>
      <c r="C371">
        <v>3371.5</v>
      </c>
      <c r="D371" t="s">
        <v>1078</v>
      </c>
      <c r="E371" t="s">
        <v>1079</v>
      </c>
      <c r="F371">
        <v>5</v>
      </c>
      <c r="G371" t="s">
        <v>357</v>
      </c>
      <c r="H371" t="s">
        <v>358</v>
      </c>
      <c r="I371" t="s">
        <v>359</v>
      </c>
      <c r="J371" t="s">
        <v>851</v>
      </c>
      <c r="K371">
        <v>1728494301.5</v>
      </c>
      <c r="L371">
        <f>(M371)/1000</f>
        <v>0</v>
      </c>
      <c r="M371">
        <f>IF(BH371, AP371, AJ371)</f>
        <v>0</v>
      </c>
      <c r="N371">
        <f>IF(BH371, AK371, AI371)</f>
        <v>0</v>
      </c>
      <c r="O371">
        <f>BJ371 - IF(AW371&gt;1, N371*BD371*100.0/(AY371), 0)</f>
        <v>0</v>
      </c>
      <c r="P371">
        <f>((V371-L371/2)*O371-N371)/(V371+L371/2)</f>
        <v>0</v>
      </c>
      <c r="Q371">
        <f>P371*(BQ371+BR371)/1000.0</f>
        <v>0</v>
      </c>
      <c r="R371">
        <f>(BJ371 - IF(AW371&gt;1, N371*BD371*100.0/(AY371), 0))*(BQ371+BR371)/1000.0</f>
        <v>0</v>
      </c>
      <c r="S371">
        <f>2.0/((1/U371-1/T371)+SIGN(U371)*SQRT((1/U371-1/T371)*(1/U371-1/T371) + 4*BE371/((BE371+1)*(BE371+1))*(2*1/U371*1/T371-1/T371*1/T371)))</f>
        <v>0</v>
      </c>
      <c r="T371">
        <f>IF(LEFT(BF371,1)&lt;&gt;"0",IF(LEFT(BF371,1)="1",3.0,BG371),$D$5+$E$5*(BX371*BQ371/($K$5*1000))+$F$5*(BX371*BQ371/($K$5*1000))*MAX(MIN(BD371,$J$5),$I$5)*MAX(MIN(BD371,$J$5),$I$5)+$G$5*MAX(MIN(BD371,$J$5),$I$5)*(BX371*BQ371/($K$5*1000))+$H$5*(BX371*BQ371/($K$5*1000))*(BX371*BQ371/($K$5*1000)))</f>
        <v>0</v>
      </c>
      <c r="U371">
        <f>L371*(1000-(1000*0.61365*exp(17.502*Y371/(240.97+Y371))/(BQ371+BR371)+BL371)/2)/(1000*0.61365*exp(17.502*Y371/(240.97+Y371))/(BQ371+BR371)-BL371)</f>
        <v>0</v>
      </c>
      <c r="V371">
        <f>1/((BE371+1)/(S371/1.6)+1/(T371/1.37)) + BE371/((BE371+1)/(S371/1.6) + BE371/(T371/1.37))</f>
        <v>0</v>
      </c>
      <c r="W371">
        <f>(AZ371*BC371)</f>
        <v>0</v>
      </c>
      <c r="X371">
        <f>(BS371+(W371+2*0.95*5.67E-8*(((BS371+$B$7)+273)^4-(BS371+273)^4)-44100*L371)/(1.84*29.3*T371+8*0.95*5.67E-8*(BS371+273)^3))</f>
        <v>0</v>
      </c>
      <c r="Y371">
        <f>($C$7*BT371+$D$7*BU371+$E$7*X371)</f>
        <v>0</v>
      </c>
      <c r="Z371">
        <f>0.61365*exp(17.502*Y371/(240.97+Y371))</f>
        <v>0</v>
      </c>
      <c r="AA371">
        <f>(AB371/AC371*100)</f>
        <v>0</v>
      </c>
      <c r="AB371">
        <f>BL371*(BQ371+BR371)/1000</f>
        <v>0</v>
      </c>
      <c r="AC371">
        <f>0.61365*exp(17.502*BS371/(240.97+BS371))</f>
        <v>0</v>
      </c>
      <c r="AD371">
        <f>(Z371-BL371*(BQ371+BR371)/1000)</f>
        <v>0</v>
      </c>
      <c r="AE371">
        <f>(-L371*44100)</f>
        <v>0</v>
      </c>
      <c r="AF371">
        <f>2*29.3*T371*0.92*(BS371-Y371)</f>
        <v>0</v>
      </c>
      <c r="AG371">
        <f>2*0.95*5.67E-8*(((BS371+$B$7)+273)^4-(Y371+273)^4)</f>
        <v>0</v>
      </c>
      <c r="AH371">
        <f>W371+AG371+AE371+AF371</f>
        <v>0</v>
      </c>
      <c r="AI371">
        <f>BP371*AW371*(BK371-BJ371*(1000-AW371*BM371)/(1000-AW371*BL371))/(100*BD371)</f>
        <v>0</v>
      </c>
      <c r="AJ371">
        <f>1000*BP371*AW371*(BL371-BM371)/(100*BD371*(1000-AW371*BL371))</f>
        <v>0</v>
      </c>
      <c r="AK371">
        <f>(AL371 - AM371 - BQ371*1E3/(8.314*(BS371+273.15)) * AO371/BP371 * AN371) * BP371/(100*BD371) * (1000 - BM371)/1000</f>
        <v>0</v>
      </c>
      <c r="AL371">
        <v>1450.59862960469</v>
      </c>
      <c r="AM371">
        <v>1421.046242424242</v>
      </c>
      <c r="AN371">
        <v>2.576078725806817</v>
      </c>
      <c r="AO371">
        <v>66.78939070799302</v>
      </c>
      <c r="AP371">
        <f>(AR371 - AQ371 + BQ371*1E3/(8.314*(BS371+273.15)) * AT371/BP371 * AS371) * BP371/(100*BD371) * 1000/(1000 - AR371)</f>
        <v>0</v>
      </c>
      <c r="AQ371">
        <v>14.90793201190079</v>
      </c>
      <c r="AR371">
        <v>16.0346296969697</v>
      </c>
      <c r="AS371">
        <v>-1.092254021236401E-05</v>
      </c>
      <c r="AT371">
        <v>79.34896621495415</v>
      </c>
      <c r="AU371">
        <v>149</v>
      </c>
      <c r="AV371">
        <v>25</v>
      </c>
      <c r="AW371">
        <f>IF(AU371*$H$13&gt;=AY371,1.0,(AY371/(AY371-AU371*$H$13)))</f>
        <v>0</v>
      </c>
      <c r="AX371">
        <f>(AW371-1)*100</f>
        <v>0</v>
      </c>
      <c r="AY371">
        <f>MAX(0,($B$13+$C$13*BX371)/(1+$D$13*BX371)*BQ371/(BS371+273)*$E$13)</f>
        <v>0</v>
      </c>
      <c r="AZ371">
        <f>$B$11*BY371+$C$11*BZ371+$F$11*CK371*(1-CN371)</f>
        <v>0</v>
      </c>
      <c r="BA371">
        <f>AZ371*BB371</f>
        <v>0</v>
      </c>
      <c r="BB371">
        <f>($B$11*$D$9+$C$11*$D$9+$F$11*((CX371+CP371)/MAX(CX371+CP371+CY371, 0.1)*$I$9+CY371/MAX(CX371+CP371+CY371, 0.1)*$J$9))/($B$11+$C$11+$F$11)</f>
        <v>0</v>
      </c>
      <c r="BC371">
        <f>($B$11*$K$9+$C$11*$K$9+$F$11*((CX371+CP371)/MAX(CX371+CP371+CY371, 0.1)*$P$9+CY371/MAX(CX371+CP371+CY371, 0.1)*$Q$9))/($B$11+$C$11+$F$11)</f>
        <v>0</v>
      </c>
      <c r="BD371">
        <v>6</v>
      </c>
      <c r="BE371">
        <v>0.5</v>
      </c>
      <c r="BF371" t="s">
        <v>361</v>
      </c>
      <c r="BG371">
        <v>2</v>
      </c>
      <c r="BH371" t="b">
        <v>1</v>
      </c>
      <c r="BI371">
        <v>1728494301.5</v>
      </c>
      <c r="BJ371">
        <v>1380.667037037037</v>
      </c>
      <c r="BK371">
        <v>1416.038888888889</v>
      </c>
      <c r="BL371">
        <v>16.04158518518518</v>
      </c>
      <c r="BM371">
        <v>14.9040037037037</v>
      </c>
      <c r="BN371">
        <v>1392.23</v>
      </c>
      <c r="BO371">
        <v>16.13211851851852</v>
      </c>
      <c r="BP371">
        <v>600.0199629629629</v>
      </c>
      <c r="BQ371">
        <v>97.51432962962961</v>
      </c>
      <c r="BR371">
        <v>0.1000276111111111</v>
      </c>
      <c r="BS371">
        <v>24.78069629629629</v>
      </c>
      <c r="BT371">
        <v>25.11373703703704</v>
      </c>
      <c r="BU371">
        <v>999.9000000000001</v>
      </c>
      <c r="BV371">
        <v>0</v>
      </c>
      <c r="BW371">
        <v>0</v>
      </c>
      <c r="BX371">
        <v>10000.4537037037</v>
      </c>
      <c r="BY371">
        <v>0</v>
      </c>
      <c r="BZ371">
        <v>82.22992962962964</v>
      </c>
      <c r="CA371">
        <v>-35.37215925925926</v>
      </c>
      <c r="CB371">
        <v>1403.177037037037</v>
      </c>
      <c r="CC371">
        <v>1437.463703703704</v>
      </c>
      <c r="CD371">
        <v>1.137584444444444</v>
      </c>
      <c r="CE371">
        <v>1416.038888888889</v>
      </c>
      <c r="CF371">
        <v>14.9040037037037</v>
      </c>
      <c r="CG371">
        <v>1.564284074074074</v>
      </c>
      <c r="CH371">
        <v>1.453353703703704</v>
      </c>
      <c r="CI371">
        <v>13.61141111111111</v>
      </c>
      <c r="CJ371">
        <v>12.48605925925926</v>
      </c>
      <c r="CK371">
        <v>1600.02</v>
      </c>
      <c r="CL371">
        <v>0.6920004814814814</v>
      </c>
      <c r="CM371">
        <v>0.3079995185185185</v>
      </c>
      <c r="CN371">
        <v>0</v>
      </c>
      <c r="CO371">
        <v>2.216696296296297</v>
      </c>
      <c r="CP371">
        <v>0</v>
      </c>
      <c r="CQ371">
        <v>16595.2037037037</v>
      </c>
      <c r="CR371">
        <v>13790.37037037037</v>
      </c>
      <c r="CS371">
        <v>40.52055555555555</v>
      </c>
      <c r="CT371">
        <v>41.28903703703703</v>
      </c>
      <c r="CU371">
        <v>40.93496296296296</v>
      </c>
      <c r="CV371">
        <v>40.03444444444444</v>
      </c>
      <c r="CW371">
        <v>39.6224074074074</v>
      </c>
      <c r="CX371">
        <v>1107.214074074074</v>
      </c>
      <c r="CY371">
        <v>492.8059259259259</v>
      </c>
      <c r="CZ371">
        <v>0</v>
      </c>
      <c r="DA371">
        <v>1728494365.6</v>
      </c>
      <c r="DB371">
        <v>0</v>
      </c>
      <c r="DC371">
        <v>1728490956.5</v>
      </c>
      <c r="DD371" t="s">
        <v>362</v>
      </c>
      <c r="DE371">
        <v>1728490952.5</v>
      </c>
      <c r="DF371">
        <v>1728490956.5</v>
      </c>
      <c r="DG371">
        <v>1</v>
      </c>
      <c r="DH371">
        <v>-0.065</v>
      </c>
      <c r="DI371">
        <v>-0.008</v>
      </c>
      <c r="DJ371">
        <v>-3.246</v>
      </c>
      <c r="DK371">
        <v>-0.091</v>
      </c>
      <c r="DL371">
        <v>52</v>
      </c>
      <c r="DM371">
        <v>15</v>
      </c>
      <c r="DN371">
        <v>0.25</v>
      </c>
      <c r="DO371">
        <v>0.13</v>
      </c>
      <c r="DP371">
        <v>-35.30680750000001</v>
      </c>
      <c r="DQ371">
        <v>-1.154038649155648</v>
      </c>
      <c r="DR371">
        <v>0.164956164461199</v>
      </c>
      <c r="DS371">
        <v>0</v>
      </c>
      <c r="DT371">
        <v>1.14142025</v>
      </c>
      <c r="DU371">
        <v>-0.08792994371482175</v>
      </c>
      <c r="DV371">
        <v>0.008524907473838063</v>
      </c>
      <c r="DW371">
        <v>1</v>
      </c>
      <c r="DX371">
        <v>1</v>
      </c>
      <c r="DY371">
        <v>2</v>
      </c>
      <c r="DZ371" t="s">
        <v>363</v>
      </c>
      <c r="EA371">
        <v>3.23022</v>
      </c>
      <c r="EB371">
        <v>2.70426</v>
      </c>
      <c r="EC371">
        <v>0.230985</v>
      </c>
      <c r="ED371">
        <v>0.233908</v>
      </c>
      <c r="EE371">
        <v>0.0840936</v>
      </c>
      <c r="EF371">
        <v>0.07991090000000001</v>
      </c>
      <c r="EG371">
        <v>25286.1</v>
      </c>
      <c r="EH371">
        <v>24552.5</v>
      </c>
      <c r="EI371">
        <v>31483.9</v>
      </c>
      <c r="EJ371">
        <v>30377.2</v>
      </c>
      <c r="EK371">
        <v>38640.3</v>
      </c>
      <c r="EL371">
        <v>36955.8</v>
      </c>
      <c r="EM371">
        <v>44135.3</v>
      </c>
      <c r="EN371">
        <v>42411.2</v>
      </c>
      <c r="EO371">
        <v>1.84965</v>
      </c>
      <c r="EP371">
        <v>1.8734</v>
      </c>
      <c r="EQ371">
        <v>0.0797361</v>
      </c>
      <c r="ER371">
        <v>0</v>
      </c>
      <c r="ES371">
        <v>23.7993</v>
      </c>
      <c r="ET371">
        <v>999.9</v>
      </c>
      <c r="EU371">
        <v>69.3</v>
      </c>
      <c r="EV371">
        <v>24.8</v>
      </c>
      <c r="EW371">
        <v>22.3291</v>
      </c>
      <c r="EX371">
        <v>61.0919</v>
      </c>
      <c r="EY371">
        <v>24.8518</v>
      </c>
      <c r="EZ371">
        <v>1</v>
      </c>
      <c r="FA371">
        <v>-0.0628176</v>
      </c>
      <c r="FB371">
        <v>3.30945</v>
      </c>
      <c r="FC371">
        <v>20.1673</v>
      </c>
      <c r="FD371">
        <v>5.21909</v>
      </c>
      <c r="FE371">
        <v>11.998</v>
      </c>
      <c r="FF371">
        <v>4.96485</v>
      </c>
      <c r="FG371">
        <v>3.29565</v>
      </c>
      <c r="FH371">
        <v>9999</v>
      </c>
      <c r="FI371">
        <v>9999</v>
      </c>
      <c r="FJ371">
        <v>9999</v>
      </c>
      <c r="FK371">
        <v>148.9</v>
      </c>
      <c r="FL371">
        <v>4.97093</v>
      </c>
      <c r="FM371">
        <v>1.86768</v>
      </c>
      <c r="FN371">
        <v>1.85893</v>
      </c>
      <c r="FO371">
        <v>1.86508</v>
      </c>
      <c r="FP371">
        <v>1.86301</v>
      </c>
      <c r="FQ371">
        <v>1.86442</v>
      </c>
      <c r="FR371">
        <v>1.85987</v>
      </c>
      <c r="FS371">
        <v>1.86395</v>
      </c>
      <c r="FT371">
        <v>0</v>
      </c>
      <c r="FU371">
        <v>0</v>
      </c>
      <c r="FV371">
        <v>0</v>
      </c>
      <c r="FW371">
        <v>0</v>
      </c>
      <c r="FX371" t="s">
        <v>364</v>
      </c>
      <c r="FY371" t="s">
        <v>365</v>
      </c>
      <c r="FZ371" t="s">
        <v>366</v>
      </c>
      <c r="GA371" t="s">
        <v>366</v>
      </c>
      <c r="GB371" t="s">
        <v>366</v>
      </c>
      <c r="GC371" t="s">
        <v>366</v>
      </c>
      <c r="GD371">
        <v>0</v>
      </c>
      <c r="GE371">
        <v>100</v>
      </c>
      <c r="GF371">
        <v>100</v>
      </c>
      <c r="GG371">
        <v>-11.66</v>
      </c>
      <c r="GH371">
        <v>-0.0906</v>
      </c>
      <c r="GI371">
        <v>-2.868309889394353</v>
      </c>
      <c r="GJ371">
        <v>-0.006773961979547998</v>
      </c>
      <c r="GK371">
        <v>-8.296070481250098E-08</v>
      </c>
      <c r="GL371">
        <v>3.322967193956903E-10</v>
      </c>
      <c r="GM371">
        <v>-0.07871069313407227</v>
      </c>
      <c r="GN371">
        <v>-0.00208336341840114</v>
      </c>
      <c r="GO371">
        <v>8.801746095907445E-05</v>
      </c>
      <c r="GP371">
        <v>-2.677693255255651E-07</v>
      </c>
      <c r="GQ371">
        <v>3</v>
      </c>
      <c r="GR371">
        <v>2052</v>
      </c>
      <c r="GS371">
        <v>2</v>
      </c>
      <c r="GT371">
        <v>18</v>
      </c>
      <c r="GU371">
        <v>55.9</v>
      </c>
      <c r="GV371">
        <v>55.9</v>
      </c>
      <c r="GW371">
        <v>3.04443</v>
      </c>
      <c r="GX371">
        <v>2.35474</v>
      </c>
      <c r="GY371">
        <v>1.44775</v>
      </c>
      <c r="GZ371">
        <v>2.32056</v>
      </c>
      <c r="HA371">
        <v>1.55151</v>
      </c>
      <c r="HB371">
        <v>2.25586</v>
      </c>
      <c r="HC371">
        <v>29.9006</v>
      </c>
      <c r="HD371">
        <v>14.3947</v>
      </c>
      <c r="HE371">
        <v>18</v>
      </c>
      <c r="HF371">
        <v>422.394</v>
      </c>
      <c r="HG371">
        <v>433.189</v>
      </c>
      <c r="HH371">
        <v>19.5522</v>
      </c>
      <c r="HI371">
        <v>26.0801</v>
      </c>
      <c r="HJ371">
        <v>30.0012</v>
      </c>
      <c r="HK371">
        <v>26.0001</v>
      </c>
      <c r="HL371">
        <v>25.9045</v>
      </c>
      <c r="HM371">
        <v>60.9821</v>
      </c>
      <c r="HN371">
        <v>40.8505</v>
      </c>
      <c r="HO371">
        <v>12.2669</v>
      </c>
      <c r="HP371">
        <v>19.4283</v>
      </c>
      <c r="HQ371">
        <v>1448.76</v>
      </c>
      <c r="HR371">
        <v>14.9649</v>
      </c>
      <c r="HS371">
        <v>99.9282</v>
      </c>
      <c r="HT371">
        <v>101.349</v>
      </c>
    </row>
    <row r="372" spans="1:228">
      <c r="A372">
        <v>356</v>
      </c>
      <c r="B372">
        <v>1728494314</v>
      </c>
      <c r="C372">
        <v>3376.5</v>
      </c>
      <c r="D372" t="s">
        <v>1080</v>
      </c>
      <c r="E372" t="s">
        <v>1081</v>
      </c>
      <c r="F372">
        <v>5</v>
      </c>
      <c r="G372" t="s">
        <v>357</v>
      </c>
      <c r="H372" t="s">
        <v>358</v>
      </c>
      <c r="I372" t="s">
        <v>359</v>
      </c>
      <c r="J372" t="s">
        <v>851</v>
      </c>
      <c r="K372">
        <v>1728494306.214286</v>
      </c>
      <c r="L372">
        <f>(M372)/1000</f>
        <v>0</v>
      </c>
      <c r="M372">
        <f>IF(BH372, AP372, AJ372)</f>
        <v>0</v>
      </c>
      <c r="N372">
        <f>IF(BH372, AK372, AI372)</f>
        <v>0</v>
      </c>
      <c r="O372">
        <f>BJ372 - IF(AW372&gt;1, N372*BD372*100.0/(AY372), 0)</f>
        <v>0</v>
      </c>
      <c r="P372">
        <f>((V372-L372/2)*O372-N372)/(V372+L372/2)</f>
        <v>0</v>
      </c>
      <c r="Q372">
        <f>P372*(BQ372+BR372)/1000.0</f>
        <v>0</v>
      </c>
      <c r="R372">
        <f>(BJ372 - IF(AW372&gt;1, N372*BD372*100.0/(AY372), 0))*(BQ372+BR372)/1000.0</f>
        <v>0</v>
      </c>
      <c r="S372">
        <f>2.0/((1/U372-1/T372)+SIGN(U372)*SQRT((1/U372-1/T372)*(1/U372-1/T372) + 4*BE372/((BE372+1)*(BE372+1))*(2*1/U372*1/T372-1/T372*1/T372)))</f>
        <v>0</v>
      </c>
      <c r="T372">
        <f>IF(LEFT(BF372,1)&lt;&gt;"0",IF(LEFT(BF372,1)="1",3.0,BG372),$D$5+$E$5*(BX372*BQ372/($K$5*1000))+$F$5*(BX372*BQ372/($K$5*1000))*MAX(MIN(BD372,$J$5),$I$5)*MAX(MIN(BD372,$J$5),$I$5)+$G$5*MAX(MIN(BD372,$J$5),$I$5)*(BX372*BQ372/($K$5*1000))+$H$5*(BX372*BQ372/($K$5*1000))*(BX372*BQ372/($K$5*1000)))</f>
        <v>0</v>
      </c>
      <c r="U372">
        <f>L372*(1000-(1000*0.61365*exp(17.502*Y372/(240.97+Y372))/(BQ372+BR372)+BL372)/2)/(1000*0.61365*exp(17.502*Y372/(240.97+Y372))/(BQ372+BR372)-BL372)</f>
        <v>0</v>
      </c>
      <c r="V372">
        <f>1/((BE372+1)/(S372/1.6)+1/(T372/1.37)) + BE372/((BE372+1)/(S372/1.6) + BE372/(T372/1.37))</f>
        <v>0</v>
      </c>
      <c r="W372">
        <f>(AZ372*BC372)</f>
        <v>0</v>
      </c>
      <c r="X372">
        <f>(BS372+(W372+2*0.95*5.67E-8*(((BS372+$B$7)+273)^4-(BS372+273)^4)-44100*L372)/(1.84*29.3*T372+8*0.95*5.67E-8*(BS372+273)^3))</f>
        <v>0</v>
      </c>
      <c r="Y372">
        <f>($C$7*BT372+$D$7*BU372+$E$7*X372)</f>
        <v>0</v>
      </c>
      <c r="Z372">
        <f>0.61365*exp(17.502*Y372/(240.97+Y372))</f>
        <v>0</v>
      </c>
      <c r="AA372">
        <f>(AB372/AC372*100)</f>
        <v>0</v>
      </c>
      <c r="AB372">
        <f>BL372*(BQ372+BR372)/1000</f>
        <v>0</v>
      </c>
      <c r="AC372">
        <f>0.61365*exp(17.502*BS372/(240.97+BS372))</f>
        <v>0</v>
      </c>
      <c r="AD372">
        <f>(Z372-BL372*(BQ372+BR372)/1000)</f>
        <v>0</v>
      </c>
      <c r="AE372">
        <f>(-L372*44100)</f>
        <v>0</v>
      </c>
      <c r="AF372">
        <f>2*29.3*T372*0.92*(BS372-Y372)</f>
        <v>0</v>
      </c>
      <c r="AG372">
        <f>2*0.95*5.67E-8*(((BS372+$B$7)+273)^4-(Y372+273)^4)</f>
        <v>0</v>
      </c>
      <c r="AH372">
        <f>W372+AG372+AE372+AF372</f>
        <v>0</v>
      </c>
      <c r="AI372">
        <f>BP372*AW372*(BK372-BJ372*(1000-AW372*BM372)/(1000-AW372*BL372))/(100*BD372)</f>
        <v>0</v>
      </c>
      <c r="AJ372">
        <f>1000*BP372*AW372*(BL372-BM372)/(100*BD372*(1000-AW372*BL372))</f>
        <v>0</v>
      </c>
      <c r="AK372">
        <f>(AL372 - AM372 - BQ372*1E3/(8.314*(BS372+273.15)) * AO372/BP372 * AN372) * BP372/(100*BD372) * (1000 - BM372)/1000</f>
        <v>0</v>
      </c>
      <c r="AL372">
        <v>1462.898276404916</v>
      </c>
      <c r="AM372">
        <v>1433.769333333333</v>
      </c>
      <c r="AN372">
        <v>2.531041344775122</v>
      </c>
      <c r="AO372">
        <v>66.78939070799302</v>
      </c>
      <c r="AP372">
        <f>(AR372 - AQ372 + BQ372*1E3/(8.314*(BS372+273.15)) * AT372/BP372 * AS372) * BP372/(100*BD372) * 1000/(1000 - AR372)</f>
        <v>0</v>
      </c>
      <c r="AQ372">
        <v>14.91251707213638</v>
      </c>
      <c r="AR372">
        <v>16.02837696969697</v>
      </c>
      <c r="AS372">
        <v>-1.74508531930416E-05</v>
      </c>
      <c r="AT372">
        <v>79.34896621495415</v>
      </c>
      <c r="AU372">
        <v>149</v>
      </c>
      <c r="AV372">
        <v>25</v>
      </c>
      <c r="AW372">
        <f>IF(AU372*$H$13&gt;=AY372,1.0,(AY372/(AY372-AU372*$H$13)))</f>
        <v>0</v>
      </c>
      <c r="AX372">
        <f>(AW372-1)*100</f>
        <v>0</v>
      </c>
      <c r="AY372">
        <f>MAX(0,($B$13+$C$13*BX372)/(1+$D$13*BX372)*BQ372/(BS372+273)*$E$13)</f>
        <v>0</v>
      </c>
      <c r="AZ372">
        <f>$B$11*BY372+$C$11*BZ372+$F$11*CK372*(1-CN372)</f>
        <v>0</v>
      </c>
      <c r="BA372">
        <f>AZ372*BB372</f>
        <v>0</v>
      </c>
      <c r="BB372">
        <f>($B$11*$D$9+$C$11*$D$9+$F$11*((CX372+CP372)/MAX(CX372+CP372+CY372, 0.1)*$I$9+CY372/MAX(CX372+CP372+CY372, 0.1)*$J$9))/($B$11+$C$11+$F$11)</f>
        <v>0</v>
      </c>
      <c r="BC372">
        <f>($B$11*$K$9+$C$11*$K$9+$F$11*((CX372+CP372)/MAX(CX372+CP372+CY372, 0.1)*$P$9+CY372/MAX(CX372+CP372+CY372, 0.1)*$Q$9))/($B$11+$C$11+$F$11)</f>
        <v>0</v>
      </c>
      <c r="BD372">
        <v>6</v>
      </c>
      <c r="BE372">
        <v>0.5</v>
      </c>
      <c r="BF372" t="s">
        <v>361</v>
      </c>
      <c r="BG372">
        <v>2</v>
      </c>
      <c r="BH372" t="b">
        <v>1</v>
      </c>
      <c r="BI372">
        <v>1728494306.214286</v>
      </c>
      <c r="BJ372">
        <v>1392.504285714286</v>
      </c>
      <c r="BK372">
        <v>1427.841785714286</v>
      </c>
      <c r="BL372">
        <v>16.03668928571429</v>
      </c>
      <c r="BM372">
        <v>14.90773214285714</v>
      </c>
      <c r="BN372">
        <v>1404.1275</v>
      </c>
      <c r="BO372">
        <v>16.12722857142857</v>
      </c>
      <c r="BP372">
        <v>600.0101071428571</v>
      </c>
      <c r="BQ372">
        <v>97.513975</v>
      </c>
      <c r="BR372">
        <v>0.1000423642857143</v>
      </c>
      <c r="BS372">
        <v>24.766175</v>
      </c>
      <c r="BT372">
        <v>25.11101428571429</v>
      </c>
      <c r="BU372">
        <v>999.9000000000002</v>
      </c>
      <c r="BV372">
        <v>0</v>
      </c>
      <c r="BW372">
        <v>0</v>
      </c>
      <c r="BX372">
        <v>9994.499642857143</v>
      </c>
      <c r="BY372">
        <v>0</v>
      </c>
      <c r="BZ372">
        <v>81.72493571428571</v>
      </c>
      <c r="CA372">
        <v>-35.33804285714286</v>
      </c>
      <c r="CB372">
        <v>1415.199642857143</v>
      </c>
      <c r="CC372">
        <v>1449.449642857143</v>
      </c>
      <c r="CD372">
        <v>1.128960357142857</v>
      </c>
      <c r="CE372">
        <v>1427.841785714286</v>
      </c>
      <c r="CF372">
        <v>14.90773214285714</v>
      </c>
      <c r="CG372">
        <v>1.563801428571428</v>
      </c>
      <c r="CH372">
        <v>1.453712857142857</v>
      </c>
      <c r="CI372">
        <v>13.60666071428571</v>
      </c>
      <c r="CJ372">
        <v>12.48981428571429</v>
      </c>
      <c r="CK372">
        <v>1600.028928571429</v>
      </c>
      <c r="CL372">
        <v>0.6920036428571429</v>
      </c>
      <c r="CM372">
        <v>0.3079963571428572</v>
      </c>
      <c r="CN372">
        <v>0</v>
      </c>
      <c r="CO372">
        <v>2.23975</v>
      </c>
      <c r="CP372">
        <v>0</v>
      </c>
      <c r="CQ372">
        <v>16592.35357142858</v>
      </c>
      <c r="CR372">
        <v>13790.45714285714</v>
      </c>
      <c r="CS372">
        <v>40.44617857142856</v>
      </c>
      <c r="CT372">
        <v>41.18274999999999</v>
      </c>
      <c r="CU372">
        <v>40.88135714285713</v>
      </c>
      <c r="CV372">
        <v>39.88810714285713</v>
      </c>
      <c r="CW372">
        <v>39.55335714285713</v>
      </c>
      <c r="CX372">
        <v>1107.225</v>
      </c>
      <c r="CY372">
        <v>492.8039285714286</v>
      </c>
      <c r="CZ372">
        <v>0</v>
      </c>
      <c r="DA372">
        <v>1728494371</v>
      </c>
      <c r="DB372">
        <v>0</v>
      </c>
      <c r="DC372">
        <v>1728490956.5</v>
      </c>
      <c r="DD372" t="s">
        <v>362</v>
      </c>
      <c r="DE372">
        <v>1728490952.5</v>
      </c>
      <c r="DF372">
        <v>1728490956.5</v>
      </c>
      <c r="DG372">
        <v>1</v>
      </c>
      <c r="DH372">
        <v>-0.065</v>
      </c>
      <c r="DI372">
        <v>-0.008</v>
      </c>
      <c r="DJ372">
        <v>-3.246</v>
      </c>
      <c r="DK372">
        <v>-0.091</v>
      </c>
      <c r="DL372">
        <v>52</v>
      </c>
      <c r="DM372">
        <v>15</v>
      </c>
      <c r="DN372">
        <v>0.25</v>
      </c>
      <c r="DO372">
        <v>0.13</v>
      </c>
      <c r="DP372">
        <v>-35.32372</v>
      </c>
      <c r="DQ372">
        <v>-0.06614409005627483</v>
      </c>
      <c r="DR372">
        <v>0.1622189819349142</v>
      </c>
      <c r="DS372">
        <v>1</v>
      </c>
      <c r="DT372">
        <v>1.13301575</v>
      </c>
      <c r="DU372">
        <v>-0.1089499812382743</v>
      </c>
      <c r="DV372">
        <v>0.01058022894069404</v>
      </c>
      <c r="DW372">
        <v>0</v>
      </c>
      <c r="DX372">
        <v>1</v>
      </c>
      <c r="DY372">
        <v>2</v>
      </c>
      <c r="DZ372" t="s">
        <v>363</v>
      </c>
      <c r="EA372">
        <v>3.23024</v>
      </c>
      <c r="EB372">
        <v>2.70435</v>
      </c>
      <c r="EC372">
        <v>0.232231</v>
      </c>
      <c r="ED372">
        <v>0.235137</v>
      </c>
      <c r="EE372">
        <v>0.0840698</v>
      </c>
      <c r="EF372">
        <v>0.0799271</v>
      </c>
      <c r="EG372">
        <v>25245.5</v>
      </c>
      <c r="EH372">
        <v>24512.2</v>
      </c>
      <c r="EI372">
        <v>31484.3</v>
      </c>
      <c r="EJ372">
        <v>30376</v>
      </c>
      <c r="EK372">
        <v>38641.8</v>
      </c>
      <c r="EL372">
        <v>36953.6</v>
      </c>
      <c r="EM372">
        <v>44135.9</v>
      </c>
      <c r="EN372">
        <v>42409.5</v>
      </c>
      <c r="EO372">
        <v>1.84955</v>
      </c>
      <c r="EP372">
        <v>1.87377</v>
      </c>
      <c r="EQ372">
        <v>0.0781491</v>
      </c>
      <c r="ER372">
        <v>0</v>
      </c>
      <c r="ES372">
        <v>23.8033</v>
      </c>
      <c r="ET372">
        <v>999.9</v>
      </c>
      <c r="EU372">
        <v>69.3</v>
      </c>
      <c r="EV372">
        <v>24.8</v>
      </c>
      <c r="EW372">
        <v>22.3296</v>
      </c>
      <c r="EX372">
        <v>61.3119</v>
      </c>
      <c r="EY372">
        <v>24.4992</v>
      </c>
      <c r="EZ372">
        <v>1</v>
      </c>
      <c r="FA372">
        <v>-0.0619715</v>
      </c>
      <c r="FB372">
        <v>3.38373</v>
      </c>
      <c r="FC372">
        <v>20.166</v>
      </c>
      <c r="FD372">
        <v>5.21819</v>
      </c>
      <c r="FE372">
        <v>11.998</v>
      </c>
      <c r="FF372">
        <v>4.96475</v>
      </c>
      <c r="FG372">
        <v>3.2955</v>
      </c>
      <c r="FH372">
        <v>9999</v>
      </c>
      <c r="FI372">
        <v>9999</v>
      </c>
      <c r="FJ372">
        <v>9999</v>
      </c>
      <c r="FK372">
        <v>148.9</v>
      </c>
      <c r="FL372">
        <v>4.97093</v>
      </c>
      <c r="FM372">
        <v>1.86766</v>
      </c>
      <c r="FN372">
        <v>1.85891</v>
      </c>
      <c r="FO372">
        <v>1.86508</v>
      </c>
      <c r="FP372">
        <v>1.86305</v>
      </c>
      <c r="FQ372">
        <v>1.86439</v>
      </c>
      <c r="FR372">
        <v>1.85987</v>
      </c>
      <c r="FS372">
        <v>1.86395</v>
      </c>
      <c r="FT372">
        <v>0</v>
      </c>
      <c r="FU372">
        <v>0</v>
      </c>
      <c r="FV372">
        <v>0</v>
      </c>
      <c r="FW372">
        <v>0</v>
      </c>
      <c r="FX372" t="s">
        <v>364</v>
      </c>
      <c r="FY372" t="s">
        <v>365</v>
      </c>
      <c r="FZ372" t="s">
        <v>366</v>
      </c>
      <c r="GA372" t="s">
        <v>366</v>
      </c>
      <c r="GB372" t="s">
        <v>366</v>
      </c>
      <c r="GC372" t="s">
        <v>366</v>
      </c>
      <c r="GD372">
        <v>0</v>
      </c>
      <c r="GE372">
        <v>100</v>
      </c>
      <c r="GF372">
        <v>100</v>
      </c>
      <c r="GG372">
        <v>-11.72</v>
      </c>
      <c r="GH372">
        <v>-0.0905</v>
      </c>
      <c r="GI372">
        <v>-2.868309889394353</v>
      </c>
      <c r="GJ372">
        <v>-0.006773961979547998</v>
      </c>
      <c r="GK372">
        <v>-8.296070481250098E-08</v>
      </c>
      <c r="GL372">
        <v>3.322967193956903E-10</v>
      </c>
      <c r="GM372">
        <v>-0.07871069313407227</v>
      </c>
      <c r="GN372">
        <v>-0.00208336341840114</v>
      </c>
      <c r="GO372">
        <v>8.801746095907445E-05</v>
      </c>
      <c r="GP372">
        <v>-2.677693255255651E-07</v>
      </c>
      <c r="GQ372">
        <v>3</v>
      </c>
      <c r="GR372">
        <v>2052</v>
      </c>
      <c r="GS372">
        <v>2</v>
      </c>
      <c r="GT372">
        <v>18</v>
      </c>
      <c r="GU372">
        <v>56</v>
      </c>
      <c r="GV372">
        <v>56</v>
      </c>
      <c r="GW372">
        <v>3.06519</v>
      </c>
      <c r="GX372">
        <v>2.36206</v>
      </c>
      <c r="GY372">
        <v>1.44897</v>
      </c>
      <c r="GZ372">
        <v>2.32056</v>
      </c>
      <c r="HA372">
        <v>1.55151</v>
      </c>
      <c r="HB372">
        <v>2.33887</v>
      </c>
      <c r="HC372">
        <v>29.9006</v>
      </c>
      <c r="HD372">
        <v>14.386</v>
      </c>
      <c r="HE372">
        <v>18</v>
      </c>
      <c r="HF372">
        <v>422.38</v>
      </c>
      <c r="HG372">
        <v>433.461</v>
      </c>
      <c r="HH372">
        <v>19.433</v>
      </c>
      <c r="HI372">
        <v>26.0856</v>
      </c>
      <c r="HJ372">
        <v>30.0011</v>
      </c>
      <c r="HK372">
        <v>26.0056</v>
      </c>
      <c r="HL372">
        <v>25.911</v>
      </c>
      <c r="HM372">
        <v>61.4259</v>
      </c>
      <c r="HN372">
        <v>40.8505</v>
      </c>
      <c r="HO372">
        <v>11.8876</v>
      </c>
      <c r="HP372">
        <v>19.3321</v>
      </c>
      <c r="HQ372">
        <v>1463.78</v>
      </c>
      <c r="HR372">
        <v>14.9802</v>
      </c>
      <c r="HS372">
        <v>99.9294</v>
      </c>
      <c r="HT372">
        <v>101.345</v>
      </c>
    </row>
    <row r="373" spans="1:228">
      <c r="A373">
        <v>357</v>
      </c>
      <c r="B373">
        <v>1728494319</v>
      </c>
      <c r="C373">
        <v>3381.5</v>
      </c>
      <c r="D373" t="s">
        <v>1082</v>
      </c>
      <c r="E373" t="s">
        <v>1083</v>
      </c>
      <c r="F373">
        <v>5</v>
      </c>
      <c r="G373" t="s">
        <v>357</v>
      </c>
      <c r="H373" t="s">
        <v>358</v>
      </c>
      <c r="I373" t="s">
        <v>359</v>
      </c>
      <c r="J373" t="s">
        <v>851</v>
      </c>
      <c r="K373">
        <v>1728494311.5</v>
      </c>
      <c r="L373">
        <f>(M373)/1000</f>
        <v>0</v>
      </c>
      <c r="M373">
        <f>IF(BH373, AP373, AJ373)</f>
        <v>0</v>
      </c>
      <c r="N373">
        <f>IF(BH373, AK373, AI373)</f>
        <v>0</v>
      </c>
      <c r="O373">
        <f>BJ373 - IF(AW373&gt;1, N373*BD373*100.0/(AY373), 0)</f>
        <v>0</v>
      </c>
      <c r="P373">
        <f>((V373-L373/2)*O373-N373)/(V373+L373/2)</f>
        <v>0</v>
      </c>
      <c r="Q373">
        <f>P373*(BQ373+BR373)/1000.0</f>
        <v>0</v>
      </c>
      <c r="R373">
        <f>(BJ373 - IF(AW373&gt;1, N373*BD373*100.0/(AY373), 0))*(BQ373+BR373)/1000.0</f>
        <v>0</v>
      </c>
      <c r="S373">
        <f>2.0/((1/U373-1/T373)+SIGN(U373)*SQRT((1/U373-1/T373)*(1/U373-1/T373) + 4*BE373/((BE373+1)*(BE373+1))*(2*1/U373*1/T373-1/T373*1/T373)))</f>
        <v>0</v>
      </c>
      <c r="T373">
        <f>IF(LEFT(BF373,1)&lt;&gt;"0",IF(LEFT(BF373,1)="1",3.0,BG373),$D$5+$E$5*(BX373*BQ373/($K$5*1000))+$F$5*(BX373*BQ373/($K$5*1000))*MAX(MIN(BD373,$J$5),$I$5)*MAX(MIN(BD373,$J$5),$I$5)+$G$5*MAX(MIN(BD373,$J$5),$I$5)*(BX373*BQ373/($K$5*1000))+$H$5*(BX373*BQ373/($K$5*1000))*(BX373*BQ373/($K$5*1000)))</f>
        <v>0</v>
      </c>
      <c r="U373">
        <f>L373*(1000-(1000*0.61365*exp(17.502*Y373/(240.97+Y373))/(BQ373+BR373)+BL373)/2)/(1000*0.61365*exp(17.502*Y373/(240.97+Y373))/(BQ373+BR373)-BL373)</f>
        <v>0</v>
      </c>
      <c r="V373">
        <f>1/((BE373+1)/(S373/1.6)+1/(T373/1.37)) + BE373/((BE373+1)/(S373/1.6) + BE373/(T373/1.37))</f>
        <v>0</v>
      </c>
      <c r="W373">
        <f>(AZ373*BC373)</f>
        <v>0</v>
      </c>
      <c r="X373">
        <f>(BS373+(W373+2*0.95*5.67E-8*(((BS373+$B$7)+273)^4-(BS373+273)^4)-44100*L373)/(1.84*29.3*T373+8*0.95*5.67E-8*(BS373+273)^3))</f>
        <v>0</v>
      </c>
      <c r="Y373">
        <f>($C$7*BT373+$D$7*BU373+$E$7*X373)</f>
        <v>0</v>
      </c>
      <c r="Z373">
        <f>0.61365*exp(17.502*Y373/(240.97+Y373))</f>
        <v>0</v>
      </c>
      <c r="AA373">
        <f>(AB373/AC373*100)</f>
        <v>0</v>
      </c>
      <c r="AB373">
        <f>BL373*(BQ373+BR373)/1000</f>
        <v>0</v>
      </c>
      <c r="AC373">
        <f>0.61365*exp(17.502*BS373/(240.97+BS373))</f>
        <v>0</v>
      </c>
      <c r="AD373">
        <f>(Z373-BL373*(BQ373+BR373)/1000)</f>
        <v>0</v>
      </c>
      <c r="AE373">
        <f>(-L373*44100)</f>
        <v>0</v>
      </c>
      <c r="AF373">
        <f>2*29.3*T373*0.92*(BS373-Y373)</f>
        <v>0</v>
      </c>
      <c r="AG373">
        <f>2*0.95*5.67E-8*(((BS373+$B$7)+273)^4-(Y373+273)^4)</f>
        <v>0</v>
      </c>
      <c r="AH373">
        <f>W373+AG373+AE373+AF373</f>
        <v>0</v>
      </c>
      <c r="AI373">
        <f>BP373*AW373*(BK373-BJ373*(1000-AW373*BM373)/(1000-AW373*BL373))/(100*BD373)</f>
        <v>0</v>
      </c>
      <c r="AJ373">
        <f>1000*BP373*AW373*(BL373-BM373)/(100*BD373*(1000-AW373*BL373))</f>
        <v>0</v>
      </c>
      <c r="AK373">
        <f>(AL373 - AM373 - BQ373*1E3/(8.314*(BS373+273.15)) * AO373/BP373 * AN373) * BP373/(100*BD373) * (1000 - BM373)/1000</f>
        <v>0</v>
      </c>
      <c r="AL373">
        <v>1475.964887780209</v>
      </c>
      <c r="AM373">
        <v>1446.447090909091</v>
      </c>
      <c r="AN373">
        <v>2.55440459452381</v>
      </c>
      <c r="AO373">
        <v>66.78939070799302</v>
      </c>
      <c r="AP373">
        <f>(AR373 - AQ373 + BQ373*1E3/(8.314*(BS373+273.15)) * AT373/BP373 * AS373) * BP373/(100*BD373) * 1000/(1000 - AR373)</f>
        <v>0</v>
      </c>
      <c r="AQ373">
        <v>14.91454779529407</v>
      </c>
      <c r="AR373">
        <v>16.02402363636363</v>
      </c>
      <c r="AS373">
        <v>-1.298176390476854E-05</v>
      </c>
      <c r="AT373">
        <v>79.34896621495415</v>
      </c>
      <c r="AU373">
        <v>149</v>
      </c>
      <c r="AV373">
        <v>25</v>
      </c>
      <c r="AW373">
        <f>IF(AU373*$H$13&gt;=AY373,1.0,(AY373/(AY373-AU373*$H$13)))</f>
        <v>0</v>
      </c>
      <c r="AX373">
        <f>(AW373-1)*100</f>
        <v>0</v>
      </c>
      <c r="AY373">
        <f>MAX(0,($B$13+$C$13*BX373)/(1+$D$13*BX373)*BQ373/(BS373+273)*$E$13)</f>
        <v>0</v>
      </c>
      <c r="AZ373">
        <f>$B$11*BY373+$C$11*BZ373+$F$11*CK373*(1-CN373)</f>
        <v>0</v>
      </c>
      <c r="BA373">
        <f>AZ373*BB373</f>
        <v>0</v>
      </c>
      <c r="BB373">
        <f>($B$11*$D$9+$C$11*$D$9+$F$11*((CX373+CP373)/MAX(CX373+CP373+CY373, 0.1)*$I$9+CY373/MAX(CX373+CP373+CY373, 0.1)*$J$9))/($B$11+$C$11+$F$11)</f>
        <v>0</v>
      </c>
      <c r="BC373">
        <f>($B$11*$K$9+$C$11*$K$9+$F$11*((CX373+CP373)/MAX(CX373+CP373+CY373, 0.1)*$P$9+CY373/MAX(CX373+CP373+CY373, 0.1)*$Q$9))/($B$11+$C$11+$F$11)</f>
        <v>0</v>
      </c>
      <c r="BD373">
        <v>6</v>
      </c>
      <c r="BE373">
        <v>0.5</v>
      </c>
      <c r="BF373" t="s">
        <v>361</v>
      </c>
      <c r="BG373">
        <v>2</v>
      </c>
      <c r="BH373" t="b">
        <v>1</v>
      </c>
      <c r="BI373">
        <v>1728494311.5</v>
      </c>
      <c r="BJ373">
        <v>1405.744444444444</v>
      </c>
      <c r="BK373">
        <v>1441.151111111111</v>
      </c>
      <c r="BL373">
        <v>16.03102962962963</v>
      </c>
      <c r="BM373">
        <v>14.91180740740741</v>
      </c>
      <c r="BN373">
        <v>1417.433333333333</v>
      </c>
      <c r="BO373">
        <v>16.12156666666667</v>
      </c>
      <c r="BP373">
        <v>600.0018518518518</v>
      </c>
      <c r="BQ373">
        <v>97.51337037037037</v>
      </c>
      <c r="BR373">
        <v>0.1000525814814815</v>
      </c>
      <c r="BS373">
        <v>24.74688518518519</v>
      </c>
      <c r="BT373">
        <v>25.09865185185185</v>
      </c>
      <c r="BU373">
        <v>999.9000000000001</v>
      </c>
      <c r="BV373">
        <v>0</v>
      </c>
      <c r="BW373">
        <v>0</v>
      </c>
      <c r="BX373">
        <v>9993.97814814815</v>
      </c>
      <c r="BY373">
        <v>0</v>
      </c>
      <c r="BZ373">
        <v>81.15907037037037</v>
      </c>
      <c r="CA373">
        <v>-35.40756296296296</v>
      </c>
      <c r="CB373">
        <v>1428.646666666666</v>
      </c>
      <c r="CC373">
        <v>1462.965185185185</v>
      </c>
      <c r="CD373">
        <v>1.119221481481482</v>
      </c>
      <c r="CE373">
        <v>1441.151111111111</v>
      </c>
      <c r="CF373">
        <v>14.91180740740741</v>
      </c>
      <c r="CG373">
        <v>1.56324037037037</v>
      </c>
      <c r="CH373">
        <v>1.454101851851852</v>
      </c>
      <c r="CI373">
        <v>13.60114074074074</v>
      </c>
      <c r="CJ373">
        <v>12.49388148148148</v>
      </c>
      <c r="CK373">
        <v>1599.992222222223</v>
      </c>
      <c r="CL373">
        <v>0.6919947407407406</v>
      </c>
      <c r="CM373">
        <v>0.3080052592592593</v>
      </c>
      <c r="CN373">
        <v>0</v>
      </c>
      <c r="CO373">
        <v>2.194066666666667</v>
      </c>
      <c r="CP373">
        <v>0</v>
      </c>
      <c r="CQ373">
        <v>16588.77037037037</v>
      </c>
      <c r="CR373">
        <v>13790.1037037037</v>
      </c>
      <c r="CS373">
        <v>40.36314814814814</v>
      </c>
      <c r="CT373">
        <v>41.07148148148147</v>
      </c>
      <c r="CU373">
        <v>40.81462962962963</v>
      </c>
      <c r="CV373">
        <v>39.73348148148148</v>
      </c>
      <c r="CW373">
        <v>39.47662962962963</v>
      </c>
      <c r="CX373">
        <v>1107.185555555556</v>
      </c>
      <c r="CY373">
        <v>492.8066666666666</v>
      </c>
      <c r="CZ373">
        <v>0</v>
      </c>
      <c r="DA373">
        <v>1728494375.8</v>
      </c>
      <c r="DB373">
        <v>0</v>
      </c>
      <c r="DC373">
        <v>1728490956.5</v>
      </c>
      <c r="DD373" t="s">
        <v>362</v>
      </c>
      <c r="DE373">
        <v>1728490952.5</v>
      </c>
      <c r="DF373">
        <v>1728490956.5</v>
      </c>
      <c r="DG373">
        <v>1</v>
      </c>
      <c r="DH373">
        <v>-0.065</v>
      </c>
      <c r="DI373">
        <v>-0.008</v>
      </c>
      <c r="DJ373">
        <v>-3.246</v>
      </c>
      <c r="DK373">
        <v>-0.091</v>
      </c>
      <c r="DL373">
        <v>52</v>
      </c>
      <c r="DM373">
        <v>15</v>
      </c>
      <c r="DN373">
        <v>0.25</v>
      </c>
      <c r="DO373">
        <v>0.13</v>
      </c>
      <c r="DP373">
        <v>-35.3789075</v>
      </c>
      <c r="DQ373">
        <v>-0.3455651031894371</v>
      </c>
      <c r="DR373">
        <v>0.1722774018661468</v>
      </c>
      <c r="DS373">
        <v>0</v>
      </c>
      <c r="DT373">
        <v>1.126237</v>
      </c>
      <c r="DU373">
        <v>-0.1129879924953101</v>
      </c>
      <c r="DV373">
        <v>0.01093684419748219</v>
      </c>
      <c r="DW373">
        <v>0</v>
      </c>
      <c r="DX373">
        <v>0</v>
      </c>
      <c r="DY373">
        <v>2</v>
      </c>
      <c r="DZ373" t="s">
        <v>386</v>
      </c>
      <c r="EA373">
        <v>3.23019</v>
      </c>
      <c r="EB373">
        <v>2.70445</v>
      </c>
      <c r="EC373">
        <v>0.233478</v>
      </c>
      <c r="ED373">
        <v>0.236365</v>
      </c>
      <c r="EE373">
        <v>0.0840519</v>
      </c>
      <c r="EF373">
        <v>0.0799354</v>
      </c>
      <c r="EG373">
        <v>25204.3</v>
      </c>
      <c r="EH373">
        <v>24472.6</v>
      </c>
      <c r="EI373">
        <v>31484</v>
      </c>
      <c r="EJ373">
        <v>30375.7</v>
      </c>
      <c r="EK373">
        <v>38642.6</v>
      </c>
      <c r="EL373">
        <v>36952.8</v>
      </c>
      <c r="EM373">
        <v>44135.8</v>
      </c>
      <c r="EN373">
        <v>42408.9</v>
      </c>
      <c r="EO373">
        <v>1.8484</v>
      </c>
      <c r="EP373">
        <v>1.87372</v>
      </c>
      <c r="EQ373">
        <v>0.07803740000000001</v>
      </c>
      <c r="ER373">
        <v>0</v>
      </c>
      <c r="ES373">
        <v>23.8073</v>
      </c>
      <c r="ET373">
        <v>999.9</v>
      </c>
      <c r="EU373">
        <v>69.3</v>
      </c>
      <c r="EV373">
        <v>24.8</v>
      </c>
      <c r="EW373">
        <v>22.3307</v>
      </c>
      <c r="EX373">
        <v>61.0219</v>
      </c>
      <c r="EY373">
        <v>24.8838</v>
      </c>
      <c r="EZ373">
        <v>1</v>
      </c>
      <c r="FA373">
        <v>-0.0615117</v>
      </c>
      <c r="FB373">
        <v>3.38586</v>
      </c>
      <c r="FC373">
        <v>20.166</v>
      </c>
      <c r="FD373">
        <v>5.21834</v>
      </c>
      <c r="FE373">
        <v>11.998</v>
      </c>
      <c r="FF373">
        <v>4.9648</v>
      </c>
      <c r="FG373">
        <v>3.2955</v>
      </c>
      <c r="FH373">
        <v>9999</v>
      </c>
      <c r="FI373">
        <v>9999</v>
      </c>
      <c r="FJ373">
        <v>9999</v>
      </c>
      <c r="FK373">
        <v>148.9</v>
      </c>
      <c r="FL373">
        <v>4.97092</v>
      </c>
      <c r="FM373">
        <v>1.86767</v>
      </c>
      <c r="FN373">
        <v>1.85895</v>
      </c>
      <c r="FO373">
        <v>1.86508</v>
      </c>
      <c r="FP373">
        <v>1.86306</v>
      </c>
      <c r="FQ373">
        <v>1.86439</v>
      </c>
      <c r="FR373">
        <v>1.85985</v>
      </c>
      <c r="FS373">
        <v>1.86394</v>
      </c>
      <c r="FT373">
        <v>0</v>
      </c>
      <c r="FU373">
        <v>0</v>
      </c>
      <c r="FV373">
        <v>0</v>
      </c>
      <c r="FW373">
        <v>0</v>
      </c>
      <c r="FX373" t="s">
        <v>364</v>
      </c>
      <c r="FY373" t="s">
        <v>365</v>
      </c>
      <c r="FZ373" t="s">
        <v>366</v>
      </c>
      <c r="GA373" t="s">
        <v>366</v>
      </c>
      <c r="GB373" t="s">
        <v>366</v>
      </c>
      <c r="GC373" t="s">
        <v>366</v>
      </c>
      <c r="GD373">
        <v>0</v>
      </c>
      <c r="GE373">
        <v>100</v>
      </c>
      <c r="GF373">
        <v>100</v>
      </c>
      <c r="GG373">
        <v>-11.79</v>
      </c>
      <c r="GH373">
        <v>-0.0906</v>
      </c>
      <c r="GI373">
        <v>-2.868309889394353</v>
      </c>
      <c r="GJ373">
        <v>-0.006773961979547998</v>
      </c>
      <c r="GK373">
        <v>-8.296070481250098E-08</v>
      </c>
      <c r="GL373">
        <v>3.322967193956903E-10</v>
      </c>
      <c r="GM373">
        <v>-0.07871069313407227</v>
      </c>
      <c r="GN373">
        <v>-0.00208336341840114</v>
      </c>
      <c r="GO373">
        <v>8.801746095907445E-05</v>
      </c>
      <c r="GP373">
        <v>-2.677693255255651E-07</v>
      </c>
      <c r="GQ373">
        <v>3</v>
      </c>
      <c r="GR373">
        <v>2052</v>
      </c>
      <c r="GS373">
        <v>2</v>
      </c>
      <c r="GT373">
        <v>18</v>
      </c>
      <c r="GU373">
        <v>56.1</v>
      </c>
      <c r="GV373">
        <v>56</v>
      </c>
      <c r="GW373">
        <v>3.08716</v>
      </c>
      <c r="GX373">
        <v>2.34619</v>
      </c>
      <c r="GY373">
        <v>1.44775</v>
      </c>
      <c r="GZ373">
        <v>2.32056</v>
      </c>
      <c r="HA373">
        <v>1.55151</v>
      </c>
      <c r="HB373">
        <v>2.41211</v>
      </c>
      <c r="HC373">
        <v>29.9006</v>
      </c>
      <c r="HD373">
        <v>14.4035</v>
      </c>
      <c r="HE373">
        <v>18</v>
      </c>
      <c r="HF373">
        <v>421.815</v>
      </c>
      <c r="HG373">
        <v>433.473</v>
      </c>
      <c r="HH373">
        <v>19.327</v>
      </c>
      <c r="HI373">
        <v>26.0912</v>
      </c>
      <c r="HJ373">
        <v>30.0008</v>
      </c>
      <c r="HK373">
        <v>26.0121</v>
      </c>
      <c r="HL373">
        <v>25.9164</v>
      </c>
      <c r="HM373">
        <v>61.8313</v>
      </c>
      <c r="HN373">
        <v>40.8505</v>
      </c>
      <c r="HO373">
        <v>11.8876</v>
      </c>
      <c r="HP373">
        <v>19.2471</v>
      </c>
      <c r="HQ373">
        <v>1473.8</v>
      </c>
      <c r="HR373">
        <v>14.9971</v>
      </c>
      <c r="HS373">
        <v>99.9289</v>
      </c>
      <c r="HT373">
        <v>101.344</v>
      </c>
    </row>
    <row r="374" spans="1:228">
      <c r="A374">
        <v>358</v>
      </c>
      <c r="B374">
        <v>1728494324</v>
      </c>
      <c r="C374">
        <v>3386.5</v>
      </c>
      <c r="D374" t="s">
        <v>1084</v>
      </c>
      <c r="E374" t="s">
        <v>1085</v>
      </c>
      <c r="F374">
        <v>5</v>
      </c>
      <c r="G374" t="s">
        <v>357</v>
      </c>
      <c r="H374" t="s">
        <v>358</v>
      </c>
      <c r="I374" t="s">
        <v>359</v>
      </c>
      <c r="J374" t="s">
        <v>851</v>
      </c>
      <c r="K374">
        <v>1728494316.214286</v>
      </c>
      <c r="L374">
        <f>(M374)/1000</f>
        <v>0</v>
      </c>
      <c r="M374">
        <f>IF(BH374, AP374, AJ374)</f>
        <v>0</v>
      </c>
      <c r="N374">
        <f>IF(BH374, AK374, AI374)</f>
        <v>0</v>
      </c>
      <c r="O374">
        <f>BJ374 - IF(AW374&gt;1, N374*BD374*100.0/(AY374), 0)</f>
        <v>0</v>
      </c>
      <c r="P374">
        <f>((V374-L374/2)*O374-N374)/(V374+L374/2)</f>
        <v>0</v>
      </c>
      <c r="Q374">
        <f>P374*(BQ374+BR374)/1000.0</f>
        <v>0</v>
      </c>
      <c r="R374">
        <f>(BJ374 - IF(AW374&gt;1, N374*BD374*100.0/(AY374), 0))*(BQ374+BR374)/1000.0</f>
        <v>0</v>
      </c>
      <c r="S374">
        <f>2.0/((1/U374-1/T374)+SIGN(U374)*SQRT((1/U374-1/T374)*(1/U374-1/T374) + 4*BE374/((BE374+1)*(BE374+1))*(2*1/U374*1/T374-1/T374*1/T374)))</f>
        <v>0</v>
      </c>
      <c r="T374">
        <f>IF(LEFT(BF374,1)&lt;&gt;"0",IF(LEFT(BF374,1)="1",3.0,BG374),$D$5+$E$5*(BX374*BQ374/($K$5*1000))+$F$5*(BX374*BQ374/($K$5*1000))*MAX(MIN(BD374,$J$5),$I$5)*MAX(MIN(BD374,$J$5),$I$5)+$G$5*MAX(MIN(BD374,$J$5),$I$5)*(BX374*BQ374/($K$5*1000))+$H$5*(BX374*BQ374/($K$5*1000))*(BX374*BQ374/($K$5*1000)))</f>
        <v>0</v>
      </c>
      <c r="U374">
        <f>L374*(1000-(1000*0.61365*exp(17.502*Y374/(240.97+Y374))/(BQ374+BR374)+BL374)/2)/(1000*0.61365*exp(17.502*Y374/(240.97+Y374))/(BQ374+BR374)-BL374)</f>
        <v>0</v>
      </c>
      <c r="V374">
        <f>1/((BE374+1)/(S374/1.6)+1/(T374/1.37)) + BE374/((BE374+1)/(S374/1.6) + BE374/(T374/1.37))</f>
        <v>0</v>
      </c>
      <c r="W374">
        <f>(AZ374*BC374)</f>
        <v>0</v>
      </c>
      <c r="X374">
        <f>(BS374+(W374+2*0.95*5.67E-8*(((BS374+$B$7)+273)^4-(BS374+273)^4)-44100*L374)/(1.84*29.3*T374+8*0.95*5.67E-8*(BS374+273)^3))</f>
        <v>0</v>
      </c>
      <c r="Y374">
        <f>($C$7*BT374+$D$7*BU374+$E$7*X374)</f>
        <v>0</v>
      </c>
      <c r="Z374">
        <f>0.61365*exp(17.502*Y374/(240.97+Y374))</f>
        <v>0</v>
      </c>
      <c r="AA374">
        <f>(AB374/AC374*100)</f>
        <v>0</v>
      </c>
      <c r="AB374">
        <f>BL374*(BQ374+BR374)/1000</f>
        <v>0</v>
      </c>
      <c r="AC374">
        <f>0.61365*exp(17.502*BS374/(240.97+BS374))</f>
        <v>0</v>
      </c>
      <c r="AD374">
        <f>(Z374-BL374*(BQ374+BR374)/1000)</f>
        <v>0</v>
      </c>
      <c r="AE374">
        <f>(-L374*44100)</f>
        <v>0</v>
      </c>
      <c r="AF374">
        <f>2*29.3*T374*0.92*(BS374-Y374)</f>
        <v>0</v>
      </c>
      <c r="AG374">
        <f>2*0.95*5.67E-8*(((BS374+$B$7)+273)^4-(Y374+273)^4)</f>
        <v>0</v>
      </c>
      <c r="AH374">
        <f>W374+AG374+AE374+AF374</f>
        <v>0</v>
      </c>
      <c r="AI374">
        <f>BP374*AW374*(BK374-BJ374*(1000-AW374*BM374)/(1000-AW374*BL374))/(100*BD374)</f>
        <v>0</v>
      </c>
      <c r="AJ374">
        <f>1000*BP374*AW374*(BL374-BM374)/(100*BD374*(1000-AW374*BL374))</f>
        <v>0</v>
      </c>
      <c r="AK374">
        <f>(AL374 - AM374 - BQ374*1E3/(8.314*(BS374+273.15)) * AO374/BP374 * AN374) * BP374/(100*BD374) * (1000 - BM374)/1000</f>
        <v>0</v>
      </c>
      <c r="AL374">
        <v>1488.638704440623</v>
      </c>
      <c r="AM374">
        <v>1459.243393939394</v>
      </c>
      <c r="AN374">
        <v>2.556516187822945</v>
      </c>
      <c r="AO374">
        <v>66.78939070799302</v>
      </c>
      <c r="AP374">
        <f>(AR374 - AQ374 + BQ374*1E3/(8.314*(BS374+273.15)) * AT374/BP374 * AS374) * BP374/(100*BD374) * 1000/(1000 - AR374)</f>
        <v>0</v>
      </c>
      <c r="AQ374">
        <v>14.91755649522026</v>
      </c>
      <c r="AR374">
        <v>16.01914242424242</v>
      </c>
      <c r="AS374">
        <v>-8.770524965295437E-06</v>
      </c>
      <c r="AT374">
        <v>79.34896621495415</v>
      </c>
      <c r="AU374">
        <v>148</v>
      </c>
      <c r="AV374">
        <v>25</v>
      </c>
      <c r="AW374">
        <f>IF(AU374*$H$13&gt;=AY374,1.0,(AY374/(AY374-AU374*$H$13)))</f>
        <v>0</v>
      </c>
      <c r="AX374">
        <f>(AW374-1)*100</f>
        <v>0</v>
      </c>
      <c r="AY374">
        <f>MAX(0,($B$13+$C$13*BX374)/(1+$D$13*BX374)*BQ374/(BS374+273)*$E$13)</f>
        <v>0</v>
      </c>
      <c r="AZ374">
        <f>$B$11*BY374+$C$11*BZ374+$F$11*CK374*(1-CN374)</f>
        <v>0</v>
      </c>
      <c r="BA374">
        <f>AZ374*BB374</f>
        <v>0</v>
      </c>
      <c r="BB374">
        <f>($B$11*$D$9+$C$11*$D$9+$F$11*((CX374+CP374)/MAX(CX374+CP374+CY374, 0.1)*$I$9+CY374/MAX(CX374+CP374+CY374, 0.1)*$J$9))/($B$11+$C$11+$F$11)</f>
        <v>0</v>
      </c>
      <c r="BC374">
        <f>($B$11*$K$9+$C$11*$K$9+$F$11*((CX374+CP374)/MAX(CX374+CP374+CY374, 0.1)*$P$9+CY374/MAX(CX374+CP374+CY374, 0.1)*$Q$9))/($B$11+$C$11+$F$11)</f>
        <v>0</v>
      </c>
      <c r="BD374">
        <v>6</v>
      </c>
      <c r="BE374">
        <v>0.5</v>
      </c>
      <c r="BF374" t="s">
        <v>361</v>
      </c>
      <c r="BG374">
        <v>2</v>
      </c>
      <c r="BH374" t="b">
        <v>1</v>
      </c>
      <c r="BI374">
        <v>1728494316.214286</v>
      </c>
      <c r="BJ374">
        <v>1417.576785714285</v>
      </c>
      <c r="BK374">
        <v>1452.950714285714</v>
      </c>
      <c r="BL374">
        <v>16.02615357142857</v>
      </c>
      <c r="BM374">
        <v>14.91568214285715</v>
      </c>
      <c r="BN374">
        <v>1429.325</v>
      </c>
      <c r="BO374">
        <v>16.11668928571428</v>
      </c>
      <c r="BP374">
        <v>600.0207142857142</v>
      </c>
      <c r="BQ374">
        <v>97.51303214285714</v>
      </c>
      <c r="BR374">
        <v>0.1000297892857143</v>
      </c>
      <c r="BS374">
        <v>24.73588571428571</v>
      </c>
      <c r="BT374">
        <v>25.08762142857143</v>
      </c>
      <c r="BU374">
        <v>999.9000000000002</v>
      </c>
      <c r="BV374">
        <v>0</v>
      </c>
      <c r="BW374">
        <v>0</v>
      </c>
      <c r="BX374">
        <v>9995.955357142857</v>
      </c>
      <c r="BY374">
        <v>0</v>
      </c>
      <c r="BZ374">
        <v>80.37086428571429</v>
      </c>
      <c r="CA374">
        <v>-35.37472500000001</v>
      </c>
      <c r="CB374">
        <v>1440.664642857143</v>
      </c>
      <c r="CC374">
        <v>1474.949642857143</v>
      </c>
      <c r="CD374">
        <v>1.110468928571428</v>
      </c>
      <c r="CE374">
        <v>1452.950714285714</v>
      </c>
      <c r="CF374">
        <v>14.91568214285715</v>
      </c>
      <c r="CG374">
        <v>1.562759285714286</v>
      </c>
      <c r="CH374">
        <v>1.454473928571429</v>
      </c>
      <c r="CI374">
        <v>13.5964</v>
      </c>
      <c r="CJ374">
        <v>12.49777857142857</v>
      </c>
      <c r="CK374">
        <v>1599.990714285714</v>
      </c>
      <c r="CL374">
        <v>0.6919892499999997</v>
      </c>
      <c r="CM374">
        <v>0.3080107499999999</v>
      </c>
      <c r="CN374">
        <v>0</v>
      </c>
      <c r="CO374">
        <v>2.197139285714286</v>
      </c>
      <c r="CP374">
        <v>0</v>
      </c>
      <c r="CQ374">
        <v>16586.01428571429</v>
      </c>
      <c r="CR374">
        <v>13790.05714285714</v>
      </c>
      <c r="CS374">
        <v>40.29442857142856</v>
      </c>
      <c r="CT374">
        <v>40.98417857142857</v>
      </c>
      <c r="CU374">
        <v>40.75639285714284</v>
      </c>
      <c r="CV374">
        <v>39.60460714285714</v>
      </c>
      <c r="CW374">
        <v>39.40378571428571</v>
      </c>
      <c r="CX374">
        <v>1107.176428571429</v>
      </c>
      <c r="CY374">
        <v>492.8142857142857</v>
      </c>
      <c r="CZ374">
        <v>0</v>
      </c>
      <c r="DA374">
        <v>1728494380.6</v>
      </c>
      <c r="DB374">
        <v>0</v>
      </c>
      <c r="DC374">
        <v>1728490956.5</v>
      </c>
      <c r="DD374" t="s">
        <v>362</v>
      </c>
      <c r="DE374">
        <v>1728490952.5</v>
      </c>
      <c r="DF374">
        <v>1728490956.5</v>
      </c>
      <c r="DG374">
        <v>1</v>
      </c>
      <c r="DH374">
        <v>-0.065</v>
      </c>
      <c r="DI374">
        <v>-0.008</v>
      </c>
      <c r="DJ374">
        <v>-3.246</v>
      </c>
      <c r="DK374">
        <v>-0.091</v>
      </c>
      <c r="DL374">
        <v>52</v>
      </c>
      <c r="DM374">
        <v>15</v>
      </c>
      <c r="DN374">
        <v>0.25</v>
      </c>
      <c r="DO374">
        <v>0.13</v>
      </c>
      <c r="DP374">
        <v>-35.39504146341464</v>
      </c>
      <c r="DQ374">
        <v>-0.3030229965157334</v>
      </c>
      <c r="DR374">
        <v>0.1635988773525937</v>
      </c>
      <c r="DS374">
        <v>0</v>
      </c>
      <c r="DT374">
        <v>1.116821463414634</v>
      </c>
      <c r="DU374">
        <v>-0.106874425087109</v>
      </c>
      <c r="DV374">
        <v>0.01063384600157662</v>
      </c>
      <c r="DW374">
        <v>0</v>
      </c>
      <c r="DX374">
        <v>0</v>
      </c>
      <c r="DY374">
        <v>2</v>
      </c>
      <c r="DZ374" t="s">
        <v>386</v>
      </c>
      <c r="EA374">
        <v>3.23021</v>
      </c>
      <c r="EB374">
        <v>2.70429</v>
      </c>
      <c r="EC374">
        <v>0.23472</v>
      </c>
      <c r="ED374">
        <v>0.237566</v>
      </c>
      <c r="EE374">
        <v>0.08403289999999999</v>
      </c>
      <c r="EF374">
        <v>0.08001510000000001</v>
      </c>
      <c r="EG374">
        <v>25164</v>
      </c>
      <c r="EH374">
        <v>24433.9</v>
      </c>
      <c r="EI374">
        <v>31484.6</v>
      </c>
      <c r="EJ374">
        <v>30375.4</v>
      </c>
      <c r="EK374">
        <v>38644.3</v>
      </c>
      <c r="EL374">
        <v>36949.5</v>
      </c>
      <c r="EM374">
        <v>44136.8</v>
      </c>
      <c r="EN374">
        <v>42408.7</v>
      </c>
      <c r="EO374">
        <v>1.85035</v>
      </c>
      <c r="EP374">
        <v>1.87415</v>
      </c>
      <c r="EQ374">
        <v>0.0764281</v>
      </c>
      <c r="ER374">
        <v>0</v>
      </c>
      <c r="ES374">
        <v>23.8118</v>
      </c>
      <c r="ET374">
        <v>999.9</v>
      </c>
      <c r="EU374">
        <v>69.3</v>
      </c>
      <c r="EV374">
        <v>24.8</v>
      </c>
      <c r="EW374">
        <v>22.3315</v>
      </c>
      <c r="EX374">
        <v>60.8519</v>
      </c>
      <c r="EY374">
        <v>24.6554</v>
      </c>
      <c r="EZ374">
        <v>1</v>
      </c>
      <c r="FA374">
        <v>-0.0611357</v>
      </c>
      <c r="FB374">
        <v>3.38458</v>
      </c>
      <c r="FC374">
        <v>20.1661</v>
      </c>
      <c r="FD374">
        <v>5.21864</v>
      </c>
      <c r="FE374">
        <v>11.998</v>
      </c>
      <c r="FF374">
        <v>4.96475</v>
      </c>
      <c r="FG374">
        <v>3.2955</v>
      </c>
      <c r="FH374">
        <v>9999</v>
      </c>
      <c r="FI374">
        <v>9999</v>
      </c>
      <c r="FJ374">
        <v>9999</v>
      </c>
      <c r="FK374">
        <v>148.9</v>
      </c>
      <c r="FL374">
        <v>4.97092</v>
      </c>
      <c r="FM374">
        <v>1.86767</v>
      </c>
      <c r="FN374">
        <v>1.85896</v>
      </c>
      <c r="FO374">
        <v>1.86508</v>
      </c>
      <c r="FP374">
        <v>1.86303</v>
      </c>
      <c r="FQ374">
        <v>1.86438</v>
      </c>
      <c r="FR374">
        <v>1.85986</v>
      </c>
      <c r="FS374">
        <v>1.86395</v>
      </c>
      <c r="FT374">
        <v>0</v>
      </c>
      <c r="FU374">
        <v>0</v>
      </c>
      <c r="FV374">
        <v>0</v>
      </c>
      <c r="FW374">
        <v>0</v>
      </c>
      <c r="FX374" t="s">
        <v>364</v>
      </c>
      <c r="FY374" t="s">
        <v>365</v>
      </c>
      <c r="FZ374" t="s">
        <v>366</v>
      </c>
      <c r="GA374" t="s">
        <v>366</v>
      </c>
      <c r="GB374" t="s">
        <v>366</v>
      </c>
      <c r="GC374" t="s">
        <v>366</v>
      </c>
      <c r="GD374">
        <v>0</v>
      </c>
      <c r="GE374">
        <v>100</v>
      </c>
      <c r="GF374">
        <v>100</v>
      </c>
      <c r="GG374">
        <v>-11.85</v>
      </c>
      <c r="GH374">
        <v>-0.0905</v>
      </c>
      <c r="GI374">
        <v>-2.868309889394353</v>
      </c>
      <c r="GJ374">
        <v>-0.006773961979547998</v>
      </c>
      <c r="GK374">
        <v>-8.296070481250098E-08</v>
      </c>
      <c r="GL374">
        <v>3.322967193956903E-10</v>
      </c>
      <c r="GM374">
        <v>-0.07871069313407227</v>
      </c>
      <c r="GN374">
        <v>-0.00208336341840114</v>
      </c>
      <c r="GO374">
        <v>8.801746095907445E-05</v>
      </c>
      <c r="GP374">
        <v>-2.677693255255651E-07</v>
      </c>
      <c r="GQ374">
        <v>3</v>
      </c>
      <c r="GR374">
        <v>2052</v>
      </c>
      <c r="GS374">
        <v>2</v>
      </c>
      <c r="GT374">
        <v>18</v>
      </c>
      <c r="GU374">
        <v>56.2</v>
      </c>
      <c r="GV374">
        <v>56.1</v>
      </c>
      <c r="GW374">
        <v>3.10791</v>
      </c>
      <c r="GX374">
        <v>2.36694</v>
      </c>
      <c r="GY374">
        <v>1.44897</v>
      </c>
      <c r="GZ374">
        <v>2.32056</v>
      </c>
      <c r="HA374">
        <v>1.55151</v>
      </c>
      <c r="HB374">
        <v>2.24731</v>
      </c>
      <c r="HC374">
        <v>29.922</v>
      </c>
      <c r="HD374">
        <v>14.386</v>
      </c>
      <c r="HE374">
        <v>18</v>
      </c>
      <c r="HF374">
        <v>422.89</v>
      </c>
      <c r="HG374">
        <v>433.775</v>
      </c>
      <c r="HH374">
        <v>19.239</v>
      </c>
      <c r="HI374">
        <v>26.0967</v>
      </c>
      <c r="HJ374">
        <v>30.0006</v>
      </c>
      <c r="HK374">
        <v>26.0175</v>
      </c>
      <c r="HL374">
        <v>25.9229</v>
      </c>
      <c r="HM374">
        <v>62.2836</v>
      </c>
      <c r="HN374">
        <v>40.5788</v>
      </c>
      <c r="HO374">
        <v>11.5144</v>
      </c>
      <c r="HP374">
        <v>19.1698</v>
      </c>
      <c r="HQ374">
        <v>1488.84</v>
      </c>
      <c r="HR374">
        <v>15.0105</v>
      </c>
      <c r="HS374">
        <v>99.9311</v>
      </c>
      <c r="HT374">
        <v>101.343</v>
      </c>
    </row>
    <row r="375" spans="1:228">
      <c r="A375">
        <v>359</v>
      </c>
      <c r="B375">
        <v>1728494329</v>
      </c>
      <c r="C375">
        <v>3391.5</v>
      </c>
      <c r="D375" t="s">
        <v>1086</v>
      </c>
      <c r="E375" t="s">
        <v>1087</v>
      </c>
      <c r="F375">
        <v>5</v>
      </c>
      <c r="G375" t="s">
        <v>357</v>
      </c>
      <c r="H375" t="s">
        <v>358</v>
      </c>
      <c r="I375" t="s">
        <v>359</v>
      </c>
      <c r="J375" t="s">
        <v>851</v>
      </c>
      <c r="K375">
        <v>1728494321.5</v>
      </c>
      <c r="L375">
        <f>(M375)/1000</f>
        <v>0</v>
      </c>
      <c r="M375">
        <f>IF(BH375, AP375, AJ375)</f>
        <v>0</v>
      </c>
      <c r="N375">
        <f>IF(BH375, AK375, AI375)</f>
        <v>0</v>
      </c>
      <c r="O375">
        <f>BJ375 - IF(AW375&gt;1, N375*BD375*100.0/(AY375), 0)</f>
        <v>0</v>
      </c>
      <c r="P375">
        <f>((V375-L375/2)*O375-N375)/(V375+L375/2)</f>
        <v>0</v>
      </c>
      <c r="Q375">
        <f>P375*(BQ375+BR375)/1000.0</f>
        <v>0</v>
      </c>
      <c r="R375">
        <f>(BJ375 - IF(AW375&gt;1, N375*BD375*100.0/(AY375), 0))*(BQ375+BR375)/1000.0</f>
        <v>0</v>
      </c>
      <c r="S375">
        <f>2.0/((1/U375-1/T375)+SIGN(U375)*SQRT((1/U375-1/T375)*(1/U375-1/T375) + 4*BE375/((BE375+1)*(BE375+1))*(2*1/U375*1/T375-1/T375*1/T375)))</f>
        <v>0</v>
      </c>
      <c r="T375">
        <f>IF(LEFT(BF375,1)&lt;&gt;"0",IF(LEFT(BF375,1)="1",3.0,BG375),$D$5+$E$5*(BX375*BQ375/($K$5*1000))+$F$5*(BX375*BQ375/($K$5*1000))*MAX(MIN(BD375,$J$5),$I$5)*MAX(MIN(BD375,$J$5),$I$5)+$G$5*MAX(MIN(BD375,$J$5),$I$5)*(BX375*BQ375/($K$5*1000))+$H$5*(BX375*BQ375/($K$5*1000))*(BX375*BQ375/($K$5*1000)))</f>
        <v>0</v>
      </c>
      <c r="U375">
        <f>L375*(1000-(1000*0.61365*exp(17.502*Y375/(240.97+Y375))/(BQ375+BR375)+BL375)/2)/(1000*0.61365*exp(17.502*Y375/(240.97+Y375))/(BQ375+BR375)-BL375)</f>
        <v>0</v>
      </c>
      <c r="V375">
        <f>1/((BE375+1)/(S375/1.6)+1/(T375/1.37)) + BE375/((BE375+1)/(S375/1.6) + BE375/(T375/1.37))</f>
        <v>0</v>
      </c>
      <c r="W375">
        <f>(AZ375*BC375)</f>
        <v>0</v>
      </c>
      <c r="X375">
        <f>(BS375+(W375+2*0.95*5.67E-8*(((BS375+$B$7)+273)^4-(BS375+273)^4)-44100*L375)/(1.84*29.3*T375+8*0.95*5.67E-8*(BS375+273)^3))</f>
        <v>0</v>
      </c>
      <c r="Y375">
        <f>($C$7*BT375+$D$7*BU375+$E$7*X375)</f>
        <v>0</v>
      </c>
      <c r="Z375">
        <f>0.61365*exp(17.502*Y375/(240.97+Y375))</f>
        <v>0</v>
      </c>
      <c r="AA375">
        <f>(AB375/AC375*100)</f>
        <v>0</v>
      </c>
      <c r="AB375">
        <f>BL375*(BQ375+BR375)/1000</f>
        <v>0</v>
      </c>
      <c r="AC375">
        <f>0.61365*exp(17.502*BS375/(240.97+BS375))</f>
        <v>0</v>
      </c>
      <c r="AD375">
        <f>(Z375-BL375*(BQ375+BR375)/1000)</f>
        <v>0</v>
      </c>
      <c r="AE375">
        <f>(-L375*44100)</f>
        <v>0</v>
      </c>
      <c r="AF375">
        <f>2*29.3*T375*0.92*(BS375-Y375)</f>
        <v>0</v>
      </c>
      <c r="AG375">
        <f>2*0.95*5.67E-8*(((BS375+$B$7)+273)^4-(Y375+273)^4)</f>
        <v>0</v>
      </c>
      <c r="AH375">
        <f>W375+AG375+AE375+AF375</f>
        <v>0</v>
      </c>
      <c r="AI375">
        <f>BP375*AW375*(BK375-BJ375*(1000-AW375*BM375)/(1000-AW375*BL375))/(100*BD375)</f>
        <v>0</v>
      </c>
      <c r="AJ375">
        <f>1000*BP375*AW375*(BL375-BM375)/(100*BD375*(1000-AW375*BL375))</f>
        <v>0</v>
      </c>
      <c r="AK375">
        <f>(AL375 - AM375 - BQ375*1E3/(8.314*(BS375+273.15)) * AO375/BP375 * AN375) * BP375/(100*BD375) * (1000 - BM375)/1000</f>
        <v>0</v>
      </c>
      <c r="AL375">
        <v>1501.282469782806</v>
      </c>
      <c r="AM375">
        <v>1471.865939393939</v>
      </c>
      <c r="AN375">
        <v>2.503951161633099</v>
      </c>
      <c r="AO375">
        <v>66.78939070799302</v>
      </c>
      <c r="AP375">
        <f>(AR375 - AQ375 + BQ375*1E3/(8.314*(BS375+273.15)) * AT375/BP375 * AS375) * BP375/(100*BD375) * 1000/(1000 - AR375)</f>
        <v>0</v>
      </c>
      <c r="AQ375">
        <v>14.97267949833321</v>
      </c>
      <c r="AR375">
        <v>16.02988848484848</v>
      </c>
      <c r="AS375">
        <v>1.548429865879044E-05</v>
      </c>
      <c r="AT375">
        <v>79.34896621495415</v>
      </c>
      <c r="AU375">
        <v>149</v>
      </c>
      <c r="AV375">
        <v>25</v>
      </c>
      <c r="AW375">
        <f>IF(AU375*$H$13&gt;=AY375,1.0,(AY375/(AY375-AU375*$H$13)))</f>
        <v>0</v>
      </c>
      <c r="AX375">
        <f>(AW375-1)*100</f>
        <v>0</v>
      </c>
      <c r="AY375">
        <f>MAX(0,($B$13+$C$13*BX375)/(1+$D$13*BX375)*BQ375/(BS375+273)*$E$13)</f>
        <v>0</v>
      </c>
      <c r="AZ375">
        <f>$B$11*BY375+$C$11*BZ375+$F$11*CK375*(1-CN375)</f>
        <v>0</v>
      </c>
      <c r="BA375">
        <f>AZ375*BB375</f>
        <v>0</v>
      </c>
      <c r="BB375">
        <f>($B$11*$D$9+$C$11*$D$9+$F$11*((CX375+CP375)/MAX(CX375+CP375+CY375, 0.1)*$I$9+CY375/MAX(CX375+CP375+CY375, 0.1)*$J$9))/($B$11+$C$11+$F$11)</f>
        <v>0</v>
      </c>
      <c r="BC375">
        <f>($B$11*$K$9+$C$11*$K$9+$F$11*((CX375+CP375)/MAX(CX375+CP375+CY375, 0.1)*$P$9+CY375/MAX(CX375+CP375+CY375, 0.1)*$Q$9))/($B$11+$C$11+$F$11)</f>
        <v>0</v>
      </c>
      <c r="BD375">
        <v>6</v>
      </c>
      <c r="BE375">
        <v>0.5</v>
      </c>
      <c r="BF375" t="s">
        <v>361</v>
      </c>
      <c r="BG375">
        <v>2</v>
      </c>
      <c r="BH375" t="b">
        <v>1</v>
      </c>
      <c r="BI375">
        <v>1728494321.5</v>
      </c>
      <c r="BJ375">
        <v>1430.808888888889</v>
      </c>
      <c r="BK375">
        <v>1466.211851851852</v>
      </c>
      <c r="BL375">
        <v>16.02345925925926</v>
      </c>
      <c r="BM375">
        <v>14.93611481481481</v>
      </c>
      <c r="BN375">
        <v>1442.622222222222</v>
      </c>
      <c r="BO375">
        <v>16.11398148148148</v>
      </c>
      <c r="BP375">
        <v>600.0082592592593</v>
      </c>
      <c r="BQ375">
        <v>97.51286296296297</v>
      </c>
      <c r="BR375">
        <v>0.09996635925925927</v>
      </c>
      <c r="BS375">
        <v>24.7281074074074</v>
      </c>
      <c r="BT375">
        <v>25.07447407407408</v>
      </c>
      <c r="BU375">
        <v>999.9000000000001</v>
      </c>
      <c r="BV375">
        <v>0</v>
      </c>
      <c r="BW375">
        <v>0</v>
      </c>
      <c r="BX375">
        <v>10003.46407407407</v>
      </c>
      <c r="BY375">
        <v>0</v>
      </c>
      <c r="BZ375">
        <v>79.53335185185186</v>
      </c>
      <c r="CA375">
        <v>-35.40359259259259</v>
      </c>
      <c r="CB375">
        <v>1454.108518518519</v>
      </c>
      <c r="CC375">
        <v>1488.443703703703</v>
      </c>
      <c r="CD375">
        <v>1.087338148148148</v>
      </c>
      <c r="CE375">
        <v>1466.211851851852</v>
      </c>
      <c r="CF375">
        <v>14.93611481481481</v>
      </c>
      <c r="CG375">
        <v>1.562492592592593</v>
      </c>
      <c r="CH375">
        <v>1.456462222222223</v>
      </c>
      <c r="CI375">
        <v>13.59378148148148</v>
      </c>
      <c r="CJ375">
        <v>12.51858148148148</v>
      </c>
      <c r="CK375">
        <v>1599.977407407408</v>
      </c>
      <c r="CL375">
        <v>0.6919833333333334</v>
      </c>
      <c r="CM375">
        <v>0.3080166666666667</v>
      </c>
      <c r="CN375">
        <v>0</v>
      </c>
      <c r="CO375">
        <v>2.144111111111111</v>
      </c>
      <c r="CP375">
        <v>0</v>
      </c>
      <c r="CQ375">
        <v>16583.04444444444</v>
      </c>
      <c r="CR375">
        <v>13789.92222222222</v>
      </c>
      <c r="CS375">
        <v>40.21737037037037</v>
      </c>
      <c r="CT375">
        <v>40.88403703703703</v>
      </c>
      <c r="CU375">
        <v>40.69196296296296</v>
      </c>
      <c r="CV375">
        <v>39.46037037037036</v>
      </c>
      <c r="CW375">
        <v>39.32385185185185</v>
      </c>
      <c r="CX375">
        <v>1107.157777777778</v>
      </c>
      <c r="CY375">
        <v>492.8196296296297</v>
      </c>
      <c r="CZ375">
        <v>0</v>
      </c>
      <c r="DA375">
        <v>1728494386</v>
      </c>
      <c r="DB375">
        <v>0</v>
      </c>
      <c r="DC375">
        <v>1728490956.5</v>
      </c>
      <c r="DD375" t="s">
        <v>362</v>
      </c>
      <c r="DE375">
        <v>1728490952.5</v>
      </c>
      <c r="DF375">
        <v>1728490956.5</v>
      </c>
      <c r="DG375">
        <v>1</v>
      </c>
      <c r="DH375">
        <v>-0.065</v>
      </c>
      <c r="DI375">
        <v>-0.008</v>
      </c>
      <c r="DJ375">
        <v>-3.246</v>
      </c>
      <c r="DK375">
        <v>-0.091</v>
      </c>
      <c r="DL375">
        <v>52</v>
      </c>
      <c r="DM375">
        <v>15</v>
      </c>
      <c r="DN375">
        <v>0.25</v>
      </c>
      <c r="DO375">
        <v>0.13</v>
      </c>
      <c r="DP375">
        <v>-35.3577875</v>
      </c>
      <c r="DQ375">
        <v>-0.1167500938085993</v>
      </c>
      <c r="DR375">
        <v>0.1678237441298158</v>
      </c>
      <c r="DS375">
        <v>0</v>
      </c>
      <c r="DT375">
        <v>1.09608825</v>
      </c>
      <c r="DU375">
        <v>-0.2470659287054422</v>
      </c>
      <c r="DV375">
        <v>0.0268790451734711</v>
      </c>
      <c r="DW375">
        <v>0</v>
      </c>
      <c r="DX375">
        <v>0</v>
      </c>
      <c r="DY375">
        <v>2</v>
      </c>
      <c r="DZ375" t="s">
        <v>386</v>
      </c>
      <c r="EA375">
        <v>3.23025</v>
      </c>
      <c r="EB375">
        <v>2.70437</v>
      </c>
      <c r="EC375">
        <v>0.235943</v>
      </c>
      <c r="ED375">
        <v>0.238829</v>
      </c>
      <c r="EE375">
        <v>0.08408069999999999</v>
      </c>
      <c r="EF375">
        <v>0.08022550000000001</v>
      </c>
      <c r="EG375">
        <v>25123.4</v>
      </c>
      <c r="EH375">
        <v>24393.4</v>
      </c>
      <c r="EI375">
        <v>31484.2</v>
      </c>
      <c r="EJ375">
        <v>30375.3</v>
      </c>
      <c r="EK375">
        <v>38641.5</v>
      </c>
      <c r="EL375">
        <v>36941</v>
      </c>
      <c r="EM375">
        <v>44136</v>
      </c>
      <c r="EN375">
        <v>42408.7</v>
      </c>
      <c r="EO375">
        <v>1.84813</v>
      </c>
      <c r="EP375">
        <v>1.87395</v>
      </c>
      <c r="EQ375">
        <v>0.0756979</v>
      </c>
      <c r="ER375">
        <v>0</v>
      </c>
      <c r="ES375">
        <v>23.8174</v>
      </c>
      <c r="ET375">
        <v>999.9</v>
      </c>
      <c r="EU375">
        <v>69.3</v>
      </c>
      <c r="EV375">
        <v>24.8</v>
      </c>
      <c r="EW375">
        <v>22.3295</v>
      </c>
      <c r="EX375">
        <v>61.1019</v>
      </c>
      <c r="EY375">
        <v>24.5753</v>
      </c>
      <c r="EZ375">
        <v>1</v>
      </c>
      <c r="FA375">
        <v>-0.0608791</v>
      </c>
      <c r="FB375">
        <v>3.38629</v>
      </c>
      <c r="FC375">
        <v>20.1664</v>
      </c>
      <c r="FD375">
        <v>5.21774</v>
      </c>
      <c r="FE375">
        <v>11.998</v>
      </c>
      <c r="FF375">
        <v>4.96435</v>
      </c>
      <c r="FG375">
        <v>3.29555</v>
      </c>
      <c r="FH375">
        <v>9999</v>
      </c>
      <c r="FI375">
        <v>9999</v>
      </c>
      <c r="FJ375">
        <v>9999</v>
      </c>
      <c r="FK375">
        <v>148.9</v>
      </c>
      <c r="FL375">
        <v>4.97093</v>
      </c>
      <c r="FM375">
        <v>1.86768</v>
      </c>
      <c r="FN375">
        <v>1.85896</v>
      </c>
      <c r="FO375">
        <v>1.86508</v>
      </c>
      <c r="FP375">
        <v>1.86304</v>
      </c>
      <c r="FQ375">
        <v>1.86441</v>
      </c>
      <c r="FR375">
        <v>1.85987</v>
      </c>
      <c r="FS375">
        <v>1.86398</v>
      </c>
      <c r="FT375">
        <v>0</v>
      </c>
      <c r="FU375">
        <v>0</v>
      </c>
      <c r="FV375">
        <v>0</v>
      </c>
      <c r="FW375">
        <v>0</v>
      </c>
      <c r="FX375" t="s">
        <v>364</v>
      </c>
      <c r="FY375" t="s">
        <v>365</v>
      </c>
      <c r="FZ375" t="s">
        <v>366</v>
      </c>
      <c r="GA375" t="s">
        <v>366</v>
      </c>
      <c r="GB375" t="s">
        <v>366</v>
      </c>
      <c r="GC375" t="s">
        <v>366</v>
      </c>
      <c r="GD375">
        <v>0</v>
      </c>
      <c r="GE375">
        <v>100</v>
      </c>
      <c r="GF375">
        <v>100</v>
      </c>
      <c r="GG375">
        <v>-11.91</v>
      </c>
      <c r="GH375">
        <v>-0.0905</v>
      </c>
      <c r="GI375">
        <v>-2.868309889394353</v>
      </c>
      <c r="GJ375">
        <v>-0.006773961979547998</v>
      </c>
      <c r="GK375">
        <v>-8.296070481250098E-08</v>
      </c>
      <c r="GL375">
        <v>3.322967193956903E-10</v>
      </c>
      <c r="GM375">
        <v>-0.07871069313407227</v>
      </c>
      <c r="GN375">
        <v>-0.00208336341840114</v>
      </c>
      <c r="GO375">
        <v>8.801746095907445E-05</v>
      </c>
      <c r="GP375">
        <v>-2.677693255255651E-07</v>
      </c>
      <c r="GQ375">
        <v>3</v>
      </c>
      <c r="GR375">
        <v>2052</v>
      </c>
      <c r="GS375">
        <v>2</v>
      </c>
      <c r="GT375">
        <v>18</v>
      </c>
      <c r="GU375">
        <v>56.3</v>
      </c>
      <c r="GV375">
        <v>56.2</v>
      </c>
      <c r="GW375">
        <v>3.12988</v>
      </c>
      <c r="GX375">
        <v>2.3584</v>
      </c>
      <c r="GY375">
        <v>1.44775</v>
      </c>
      <c r="GZ375">
        <v>2.32056</v>
      </c>
      <c r="HA375">
        <v>1.55151</v>
      </c>
      <c r="HB375">
        <v>2.39624</v>
      </c>
      <c r="HC375">
        <v>29.9006</v>
      </c>
      <c r="HD375">
        <v>14.4035</v>
      </c>
      <c r="HE375">
        <v>18</v>
      </c>
      <c r="HF375">
        <v>421.749</v>
      </c>
      <c r="HG375">
        <v>433.703</v>
      </c>
      <c r="HH375">
        <v>19.1613</v>
      </c>
      <c r="HI375">
        <v>26.1032</v>
      </c>
      <c r="HJ375">
        <v>30.0006</v>
      </c>
      <c r="HK375">
        <v>26.0237</v>
      </c>
      <c r="HL375">
        <v>25.9289</v>
      </c>
      <c r="HM375">
        <v>62.6746</v>
      </c>
      <c r="HN375">
        <v>40.5788</v>
      </c>
      <c r="HO375">
        <v>11.5144</v>
      </c>
      <c r="HP375">
        <v>19.1094</v>
      </c>
      <c r="HQ375">
        <v>1498.86</v>
      </c>
      <c r="HR375">
        <v>15.0082</v>
      </c>
      <c r="HS375">
        <v>99.9293</v>
      </c>
      <c r="HT375">
        <v>101.343</v>
      </c>
    </row>
    <row r="376" spans="1:228">
      <c r="A376">
        <v>360</v>
      </c>
      <c r="B376">
        <v>1728494811.5</v>
      </c>
      <c r="C376">
        <v>3874</v>
      </c>
      <c r="D376" t="s">
        <v>1088</v>
      </c>
      <c r="E376" t="s">
        <v>1089</v>
      </c>
      <c r="F376">
        <v>5</v>
      </c>
      <c r="G376" t="s">
        <v>357</v>
      </c>
      <c r="H376" t="s">
        <v>1090</v>
      </c>
      <c r="I376" t="s">
        <v>359</v>
      </c>
      <c r="J376" t="s">
        <v>1091</v>
      </c>
      <c r="K376">
        <v>1728494803.75</v>
      </c>
      <c r="L376">
        <f>(M376)/1000</f>
        <v>0</v>
      </c>
      <c r="M376">
        <f>IF(BH376, AP376, AJ376)</f>
        <v>0</v>
      </c>
      <c r="N376">
        <f>IF(BH376, AK376, AI376)</f>
        <v>0</v>
      </c>
      <c r="O376">
        <f>BJ376 - IF(AW376&gt;1, N376*BD376*100.0/(AY376), 0)</f>
        <v>0</v>
      </c>
      <c r="P376">
        <f>((V376-L376/2)*O376-N376)/(V376+L376/2)</f>
        <v>0</v>
      </c>
      <c r="Q376">
        <f>P376*(BQ376+BR376)/1000.0</f>
        <v>0</v>
      </c>
      <c r="R376">
        <f>(BJ376 - IF(AW376&gt;1, N376*BD376*100.0/(AY376), 0))*(BQ376+BR376)/1000.0</f>
        <v>0</v>
      </c>
      <c r="S376">
        <f>2.0/((1/U376-1/T376)+SIGN(U376)*SQRT((1/U376-1/T376)*(1/U376-1/T376) + 4*BE376/((BE376+1)*(BE376+1))*(2*1/U376*1/T376-1/T376*1/T376)))</f>
        <v>0</v>
      </c>
      <c r="T376">
        <f>IF(LEFT(BF376,1)&lt;&gt;"0",IF(LEFT(BF376,1)="1",3.0,BG376),$D$5+$E$5*(BX376*BQ376/($K$5*1000))+$F$5*(BX376*BQ376/($K$5*1000))*MAX(MIN(BD376,$J$5),$I$5)*MAX(MIN(BD376,$J$5),$I$5)+$G$5*MAX(MIN(BD376,$J$5),$I$5)*(BX376*BQ376/($K$5*1000))+$H$5*(BX376*BQ376/($K$5*1000))*(BX376*BQ376/($K$5*1000)))</f>
        <v>0</v>
      </c>
      <c r="U376">
        <f>L376*(1000-(1000*0.61365*exp(17.502*Y376/(240.97+Y376))/(BQ376+BR376)+BL376)/2)/(1000*0.61365*exp(17.502*Y376/(240.97+Y376))/(BQ376+BR376)-BL376)</f>
        <v>0</v>
      </c>
      <c r="V376">
        <f>1/((BE376+1)/(S376/1.6)+1/(T376/1.37)) + BE376/((BE376+1)/(S376/1.6) + BE376/(T376/1.37))</f>
        <v>0</v>
      </c>
      <c r="W376">
        <f>(AZ376*BC376)</f>
        <v>0</v>
      </c>
      <c r="X376">
        <f>(BS376+(W376+2*0.95*5.67E-8*(((BS376+$B$7)+273)^4-(BS376+273)^4)-44100*L376)/(1.84*29.3*T376+8*0.95*5.67E-8*(BS376+273)^3))</f>
        <v>0</v>
      </c>
      <c r="Y376">
        <f>($C$7*BT376+$D$7*BU376+$E$7*X376)</f>
        <v>0</v>
      </c>
      <c r="Z376">
        <f>0.61365*exp(17.502*Y376/(240.97+Y376))</f>
        <v>0</v>
      </c>
      <c r="AA376">
        <f>(AB376/AC376*100)</f>
        <v>0</v>
      </c>
      <c r="AB376">
        <f>BL376*(BQ376+BR376)/1000</f>
        <v>0</v>
      </c>
      <c r="AC376">
        <f>0.61365*exp(17.502*BS376/(240.97+BS376))</f>
        <v>0</v>
      </c>
      <c r="AD376">
        <f>(Z376-BL376*(BQ376+BR376)/1000)</f>
        <v>0</v>
      </c>
      <c r="AE376">
        <f>(-L376*44100)</f>
        <v>0</v>
      </c>
      <c r="AF376">
        <f>2*29.3*T376*0.92*(BS376-Y376)</f>
        <v>0</v>
      </c>
      <c r="AG376">
        <f>2*0.95*5.67E-8*(((BS376+$B$7)+273)^4-(Y376+273)^4)</f>
        <v>0</v>
      </c>
      <c r="AH376">
        <f>W376+AG376+AE376+AF376</f>
        <v>0</v>
      </c>
      <c r="AI376">
        <f>BP376*AW376*(BK376-BJ376*(1000-AW376*BM376)/(1000-AW376*BL376))/(100*BD376)</f>
        <v>0</v>
      </c>
      <c r="AJ376">
        <f>1000*BP376*AW376*(BL376-BM376)/(100*BD376*(1000-AW376*BL376))</f>
        <v>0</v>
      </c>
      <c r="AK376">
        <f>(AL376 - AM376 - BQ376*1E3/(8.314*(BS376+273.15)) * AO376/BP376 * AN376) * BP376/(100*BD376) * (1000 - BM376)/1000</f>
        <v>0</v>
      </c>
      <c r="AL376">
        <v>25.39994642424898</v>
      </c>
      <c r="AM376">
        <v>26.48130909090908</v>
      </c>
      <c r="AN376">
        <v>0.0003488190239733532</v>
      </c>
      <c r="AO376">
        <v>66.78554749712461</v>
      </c>
      <c r="AP376">
        <f>(AR376 - AQ376 + BQ376*1E3/(8.314*(BS376+273.15)) * AT376/BP376 * AS376) * BP376/(100*BD376) * 1000/(1000 - AR376)</f>
        <v>0</v>
      </c>
      <c r="AQ376">
        <v>14.16606867121171</v>
      </c>
      <c r="AR376">
        <v>16.20523272727273</v>
      </c>
      <c r="AS376">
        <v>2.022705715188661E-05</v>
      </c>
      <c r="AT376">
        <v>79.48988405471586</v>
      </c>
      <c r="AU376">
        <v>0</v>
      </c>
      <c r="AV376">
        <v>0</v>
      </c>
      <c r="AW376">
        <f>IF(AU376*$H$13&gt;=AY376,1.0,(AY376/(AY376-AU376*$H$13)))</f>
        <v>0</v>
      </c>
      <c r="AX376">
        <f>(AW376-1)*100</f>
        <v>0</v>
      </c>
      <c r="AY376">
        <f>MAX(0,($B$13+$C$13*BX376)/(1+$D$13*BX376)*BQ376/(BS376+273)*$E$13)</f>
        <v>0</v>
      </c>
      <c r="AZ376">
        <f>$B$11*BY376+$C$11*BZ376+$F$11*CK376*(1-CN376)</f>
        <v>0</v>
      </c>
      <c r="BA376">
        <f>AZ376*BB376</f>
        <v>0</v>
      </c>
      <c r="BB376">
        <f>($B$11*$D$9+$C$11*$D$9+$F$11*((CX376+CP376)/MAX(CX376+CP376+CY376, 0.1)*$I$9+CY376/MAX(CX376+CP376+CY376, 0.1)*$J$9))/($B$11+$C$11+$F$11)</f>
        <v>0</v>
      </c>
      <c r="BC376">
        <f>($B$11*$K$9+$C$11*$K$9+$F$11*((CX376+CP376)/MAX(CX376+CP376+CY376, 0.1)*$P$9+CY376/MAX(CX376+CP376+CY376, 0.1)*$Q$9))/($B$11+$C$11+$F$11)</f>
        <v>0</v>
      </c>
      <c r="BD376">
        <v>6</v>
      </c>
      <c r="BE376">
        <v>0.5</v>
      </c>
      <c r="BF376" t="s">
        <v>361</v>
      </c>
      <c r="BG376">
        <v>2</v>
      </c>
      <c r="BH376" t="b">
        <v>1</v>
      </c>
      <c r="BI376">
        <v>1728494803.75</v>
      </c>
      <c r="BJ376">
        <v>26.02511666666667</v>
      </c>
      <c r="BK376">
        <v>24.98360666666666</v>
      </c>
      <c r="BL376">
        <v>16.19792333333333</v>
      </c>
      <c r="BM376">
        <v>14.17961</v>
      </c>
      <c r="BN376">
        <v>29.09054666666666</v>
      </c>
      <c r="BO376">
        <v>16.28837</v>
      </c>
      <c r="BP376">
        <v>600.0054333333333</v>
      </c>
      <c r="BQ376">
        <v>97.50567000000001</v>
      </c>
      <c r="BR376">
        <v>0.09997385</v>
      </c>
      <c r="BS376">
        <v>24.93724666666667</v>
      </c>
      <c r="BT376">
        <v>25.08741333333333</v>
      </c>
      <c r="BU376">
        <v>999.9000000000002</v>
      </c>
      <c r="BV376">
        <v>0</v>
      </c>
      <c r="BW376">
        <v>0</v>
      </c>
      <c r="BX376">
        <v>10003.06433333333</v>
      </c>
      <c r="BY376">
        <v>0</v>
      </c>
      <c r="BZ376">
        <v>74.80012000000001</v>
      </c>
      <c r="CA376">
        <v>1.041506133333333</v>
      </c>
      <c r="CB376">
        <v>26.45360666666667</v>
      </c>
      <c r="CC376">
        <v>25.34296</v>
      </c>
      <c r="CD376">
        <v>2.018308</v>
      </c>
      <c r="CE376">
        <v>24.98360666666666</v>
      </c>
      <c r="CF376">
        <v>14.17961</v>
      </c>
      <c r="CG376">
        <v>1.579389</v>
      </c>
      <c r="CH376">
        <v>1.382592666666667</v>
      </c>
      <c r="CI376">
        <v>13.75916</v>
      </c>
      <c r="CJ376">
        <v>11.72804</v>
      </c>
      <c r="CK376">
        <v>1599.989666666667</v>
      </c>
      <c r="CL376">
        <v>0.6919876000000001</v>
      </c>
      <c r="CM376">
        <v>0.3080123333333332</v>
      </c>
      <c r="CN376">
        <v>0</v>
      </c>
      <c r="CO376">
        <v>2.217326666666667</v>
      </c>
      <c r="CP376">
        <v>0</v>
      </c>
      <c r="CQ376">
        <v>5568.867999999999</v>
      </c>
      <c r="CR376">
        <v>13790.05</v>
      </c>
      <c r="CS376">
        <v>36.77686666666667</v>
      </c>
      <c r="CT376">
        <v>38</v>
      </c>
      <c r="CU376">
        <v>37.4184</v>
      </c>
      <c r="CV376">
        <v>36.25413333333334</v>
      </c>
      <c r="CW376">
        <v>36.2059</v>
      </c>
      <c r="CX376">
        <v>1107.174333333333</v>
      </c>
      <c r="CY376">
        <v>492.8153333333333</v>
      </c>
      <c r="CZ376">
        <v>0</v>
      </c>
      <c r="DA376">
        <v>1728494868.4</v>
      </c>
      <c r="DB376">
        <v>0</v>
      </c>
      <c r="DC376">
        <v>1728490956.5</v>
      </c>
      <c r="DD376" t="s">
        <v>362</v>
      </c>
      <c r="DE376">
        <v>1728490952.5</v>
      </c>
      <c r="DF376">
        <v>1728490956.5</v>
      </c>
      <c r="DG376">
        <v>1</v>
      </c>
      <c r="DH376">
        <v>-0.065</v>
      </c>
      <c r="DI376">
        <v>-0.008</v>
      </c>
      <c r="DJ376">
        <v>-3.246</v>
      </c>
      <c r="DK376">
        <v>-0.091</v>
      </c>
      <c r="DL376">
        <v>52</v>
      </c>
      <c r="DM376">
        <v>15</v>
      </c>
      <c r="DN376">
        <v>0.25</v>
      </c>
      <c r="DO376">
        <v>0.13</v>
      </c>
      <c r="DP376">
        <v>1.031186878048781</v>
      </c>
      <c r="DQ376">
        <v>-0.03906455749128633</v>
      </c>
      <c r="DR376">
        <v>0.1466822253735813</v>
      </c>
      <c r="DS376">
        <v>1</v>
      </c>
      <c r="DT376">
        <v>2.018104390243903</v>
      </c>
      <c r="DU376">
        <v>0.11524829268293</v>
      </c>
      <c r="DV376">
        <v>0.02725492679102798</v>
      </c>
      <c r="DW376">
        <v>0</v>
      </c>
      <c r="DX376">
        <v>1</v>
      </c>
      <c r="DY376">
        <v>2</v>
      </c>
      <c r="DZ376" t="s">
        <v>363</v>
      </c>
      <c r="EA376">
        <v>3.22965</v>
      </c>
      <c r="EB376">
        <v>2.70403</v>
      </c>
      <c r="EC376">
        <v>0.00843417</v>
      </c>
      <c r="ED376">
        <v>0.00728663</v>
      </c>
      <c r="EE376">
        <v>0.08463850000000001</v>
      </c>
      <c r="EF376">
        <v>0.0768644</v>
      </c>
      <c r="EG376">
        <v>32572.3</v>
      </c>
      <c r="EH376">
        <v>31773.9</v>
      </c>
      <c r="EI376">
        <v>31460.3</v>
      </c>
      <c r="EJ376">
        <v>30344.4</v>
      </c>
      <c r="EK376">
        <v>38582</v>
      </c>
      <c r="EL376">
        <v>37035.2</v>
      </c>
      <c r="EM376">
        <v>44101.5</v>
      </c>
      <c r="EN376">
        <v>42367.2</v>
      </c>
      <c r="EO376">
        <v>2.1545</v>
      </c>
      <c r="EP376">
        <v>1.85863</v>
      </c>
      <c r="EQ376">
        <v>0.06744269999999999</v>
      </c>
      <c r="ER376">
        <v>0</v>
      </c>
      <c r="ES376">
        <v>23.9776</v>
      </c>
      <c r="ET376">
        <v>999.9</v>
      </c>
      <c r="EU376">
        <v>69.2</v>
      </c>
      <c r="EV376">
        <v>25.2</v>
      </c>
      <c r="EW376">
        <v>22.8359</v>
      </c>
      <c r="EX376">
        <v>60.7219</v>
      </c>
      <c r="EY376">
        <v>24.8998</v>
      </c>
      <c r="EZ376">
        <v>1</v>
      </c>
      <c r="FA376">
        <v>-0.0293369</v>
      </c>
      <c r="FB376">
        <v>2.07103</v>
      </c>
      <c r="FC376">
        <v>20.1865</v>
      </c>
      <c r="FD376">
        <v>5.22088</v>
      </c>
      <c r="FE376">
        <v>11.998</v>
      </c>
      <c r="FF376">
        <v>4.96555</v>
      </c>
      <c r="FG376">
        <v>3.29633</v>
      </c>
      <c r="FH376">
        <v>9999</v>
      </c>
      <c r="FI376">
        <v>9999</v>
      </c>
      <c r="FJ376">
        <v>9999</v>
      </c>
      <c r="FK376">
        <v>149.1</v>
      </c>
      <c r="FL376">
        <v>4.97094</v>
      </c>
      <c r="FM376">
        <v>1.86768</v>
      </c>
      <c r="FN376">
        <v>1.85898</v>
      </c>
      <c r="FO376">
        <v>1.86508</v>
      </c>
      <c r="FP376">
        <v>1.86309</v>
      </c>
      <c r="FQ376">
        <v>1.86445</v>
      </c>
      <c r="FR376">
        <v>1.85989</v>
      </c>
      <c r="FS376">
        <v>1.86398</v>
      </c>
      <c r="FT376">
        <v>0</v>
      </c>
      <c r="FU376">
        <v>0</v>
      </c>
      <c r="FV376">
        <v>0</v>
      </c>
      <c r="FW376">
        <v>0</v>
      </c>
      <c r="FX376" t="s">
        <v>364</v>
      </c>
      <c r="FY376" t="s">
        <v>365</v>
      </c>
      <c r="FZ376" t="s">
        <v>366</v>
      </c>
      <c r="GA376" t="s">
        <v>366</v>
      </c>
      <c r="GB376" t="s">
        <v>366</v>
      </c>
      <c r="GC376" t="s">
        <v>366</v>
      </c>
      <c r="GD376">
        <v>0</v>
      </c>
      <c r="GE376">
        <v>100</v>
      </c>
      <c r="GF376">
        <v>100</v>
      </c>
      <c r="GG376">
        <v>-3.066</v>
      </c>
      <c r="GH376">
        <v>-0.09039999999999999</v>
      </c>
      <c r="GI376">
        <v>-2.868309889394353</v>
      </c>
      <c r="GJ376">
        <v>-0.006773961979547998</v>
      </c>
      <c r="GK376">
        <v>-8.296070481250098E-08</v>
      </c>
      <c r="GL376">
        <v>3.322967193956903E-10</v>
      </c>
      <c r="GM376">
        <v>-0.07871069313407227</v>
      </c>
      <c r="GN376">
        <v>-0.00208336341840114</v>
      </c>
      <c r="GO376">
        <v>8.801746095907445E-05</v>
      </c>
      <c r="GP376">
        <v>-2.677693255255651E-07</v>
      </c>
      <c r="GQ376">
        <v>3</v>
      </c>
      <c r="GR376">
        <v>2052</v>
      </c>
      <c r="GS376">
        <v>2</v>
      </c>
      <c r="GT376">
        <v>18</v>
      </c>
      <c r="GU376">
        <v>64.3</v>
      </c>
      <c r="GV376">
        <v>64.2</v>
      </c>
      <c r="GW376">
        <v>0.216064</v>
      </c>
      <c r="GX376">
        <v>2.44019</v>
      </c>
      <c r="GY376">
        <v>1.44775</v>
      </c>
      <c r="GZ376">
        <v>2.323</v>
      </c>
      <c r="HA376">
        <v>1.55151</v>
      </c>
      <c r="HB376">
        <v>2.36572</v>
      </c>
      <c r="HC376">
        <v>30.2864</v>
      </c>
      <c r="HD376">
        <v>14.3247</v>
      </c>
      <c r="HE376">
        <v>18</v>
      </c>
      <c r="HF376">
        <v>616.057</v>
      </c>
      <c r="HG376">
        <v>428.464</v>
      </c>
      <c r="HH376">
        <v>22.0554</v>
      </c>
      <c r="HI376">
        <v>26.5346</v>
      </c>
      <c r="HJ376">
        <v>30.0006</v>
      </c>
      <c r="HK376">
        <v>26.4878</v>
      </c>
      <c r="HL376">
        <v>26.4157</v>
      </c>
      <c r="HM376">
        <v>4.32562</v>
      </c>
      <c r="HN376">
        <v>45.1196</v>
      </c>
      <c r="HO376">
        <v>0</v>
      </c>
      <c r="HP376">
        <v>21.988</v>
      </c>
      <c r="HQ376">
        <v>25</v>
      </c>
      <c r="HR376">
        <v>14.1694</v>
      </c>
      <c r="HS376">
        <v>99.8523</v>
      </c>
      <c r="HT376">
        <v>101.242</v>
      </c>
    </row>
    <row r="377" spans="1:228">
      <c r="A377">
        <v>361</v>
      </c>
      <c r="B377">
        <v>1728494816.5</v>
      </c>
      <c r="C377">
        <v>3879</v>
      </c>
      <c r="D377" t="s">
        <v>1092</v>
      </c>
      <c r="E377" t="s">
        <v>1093</v>
      </c>
      <c r="F377">
        <v>5</v>
      </c>
      <c r="G377" t="s">
        <v>357</v>
      </c>
      <c r="H377" t="s">
        <v>1090</v>
      </c>
      <c r="I377" t="s">
        <v>359</v>
      </c>
      <c r="J377" t="s">
        <v>1091</v>
      </c>
      <c r="K377">
        <v>1728494808.655172</v>
      </c>
      <c r="L377">
        <f>(M377)/1000</f>
        <v>0</v>
      </c>
      <c r="M377">
        <f>IF(BH377, AP377, AJ377)</f>
        <v>0</v>
      </c>
      <c r="N377">
        <f>IF(BH377, AK377, AI377)</f>
        <v>0</v>
      </c>
      <c r="O377">
        <f>BJ377 - IF(AW377&gt;1, N377*BD377*100.0/(AY377), 0)</f>
        <v>0</v>
      </c>
      <c r="P377">
        <f>((V377-L377/2)*O377-N377)/(V377+L377/2)</f>
        <v>0</v>
      </c>
      <c r="Q377">
        <f>P377*(BQ377+BR377)/1000.0</f>
        <v>0</v>
      </c>
      <c r="R377">
        <f>(BJ377 - IF(AW377&gt;1, N377*BD377*100.0/(AY377), 0))*(BQ377+BR377)/1000.0</f>
        <v>0</v>
      </c>
      <c r="S377">
        <f>2.0/((1/U377-1/T377)+SIGN(U377)*SQRT((1/U377-1/T377)*(1/U377-1/T377) + 4*BE377/((BE377+1)*(BE377+1))*(2*1/U377*1/T377-1/T377*1/T377)))</f>
        <v>0</v>
      </c>
      <c r="T377">
        <f>IF(LEFT(BF377,1)&lt;&gt;"0",IF(LEFT(BF377,1)="1",3.0,BG377),$D$5+$E$5*(BX377*BQ377/($K$5*1000))+$F$5*(BX377*BQ377/($K$5*1000))*MAX(MIN(BD377,$J$5),$I$5)*MAX(MIN(BD377,$J$5),$I$5)+$G$5*MAX(MIN(BD377,$J$5),$I$5)*(BX377*BQ377/($K$5*1000))+$H$5*(BX377*BQ377/($K$5*1000))*(BX377*BQ377/($K$5*1000)))</f>
        <v>0</v>
      </c>
      <c r="U377">
        <f>L377*(1000-(1000*0.61365*exp(17.502*Y377/(240.97+Y377))/(BQ377+BR377)+BL377)/2)/(1000*0.61365*exp(17.502*Y377/(240.97+Y377))/(BQ377+BR377)-BL377)</f>
        <v>0</v>
      </c>
      <c r="V377">
        <f>1/((BE377+1)/(S377/1.6)+1/(T377/1.37)) + BE377/((BE377+1)/(S377/1.6) + BE377/(T377/1.37))</f>
        <v>0</v>
      </c>
      <c r="W377">
        <f>(AZ377*BC377)</f>
        <v>0</v>
      </c>
      <c r="X377">
        <f>(BS377+(W377+2*0.95*5.67E-8*(((BS377+$B$7)+273)^4-(BS377+273)^4)-44100*L377)/(1.84*29.3*T377+8*0.95*5.67E-8*(BS377+273)^3))</f>
        <v>0</v>
      </c>
      <c r="Y377">
        <f>($C$7*BT377+$D$7*BU377+$E$7*X377)</f>
        <v>0</v>
      </c>
      <c r="Z377">
        <f>0.61365*exp(17.502*Y377/(240.97+Y377))</f>
        <v>0</v>
      </c>
      <c r="AA377">
        <f>(AB377/AC377*100)</f>
        <v>0</v>
      </c>
      <c r="AB377">
        <f>BL377*(BQ377+BR377)/1000</f>
        <v>0</v>
      </c>
      <c r="AC377">
        <f>0.61365*exp(17.502*BS377/(240.97+BS377))</f>
        <v>0</v>
      </c>
      <c r="AD377">
        <f>(Z377-BL377*(BQ377+BR377)/1000)</f>
        <v>0</v>
      </c>
      <c r="AE377">
        <f>(-L377*44100)</f>
        <v>0</v>
      </c>
      <c r="AF377">
        <f>2*29.3*T377*0.92*(BS377-Y377)</f>
        <v>0</v>
      </c>
      <c r="AG377">
        <f>2*0.95*5.67E-8*(((BS377+$B$7)+273)^4-(Y377+273)^4)</f>
        <v>0</v>
      </c>
      <c r="AH377">
        <f>W377+AG377+AE377+AF377</f>
        <v>0</v>
      </c>
      <c r="AI377">
        <f>BP377*AW377*(BK377-BJ377*(1000-AW377*BM377)/(1000-AW377*BL377))/(100*BD377)</f>
        <v>0</v>
      </c>
      <c r="AJ377">
        <f>1000*BP377*AW377*(BL377-BM377)/(100*BD377*(1000-AW377*BL377))</f>
        <v>0</v>
      </c>
      <c r="AK377">
        <f>(AL377 - AM377 - BQ377*1E3/(8.314*(BS377+273.15)) * AO377/BP377 * AN377) * BP377/(100*BD377) * (1000 - BM377)/1000</f>
        <v>0</v>
      </c>
      <c r="AL377">
        <v>25.39526486986952</v>
      </c>
      <c r="AM377">
        <v>26.4851206060606</v>
      </c>
      <c r="AN377">
        <v>0.001401437652121697</v>
      </c>
      <c r="AO377">
        <v>66.78554749712461</v>
      </c>
      <c r="AP377">
        <f>(AR377 - AQ377 + BQ377*1E3/(8.314*(BS377+273.15)) * AT377/BP377 * AS377) * BP377/(100*BD377) * 1000/(1000 - AR377)</f>
        <v>0</v>
      </c>
      <c r="AQ377">
        <v>14.1732680397256</v>
      </c>
      <c r="AR377">
        <v>16.20859878787879</v>
      </c>
      <c r="AS377">
        <v>0.0001069788005362015</v>
      </c>
      <c r="AT377">
        <v>79.48988405471586</v>
      </c>
      <c r="AU377">
        <v>0</v>
      </c>
      <c r="AV377">
        <v>0</v>
      </c>
      <c r="AW377">
        <f>IF(AU377*$H$13&gt;=AY377,1.0,(AY377/(AY377-AU377*$H$13)))</f>
        <v>0</v>
      </c>
      <c r="AX377">
        <f>(AW377-1)*100</f>
        <v>0</v>
      </c>
      <c r="AY377">
        <f>MAX(0,($B$13+$C$13*BX377)/(1+$D$13*BX377)*BQ377/(BS377+273)*$E$13)</f>
        <v>0</v>
      </c>
      <c r="AZ377">
        <f>$B$11*BY377+$C$11*BZ377+$F$11*CK377*(1-CN377)</f>
        <v>0</v>
      </c>
      <c r="BA377">
        <f>AZ377*BB377</f>
        <v>0</v>
      </c>
      <c r="BB377">
        <f>($B$11*$D$9+$C$11*$D$9+$F$11*((CX377+CP377)/MAX(CX377+CP377+CY377, 0.1)*$I$9+CY377/MAX(CX377+CP377+CY377, 0.1)*$J$9))/($B$11+$C$11+$F$11)</f>
        <v>0</v>
      </c>
      <c r="BC377">
        <f>($B$11*$K$9+$C$11*$K$9+$F$11*((CX377+CP377)/MAX(CX377+CP377+CY377, 0.1)*$P$9+CY377/MAX(CX377+CP377+CY377, 0.1)*$Q$9))/($B$11+$C$11+$F$11)</f>
        <v>0</v>
      </c>
      <c r="BD377">
        <v>6</v>
      </c>
      <c r="BE377">
        <v>0.5</v>
      </c>
      <c r="BF377" t="s">
        <v>361</v>
      </c>
      <c r="BG377">
        <v>2</v>
      </c>
      <c r="BH377" t="b">
        <v>1</v>
      </c>
      <c r="BI377">
        <v>1728494808.655172</v>
      </c>
      <c r="BJ377">
        <v>26.02836206896551</v>
      </c>
      <c r="BK377">
        <v>25.0735</v>
      </c>
      <c r="BL377">
        <v>16.20554137931035</v>
      </c>
      <c r="BM377">
        <v>14.17005517241379</v>
      </c>
      <c r="BN377">
        <v>29.09381379310345</v>
      </c>
      <c r="BO377">
        <v>16.29598275862069</v>
      </c>
      <c r="BP377">
        <v>599.9488620689654</v>
      </c>
      <c r="BQ377">
        <v>97.50546896551727</v>
      </c>
      <c r="BR377">
        <v>0.09988103103448276</v>
      </c>
      <c r="BS377">
        <v>24.93160689655172</v>
      </c>
      <c r="BT377">
        <v>25.08729655172414</v>
      </c>
      <c r="BU377">
        <v>999.9000000000002</v>
      </c>
      <c r="BV377">
        <v>0</v>
      </c>
      <c r="BW377">
        <v>0</v>
      </c>
      <c r="BX377">
        <v>9998.297931034484</v>
      </c>
      <c r="BY377">
        <v>0</v>
      </c>
      <c r="BZ377">
        <v>74.86488965517241</v>
      </c>
      <c r="CA377">
        <v>0.9548561793103448</v>
      </c>
      <c r="CB377">
        <v>26.45710689655172</v>
      </c>
      <c r="CC377">
        <v>25.43390344827586</v>
      </c>
      <c r="CD377">
        <v>2.035475172413793</v>
      </c>
      <c r="CE377">
        <v>25.0735</v>
      </c>
      <c r="CF377">
        <v>14.17005517241379</v>
      </c>
      <c r="CG377">
        <v>1.580127586206896</v>
      </c>
      <c r="CH377">
        <v>1.381658620689655</v>
      </c>
      <c r="CI377">
        <v>13.76636896551724</v>
      </c>
      <c r="CJ377">
        <v>11.71781724137931</v>
      </c>
      <c r="CK377">
        <v>1599.991034482759</v>
      </c>
      <c r="CL377">
        <v>0.6919889310344827</v>
      </c>
      <c r="CM377">
        <v>0.3080109999999999</v>
      </c>
      <c r="CN377">
        <v>0</v>
      </c>
      <c r="CO377">
        <v>2.200437931034482</v>
      </c>
      <c r="CP377">
        <v>0</v>
      </c>
      <c r="CQ377">
        <v>5557.074827586207</v>
      </c>
      <c r="CR377">
        <v>13790.05517241379</v>
      </c>
      <c r="CS377">
        <v>36.75855172413793</v>
      </c>
      <c r="CT377">
        <v>38</v>
      </c>
      <c r="CU377">
        <v>37.39851724137931</v>
      </c>
      <c r="CV377">
        <v>36.25</v>
      </c>
      <c r="CW377">
        <v>36.19134482758621</v>
      </c>
      <c r="CX377">
        <v>1107.176551724138</v>
      </c>
      <c r="CY377">
        <v>492.8144827586207</v>
      </c>
      <c r="CZ377">
        <v>0</v>
      </c>
      <c r="DA377">
        <v>1728494873.2</v>
      </c>
      <c r="DB377">
        <v>0</v>
      </c>
      <c r="DC377">
        <v>1728490956.5</v>
      </c>
      <c r="DD377" t="s">
        <v>362</v>
      </c>
      <c r="DE377">
        <v>1728490952.5</v>
      </c>
      <c r="DF377">
        <v>1728490956.5</v>
      </c>
      <c r="DG377">
        <v>1</v>
      </c>
      <c r="DH377">
        <v>-0.065</v>
      </c>
      <c r="DI377">
        <v>-0.008</v>
      </c>
      <c r="DJ377">
        <v>-3.246</v>
      </c>
      <c r="DK377">
        <v>-0.091</v>
      </c>
      <c r="DL377">
        <v>52</v>
      </c>
      <c r="DM377">
        <v>15</v>
      </c>
      <c r="DN377">
        <v>0.25</v>
      </c>
      <c r="DO377">
        <v>0.13</v>
      </c>
      <c r="DP377">
        <v>0.9874558097560975</v>
      </c>
      <c r="DQ377">
        <v>-0.7995609198606247</v>
      </c>
      <c r="DR377">
        <v>0.2122950035289571</v>
      </c>
      <c r="DS377">
        <v>0</v>
      </c>
      <c r="DT377">
        <v>2.021033170731708</v>
      </c>
      <c r="DU377">
        <v>0.1997588153310115</v>
      </c>
      <c r="DV377">
        <v>0.02628020598343602</v>
      </c>
      <c r="DW377">
        <v>0</v>
      </c>
      <c r="DX377">
        <v>0</v>
      </c>
      <c r="DY377">
        <v>2</v>
      </c>
      <c r="DZ377" t="s">
        <v>386</v>
      </c>
      <c r="EA377">
        <v>3.22977</v>
      </c>
      <c r="EB377">
        <v>2.70423</v>
      </c>
      <c r="EC377">
        <v>0.00845311</v>
      </c>
      <c r="ED377">
        <v>0.00771106</v>
      </c>
      <c r="EE377">
        <v>0.0846491</v>
      </c>
      <c r="EF377">
        <v>0.0768889</v>
      </c>
      <c r="EG377">
        <v>32571.7</v>
      </c>
      <c r="EH377">
        <v>31760</v>
      </c>
      <c r="EI377">
        <v>31460.5</v>
      </c>
      <c r="EJ377">
        <v>30344.1</v>
      </c>
      <c r="EK377">
        <v>38581.7</v>
      </c>
      <c r="EL377">
        <v>37034.1</v>
      </c>
      <c r="EM377">
        <v>44101.7</v>
      </c>
      <c r="EN377">
        <v>42367.1</v>
      </c>
      <c r="EO377">
        <v>2.15468</v>
      </c>
      <c r="EP377">
        <v>1.85847</v>
      </c>
      <c r="EQ377">
        <v>0.0670478</v>
      </c>
      <c r="ER377">
        <v>0</v>
      </c>
      <c r="ES377">
        <v>23.9844</v>
      </c>
      <c r="ET377">
        <v>999.9</v>
      </c>
      <c r="EU377">
        <v>69.2</v>
      </c>
      <c r="EV377">
        <v>25.2</v>
      </c>
      <c r="EW377">
        <v>22.8371</v>
      </c>
      <c r="EX377">
        <v>61.2419</v>
      </c>
      <c r="EY377">
        <v>24.6995</v>
      </c>
      <c r="EZ377">
        <v>1</v>
      </c>
      <c r="FA377">
        <v>-0.0287373</v>
      </c>
      <c r="FB377">
        <v>2.11665</v>
      </c>
      <c r="FC377">
        <v>20.1852</v>
      </c>
      <c r="FD377">
        <v>5.21639</v>
      </c>
      <c r="FE377">
        <v>11.998</v>
      </c>
      <c r="FF377">
        <v>4.9646</v>
      </c>
      <c r="FG377">
        <v>3.2956</v>
      </c>
      <c r="FH377">
        <v>9999</v>
      </c>
      <c r="FI377">
        <v>9999</v>
      </c>
      <c r="FJ377">
        <v>9999</v>
      </c>
      <c r="FK377">
        <v>149.1</v>
      </c>
      <c r="FL377">
        <v>4.97096</v>
      </c>
      <c r="FM377">
        <v>1.86768</v>
      </c>
      <c r="FN377">
        <v>1.85898</v>
      </c>
      <c r="FO377">
        <v>1.86511</v>
      </c>
      <c r="FP377">
        <v>1.86306</v>
      </c>
      <c r="FQ377">
        <v>1.86446</v>
      </c>
      <c r="FR377">
        <v>1.85988</v>
      </c>
      <c r="FS377">
        <v>1.86399</v>
      </c>
      <c r="FT377">
        <v>0</v>
      </c>
      <c r="FU377">
        <v>0</v>
      </c>
      <c r="FV377">
        <v>0</v>
      </c>
      <c r="FW377">
        <v>0</v>
      </c>
      <c r="FX377" t="s">
        <v>364</v>
      </c>
      <c r="FY377" t="s">
        <v>365</v>
      </c>
      <c r="FZ377" t="s">
        <v>366</v>
      </c>
      <c r="GA377" t="s">
        <v>366</v>
      </c>
      <c r="GB377" t="s">
        <v>366</v>
      </c>
      <c r="GC377" t="s">
        <v>366</v>
      </c>
      <c r="GD377">
        <v>0</v>
      </c>
      <c r="GE377">
        <v>100</v>
      </c>
      <c r="GF377">
        <v>100</v>
      </c>
      <c r="GG377">
        <v>-3.066</v>
      </c>
      <c r="GH377">
        <v>-0.09039999999999999</v>
      </c>
      <c r="GI377">
        <v>-2.868309889394353</v>
      </c>
      <c r="GJ377">
        <v>-0.006773961979547998</v>
      </c>
      <c r="GK377">
        <v>-8.296070481250098E-08</v>
      </c>
      <c r="GL377">
        <v>3.322967193956903E-10</v>
      </c>
      <c r="GM377">
        <v>-0.07871069313407227</v>
      </c>
      <c r="GN377">
        <v>-0.00208336341840114</v>
      </c>
      <c r="GO377">
        <v>8.801746095907445E-05</v>
      </c>
      <c r="GP377">
        <v>-2.677693255255651E-07</v>
      </c>
      <c r="GQ377">
        <v>3</v>
      </c>
      <c r="GR377">
        <v>2052</v>
      </c>
      <c r="GS377">
        <v>2</v>
      </c>
      <c r="GT377">
        <v>18</v>
      </c>
      <c r="GU377">
        <v>64.40000000000001</v>
      </c>
      <c r="GV377">
        <v>64.3</v>
      </c>
      <c r="GW377">
        <v>0.235596</v>
      </c>
      <c r="GX377">
        <v>2.45483</v>
      </c>
      <c r="GY377">
        <v>1.44897</v>
      </c>
      <c r="GZ377">
        <v>2.323</v>
      </c>
      <c r="HA377">
        <v>1.55151</v>
      </c>
      <c r="HB377">
        <v>2.26318</v>
      </c>
      <c r="HC377">
        <v>30.2864</v>
      </c>
      <c r="HD377">
        <v>14.3072</v>
      </c>
      <c r="HE377">
        <v>18</v>
      </c>
      <c r="HF377">
        <v>616.231</v>
      </c>
      <c r="HG377">
        <v>428.41</v>
      </c>
      <c r="HH377">
        <v>21.9653</v>
      </c>
      <c r="HI377">
        <v>26.5402</v>
      </c>
      <c r="HJ377">
        <v>30.0005</v>
      </c>
      <c r="HK377">
        <v>26.4923</v>
      </c>
      <c r="HL377">
        <v>26.4201</v>
      </c>
      <c r="HM377">
        <v>4.73815</v>
      </c>
      <c r="HN377">
        <v>45.1196</v>
      </c>
      <c r="HO377">
        <v>0</v>
      </c>
      <c r="HP377">
        <v>21.9027</v>
      </c>
      <c r="HQ377">
        <v>40.0343</v>
      </c>
      <c r="HR377">
        <v>14.1694</v>
      </c>
      <c r="HS377">
        <v>99.8527</v>
      </c>
      <c r="HT377">
        <v>101.242</v>
      </c>
    </row>
    <row r="378" spans="1:228">
      <c r="A378">
        <v>362</v>
      </c>
      <c r="B378">
        <v>1728494821.5</v>
      </c>
      <c r="C378">
        <v>3884</v>
      </c>
      <c r="D378" t="s">
        <v>1094</v>
      </c>
      <c r="E378" t="s">
        <v>1095</v>
      </c>
      <c r="F378">
        <v>5</v>
      </c>
      <c r="G378" t="s">
        <v>357</v>
      </c>
      <c r="H378" t="s">
        <v>1090</v>
      </c>
      <c r="I378" t="s">
        <v>359</v>
      </c>
      <c r="J378" t="s">
        <v>1091</v>
      </c>
      <c r="K378">
        <v>1728494813.732143</v>
      </c>
      <c r="L378">
        <f>(M378)/1000</f>
        <v>0</v>
      </c>
      <c r="M378">
        <f>IF(BH378, AP378, AJ378)</f>
        <v>0</v>
      </c>
      <c r="N378">
        <f>IF(BH378, AK378, AI378)</f>
        <v>0</v>
      </c>
      <c r="O378">
        <f>BJ378 - IF(AW378&gt;1, N378*BD378*100.0/(AY378), 0)</f>
        <v>0</v>
      </c>
      <c r="P378">
        <f>((V378-L378/2)*O378-N378)/(V378+L378/2)</f>
        <v>0</v>
      </c>
      <c r="Q378">
        <f>P378*(BQ378+BR378)/1000.0</f>
        <v>0</v>
      </c>
      <c r="R378">
        <f>(BJ378 - IF(AW378&gt;1, N378*BD378*100.0/(AY378), 0))*(BQ378+BR378)/1000.0</f>
        <v>0</v>
      </c>
      <c r="S378">
        <f>2.0/((1/U378-1/T378)+SIGN(U378)*SQRT((1/U378-1/T378)*(1/U378-1/T378) + 4*BE378/((BE378+1)*(BE378+1))*(2*1/U378*1/T378-1/T378*1/T378)))</f>
        <v>0</v>
      </c>
      <c r="T378">
        <f>IF(LEFT(BF378,1)&lt;&gt;"0",IF(LEFT(BF378,1)="1",3.0,BG378),$D$5+$E$5*(BX378*BQ378/($K$5*1000))+$F$5*(BX378*BQ378/($K$5*1000))*MAX(MIN(BD378,$J$5),$I$5)*MAX(MIN(BD378,$J$5),$I$5)+$G$5*MAX(MIN(BD378,$J$5),$I$5)*(BX378*BQ378/($K$5*1000))+$H$5*(BX378*BQ378/($K$5*1000))*(BX378*BQ378/($K$5*1000)))</f>
        <v>0</v>
      </c>
      <c r="U378">
        <f>L378*(1000-(1000*0.61365*exp(17.502*Y378/(240.97+Y378))/(BQ378+BR378)+BL378)/2)/(1000*0.61365*exp(17.502*Y378/(240.97+Y378))/(BQ378+BR378)-BL378)</f>
        <v>0</v>
      </c>
      <c r="V378">
        <f>1/((BE378+1)/(S378/1.6)+1/(T378/1.37)) + BE378/((BE378+1)/(S378/1.6) + BE378/(T378/1.37))</f>
        <v>0</v>
      </c>
      <c r="W378">
        <f>(AZ378*BC378)</f>
        <v>0</v>
      </c>
      <c r="X378">
        <f>(BS378+(W378+2*0.95*5.67E-8*(((BS378+$B$7)+273)^4-(BS378+273)^4)-44100*L378)/(1.84*29.3*T378+8*0.95*5.67E-8*(BS378+273)^3))</f>
        <v>0</v>
      </c>
      <c r="Y378">
        <f>($C$7*BT378+$D$7*BU378+$E$7*X378)</f>
        <v>0</v>
      </c>
      <c r="Z378">
        <f>0.61365*exp(17.502*Y378/(240.97+Y378))</f>
        <v>0</v>
      </c>
      <c r="AA378">
        <f>(AB378/AC378*100)</f>
        <v>0</v>
      </c>
      <c r="AB378">
        <f>BL378*(BQ378+BR378)/1000</f>
        <v>0</v>
      </c>
      <c r="AC378">
        <f>0.61365*exp(17.502*BS378/(240.97+BS378))</f>
        <v>0</v>
      </c>
      <c r="AD378">
        <f>(Z378-BL378*(BQ378+BR378)/1000)</f>
        <v>0</v>
      </c>
      <c r="AE378">
        <f>(-L378*44100)</f>
        <v>0</v>
      </c>
      <c r="AF378">
        <f>2*29.3*T378*0.92*(BS378-Y378)</f>
        <v>0</v>
      </c>
      <c r="AG378">
        <f>2*0.95*5.67E-8*(((BS378+$B$7)+273)^4-(Y378+273)^4)</f>
        <v>0</v>
      </c>
      <c r="AH378">
        <f>W378+AG378+AE378+AF378</f>
        <v>0</v>
      </c>
      <c r="AI378">
        <f>BP378*AW378*(BK378-BJ378*(1000-AW378*BM378)/(1000-AW378*BL378))/(100*BD378)</f>
        <v>0</v>
      </c>
      <c r="AJ378">
        <f>1000*BP378*AW378*(BL378-BM378)/(100*BD378*(1000-AW378*BL378))</f>
        <v>0</v>
      </c>
      <c r="AK378">
        <f>(AL378 - AM378 - BQ378*1E3/(8.314*(BS378+273.15)) * AO378/BP378 * AN378) * BP378/(100*BD378) * (1000 - BM378)/1000</f>
        <v>0</v>
      </c>
      <c r="AL378">
        <v>30.74078693654456</v>
      </c>
      <c r="AM378">
        <v>28.84230909090908</v>
      </c>
      <c r="AN378">
        <v>0.6817903698235983</v>
      </c>
      <c r="AO378">
        <v>66.78554749712461</v>
      </c>
      <c r="AP378">
        <f>(AR378 - AQ378 + BQ378*1E3/(8.314*(BS378+273.15)) * AT378/BP378 * AS378) * BP378/(100*BD378) * 1000/(1000 - AR378)</f>
        <v>0</v>
      </c>
      <c r="AQ378">
        <v>14.17795577531711</v>
      </c>
      <c r="AR378">
        <v>16.21073878787879</v>
      </c>
      <c r="AS378">
        <v>1.096133901734909E-05</v>
      </c>
      <c r="AT378">
        <v>79.48988405471586</v>
      </c>
      <c r="AU378">
        <v>0</v>
      </c>
      <c r="AV378">
        <v>0</v>
      </c>
      <c r="AW378">
        <f>IF(AU378*$H$13&gt;=AY378,1.0,(AY378/(AY378-AU378*$H$13)))</f>
        <v>0</v>
      </c>
      <c r="AX378">
        <f>(AW378-1)*100</f>
        <v>0</v>
      </c>
      <c r="AY378">
        <f>MAX(0,($B$13+$C$13*BX378)/(1+$D$13*BX378)*BQ378/(BS378+273)*$E$13)</f>
        <v>0</v>
      </c>
      <c r="AZ378">
        <f>$B$11*BY378+$C$11*BZ378+$F$11*CK378*(1-CN378)</f>
        <v>0</v>
      </c>
      <c r="BA378">
        <f>AZ378*BB378</f>
        <v>0</v>
      </c>
      <c r="BB378">
        <f>($B$11*$D$9+$C$11*$D$9+$F$11*((CX378+CP378)/MAX(CX378+CP378+CY378, 0.1)*$I$9+CY378/MAX(CX378+CP378+CY378, 0.1)*$J$9))/($B$11+$C$11+$F$11)</f>
        <v>0</v>
      </c>
      <c r="BC378">
        <f>($B$11*$K$9+$C$11*$K$9+$F$11*((CX378+CP378)/MAX(CX378+CP378+CY378, 0.1)*$P$9+CY378/MAX(CX378+CP378+CY378, 0.1)*$Q$9))/($B$11+$C$11+$F$11)</f>
        <v>0</v>
      </c>
      <c r="BD378">
        <v>6</v>
      </c>
      <c r="BE378">
        <v>0.5</v>
      </c>
      <c r="BF378" t="s">
        <v>361</v>
      </c>
      <c r="BG378">
        <v>2</v>
      </c>
      <c r="BH378" t="b">
        <v>1</v>
      </c>
      <c r="BI378">
        <v>1728494813.732143</v>
      </c>
      <c r="BJ378">
        <v>26.36833571428571</v>
      </c>
      <c r="BK378">
        <v>26.78826428571429</v>
      </c>
      <c r="BL378">
        <v>16.20716785714286</v>
      </c>
      <c r="BM378">
        <v>14.17246785714286</v>
      </c>
      <c r="BN378">
        <v>29.43611071428571</v>
      </c>
      <c r="BO378">
        <v>16.29761785714286</v>
      </c>
      <c r="BP378">
        <v>599.94975</v>
      </c>
      <c r="BQ378">
        <v>97.50553214285715</v>
      </c>
      <c r="BR378">
        <v>0.09992938214285714</v>
      </c>
      <c r="BS378">
        <v>24.92812142857143</v>
      </c>
      <c r="BT378">
        <v>25.08946071428572</v>
      </c>
      <c r="BU378">
        <v>999.9000000000002</v>
      </c>
      <c r="BV378">
        <v>0</v>
      </c>
      <c r="BW378">
        <v>0</v>
      </c>
      <c r="BX378">
        <v>9993.619642857142</v>
      </c>
      <c r="BY378">
        <v>0</v>
      </c>
      <c r="BZ378">
        <v>74.99312499999999</v>
      </c>
      <c r="CA378">
        <v>-0.4199311357142857</v>
      </c>
      <c r="CB378">
        <v>26.80272857142857</v>
      </c>
      <c r="CC378">
        <v>27.17338928571428</v>
      </c>
      <c r="CD378">
        <v>2.034696071428571</v>
      </c>
      <c r="CE378">
        <v>26.78826428571429</v>
      </c>
      <c r="CF378">
        <v>14.17246785714286</v>
      </c>
      <c r="CG378">
        <v>1.580287857142858</v>
      </c>
      <c r="CH378">
        <v>1.381894642857143</v>
      </c>
      <c r="CI378">
        <v>13.76793214285714</v>
      </c>
      <c r="CJ378">
        <v>11.7204</v>
      </c>
      <c r="CK378">
        <v>1599.979642857143</v>
      </c>
      <c r="CL378">
        <v>0.6919867142857142</v>
      </c>
      <c r="CM378">
        <v>0.3080132142857143</v>
      </c>
      <c r="CN378">
        <v>0</v>
      </c>
      <c r="CO378">
        <v>2.223496428571429</v>
      </c>
      <c r="CP378">
        <v>0</v>
      </c>
      <c r="CQ378">
        <v>5545.152857142856</v>
      </c>
      <c r="CR378">
        <v>13789.93571428571</v>
      </c>
      <c r="CS378">
        <v>36.75</v>
      </c>
      <c r="CT378">
        <v>37.99771428571428</v>
      </c>
      <c r="CU378">
        <v>37.37942857142857</v>
      </c>
      <c r="CV378">
        <v>36.25664285714286</v>
      </c>
      <c r="CW378">
        <v>36.18925</v>
      </c>
      <c r="CX378">
        <v>1107.165</v>
      </c>
      <c r="CY378">
        <v>492.8146428571429</v>
      </c>
      <c r="CZ378">
        <v>0</v>
      </c>
      <c r="DA378">
        <v>1728494878.6</v>
      </c>
      <c r="DB378">
        <v>0</v>
      </c>
      <c r="DC378">
        <v>1728490956.5</v>
      </c>
      <c r="DD378" t="s">
        <v>362</v>
      </c>
      <c r="DE378">
        <v>1728490952.5</v>
      </c>
      <c r="DF378">
        <v>1728490956.5</v>
      </c>
      <c r="DG378">
        <v>1</v>
      </c>
      <c r="DH378">
        <v>-0.065</v>
      </c>
      <c r="DI378">
        <v>-0.008</v>
      </c>
      <c r="DJ378">
        <v>-3.246</v>
      </c>
      <c r="DK378">
        <v>-0.091</v>
      </c>
      <c r="DL378">
        <v>52</v>
      </c>
      <c r="DM378">
        <v>15</v>
      </c>
      <c r="DN378">
        <v>0.25</v>
      </c>
      <c r="DO378">
        <v>0.13</v>
      </c>
      <c r="DP378">
        <v>0.143251105</v>
      </c>
      <c r="DQ378">
        <v>-12.79754147617261</v>
      </c>
      <c r="DR378">
        <v>1.697207630835285</v>
      </c>
      <c r="DS378">
        <v>0</v>
      </c>
      <c r="DT378">
        <v>2.03427875</v>
      </c>
      <c r="DU378">
        <v>-0.004445515947466609</v>
      </c>
      <c r="DV378">
        <v>0.003474735376615056</v>
      </c>
      <c r="DW378">
        <v>1</v>
      </c>
      <c r="DX378">
        <v>1</v>
      </c>
      <c r="DY378">
        <v>2</v>
      </c>
      <c r="DZ378" t="s">
        <v>363</v>
      </c>
      <c r="EA378">
        <v>3.22983</v>
      </c>
      <c r="EB378">
        <v>2.70426</v>
      </c>
      <c r="EC378">
        <v>0.0092616</v>
      </c>
      <c r="ED378">
        <v>0.0102352</v>
      </c>
      <c r="EE378">
        <v>0.084659</v>
      </c>
      <c r="EF378">
        <v>0.0768957</v>
      </c>
      <c r="EG378">
        <v>32544.7</v>
      </c>
      <c r="EH378">
        <v>31678.7</v>
      </c>
      <c r="EI378">
        <v>31460</v>
      </c>
      <c r="EJ378">
        <v>30343.7</v>
      </c>
      <c r="EK378">
        <v>38580.8</v>
      </c>
      <c r="EL378">
        <v>37033.3</v>
      </c>
      <c r="EM378">
        <v>44101.1</v>
      </c>
      <c r="EN378">
        <v>42366.4</v>
      </c>
      <c r="EO378">
        <v>2.15447</v>
      </c>
      <c r="EP378">
        <v>1.85855</v>
      </c>
      <c r="EQ378">
        <v>0.0669211</v>
      </c>
      <c r="ER378">
        <v>0</v>
      </c>
      <c r="ES378">
        <v>23.9941</v>
      </c>
      <c r="ET378">
        <v>999.9</v>
      </c>
      <c r="EU378">
        <v>69.2</v>
      </c>
      <c r="EV378">
        <v>25.2</v>
      </c>
      <c r="EW378">
        <v>22.8363</v>
      </c>
      <c r="EX378">
        <v>60.9219</v>
      </c>
      <c r="EY378">
        <v>24.6354</v>
      </c>
      <c r="EZ378">
        <v>1</v>
      </c>
      <c r="FA378">
        <v>-0.0281479</v>
      </c>
      <c r="FB378">
        <v>2.17155</v>
      </c>
      <c r="FC378">
        <v>20.1863</v>
      </c>
      <c r="FD378">
        <v>5.21654</v>
      </c>
      <c r="FE378">
        <v>11.998</v>
      </c>
      <c r="FF378">
        <v>4.9647</v>
      </c>
      <c r="FG378">
        <v>3.29558</v>
      </c>
      <c r="FH378">
        <v>9999</v>
      </c>
      <c r="FI378">
        <v>9999</v>
      </c>
      <c r="FJ378">
        <v>9999</v>
      </c>
      <c r="FK378">
        <v>149.1</v>
      </c>
      <c r="FL378">
        <v>4.97097</v>
      </c>
      <c r="FM378">
        <v>1.86768</v>
      </c>
      <c r="FN378">
        <v>1.85898</v>
      </c>
      <c r="FO378">
        <v>1.86509</v>
      </c>
      <c r="FP378">
        <v>1.86309</v>
      </c>
      <c r="FQ378">
        <v>1.86446</v>
      </c>
      <c r="FR378">
        <v>1.85987</v>
      </c>
      <c r="FS378">
        <v>1.864</v>
      </c>
      <c r="FT378">
        <v>0</v>
      </c>
      <c r="FU378">
        <v>0</v>
      </c>
      <c r="FV378">
        <v>0</v>
      </c>
      <c r="FW378">
        <v>0</v>
      </c>
      <c r="FX378" t="s">
        <v>364</v>
      </c>
      <c r="FY378" t="s">
        <v>365</v>
      </c>
      <c r="FZ378" t="s">
        <v>366</v>
      </c>
      <c r="GA378" t="s">
        <v>366</v>
      </c>
      <c r="GB378" t="s">
        <v>366</v>
      </c>
      <c r="GC378" t="s">
        <v>366</v>
      </c>
      <c r="GD378">
        <v>0</v>
      </c>
      <c r="GE378">
        <v>100</v>
      </c>
      <c r="GF378">
        <v>100</v>
      </c>
      <c r="GG378">
        <v>-3.085</v>
      </c>
      <c r="GH378">
        <v>-0.09039999999999999</v>
      </c>
      <c r="GI378">
        <v>-2.868309889394353</v>
      </c>
      <c r="GJ378">
        <v>-0.006773961979547998</v>
      </c>
      <c r="GK378">
        <v>-8.296070481250098E-08</v>
      </c>
      <c r="GL378">
        <v>3.322967193956903E-10</v>
      </c>
      <c r="GM378">
        <v>-0.07871069313407227</v>
      </c>
      <c r="GN378">
        <v>-0.00208336341840114</v>
      </c>
      <c r="GO378">
        <v>8.801746095907445E-05</v>
      </c>
      <c r="GP378">
        <v>-2.677693255255651E-07</v>
      </c>
      <c r="GQ378">
        <v>3</v>
      </c>
      <c r="GR378">
        <v>2052</v>
      </c>
      <c r="GS378">
        <v>2</v>
      </c>
      <c r="GT378">
        <v>18</v>
      </c>
      <c r="GU378">
        <v>64.5</v>
      </c>
      <c r="GV378">
        <v>64.40000000000001</v>
      </c>
      <c r="GW378">
        <v>0.26001</v>
      </c>
      <c r="GX378">
        <v>2.43896</v>
      </c>
      <c r="GY378">
        <v>1.44775</v>
      </c>
      <c r="GZ378">
        <v>2.323</v>
      </c>
      <c r="HA378">
        <v>1.55151</v>
      </c>
      <c r="HB378">
        <v>2.38037</v>
      </c>
      <c r="HC378">
        <v>30.2864</v>
      </c>
      <c r="HD378">
        <v>14.3334</v>
      </c>
      <c r="HE378">
        <v>18</v>
      </c>
      <c r="HF378">
        <v>616.143</v>
      </c>
      <c r="HG378">
        <v>428.49</v>
      </c>
      <c r="HH378">
        <v>21.8787</v>
      </c>
      <c r="HI378">
        <v>26.5458</v>
      </c>
      <c r="HJ378">
        <v>30.0005</v>
      </c>
      <c r="HK378">
        <v>26.4975</v>
      </c>
      <c r="HL378">
        <v>26.4248</v>
      </c>
      <c r="HM378">
        <v>5.23341</v>
      </c>
      <c r="HN378">
        <v>45.1196</v>
      </c>
      <c r="HO378">
        <v>0</v>
      </c>
      <c r="HP378">
        <v>21.81</v>
      </c>
      <c r="HQ378">
        <v>50.0519</v>
      </c>
      <c r="HR378">
        <v>14.1694</v>
      </c>
      <c r="HS378">
        <v>99.85129999999999</v>
      </c>
      <c r="HT378">
        <v>101.24</v>
      </c>
    </row>
    <row r="379" spans="1:228">
      <c r="A379">
        <v>363</v>
      </c>
      <c r="B379">
        <v>1728494826.5</v>
      </c>
      <c r="C379">
        <v>3889</v>
      </c>
      <c r="D379" t="s">
        <v>1096</v>
      </c>
      <c r="E379" t="s">
        <v>1097</v>
      </c>
      <c r="F379">
        <v>5</v>
      </c>
      <c r="G379" t="s">
        <v>357</v>
      </c>
      <c r="H379" t="s">
        <v>1090</v>
      </c>
      <c r="I379" t="s">
        <v>359</v>
      </c>
      <c r="J379" t="s">
        <v>1091</v>
      </c>
      <c r="K379">
        <v>1728494819</v>
      </c>
      <c r="L379">
        <f>(M379)/1000</f>
        <v>0</v>
      </c>
      <c r="M379">
        <f>IF(BH379, AP379, AJ379)</f>
        <v>0</v>
      </c>
      <c r="N379">
        <f>IF(BH379, AK379, AI379)</f>
        <v>0</v>
      </c>
      <c r="O379">
        <f>BJ379 - IF(AW379&gt;1, N379*BD379*100.0/(AY379), 0)</f>
        <v>0</v>
      </c>
      <c r="P379">
        <f>((V379-L379/2)*O379-N379)/(V379+L379/2)</f>
        <v>0</v>
      </c>
      <c r="Q379">
        <f>P379*(BQ379+BR379)/1000.0</f>
        <v>0</v>
      </c>
      <c r="R379">
        <f>(BJ379 - IF(AW379&gt;1, N379*BD379*100.0/(AY379), 0))*(BQ379+BR379)/1000.0</f>
        <v>0</v>
      </c>
      <c r="S379">
        <f>2.0/((1/U379-1/T379)+SIGN(U379)*SQRT((1/U379-1/T379)*(1/U379-1/T379) + 4*BE379/((BE379+1)*(BE379+1))*(2*1/U379*1/T379-1/T379*1/T379)))</f>
        <v>0</v>
      </c>
      <c r="T379">
        <f>IF(LEFT(BF379,1)&lt;&gt;"0",IF(LEFT(BF379,1)="1",3.0,BG379),$D$5+$E$5*(BX379*BQ379/($K$5*1000))+$F$5*(BX379*BQ379/($K$5*1000))*MAX(MIN(BD379,$J$5),$I$5)*MAX(MIN(BD379,$J$5),$I$5)+$G$5*MAX(MIN(BD379,$J$5),$I$5)*(BX379*BQ379/($K$5*1000))+$H$5*(BX379*BQ379/($K$5*1000))*(BX379*BQ379/($K$5*1000)))</f>
        <v>0</v>
      </c>
      <c r="U379">
        <f>L379*(1000-(1000*0.61365*exp(17.502*Y379/(240.97+Y379))/(BQ379+BR379)+BL379)/2)/(1000*0.61365*exp(17.502*Y379/(240.97+Y379))/(BQ379+BR379)-BL379)</f>
        <v>0</v>
      </c>
      <c r="V379">
        <f>1/((BE379+1)/(S379/1.6)+1/(T379/1.37)) + BE379/((BE379+1)/(S379/1.6) + BE379/(T379/1.37))</f>
        <v>0</v>
      </c>
      <c r="W379">
        <f>(AZ379*BC379)</f>
        <v>0</v>
      </c>
      <c r="X379">
        <f>(BS379+(W379+2*0.95*5.67E-8*(((BS379+$B$7)+273)^4-(BS379+273)^4)-44100*L379)/(1.84*29.3*T379+8*0.95*5.67E-8*(BS379+273)^3))</f>
        <v>0</v>
      </c>
      <c r="Y379">
        <f>($C$7*BT379+$D$7*BU379+$E$7*X379)</f>
        <v>0</v>
      </c>
      <c r="Z379">
        <f>0.61365*exp(17.502*Y379/(240.97+Y379))</f>
        <v>0</v>
      </c>
      <c r="AA379">
        <f>(AB379/AC379*100)</f>
        <v>0</v>
      </c>
      <c r="AB379">
        <f>BL379*(BQ379+BR379)/1000</f>
        <v>0</v>
      </c>
      <c r="AC379">
        <f>0.61365*exp(17.502*BS379/(240.97+BS379))</f>
        <v>0</v>
      </c>
      <c r="AD379">
        <f>(Z379-BL379*(BQ379+BR379)/1000)</f>
        <v>0</v>
      </c>
      <c r="AE379">
        <f>(-L379*44100)</f>
        <v>0</v>
      </c>
      <c r="AF379">
        <f>2*29.3*T379*0.92*(BS379-Y379)</f>
        <v>0</v>
      </c>
      <c r="AG379">
        <f>2*0.95*5.67E-8*(((BS379+$B$7)+273)^4-(Y379+273)^4)</f>
        <v>0</v>
      </c>
      <c r="AH379">
        <f>W379+AG379+AE379+AF379</f>
        <v>0</v>
      </c>
      <c r="AI379">
        <f>BP379*AW379*(BK379-BJ379*(1000-AW379*BM379)/(1000-AW379*BL379))/(100*BD379)</f>
        <v>0</v>
      </c>
      <c r="AJ379">
        <f>1000*BP379*AW379*(BL379-BM379)/(100*BD379*(1000-AW379*BL379))</f>
        <v>0</v>
      </c>
      <c r="AK379">
        <f>(AL379 - AM379 - BQ379*1E3/(8.314*(BS379+273.15)) * AO379/BP379 * AN379) * BP379/(100*BD379) * (1000 - BM379)/1000</f>
        <v>0</v>
      </c>
      <c r="AL379">
        <v>41.31871322384276</v>
      </c>
      <c r="AM379">
        <v>35.62850727272726</v>
      </c>
      <c r="AN379">
        <v>1.523168923651765</v>
      </c>
      <c r="AO379">
        <v>66.78554749712461</v>
      </c>
      <c r="AP379">
        <f>(AR379 - AQ379 + BQ379*1E3/(8.314*(BS379+273.15)) * AT379/BP379 * AS379) * BP379/(100*BD379) * 1000/(1000 - AR379)</f>
        <v>0</v>
      </c>
      <c r="AQ379">
        <v>14.17763196472584</v>
      </c>
      <c r="AR379">
        <v>16.21244484848485</v>
      </c>
      <c r="AS379">
        <v>1.374069768247908E-06</v>
      </c>
      <c r="AT379">
        <v>79.48988405471586</v>
      </c>
      <c r="AU379">
        <v>0</v>
      </c>
      <c r="AV379">
        <v>0</v>
      </c>
      <c r="AW379">
        <f>IF(AU379*$H$13&gt;=AY379,1.0,(AY379/(AY379-AU379*$H$13)))</f>
        <v>0</v>
      </c>
      <c r="AX379">
        <f>(AW379-1)*100</f>
        <v>0</v>
      </c>
      <c r="AY379">
        <f>MAX(0,($B$13+$C$13*BX379)/(1+$D$13*BX379)*BQ379/(BS379+273)*$E$13)</f>
        <v>0</v>
      </c>
      <c r="AZ379">
        <f>$B$11*BY379+$C$11*BZ379+$F$11*CK379*(1-CN379)</f>
        <v>0</v>
      </c>
      <c r="BA379">
        <f>AZ379*BB379</f>
        <v>0</v>
      </c>
      <c r="BB379">
        <f>($B$11*$D$9+$C$11*$D$9+$F$11*((CX379+CP379)/MAX(CX379+CP379+CY379, 0.1)*$I$9+CY379/MAX(CX379+CP379+CY379, 0.1)*$J$9))/($B$11+$C$11+$F$11)</f>
        <v>0</v>
      </c>
      <c r="BC379">
        <f>($B$11*$K$9+$C$11*$K$9+$F$11*((CX379+CP379)/MAX(CX379+CP379+CY379, 0.1)*$P$9+CY379/MAX(CX379+CP379+CY379, 0.1)*$Q$9))/($B$11+$C$11+$F$11)</f>
        <v>0</v>
      </c>
      <c r="BD379">
        <v>6</v>
      </c>
      <c r="BE379">
        <v>0.5</v>
      </c>
      <c r="BF379" t="s">
        <v>361</v>
      </c>
      <c r="BG379">
        <v>2</v>
      </c>
      <c r="BH379" t="b">
        <v>1</v>
      </c>
      <c r="BI379">
        <v>1728494819</v>
      </c>
      <c r="BJ379">
        <v>28.38855555555556</v>
      </c>
      <c r="BK379">
        <v>32.04663703703703</v>
      </c>
      <c r="BL379">
        <v>16.2095</v>
      </c>
      <c r="BM379">
        <v>14.17635185185185</v>
      </c>
      <c r="BN379">
        <v>31.47011851851852</v>
      </c>
      <c r="BO379">
        <v>16.29995925925926</v>
      </c>
      <c r="BP379">
        <v>599.9444074074074</v>
      </c>
      <c r="BQ379">
        <v>97.50586666666666</v>
      </c>
      <c r="BR379">
        <v>0.09986613333333334</v>
      </c>
      <c r="BS379">
        <v>24.92246296296296</v>
      </c>
      <c r="BT379">
        <v>25.08645185185185</v>
      </c>
      <c r="BU379">
        <v>999.9000000000001</v>
      </c>
      <c r="BV379">
        <v>0</v>
      </c>
      <c r="BW379">
        <v>0</v>
      </c>
      <c r="BX379">
        <v>10003.54555555555</v>
      </c>
      <c r="BY379">
        <v>0</v>
      </c>
      <c r="BZ379">
        <v>75.12185925925925</v>
      </c>
      <c r="CA379">
        <v>-3.658082733333333</v>
      </c>
      <c r="CB379">
        <v>28.85631111111111</v>
      </c>
      <c r="CC379">
        <v>32.50748888888889</v>
      </c>
      <c r="CD379">
        <v>2.033154074074074</v>
      </c>
      <c r="CE379">
        <v>32.04663703703703</v>
      </c>
      <c r="CF379">
        <v>14.17635185185185</v>
      </c>
      <c r="CG379">
        <v>1.580521481481481</v>
      </c>
      <c r="CH379">
        <v>1.382277777777778</v>
      </c>
      <c r="CI379">
        <v>13.77021111111111</v>
      </c>
      <c r="CJ379">
        <v>11.7246</v>
      </c>
      <c r="CK379">
        <v>1599.936296296296</v>
      </c>
      <c r="CL379">
        <v>0.6919918888888889</v>
      </c>
      <c r="CM379">
        <v>0.3080081111111111</v>
      </c>
      <c r="CN379">
        <v>0</v>
      </c>
      <c r="CO379">
        <v>2.200874074074074</v>
      </c>
      <c r="CP379">
        <v>0</v>
      </c>
      <c r="CQ379">
        <v>5532.179259259259</v>
      </c>
      <c r="CR379">
        <v>13789.58888888889</v>
      </c>
      <c r="CS379">
        <v>36.76381481481481</v>
      </c>
      <c r="CT379">
        <v>38.05311111111112</v>
      </c>
      <c r="CU379">
        <v>37.40496296296296</v>
      </c>
      <c r="CV379">
        <v>36.32162962962963</v>
      </c>
      <c r="CW379">
        <v>36.238</v>
      </c>
      <c r="CX379">
        <v>1107.142222222222</v>
      </c>
      <c r="CY379">
        <v>492.7940740740741</v>
      </c>
      <c r="CZ379">
        <v>0</v>
      </c>
      <c r="DA379">
        <v>1728494883.4</v>
      </c>
      <c r="DB379">
        <v>0</v>
      </c>
      <c r="DC379">
        <v>1728490956.5</v>
      </c>
      <c r="DD379" t="s">
        <v>362</v>
      </c>
      <c r="DE379">
        <v>1728490952.5</v>
      </c>
      <c r="DF379">
        <v>1728490956.5</v>
      </c>
      <c r="DG379">
        <v>1</v>
      </c>
      <c r="DH379">
        <v>-0.065</v>
      </c>
      <c r="DI379">
        <v>-0.008</v>
      </c>
      <c r="DJ379">
        <v>-3.246</v>
      </c>
      <c r="DK379">
        <v>-0.091</v>
      </c>
      <c r="DL379">
        <v>52</v>
      </c>
      <c r="DM379">
        <v>15</v>
      </c>
      <c r="DN379">
        <v>0.25</v>
      </c>
      <c r="DO379">
        <v>0.13</v>
      </c>
      <c r="DP379">
        <v>-2.268314482926829</v>
      </c>
      <c r="DQ379">
        <v>-36.60193720557492</v>
      </c>
      <c r="DR379">
        <v>3.923880228133321</v>
      </c>
      <c r="DS379">
        <v>0</v>
      </c>
      <c r="DT379">
        <v>2.034527317073171</v>
      </c>
      <c r="DU379">
        <v>-0.01689365853658656</v>
      </c>
      <c r="DV379">
        <v>0.002492968672467354</v>
      </c>
      <c r="DW379">
        <v>1</v>
      </c>
      <c r="DX379">
        <v>1</v>
      </c>
      <c r="DY379">
        <v>2</v>
      </c>
      <c r="DZ379" t="s">
        <v>363</v>
      </c>
      <c r="EA379">
        <v>3.22979</v>
      </c>
      <c r="EB379">
        <v>2.70444</v>
      </c>
      <c r="EC379">
        <v>0.0113128</v>
      </c>
      <c r="ED379">
        <v>0.0135168</v>
      </c>
      <c r="EE379">
        <v>0.08466170000000001</v>
      </c>
      <c r="EF379">
        <v>0.07690370000000001</v>
      </c>
      <c r="EG379">
        <v>32476.7</v>
      </c>
      <c r="EH379">
        <v>31573.5</v>
      </c>
      <c r="EI379">
        <v>31459.4</v>
      </c>
      <c r="EJ379">
        <v>30343.6</v>
      </c>
      <c r="EK379">
        <v>38579.8</v>
      </c>
      <c r="EL379">
        <v>37033.1</v>
      </c>
      <c r="EM379">
        <v>44100</v>
      </c>
      <c r="EN379">
        <v>42366.4</v>
      </c>
      <c r="EO379">
        <v>2.15465</v>
      </c>
      <c r="EP379">
        <v>1.8583</v>
      </c>
      <c r="EQ379">
        <v>0.0653937</v>
      </c>
      <c r="ER379">
        <v>0</v>
      </c>
      <c r="ES379">
        <v>24.0043</v>
      </c>
      <c r="ET379">
        <v>999.9</v>
      </c>
      <c r="EU379">
        <v>69.2</v>
      </c>
      <c r="EV379">
        <v>25.2</v>
      </c>
      <c r="EW379">
        <v>22.8352</v>
      </c>
      <c r="EX379">
        <v>61.2319</v>
      </c>
      <c r="EY379">
        <v>24.9679</v>
      </c>
      <c r="EZ379">
        <v>1</v>
      </c>
      <c r="FA379">
        <v>-0.0275025</v>
      </c>
      <c r="FB379">
        <v>2.21626</v>
      </c>
      <c r="FC379">
        <v>20.1857</v>
      </c>
      <c r="FD379">
        <v>5.21564</v>
      </c>
      <c r="FE379">
        <v>11.998</v>
      </c>
      <c r="FF379">
        <v>4.96415</v>
      </c>
      <c r="FG379">
        <v>3.2955</v>
      </c>
      <c r="FH379">
        <v>9999</v>
      </c>
      <c r="FI379">
        <v>9999</v>
      </c>
      <c r="FJ379">
        <v>9999</v>
      </c>
      <c r="FK379">
        <v>149.1</v>
      </c>
      <c r="FL379">
        <v>4.97096</v>
      </c>
      <c r="FM379">
        <v>1.86768</v>
      </c>
      <c r="FN379">
        <v>1.85898</v>
      </c>
      <c r="FO379">
        <v>1.86508</v>
      </c>
      <c r="FP379">
        <v>1.86309</v>
      </c>
      <c r="FQ379">
        <v>1.86443</v>
      </c>
      <c r="FR379">
        <v>1.85989</v>
      </c>
      <c r="FS379">
        <v>1.86401</v>
      </c>
      <c r="FT379">
        <v>0</v>
      </c>
      <c r="FU379">
        <v>0</v>
      </c>
      <c r="FV379">
        <v>0</v>
      </c>
      <c r="FW379">
        <v>0</v>
      </c>
      <c r="FX379" t="s">
        <v>364</v>
      </c>
      <c r="FY379" t="s">
        <v>365</v>
      </c>
      <c r="FZ379" t="s">
        <v>366</v>
      </c>
      <c r="GA379" t="s">
        <v>366</v>
      </c>
      <c r="GB379" t="s">
        <v>366</v>
      </c>
      <c r="GC379" t="s">
        <v>366</v>
      </c>
      <c r="GD379">
        <v>0</v>
      </c>
      <c r="GE379">
        <v>100</v>
      </c>
      <c r="GF379">
        <v>100</v>
      </c>
      <c r="GG379">
        <v>-3.133</v>
      </c>
      <c r="GH379">
        <v>-0.09039999999999999</v>
      </c>
      <c r="GI379">
        <v>-2.868309889394353</v>
      </c>
      <c r="GJ379">
        <v>-0.006773961979547998</v>
      </c>
      <c r="GK379">
        <v>-8.296070481250098E-08</v>
      </c>
      <c r="GL379">
        <v>3.322967193956903E-10</v>
      </c>
      <c r="GM379">
        <v>-0.07871069313407227</v>
      </c>
      <c r="GN379">
        <v>-0.00208336341840114</v>
      </c>
      <c r="GO379">
        <v>8.801746095907445E-05</v>
      </c>
      <c r="GP379">
        <v>-2.677693255255651E-07</v>
      </c>
      <c r="GQ379">
        <v>3</v>
      </c>
      <c r="GR379">
        <v>2052</v>
      </c>
      <c r="GS379">
        <v>2</v>
      </c>
      <c r="GT379">
        <v>18</v>
      </c>
      <c r="GU379">
        <v>64.59999999999999</v>
      </c>
      <c r="GV379">
        <v>64.5</v>
      </c>
      <c r="GW379">
        <v>0.288086</v>
      </c>
      <c r="GX379">
        <v>2.4292</v>
      </c>
      <c r="GY379">
        <v>1.44897</v>
      </c>
      <c r="GZ379">
        <v>2.323</v>
      </c>
      <c r="HA379">
        <v>1.55151</v>
      </c>
      <c r="HB379">
        <v>2.31934</v>
      </c>
      <c r="HC379">
        <v>30.2864</v>
      </c>
      <c r="HD379">
        <v>14.3247</v>
      </c>
      <c r="HE379">
        <v>18</v>
      </c>
      <c r="HF379">
        <v>616.319</v>
      </c>
      <c r="HG379">
        <v>428.383</v>
      </c>
      <c r="HH379">
        <v>21.7866</v>
      </c>
      <c r="HI379">
        <v>26.5513</v>
      </c>
      <c r="HJ379">
        <v>30.0006</v>
      </c>
      <c r="HK379">
        <v>26.5023</v>
      </c>
      <c r="HL379">
        <v>26.43</v>
      </c>
      <c r="HM379">
        <v>5.83342</v>
      </c>
      <c r="HN379">
        <v>45.1196</v>
      </c>
      <c r="HO379">
        <v>0</v>
      </c>
      <c r="HP379">
        <v>21.7262</v>
      </c>
      <c r="HQ379">
        <v>65.0797</v>
      </c>
      <c r="HR379">
        <v>14.1694</v>
      </c>
      <c r="HS379">
        <v>99.8492</v>
      </c>
      <c r="HT379">
        <v>101.24</v>
      </c>
    </row>
    <row r="380" spans="1:228">
      <c r="A380">
        <v>364</v>
      </c>
      <c r="B380">
        <v>1728494831.5</v>
      </c>
      <c r="C380">
        <v>3894</v>
      </c>
      <c r="D380" t="s">
        <v>1098</v>
      </c>
      <c r="E380" t="s">
        <v>1099</v>
      </c>
      <c r="F380">
        <v>5</v>
      </c>
      <c r="G380" t="s">
        <v>357</v>
      </c>
      <c r="H380" t="s">
        <v>1090</v>
      </c>
      <c r="I380" t="s">
        <v>359</v>
      </c>
      <c r="J380" t="s">
        <v>1091</v>
      </c>
      <c r="K380">
        <v>1728494823.714286</v>
      </c>
      <c r="L380">
        <f>(M380)/1000</f>
        <v>0</v>
      </c>
      <c r="M380">
        <f>IF(BH380, AP380, AJ380)</f>
        <v>0</v>
      </c>
      <c r="N380">
        <f>IF(BH380, AK380, AI380)</f>
        <v>0</v>
      </c>
      <c r="O380">
        <f>BJ380 - IF(AW380&gt;1, N380*BD380*100.0/(AY380), 0)</f>
        <v>0</v>
      </c>
      <c r="P380">
        <f>((V380-L380/2)*O380-N380)/(V380+L380/2)</f>
        <v>0</v>
      </c>
      <c r="Q380">
        <f>P380*(BQ380+BR380)/1000.0</f>
        <v>0</v>
      </c>
      <c r="R380">
        <f>(BJ380 - IF(AW380&gt;1, N380*BD380*100.0/(AY380), 0))*(BQ380+BR380)/1000.0</f>
        <v>0</v>
      </c>
      <c r="S380">
        <f>2.0/((1/U380-1/T380)+SIGN(U380)*SQRT((1/U380-1/T380)*(1/U380-1/T380) + 4*BE380/((BE380+1)*(BE380+1))*(2*1/U380*1/T380-1/T380*1/T380)))</f>
        <v>0</v>
      </c>
      <c r="T380">
        <f>IF(LEFT(BF380,1)&lt;&gt;"0",IF(LEFT(BF380,1)="1",3.0,BG380),$D$5+$E$5*(BX380*BQ380/($K$5*1000))+$F$5*(BX380*BQ380/($K$5*1000))*MAX(MIN(BD380,$J$5),$I$5)*MAX(MIN(BD380,$J$5),$I$5)+$G$5*MAX(MIN(BD380,$J$5),$I$5)*(BX380*BQ380/($K$5*1000))+$H$5*(BX380*BQ380/($K$5*1000))*(BX380*BQ380/($K$5*1000)))</f>
        <v>0</v>
      </c>
      <c r="U380">
        <f>L380*(1000-(1000*0.61365*exp(17.502*Y380/(240.97+Y380))/(BQ380+BR380)+BL380)/2)/(1000*0.61365*exp(17.502*Y380/(240.97+Y380))/(BQ380+BR380)-BL380)</f>
        <v>0</v>
      </c>
      <c r="V380">
        <f>1/((BE380+1)/(S380/1.6)+1/(T380/1.37)) + BE380/((BE380+1)/(S380/1.6) + BE380/(T380/1.37))</f>
        <v>0</v>
      </c>
      <c r="W380">
        <f>(AZ380*BC380)</f>
        <v>0</v>
      </c>
      <c r="X380">
        <f>(BS380+(W380+2*0.95*5.67E-8*(((BS380+$B$7)+273)^4-(BS380+273)^4)-44100*L380)/(1.84*29.3*T380+8*0.95*5.67E-8*(BS380+273)^3))</f>
        <v>0</v>
      </c>
      <c r="Y380">
        <f>($C$7*BT380+$D$7*BU380+$E$7*X380)</f>
        <v>0</v>
      </c>
      <c r="Z380">
        <f>0.61365*exp(17.502*Y380/(240.97+Y380))</f>
        <v>0</v>
      </c>
      <c r="AA380">
        <f>(AB380/AC380*100)</f>
        <v>0</v>
      </c>
      <c r="AB380">
        <f>BL380*(BQ380+BR380)/1000</f>
        <v>0</v>
      </c>
      <c r="AC380">
        <f>0.61365*exp(17.502*BS380/(240.97+BS380))</f>
        <v>0</v>
      </c>
      <c r="AD380">
        <f>(Z380-BL380*(BQ380+BR380)/1000)</f>
        <v>0</v>
      </c>
      <c r="AE380">
        <f>(-L380*44100)</f>
        <v>0</v>
      </c>
      <c r="AF380">
        <f>2*29.3*T380*0.92*(BS380-Y380)</f>
        <v>0</v>
      </c>
      <c r="AG380">
        <f>2*0.95*5.67E-8*(((BS380+$B$7)+273)^4-(Y380+273)^4)</f>
        <v>0</v>
      </c>
      <c r="AH380">
        <f>W380+AG380+AE380+AF380</f>
        <v>0</v>
      </c>
      <c r="AI380">
        <f>BP380*AW380*(BK380-BJ380*(1000-AW380*BM380)/(1000-AW380*BL380))/(100*BD380)</f>
        <v>0</v>
      </c>
      <c r="AJ380">
        <f>1000*BP380*AW380*(BL380-BM380)/(100*BD380*(1000-AW380*BL380))</f>
        <v>0</v>
      </c>
      <c r="AK380">
        <f>(AL380 - AM380 - BQ380*1E3/(8.314*(BS380+273.15)) * AO380/BP380 * AN380) * BP380/(100*BD380) * (1000 - BM380)/1000</f>
        <v>0</v>
      </c>
      <c r="AL380">
        <v>53.27845187361405</v>
      </c>
      <c r="AM380">
        <v>45.25813393939395</v>
      </c>
      <c r="AN380">
        <v>2.026765882720603</v>
      </c>
      <c r="AO380">
        <v>66.78554749712461</v>
      </c>
      <c r="AP380">
        <f>(AR380 - AQ380 + BQ380*1E3/(8.314*(BS380+273.15)) * AT380/BP380 * AS380) * BP380/(100*BD380) * 1000/(1000 - AR380)</f>
        <v>0</v>
      </c>
      <c r="AQ380">
        <v>14.18167401925349</v>
      </c>
      <c r="AR380">
        <v>16.21176</v>
      </c>
      <c r="AS380">
        <v>-2.177402137768805E-05</v>
      </c>
      <c r="AT380">
        <v>79.48988405471586</v>
      </c>
      <c r="AU380">
        <v>0</v>
      </c>
      <c r="AV380">
        <v>0</v>
      </c>
      <c r="AW380">
        <f>IF(AU380*$H$13&gt;=AY380,1.0,(AY380/(AY380-AU380*$H$13)))</f>
        <v>0</v>
      </c>
      <c r="AX380">
        <f>(AW380-1)*100</f>
        <v>0</v>
      </c>
      <c r="AY380">
        <f>MAX(0,($B$13+$C$13*BX380)/(1+$D$13*BX380)*BQ380/(BS380+273)*$E$13)</f>
        <v>0</v>
      </c>
      <c r="AZ380">
        <f>$B$11*BY380+$C$11*BZ380+$F$11*CK380*(1-CN380)</f>
        <v>0</v>
      </c>
      <c r="BA380">
        <f>AZ380*BB380</f>
        <v>0</v>
      </c>
      <c r="BB380">
        <f>($B$11*$D$9+$C$11*$D$9+$F$11*((CX380+CP380)/MAX(CX380+CP380+CY380, 0.1)*$I$9+CY380/MAX(CX380+CP380+CY380, 0.1)*$J$9))/($B$11+$C$11+$F$11)</f>
        <v>0</v>
      </c>
      <c r="BC380">
        <f>($B$11*$K$9+$C$11*$K$9+$F$11*((CX380+CP380)/MAX(CX380+CP380+CY380, 0.1)*$P$9+CY380/MAX(CX380+CP380+CY380, 0.1)*$Q$9))/($B$11+$C$11+$F$11)</f>
        <v>0</v>
      </c>
      <c r="BD380">
        <v>6</v>
      </c>
      <c r="BE380">
        <v>0.5</v>
      </c>
      <c r="BF380" t="s">
        <v>361</v>
      </c>
      <c r="BG380">
        <v>2</v>
      </c>
      <c r="BH380" t="b">
        <v>1</v>
      </c>
      <c r="BI380">
        <v>1728494823.714286</v>
      </c>
      <c r="BJ380">
        <v>32.97013571428572</v>
      </c>
      <c r="BK380">
        <v>40.55183214285714</v>
      </c>
      <c r="BL380">
        <v>16.2111</v>
      </c>
      <c r="BM380">
        <v>14.17908214285714</v>
      </c>
      <c r="BN380">
        <v>36.08297857142857</v>
      </c>
      <c r="BO380">
        <v>16.30156785714285</v>
      </c>
      <c r="BP380">
        <v>600.0022500000001</v>
      </c>
      <c r="BQ380">
        <v>97.50600714285714</v>
      </c>
      <c r="BR380">
        <v>0.1000022928571428</v>
      </c>
      <c r="BS380">
        <v>24.91583214285714</v>
      </c>
      <c r="BT380">
        <v>25.08377857142857</v>
      </c>
      <c r="BU380">
        <v>999.9000000000002</v>
      </c>
      <c r="BV380">
        <v>0</v>
      </c>
      <c r="BW380">
        <v>0</v>
      </c>
      <c r="BX380">
        <v>10000.64964285714</v>
      </c>
      <c r="BY380">
        <v>0</v>
      </c>
      <c r="BZ380">
        <v>75.13550714285714</v>
      </c>
      <c r="CA380">
        <v>-7.581682814285713</v>
      </c>
      <c r="CB380">
        <v>33.51344285714286</v>
      </c>
      <c r="CC380">
        <v>41.13511071428571</v>
      </c>
      <c r="CD380">
        <v>2.032025357142857</v>
      </c>
      <c r="CE380">
        <v>40.55183214285714</v>
      </c>
      <c r="CF380">
        <v>14.17908214285714</v>
      </c>
      <c r="CG380">
        <v>1.580680714285714</v>
      </c>
      <c r="CH380">
        <v>1.382546071428571</v>
      </c>
      <c r="CI380">
        <v>13.77175357142857</v>
      </c>
      <c r="CJ380">
        <v>11.72753928571429</v>
      </c>
      <c r="CK380">
        <v>1599.925714285714</v>
      </c>
      <c r="CL380">
        <v>0.6920002857142858</v>
      </c>
      <c r="CM380">
        <v>0.3079997142857143</v>
      </c>
      <c r="CN380">
        <v>0</v>
      </c>
      <c r="CO380">
        <v>2.213628571428571</v>
      </c>
      <c r="CP380">
        <v>0</v>
      </c>
      <c r="CQ380">
        <v>5519.551428571429</v>
      </c>
      <c r="CR380">
        <v>13789.55357142857</v>
      </c>
      <c r="CS380">
        <v>36.81457142857143</v>
      </c>
      <c r="CT380">
        <v>38.14932142857142</v>
      </c>
      <c r="CU380">
        <v>37.46625</v>
      </c>
      <c r="CV380">
        <v>36.42167857142857</v>
      </c>
      <c r="CW380">
        <v>36.32328571428572</v>
      </c>
      <c r="CX380">
        <v>1107.147857142857</v>
      </c>
      <c r="CY380">
        <v>492.7778571428572</v>
      </c>
      <c r="CZ380">
        <v>0</v>
      </c>
      <c r="DA380">
        <v>1728494888.2</v>
      </c>
      <c r="DB380">
        <v>0</v>
      </c>
      <c r="DC380">
        <v>1728490956.5</v>
      </c>
      <c r="DD380" t="s">
        <v>362</v>
      </c>
      <c r="DE380">
        <v>1728490952.5</v>
      </c>
      <c r="DF380">
        <v>1728490956.5</v>
      </c>
      <c r="DG380">
        <v>1</v>
      </c>
      <c r="DH380">
        <v>-0.065</v>
      </c>
      <c r="DI380">
        <v>-0.008</v>
      </c>
      <c r="DJ380">
        <v>-3.246</v>
      </c>
      <c r="DK380">
        <v>-0.091</v>
      </c>
      <c r="DL380">
        <v>52</v>
      </c>
      <c r="DM380">
        <v>15</v>
      </c>
      <c r="DN380">
        <v>0.25</v>
      </c>
      <c r="DO380">
        <v>0.13</v>
      </c>
      <c r="DP380">
        <v>-4.699987214634146</v>
      </c>
      <c r="DQ380">
        <v>-48.5876634271777</v>
      </c>
      <c r="DR380">
        <v>4.879528615423514</v>
      </c>
      <c r="DS380">
        <v>0</v>
      </c>
      <c r="DT380">
        <v>2.033210975609756</v>
      </c>
      <c r="DU380">
        <v>-0.01396662020905899</v>
      </c>
      <c r="DV380">
        <v>0.002115779052596254</v>
      </c>
      <c r="DW380">
        <v>1</v>
      </c>
      <c r="DX380">
        <v>1</v>
      </c>
      <c r="DY380">
        <v>2</v>
      </c>
      <c r="DZ380" t="s">
        <v>363</v>
      </c>
      <c r="EA380">
        <v>3.22989</v>
      </c>
      <c r="EB380">
        <v>2.70441</v>
      </c>
      <c r="EC380">
        <v>0.0141337</v>
      </c>
      <c r="ED380">
        <v>0.0170366</v>
      </c>
      <c r="EE380">
        <v>0.0846581</v>
      </c>
      <c r="EF380">
        <v>0.0769167</v>
      </c>
      <c r="EG380">
        <v>32384</v>
      </c>
      <c r="EH380">
        <v>31460.5</v>
      </c>
      <c r="EI380">
        <v>31459.5</v>
      </c>
      <c r="EJ380">
        <v>30343.3</v>
      </c>
      <c r="EK380">
        <v>38580</v>
      </c>
      <c r="EL380">
        <v>37032.4</v>
      </c>
      <c r="EM380">
        <v>44100</v>
      </c>
      <c r="EN380">
        <v>42366.1</v>
      </c>
      <c r="EO380">
        <v>2.15453</v>
      </c>
      <c r="EP380">
        <v>1.8583</v>
      </c>
      <c r="EQ380">
        <v>0.06455180000000001</v>
      </c>
      <c r="ER380">
        <v>0</v>
      </c>
      <c r="ES380">
        <v>24.0121</v>
      </c>
      <c r="ET380">
        <v>999.9</v>
      </c>
      <c r="EU380">
        <v>69.2</v>
      </c>
      <c r="EV380">
        <v>25.2</v>
      </c>
      <c r="EW380">
        <v>22.8371</v>
      </c>
      <c r="EX380">
        <v>61.3319</v>
      </c>
      <c r="EY380">
        <v>24.5112</v>
      </c>
      <c r="EZ380">
        <v>1</v>
      </c>
      <c r="FA380">
        <v>-0.026936</v>
      </c>
      <c r="FB380">
        <v>2.24082</v>
      </c>
      <c r="FC380">
        <v>20.1854</v>
      </c>
      <c r="FD380">
        <v>5.21519</v>
      </c>
      <c r="FE380">
        <v>11.998</v>
      </c>
      <c r="FF380">
        <v>4.96435</v>
      </c>
      <c r="FG380">
        <v>3.29555</v>
      </c>
      <c r="FH380">
        <v>9999</v>
      </c>
      <c r="FI380">
        <v>9999</v>
      </c>
      <c r="FJ380">
        <v>9999</v>
      </c>
      <c r="FK380">
        <v>149.1</v>
      </c>
      <c r="FL380">
        <v>4.97098</v>
      </c>
      <c r="FM380">
        <v>1.86768</v>
      </c>
      <c r="FN380">
        <v>1.85898</v>
      </c>
      <c r="FO380">
        <v>1.86509</v>
      </c>
      <c r="FP380">
        <v>1.8631</v>
      </c>
      <c r="FQ380">
        <v>1.86443</v>
      </c>
      <c r="FR380">
        <v>1.85989</v>
      </c>
      <c r="FS380">
        <v>1.86399</v>
      </c>
      <c r="FT380">
        <v>0</v>
      </c>
      <c r="FU380">
        <v>0</v>
      </c>
      <c r="FV380">
        <v>0</v>
      </c>
      <c r="FW380">
        <v>0</v>
      </c>
      <c r="FX380" t="s">
        <v>364</v>
      </c>
      <c r="FY380" t="s">
        <v>365</v>
      </c>
      <c r="FZ380" t="s">
        <v>366</v>
      </c>
      <c r="GA380" t="s">
        <v>366</v>
      </c>
      <c r="GB380" t="s">
        <v>366</v>
      </c>
      <c r="GC380" t="s">
        <v>366</v>
      </c>
      <c r="GD380">
        <v>0</v>
      </c>
      <c r="GE380">
        <v>100</v>
      </c>
      <c r="GF380">
        <v>100</v>
      </c>
      <c r="GG380">
        <v>-3.199</v>
      </c>
      <c r="GH380">
        <v>-0.0905</v>
      </c>
      <c r="GI380">
        <v>-2.868309889394353</v>
      </c>
      <c r="GJ380">
        <v>-0.006773961979547998</v>
      </c>
      <c r="GK380">
        <v>-8.296070481250098E-08</v>
      </c>
      <c r="GL380">
        <v>3.322967193956903E-10</v>
      </c>
      <c r="GM380">
        <v>-0.07871069313407227</v>
      </c>
      <c r="GN380">
        <v>-0.00208336341840114</v>
      </c>
      <c r="GO380">
        <v>8.801746095907445E-05</v>
      </c>
      <c r="GP380">
        <v>-2.677693255255651E-07</v>
      </c>
      <c r="GQ380">
        <v>3</v>
      </c>
      <c r="GR380">
        <v>2052</v>
      </c>
      <c r="GS380">
        <v>2</v>
      </c>
      <c r="GT380">
        <v>18</v>
      </c>
      <c r="GU380">
        <v>64.7</v>
      </c>
      <c r="GV380">
        <v>64.59999999999999</v>
      </c>
      <c r="GW380">
        <v>0.317383</v>
      </c>
      <c r="GX380">
        <v>2.43652</v>
      </c>
      <c r="GY380">
        <v>1.44897</v>
      </c>
      <c r="GZ380">
        <v>2.323</v>
      </c>
      <c r="HA380">
        <v>1.55151</v>
      </c>
      <c r="HB380">
        <v>2.33765</v>
      </c>
      <c r="HC380">
        <v>30.2864</v>
      </c>
      <c r="HD380">
        <v>14.3247</v>
      </c>
      <c r="HE380">
        <v>18</v>
      </c>
      <c r="HF380">
        <v>616.276</v>
      </c>
      <c r="HG380">
        <v>428.417</v>
      </c>
      <c r="HH380">
        <v>21.702</v>
      </c>
      <c r="HI380">
        <v>26.557</v>
      </c>
      <c r="HJ380">
        <v>30.0005</v>
      </c>
      <c r="HK380">
        <v>26.5067</v>
      </c>
      <c r="HL380">
        <v>26.4345</v>
      </c>
      <c r="HM380">
        <v>6.39149</v>
      </c>
      <c r="HN380">
        <v>45.1196</v>
      </c>
      <c r="HO380">
        <v>0</v>
      </c>
      <c r="HP380">
        <v>21.6485</v>
      </c>
      <c r="HQ380">
        <v>75.0973</v>
      </c>
      <c r="HR380">
        <v>14.1694</v>
      </c>
      <c r="HS380">
        <v>99.8492</v>
      </c>
      <c r="HT380">
        <v>101.239</v>
      </c>
    </row>
    <row r="381" spans="1:228">
      <c r="A381">
        <v>365</v>
      </c>
      <c r="B381">
        <v>1728494836.5</v>
      </c>
      <c r="C381">
        <v>3899</v>
      </c>
      <c r="D381" t="s">
        <v>1100</v>
      </c>
      <c r="E381" t="s">
        <v>1101</v>
      </c>
      <c r="F381">
        <v>5</v>
      </c>
      <c r="G381" t="s">
        <v>357</v>
      </c>
      <c r="H381" t="s">
        <v>1090</v>
      </c>
      <c r="I381" t="s">
        <v>359</v>
      </c>
      <c r="J381" t="s">
        <v>1091</v>
      </c>
      <c r="K381">
        <v>1728494829</v>
      </c>
      <c r="L381">
        <f>(M381)/1000</f>
        <v>0</v>
      </c>
      <c r="M381">
        <f>IF(BH381, AP381, AJ381)</f>
        <v>0</v>
      </c>
      <c r="N381">
        <f>IF(BH381, AK381, AI381)</f>
        <v>0</v>
      </c>
      <c r="O381">
        <f>BJ381 - IF(AW381&gt;1, N381*BD381*100.0/(AY381), 0)</f>
        <v>0</v>
      </c>
      <c r="P381">
        <f>((V381-L381/2)*O381-N381)/(V381+L381/2)</f>
        <v>0</v>
      </c>
      <c r="Q381">
        <f>P381*(BQ381+BR381)/1000.0</f>
        <v>0</v>
      </c>
      <c r="R381">
        <f>(BJ381 - IF(AW381&gt;1, N381*BD381*100.0/(AY381), 0))*(BQ381+BR381)/1000.0</f>
        <v>0</v>
      </c>
      <c r="S381">
        <f>2.0/((1/U381-1/T381)+SIGN(U381)*SQRT((1/U381-1/T381)*(1/U381-1/T381) + 4*BE381/((BE381+1)*(BE381+1))*(2*1/U381*1/T381-1/T381*1/T381)))</f>
        <v>0</v>
      </c>
      <c r="T381">
        <f>IF(LEFT(BF381,1)&lt;&gt;"0",IF(LEFT(BF381,1)="1",3.0,BG381),$D$5+$E$5*(BX381*BQ381/($K$5*1000))+$F$5*(BX381*BQ381/($K$5*1000))*MAX(MIN(BD381,$J$5),$I$5)*MAX(MIN(BD381,$J$5),$I$5)+$G$5*MAX(MIN(BD381,$J$5),$I$5)*(BX381*BQ381/($K$5*1000))+$H$5*(BX381*BQ381/($K$5*1000))*(BX381*BQ381/($K$5*1000)))</f>
        <v>0</v>
      </c>
      <c r="U381">
        <f>L381*(1000-(1000*0.61365*exp(17.502*Y381/(240.97+Y381))/(BQ381+BR381)+BL381)/2)/(1000*0.61365*exp(17.502*Y381/(240.97+Y381))/(BQ381+BR381)-BL381)</f>
        <v>0</v>
      </c>
      <c r="V381">
        <f>1/((BE381+1)/(S381/1.6)+1/(T381/1.37)) + BE381/((BE381+1)/(S381/1.6) + BE381/(T381/1.37))</f>
        <v>0</v>
      </c>
      <c r="W381">
        <f>(AZ381*BC381)</f>
        <v>0</v>
      </c>
      <c r="X381">
        <f>(BS381+(W381+2*0.95*5.67E-8*(((BS381+$B$7)+273)^4-(BS381+273)^4)-44100*L381)/(1.84*29.3*T381+8*0.95*5.67E-8*(BS381+273)^3))</f>
        <v>0</v>
      </c>
      <c r="Y381">
        <f>($C$7*BT381+$D$7*BU381+$E$7*X381)</f>
        <v>0</v>
      </c>
      <c r="Z381">
        <f>0.61365*exp(17.502*Y381/(240.97+Y381))</f>
        <v>0</v>
      </c>
      <c r="AA381">
        <f>(AB381/AC381*100)</f>
        <v>0</v>
      </c>
      <c r="AB381">
        <f>BL381*(BQ381+BR381)/1000</f>
        <v>0</v>
      </c>
      <c r="AC381">
        <f>0.61365*exp(17.502*BS381/(240.97+BS381))</f>
        <v>0</v>
      </c>
      <c r="AD381">
        <f>(Z381-BL381*(BQ381+BR381)/1000)</f>
        <v>0</v>
      </c>
      <c r="AE381">
        <f>(-L381*44100)</f>
        <v>0</v>
      </c>
      <c r="AF381">
        <f>2*29.3*T381*0.92*(BS381-Y381)</f>
        <v>0</v>
      </c>
      <c r="AG381">
        <f>2*0.95*5.67E-8*(((BS381+$B$7)+273)^4-(Y381+273)^4)</f>
        <v>0</v>
      </c>
      <c r="AH381">
        <f>W381+AG381+AE381+AF381</f>
        <v>0</v>
      </c>
      <c r="AI381">
        <f>BP381*AW381*(BK381-BJ381*(1000-AW381*BM381)/(1000-AW381*BL381))/(100*BD381)</f>
        <v>0</v>
      </c>
      <c r="AJ381">
        <f>1000*BP381*AW381*(BL381-BM381)/(100*BD381*(1000-AW381*BL381))</f>
        <v>0</v>
      </c>
      <c r="AK381">
        <f>(AL381 - AM381 - BQ381*1E3/(8.314*(BS381+273.15)) * AO381/BP381 * AN381) * BP381/(100*BD381) * (1000 - BM381)/1000</f>
        <v>0</v>
      </c>
      <c r="AL381">
        <v>65.75417354802755</v>
      </c>
      <c r="AM381">
        <v>56.3477145454545</v>
      </c>
      <c r="AN381">
        <v>2.270021219724351</v>
      </c>
      <c r="AO381">
        <v>66.78554749712461</v>
      </c>
      <c r="AP381">
        <f>(AR381 - AQ381 + BQ381*1E3/(8.314*(BS381+273.15)) * AT381/BP381 * AS381) * BP381/(100*BD381) * 1000/(1000 - AR381)</f>
        <v>0</v>
      </c>
      <c r="AQ381">
        <v>14.18426362414244</v>
      </c>
      <c r="AR381">
        <v>16.21199757575757</v>
      </c>
      <c r="AS381">
        <v>1.055084277336214E-05</v>
      </c>
      <c r="AT381">
        <v>79.48988405471586</v>
      </c>
      <c r="AU381">
        <v>0</v>
      </c>
      <c r="AV381">
        <v>0</v>
      </c>
      <c r="AW381">
        <f>IF(AU381*$H$13&gt;=AY381,1.0,(AY381/(AY381-AU381*$H$13)))</f>
        <v>0</v>
      </c>
      <c r="AX381">
        <f>(AW381-1)*100</f>
        <v>0</v>
      </c>
      <c r="AY381">
        <f>MAX(0,($B$13+$C$13*BX381)/(1+$D$13*BX381)*BQ381/(BS381+273)*$E$13)</f>
        <v>0</v>
      </c>
      <c r="AZ381">
        <f>$B$11*BY381+$C$11*BZ381+$F$11*CK381*(1-CN381)</f>
        <v>0</v>
      </c>
      <c r="BA381">
        <f>AZ381*BB381</f>
        <v>0</v>
      </c>
      <c r="BB381">
        <f>($B$11*$D$9+$C$11*$D$9+$F$11*((CX381+CP381)/MAX(CX381+CP381+CY381, 0.1)*$I$9+CY381/MAX(CX381+CP381+CY381, 0.1)*$J$9))/($B$11+$C$11+$F$11)</f>
        <v>0</v>
      </c>
      <c r="BC381">
        <f>($B$11*$K$9+$C$11*$K$9+$F$11*((CX381+CP381)/MAX(CX381+CP381+CY381, 0.1)*$P$9+CY381/MAX(CX381+CP381+CY381, 0.1)*$Q$9))/($B$11+$C$11+$F$11)</f>
        <v>0</v>
      </c>
      <c r="BD381">
        <v>6</v>
      </c>
      <c r="BE381">
        <v>0.5</v>
      </c>
      <c r="BF381" t="s">
        <v>361</v>
      </c>
      <c r="BG381">
        <v>2</v>
      </c>
      <c r="BH381" t="b">
        <v>1</v>
      </c>
      <c r="BI381">
        <v>1728494829</v>
      </c>
      <c r="BJ381">
        <v>41.19728518518519</v>
      </c>
      <c r="BK381">
        <v>52.5283962962963</v>
      </c>
      <c r="BL381">
        <v>16.21211111111111</v>
      </c>
      <c r="BM381">
        <v>14.18148148148148</v>
      </c>
      <c r="BN381">
        <v>44.36627777777777</v>
      </c>
      <c r="BO381">
        <v>16.30257037037037</v>
      </c>
      <c r="BP381">
        <v>600.0032962962963</v>
      </c>
      <c r="BQ381">
        <v>97.50602962962964</v>
      </c>
      <c r="BR381">
        <v>0.09992424074074073</v>
      </c>
      <c r="BS381">
        <v>24.90154814814815</v>
      </c>
      <c r="BT381">
        <v>25.07548148148148</v>
      </c>
      <c r="BU381">
        <v>999.9000000000001</v>
      </c>
      <c r="BV381">
        <v>0</v>
      </c>
      <c r="BW381">
        <v>0</v>
      </c>
      <c r="BX381">
        <v>10005.21</v>
      </c>
      <c r="BY381">
        <v>0</v>
      </c>
      <c r="BZ381">
        <v>75.24083703703704</v>
      </c>
      <c r="CA381">
        <v>-11.33110888888889</v>
      </c>
      <c r="CB381">
        <v>41.8761962962963</v>
      </c>
      <c r="CC381">
        <v>53.28408518518518</v>
      </c>
      <c r="CD381">
        <v>2.030635555555556</v>
      </c>
      <c r="CE381">
        <v>52.5283962962963</v>
      </c>
      <c r="CF381">
        <v>14.18148148148148</v>
      </c>
      <c r="CG381">
        <v>1.580778518518518</v>
      </c>
      <c r="CH381">
        <v>1.38278037037037</v>
      </c>
      <c r="CI381">
        <v>13.77271111111111</v>
      </c>
      <c r="CJ381">
        <v>11.7301037037037</v>
      </c>
      <c r="CK381">
        <v>1599.917777777778</v>
      </c>
      <c r="CL381">
        <v>0.6920047407407407</v>
      </c>
      <c r="CM381">
        <v>0.3079952962962963</v>
      </c>
      <c r="CN381">
        <v>0</v>
      </c>
      <c r="CO381">
        <v>2.188285185185185</v>
      </c>
      <c r="CP381">
        <v>0</v>
      </c>
      <c r="CQ381">
        <v>5504.682592592593</v>
      </c>
      <c r="CR381">
        <v>13789.51481481481</v>
      </c>
      <c r="CS381">
        <v>36.90718518518518</v>
      </c>
      <c r="CT381">
        <v>38.31455555555555</v>
      </c>
      <c r="CU381">
        <v>37.56674074074074</v>
      </c>
      <c r="CV381">
        <v>36.56922222222222</v>
      </c>
      <c r="CW381">
        <v>36.458</v>
      </c>
      <c r="CX381">
        <v>1107.149259259259</v>
      </c>
      <c r="CY381">
        <v>492.7685185185185</v>
      </c>
      <c r="CZ381">
        <v>0</v>
      </c>
      <c r="DA381">
        <v>1728494893.6</v>
      </c>
      <c r="DB381">
        <v>0</v>
      </c>
      <c r="DC381">
        <v>1728490956.5</v>
      </c>
      <c r="DD381" t="s">
        <v>362</v>
      </c>
      <c r="DE381">
        <v>1728490952.5</v>
      </c>
      <c r="DF381">
        <v>1728490956.5</v>
      </c>
      <c r="DG381">
        <v>1</v>
      </c>
      <c r="DH381">
        <v>-0.065</v>
      </c>
      <c r="DI381">
        <v>-0.008</v>
      </c>
      <c r="DJ381">
        <v>-3.246</v>
      </c>
      <c r="DK381">
        <v>-0.091</v>
      </c>
      <c r="DL381">
        <v>52</v>
      </c>
      <c r="DM381">
        <v>15</v>
      </c>
      <c r="DN381">
        <v>0.25</v>
      </c>
      <c r="DO381">
        <v>0.13</v>
      </c>
      <c r="DP381">
        <v>-8.906701726829267</v>
      </c>
      <c r="DQ381">
        <v>-43.10124422299651</v>
      </c>
      <c r="DR381">
        <v>4.37243824131292</v>
      </c>
      <c r="DS381">
        <v>0</v>
      </c>
      <c r="DT381">
        <v>2.03103</v>
      </c>
      <c r="DU381">
        <v>-0.01834536585366323</v>
      </c>
      <c r="DV381">
        <v>0.002375594405719938</v>
      </c>
      <c r="DW381">
        <v>1</v>
      </c>
      <c r="DX381">
        <v>1</v>
      </c>
      <c r="DY381">
        <v>2</v>
      </c>
      <c r="DZ381" t="s">
        <v>363</v>
      </c>
      <c r="EA381">
        <v>3.2298</v>
      </c>
      <c r="EB381">
        <v>2.70424</v>
      </c>
      <c r="EC381">
        <v>0.0173359</v>
      </c>
      <c r="ED381">
        <v>0.0206004</v>
      </c>
      <c r="EE381">
        <v>0.08465780000000001</v>
      </c>
      <c r="EF381">
        <v>0.07692549999999999</v>
      </c>
      <c r="EG381">
        <v>32278.4</v>
      </c>
      <c r="EH381">
        <v>31345.4</v>
      </c>
      <c r="EI381">
        <v>31459.1</v>
      </c>
      <c r="EJ381">
        <v>30342.4</v>
      </c>
      <c r="EK381">
        <v>38579.4</v>
      </c>
      <c r="EL381">
        <v>37031</v>
      </c>
      <c r="EM381">
        <v>44099.3</v>
      </c>
      <c r="EN381">
        <v>42364.9</v>
      </c>
      <c r="EO381">
        <v>2.1545</v>
      </c>
      <c r="EP381">
        <v>1.85818</v>
      </c>
      <c r="EQ381">
        <v>0.0637621</v>
      </c>
      <c r="ER381">
        <v>0</v>
      </c>
      <c r="ES381">
        <v>24.0166</v>
      </c>
      <c r="ET381">
        <v>999.9</v>
      </c>
      <c r="EU381">
        <v>69.2</v>
      </c>
      <c r="EV381">
        <v>25.2</v>
      </c>
      <c r="EW381">
        <v>22.8369</v>
      </c>
      <c r="EX381">
        <v>60.6819</v>
      </c>
      <c r="EY381">
        <v>24.8438</v>
      </c>
      <c r="EZ381">
        <v>1</v>
      </c>
      <c r="FA381">
        <v>-0.0264837</v>
      </c>
      <c r="FB381">
        <v>2.25139</v>
      </c>
      <c r="FC381">
        <v>20.1854</v>
      </c>
      <c r="FD381">
        <v>5.21519</v>
      </c>
      <c r="FE381">
        <v>11.998</v>
      </c>
      <c r="FF381">
        <v>4.96405</v>
      </c>
      <c r="FG381">
        <v>3.29555</v>
      </c>
      <c r="FH381">
        <v>9999</v>
      </c>
      <c r="FI381">
        <v>9999</v>
      </c>
      <c r="FJ381">
        <v>9999</v>
      </c>
      <c r="FK381">
        <v>149.1</v>
      </c>
      <c r="FL381">
        <v>4.97094</v>
      </c>
      <c r="FM381">
        <v>1.86768</v>
      </c>
      <c r="FN381">
        <v>1.85898</v>
      </c>
      <c r="FO381">
        <v>1.86511</v>
      </c>
      <c r="FP381">
        <v>1.86309</v>
      </c>
      <c r="FQ381">
        <v>1.86442</v>
      </c>
      <c r="FR381">
        <v>1.85989</v>
      </c>
      <c r="FS381">
        <v>1.864</v>
      </c>
      <c r="FT381">
        <v>0</v>
      </c>
      <c r="FU381">
        <v>0</v>
      </c>
      <c r="FV381">
        <v>0</v>
      </c>
      <c r="FW381">
        <v>0</v>
      </c>
      <c r="FX381" t="s">
        <v>364</v>
      </c>
      <c r="FY381" t="s">
        <v>365</v>
      </c>
      <c r="FZ381" t="s">
        <v>366</v>
      </c>
      <c r="GA381" t="s">
        <v>366</v>
      </c>
      <c r="GB381" t="s">
        <v>366</v>
      </c>
      <c r="GC381" t="s">
        <v>366</v>
      </c>
      <c r="GD381">
        <v>0</v>
      </c>
      <c r="GE381">
        <v>100</v>
      </c>
      <c r="GF381">
        <v>100</v>
      </c>
      <c r="GG381">
        <v>-3.274</v>
      </c>
      <c r="GH381">
        <v>-0.0905</v>
      </c>
      <c r="GI381">
        <v>-2.868309889394353</v>
      </c>
      <c r="GJ381">
        <v>-0.006773961979547998</v>
      </c>
      <c r="GK381">
        <v>-8.296070481250098E-08</v>
      </c>
      <c r="GL381">
        <v>3.322967193956903E-10</v>
      </c>
      <c r="GM381">
        <v>-0.07871069313407227</v>
      </c>
      <c r="GN381">
        <v>-0.00208336341840114</v>
      </c>
      <c r="GO381">
        <v>8.801746095907445E-05</v>
      </c>
      <c r="GP381">
        <v>-2.677693255255651E-07</v>
      </c>
      <c r="GQ381">
        <v>3</v>
      </c>
      <c r="GR381">
        <v>2052</v>
      </c>
      <c r="GS381">
        <v>2</v>
      </c>
      <c r="GT381">
        <v>18</v>
      </c>
      <c r="GU381">
        <v>64.7</v>
      </c>
      <c r="GV381">
        <v>64.7</v>
      </c>
      <c r="GW381">
        <v>0.3479</v>
      </c>
      <c r="GX381">
        <v>2.42188</v>
      </c>
      <c r="GY381">
        <v>1.44775</v>
      </c>
      <c r="GZ381">
        <v>2.323</v>
      </c>
      <c r="HA381">
        <v>1.55151</v>
      </c>
      <c r="HB381">
        <v>2.40479</v>
      </c>
      <c r="HC381">
        <v>30.3079</v>
      </c>
      <c r="HD381">
        <v>14.3334</v>
      </c>
      <c r="HE381">
        <v>18</v>
      </c>
      <c r="HF381">
        <v>616.312</v>
      </c>
      <c r="HG381">
        <v>428.377</v>
      </c>
      <c r="HH381">
        <v>21.6233</v>
      </c>
      <c r="HI381">
        <v>26.5626</v>
      </c>
      <c r="HJ381">
        <v>30.0005</v>
      </c>
      <c r="HK381">
        <v>26.5118</v>
      </c>
      <c r="HL381">
        <v>26.4388</v>
      </c>
      <c r="HM381">
        <v>7.01267</v>
      </c>
      <c r="HN381">
        <v>45.1196</v>
      </c>
      <c r="HO381">
        <v>0</v>
      </c>
      <c r="HP381">
        <v>21.5754</v>
      </c>
      <c r="HQ381">
        <v>90.1234</v>
      </c>
      <c r="HR381">
        <v>14.1694</v>
      </c>
      <c r="HS381">
        <v>99.84780000000001</v>
      </c>
      <c r="HT381">
        <v>101.236</v>
      </c>
    </row>
    <row r="382" spans="1:228">
      <c r="A382">
        <v>366</v>
      </c>
      <c r="B382">
        <v>1728494841.5</v>
      </c>
      <c r="C382">
        <v>3904</v>
      </c>
      <c r="D382" t="s">
        <v>1102</v>
      </c>
      <c r="E382" t="s">
        <v>1103</v>
      </c>
      <c r="F382">
        <v>5</v>
      </c>
      <c r="G382" t="s">
        <v>357</v>
      </c>
      <c r="H382" t="s">
        <v>1090</v>
      </c>
      <c r="I382" t="s">
        <v>359</v>
      </c>
      <c r="J382" t="s">
        <v>1091</v>
      </c>
      <c r="K382">
        <v>1728494833.714286</v>
      </c>
      <c r="L382">
        <f>(M382)/1000</f>
        <v>0</v>
      </c>
      <c r="M382">
        <f>IF(BH382, AP382, AJ382)</f>
        <v>0</v>
      </c>
      <c r="N382">
        <f>IF(BH382, AK382, AI382)</f>
        <v>0</v>
      </c>
      <c r="O382">
        <f>BJ382 - IF(AW382&gt;1, N382*BD382*100.0/(AY382), 0)</f>
        <v>0</v>
      </c>
      <c r="P382">
        <f>((V382-L382/2)*O382-N382)/(V382+L382/2)</f>
        <v>0</v>
      </c>
      <c r="Q382">
        <f>P382*(BQ382+BR382)/1000.0</f>
        <v>0</v>
      </c>
      <c r="R382">
        <f>(BJ382 - IF(AW382&gt;1, N382*BD382*100.0/(AY382), 0))*(BQ382+BR382)/1000.0</f>
        <v>0</v>
      </c>
      <c r="S382">
        <f>2.0/((1/U382-1/T382)+SIGN(U382)*SQRT((1/U382-1/T382)*(1/U382-1/T382) + 4*BE382/((BE382+1)*(BE382+1))*(2*1/U382*1/T382-1/T382*1/T382)))</f>
        <v>0</v>
      </c>
      <c r="T382">
        <f>IF(LEFT(BF382,1)&lt;&gt;"0",IF(LEFT(BF382,1)="1",3.0,BG382),$D$5+$E$5*(BX382*BQ382/($K$5*1000))+$F$5*(BX382*BQ382/($K$5*1000))*MAX(MIN(BD382,$J$5),$I$5)*MAX(MIN(BD382,$J$5),$I$5)+$G$5*MAX(MIN(BD382,$J$5),$I$5)*(BX382*BQ382/($K$5*1000))+$H$5*(BX382*BQ382/($K$5*1000))*(BX382*BQ382/($K$5*1000)))</f>
        <v>0</v>
      </c>
      <c r="U382">
        <f>L382*(1000-(1000*0.61365*exp(17.502*Y382/(240.97+Y382))/(BQ382+BR382)+BL382)/2)/(1000*0.61365*exp(17.502*Y382/(240.97+Y382))/(BQ382+BR382)-BL382)</f>
        <v>0</v>
      </c>
      <c r="V382">
        <f>1/((BE382+1)/(S382/1.6)+1/(T382/1.37)) + BE382/((BE382+1)/(S382/1.6) + BE382/(T382/1.37))</f>
        <v>0</v>
      </c>
      <c r="W382">
        <f>(AZ382*BC382)</f>
        <v>0</v>
      </c>
      <c r="X382">
        <f>(BS382+(W382+2*0.95*5.67E-8*(((BS382+$B$7)+273)^4-(BS382+273)^4)-44100*L382)/(1.84*29.3*T382+8*0.95*5.67E-8*(BS382+273)^3))</f>
        <v>0</v>
      </c>
      <c r="Y382">
        <f>($C$7*BT382+$D$7*BU382+$E$7*X382)</f>
        <v>0</v>
      </c>
      <c r="Z382">
        <f>0.61365*exp(17.502*Y382/(240.97+Y382))</f>
        <v>0</v>
      </c>
      <c r="AA382">
        <f>(AB382/AC382*100)</f>
        <v>0</v>
      </c>
      <c r="AB382">
        <f>BL382*(BQ382+BR382)/1000</f>
        <v>0</v>
      </c>
      <c r="AC382">
        <f>0.61365*exp(17.502*BS382/(240.97+BS382))</f>
        <v>0</v>
      </c>
      <c r="AD382">
        <f>(Z382-BL382*(BQ382+BR382)/1000)</f>
        <v>0</v>
      </c>
      <c r="AE382">
        <f>(-L382*44100)</f>
        <v>0</v>
      </c>
      <c r="AF382">
        <f>2*29.3*T382*0.92*(BS382-Y382)</f>
        <v>0</v>
      </c>
      <c r="AG382">
        <f>2*0.95*5.67E-8*(((BS382+$B$7)+273)^4-(Y382+273)^4)</f>
        <v>0</v>
      </c>
      <c r="AH382">
        <f>W382+AG382+AE382+AF382</f>
        <v>0</v>
      </c>
      <c r="AI382">
        <f>BP382*AW382*(BK382-BJ382*(1000-AW382*BM382)/(1000-AW382*BL382))/(100*BD382)</f>
        <v>0</v>
      </c>
      <c r="AJ382">
        <f>1000*BP382*AW382*(BL382-BM382)/(100*BD382*(1000-AW382*BL382))</f>
        <v>0</v>
      </c>
      <c r="AK382">
        <f>(AL382 - AM382 - BQ382*1E3/(8.314*(BS382+273.15)) * AO382/BP382 * AN382) * BP382/(100*BD382) * (1000 - BM382)/1000</f>
        <v>0</v>
      </c>
      <c r="AL382">
        <v>78.32992178682821</v>
      </c>
      <c r="AM382">
        <v>68.12866909090904</v>
      </c>
      <c r="AN382">
        <v>2.373191400878903</v>
      </c>
      <c r="AO382">
        <v>66.78554749712461</v>
      </c>
      <c r="AP382">
        <f>(AR382 - AQ382 + BQ382*1E3/(8.314*(BS382+273.15)) * AT382/BP382 * AS382) * BP382/(100*BD382) * 1000/(1000 - AR382)</f>
        <v>0</v>
      </c>
      <c r="AQ382">
        <v>14.18790412459875</v>
      </c>
      <c r="AR382">
        <v>16.21070484848484</v>
      </c>
      <c r="AS382">
        <v>-2.279942116140854E-05</v>
      </c>
      <c r="AT382">
        <v>79.48988405471586</v>
      </c>
      <c r="AU382">
        <v>0</v>
      </c>
      <c r="AV382">
        <v>0</v>
      </c>
      <c r="AW382">
        <f>IF(AU382*$H$13&gt;=AY382,1.0,(AY382/(AY382-AU382*$H$13)))</f>
        <v>0</v>
      </c>
      <c r="AX382">
        <f>(AW382-1)*100</f>
        <v>0</v>
      </c>
      <c r="AY382">
        <f>MAX(0,($B$13+$C$13*BX382)/(1+$D$13*BX382)*BQ382/(BS382+273)*$E$13)</f>
        <v>0</v>
      </c>
      <c r="AZ382">
        <f>$B$11*BY382+$C$11*BZ382+$F$11*CK382*(1-CN382)</f>
        <v>0</v>
      </c>
      <c r="BA382">
        <f>AZ382*BB382</f>
        <v>0</v>
      </c>
      <c r="BB382">
        <f>($B$11*$D$9+$C$11*$D$9+$F$11*((CX382+CP382)/MAX(CX382+CP382+CY382, 0.1)*$I$9+CY382/MAX(CX382+CP382+CY382, 0.1)*$J$9))/($B$11+$C$11+$F$11)</f>
        <v>0</v>
      </c>
      <c r="BC382">
        <f>($B$11*$K$9+$C$11*$K$9+$F$11*((CX382+CP382)/MAX(CX382+CP382+CY382, 0.1)*$P$9+CY382/MAX(CX382+CP382+CY382, 0.1)*$Q$9))/($B$11+$C$11+$F$11)</f>
        <v>0</v>
      </c>
      <c r="BD382">
        <v>6</v>
      </c>
      <c r="BE382">
        <v>0.5</v>
      </c>
      <c r="BF382" t="s">
        <v>361</v>
      </c>
      <c r="BG382">
        <v>2</v>
      </c>
      <c r="BH382" t="b">
        <v>1</v>
      </c>
      <c r="BI382">
        <v>1728494833.714286</v>
      </c>
      <c r="BJ382">
        <v>50.712175</v>
      </c>
      <c r="BK382">
        <v>63.97070357142859</v>
      </c>
      <c r="BL382">
        <v>16.21174285714286</v>
      </c>
      <c r="BM382">
        <v>14.18456785714285</v>
      </c>
      <c r="BN382">
        <v>53.94611428571428</v>
      </c>
      <c r="BO382">
        <v>16.30218571428571</v>
      </c>
      <c r="BP382">
        <v>600.0174285714285</v>
      </c>
      <c r="BQ382">
        <v>97.50596428571428</v>
      </c>
      <c r="BR382">
        <v>0.09999767857142859</v>
      </c>
      <c r="BS382">
        <v>24.88413571428571</v>
      </c>
      <c r="BT382">
        <v>25.068975</v>
      </c>
      <c r="BU382">
        <v>999.9000000000002</v>
      </c>
      <c r="BV382">
        <v>0</v>
      </c>
      <c r="BW382">
        <v>0</v>
      </c>
      <c r="BX382">
        <v>10001.54535714286</v>
      </c>
      <c r="BY382">
        <v>0</v>
      </c>
      <c r="BZ382">
        <v>75.22908571428572</v>
      </c>
      <c r="CA382">
        <v>-13.258525</v>
      </c>
      <c r="CB382">
        <v>51.54785714285714</v>
      </c>
      <c r="CC382">
        <v>64.89119285714285</v>
      </c>
      <c r="CD382">
        <v>2.027177857142857</v>
      </c>
      <c r="CE382">
        <v>63.97070357142859</v>
      </c>
      <c r="CF382">
        <v>14.18456785714285</v>
      </c>
      <c r="CG382">
        <v>1.580740714285714</v>
      </c>
      <c r="CH382">
        <v>1.383079642857143</v>
      </c>
      <c r="CI382">
        <v>13.77233571428572</v>
      </c>
      <c r="CJ382">
        <v>11.73338571428572</v>
      </c>
      <c r="CK382">
        <v>1599.958928571428</v>
      </c>
      <c r="CL382">
        <v>0.6920112142857144</v>
      </c>
      <c r="CM382">
        <v>0.3079889642857143</v>
      </c>
      <c r="CN382">
        <v>0</v>
      </c>
      <c r="CO382">
        <v>2.16635</v>
      </c>
      <c r="CP382">
        <v>0</v>
      </c>
      <c r="CQ382">
        <v>5491.846071428571</v>
      </c>
      <c r="CR382">
        <v>13789.89642857143</v>
      </c>
      <c r="CS382">
        <v>37.01989285714286</v>
      </c>
      <c r="CT382">
        <v>38.45285714285713</v>
      </c>
      <c r="CU382">
        <v>37.66928571428571</v>
      </c>
      <c r="CV382">
        <v>36.69171428571428</v>
      </c>
      <c r="CW382">
        <v>36.56664285714286</v>
      </c>
      <c r="CX382">
        <v>1107.188214285714</v>
      </c>
      <c r="CY382">
        <v>492.7707142857143</v>
      </c>
      <c r="CZ382">
        <v>0</v>
      </c>
      <c r="DA382">
        <v>1728494898.4</v>
      </c>
      <c r="DB382">
        <v>0</v>
      </c>
      <c r="DC382">
        <v>1728490956.5</v>
      </c>
      <c r="DD382" t="s">
        <v>362</v>
      </c>
      <c r="DE382">
        <v>1728490952.5</v>
      </c>
      <c r="DF382">
        <v>1728490956.5</v>
      </c>
      <c r="DG382">
        <v>1</v>
      </c>
      <c r="DH382">
        <v>-0.065</v>
      </c>
      <c r="DI382">
        <v>-0.008</v>
      </c>
      <c r="DJ382">
        <v>-3.246</v>
      </c>
      <c r="DK382">
        <v>-0.091</v>
      </c>
      <c r="DL382">
        <v>52</v>
      </c>
      <c r="DM382">
        <v>15</v>
      </c>
      <c r="DN382">
        <v>0.25</v>
      </c>
      <c r="DO382">
        <v>0.13</v>
      </c>
      <c r="DP382">
        <v>-11.39494024390244</v>
      </c>
      <c r="DQ382">
        <v>-29.08369275261323</v>
      </c>
      <c r="DR382">
        <v>2.987533296227139</v>
      </c>
      <c r="DS382">
        <v>0</v>
      </c>
      <c r="DT382">
        <v>2.029422195121951</v>
      </c>
      <c r="DU382">
        <v>-0.03617456445993442</v>
      </c>
      <c r="DV382">
        <v>0.003758497047955262</v>
      </c>
      <c r="DW382">
        <v>1</v>
      </c>
      <c r="DX382">
        <v>1</v>
      </c>
      <c r="DY382">
        <v>2</v>
      </c>
      <c r="DZ382" t="s">
        <v>363</v>
      </c>
      <c r="EA382">
        <v>3.2298</v>
      </c>
      <c r="EB382">
        <v>2.70436</v>
      </c>
      <c r="EC382">
        <v>0.0206963</v>
      </c>
      <c r="ED382">
        <v>0.0241468</v>
      </c>
      <c r="EE382">
        <v>0.08465200000000001</v>
      </c>
      <c r="EF382">
        <v>0.0769392</v>
      </c>
      <c r="EG382">
        <v>32167.5</v>
      </c>
      <c r="EH382">
        <v>31231.4</v>
      </c>
      <c r="EI382">
        <v>31458.7</v>
      </c>
      <c r="EJ382">
        <v>30342</v>
      </c>
      <c r="EK382">
        <v>38579.5</v>
      </c>
      <c r="EL382">
        <v>37029.7</v>
      </c>
      <c r="EM382">
        <v>44098.9</v>
      </c>
      <c r="EN382">
        <v>42363.8</v>
      </c>
      <c r="EO382">
        <v>2.15443</v>
      </c>
      <c r="EP382">
        <v>1.85805</v>
      </c>
      <c r="EQ382">
        <v>0.06300210000000001</v>
      </c>
      <c r="ER382">
        <v>0</v>
      </c>
      <c r="ES382">
        <v>24.0166</v>
      </c>
      <c r="ET382">
        <v>999.9</v>
      </c>
      <c r="EU382">
        <v>69.2</v>
      </c>
      <c r="EV382">
        <v>25.2</v>
      </c>
      <c r="EW382">
        <v>22.838</v>
      </c>
      <c r="EX382">
        <v>60.8719</v>
      </c>
      <c r="EY382">
        <v>24.8077</v>
      </c>
      <c r="EZ382">
        <v>1</v>
      </c>
      <c r="FA382">
        <v>-0.0260442</v>
      </c>
      <c r="FB382">
        <v>2.24146</v>
      </c>
      <c r="FC382">
        <v>20.1855</v>
      </c>
      <c r="FD382">
        <v>5.21534</v>
      </c>
      <c r="FE382">
        <v>11.998</v>
      </c>
      <c r="FF382">
        <v>4.96435</v>
      </c>
      <c r="FG382">
        <v>3.29555</v>
      </c>
      <c r="FH382">
        <v>9999</v>
      </c>
      <c r="FI382">
        <v>9999</v>
      </c>
      <c r="FJ382">
        <v>9999</v>
      </c>
      <c r="FK382">
        <v>149.1</v>
      </c>
      <c r="FL382">
        <v>4.97095</v>
      </c>
      <c r="FM382">
        <v>1.86768</v>
      </c>
      <c r="FN382">
        <v>1.85898</v>
      </c>
      <c r="FO382">
        <v>1.86509</v>
      </c>
      <c r="FP382">
        <v>1.8631</v>
      </c>
      <c r="FQ382">
        <v>1.86443</v>
      </c>
      <c r="FR382">
        <v>1.85988</v>
      </c>
      <c r="FS382">
        <v>1.86401</v>
      </c>
      <c r="FT382">
        <v>0</v>
      </c>
      <c r="FU382">
        <v>0</v>
      </c>
      <c r="FV382">
        <v>0</v>
      </c>
      <c r="FW382">
        <v>0</v>
      </c>
      <c r="FX382" t="s">
        <v>364</v>
      </c>
      <c r="FY382" t="s">
        <v>365</v>
      </c>
      <c r="FZ382" t="s">
        <v>366</v>
      </c>
      <c r="GA382" t="s">
        <v>366</v>
      </c>
      <c r="GB382" t="s">
        <v>366</v>
      </c>
      <c r="GC382" t="s">
        <v>366</v>
      </c>
      <c r="GD382">
        <v>0</v>
      </c>
      <c r="GE382">
        <v>100</v>
      </c>
      <c r="GF382">
        <v>100</v>
      </c>
      <c r="GG382">
        <v>-3.353</v>
      </c>
      <c r="GH382">
        <v>-0.09039999999999999</v>
      </c>
      <c r="GI382">
        <v>-2.868309889394353</v>
      </c>
      <c r="GJ382">
        <v>-0.006773961979547998</v>
      </c>
      <c r="GK382">
        <v>-8.296070481250098E-08</v>
      </c>
      <c r="GL382">
        <v>3.322967193956903E-10</v>
      </c>
      <c r="GM382">
        <v>-0.07871069313407227</v>
      </c>
      <c r="GN382">
        <v>-0.00208336341840114</v>
      </c>
      <c r="GO382">
        <v>8.801746095907445E-05</v>
      </c>
      <c r="GP382">
        <v>-2.677693255255651E-07</v>
      </c>
      <c r="GQ382">
        <v>3</v>
      </c>
      <c r="GR382">
        <v>2052</v>
      </c>
      <c r="GS382">
        <v>2</v>
      </c>
      <c r="GT382">
        <v>18</v>
      </c>
      <c r="GU382">
        <v>64.8</v>
      </c>
      <c r="GV382">
        <v>64.8</v>
      </c>
      <c r="GW382">
        <v>0.375977</v>
      </c>
      <c r="GX382">
        <v>2.43042</v>
      </c>
      <c r="GY382">
        <v>1.44897</v>
      </c>
      <c r="GZ382">
        <v>2.323</v>
      </c>
      <c r="HA382">
        <v>1.55151</v>
      </c>
      <c r="HB382">
        <v>2.23267</v>
      </c>
      <c r="HC382">
        <v>30.3079</v>
      </c>
      <c r="HD382">
        <v>14.3159</v>
      </c>
      <c r="HE382">
        <v>18</v>
      </c>
      <c r="HF382">
        <v>616.306</v>
      </c>
      <c r="HG382">
        <v>428.338</v>
      </c>
      <c r="HH382">
        <v>21.5507</v>
      </c>
      <c r="HI382">
        <v>26.5682</v>
      </c>
      <c r="HJ382">
        <v>30.0005</v>
      </c>
      <c r="HK382">
        <v>26.5162</v>
      </c>
      <c r="HL382">
        <v>26.4433</v>
      </c>
      <c r="HM382">
        <v>7.58025</v>
      </c>
      <c r="HN382">
        <v>45.1196</v>
      </c>
      <c r="HO382">
        <v>0</v>
      </c>
      <c r="HP382">
        <v>21.5149</v>
      </c>
      <c r="HQ382">
        <v>100.141</v>
      </c>
      <c r="HR382">
        <v>14.1694</v>
      </c>
      <c r="HS382">
        <v>99.8468</v>
      </c>
      <c r="HT382">
        <v>101.234</v>
      </c>
    </row>
    <row r="383" spans="1:228">
      <c r="A383">
        <v>367</v>
      </c>
      <c r="B383">
        <v>1728494846.5</v>
      </c>
      <c r="C383">
        <v>3909</v>
      </c>
      <c r="D383" t="s">
        <v>1104</v>
      </c>
      <c r="E383" t="s">
        <v>1105</v>
      </c>
      <c r="F383">
        <v>5</v>
      </c>
      <c r="G383" t="s">
        <v>357</v>
      </c>
      <c r="H383" t="s">
        <v>1090</v>
      </c>
      <c r="I383" t="s">
        <v>359</v>
      </c>
      <c r="J383" t="s">
        <v>1091</v>
      </c>
      <c r="K383">
        <v>1728494839</v>
      </c>
      <c r="L383">
        <f>(M383)/1000</f>
        <v>0</v>
      </c>
      <c r="M383">
        <f>IF(BH383, AP383, AJ383)</f>
        <v>0</v>
      </c>
      <c r="N383">
        <f>IF(BH383, AK383, AI383)</f>
        <v>0</v>
      </c>
      <c r="O383">
        <f>BJ383 - IF(AW383&gt;1, N383*BD383*100.0/(AY383), 0)</f>
        <v>0</v>
      </c>
      <c r="P383">
        <f>((V383-L383/2)*O383-N383)/(V383+L383/2)</f>
        <v>0</v>
      </c>
      <c r="Q383">
        <f>P383*(BQ383+BR383)/1000.0</f>
        <v>0</v>
      </c>
      <c r="R383">
        <f>(BJ383 - IF(AW383&gt;1, N383*BD383*100.0/(AY383), 0))*(BQ383+BR383)/1000.0</f>
        <v>0</v>
      </c>
      <c r="S383">
        <f>2.0/((1/U383-1/T383)+SIGN(U383)*SQRT((1/U383-1/T383)*(1/U383-1/T383) + 4*BE383/((BE383+1)*(BE383+1))*(2*1/U383*1/T383-1/T383*1/T383)))</f>
        <v>0</v>
      </c>
      <c r="T383">
        <f>IF(LEFT(BF383,1)&lt;&gt;"0",IF(LEFT(BF383,1)="1",3.0,BG383),$D$5+$E$5*(BX383*BQ383/($K$5*1000))+$F$5*(BX383*BQ383/($K$5*1000))*MAX(MIN(BD383,$J$5),$I$5)*MAX(MIN(BD383,$J$5),$I$5)+$G$5*MAX(MIN(BD383,$J$5),$I$5)*(BX383*BQ383/($K$5*1000))+$H$5*(BX383*BQ383/($K$5*1000))*(BX383*BQ383/($K$5*1000)))</f>
        <v>0</v>
      </c>
      <c r="U383">
        <f>L383*(1000-(1000*0.61365*exp(17.502*Y383/(240.97+Y383))/(BQ383+BR383)+BL383)/2)/(1000*0.61365*exp(17.502*Y383/(240.97+Y383))/(BQ383+BR383)-BL383)</f>
        <v>0</v>
      </c>
      <c r="V383">
        <f>1/((BE383+1)/(S383/1.6)+1/(T383/1.37)) + BE383/((BE383+1)/(S383/1.6) + BE383/(T383/1.37))</f>
        <v>0</v>
      </c>
      <c r="W383">
        <f>(AZ383*BC383)</f>
        <v>0</v>
      </c>
      <c r="X383">
        <f>(BS383+(W383+2*0.95*5.67E-8*(((BS383+$B$7)+273)^4-(BS383+273)^4)-44100*L383)/(1.84*29.3*T383+8*0.95*5.67E-8*(BS383+273)^3))</f>
        <v>0</v>
      </c>
      <c r="Y383">
        <f>($C$7*BT383+$D$7*BU383+$E$7*X383)</f>
        <v>0</v>
      </c>
      <c r="Z383">
        <f>0.61365*exp(17.502*Y383/(240.97+Y383))</f>
        <v>0</v>
      </c>
      <c r="AA383">
        <f>(AB383/AC383*100)</f>
        <v>0</v>
      </c>
      <c r="AB383">
        <f>BL383*(BQ383+BR383)/1000</f>
        <v>0</v>
      </c>
      <c r="AC383">
        <f>0.61365*exp(17.502*BS383/(240.97+BS383))</f>
        <v>0</v>
      </c>
      <c r="AD383">
        <f>(Z383-BL383*(BQ383+BR383)/1000)</f>
        <v>0</v>
      </c>
      <c r="AE383">
        <f>(-L383*44100)</f>
        <v>0</v>
      </c>
      <c r="AF383">
        <f>2*29.3*T383*0.92*(BS383-Y383)</f>
        <v>0</v>
      </c>
      <c r="AG383">
        <f>2*0.95*5.67E-8*(((BS383+$B$7)+273)^4-(Y383+273)^4)</f>
        <v>0</v>
      </c>
      <c r="AH383">
        <f>W383+AG383+AE383+AF383</f>
        <v>0</v>
      </c>
      <c r="AI383">
        <f>BP383*AW383*(BK383-BJ383*(1000-AW383*BM383)/(1000-AW383*BL383))/(100*BD383)</f>
        <v>0</v>
      </c>
      <c r="AJ383">
        <f>1000*BP383*AW383*(BL383-BM383)/(100*BD383*(1000-AW383*BL383))</f>
        <v>0</v>
      </c>
      <c r="AK383">
        <f>(AL383 - AM383 - BQ383*1E3/(8.314*(BS383+273.15)) * AO383/BP383 * AN383) * BP383/(100*BD383) * (1000 - BM383)/1000</f>
        <v>0</v>
      </c>
      <c r="AL383">
        <v>90.93807776111669</v>
      </c>
      <c r="AM383">
        <v>80.19840242424243</v>
      </c>
      <c r="AN383">
        <v>2.423927235866981</v>
      </c>
      <c r="AO383">
        <v>66.78554749712461</v>
      </c>
      <c r="AP383">
        <f>(AR383 - AQ383 + BQ383*1E3/(8.314*(BS383+273.15)) * AT383/BP383 * AS383) * BP383/(100*BD383) * 1000/(1000 - AR383)</f>
        <v>0</v>
      </c>
      <c r="AQ383">
        <v>14.19133940214488</v>
      </c>
      <c r="AR383">
        <v>16.21269393939393</v>
      </c>
      <c r="AS383">
        <v>7.074427432702907E-06</v>
      </c>
      <c r="AT383">
        <v>79.48988405471586</v>
      </c>
      <c r="AU383">
        <v>0</v>
      </c>
      <c r="AV383">
        <v>0</v>
      </c>
      <c r="AW383">
        <f>IF(AU383*$H$13&gt;=AY383,1.0,(AY383/(AY383-AU383*$H$13)))</f>
        <v>0</v>
      </c>
      <c r="AX383">
        <f>(AW383-1)*100</f>
        <v>0</v>
      </c>
      <c r="AY383">
        <f>MAX(0,($B$13+$C$13*BX383)/(1+$D$13*BX383)*BQ383/(BS383+273)*$E$13)</f>
        <v>0</v>
      </c>
      <c r="AZ383">
        <f>$B$11*BY383+$C$11*BZ383+$F$11*CK383*(1-CN383)</f>
        <v>0</v>
      </c>
      <c r="BA383">
        <f>AZ383*BB383</f>
        <v>0</v>
      </c>
      <c r="BB383">
        <f>($B$11*$D$9+$C$11*$D$9+$F$11*((CX383+CP383)/MAX(CX383+CP383+CY383, 0.1)*$I$9+CY383/MAX(CX383+CP383+CY383, 0.1)*$J$9))/($B$11+$C$11+$F$11)</f>
        <v>0</v>
      </c>
      <c r="BC383">
        <f>($B$11*$K$9+$C$11*$K$9+$F$11*((CX383+CP383)/MAX(CX383+CP383+CY383, 0.1)*$P$9+CY383/MAX(CX383+CP383+CY383, 0.1)*$Q$9))/($B$11+$C$11+$F$11)</f>
        <v>0</v>
      </c>
      <c r="BD383">
        <v>6</v>
      </c>
      <c r="BE383">
        <v>0.5</v>
      </c>
      <c r="BF383" t="s">
        <v>361</v>
      </c>
      <c r="BG383">
        <v>2</v>
      </c>
      <c r="BH383" t="b">
        <v>1</v>
      </c>
      <c r="BI383">
        <v>1728494839</v>
      </c>
      <c r="BJ383">
        <v>62.48672222222222</v>
      </c>
      <c r="BK383">
        <v>77.03427037037036</v>
      </c>
      <c r="BL383">
        <v>16.21146666666667</v>
      </c>
      <c r="BM383">
        <v>14.18802962962963</v>
      </c>
      <c r="BN383">
        <v>65.80103333333334</v>
      </c>
      <c r="BO383">
        <v>16.3019037037037</v>
      </c>
      <c r="BP383">
        <v>600.0107777777778</v>
      </c>
      <c r="BQ383">
        <v>97.50567407407407</v>
      </c>
      <c r="BR383">
        <v>0.09995637777777779</v>
      </c>
      <c r="BS383">
        <v>24.86268888888889</v>
      </c>
      <c r="BT383">
        <v>25.05703703703703</v>
      </c>
      <c r="BU383">
        <v>999.9000000000001</v>
      </c>
      <c r="BV383">
        <v>0</v>
      </c>
      <c r="BW383">
        <v>0</v>
      </c>
      <c r="BX383">
        <v>10007.22777777778</v>
      </c>
      <c r="BY383">
        <v>0</v>
      </c>
      <c r="BZ383">
        <v>75.2300111111111</v>
      </c>
      <c r="CA383">
        <v>-14.54756296296296</v>
      </c>
      <c r="CB383">
        <v>63.51641851851851</v>
      </c>
      <c r="CC383">
        <v>78.14300370370371</v>
      </c>
      <c r="CD383">
        <v>2.023441851851852</v>
      </c>
      <c r="CE383">
        <v>77.03427037037036</v>
      </c>
      <c r="CF383">
        <v>14.18802962962963</v>
      </c>
      <c r="CG383">
        <v>1.580708888888889</v>
      </c>
      <c r="CH383">
        <v>1.383413333333333</v>
      </c>
      <c r="CI383">
        <v>13.77201851851852</v>
      </c>
      <c r="CJ383">
        <v>11.73702962962963</v>
      </c>
      <c r="CK383">
        <v>1599.97037037037</v>
      </c>
      <c r="CL383">
        <v>0.6920118888888889</v>
      </c>
      <c r="CM383">
        <v>0.3079884814814814</v>
      </c>
      <c r="CN383">
        <v>0</v>
      </c>
      <c r="CO383">
        <v>2.173944444444444</v>
      </c>
      <c r="CP383">
        <v>0</v>
      </c>
      <c r="CQ383">
        <v>5478.166296296297</v>
      </c>
      <c r="CR383">
        <v>13790</v>
      </c>
      <c r="CS383">
        <v>37.1341111111111</v>
      </c>
      <c r="CT383">
        <v>38.60159259259259</v>
      </c>
      <c r="CU383">
        <v>37.77518518518519</v>
      </c>
      <c r="CV383">
        <v>36.83537037037037</v>
      </c>
      <c r="CW383">
        <v>36.68255555555555</v>
      </c>
      <c r="CX383">
        <v>1107.197777777778</v>
      </c>
      <c r="CY383">
        <v>492.772962962963</v>
      </c>
      <c r="CZ383">
        <v>0</v>
      </c>
      <c r="DA383">
        <v>1728494903.2</v>
      </c>
      <c r="DB383">
        <v>0</v>
      </c>
      <c r="DC383">
        <v>1728490956.5</v>
      </c>
      <c r="DD383" t="s">
        <v>362</v>
      </c>
      <c r="DE383">
        <v>1728490952.5</v>
      </c>
      <c r="DF383">
        <v>1728490956.5</v>
      </c>
      <c r="DG383">
        <v>1</v>
      </c>
      <c r="DH383">
        <v>-0.065</v>
      </c>
      <c r="DI383">
        <v>-0.008</v>
      </c>
      <c r="DJ383">
        <v>-3.246</v>
      </c>
      <c r="DK383">
        <v>-0.091</v>
      </c>
      <c r="DL383">
        <v>52</v>
      </c>
      <c r="DM383">
        <v>15</v>
      </c>
      <c r="DN383">
        <v>0.25</v>
      </c>
      <c r="DO383">
        <v>0.13</v>
      </c>
      <c r="DP383">
        <v>-13.6547275</v>
      </c>
      <c r="DQ383">
        <v>-15.16502026266413</v>
      </c>
      <c r="DR383">
        <v>1.516248099914308</v>
      </c>
      <c r="DS383">
        <v>0</v>
      </c>
      <c r="DT383">
        <v>2.025715</v>
      </c>
      <c r="DU383">
        <v>-0.04385538461538905</v>
      </c>
      <c r="DV383">
        <v>0.004255418898298959</v>
      </c>
      <c r="DW383">
        <v>1</v>
      </c>
      <c r="DX383">
        <v>1</v>
      </c>
      <c r="DY383">
        <v>2</v>
      </c>
      <c r="DZ383" t="s">
        <v>363</v>
      </c>
      <c r="EA383">
        <v>3.22993</v>
      </c>
      <c r="EB383">
        <v>2.70444</v>
      </c>
      <c r="EC383">
        <v>0.0241094</v>
      </c>
      <c r="ED383">
        <v>0.0276837</v>
      </c>
      <c r="EE383">
        <v>0.0846597</v>
      </c>
      <c r="EF383">
        <v>0.0769546</v>
      </c>
      <c r="EG383">
        <v>32054.7</v>
      </c>
      <c r="EH383">
        <v>31117.7</v>
      </c>
      <c r="EI383">
        <v>31458.1</v>
      </c>
      <c r="EJ383">
        <v>30341.5</v>
      </c>
      <c r="EK383">
        <v>38578.4</v>
      </c>
      <c r="EL383">
        <v>37028.8</v>
      </c>
      <c r="EM383">
        <v>44098</v>
      </c>
      <c r="EN383">
        <v>42363.4</v>
      </c>
      <c r="EO383">
        <v>2.15453</v>
      </c>
      <c r="EP383">
        <v>1.85798</v>
      </c>
      <c r="EQ383">
        <v>0.0622645</v>
      </c>
      <c r="ER383">
        <v>0</v>
      </c>
      <c r="ES383">
        <v>24.0126</v>
      </c>
      <c r="ET383">
        <v>999.9</v>
      </c>
      <c r="EU383">
        <v>69.2</v>
      </c>
      <c r="EV383">
        <v>25.2</v>
      </c>
      <c r="EW383">
        <v>22.8368</v>
      </c>
      <c r="EX383">
        <v>61.2419</v>
      </c>
      <c r="EY383">
        <v>24.5353</v>
      </c>
      <c r="EZ383">
        <v>1</v>
      </c>
      <c r="FA383">
        <v>-0.0258028</v>
      </c>
      <c r="FB383">
        <v>2.20459</v>
      </c>
      <c r="FC383">
        <v>20.1859</v>
      </c>
      <c r="FD383">
        <v>5.21534</v>
      </c>
      <c r="FE383">
        <v>11.998</v>
      </c>
      <c r="FF383">
        <v>4.9642</v>
      </c>
      <c r="FG383">
        <v>3.29548</v>
      </c>
      <c r="FH383">
        <v>9999</v>
      </c>
      <c r="FI383">
        <v>9999</v>
      </c>
      <c r="FJ383">
        <v>9999</v>
      </c>
      <c r="FK383">
        <v>149.1</v>
      </c>
      <c r="FL383">
        <v>4.97095</v>
      </c>
      <c r="FM383">
        <v>1.86768</v>
      </c>
      <c r="FN383">
        <v>1.85898</v>
      </c>
      <c r="FO383">
        <v>1.8651</v>
      </c>
      <c r="FP383">
        <v>1.86309</v>
      </c>
      <c r="FQ383">
        <v>1.86443</v>
      </c>
      <c r="FR383">
        <v>1.85989</v>
      </c>
      <c r="FS383">
        <v>1.86401</v>
      </c>
      <c r="FT383">
        <v>0</v>
      </c>
      <c r="FU383">
        <v>0</v>
      </c>
      <c r="FV383">
        <v>0</v>
      </c>
      <c r="FW383">
        <v>0</v>
      </c>
      <c r="FX383" t="s">
        <v>364</v>
      </c>
      <c r="FY383" t="s">
        <v>365</v>
      </c>
      <c r="FZ383" t="s">
        <v>366</v>
      </c>
      <c r="GA383" t="s">
        <v>366</v>
      </c>
      <c r="GB383" t="s">
        <v>366</v>
      </c>
      <c r="GC383" t="s">
        <v>366</v>
      </c>
      <c r="GD383">
        <v>0</v>
      </c>
      <c r="GE383">
        <v>100</v>
      </c>
      <c r="GF383">
        <v>100</v>
      </c>
      <c r="GG383">
        <v>-3.435</v>
      </c>
      <c r="GH383">
        <v>-0.0905</v>
      </c>
      <c r="GI383">
        <v>-2.868309889394353</v>
      </c>
      <c r="GJ383">
        <v>-0.006773961979547998</v>
      </c>
      <c r="GK383">
        <v>-8.296070481250098E-08</v>
      </c>
      <c r="GL383">
        <v>3.322967193956903E-10</v>
      </c>
      <c r="GM383">
        <v>-0.07871069313407227</v>
      </c>
      <c r="GN383">
        <v>-0.00208336341840114</v>
      </c>
      <c r="GO383">
        <v>8.801746095907445E-05</v>
      </c>
      <c r="GP383">
        <v>-2.677693255255651E-07</v>
      </c>
      <c r="GQ383">
        <v>3</v>
      </c>
      <c r="GR383">
        <v>2052</v>
      </c>
      <c r="GS383">
        <v>2</v>
      </c>
      <c r="GT383">
        <v>18</v>
      </c>
      <c r="GU383">
        <v>64.90000000000001</v>
      </c>
      <c r="GV383">
        <v>64.8</v>
      </c>
      <c r="GW383">
        <v>0.407715</v>
      </c>
      <c r="GX383">
        <v>2.42188</v>
      </c>
      <c r="GY383">
        <v>1.44775</v>
      </c>
      <c r="GZ383">
        <v>2.323</v>
      </c>
      <c r="HA383">
        <v>1.55151</v>
      </c>
      <c r="HB383">
        <v>2.35474</v>
      </c>
      <c r="HC383">
        <v>30.3079</v>
      </c>
      <c r="HD383">
        <v>14.3334</v>
      </c>
      <c r="HE383">
        <v>18</v>
      </c>
      <c r="HF383">
        <v>616.425</v>
      </c>
      <c r="HG383">
        <v>428.326</v>
      </c>
      <c r="HH383">
        <v>21.4902</v>
      </c>
      <c r="HI383">
        <v>26.5738</v>
      </c>
      <c r="HJ383">
        <v>30.0003</v>
      </c>
      <c r="HK383">
        <v>26.5207</v>
      </c>
      <c r="HL383">
        <v>26.4475</v>
      </c>
      <c r="HM383">
        <v>8.209569999999999</v>
      </c>
      <c r="HN383">
        <v>45.1196</v>
      </c>
      <c r="HO383">
        <v>0</v>
      </c>
      <c r="HP383">
        <v>21.4684</v>
      </c>
      <c r="HQ383">
        <v>115.168</v>
      </c>
      <c r="HR383">
        <v>14.1694</v>
      </c>
      <c r="HS383">
        <v>99.84480000000001</v>
      </c>
      <c r="HT383">
        <v>101.233</v>
      </c>
    </row>
    <row r="384" spans="1:228">
      <c r="A384">
        <v>368</v>
      </c>
      <c r="B384">
        <v>1728494851.5</v>
      </c>
      <c r="C384">
        <v>3914</v>
      </c>
      <c r="D384" t="s">
        <v>1106</v>
      </c>
      <c r="E384" t="s">
        <v>1107</v>
      </c>
      <c r="F384">
        <v>5</v>
      </c>
      <c r="G384" t="s">
        <v>357</v>
      </c>
      <c r="H384" t="s">
        <v>1090</v>
      </c>
      <c r="I384" t="s">
        <v>359</v>
      </c>
      <c r="J384" t="s">
        <v>1091</v>
      </c>
      <c r="K384">
        <v>1728494843.714286</v>
      </c>
      <c r="L384">
        <f>(M384)/1000</f>
        <v>0</v>
      </c>
      <c r="M384">
        <f>IF(BH384, AP384, AJ384)</f>
        <v>0</v>
      </c>
      <c r="N384">
        <f>IF(BH384, AK384, AI384)</f>
        <v>0</v>
      </c>
      <c r="O384">
        <f>BJ384 - IF(AW384&gt;1, N384*BD384*100.0/(AY384), 0)</f>
        <v>0</v>
      </c>
      <c r="P384">
        <f>((V384-L384/2)*O384-N384)/(V384+L384/2)</f>
        <v>0</v>
      </c>
      <c r="Q384">
        <f>P384*(BQ384+BR384)/1000.0</f>
        <v>0</v>
      </c>
      <c r="R384">
        <f>(BJ384 - IF(AW384&gt;1, N384*BD384*100.0/(AY384), 0))*(BQ384+BR384)/1000.0</f>
        <v>0</v>
      </c>
      <c r="S384">
        <f>2.0/((1/U384-1/T384)+SIGN(U384)*SQRT((1/U384-1/T384)*(1/U384-1/T384) + 4*BE384/((BE384+1)*(BE384+1))*(2*1/U384*1/T384-1/T384*1/T384)))</f>
        <v>0</v>
      </c>
      <c r="T384">
        <f>IF(LEFT(BF384,1)&lt;&gt;"0",IF(LEFT(BF384,1)="1",3.0,BG384),$D$5+$E$5*(BX384*BQ384/($K$5*1000))+$F$5*(BX384*BQ384/($K$5*1000))*MAX(MIN(BD384,$J$5),$I$5)*MAX(MIN(BD384,$J$5),$I$5)+$G$5*MAX(MIN(BD384,$J$5),$I$5)*(BX384*BQ384/($K$5*1000))+$H$5*(BX384*BQ384/($K$5*1000))*(BX384*BQ384/($K$5*1000)))</f>
        <v>0</v>
      </c>
      <c r="U384">
        <f>L384*(1000-(1000*0.61365*exp(17.502*Y384/(240.97+Y384))/(BQ384+BR384)+BL384)/2)/(1000*0.61365*exp(17.502*Y384/(240.97+Y384))/(BQ384+BR384)-BL384)</f>
        <v>0</v>
      </c>
      <c r="V384">
        <f>1/((BE384+1)/(S384/1.6)+1/(T384/1.37)) + BE384/((BE384+1)/(S384/1.6) + BE384/(T384/1.37))</f>
        <v>0</v>
      </c>
      <c r="W384">
        <f>(AZ384*BC384)</f>
        <v>0</v>
      </c>
      <c r="X384">
        <f>(BS384+(W384+2*0.95*5.67E-8*(((BS384+$B$7)+273)^4-(BS384+273)^4)-44100*L384)/(1.84*29.3*T384+8*0.95*5.67E-8*(BS384+273)^3))</f>
        <v>0</v>
      </c>
      <c r="Y384">
        <f>($C$7*BT384+$D$7*BU384+$E$7*X384)</f>
        <v>0</v>
      </c>
      <c r="Z384">
        <f>0.61365*exp(17.502*Y384/(240.97+Y384))</f>
        <v>0</v>
      </c>
      <c r="AA384">
        <f>(AB384/AC384*100)</f>
        <v>0</v>
      </c>
      <c r="AB384">
        <f>BL384*(BQ384+BR384)/1000</f>
        <v>0</v>
      </c>
      <c r="AC384">
        <f>0.61365*exp(17.502*BS384/(240.97+BS384))</f>
        <v>0</v>
      </c>
      <c r="AD384">
        <f>(Z384-BL384*(BQ384+BR384)/1000)</f>
        <v>0</v>
      </c>
      <c r="AE384">
        <f>(-L384*44100)</f>
        <v>0</v>
      </c>
      <c r="AF384">
        <f>2*29.3*T384*0.92*(BS384-Y384)</f>
        <v>0</v>
      </c>
      <c r="AG384">
        <f>2*0.95*5.67E-8*(((BS384+$B$7)+273)^4-(Y384+273)^4)</f>
        <v>0</v>
      </c>
      <c r="AH384">
        <f>W384+AG384+AE384+AF384</f>
        <v>0</v>
      </c>
      <c r="AI384">
        <f>BP384*AW384*(BK384-BJ384*(1000-AW384*BM384)/(1000-AW384*BL384))/(100*BD384)</f>
        <v>0</v>
      </c>
      <c r="AJ384">
        <f>1000*BP384*AW384*(BL384-BM384)/(100*BD384*(1000-AW384*BL384))</f>
        <v>0</v>
      </c>
      <c r="AK384">
        <f>(AL384 - AM384 - BQ384*1E3/(8.314*(BS384+273.15)) * AO384/BP384 * AN384) * BP384/(100*BD384) * (1000 - BM384)/1000</f>
        <v>0</v>
      </c>
      <c r="AL384">
        <v>103.5299349923198</v>
      </c>
      <c r="AM384">
        <v>92.39630606060605</v>
      </c>
      <c r="AN384">
        <v>2.437637688810482</v>
      </c>
      <c r="AO384">
        <v>66.78554749712461</v>
      </c>
      <c r="AP384">
        <f>(AR384 - AQ384 + BQ384*1E3/(8.314*(BS384+273.15)) * AT384/BP384 * AS384) * BP384/(100*BD384) * 1000/(1000 - AR384)</f>
        <v>0</v>
      </c>
      <c r="AQ384">
        <v>14.19541431736139</v>
      </c>
      <c r="AR384">
        <v>16.21548242424242</v>
      </c>
      <c r="AS384">
        <v>1.162393351841051E-06</v>
      </c>
      <c r="AT384">
        <v>79.48988405471586</v>
      </c>
      <c r="AU384">
        <v>0</v>
      </c>
      <c r="AV384">
        <v>0</v>
      </c>
      <c r="AW384">
        <f>IF(AU384*$H$13&gt;=AY384,1.0,(AY384/(AY384-AU384*$H$13)))</f>
        <v>0</v>
      </c>
      <c r="AX384">
        <f>(AW384-1)*100</f>
        <v>0</v>
      </c>
      <c r="AY384">
        <f>MAX(0,($B$13+$C$13*BX384)/(1+$D$13*BX384)*BQ384/(BS384+273)*$E$13)</f>
        <v>0</v>
      </c>
      <c r="AZ384">
        <f>$B$11*BY384+$C$11*BZ384+$F$11*CK384*(1-CN384)</f>
        <v>0</v>
      </c>
      <c r="BA384">
        <f>AZ384*BB384</f>
        <v>0</v>
      </c>
      <c r="BB384">
        <f>($B$11*$D$9+$C$11*$D$9+$F$11*((CX384+CP384)/MAX(CX384+CP384+CY384, 0.1)*$I$9+CY384/MAX(CX384+CP384+CY384, 0.1)*$J$9))/($B$11+$C$11+$F$11)</f>
        <v>0</v>
      </c>
      <c r="BC384">
        <f>($B$11*$K$9+$C$11*$K$9+$F$11*((CX384+CP384)/MAX(CX384+CP384+CY384, 0.1)*$P$9+CY384/MAX(CX384+CP384+CY384, 0.1)*$Q$9))/($B$11+$C$11+$F$11)</f>
        <v>0</v>
      </c>
      <c r="BD384">
        <v>6</v>
      </c>
      <c r="BE384">
        <v>0.5</v>
      </c>
      <c r="BF384" t="s">
        <v>361</v>
      </c>
      <c r="BG384">
        <v>2</v>
      </c>
      <c r="BH384" t="b">
        <v>1</v>
      </c>
      <c r="BI384">
        <v>1728494843.714286</v>
      </c>
      <c r="BJ384">
        <v>73.52598571428571</v>
      </c>
      <c r="BK384">
        <v>88.73097500000002</v>
      </c>
      <c r="BL384">
        <v>16.21215357142857</v>
      </c>
      <c r="BM384">
        <v>14.19150714285714</v>
      </c>
      <c r="BN384">
        <v>76.9156642857143</v>
      </c>
      <c r="BO384">
        <v>16.30258571428572</v>
      </c>
      <c r="BP384">
        <v>600.0158214285714</v>
      </c>
      <c r="BQ384">
        <v>97.50540357142857</v>
      </c>
      <c r="BR384">
        <v>0.1001112785714286</v>
      </c>
      <c r="BS384">
        <v>24.84655</v>
      </c>
      <c r="BT384">
        <v>25.04554642857143</v>
      </c>
      <c r="BU384">
        <v>999.9000000000002</v>
      </c>
      <c r="BV384">
        <v>0</v>
      </c>
      <c r="BW384">
        <v>0</v>
      </c>
      <c r="BX384">
        <v>9995.252500000002</v>
      </c>
      <c r="BY384">
        <v>0</v>
      </c>
      <c r="BZ384">
        <v>75.09978571428572</v>
      </c>
      <c r="CA384">
        <v>-15.20501071428571</v>
      </c>
      <c r="CB384">
        <v>74.73765714285716</v>
      </c>
      <c r="CC384">
        <v>90.00839642857144</v>
      </c>
      <c r="CD384">
        <v>2.020646785714286</v>
      </c>
      <c r="CE384">
        <v>88.73097500000002</v>
      </c>
      <c r="CF384">
        <v>14.19150714285714</v>
      </c>
      <c r="CG384">
        <v>1.580771428571428</v>
      </c>
      <c r="CH384">
        <v>1.383747857142857</v>
      </c>
      <c r="CI384">
        <v>13.77263214285714</v>
      </c>
      <c r="CJ384">
        <v>11.74069285714286</v>
      </c>
      <c r="CK384">
        <v>1599.955357142857</v>
      </c>
      <c r="CL384">
        <v>0.6920055000000002</v>
      </c>
      <c r="CM384">
        <v>0.3079948214285715</v>
      </c>
      <c r="CN384">
        <v>0</v>
      </c>
      <c r="CO384">
        <v>2.1511</v>
      </c>
      <c r="CP384">
        <v>0</v>
      </c>
      <c r="CQ384">
        <v>5466.839285714285</v>
      </c>
      <c r="CR384">
        <v>13789.83214285715</v>
      </c>
      <c r="CS384">
        <v>37.23192857142857</v>
      </c>
      <c r="CT384">
        <v>38.723</v>
      </c>
      <c r="CU384">
        <v>37.86357142857143</v>
      </c>
      <c r="CV384">
        <v>36.97292857142857</v>
      </c>
      <c r="CW384">
        <v>36.77657142857142</v>
      </c>
      <c r="CX384">
        <v>1107.1775</v>
      </c>
      <c r="CY384">
        <v>492.7782142857142</v>
      </c>
      <c r="CZ384">
        <v>0</v>
      </c>
      <c r="DA384">
        <v>1728494908.6</v>
      </c>
      <c r="DB384">
        <v>0</v>
      </c>
      <c r="DC384">
        <v>1728490956.5</v>
      </c>
      <c r="DD384" t="s">
        <v>362</v>
      </c>
      <c r="DE384">
        <v>1728490952.5</v>
      </c>
      <c r="DF384">
        <v>1728490956.5</v>
      </c>
      <c r="DG384">
        <v>1</v>
      </c>
      <c r="DH384">
        <v>-0.065</v>
      </c>
      <c r="DI384">
        <v>-0.008</v>
      </c>
      <c r="DJ384">
        <v>-3.246</v>
      </c>
      <c r="DK384">
        <v>-0.091</v>
      </c>
      <c r="DL384">
        <v>52</v>
      </c>
      <c r="DM384">
        <v>15</v>
      </c>
      <c r="DN384">
        <v>0.25</v>
      </c>
      <c r="DO384">
        <v>0.13</v>
      </c>
      <c r="DP384">
        <v>-14.75683658536585</v>
      </c>
      <c r="DQ384">
        <v>-8.839685017421584</v>
      </c>
      <c r="DR384">
        <v>0.8951918815310336</v>
      </c>
      <c r="DS384">
        <v>0</v>
      </c>
      <c r="DT384">
        <v>2.022529024390244</v>
      </c>
      <c r="DU384">
        <v>-0.03620864111498175</v>
      </c>
      <c r="DV384">
        <v>0.00369028309104979</v>
      </c>
      <c r="DW384">
        <v>1</v>
      </c>
      <c r="DX384">
        <v>1</v>
      </c>
      <c r="DY384">
        <v>2</v>
      </c>
      <c r="DZ384" t="s">
        <v>363</v>
      </c>
      <c r="EA384">
        <v>3.22985</v>
      </c>
      <c r="EB384">
        <v>2.70436</v>
      </c>
      <c r="EC384">
        <v>0.0275188</v>
      </c>
      <c r="ED384">
        <v>0.0311241</v>
      </c>
      <c r="EE384">
        <v>0.08466799999999999</v>
      </c>
      <c r="EF384">
        <v>0.0769701</v>
      </c>
      <c r="EG384">
        <v>31942.7</v>
      </c>
      <c r="EH384">
        <v>31006.8</v>
      </c>
      <c r="EI384">
        <v>31458.1</v>
      </c>
      <c r="EJ384">
        <v>30340.8</v>
      </c>
      <c r="EK384">
        <v>38578.1</v>
      </c>
      <c r="EL384">
        <v>37027.7</v>
      </c>
      <c r="EM384">
        <v>44098</v>
      </c>
      <c r="EN384">
        <v>42362.8</v>
      </c>
      <c r="EO384">
        <v>2.15473</v>
      </c>
      <c r="EP384">
        <v>1.85755</v>
      </c>
      <c r="EQ384">
        <v>0.06252530000000001</v>
      </c>
      <c r="ER384">
        <v>0</v>
      </c>
      <c r="ES384">
        <v>24.0059</v>
      </c>
      <c r="ET384">
        <v>999.9</v>
      </c>
      <c r="EU384">
        <v>69.2</v>
      </c>
      <c r="EV384">
        <v>25.2</v>
      </c>
      <c r="EW384">
        <v>22.8342</v>
      </c>
      <c r="EX384">
        <v>61.0719</v>
      </c>
      <c r="EY384">
        <v>24.9038</v>
      </c>
      <c r="EZ384">
        <v>1</v>
      </c>
      <c r="FA384">
        <v>-0.0258079</v>
      </c>
      <c r="FB384">
        <v>2.14585</v>
      </c>
      <c r="FC384">
        <v>20.1871</v>
      </c>
      <c r="FD384">
        <v>5.21534</v>
      </c>
      <c r="FE384">
        <v>11.998</v>
      </c>
      <c r="FF384">
        <v>4.96415</v>
      </c>
      <c r="FG384">
        <v>3.29553</v>
      </c>
      <c r="FH384">
        <v>9999</v>
      </c>
      <c r="FI384">
        <v>9999</v>
      </c>
      <c r="FJ384">
        <v>9999</v>
      </c>
      <c r="FK384">
        <v>149.1</v>
      </c>
      <c r="FL384">
        <v>4.97097</v>
      </c>
      <c r="FM384">
        <v>1.86768</v>
      </c>
      <c r="FN384">
        <v>1.85898</v>
      </c>
      <c r="FO384">
        <v>1.8651</v>
      </c>
      <c r="FP384">
        <v>1.86309</v>
      </c>
      <c r="FQ384">
        <v>1.86444</v>
      </c>
      <c r="FR384">
        <v>1.85989</v>
      </c>
      <c r="FS384">
        <v>1.86401</v>
      </c>
      <c r="FT384">
        <v>0</v>
      </c>
      <c r="FU384">
        <v>0</v>
      </c>
      <c r="FV384">
        <v>0</v>
      </c>
      <c r="FW384">
        <v>0</v>
      </c>
      <c r="FX384" t="s">
        <v>364</v>
      </c>
      <c r="FY384" t="s">
        <v>365</v>
      </c>
      <c r="FZ384" t="s">
        <v>366</v>
      </c>
      <c r="GA384" t="s">
        <v>366</v>
      </c>
      <c r="GB384" t="s">
        <v>366</v>
      </c>
      <c r="GC384" t="s">
        <v>366</v>
      </c>
      <c r="GD384">
        <v>0</v>
      </c>
      <c r="GE384">
        <v>100</v>
      </c>
      <c r="GF384">
        <v>100</v>
      </c>
      <c r="GG384">
        <v>-3.516</v>
      </c>
      <c r="GH384">
        <v>-0.09039999999999999</v>
      </c>
      <c r="GI384">
        <v>-2.868309889394353</v>
      </c>
      <c r="GJ384">
        <v>-0.006773961979547998</v>
      </c>
      <c r="GK384">
        <v>-8.296070481250098E-08</v>
      </c>
      <c r="GL384">
        <v>3.322967193956903E-10</v>
      </c>
      <c r="GM384">
        <v>-0.07871069313407227</v>
      </c>
      <c r="GN384">
        <v>-0.00208336341840114</v>
      </c>
      <c r="GO384">
        <v>8.801746095907445E-05</v>
      </c>
      <c r="GP384">
        <v>-2.677693255255651E-07</v>
      </c>
      <c r="GQ384">
        <v>3</v>
      </c>
      <c r="GR384">
        <v>2052</v>
      </c>
      <c r="GS384">
        <v>2</v>
      </c>
      <c r="GT384">
        <v>18</v>
      </c>
      <c r="GU384">
        <v>65</v>
      </c>
      <c r="GV384">
        <v>64.90000000000001</v>
      </c>
      <c r="GW384">
        <v>0.437012</v>
      </c>
      <c r="GX384">
        <v>2.40723</v>
      </c>
      <c r="GY384">
        <v>1.44775</v>
      </c>
      <c r="GZ384">
        <v>2.323</v>
      </c>
      <c r="HA384">
        <v>1.55151</v>
      </c>
      <c r="HB384">
        <v>2.37183</v>
      </c>
      <c r="HC384">
        <v>30.3079</v>
      </c>
      <c r="HD384">
        <v>14.3247</v>
      </c>
      <c r="HE384">
        <v>18</v>
      </c>
      <c r="HF384">
        <v>616.616</v>
      </c>
      <c r="HG384">
        <v>428.107</v>
      </c>
      <c r="HH384">
        <v>21.4437</v>
      </c>
      <c r="HI384">
        <v>26.5783</v>
      </c>
      <c r="HJ384">
        <v>30.0002</v>
      </c>
      <c r="HK384">
        <v>26.5251</v>
      </c>
      <c r="HL384">
        <v>26.4513</v>
      </c>
      <c r="HM384">
        <v>8.78951</v>
      </c>
      <c r="HN384">
        <v>45.1196</v>
      </c>
      <c r="HO384">
        <v>0</v>
      </c>
      <c r="HP384">
        <v>21.4331</v>
      </c>
      <c r="HQ384">
        <v>125.209</v>
      </c>
      <c r="HR384">
        <v>14.1694</v>
      </c>
      <c r="HS384">
        <v>99.8447</v>
      </c>
      <c r="HT384">
        <v>101.231</v>
      </c>
    </row>
    <row r="385" spans="1:228">
      <c r="A385">
        <v>369</v>
      </c>
      <c r="B385">
        <v>1728494856.5</v>
      </c>
      <c r="C385">
        <v>3919</v>
      </c>
      <c r="D385" t="s">
        <v>1108</v>
      </c>
      <c r="E385" t="s">
        <v>1109</v>
      </c>
      <c r="F385">
        <v>5</v>
      </c>
      <c r="G385" t="s">
        <v>357</v>
      </c>
      <c r="H385" t="s">
        <v>1090</v>
      </c>
      <c r="I385" t="s">
        <v>359</v>
      </c>
      <c r="J385" t="s">
        <v>1091</v>
      </c>
      <c r="K385">
        <v>1728494849</v>
      </c>
      <c r="L385">
        <f>(M385)/1000</f>
        <v>0</v>
      </c>
      <c r="M385">
        <f>IF(BH385, AP385, AJ385)</f>
        <v>0</v>
      </c>
      <c r="N385">
        <f>IF(BH385, AK385, AI385)</f>
        <v>0</v>
      </c>
      <c r="O385">
        <f>BJ385 - IF(AW385&gt;1, N385*BD385*100.0/(AY385), 0)</f>
        <v>0</v>
      </c>
      <c r="P385">
        <f>((V385-L385/2)*O385-N385)/(V385+L385/2)</f>
        <v>0</v>
      </c>
      <c r="Q385">
        <f>P385*(BQ385+BR385)/1000.0</f>
        <v>0</v>
      </c>
      <c r="R385">
        <f>(BJ385 - IF(AW385&gt;1, N385*BD385*100.0/(AY385), 0))*(BQ385+BR385)/1000.0</f>
        <v>0</v>
      </c>
      <c r="S385">
        <f>2.0/((1/U385-1/T385)+SIGN(U385)*SQRT((1/U385-1/T385)*(1/U385-1/T385) + 4*BE385/((BE385+1)*(BE385+1))*(2*1/U385*1/T385-1/T385*1/T385)))</f>
        <v>0</v>
      </c>
      <c r="T385">
        <f>IF(LEFT(BF385,1)&lt;&gt;"0",IF(LEFT(BF385,1)="1",3.0,BG385),$D$5+$E$5*(BX385*BQ385/($K$5*1000))+$F$5*(BX385*BQ385/($K$5*1000))*MAX(MIN(BD385,$J$5),$I$5)*MAX(MIN(BD385,$J$5),$I$5)+$G$5*MAX(MIN(BD385,$J$5),$I$5)*(BX385*BQ385/($K$5*1000))+$H$5*(BX385*BQ385/($K$5*1000))*(BX385*BQ385/($K$5*1000)))</f>
        <v>0</v>
      </c>
      <c r="U385">
        <f>L385*(1000-(1000*0.61365*exp(17.502*Y385/(240.97+Y385))/(BQ385+BR385)+BL385)/2)/(1000*0.61365*exp(17.502*Y385/(240.97+Y385))/(BQ385+BR385)-BL385)</f>
        <v>0</v>
      </c>
      <c r="V385">
        <f>1/((BE385+1)/(S385/1.6)+1/(T385/1.37)) + BE385/((BE385+1)/(S385/1.6) + BE385/(T385/1.37))</f>
        <v>0</v>
      </c>
      <c r="W385">
        <f>(AZ385*BC385)</f>
        <v>0</v>
      </c>
      <c r="X385">
        <f>(BS385+(W385+2*0.95*5.67E-8*(((BS385+$B$7)+273)^4-(BS385+273)^4)-44100*L385)/(1.84*29.3*T385+8*0.95*5.67E-8*(BS385+273)^3))</f>
        <v>0</v>
      </c>
      <c r="Y385">
        <f>($C$7*BT385+$D$7*BU385+$E$7*X385)</f>
        <v>0</v>
      </c>
      <c r="Z385">
        <f>0.61365*exp(17.502*Y385/(240.97+Y385))</f>
        <v>0</v>
      </c>
      <c r="AA385">
        <f>(AB385/AC385*100)</f>
        <v>0</v>
      </c>
      <c r="AB385">
        <f>BL385*(BQ385+BR385)/1000</f>
        <v>0</v>
      </c>
      <c r="AC385">
        <f>0.61365*exp(17.502*BS385/(240.97+BS385))</f>
        <v>0</v>
      </c>
      <c r="AD385">
        <f>(Z385-BL385*(BQ385+BR385)/1000)</f>
        <v>0</v>
      </c>
      <c r="AE385">
        <f>(-L385*44100)</f>
        <v>0</v>
      </c>
      <c r="AF385">
        <f>2*29.3*T385*0.92*(BS385-Y385)</f>
        <v>0</v>
      </c>
      <c r="AG385">
        <f>2*0.95*5.67E-8*(((BS385+$B$7)+273)^4-(Y385+273)^4)</f>
        <v>0</v>
      </c>
      <c r="AH385">
        <f>W385+AG385+AE385+AF385</f>
        <v>0</v>
      </c>
      <c r="AI385">
        <f>BP385*AW385*(BK385-BJ385*(1000-AW385*BM385)/(1000-AW385*BL385))/(100*BD385)</f>
        <v>0</v>
      </c>
      <c r="AJ385">
        <f>1000*BP385*AW385*(BL385-BM385)/(100*BD385*(1000-AW385*BL385))</f>
        <v>0</v>
      </c>
      <c r="AK385">
        <f>(AL385 - AM385 - BQ385*1E3/(8.314*(BS385+273.15)) * AO385/BP385 * AN385) * BP385/(100*BD385) * (1000 - BM385)/1000</f>
        <v>0</v>
      </c>
      <c r="AL385">
        <v>115.999018873275</v>
      </c>
      <c r="AM385">
        <v>104.6583854545454</v>
      </c>
      <c r="AN385">
        <v>2.450249708109886</v>
      </c>
      <c r="AO385">
        <v>66.78554749712461</v>
      </c>
      <c r="AP385">
        <f>(AR385 - AQ385 + BQ385*1E3/(8.314*(BS385+273.15)) * AT385/BP385 * AS385) * BP385/(100*BD385) * 1000/(1000 - AR385)</f>
        <v>0</v>
      </c>
      <c r="AQ385">
        <v>14.19945727604388</v>
      </c>
      <c r="AR385">
        <v>16.22004727272727</v>
      </c>
      <c r="AS385">
        <v>3.485909977249439E-05</v>
      </c>
      <c r="AT385">
        <v>79.48988405471586</v>
      </c>
      <c r="AU385">
        <v>0</v>
      </c>
      <c r="AV385">
        <v>0</v>
      </c>
      <c r="AW385">
        <f>IF(AU385*$H$13&gt;=AY385,1.0,(AY385/(AY385-AU385*$H$13)))</f>
        <v>0</v>
      </c>
      <c r="AX385">
        <f>(AW385-1)*100</f>
        <v>0</v>
      </c>
      <c r="AY385">
        <f>MAX(0,($B$13+$C$13*BX385)/(1+$D$13*BX385)*BQ385/(BS385+273)*$E$13)</f>
        <v>0</v>
      </c>
      <c r="AZ385">
        <f>$B$11*BY385+$C$11*BZ385+$F$11*CK385*(1-CN385)</f>
        <v>0</v>
      </c>
      <c r="BA385">
        <f>AZ385*BB385</f>
        <v>0</v>
      </c>
      <c r="BB385">
        <f>($B$11*$D$9+$C$11*$D$9+$F$11*((CX385+CP385)/MAX(CX385+CP385+CY385, 0.1)*$I$9+CY385/MAX(CX385+CP385+CY385, 0.1)*$J$9))/($B$11+$C$11+$F$11)</f>
        <v>0</v>
      </c>
      <c r="BC385">
        <f>($B$11*$K$9+$C$11*$K$9+$F$11*((CX385+CP385)/MAX(CX385+CP385+CY385, 0.1)*$P$9+CY385/MAX(CX385+CP385+CY385, 0.1)*$Q$9))/($B$11+$C$11+$F$11)</f>
        <v>0</v>
      </c>
      <c r="BD385">
        <v>6</v>
      </c>
      <c r="BE385">
        <v>0.5</v>
      </c>
      <c r="BF385" t="s">
        <v>361</v>
      </c>
      <c r="BG385">
        <v>2</v>
      </c>
      <c r="BH385" t="b">
        <v>1</v>
      </c>
      <c r="BI385">
        <v>1728494849</v>
      </c>
      <c r="BJ385">
        <v>86.12375185185185</v>
      </c>
      <c r="BK385">
        <v>101.8142481481482</v>
      </c>
      <c r="BL385">
        <v>16.21472222222222</v>
      </c>
      <c r="BM385">
        <v>14.19560370370371</v>
      </c>
      <c r="BN385">
        <v>89.5993888888889</v>
      </c>
      <c r="BO385">
        <v>16.30515925925926</v>
      </c>
      <c r="BP385">
        <v>600.0153703703703</v>
      </c>
      <c r="BQ385">
        <v>97.50495555555555</v>
      </c>
      <c r="BR385">
        <v>0.1000186592592592</v>
      </c>
      <c r="BS385">
        <v>24.83084074074074</v>
      </c>
      <c r="BT385">
        <v>25.03142962962963</v>
      </c>
      <c r="BU385">
        <v>999.9000000000001</v>
      </c>
      <c r="BV385">
        <v>0</v>
      </c>
      <c r="BW385">
        <v>0</v>
      </c>
      <c r="BX385">
        <v>9989.607037037038</v>
      </c>
      <c r="BY385">
        <v>0</v>
      </c>
      <c r="BZ385">
        <v>74.99232222222221</v>
      </c>
      <c r="CA385">
        <v>-15.69055555555556</v>
      </c>
      <c r="CB385">
        <v>87.54325555555555</v>
      </c>
      <c r="CC385">
        <v>103.2804555555555</v>
      </c>
      <c r="CD385">
        <v>2.019117407407407</v>
      </c>
      <c r="CE385">
        <v>101.8142481481482</v>
      </c>
      <c r="CF385">
        <v>14.19560370370371</v>
      </c>
      <c r="CG385">
        <v>1.581015185185185</v>
      </c>
      <c r="CH385">
        <v>1.384141111111111</v>
      </c>
      <c r="CI385">
        <v>13.775</v>
      </c>
      <c r="CJ385">
        <v>11.745</v>
      </c>
      <c r="CK385">
        <v>1599.93962962963</v>
      </c>
      <c r="CL385">
        <v>0.6919964074074074</v>
      </c>
      <c r="CM385">
        <v>0.3080037777777778</v>
      </c>
      <c r="CN385">
        <v>0</v>
      </c>
      <c r="CO385">
        <v>2.189551851851852</v>
      </c>
      <c r="CP385">
        <v>0</v>
      </c>
      <c r="CQ385">
        <v>5454.926666666666</v>
      </c>
      <c r="CR385">
        <v>13789.65185185185</v>
      </c>
      <c r="CS385">
        <v>37.33766666666666</v>
      </c>
      <c r="CT385">
        <v>38.85396296296296</v>
      </c>
      <c r="CU385">
        <v>37.96496296296296</v>
      </c>
      <c r="CV385">
        <v>37.12240740740741</v>
      </c>
      <c r="CW385">
        <v>36.88174074074074</v>
      </c>
      <c r="CX385">
        <v>1107.152962962963</v>
      </c>
      <c r="CY385">
        <v>492.787037037037</v>
      </c>
      <c r="CZ385">
        <v>0</v>
      </c>
      <c r="DA385">
        <v>1728494913.4</v>
      </c>
      <c r="DB385">
        <v>0</v>
      </c>
      <c r="DC385">
        <v>1728490956.5</v>
      </c>
      <c r="DD385" t="s">
        <v>362</v>
      </c>
      <c r="DE385">
        <v>1728490952.5</v>
      </c>
      <c r="DF385">
        <v>1728490956.5</v>
      </c>
      <c r="DG385">
        <v>1</v>
      </c>
      <c r="DH385">
        <v>-0.065</v>
      </c>
      <c r="DI385">
        <v>-0.008</v>
      </c>
      <c r="DJ385">
        <v>-3.246</v>
      </c>
      <c r="DK385">
        <v>-0.091</v>
      </c>
      <c r="DL385">
        <v>52</v>
      </c>
      <c r="DM385">
        <v>15</v>
      </c>
      <c r="DN385">
        <v>0.25</v>
      </c>
      <c r="DO385">
        <v>0.13</v>
      </c>
      <c r="DP385">
        <v>-15.3774</v>
      </c>
      <c r="DQ385">
        <v>-5.614030662020936</v>
      </c>
      <c r="DR385">
        <v>0.5695103193994286</v>
      </c>
      <c r="DS385">
        <v>0</v>
      </c>
      <c r="DT385">
        <v>2.020322195121951</v>
      </c>
      <c r="DU385">
        <v>-0.018865087108014</v>
      </c>
      <c r="DV385">
        <v>0.002248820300160801</v>
      </c>
      <c r="DW385">
        <v>1</v>
      </c>
      <c r="DX385">
        <v>1</v>
      </c>
      <c r="DY385">
        <v>2</v>
      </c>
      <c r="DZ385" t="s">
        <v>363</v>
      </c>
      <c r="EA385">
        <v>3.22976</v>
      </c>
      <c r="EB385">
        <v>2.70407</v>
      </c>
      <c r="EC385">
        <v>0.0309042</v>
      </c>
      <c r="ED385">
        <v>0.0345088</v>
      </c>
      <c r="EE385">
        <v>0.0846851</v>
      </c>
      <c r="EF385">
        <v>0.0769788</v>
      </c>
      <c r="EG385">
        <v>31831.5</v>
      </c>
      <c r="EH385">
        <v>30898.5</v>
      </c>
      <c r="EI385">
        <v>31458.2</v>
      </c>
      <c r="EJ385">
        <v>30340.9</v>
      </c>
      <c r="EK385">
        <v>38577.5</v>
      </c>
      <c r="EL385">
        <v>37027.2</v>
      </c>
      <c r="EM385">
        <v>44098</v>
      </c>
      <c r="EN385">
        <v>42362.5</v>
      </c>
      <c r="EO385">
        <v>2.15453</v>
      </c>
      <c r="EP385">
        <v>1.8582</v>
      </c>
      <c r="EQ385">
        <v>0.0615045</v>
      </c>
      <c r="ER385">
        <v>0</v>
      </c>
      <c r="ES385">
        <v>23.9993</v>
      </c>
      <c r="ET385">
        <v>999.9</v>
      </c>
      <c r="EU385">
        <v>69.2</v>
      </c>
      <c r="EV385">
        <v>25.2</v>
      </c>
      <c r="EW385">
        <v>22.8359</v>
      </c>
      <c r="EX385">
        <v>61.1719</v>
      </c>
      <c r="EY385">
        <v>24.6274</v>
      </c>
      <c r="EZ385">
        <v>1</v>
      </c>
      <c r="FA385">
        <v>-0.0254395</v>
      </c>
      <c r="FB385">
        <v>2.09559</v>
      </c>
      <c r="FC385">
        <v>20.1873</v>
      </c>
      <c r="FD385">
        <v>5.21444</v>
      </c>
      <c r="FE385">
        <v>11.998</v>
      </c>
      <c r="FF385">
        <v>4.9641</v>
      </c>
      <c r="FG385">
        <v>3.2953</v>
      </c>
      <c r="FH385">
        <v>9999</v>
      </c>
      <c r="FI385">
        <v>9999</v>
      </c>
      <c r="FJ385">
        <v>9999</v>
      </c>
      <c r="FK385">
        <v>149.1</v>
      </c>
      <c r="FL385">
        <v>4.97098</v>
      </c>
      <c r="FM385">
        <v>1.86768</v>
      </c>
      <c r="FN385">
        <v>1.85898</v>
      </c>
      <c r="FO385">
        <v>1.8651</v>
      </c>
      <c r="FP385">
        <v>1.86309</v>
      </c>
      <c r="FQ385">
        <v>1.86444</v>
      </c>
      <c r="FR385">
        <v>1.85989</v>
      </c>
      <c r="FS385">
        <v>1.86401</v>
      </c>
      <c r="FT385">
        <v>0</v>
      </c>
      <c r="FU385">
        <v>0</v>
      </c>
      <c r="FV385">
        <v>0</v>
      </c>
      <c r="FW385">
        <v>0</v>
      </c>
      <c r="FX385" t="s">
        <v>364</v>
      </c>
      <c r="FY385" t="s">
        <v>365</v>
      </c>
      <c r="FZ385" t="s">
        <v>366</v>
      </c>
      <c r="GA385" t="s">
        <v>366</v>
      </c>
      <c r="GB385" t="s">
        <v>366</v>
      </c>
      <c r="GC385" t="s">
        <v>366</v>
      </c>
      <c r="GD385">
        <v>0</v>
      </c>
      <c r="GE385">
        <v>100</v>
      </c>
      <c r="GF385">
        <v>100</v>
      </c>
      <c r="GG385">
        <v>-3.599</v>
      </c>
      <c r="GH385">
        <v>-0.0905</v>
      </c>
      <c r="GI385">
        <v>-2.868309889394353</v>
      </c>
      <c r="GJ385">
        <v>-0.006773961979547998</v>
      </c>
      <c r="GK385">
        <v>-8.296070481250098E-08</v>
      </c>
      <c r="GL385">
        <v>3.322967193956903E-10</v>
      </c>
      <c r="GM385">
        <v>-0.07871069313407227</v>
      </c>
      <c r="GN385">
        <v>-0.00208336341840114</v>
      </c>
      <c r="GO385">
        <v>8.801746095907445E-05</v>
      </c>
      <c r="GP385">
        <v>-2.677693255255651E-07</v>
      </c>
      <c r="GQ385">
        <v>3</v>
      </c>
      <c r="GR385">
        <v>2052</v>
      </c>
      <c r="GS385">
        <v>2</v>
      </c>
      <c r="GT385">
        <v>18</v>
      </c>
      <c r="GU385">
        <v>65.09999999999999</v>
      </c>
      <c r="GV385">
        <v>65</v>
      </c>
      <c r="GW385">
        <v>0.46875</v>
      </c>
      <c r="GX385">
        <v>2.41943</v>
      </c>
      <c r="GY385">
        <v>1.44897</v>
      </c>
      <c r="GZ385">
        <v>2.323</v>
      </c>
      <c r="HA385">
        <v>1.55151</v>
      </c>
      <c r="HB385">
        <v>2.28271</v>
      </c>
      <c r="HC385">
        <v>30.3079</v>
      </c>
      <c r="HD385">
        <v>14.3159</v>
      </c>
      <c r="HE385">
        <v>18</v>
      </c>
      <c r="HF385">
        <v>616.514</v>
      </c>
      <c r="HG385">
        <v>428.521</v>
      </c>
      <c r="HH385">
        <v>21.4125</v>
      </c>
      <c r="HI385">
        <v>26.5833</v>
      </c>
      <c r="HJ385">
        <v>30.0001</v>
      </c>
      <c r="HK385">
        <v>26.529</v>
      </c>
      <c r="HL385">
        <v>26.4557</v>
      </c>
      <c r="HM385">
        <v>9.42726</v>
      </c>
      <c r="HN385">
        <v>45.1196</v>
      </c>
      <c r="HO385">
        <v>0</v>
      </c>
      <c r="HP385">
        <v>21.4093</v>
      </c>
      <c r="HQ385">
        <v>140.526</v>
      </c>
      <c r="HR385">
        <v>14.0896</v>
      </c>
      <c r="HS385">
        <v>99.84480000000001</v>
      </c>
      <c r="HT385">
        <v>101.231</v>
      </c>
    </row>
    <row r="386" spans="1:228">
      <c r="A386">
        <v>370</v>
      </c>
      <c r="B386">
        <v>1728494861.5</v>
      </c>
      <c r="C386">
        <v>3924</v>
      </c>
      <c r="D386" t="s">
        <v>1110</v>
      </c>
      <c r="E386" t="s">
        <v>1111</v>
      </c>
      <c r="F386">
        <v>5</v>
      </c>
      <c r="G386" t="s">
        <v>357</v>
      </c>
      <c r="H386" t="s">
        <v>1090</v>
      </c>
      <c r="I386" t="s">
        <v>359</v>
      </c>
      <c r="J386" t="s">
        <v>1091</v>
      </c>
      <c r="K386">
        <v>1728494853.714286</v>
      </c>
      <c r="L386">
        <f>(M386)/1000</f>
        <v>0</v>
      </c>
      <c r="M386">
        <f>IF(BH386, AP386, AJ386)</f>
        <v>0</v>
      </c>
      <c r="N386">
        <f>IF(BH386, AK386, AI386)</f>
        <v>0</v>
      </c>
      <c r="O386">
        <f>BJ386 - IF(AW386&gt;1, N386*BD386*100.0/(AY386), 0)</f>
        <v>0</v>
      </c>
      <c r="P386">
        <f>((V386-L386/2)*O386-N386)/(V386+L386/2)</f>
        <v>0</v>
      </c>
      <c r="Q386">
        <f>P386*(BQ386+BR386)/1000.0</f>
        <v>0</v>
      </c>
      <c r="R386">
        <f>(BJ386 - IF(AW386&gt;1, N386*BD386*100.0/(AY386), 0))*(BQ386+BR386)/1000.0</f>
        <v>0</v>
      </c>
      <c r="S386">
        <f>2.0/((1/U386-1/T386)+SIGN(U386)*SQRT((1/U386-1/T386)*(1/U386-1/T386) + 4*BE386/((BE386+1)*(BE386+1))*(2*1/U386*1/T386-1/T386*1/T386)))</f>
        <v>0</v>
      </c>
      <c r="T386">
        <f>IF(LEFT(BF386,1)&lt;&gt;"0",IF(LEFT(BF386,1)="1",3.0,BG386),$D$5+$E$5*(BX386*BQ386/($K$5*1000))+$F$5*(BX386*BQ386/($K$5*1000))*MAX(MIN(BD386,$J$5),$I$5)*MAX(MIN(BD386,$J$5),$I$5)+$G$5*MAX(MIN(BD386,$J$5),$I$5)*(BX386*BQ386/($K$5*1000))+$H$5*(BX386*BQ386/($K$5*1000))*(BX386*BQ386/($K$5*1000)))</f>
        <v>0</v>
      </c>
      <c r="U386">
        <f>L386*(1000-(1000*0.61365*exp(17.502*Y386/(240.97+Y386))/(BQ386+BR386)+BL386)/2)/(1000*0.61365*exp(17.502*Y386/(240.97+Y386))/(BQ386+BR386)-BL386)</f>
        <v>0</v>
      </c>
      <c r="V386">
        <f>1/((BE386+1)/(S386/1.6)+1/(T386/1.37)) + BE386/((BE386+1)/(S386/1.6) + BE386/(T386/1.37))</f>
        <v>0</v>
      </c>
      <c r="W386">
        <f>(AZ386*BC386)</f>
        <v>0</v>
      </c>
      <c r="X386">
        <f>(BS386+(W386+2*0.95*5.67E-8*(((BS386+$B$7)+273)^4-(BS386+273)^4)-44100*L386)/(1.84*29.3*T386+8*0.95*5.67E-8*(BS386+273)^3))</f>
        <v>0</v>
      </c>
      <c r="Y386">
        <f>($C$7*BT386+$D$7*BU386+$E$7*X386)</f>
        <v>0</v>
      </c>
      <c r="Z386">
        <f>0.61365*exp(17.502*Y386/(240.97+Y386))</f>
        <v>0</v>
      </c>
      <c r="AA386">
        <f>(AB386/AC386*100)</f>
        <v>0</v>
      </c>
      <c r="AB386">
        <f>BL386*(BQ386+BR386)/1000</f>
        <v>0</v>
      </c>
      <c r="AC386">
        <f>0.61365*exp(17.502*BS386/(240.97+BS386))</f>
        <v>0</v>
      </c>
      <c r="AD386">
        <f>(Z386-BL386*(BQ386+BR386)/1000)</f>
        <v>0</v>
      </c>
      <c r="AE386">
        <f>(-L386*44100)</f>
        <v>0</v>
      </c>
      <c r="AF386">
        <f>2*29.3*T386*0.92*(BS386-Y386)</f>
        <v>0</v>
      </c>
      <c r="AG386">
        <f>2*0.95*5.67E-8*(((BS386+$B$7)+273)^4-(Y386+273)^4)</f>
        <v>0</v>
      </c>
      <c r="AH386">
        <f>W386+AG386+AE386+AF386</f>
        <v>0</v>
      </c>
      <c r="AI386">
        <f>BP386*AW386*(BK386-BJ386*(1000-AW386*BM386)/(1000-AW386*BL386))/(100*BD386)</f>
        <v>0</v>
      </c>
      <c r="AJ386">
        <f>1000*BP386*AW386*(BL386-BM386)/(100*BD386*(1000-AW386*BL386))</f>
        <v>0</v>
      </c>
      <c r="AK386">
        <f>(AL386 - AM386 - BQ386*1E3/(8.314*(BS386+273.15)) * AO386/BP386 * AN386) * BP386/(100*BD386) * (1000 - BM386)/1000</f>
        <v>0</v>
      </c>
      <c r="AL386">
        <v>128.6984727912224</v>
      </c>
      <c r="AM386">
        <v>116.9388848484848</v>
      </c>
      <c r="AN386">
        <v>2.468657746032235</v>
      </c>
      <c r="AO386">
        <v>66.78554749712461</v>
      </c>
      <c r="AP386">
        <f>(AR386 - AQ386 + BQ386*1E3/(8.314*(BS386+273.15)) * AT386/BP386 * AS386) * BP386/(100*BD386) * 1000/(1000 - AR386)</f>
        <v>0</v>
      </c>
      <c r="AQ386">
        <v>14.20070921599388</v>
      </c>
      <c r="AR386">
        <v>16.22531696969696</v>
      </c>
      <c r="AS386">
        <v>4.308232913185765E-05</v>
      </c>
      <c r="AT386">
        <v>79.48988405471586</v>
      </c>
      <c r="AU386">
        <v>0</v>
      </c>
      <c r="AV386">
        <v>0</v>
      </c>
      <c r="AW386">
        <f>IF(AU386*$H$13&gt;=AY386,1.0,(AY386/(AY386-AU386*$H$13)))</f>
        <v>0</v>
      </c>
      <c r="AX386">
        <f>(AW386-1)*100</f>
        <v>0</v>
      </c>
      <c r="AY386">
        <f>MAX(0,($B$13+$C$13*BX386)/(1+$D$13*BX386)*BQ386/(BS386+273)*$E$13)</f>
        <v>0</v>
      </c>
      <c r="AZ386">
        <f>$B$11*BY386+$C$11*BZ386+$F$11*CK386*(1-CN386)</f>
        <v>0</v>
      </c>
      <c r="BA386">
        <f>AZ386*BB386</f>
        <v>0</v>
      </c>
      <c r="BB386">
        <f>($B$11*$D$9+$C$11*$D$9+$F$11*((CX386+CP386)/MAX(CX386+CP386+CY386, 0.1)*$I$9+CY386/MAX(CX386+CP386+CY386, 0.1)*$J$9))/($B$11+$C$11+$F$11)</f>
        <v>0</v>
      </c>
      <c r="BC386">
        <f>($B$11*$K$9+$C$11*$K$9+$F$11*((CX386+CP386)/MAX(CX386+CP386+CY386, 0.1)*$P$9+CY386/MAX(CX386+CP386+CY386, 0.1)*$Q$9))/($B$11+$C$11+$F$11)</f>
        <v>0</v>
      </c>
      <c r="BD386">
        <v>6</v>
      </c>
      <c r="BE386">
        <v>0.5</v>
      </c>
      <c r="BF386" t="s">
        <v>361</v>
      </c>
      <c r="BG386">
        <v>2</v>
      </c>
      <c r="BH386" t="b">
        <v>1</v>
      </c>
      <c r="BI386">
        <v>1728494853.714286</v>
      </c>
      <c r="BJ386">
        <v>97.45523928571427</v>
      </c>
      <c r="BK386">
        <v>113.5122785714286</v>
      </c>
      <c r="BL386">
        <v>16.21842857142857</v>
      </c>
      <c r="BM386">
        <v>14.19836428571428</v>
      </c>
      <c r="BN386">
        <v>101.0081785714286</v>
      </c>
      <c r="BO386">
        <v>16.30885714285714</v>
      </c>
      <c r="BP386">
        <v>600.0038214285714</v>
      </c>
      <c r="BQ386">
        <v>97.50473928571429</v>
      </c>
      <c r="BR386">
        <v>0.09999926785714286</v>
      </c>
      <c r="BS386">
        <v>24.81873571428572</v>
      </c>
      <c r="BT386">
        <v>25.02123214285714</v>
      </c>
      <c r="BU386">
        <v>999.9000000000002</v>
      </c>
      <c r="BV386">
        <v>0</v>
      </c>
      <c r="BW386">
        <v>0</v>
      </c>
      <c r="BX386">
        <v>9991.808928571427</v>
      </c>
      <c r="BY386">
        <v>0</v>
      </c>
      <c r="BZ386">
        <v>74.97793571428572</v>
      </c>
      <c r="CA386">
        <v>-16.05709285714286</v>
      </c>
      <c r="CB386">
        <v>99.06190714285712</v>
      </c>
      <c r="CC386">
        <v>115.147275</v>
      </c>
      <c r="CD386">
        <v>2.020063214285714</v>
      </c>
      <c r="CE386">
        <v>113.5122785714286</v>
      </c>
      <c r="CF386">
        <v>14.19836428571428</v>
      </c>
      <c r="CG386">
        <v>1.581372857142857</v>
      </c>
      <c r="CH386">
        <v>1.384406785714286</v>
      </c>
      <c r="CI386">
        <v>13.77848571428571</v>
      </c>
      <c r="CJ386">
        <v>11.74791071428571</v>
      </c>
      <c r="CK386">
        <v>1599.942142857143</v>
      </c>
      <c r="CL386">
        <v>0.6919927857142858</v>
      </c>
      <c r="CM386">
        <v>0.3080072142857144</v>
      </c>
      <c r="CN386">
        <v>0</v>
      </c>
      <c r="CO386">
        <v>2.181064285714286</v>
      </c>
      <c r="CP386">
        <v>0</v>
      </c>
      <c r="CQ386">
        <v>5445.041785714285</v>
      </c>
      <c r="CR386">
        <v>13789.65</v>
      </c>
      <c r="CS386">
        <v>37.43046428571428</v>
      </c>
      <c r="CT386">
        <v>38.97078571428572</v>
      </c>
      <c r="CU386">
        <v>38.05324999999999</v>
      </c>
      <c r="CV386">
        <v>37.24971428571428</v>
      </c>
      <c r="CW386">
        <v>36.97971428571429</v>
      </c>
      <c r="CX386">
        <v>1107.148928571429</v>
      </c>
      <c r="CY386">
        <v>492.7932142857144</v>
      </c>
      <c r="CZ386">
        <v>0</v>
      </c>
      <c r="DA386">
        <v>1728494918.2</v>
      </c>
      <c r="DB386">
        <v>0</v>
      </c>
      <c r="DC386">
        <v>1728490956.5</v>
      </c>
      <c r="DD386" t="s">
        <v>362</v>
      </c>
      <c r="DE386">
        <v>1728490952.5</v>
      </c>
      <c r="DF386">
        <v>1728490956.5</v>
      </c>
      <c r="DG386">
        <v>1</v>
      </c>
      <c r="DH386">
        <v>-0.065</v>
      </c>
      <c r="DI386">
        <v>-0.008</v>
      </c>
      <c r="DJ386">
        <v>-3.246</v>
      </c>
      <c r="DK386">
        <v>-0.091</v>
      </c>
      <c r="DL386">
        <v>52</v>
      </c>
      <c r="DM386">
        <v>15</v>
      </c>
      <c r="DN386">
        <v>0.25</v>
      </c>
      <c r="DO386">
        <v>0.13</v>
      </c>
      <c r="DP386">
        <v>-15.815935</v>
      </c>
      <c r="DQ386">
        <v>-4.490354971857383</v>
      </c>
      <c r="DR386">
        <v>0.4419528660106188</v>
      </c>
      <c r="DS386">
        <v>0</v>
      </c>
      <c r="DT386">
        <v>2.0198935</v>
      </c>
      <c r="DU386">
        <v>0.005890581613506424</v>
      </c>
      <c r="DV386">
        <v>0.001606132855650492</v>
      </c>
      <c r="DW386">
        <v>1</v>
      </c>
      <c r="DX386">
        <v>1</v>
      </c>
      <c r="DY386">
        <v>2</v>
      </c>
      <c r="DZ386" t="s">
        <v>363</v>
      </c>
      <c r="EA386">
        <v>3.22986</v>
      </c>
      <c r="EB386">
        <v>2.70435</v>
      </c>
      <c r="EC386">
        <v>0.0342588</v>
      </c>
      <c r="ED386">
        <v>0.0380162</v>
      </c>
      <c r="EE386">
        <v>0.0847044</v>
      </c>
      <c r="EF386">
        <v>0.0769615</v>
      </c>
      <c r="EG386">
        <v>31721.1</v>
      </c>
      <c r="EH386">
        <v>30785.9</v>
      </c>
      <c r="EI386">
        <v>31458</v>
      </c>
      <c r="EJ386">
        <v>30340.5</v>
      </c>
      <c r="EK386">
        <v>38576.7</v>
      </c>
      <c r="EL386">
        <v>37027.5</v>
      </c>
      <c r="EM386">
        <v>44098</v>
      </c>
      <c r="EN386">
        <v>42362</v>
      </c>
      <c r="EO386">
        <v>2.15438</v>
      </c>
      <c r="EP386">
        <v>1.8576</v>
      </c>
      <c r="EQ386">
        <v>0.0620335</v>
      </c>
      <c r="ER386">
        <v>0</v>
      </c>
      <c r="ES386">
        <v>23.9929</v>
      </c>
      <c r="ET386">
        <v>999.9</v>
      </c>
      <c r="EU386">
        <v>69.2</v>
      </c>
      <c r="EV386">
        <v>25.2</v>
      </c>
      <c r="EW386">
        <v>22.8371</v>
      </c>
      <c r="EX386">
        <v>61.0319</v>
      </c>
      <c r="EY386">
        <v>24.6554</v>
      </c>
      <c r="EZ386">
        <v>1</v>
      </c>
      <c r="FA386">
        <v>-0.0254421</v>
      </c>
      <c r="FB386">
        <v>2.02877</v>
      </c>
      <c r="FC386">
        <v>20.1885</v>
      </c>
      <c r="FD386">
        <v>5.21624</v>
      </c>
      <c r="FE386">
        <v>11.998</v>
      </c>
      <c r="FF386">
        <v>4.9643</v>
      </c>
      <c r="FG386">
        <v>3.29558</v>
      </c>
      <c r="FH386">
        <v>9999</v>
      </c>
      <c r="FI386">
        <v>9999</v>
      </c>
      <c r="FJ386">
        <v>9999</v>
      </c>
      <c r="FK386">
        <v>149.1</v>
      </c>
      <c r="FL386">
        <v>4.97097</v>
      </c>
      <c r="FM386">
        <v>1.86768</v>
      </c>
      <c r="FN386">
        <v>1.85898</v>
      </c>
      <c r="FO386">
        <v>1.86509</v>
      </c>
      <c r="FP386">
        <v>1.8631</v>
      </c>
      <c r="FQ386">
        <v>1.86443</v>
      </c>
      <c r="FR386">
        <v>1.85988</v>
      </c>
      <c r="FS386">
        <v>1.864</v>
      </c>
      <c r="FT386">
        <v>0</v>
      </c>
      <c r="FU386">
        <v>0</v>
      </c>
      <c r="FV386">
        <v>0</v>
      </c>
      <c r="FW386">
        <v>0</v>
      </c>
      <c r="FX386" t="s">
        <v>364</v>
      </c>
      <c r="FY386" t="s">
        <v>365</v>
      </c>
      <c r="FZ386" t="s">
        <v>366</v>
      </c>
      <c r="GA386" t="s">
        <v>366</v>
      </c>
      <c r="GB386" t="s">
        <v>366</v>
      </c>
      <c r="GC386" t="s">
        <v>366</v>
      </c>
      <c r="GD386">
        <v>0</v>
      </c>
      <c r="GE386">
        <v>100</v>
      </c>
      <c r="GF386">
        <v>100</v>
      </c>
      <c r="GG386">
        <v>-3.681</v>
      </c>
      <c r="GH386">
        <v>-0.0905</v>
      </c>
      <c r="GI386">
        <v>-2.868309889394353</v>
      </c>
      <c r="GJ386">
        <v>-0.006773961979547998</v>
      </c>
      <c r="GK386">
        <v>-8.296070481250098E-08</v>
      </c>
      <c r="GL386">
        <v>3.322967193956903E-10</v>
      </c>
      <c r="GM386">
        <v>-0.07871069313407227</v>
      </c>
      <c r="GN386">
        <v>-0.00208336341840114</v>
      </c>
      <c r="GO386">
        <v>8.801746095907445E-05</v>
      </c>
      <c r="GP386">
        <v>-2.677693255255651E-07</v>
      </c>
      <c r="GQ386">
        <v>3</v>
      </c>
      <c r="GR386">
        <v>2052</v>
      </c>
      <c r="GS386">
        <v>2</v>
      </c>
      <c r="GT386">
        <v>18</v>
      </c>
      <c r="GU386">
        <v>65.2</v>
      </c>
      <c r="GV386">
        <v>65.09999999999999</v>
      </c>
      <c r="GW386">
        <v>0.498047</v>
      </c>
      <c r="GX386">
        <v>2.41089</v>
      </c>
      <c r="GY386">
        <v>1.44775</v>
      </c>
      <c r="GZ386">
        <v>2.323</v>
      </c>
      <c r="HA386">
        <v>1.55151</v>
      </c>
      <c r="HB386">
        <v>2.40356</v>
      </c>
      <c r="HC386">
        <v>30.3079</v>
      </c>
      <c r="HD386">
        <v>14.3334</v>
      </c>
      <c r="HE386">
        <v>18</v>
      </c>
      <c r="HF386">
        <v>616.453</v>
      </c>
      <c r="HG386">
        <v>428.201</v>
      </c>
      <c r="HH386">
        <v>21.3915</v>
      </c>
      <c r="HI386">
        <v>26.5878</v>
      </c>
      <c r="HJ386">
        <v>30.0001</v>
      </c>
      <c r="HK386">
        <v>26.5334</v>
      </c>
      <c r="HL386">
        <v>26.4598</v>
      </c>
      <c r="HM386">
        <v>10.0115</v>
      </c>
      <c r="HN386">
        <v>45.4095</v>
      </c>
      <c r="HO386">
        <v>0</v>
      </c>
      <c r="HP386">
        <v>21.4</v>
      </c>
      <c r="HQ386">
        <v>150.55</v>
      </c>
      <c r="HR386">
        <v>14.0558</v>
      </c>
      <c r="HS386">
        <v>99.8445</v>
      </c>
      <c r="HT386">
        <v>101.23</v>
      </c>
    </row>
    <row r="387" spans="1:228">
      <c r="A387">
        <v>371</v>
      </c>
      <c r="B387">
        <v>1728494866.5</v>
      </c>
      <c r="C387">
        <v>3929</v>
      </c>
      <c r="D387" t="s">
        <v>1112</v>
      </c>
      <c r="E387" t="s">
        <v>1113</v>
      </c>
      <c r="F387">
        <v>5</v>
      </c>
      <c r="G387" t="s">
        <v>357</v>
      </c>
      <c r="H387" t="s">
        <v>1090</v>
      </c>
      <c r="I387" t="s">
        <v>359</v>
      </c>
      <c r="J387" t="s">
        <v>1091</v>
      </c>
      <c r="K387">
        <v>1728494859</v>
      </c>
      <c r="L387">
        <f>(M387)/1000</f>
        <v>0</v>
      </c>
      <c r="M387">
        <f>IF(BH387, AP387, AJ387)</f>
        <v>0</v>
      </c>
      <c r="N387">
        <f>IF(BH387, AK387, AI387)</f>
        <v>0</v>
      </c>
      <c r="O387">
        <f>BJ387 - IF(AW387&gt;1, N387*BD387*100.0/(AY387), 0)</f>
        <v>0</v>
      </c>
      <c r="P387">
        <f>((V387-L387/2)*O387-N387)/(V387+L387/2)</f>
        <v>0</v>
      </c>
      <c r="Q387">
        <f>P387*(BQ387+BR387)/1000.0</f>
        <v>0</v>
      </c>
      <c r="R387">
        <f>(BJ387 - IF(AW387&gt;1, N387*BD387*100.0/(AY387), 0))*(BQ387+BR387)/1000.0</f>
        <v>0</v>
      </c>
      <c r="S387">
        <f>2.0/((1/U387-1/T387)+SIGN(U387)*SQRT((1/U387-1/T387)*(1/U387-1/T387) + 4*BE387/((BE387+1)*(BE387+1))*(2*1/U387*1/T387-1/T387*1/T387)))</f>
        <v>0</v>
      </c>
      <c r="T387">
        <f>IF(LEFT(BF387,1)&lt;&gt;"0",IF(LEFT(BF387,1)="1",3.0,BG387),$D$5+$E$5*(BX387*BQ387/($K$5*1000))+$F$5*(BX387*BQ387/($K$5*1000))*MAX(MIN(BD387,$J$5),$I$5)*MAX(MIN(BD387,$J$5),$I$5)+$G$5*MAX(MIN(BD387,$J$5),$I$5)*(BX387*BQ387/($K$5*1000))+$H$5*(BX387*BQ387/($K$5*1000))*(BX387*BQ387/($K$5*1000)))</f>
        <v>0</v>
      </c>
      <c r="U387">
        <f>L387*(1000-(1000*0.61365*exp(17.502*Y387/(240.97+Y387))/(BQ387+BR387)+BL387)/2)/(1000*0.61365*exp(17.502*Y387/(240.97+Y387))/(BQ387+BR387)-BL387)</f>
        <v>0</v>
      </c>
      <c r="V387">
        <f>1/((BE387+1)/(S387/1.6)+1/(T387/1.37)) + BE387/((BE387+1)/(S387/1.6) + BE387/(T387/1.37))</f>
        <v>0</v>
      </c>
      <c r="W387">
        <f>(AZ387*BC387)</f>
        <v>0</v>
      </c>
      <c r="X387">
        <f>(BS387+(W387+2*0.95*5.67E-8*(((BS387+$B$7)+273)^4-(BS387+273)^4)-44100*L387)/(1.84*29.3*T387+8*0.95*5.67E-8*(BS387+273)^3))</f>
        <v>0</v>
      </c>
      <c r="Y387">
        <f>($C$7*BT387+$D$7*BU387+$E$7*X387)</f>
        <v>0</v>
      </c>
      <c r="Z387">
        <f>0.61365*exp(17.502*Y387/(240.97+Y387))</f>
        <v>0</v>
      </c>
      <c r="AA387">
        <f>(AB387/AC387*100)</f>
        <v>0</v>
      </c>
      <c r="AB387">
        <f>BL387*(BQ387+BR387)/1000</f>
        <v>0</v>
      </c>
      <c r="AC387">
        <f>0.61365*exp(17.502*BS387/(240.97+BS387))</f>
        <v>0</v>
      </c>
      <c r="AD387">
        <f>(Z387-BL387*(BQ387+BR387)/1000)</f>
        <v>0</v>
      </c>
      <c r="AE387">
        <f>(-L387*44100)</f>
        <v>0</v>
      </c>
      <c r="AF387">
        <f>2*29.3*T387*0.92*(BS387-Y387)</f>
        <v>0</v>
      </c>
      <c r="AG387">
        <f>2*0.95*5.67E-8*(((BS387+$B$7)+273)^4-(Y387+273)^4)</f>
        <v>0</v>
      </c>
      <c r="AH387">
        <f>W387+AG387+AE387+AF387</f>
        <v>0</v>
      </c>
      <c r="AI387">
        <f>BP387*AW387*(BK387-BJ387*(1000-AW387*BM387)/(1000-AW387*BL387))/(100*BD387)</f>
        <v>0</v>
      </c>
      <c r="AJ387">
        <f>1000*BP387*AW387*(BL387-BM387)/(100*BD387*(1000-AW387*BL387))</f>
        <v>0</v>
      </c>
      <c r="AK387">
        <f>(AL387 - AM387 - BQ387*1E3/(8.314*(BS387+273.15)) * AO387/BP387 * AN387) * BP387/(100*BD387) * (1000 - BM387)/1000</f>
        <v>0</v>
      </c>
      <c r="AL387">
        <v>141.738062897663</v>
      </c>
      <c r="AM387">
        <v>129.497</v>
      </c>
      <c r="AN387">
        <v>2.524117107640621</v>
      </c>
      <c r="AO387">
        <v>66.78554749712461</v>
      </c>
      <c r="AP387">
        <f>(AR387 - AQ387 + BQ387*1E3/(8.314*(BS387+273.15)) * AT387/BP387 * AS387) * BP387/(100*BD387) * 1000/(1000 - AR387)</f>
        <v>0</v>
      </c>
      <c r="AQ387">
        <v>14.17847254030977</v>
      </c>
      <c r="AR387">
        <v>16.21900727272726</v>
      </c>
      <c r="AS387">
        <v>-1.998004515081257E-05</v>
      </c>
      <c r="AT387">
        <v>79.48988405471586</v>
      </c>
      <c r="AU387">
        <v>0</v>
      </c>
      <c r="AV387">
        <v>0</v>
      </c>
      <c r="AW387">
        <f>IF(AU387*$H$13&gt;=AY387,1.0,(AY387/(AY387-AU387*$H$13)))</f>
        <v>0</v>
      </c>
      <c r="AX387">
        <f>(AW387-1)*100</f>
        <v>0</v>
      </c>
      <c r="AY387">
        <f>MAX(0,($B$13+$C$13*BX387)/(1+$D$13*BX387)*BQ387/(BS387+273)*$E$13)</f>
        <v>0</v>
      </c>
      <c r="AZ387">
        <f>$B$11*BY387+$C$11*BZ387+$F$11*CK387*(1-CN387)</f>
        <v>0</v>
      </c>
      <c r="BA387">
        <f>AZ387*BB387</f>
        <v>0</v>
      </c>
      <c r="BB387">
        <f>($B$11*$D$9+$C$11*$D$9+$F$11*((CX387+CP387)/MAX(CX387+CP387+CY387, 0.1)*$I$9+CY387/MAX(CX387+CP387+CY387, 0.1)*$J$9))/($B$11+$C$11+$F$11)</f>
        <v>0</v>
      </c>
      <c r="BC387">
        <f>($B$11*$K$9+$C$11*$K$9+$F$11*((CX387+CP387)/MAX(CX387+CP387+CY387, 0.1)*$P$9+CY387/MAX(CX387+CP387+CY387, 0.1)*$Q$9))/($B$11+$C$11+$F$11)</f>
        <v>0</v>
      </c>
      <c r="BD387">
        <v>6</v>
      </c>
      <c r="BE387">
        <v>0.5</v>
      </c>
      <c r="BF387" t="s">
        <v>361</v>
      </c>
      <c r="BG387">
        <v>2</v>
      </c>
      <c r="BH387" t="b">
        <v>1</v>
      </c>
      <c r="BI387">
        <v>1728494859</v>
      </c>
      <c r="BJ387">
        <v>110.2523148148148</v>
      </c>
      <c r="BK387">
        <v>126.7602592592592</v>
      </c>
      <c r="BL387">
        <v>16.22178148148148</v>
      </c>
      <c r="BM387">
        <v>14.19044444444444</v>
      </c>
      <c r="BN387">
        <v>113.8926925925926</v>
      </c>
      <c r="BO387">
        <v>16.31221481481482</v>
      </c>
      <c r="BP387">
        <v>599.9897407407408</v>
      </c>
      <c r="BQ387">
        <v>97.50441851851851</v>
      </c>
      <c r="BR387">
        <v>0.09990392592592594</v>
      </c>
      <c r="BS387">
        <v>24.80587407407408</v>
      </c>
      <c r="BT387">
        <v>25.01429629629629</v>
      </c>
      <c r="BU387">
        <v>999.9000000000001</v>
      </c>
      <c r="BV387">
        <v>0</v>
      </c>
      <c r="BW387">
        <v>0</v>
      </c>
      <c r="BX387">
        <v>9998.470740740742</v>
      </c>
      <c r="BY387">
        <v>0</v>
      </c>
      <c r="BZ387">
        <v>74.95897777777778</v>
      </c>
      <c r="CA387">
        <v>-16.50794444444444</v>
      </c>
      <c r="CB387">
        <v>112.0702740740741</v>
      </c>
      <c r="CC387">
        <v>128.5848518518519</v>
      </c>
      <c r="CD387">
        <v>2.031342592592592</v>
      </c>
      <c r="CE387">
        <v>126.7602592592592</v>
      </c>
      <c r="CF387">
        <v>14.19044444444444</v>
      </c>
      <c r="CG387">
        <v>1.581695185185185</v>
      </c>
      <c r="CH387">
        <v>1.38363037037037</v>
      </c>
      <c r="CI387">
        <v>13.78161481481481</v>
      </c>
      <c r="CJ387">
        <v>11.73941111111111</v>
      </c>
      <c r="CK387">
        <v>1599.968148148148</v>
      </c>
      <c r="CL387">
        <v>0.6920008148148148</v>
      </c>
      <c r="CM387">
        <v>0.3079991851851852</v>
      </c>
      <c r="CN387">
        <v>0</v>
      </c>
      <c r="CO387">
        <v>2.197140740740741</v>
      </c>
      <c r="CP387">
        <v>0</v>
      </c>
      <c r="CQ387">
        <v>5434.365925925926</v>
      </c>
      <c r="CR387">
        <v>13789.91481481482</v>
      </c>
      <c r="CS387">
        <v>37.53211111111111</v>
      </c>
      <c r="CT387">
        <v>39.09233333333333</v>
      </c>
      <c r="CU387">
        <v>38.14555555555555</v>
      </c>
      <c r="CV387">
        <v>37.38633333333333</v>
      </c>
      <c r="CW387">
        <v>37.08537037037037</v>
      </c>
      <c r="CX387">
        <v>1107.17962962963</v>
      </c>
      <c r="CY387">
        <v>492.7885185185185</v>
      </c>
      <c r="CZ387">
        <v>0</v>
      </c>
      <c r="DA387">
        <v>1728494923.6</v>
      </c>
      <c r="DB387">
        <v>0</v>
      </c>
      <c r="DC387">
        <v>1728490956.5</v>
      </c>
      <c r="DD387" t="s">
        <v>362</v>
      </c>
      <c r="DE387">
        <v>1728490952.5</v>
      </c>
      <c r="DF387">
        <v>1728490956.5</v>
      </c>
      <c r="DG387">
        <v>1</v>
      </c>
      <c r="DH387">
        <v>-0.065</v>
      </c>
      <c r="DI387">
        <v>-0.008</v>
      </c>
      <c r="DJ387">
        <v>-3.246</v>
      </c>
      <c r="DK387">
        <v>-0.091</v>
      </c>
      <c r="DL387">
        <v>52</v>
      </c>
      <c r="DM387">
        <v>15</v>
      </c>
      <c r="DN387">
        <v>0.25</v>
      </c>
      <c r="DO387">
        <v>0.13</v>
      </c>
      <c r="DP387">
        <v>-16.2606125</v>
      </c>
      <c r="DQ387">
        <v>-5.147318949343303</v>
      </c>
      <c r="DR387">
        <v>0.5103907866466143</v>
      </c>
      <c r="DS387">
        <v>0</v>
      </c>
      <c r="DT387">
        <v>2.02606175</v>
      </c>
      <c r="DU387">
        <v>0.1016175984990646</v>
      </c>
      <c r="DV387">
        <v>0.01285898146967717</v>
      </c>
      <c r="DW387">
        <v>0</v>
      </c>
      <c r="DX387">
        <v>0</v>
      </c>
      <c r="DY387">
        <v>2</v>
      </c>
      <c r="DZ387" t="s">
        <v>386</v>
      </c>
      <c r="EA387">
        <v>3.22977</v>
      </c>
      <c r="EB387">
        <v>2.70436</v>
      </c>
      <c r="EC387">
        <v>0.0376367</v>
      </c>
      <c r="ED387">
        <v>0.0413758</v>
      </c>
      <c r="EE387">
        <v>0.0846721</v>
      </c>
      <c r="EF387">
        <v>0.07670449999999999</v>
      </c>
      <c r="EG387">
        <v>31610.2</v>
      </c>
      <c r="EH387">
        <v>30678.3</v>
      </c>
      <c r="EI387">
        <v>31458</v>
      </c>
      <c r="EJ387">
        <v>30340.6</v>
      </c>
      <c r="EK387">
        <v>38577.9</v>
      </c>
      <c r="EL387">
        <v>37038.1</v>
      </c>
      <c r="EM387">
        <v>44097.7</v>
      </c>
      <c r="EN387">
        <v>42362.1</v>
      </c>
      <c r="EO387">
        <v>2.15443</v>
      </c>
      <c r="EP387">
        <v>1.85753</v>
      </c>
      <c r="EQ387">
        <v>0.06262959999999999</v>
      </c>
      <c r="ER387">
        <v>0</v>
      </c>
      <c r="ES387">
        <v>23.9879</v>
      </c>
      <c r="ET387">
        <v>999.9</v>
      </c>
      <c r="EU387">
        <v>69.2</v>
      </c>
      <c r="EV387">
        <v>25.2</v>
      </c>
      <c r="EW387">
        <v>22.8365</v>
      </c>
      <c r="EX387">
        <v>60.7119</v>
      </c>
      <c r="EY387">
        <v>24.9079</v>
      </c>
      <c r="EZ387">
        <v>1</v>
      </c>
      <c r="FA387">
        <v>-0.0253811</v>
      </c>
      <c r="FB387">
        <v>1.98853</v>
      </c>
      <c r="FC387">
        <v>20.1888</v>
      </c>
      <c r="FD387">
        <v>5.21519</v>
      </c>
      <c r="FE387">
        <v>11.998</v>
      </c>
      <c r="FF387">
        <v>4.96415</v>
      </c>
      <c r="FG387">
        <v>3.29545</v>
      </c>
      <c r="FH387">
        <v>9999</v>
      </c>
      <c r="FI387">
        <v>9999</v>
      </c>
      <c r="FJ387">
        <v>9999</v>
      </c>
      <c r="FK387">
        <v>149.1</v>
      </c>
      <c r="FL387">
        <v>4.97098</v>
      </c>
      <c r="FM387">
        <v>1.86768</v>
      </c>
      <c r="FN387">
        <v>1.85898</v>
      </c>
      <c r="FO387">
        <v>1.86512</v>
      </c>
      <c r="FP387">
        <v>1.8631</v>
      </c>
      <c r="FQ387">
        <v>1.86445</v>
      </c>
      <c r="FR387">
        <v>1.85989</v>
      </c>
      <c r="FS387">
        <v>1.86401</v>
      </c>
      <c r="FT387">
        <v>0</v>
      </c>
      <c r="FU387">
        <v>0</v>
      </c>
      <c r="FV387">
        <v>0</v>
      </c>
      <c r="FW387">
        <v>0</v>
      </c>
      <c r="FX387" t="s">
        <v>364</v>
      </c>
      <c r="FY387" t="s">
        <v>365</v>
      </c>
      <c r="FZ387" t="s">
        <v>366</v>
      </c>
      <c r="GA387" t="s">
        <v>366</v>
      </c>
      <c r="GB387" t="s">
        <v>366</v>
      </c>
      <c r="GC387" t="s">
        <v>366</v>
      </c>
      <c r="GD387">
        <v>0</v>
      </c>
      <c r="GE387">
        <v>100</v>
      </c>
      <c r="GF387">
        <v>100</v>
      </c>
      <c r="GG387">
        <v>-3.765</v>
      </c>
      <c r="GH387">
        <v>-0.09039999999999999</v>
      </c>
      <c r="GI387">
        <v>-2.868309889394353</v>
      </c>
      <c r="GJ387">
        <v>-0.006773961979547998</v>
      </c>
      <c r="GK387">
        <v>-8.296070481250098E-08</v>
      </c>
      <c r="GL387">
        <v>3.322967193956903E-10</v>
      </c>
      <c r="GM387">
        <v>-0.07871069313407227</v>
      </c>
      <c r="GN387">
        <v>-0.00208336341840114</v>
      </c>
      <c r="GO387">
        <v>8.801746095907445E-05</v>
      </c>
      <c r="GP387">
        <v>-2.677693255255651E-07</v>
      </c>
      <c r="GQ387">
        <v>3</v>
      </c>
      <c r="GR387">
        <v>2052</v>
      </c>
      <c r="GS387">
        <v>2</v>
      </c>
      <c r="GT387">
        <v>18</v>
      </c>
      <c r="GU387">
        <v>65.2</v>
      </c>
      <c r="GV387">
        <v>65.2</v>
      </c>
      <c r="GW387">
        <v>0.528564</v>
      </c>
      <c r="GX387">
        <v>2.40356</v>
      </c>
      <c r="GY387">
        <v>1.44897</v>
      </c>
      <c r="GZ387">
        <v>2.323</v>
      </c>
      <c r="HA387">
        <v>1.55151</v>
      </c>
      <c r="HB387">
        <v>2.31201</v>
      </c>
      <c r="HC387">
        <v>30.3079</v>
      </c>
      <c r="HD387">
        <v>14.3159</v>
      </c>
      <c r="HE387">
        <v>18</v>
      </c>
      <c r="HF387">
        <v>616.534</v>
      </c>
      <c r="HG387">
        <v>428.186</v>
      </c>
      <c r="HH387">
        <v>21.3849</v>
      </c>
      <c r="HI387">
        <v>26.5929</v>
      </c>
      <c r="HJ387">
        <v>30.0002</v>
      </c>
      <c r="HK387">
        <v>26.5376</v>
      </c>
      <c r="HL387">
        <v>26.4637</v>
      </c>
      <c r="HM387">
        <v>10.6397</v>
      </c>
      <c r="HN387">
        <v>45.6862</v>
      </c>
      <c r="HO387">
        <v>0</v>
      </c>
      <c r="HP387">
        <v>21.3857</v>
      </c>
      <c r="HQ387">
        <v>165.589</v>
      </c>
      <c r="HR387">
        <v>14.0352</v>
      </c>
      <c r="HS387">
        <v>99.8442</v>
      </c>
      <c r="HT387">
        <v>101.23</v>
      </c>
    </row>
    <row r="388" spans="1:228">
      <c r="A388">
        <v>372</v>
      </c>
      <c r="B388">
        <v>1728494871.5</v>
      </c>
      <c r="C388">
        <v>3934</v>
      </c>
      <c r="D388" t="s">
        <v>1114</v>
      </c>
      <c r="E388" t="s">
        <v>1115</v>
      </c>
      <c r="F388">
        <v>5</v>
      </c>
      <c r="G388" t="s">
        <v>357</v>
      </c>
      <c r="H388" t="s">
        <v>1090</v>
      </c>
      <c r="I388" t="s">
        <v>359</v>
      </c>
      <c r="J388" t="s">
        <v>1091</v>
      </c>
      <c r="K388">
        <v>1728494863.714286</v>
      </c>
      <c r="L388">
        <f>(M388)/1000</f>
        <v>0</v>
      </c>
      <c r="M388">
        <f>IF(BH388, AP388, AJ388)</f>
        <v>0</v>
      </c>
      <c r="N388">
        <f>IF(BH388, AK388, AI388)</f>
        <v>0</v>
      </c>
      <c r="O388">
        <f>BJ388 - IF(AW388&gt;1, N388*BD388*100.0/(AY388), 0)</f>
        <v>0</v>
      </c>
      <c r="P388">
        <f>((V388-L388/2)*O388-N388)/(V388+L388/2)</f>
        <v>0</v>
      </c>
      <c r="Q388">
        <f>P388*(BQ388+BR388)/1000.0</f>
        <v>0</v>
      </c>
      <c r="R388">
        <f>(BJ388 - IF(AW388&gt;1, N388*BD388*100.0/(AY388), 0))*(BQ388+BR388)/1000.0</f>
        <v>0</v>
      </c>
      <c r="S388">
        <f>2.0/((1/U388-1/T388)+SIGN(U388)*SQRT((1/U388-1/T388)*(1/U388-1/T388) + 4*BE388/((BE388+1)*(BE388+1))*(2*1/U388*1/T388-1/T388*1/T388)))</f>
        <v>0</v>
      </c>
      <c r="T388">
        <f>IF(LEFT(BF388,1)&lt;&gt;"0",IF(LEFT(BF388,1)="1",3.0,BG388),$D$5+$E$5*(BX388*BQ388/($K$5*1000))+$F$5*(BX388*BQ388/($K$5*1000))*MAX(MIN(BD388,$J$5),$I$5)*MAX(MIN(BD388,$J$5),$I$5)+$G$5*MAX(MIN(BD388,$J$5),$I$5)*(BX388*BQ388/($K$5*1000))+$H$5*(BX388*BQ388/($K$5*1000))*(BX388*BQ388/($K$5*1000)))</f>
        <v>0</v>
      </c>
      <c r="U388">
        <f>L388*(1000-(1000*0.61365*exp(17.502*Y388/(240.97+Y388))/(BQ388+BR388)+BL388)/2)/(1000*0.61365*exp(17.502*Y388/(240.97+Y388))/(BQ388+BR388)-BL388)</f>
        <v>0</v>
      </c>
      <c r="V388">
        <f>1/((BE388+1)/(S388/1.6)+1/(T388/1.37)) + BE388/((BE388+1)/(S388/1.6) + BE388/(T388/1.37))</f>
        <v>0</v>
      </c>
      <c r="W388">
        <f>(AZ388*BC388)</f>
        <v>0</v>
      </c>
      <c r="X388">
        <f>(BS388+(W388+2*0.95*5.67E-8*(((BS388+$B$7)+273)^4-(BS388+273)^4)-44100*L388)/(1.84*29.3*T388+8*0.95*5.67E-8*(BS388+273)^3))</f>
        <v>0</v>
      </c>
      <c r="Y388">
        <f>($C$7*BT388+$D$7*BU388+$E$7*X388)</f>
        <v>0</v>
      </c>
      <c r="Z388">
        <f>0.61365*exp(17.502*Y388/(240.97+Y388))</f>
        <v>0</v>
      </c>
      <c r="AA388">
        <f>(AB388/AC388*100)</f>
        <v>0</v>
      </c>
      <c r="AB388">
        <f>BL388*(BQ388+BR388)/1000</f>
        <v>0</v>
      </c>
      <c r="AC388">
        <f>0.61365*exp(17.502*BS388/(240.97+BS388))</f>
        <v>0</v>
      </c>
      <c r="AD388">
        <f>(Z388-BL388*(BQ388+BR388)/1000)</f>
        <v>0</v>
      </c>
      <c r="AE388">
        <f>(-L388*44100)</f>
        <v>0</v>
      </c>
      <c r="AF388">
        <f>2*29.3*T388*0.92*(BS388-Y388)</f>
        <v>0</v>
      </c>
      <c r="AG388">
        <f>2*0.95*5.67E-8*(((BS388+$B$7)+273)^4-(Y388+273)^4)</f>
        <v>0</v>
      </c>
      <c r="AH388">
        <f>W388+AG388+AE388+AF388</f>
        <v>0</v>
      </c>
      <c r="AI388">
        <f>BP388*AW388*(BK388-BJ388*(1000-AW388*BM388)/(1000-AW388*BL388))/(100*BD388)</f>
        <v>0</v>
      </c>
      <c r="AJ388">
        <f>1000*BP388*AW388*(BL388-BM388)/(100*BD388*(1000-AW388*BL388))</f>
        <v>0</v>
      </c>
      <c r="AK388">
        <f>(AL388 - AM388 - BQ388*1E3/(8.314*(BS388+273.15)) * AO388/BP388 * AN388) * BP388/(100*BD388) * (1000 - BM388)/1000</f>
        <v>0</v>
      </c>
      <c r="AL388">
        <v>154.263147793264</v>
      </c>
      <c r="AM388">
        <v>141.9723090909091</v>
      </c>
      <c r="AN388">
        <v>2.494498178370408</v>
      </c>
      <c r="AO388">
        <v>66.78554749712461</v>
      </c>
      <c r="AP388">
        <f>(AR388 - AQ388 + BQ388*1E3/(8.314*(BS388+273.15)) * AT388/BP388 * AS388) * BP388/(100*BD388) * 1000/(1000 - AR388)</f>
        <v>0</v>
      </c>
      <c r="AQ388">
        <v>14.08868675831204</v>
      </c>
      <c r="AR388">
        <v>16.18594969696969</v>
      </c>
      <c r="AS388">
        <v>-0.006074611021923609</v>
      </c>
      <c r="AT388">
        <v>79.48988405471586</v>
      </c>
      <c r="AU388">
        <v>0</v>
      </c>
      <c r="AV388">
        <v>0</v>
      </c>
      <c r="AW388">
        <f>IF(AU388*$H$13&gt;=AY388,1.0,(AY388/(AY388-AU388*$H$13)))</f>
        <v>0</v>
      </c>
      <c r="AX388">
        <f>(AW388-1)*100</f>
        <v>0</v>
      </c>
      <c r="AY388">
        <f>MAX(0,($B$13+$C$13*BX388)/(1+$D$13*BX388)*BQ388/(BS388+273)*$E$13)</f>
        <v>0</v>
      </c>
      <c r="AZ388">
        <f>$B$11*BY388+$C$11*BZ388+$F$11*CK388*(1-CN388)</f>
        <v>0</v>
      </c>
      <c r="BA388">
        <f>AZ388*BB388</f>
        <v>0</v>
      </c>
      <c r="BB388">
        <f>($B$11*$D$9+$C$11*$D$9+$F$11*((CX388+CP388)/MAX(CX388+CP388+CY388, 0.1)*$I$9+CY388/MAX(CX388+CP388+CY388, 0.1)*$J$9))/($B$11+$C$11+$F$11)</f>
        <v>0</v>
      </c>
      <c r="BC388">
        <f>($B$11*$K$9+$C$11*$K$9+$F$11*((CX388+CP388)/MAX(CX388+CP388+CY388, 0.1)*$P$9+CY388/MAX(CX388+CP388+CY388, 0.1)*$Q$9))/($B$11+$C$11+$F$11)</f>
        <v>0</v>
      </c>
      <c r="BD388">
        <v>6</v>
      </c>
      <c r="BE388">
        <v>0.5</v>
      </c>
      <c r="BF388" t="s">
        <v>361</v>
      </c>
      <c r="BG388">
        <v>2</v>
      </c>
      <c r="BH388" t="b">
        <v>1</v>
      </c>
      <c r="BI388">
        <v>1728494863.714286</v>
      </c>
      <c r="BJ388">
        <v>121.7638928571428</v>
      </c>
      <c r="BK388">
        <v>138.6260714285714</v>
      </c>
      <c r="BL388">
        <v>16.21651071428571</v>
      </c>
      <c r="BM388">
        <v>14.15533571428571</v>
      </c>
      <c r="BN388">
        <v>125.4828571428571</v>
      </c>
      <c r="BO388">
        <v>16.30693571428571</v>
      </c>
      <c r="BP388">
        <v>599.9905357142858</v>
      </c>
      <c r="BQ388">
        <v>97.50437857142857</v>
      </c>
      <c r="BR388">
        <v>0.09998982142857141</v>
      </c>
      <c r="BS388">
        <v>24.79708571428571</v>
      </c>
      <c r="BT388">
        <v>25.01025357142857</v>
      </c>
      <c r="BU388">
        <v>999.9000000000002</v>
      </c>
      <c r="BV388">
        <v>0</v>
      </c>
      <c r="BW388">
        <v>0</v>
      </c>
      <c r="BX388">
        <v>10005.35607142857</v>
      </c>
      <c r="BY388">
        <v>0</v>
      </c>
      <c r="BZ388">
        <v>74.98056785714286</v>
      </c>
      <c r="CA388">
        <v>-16.86214285714286</v>
      </c>
      <c r="CB388">
        <v>123.7708928571429</v>
      </c>
      <c r="CC388">
        <v>140.6160357142857</v>
      </c>
      <c r="CD388">
        <v>2.061184285714286</v>
      </c>
      <c r="CE388">
        <v>138.6260714285714</v>
      </c>
      <c r="CF388">
        <v>14.15533571428571</v>
      </c>
      <c r="CG388">
        <v>1.581180714285715</v>
      </c>
      <c r="CH388">
        <v>1.380206071428571</v>
      </c>
      <c r="CI388">
        <v>13.7766</v>
      </c>
      <c r="CJ388">
        <v>11.70182142857143</v>
      </c>
      <c r="CK388">
        <v>1599.991071428571</v>
      </c>
      <c r="CL388">
        <v>0.6920072500000002</v>
      </c>
      <c r="CM388">
        <v>0.3079927499999999</v>
      </c>
      <c r="CN388">
        <v>0</v>
      </c>
      <c r="CO388">
        <v>2.173578571428572</v>
      </c>
      <c r="CP388">
        <v>0</v>
      </c>
      <c r="CQ388">
        <v>5425.192142857143</v>
      </c>
      <c r="CR388">
        <v>13790.14285714286</v>
      </c>
      <c r="CS388">
        <v>37.61582142857143</v>
      </c>
      <c r="CT388">
        <v>39.18503571428571</v>
      </c>
      <c r="CU388">
        <v>38.22517857142856</v>
      </c>
      <c r="CV388">
        <v>37.50871428571428</v>
      </c>
      <c r="CW388">
        <v>37.18275</v>
      </c>
      <c r="CX388">
        <v>1107.205357142857</v>
      </c>
      <c r="CY388">
        <v>492.7857142857144</v>
      </c>
      <c r="CZ388">
        <v>0</v>
      </c>
      <c r="DA388">
        <v>1728494928.4</v>
      </c>
      <c r="DB388">
        <v>0</v>
      </c>
      <c r="DC388">
        <v>1728490956.5</v>
      </c>
      <c r="DD388" t="s">
        <v>362</v>
      </c>
      <c r="DE388">
        <v>1728490952.5</v>
      </c>
      <c r="DF388">
        <v>1728490956.5</v>
      </c>
      <c r="DG388">
        <v>1</v>
      </c>
      <c r="DH388">
        <v>-0.065</v>
      </c>
      <c r="DI388">
        <v>-0.008</v>
      </c>
      <c r="DJ388">
        <v>-3.246</v>
      </c>
      <c r="DK388">
        <v>-0.091</v>
      </c>
      <c r="DL388">
        <v>52</v>
      </c>
      <c r="DM388">
        <v>15</v>
      </c>
      <c r="DN388">
        <v>0.25</v>
      </c>
      <c r="DO388">
        <v>0.13</v>
      </c>
      <c r="DP388">
        <v>-16.6126125</v>
      </c>
      <c r="DQ388">
        <v>-4.895636397748562</v>
      </c>
      <c r="DR388">
        <v>0.4914801070173134</v>
      </c>
      <c r="DS388">
        <v>0</v>
      </c>
      <c r="DT388">
        <v>2.0480345</v>
      </c>
      <c r="DU388">
        <v>0.3414405253283234</v>
      </c>
      <c r="DV388">
        <v>0.03672671806396537</v>
      </c>
      <c r="DW388">
        <v>0</v>
      </c>
      <c r="DX388">
        <v>0</v>
      </c>
      <c r="DY388">
        <v>2</v>
      </c>
      <c r="DZ388" t="s">
        <v>386</v>
      </c>
      <c r="EA388">
        <v>3.22985</v>
      </c>
      <c r="EB388">
        <v>2.70455</v>
      </c>
      <c r="EC388">
        <v>0.0409456</v>
      </c>
      <c r="ED388">
        <v>0.0446997</v>
      </c>
      <c r="EE388">
        <v>0.0845389</v>
      </c>
      <c r="EF388">
        <v>0.07646269999999999</v>
      </c>
      <c r="EG388">
        <v>31501.6</v>
      </c>
      <c r="EH388">
        <v>30571.2</v>
      </c>
      <c r="EI388">
        <v>31458.2</v>
      </c>
      <c r="EJ388">
        <v>30339.9</v>
      </c>
      <c r="EK388">
        <v>38583.4</v>
      </c>
      <c r="EL388">
        <v>37047.3</v>
      </c>
      <c r="EM388">
        <v>44097.4</v>
      </c>
      <c r="EN388">
        <v>42361.4</v>
      </c>
      <c r="EO388">
        <v>2.15455</v>
      </c>
      <c r="EP388">
        <v>1.85735</v>
      </c>
      <c r="EQ388">
        <v>0.061579</v>
      </c>
      <c r="ER388">
        <v>0</v>
      </c>
      <c r="ES388">
        <v>23.9846</v>
      </c>
      <c r="ET388">
        <v>999.9</v>
      </c>
      <c r="EU388">
        <v>69.2</v>
      </c>
      <c r="EV388">
        <v>25.2</v>
      </c>
      <c r="EW388">
        <v>22.8366</v>
      </c>
      <c r="EX388">
        <v>61.1719</v>
      </c>
      <c r="EY388">
        <v>24.5232</v>
      </c>
      <c r="EZ388">
        <v>1</v>
      </c>
      <c r="FA388">
        <v>-0.0250407</v>
      </c>
      <c r="FB388">
        <v>1.97603</v>
      </c>
      <c r="FC388">
        <v>20.1892</v>
      </c>
      <c r="FD388">
        <v>5.21609</v>
      </c>
      <c r="FE388">
        <v>11.998</v>
      </c>
      <c r="FF388">
        <v>4.96425</v>
      </c>
      <c r="FG388">
        <v>3.2955</v>
      </c>
      <c r="FH388">
        <v>9999</v>
      </c>
      <c r="FI388">
        <v>9999</v>
      </c>
      <c r="FJ388">
        <v>9999</v>
      </c>
      <c r="FK388">
        <v>149.1</v>
      </c>
      <c r="FL388">
        <v>4.97096</v>
      </c>
      <c r="FM388">
        <v>1.86768</v>
      </c>
      <c r="FN388">
        <v>1.85898</v>
      </c>
      <c r="FO388">
        <v>1.86509</v>
      </c>
      <c r="FP388">
        <v>1.86309</v>
      </c>
      <c r="FQ388">
        <v>1.86443</v>
      </c>
      <c r="FR388">
        <v>1.85989</v>
      </c>
      <c r="FS388">
        <v>1.86399</v>
      </c>
      <c r="FT388">
        <v>0</v>
      </c>
      <c r="FU388">
        <v>0</v>
      </c>
      <c r="FV388">
        <v>0</v>
      </c>
      <c r="FW388">
        <v>0</v>
      </c>
      <c r="FX388" t="s">
        <v>364</v>
      </c>
      <c r="FY388" t="s">
        <v>365</v>
      </c>
      <c r="FZ388" t="s">
        <v>366</v>
      </c>
      <c r="GA388" t="s">
        <v>366</v>
      </c>
      <c r="GB388" t="s">
        <v>366</v>
      </c>
      <c r="GC388" t="s">
        <v>366</v>
      </c>
      <c r="GD388">
        <v>0</v>
      </c>
      <c r="GE388">
        <v>100</v>
      </c>
      <c r="GF388">
        <v>100</v>
      </c>
      <c r="GG388">
        <v>-3.85</v>
      </c>
      <c r="GH388">
        <v>-0.0905</v>
      </c>
      <c r="GI388">
        <v>-2.868309889394353</v>
      </c>
      <c r="GJ388">
        <v>-0.006773961979547998</v>
      </c>
      <c r="GK388">
        <v>-8.296070481250098E-08</v>
      </c>
      <c r="GL388">
        <v>3.322967193956903E-10</v>
      </c>
      <c r="GM388">
        <v>-0.07871069313407227</v>
      </c>
      <c r="GN388">
        <v>-0.00208336341840114</v>
      </c>
      <c r="GO388">
        <v>8.801746095907445E-05</v>
      </c>
      <c r="GP388">
        <v>-2.677693255255651E-07</v>
      </c>
      <c r="GQ388">
        <v>3</v>
      </c>
      <c r="GR388">
        <v>2052</v>
      </c>
      <c r="GS388">
        <v>2</v>
      </c>
      <c r="GT388">
        <v>18</v>
      </c>
      <c r="GU388">
        <v>65.3</v>
      </c>
      <c r="GV388">
        <v>65.2</v>
      </c>
      <c r="GW388">
        <v>0.559082</v>
      </c>
      <c r="GX388">
        <v>2.41333</v>
      </c>
      <c r="GY388">
        <v>1.44897</v>
      </c>
      <c r="GZ388">
        <v>2.323</v>
      </c>
      <c r="HA388">
        <v>1.55151</v>
      </c>
      <c r="HB388">
        <v>2.29858</v>
      </c>
      <c r="HC388">
        <v>30.3294</v>
      </c>
      <c r="HD388">
        <v>14.3247</v>
      </c>
      <c r="HE388">
        <v>18</v>
      </c>
      <c r="HF388">
        <v>616.671</v>
      </c>
      <c r="HG388">
        <v>428.113</v>
      </c>
      <c r="HH388">
        <v>21.3762</v>
      </c>
      <c r="HI388">
        <v>26.5974</v>
      </c>
      <c r="HJ388">
        <v>30.0004</v>
      </c>
      <c r="HK388">
        <v>26.542</v>
      </c>
      <c r="HL388">
        <v>26.4676</v>
      </c>
      <c r="HM388">
        <v>11.2212</v>
      </c>
      <c r="HN388">
        <v>45.6862</v>
      </c>
      <c r="HO388">
        <v>0</v>
      </c>
      <c r="HP388">
        <v>21.3755</v>
      </c>
      <c r="HQ388">
        <v>175.609</v>
      </c>
      <c r="HR388">
        <v>14.0482</v>
      </c>
      <c r="HS388">
        <v>99.8441</v>
      </c>
      <c r="HT388">
        <v>101.228</v>
      </c>
    </row>
    <row r="389" spans="1:228">
      <c r="A389">
        <v>373</v>
      </c>
      <c r="B389">
        <v>1728494876.5</v>
      </c>
      <c r="C389">
        <v>3939</v>
      </c>
      <c r="D389" t="s">
        <v>1116</v>
      </c>
      <c r="E389" t="s">
        <v>1117</v>
      </c>
      <c r="F389">
        <v>5</v>
      </c>
      <c r="G389" t="s">
        <v>357</v>
      </c>
      <c r="H389" t="s">
        <v>1090</v>
      </c>
      <c r="I389" t="s">
        <v>359</v>
      </c>
      <c r="J389" t="s">
        <v>1091</v>
      </c>
      <c r="K389">
        <v>1728494869</v>
      </c>
      <c r="L389">
        <f>(M389)/1000</f>
        <v>0</v>
      </c>
      <c r="M389">
        <f>IF(BH389, AP389, AJ389)</f>
        <v>0</v>
      </c>
      <c r="N389">
        <f>IF(BH389, AK389, AI389)</f>
        <v>0</v>
      </c>
      <c r="O389">
        <f>BJ389 - IF(AW389&gt;1, N389*BD389*100.0/(AY389), 0)</f>
        <v>0</v>
      </c>
      <c r="P389">
        <f>((V389-L389/2)*O389-N389)/(V389+L389/2)</f>
        <v>0</v>
      </c>
      <c r="Q389">
        <f>P389*(BQ389+BR389)/1000.0</f>
        <v>0</v>
      </c>
      <c r="R389">
        <f>(BJ389 - IF(AW389&gt;1, N389*BD389*100.0/(AY389), 0))*(BQ389+BR389)/1000.0</f>
        <v>0</v>
      </c>
      <c r="S389">
        <f>2.0/((1/U389-1/T389)+SIGN(U389)*SQRT((1/U389-1/T389)*(1/U389-1/T389) + 4*BE389/((BE389+1)*(BE389+1))*(2*1/U389*1/T389-1/T389*1/T389)))</f>
        <v>0</v>
      </c>
      <c r="T389">
        <f>IF(LEFT(BF389,1)&lt;&gt;"0",IF(LEFT(BF389,1)="1",3.0,BG389),$D$5+$E$5*(BX389*BQ389/($K$5*1000))+$F$5*(BX389*BQ389/($K$5*1000))*MAX(MIN(BD389,$J$5),$I$5)*MAX(MIN(BD389,$J$5),$I$5)+$G$5*MAX(MIN(BD389,$J$5),$I$5)*(BX389*BQ389/($K$5*1000))+$H$5*(BX389*BQ389/($K$5*1000))*(BX389*BQ389/($K$5*1000)))</f>
        <v>0</v>
      </c>
      <c r="U389">
        <f>L389*(1000-(1000*0.61365*exp(17.502*Y389/(240.97+Y389))/(BQ389+BR389)+BL389)/2)/(1000*0.61365*exp(17.502*Y389/(240.97+Y389))/(BQ389+BR389)-BL389)</f>
        <v>0</v>
      </c>
      <c r="V389">
        <f>1/((BE389+1)/(S389/1.6)+1/(T389/1.37)) + BE389/((BE389+1)/(S389/1.6) + BE389/(T389/1.37))</f>
        <v>0</v>
      </c>
      <c r="W389">
        <f>(AZ389*BC389)</f>
        <v>0</v>
      </c>
      <c r="X389">
        <f>(BS389+(W389+2*0.95*5.67E-8*(((BS389+$B$7)+273)^4-(BS389+273)^4)-44100*L389)/(1.84*29.3*T389+8*0.95*5.67E-8*(BS389+273)^3))</f>
        <v>0</v>
      </c>
      <c r="Y389">
        <f>($C$7*BT389+$D$7*BU389+$E$7*X389)</f>
        <v>0</v>
      </c>
      <c r="Z389">
        <f>0.61365*exp(17.502*Y389/(240.97+Y389))</f>
        <v>0</v>
      </c>
      <c r="AA389">
        <f>(AB389/AC389*100)</f>
        <v>0</v>
      </c>
      <c r="AB389">
        <f>BL389*(BQ389+BR389)/1000</f>
        <v>0</v>
      </c>
      <c r="AC389">
        <f>0.61365*exp(17.502*BS389/(240.97+BS389))</f>
        <v>0</v>
      </c>
      <c r="AD389">
        <f>(Z389-BL389*(BQ389+BR389)/1000)</f>
        <v>0</v>
      </c>
      <c r="AE389">
        <f>(-L389*44100)</f>
        <v>0</v>
      </c>
      <c r="AF389">
        <f>2*29.3*T389*0.92*(BS389-Y389)</f>
        <v>0</v>
      </c>
      <c r="AG389">
        <f>2*0.95*5.67E-8*(((BS389+$B$7)+273)^4-(Y389+273)^4)</f>
        <v>0</v>
      </c>
      <c r="AH389">
        <f>W389+AG389+AE389+AF389</f>
        <v>0</v>
      </c>
      <c r="AI389">
        <f>BP389*AW389*(BK389-BJ389*(1000-AW389*BM389)/(1000-AW389*BL389))/(100*BD389)</f>
        <v>0</v>
      </c>
      <c r="AJ389">
        <f>1000*BP389*AW389*(BL389-BM389)/(100*BD389*(1000-AW389*BL389))</f>
        <v>0</v>
      </c>
      <c r="AK389">
        <f>(AL389 - AM389 - BQ389*1E3/(8.314*(BS389+273.15)) * AO389/BP389 * AN389) * BP389/(100*BD389) * (1000 - BM389)/1000</f>
        <v>0</v>
      </c>
      <c r="AL389">
        <v>167.2556144016703</v>
      </c>
      <c r="AM389">
        <v>154.5064363636363</v>
      </c>
      <c r="AN389">
        <v>2.514713290772802</v>
      </c>
      <c r="AO389">
        <v>66.78554749712461</v>
      </c>
      <c r="AP389">
        <f>(AR389 - AQ389 + BQ389*1E3/(8.314*(BS389+273.15)) * AT389/BP389 * AS389) * BP389/(100*BD389) * 1000/(1000 - AR389)</f>
        <v>0</v>
      </c>
      <c r="AQ389">
        <v>14.07106390840174</v>
      </c>
      <c r="AR389">
        <v>16.15976909090909</v>
      </c>
      <c r="AS389">
        <v>-0.00550390725053681</v>
      </c>
      <c r="AT389">
        <v>79.48988405471586</v>
      </c>
      <c r="AU389">
        <v>0</v>
      </c>
      <c r="AV389">
        <v>0</v>
      </c>
      <c r="AW389">
        <f>IF(AU389*$H$13&gt;=AY389,1.0,(AY389/(AY389-AU389*$H$13)))</f>
        <v>0</v>
      </c>
      <c r="AX389">
        <f>(AW389-1)*100</f>
        <v>0</v>
      </c>
      <c r="AY389">
        <f>MAX(0,($B$13+$C$13*BX389)/(1+$D$13*BX389)*BQ389/(BS389+273)*$E$13)</f>
        <v>0</v>
      </c>
      <c r="AZ389">
        <f>$B$11*BY389+$C$11*BZ389+$F$11*CK389*(1-CN389)</f>
        <v>0</v>
      </c>
      <c r="BA389">
        <f>AZ389*BB389</f>
        <v>0</v>
      </c>
      <c r="BB389">
        <f>($B$11*$D$9+$C$11*$D$9+$F$11*((CX389+CP389)/MAX(CX389+CP389+CY389, 0.1)*$I$9+CY389/MAX(CX389+CP389+CY389, 0.1)*$J$9))/($B$11+$C$11+$F$11)</f>
        <v>0</v>
      </c>
      <c r="BC389">
        <f>($B$11*$K$9+$C$11*$K$9+$F$11*((CX389+CP389)/MAX(CX389+CP389+CY389, 0.1)*$P$9+CY389/MAX(CX389+CP389+CY389, 0.1)*$Q$9))/($B$11+$C$11+$F$11)</f>
        <v>0</v>
      </c>
      <c r="BD389">
        <v>6</v>
      </c>
      <c r="BE389">
        <v>0.5</v>
      </c>
      <c r="BF389" t="s">
        <v>361</v>
      </c>
      <c r="BG389">
        <v>2</v>
      </c>
      <c r="BH389" t="b">
        <v>1</v>
      </c>
      <c r="BI389">
        <v>1728494869</v>
      </c>
      <c r="BJ389">
        <v>134.7522222222222</v>
      </c>
      <c r="BK389">
        <v>152.0192222222222</v>
      </c>
      <c r="BL389">
        <v>16.19817037037037</v>
      </c>
      <c r="BM389">
        <v>14.11057037037037</v>
      </c>
      <c r="BN389">
        <v>138.5599259259259</v>
      </c>
      <c r="BO389">
        <v>16.28860740740741</v>
      </c>
      <c r="BP389">
        <v>600.0098518518519</v>
      </c>
      <c r="BQ389">
        <v>97.50444814814813</v>
      </c>
      <c r="BR389">
        <v>0.100044662962963</v>
      </c>
      <c r="BS389">
        <v>24.79064814814815</v>
      </c>
      <c r="BT389">
        <v>25.0056074074074</v>
      </c>
      <c r="BU389">
        <v>999.9000000000001</v>
      </c>
      <c r="BV389">
        <v>0</v>
      </c>
      <c r="BW389">
        <v>0</v>
      </c>
      <c r="BX389">
        <v>10006.2062962963</v>
      </c>
      <c r="BY389">
        <v>0</v>
      </c>
      <c r="BZ389">
        <v>74.99861111111112</v>
      </c>
      <c r="CA389">
        <v>-17.26694074074074</v>
      </c>
      <c r="CB389">
        <v>136.9705925925926</v>
      </c>
      <c r="CC389">
        <v>154.1944814814815</v>
      </c>
      <c r="CD389">
        <v>2.087608518518518</v>
      </c>
      <c r="CE389">
        <v>152.0192222222222</v>
      </c>
      <c r="CF389">
        <v>14.11057037037037</v>
      </c>
      <c r="CG389">
        <v>1.579393703703704</v>
      </c>
      <c r="CH389">
        <v>1.375842592592593</v>
      </c>
      <c r="CI389">
        <v>13.75918518518519</v>
      </c>
      <c r="CJ389">
        <v>11.6539</v>
      </c>
      <c r="CK389">
        <v>1599.994444444445</v>
      </c>
      <c r="CL389">
        <v>0.6920110740740741</v>
      </c>
      <c r="CM389">
        <v>0.3079889259259259</v>
      </c>
      <c r="CN389">
        <v>0</v>
      </c>
      <c r="CO389">
        <v>2.182037037037037</v>
      </c>
      <c r="CP389">
        <v>0</v>
      </c>
      <c r="CQ389">
        <v>5414.97814814815</v>
      </c>
      <c r="CR389">
        <v>13790.18518518518</v>
      </c>
      <c r="CS389">
        <v>37.71037037037037</v>
      </c>
      <c r="CT389">
        <v>39.29144444444444</v>
      </c>
      <c r="CU389">
        <v>38.31222222222222</v>
      </c>
      <c r="CV389">
        <v>37.641</v>
      </c>
      <c r="CW389">
        <v>37.27522222222222</v>
      </c>
      <c r="CX389">
        <v>1107.214074074074</v>
      </c>
      <c r="CY389">
        <v>492.7803703703704</v>
      </c>
      <c r="CZ389">
        <v>0</v>
      </c>
      <c r="DA389">
        <v>1728494933.2</v>
      </c>
      <c r="DB389">
        <v>0</v>
      </c>
      <c r="DC389">
        <v>1728490956.5</v>
      </c>
      <c r="DD389" t="s">
        <v>362</v>
      </c>
      <c r="DE389">
        <v>1728490952.5</v>
      </c>
      <c r="DF389">
        <v>1728490956.5</v>
      </c>
      <c r="DG389">
        <v>1</v>
      </c>
      <c r="DH389">
        <v>-0.065</v>
      </c>
      <c r="DI389">
        <v>-0.008</v>
      </c>
      <c r="DJ389">
        <v>-3.246</v>
      </c>
      <c r="DK389">
        <v>-0.091</v>
      </c>
      <c r="DL389">
        <v>52</v>
      </c>
      <c r="DM389">
        <v>15</v>
      </c>
      <c r="DN389">
        <v>0.25</v>
      </c>
      <c r="DO389">
        <v>0.13</v>
      </c>
      <c r="DP389">
        <v>-17.00788</v>
      </c>
      <c r="DQ389">
        <v>-4.47182814258911</v>
      </c>
      <c r="DR389">
        <v>0.4514318216519521</v>
      </c>
      <c r="DS389">
        <v>0</v>
      </c>
      <c r="DT389">
        <v>2.068689</v>
      </c>
      <c r="DU389">
        <v>0.3509860412757941</v>
      </c>
      <c r="DV389">
        <v>0.03781009467060351</v>
      </c>
      <c r="DW389">
        <v>0</v>
      </c>
      <c r="DX389">
        <v>0</v>
      </c>
      <c r="DY389">
        <v>2</v>
      </c>
      <c r="DZ389" t="s">
        <v>386</v>
      </c>
      <c r="EA389">
        <v>3.22988</v>
      </c>
      <c r="EB389">
        <v>2.70422</v>
      </c>
      <c r="EC389">
        <v>0.0442109</v>
      </c>
      <c r="ED389">
        <v>0.0479545</v>
      </c>
      <c r="EE389">
        <v>0.08444409999999999</v>
      </c>
      <c r="EF389">
        <v>0.0764601</v>
      </c>
      <c r="EG389">
        <v>31394</v>
      </c>
      <c r="EH389">
        <v>30466.8</v>
      </c>
      <c r="EI389">
        <v>31457.9</v>
      </c>
      <c r="EJ389">
        <v>30339.6</v>
      </c>
      <c r="EK389">
        <v>38587.5</v>
      </c>
      <c r="EL389">
        <v>37047.3</v>
      </c>
      <c r="EM389">
        <v>44097.4</v>
      </c>
      <c r="EN389">
        <v>42361.2</v>
      </c>
      <c r="EO389">
        <v>2.15447</v>
      </c>
      <c r="EP389">
        <v>1.85737</v>
      </c>
      <c r="EQ389">
        <v>0.061743</v>
      </c>
      <c r="ER389">
        <v>0</v>
      </c>
      <c r="ES389">
        <v>23.9843</v>
      </c>
      <c r="ET389">
        <v>999.9</v>
      </c>
      <c r="EU389">
        <v>69.2</v>
      </c>
      <c r="EV389">
        <v>25.2</v>
      </c>
      <c r="EW389">
        <v>22.8371</v>
      </c>
      <c r="EX389">
        <v>61.0019</v>
      </c>
      <c r="EY389">
        <v>24.7236</v>
      </c>
      <c r="EZ389">
        <v>1</v>
      </c>
      <c r="FA389">
        <v>-0.0247256</v>
      </c>
      <c r="FB389">
        <v>0.833331</v>
      </c>
      <c r="FC389">
        <v>20.1906</v>
      </c>
      <c r="FD389">
        <v>5.21519</v>
      </c>
      <c r="FE389">
        <v>11.998</v>
      </c>
      <c r="FF389">
        <v>4.96355</v>
      </c>
      <c r="FG389">
        <v>3.2954</v>
      </c>
      <c r="FH389">
        <v>9999</v>
      </c>
      <c r="FI389">
        <v>9999</v>
      </c>
      <c r="FJ389">
        <v>9999</v>
      </c>
      <c r="FK389">
        <v>149.1</v>
      </c>
      <c r="FL389">
        <v>4.97098</v>
      </c>
      <c r="FM389">
        <v>1.86768</v>
      </c>
      <c r="FN389">
        <v>1.85898</v>
      </c>
      <c r="FO389">
        <v>1.86511</v>
      </c>
      <c r="FP389">
        <v>1.8631</v>
      </c>
      <c r="FQ389">
        <v>1.86445</v>
      </c>
      <c r="FR389">
        <v>1.85989</v>
      </c>
      <c r="FS389">
        <v>1.86401</v>
      </c>
      <c r="FT389">
        <v>0</v>
      </c>
      <c r="FU389">
        <v>0</v>
      </c>
      <c r="FV389">
        <v>0</v>
      </c>
      <c r="FW389">
        <v>0</v>
      </c>
      <c r="FX389" t="s">
        <v>364</v>
      </c>
      <c r="FY389" t="s">
        <v>365</v>
      </c>
      <c r="FZ389" t="s">
        <v>366</v>
      </c>
      <c r="GA389" t="s">
        <v>366</v>
      </c>
      <c r="GB389" t="s">
        <v>366</v>
      </c>
      <c r="GC389" t="s">
        <v>366</v>
      </c>
      <c r="GD389">
        <v>0</v>
      </c>
      <c r="GE389">
        <v>100</v>
      </c>
      <c r="GF389">
        <v>100</v>
      </c>
      <c r="GG389">
        <v>-3.934</v>
      </c>
      <c r="GH389">
        <v>-0.0905</v>
      </c>
      <c r="GI389">
        <v>-2.868309889394353</v>
      </c>
      <c r="GJ389">
        <v>-0.006773961979547998</v>
      </c>
      <c r="GK389">
        <v>-8.296070481250098E-08</v>
      </c>
      <c r="GL389">
        <v>3.322967193956903E-10</v>
      </c>
      <c r="GM389">
        <v>-0.07871069313407227</v>
      </c>
      <c r="GN389">
        <v>-0.00208336341840114</v>
      </c>
      <c r="GO389">
        <v>8.801746095907445E-05</v>
      </c>
      <c r="GP389">
        <v>-2.677693255255651E-07</v>
      </c>
      <c r="GQ389">
        <v>3</v>
      </c>
      <c r="GR389">
        <v>2052</v>
      </c>
      <c r="GS389">
        <v>2</v>
      </c>
      <c r="GT389">
        <v>18</v>
      </c>
      <c r="GU389">
        <v>65.40000000000001</v>
      </c>
      <c r="GV389">
        <v>65.3</v>
      </c>
      <c r="GW389">
        <v>0.5896</v>
      </c>
      <c r="GX389">
        <v>2.40479</v>
      </c>
      <c r="GY389">
        <v>1.44775</v>
      </c>
      <c r="GZ389">
        <v>2.323</v>
      </c>
      <c r="HA389">
        <v>1.55151</v>
      </c>
      <c r="HB389">
        <v>2.39868</v>
      </c>
      <c r="HC389">
        <v>30.3294</v>
      </c>
      <c r="HD389">
        <v>14.3334</v>
      </c>
      <c r="HE389">
        <v>18</v>
      </c>
      <c r="HF389">
        <v>616.665</v>
      </c>
      <c r="HG389">
        <v>428.162</v>
      </c>
      <c r="HH389">
        <v>21.3892</v>
      </c>
      <c r="HI389">
        <v>26.6021</v>
      </c>
      <c r="HJ389">
        <v>30.0003</v>
      </c>
      <c r="HK389">
        <v>26.5465</v>
      </c>
      <c r="HL389">
        <v>26.472</v>
      </c>
      <c r="HM389">
        <v>11.8433</v>
      </c>
      <c r="HN389">
        <v>45.6862</v>
      </c>
      <c r="HO389">
        <v>0</v>
      </c>
      <c r="HP389">
        <v>21.9769</v>
      </c>
      <c r="HQ389">
        <v>190.669</v>
      </c>
      <c r="HR389">
        <v>14.0542</v>
      </c>
      <c r="HS389">
        <v>99.8437</v>
      </c>
      <c r="HT389">
        <v>101.227</v>
      </c>
    </row>
    <row r="390" spans="1:228">
      <c r="A390">
        <v>374</v>
      </c>
      <c r="B390">
        <v>1728494881.5</v>
      </c>
      <c r="C390">
        <v>3944</v>
      </c>
      <c r="D390" t="s">
        <v>1118</v>
      </c>
      <c r="E390" t="s">
        <v>1119</v>
      </c>
      <c r="F390">
        <v>5</v>
      </c>
      <c r="G390" t="s">
        <v>357</v>
      </c>
      <c r="H390" t="s">
        <v>1090</v>
      </c>
      <c r="I390" t="s">
        <v>359</v>
      </c>
      <c r="J390" t="s">
        <v>1091</v>
      </c>
      <c r="K390">
        <v>1728494873.714286</v>
      </c>
      <c r="L390">
        <f>(M390)/1000</f>
        <v>0</v>
      </c>
      <c r="M390">
        <f>IF(BH390, AP390, AJ390)</f>
        <v>0</v>
      </c>
      <c r="N390">
        <f>IF(BH390, AK390, AI390)</f>
        <v>0</v>
      </c>
      <c r="O390">
        <f>BJ390 - IF(AW390&gt;1, N390*BD390*100.0/(AY390), 0)</f>
        <v>0</v>
      </c>
      <c r="P390">
        <f>((V390-L390/2)*O390-N390)/(V390+L390/2)</f>
        <v>0</v>
      </c>
      <c r="Q390">
        <f>P390*(BQ390+BR390)/1000.0</f>
        <v>0</v>
      </c>
      <c r="R390">
        <f>(BJ390 - IF(AW390&gt;1, N390*BD390*100.0/(AY390), 0))*(BQ390+BR390)/1000.0</f>
        <v>0</v>
      </c>
      <c r="S390">
        <f>2.0/((1/U390-1/T390)+SIGN(U390)*SQRT((1/U390-1/T390)*(1/U390-1/T390) + 4*BE390/((BE390+1)*(BE390+1))*(2*1/U390*1/T390-1/T390*1/T390)))</f>
        <v>0</v>
      </c>
      <c r="T390">
        <f>IF(LEFT(BF390,1)&lt;&gt;"0",IF(LEFT(BF390,1)="1",3.0,BG390),$D$5+$E$5*(BX390*BQ390/($K$5*1000))+$F$5*(BX390*BQ390/($K$5*1000))*MAX(MIN(BD390,$J$5),$I$5)*MAX(MIN(BD390,$J$5),$I$5)+$G$5*MAX(MIN(BD390,$J$5),$I$5)*(BX390*BQ390/($K$5*1000))+$H$5*(BX390*BQ390/($K$5*1000))*(BX390*BQ390/($K$5*1000)))</f>
        <v>0</v>
      </c>
      <c r="U390">
        <f>L390*(1000-(1000*0.61365*exp(17.502*Y390/(240.97+Y390))/(BQ390+BR390)+BL390)/2)/(1000*0.61365*exp(17.502*Y390/(240.97+Y390))/(BQ390+BR390)-BL390)</f>
        <v>0</v>
      </c>
      <c r="V390">
        <f>1/((BE390+1)/(S390/1.6)+1/(T390/1.37)) + BE390/((BE390+1)/(S390/1.6) + BE390/(T390/1.37))</f>
        <v>0</v>
      </c>
      <c r="W390">
        <f>(AZ390*BC390)</f>
        <v>0</v>
      </c>
      <c r="X390">
        <f>(BS390+(W390+2*0.95*5.67E-8*(((BS390+$B$7)+273)^4-(BS390+273)^4)-44100*L390)/(1.84*29.3*T390+8*0.95*5.67E-8*(BS390+273)^3))</f>
        <v>0</v>
      </c>
      <c r="Y390">
        <f>($C$7*BT390+$D$7*BU390+$E$7*X390)</f>
        <v>0</v>
      </c>
      <c r="Z390">
        <f>0.61365*exp(17.502*Y390/(240.97+Y390))</f>
        <v>0</v>
      </c>
      <c r="AA390">
        <f>(AB390/AC390*100)</f>
        <v>0</v>
      </c>
      <c r="AB390">
        <f>BL390*(BQ390+BR390)/1000</f>
        <v>0</v>
      </c>
      <c r="AC390">
        <f>0.61365*exp(17.502*BS390/(240.97+BS390))</f>
        <v>0</v>
      </c>
      <c r="AD390">
        <f>(Z390-BL390*(BQ390+BR390)/1000)</f>
        <v>0</v>
      </c>
      <c r="AE390">
        <f>(-L390*44100)</f>
        <v>0</v>
      </c>
      <c r="AF390">
        <f>2*29.3*T390*0.92*(BS390-Y390)</f>
        <v>0</v>
      </c>
      <c r="AG390">
        <f>2*0.95*5.67E-8*(((BS390+$B$7)+273)^4-(Y390+273)^4)</f>
        <v>0</v>
      </c>
      <c r="AH390">
        <f>W390+AG390+AE390+AF390</f>
        <v>0</v>
      </c>
      <c r="AI390">
        <f>BP390*AW390*(BK390-BJ390*(1000-AW390*BM390)/(1000-AW390*BL390))/(100*BD390)</f>
        <v>0</v>
      </c>
      <c r="AJ390">
        <f>1000*BP390*AW390*(BL390-BM390)/(100*BD390*(1000-AW390*BL390))</f>
        <v>0</v>
      </c>
      <c r="AK390">
        <f>(AL390 - AM390 - BQ390*1E3/(8.314*(BS390+273.15)) * AO390/BP390 * AN390) * BP390/(100*BD390) * (1000 - BM390)/1000</f>
        <v>0</v>
      </c>
      <c r="AL390">
        <v>179.7821108147774</v>
      </c>
      <c r="AM390">
        <v>166.9668424242424</v>
      </c>
      <c r="AN390">
        <v>2.491978286243548</v>
      </c>
      <c r="AO390">
        <v>66.78554749712461</v>
      </c>
      <c r="AP390">
        <f>(AR390 - AQ390 + BQ390*1E3/(8.314*(BS390+273.15)) * AT390/BP390 * AS390) * BP390/(100*BD390) * 1000/(1000 - AR390)</f>
        <v>0</v>
      </c>
      <c r="AQ390">
        <v>14.07132419461968</v>
      </c>
      <c r="AR390">
        <v>16.1559109090909</v>
      </c>
      <c r="AS390">
        <v>-0.0003405513561016201</v>
      </c>
      <c r="AT390">
        <v>79.48988405471586</v>
      </c>
      <c r="AU390">
        <v>0</v>
      </c>
      <c r="AV390">
        <v>0</v>
      </c>
      <c r="AW390">
        <f>IF(AU390*$H$13&gt;=AY390,1.0,(AY390/(AY390-AU390*$H$13)))</f>
        <v>0</v>
      </c>
      <c r="AX390">
        <f>(AW390-1)*100</f>
        <v>0</v>
      </c>
      <c r="AY390">
        <f>MAX(0,($B$13+$C$13*BX390)/(1+$D$13*BX390)*BQ390/(BS390+273)*$E$13)</f>
        <v>0</v>
      </c>
      <c r="AZ390">
        <f>$B$11*BY390+$C$11*BZ390+$F$11*CK390*(1-CN390)</f>
        <v>0</v>
      </c>
      <c r="BA390">
        <f>AZ390*BB390</f>
        <v>0</v>
      </c>
      <c r="BB390">
        <f>($B$11*$D$9+$C$11*$D$9+$F$11*((CX390+CP390)/MAX(CX390+CP390+CY390, 0.1)*$I$9+CY390/MAX(CX390+CP390+CY390, 0.1)*$J$9))/($B$11+$C$11+$F$11)</f>
        <v>0</v>
      </c>
      <c r="BC390">
        <f>($B$11*$K$9+$C$11*$K$9+$F$11*((CX390+CP390)/MAX(CX390+CP390+CY390, 0.1)*$P$9+CY390/MAX(CX390+CP390+CY390, 0.1)*$Q$9))/($B$11+$C$11+$F$11)</f>
        <v>0</v>
      </c>
      <c r="BD390">
        <v>6</v>
      </c>
      <c r="BE390">
        <v>0.5</v>
      </c>
      <c r="BF390" t="s">
        <v>361</v>
      </c>
      <c r="BG390">
        <v>2</v>
      </c>
      <c r="BH390" t="b">
        <v>1</v>
      </c>
      <c r="BI390">
        <v>1728494873.714286</v>
      </c>
      <c r="BJ390">
        <v>146.3612857142857</v>
      </c>
      <c r="BK390">
        <v>163.8369642857143</v>
      </c>
      <c r="BL390">
        <v>16.17668571428571</v>
      </c>
      <c r="BM390">
        <v>14.07966071428571</v>
      </c>
      <c r="BN390">
        <v>150.2481785714286</v>
      </c>
      <c r="BO390">
        <v>16.26713214285714</v>
      </c>
      <c r="BP390">
        <v>600.0088571428571</v>
      </c>
      <c r="BQ390">
        <v>97.50425000000003</v>
      </c>
      <c r="BR390">
        <v>0.09997314999999998</v>
      </c>
      <c r="BS390">
        <v>24.78741785714286</v>
      </c>
      <c r="BT390">
        <v>25.00131428571428</v>
      </c>
      <c r="BU390">
        <v>999.9000000000002</v>
      </c>
      <c r="BV390">
        <v>0</v>
      </c>
      <c r="BW390">
        <v>0</v>
      </c>
      <c r="BX390">
        <v>10009.95571428571</v>
      </c>
      <c r="BY390">
        <v>0</v>
      </c>
      <c r="BZ390">
        <v>75.00802142857142</v>
      </c>
      <c r="CA390">
        <v>-17.47560714285714</v>
      </c>
      <c r="CB390">
        <v>148.7676785714286</v>
      </c>
      <c r="CC390">
        <v>166.1764642857143</v>
      </c>
      <c r="CD390">
        <v>2.097031071428571</v>
      </c>
      <c r="CE390">
        <v>163.8369642857143</v>
      </c>
      <c r="CF390">
        <v>14.07966071428571</v>
      </c>
      <c r="CG390">
        <v>1.577296071428571</v>
      </c>
      <c r="CH390">
        <v>1.372826428571429</v>
      </c>
      <c r="CI390">
        <v>13.73873214285714</v>
      </c>
      <c r="CJ390">
        <v>11.62075</v>
      </c>
      <c r="CK390">
        <v>1599.981785714286</v>
      </c>
      <c r="CL390">
        <v>0.6920086071428569</v>
      </c>
      <c r="CM390">
        <v>0.307991392857143</v>
      </c>
      <c r="CN390">
        <v>0</v>
      </c>
      <c r="CO390">
        <v>2.178578571428571</v>
      </c>
      <c r="CP390">
        <v>0</v>
      </c>
      <c r="CQ390">
        <v>5406.056428571429</v>
      </c>
      <c r="CR390">
        <v>13790.06428571428</v>
      </c>
      <c r="CS390">
        <v>37.80325</v>
      </c>
      <c r="CT390">
        <v>39.37482142857142</v>
      </c>
      <c r="CU390">
        <v>38.39035714285713</v>
      </c>
      <c r="CV390">
        <v>37.75421428571428</v>
      </c>
      <c r="CW390">
        <v>37.36360714285714</v>
      </c>
      <c r="CX390">
        <v>1107.201428571429</v>
      </c>
      <c r="CY390">
        <v>492.7803571428573</v>
      </c>
      <c r="CZ390">
        <v>0</v>
      </c>
      <c r="DA390">
        <v>1728494938.6</v>
      </c>
      <c r="DB390">
        <v>0</v>
      </c>
      <c r="DC390">
        <v>1728490956.5</v>
      </c>
      <c r="DD390" t="s">
        <v>362</v>
      </c>
      <c r="DE390">
        <v>1728490952.5</v>
      </c>
      <c r="DF390">
        <v>1728490956.5</v>
      </c>
      <c r="DG390">
        <v>1</v>
      </c>
      <c r="DH390">
        <v>-0.065</v>
      </c>
      <c r="DI390">
        <v>-0.008</v>
      </c>
      <c r="DJ390">
        <v>-3.246</v>
      </c>
      <c r="DK390">
        <v>-0.091</v>
      </c>
      <c r="DL390">
        <v>52</v>
      </c>
      <c r="DM390">
        <v>15</v>
      </c>
      <c r="DN390">
        <v>0.25</v>
      </c>
      <c r="DO390">
        <v>0.13</v>
      </c>
      <c r="DP390">
        <v>-17.35236341463415</v>
      </c>
      <c r="DQ390">
        <v>-3.056414634146367</v>
      </c>
      <c r="DR390">
        <v>0.3156735437481047</v>
      </c>
      <c r="DS390">
        <v>0</v>
      </c>
      <c r="DT390">
        <v>2.084090975609756</v>
      </c>
      <c r="DU390">
        <v>0.1263238327526104</v>
      </c>
      <c r="DV390">
        <v>0.02615615217514151</v>
      </c>
      <c r="DW390">
        <v>0</v>
      </c>
      <c r="DX390">
        <v>0</v>
      </c>
      <c r="DY390">
        <v>2</v>
      </c>
      <c r="DZ390" t="s">
        <v>386</v>
      </c>
      <c r="EA390">
        <v>3.22962</v>
      </c>
      <c r="EB390">
        <v>2.70447</v>
      </c>
      <c r="EC390">
        <v>0.0474033</v>
      </c>
      <c r="ED390">
        <v>0.05118</v>
      </c>
      <c r="EE390">
        <v>0.08444160000000001</v>
      </c>
      <c r="EF390">
        <v>0.0764609</v>
      </c>
      <c r="EG390">
        <v>31288.3</v>
      </c>
      <c r="EH390">
        <v>30363.2</v>
      </c>
      <c r="EI390">
        <v>31457.1</v>
      </c>
      <c r="EJ390">
        <v>30339.3</v>
      </c>
      <c r="EK390">
        <v>38586.6</v>
      </c>
      <c r="EL390">
        <v>37046.7</v>
      </c>
      <c r="EM390">
        <v>44096.2</v>
      </c>
      <c r="EN390">
        <v>42360.5</v>
      </c>
      <c r="EO390">
        <v>2.1545</v>
      </c>
      <c r="EP390">
        <v>1.85748</v>
      </c>
      <c r="EQ390">
        <v>0.0614002</v>
      </c>
      <c r="ER390">
        <v>0</v>
      </c>
      <c r="ES390">
        <v>23.9843</v>
      </c>
      <c r="ET390">
        <v>999.9</v>
      </c>
      <c r="EU390">
        <v>69.2</v>
      </c>
      <c r="EV390">
        <v>25.2</v>
      </c>
      <c r="EW390">
        <v>22.8367</v>
      </c>
      <c r="EX390">
        <v>61.0419</v>
      </c>
      <c r="EY390">
        <v>24.8397</v>
      </c>
      <c r="EZ390">
        <v>1</v>
      </c>
      <c r="FA390">
        <v>-0.0275559</v>
      </c>
      <c r="FB390">
        <v>0.513126</v>
      </c>
      <c r="FC390">
        <v>20.1988</v>
      </c>
      <c r="FD390">
        <v>5.21564</v>
      </c>
      <c r="FE390">
        <v>11.998</v>
      </c>
      <c r="FF390">
        <v>4.96375</v>
      </c>
      <c r="FG390">
        <v>3.2955</v>
      </c>
      <c r="FH390">
        <v>9999</v>
      </c>
      <c r="FI390">
        <v>9999</v>
      </c>
      <c r="FJ390">
        <v>9999</v>
      </c>
      <c r="FK390">
        <v>149.1</v>
      </c>
      <c r="FL390">
        <v>4.97099</v>
      </c>
      <c r="FM390">
        <v>1.86768</v>
      </c>
      <c r="FN390">
        <v>1.85898</v>
      </c>
      <c r="FO390">
        <v>1.86509</v>
      </c>
      <c r="FP390">
        <v>1.8631</v>
      </c>
      <c r="FQ390">
        <v>1.86446</v>
      </c>
      <c r="FR390">
        <v>1.85989</v>
      </c>
      <c r="FS390">
        <v>1.86401</v>
      </c>
      <c r="FT390">
        <v>0</v>
      </c>
      <c r="FU390">
        <v>0</v>
      </c>
      <c r="FV390">
        <v>0</v>
      </c>
      <c r="FW390">
        <v>0</v>
      </c>
      <c r="FX390" t="s">
        <v>364</v>
      </c>
      <c r="FY390" t="s">
        <v>365</v>
      </c>
      <c r="FZ390" t="s">
        <v>366</v>
      </c>
      <c r="GA390" t="s">
        <v>366</v>
      </c>
      <c r="GB390" t="s">
        <v>366</v>
      </c>
      <c r="GC390" t="s">
        <v>366</v>
      </c>
      <c r="GD390">
        <v>0</v>
      </c>
      <c r="GE390">
        <v>100</v>
      </c>
      <c r="GF390">
        <v>100</v>
      </c>
      <c r="GG390">
        <v>-4.017</v>
      </c>
      <c r="GH390">
        <v>-0.0905</v>
      </c>
      <c r="GI390">
        <v>-2.868309889394353</v>
      </c>
      <c r="GJ390">
        <v>-0.006773961979547998</v>
      </c>
      <c r="GK390">
        <v>-8.296070481250098E-08</v>
      </c>
      <c r="GL390">
        <v>3.322967193956903E-10</v>
      </c>
      <c r="GM390">
        <v>-0.07871069313407227</v>
      </c>
      <c r="GN390">
        <v>-0.00208336341840114</v>
      </c>
      <c r="GO390">
        <v>8.801746095907445E-05</v>
      </c>
      <c r="GP390">
        <v>-2.677693255255651E-07</v>
      </c>
      <c r="GQ390">
        <v>3</v>
      </c>
      <c r="GR390">
        <v>2052</v>
      </c>
      <c r="GS390">
        <v>2</v>
      </c>
      <c r="GT390">
        <v>18</v>
      </c>
      <c r="GU390">
        <v>65.5</v>
      </c>
      <c r="GV390">
        <v>65.40000000000001</v>
      </c>
      <c r="GW390">
        <v>0.617676</v>
      </c>
      <c r="GX390">
        <v>2.40845</v>
      </c>
      <c r="GY390">
        <v>1.44897</v>
      </c>
      <c r="GZ390">
        <v>2.323</v>
      </c>
      <c r="HA390">
        <v>1.55151</v>
      </c>
      <c r="HB390">
        <v>2.23389</v>
      </c>
      <c r="HC390">
        <v>30.3294</v>
      </c>
      <c r="HD390">
        <v>14.3159</v>
      </c>
      <c r="HE390">
        <v>18</v>
      </c>
      <c r="HF390">
        <v>616.73</v>
      </c>
      <c r="HG390">
        <v>428.258</v>
      </c>
      <c r="HH390">
        <v>21.9002</v>
      </c>
      <c r="HI390">
        <v>26.6064</v>
      </c>
      <c r="HJ390">
        <v>29.9985</v>
      </c>
      <c r="HK390">
        <v>26.5509</v>
      </c>
      <c r="HL390">
        <v>26.477</v>
      </c>
      <c r="HM390">
        <v>12.4182</v>
      </c>
      <c r="HN390">
        <v>45.6862</v>
      </c>
      <c r="HO390">
        <v>0</v>
      </c>
      <c r="HP390">
        <v>21.8698</v>
      </c>
      <c r="HQ390">
        <v>200.692</v>
      </c>
      <c r="HR390">
        <v>14.0433</v>
      </c>
      <c r="HS390">
        <v>99.84099999999999</v>
      </c>
      <c r="HT390">
        <v>101.226</v>
      </c>
    </row>
    <row r="391" spans="1:228">
      <c r="A391">
        <v>375</v>
      </c>
      <c r="B391">
        <v>1728494886.5</v>
      </c>
      <c r="C391">
        <v>3949</v>
      </c>
      <c r="D391" t="s">
        <v>1120</v>
      </c>
      <c r="E391" t="s">
        <v>1121</v>
      </c>
      <c r="F391">
        <v>5</v>
      </c>
      <c r="G391" t="s">
        <v>357</v>
      </c>
      <c r="H391" t="s">
        <v>1090</v>
      </c>
      <c r="I391" t="s">
        <v>359</v>
      </c>
      <c r="J391" t="s">
        <v>1091</v>
      </c>
      <c r="K391">
        <v>1728494879</v>
      </c>
      <c r="L391">
        <f>(M391)/1000</f>
        <v>0</v>
      </c>
      <c r="M391">
        <f>IF(BH391, AP391, AJ391)</f>
        <v>0</v>
      </c>
      <c r="N391">
        <f>IF(BH391, AK391, AI391)</f>
        <v>0</v>
      </c>
      <c r="O391">
        <f>BJ391 - IF(AW391&gt;1, N391*BD391*100.0/(AY391), 0)</f>
        <v>0</v>
      </c>
      <c r="P391">
        <f>((V391-L391/2)*O391-N391)/(V391+L391/2)</f>
        <v>0</v>
      </c>
      <c r="Q391">
        <f>P391*(BQ391+BR391)/1000.0</f>
        <v>0</v>
      </c>
      <c r="R391">
        <f>(BJ391 - IF(AW391&gt;1, N391*BD391*100.0/(AY391), 0))*(BQ391+BR391)/1000.0</f>
        <v>0</v>
      </c>
      <c r="S391">
        <f>2.0/((1/U391-1/T391)+SIGN(U391)*SQRT((1/U391-1/T391)*(1/U391-1/T391) + 4*BE391/((BE391+1)*(BE391+1))*(2*1/U391*1/T391-1/T391*1/T391)))</f>
        <v>0</v>
      </c>
      <c r="T391">
        <f>IF(LEFT(BF391,1)&lt;&gt;"0",IF(LEFT(BF391,1)="1",3.0,BG391),$D$5+$E$5*(BX391*BQ391/($K$5*1000))+$F$5*(BX391*BQ391/($K$5*1000))*MAX(MIN(BD391,$J$5),$I$5)*MAX(MIN(BD391,$J$5),$I$5)+$G$5*MAX(MIN(BD391,$J$5),$I$5)*(BX391*BQ391/($K$5*1000))+$H$5*(BX391*BQ391/($K$5*1000))*(BX391*BQ391/($K$5*1000)))</f>
        <v>0</v>
      </c>
      <c r="U391">
        <f>L391*(1000-(1000*0.61365*exp(17.502*Y391/(240.97+Y391))/(BQ391+BR391)+BL391)/2)/(1000*0.61365*exp(17.502*Y391/(240.97+Y391))/(BQ391+BR391)-BL391)</f>
        <v>0</v>
      </c>
      <c r="V391">
        <f>1/((BE391+1)/(S391/1.6)+1/(T391/1.37)) + BE391/((BE391+1)/(S391/1.6) + BE391/(T391/1.37))</f>
        <v>0</v>
      </c>
      <c r="W391">
        <f>(AZ391*BC391)</f>
        <v>0</v>
      </c>
      <c r="X391">
        <f>(BS391+(W391+2*0.95*5.67E-8*(((BS391+$B$7)+273)^4-(BS391+273)^4)-44100*L391)/(1.84*29.3*T391+8*0.95*5.67E-8*(BS391+273)^3))</f>
        <v>0</v>
      </c>
      <c r="Y391">
        <f>($C$7*BT391+$D$7*BU391+$E$7*X391)</f>
        <v>0</v>
      </c>
      <c r="Z391">
        <f>0.61365*exp(17.502*Y391/(240.97+Y391))</f>
        <v>0</v>
      </c>
      <c r="AA391">
        <f>(AB391/AC391*100)</f>
        <v>0</v>
      </c>
      <c r="AB391">
        <f>BL391*(BQ391+BR391)/1000</f>
        <v>0</v>
      </c>
      <c r="AC391">
        <f>0.61365*exp(17.502*BS391/(240.97+BS391))</f>
        <v>0</v>
      </c>
      <c r="AD391">
        <f>(Z391-BL391*(BQ391+BR391)/1000)</f>
        <v>0</v>
      </c>
      <c r="AE391">
        <f>(-L391*44100)</f>
        <v>0</v>
      </c>
      <c r="AF391">
        <f>2*29.3*T391*0.92*(BS391-Y391)</f>
        <v>0</v>
      </c>
      <c r="AG391">
        <f>2*0.95*5.67E-8*(((BS391+$B$7)+273)^4-(Y391+273)^4)</f>
        <v>0</v>
      </c>
      <c r="AH391">
        <f>W391+AG391+AE391+AF391</f>
        <v>0</v>
      </c>
      <c r="AI391">
        <f>BP391*AW391*(BK391-BJ391*(1000-AW391*BM391)/(1000-AW391*BL391))/(100*BD391)</f>
        <v>0</v>
      </c>
      <c r="AJ391">
        <f>1000*BP391*AW391*(BL391-BM391)/(100*BD391*(1000-AW391*BL391))</f>
        <v>0</v>
      </c>
      <c r="AK391">
        <f>(AL391 - AM391 - BQ391*1E3/(8.314*(BS391+273.15)) * AO391/BP391 * AN391) * BP391/(100*BD391) * (1000 - BM391)/1000</f>
        <v>0</v>
      </c>
      <c r="AL391">
        <v>192.8133527077901</v>
      </c>
      <c r="AM391">
        <v>179.5041575757575</v>
      </c>
      <c r="AN391">
        <v>2.504413258327881</v>
      </c>
      <c r="AO391">
        <v>66.78554749712461</v>
      </c>
      <c r="AP391">
        <f>(AR391 - AQ391 + BQ391*1E3/(8.314*(BS391+273.15)) * AT391/BP391 * AS391) * BP391/(100*BD391) * 1000/(1000 - AR391)</f>
        <v>0</v>
      </c>
      <c r="AQ391">
        <v>14.07322870408158</v>
      </c>
      <c r="AR391">
        <v>16.16693515151515</v>
      </c>
      <c r="AS391">
        <v>0.0004514223513449919</v>
      </c>
      <c r="AT391">
        <v>79.48988405471586</v>
      </c>
      <c r="AU391">
        <v>0</v>
      </c>
      <c r="AV391">
        <v>0</v>
      </c>
      <c r="AW391">
        <f>IF(AU391*$H$13&gt;=AY391,1.0,(AY391/(AY391-AU391*$H$13)))</f>
        <v>0</v>
      </c>
      <c r="AX391">
        <f>(AW391-1)*100</f>
        <v>0</v>
      </c>
      <c r="AY391">
        <f>MAX(0,($B$13+$C$13*BX391)/(1+$D$13*BX391)*BQ391/(BS391+273)*$E$13)</f>
        <v>0</v>
      </c>
      <c r="AZ391">
        <f>$B$11*BY391+$C$11*BZ391+$F$11*CK391*(1-CN391)</f>
        <v>0</v>
      </c>
      <c r="BA391">
        <f>AZ391*BB391</f>
        <v>0</v>
      </c>
      <c r="BB391">
        <f>($B$11*$D$9+$C$11*$D$9+$F$11*((CX391+CP391)/MAX(CX391+CP391+CY391, 0.1)*$I$9+CY391/MAX(CX391+CP391+CY391, 0.1)*$J$9))/($B$11+$C$11+$F$11)</f>
        <v>0</v>
      </c>
      <c r="BC391">
        <f>($B$11*$K$9+$C$11*$K$9+$F$11*((CX391+CP391)/MAX(CX391+CP391+CY391, 0.1)*$P$9+CY391/MAX(CX391+CP391+CY391, 0.1)*$Q$9))/($B$11+$C$11+$F$11)</f>
        <v>0</v>
      </c>
      <c r="BD391">
        <v>6</v>
      </c>
      <c r="BE391">
        <v>0.5</v>
      </c>
      <c r="BF391" t="s">
        <v>361</v>
      </c>
      <c r="BG391">
        <v>2</v>
      </c>
      <c r="BH391" t="b">
        <v>1</v>
      </c>
      <c r="BI391">
        <v>1728494879</v>
      </c>
      <c r="BJ391">
        <v>159.3674444444445</v>
      </c>
      <c r="BK391">
        <v>177.2036296296296</v>
      </c>
      <c r="BL391">
        <v>16.16211481481481</v>
      </c>
      <c r="BM391">
        <v>14.07216296296296</v>
      </c>
      <c r="BN391">
        <v>163.3430740740741</v>
      </c>
      <c r="BO391">
        <v>16.25257777777778</v>
      </c>
      <c r="BP391">
        <v>600.0124074074074</v>
      </c>
      <c r="BQ391">
        <v>97.50421481481482</v>
      </c>
      <c r="BR391">
        <v>0.1000094333333333</v>
      </c>
      <c r="BS391">
        <v>24.78765925925926</v>
      </c>
      <c r="BT391">
        <v>24.99645555555556</v>
      </c>
      <c r="BU391">
        <v>999.9000000000001</v>
      </c>
      <c r="BV391">
        <v>0</v>
      </c>
      <c r="BW391">
        <v>0</v>
      </c>
      <c r="BX391">
        <v>10001.48222222222</v>
      </c>
      <c r="BY391">
        <v>0</v>
      </c>
      <c r="BZ391">
        <v>74.95610740740742</v>
      </c>
      <c r="CA391">
        <v>-17.8360925925926</v>
      </c>
      <c r="CB391">
        <v>161.9855185185186</v>
      </c>
      <c r="CC391">
        <v>179.7327777777777</v>
      </c>
      <c r="CD391">
        <v>2.089956666666667</v>
      </c>
      <c r="CE391">
        <v>177.2036296296296</v>
      </c>
      <c r="CF391">
        <v>14.07216296296296</v>
      </c>
      <c r="CG391">
        <v>1.575874814814815</v>
      </c>
      <c r="CH391">
        <v>1.372094814814815</v>
      </c>
      <c r="CI391">
        <v>13.72488888888889</v>
      </c>
      <c r="CJ391">
        <v>11.6127037037037</v>
      </c>
      <c r="CK391">
        <v>1599.965925925926</v>
      </c>
      <c r="CL391">
        <v>0.6919985555555555</v>
      </c>
      <c r="CM391">
        <v>0.3080014444444445</v>
      </c>
      <c r="CN391">
        <v>0</v>
      </c>
      <c r="CO391">
        <v>2.146533333333334</v>
      </c>
      <c r="CP391">
        <v>0</v>
      </c>
      <c r="CQ391">
        <v>5396.115925925925</v>
      </c>
      <c r="CR391">
        <v>13789.88148148148</v>
      </c>
      <c r="CS391">
        <v>37.90251851851852</v>
      </c>
      <c r="CT391">
        <v>39.48355555555555</v>
      </c>
      <c r="CU391">
        <v>38.47888888888888</v>
      </c>
      <c r="CV391">
        <v>37.88166666666667</v>
      </c>
      <c r="CW391">
        <v>37.45114814814814</v>
      </c>
      <c r="CX391">
        <v>1107.174444444445</v>
      </c>
      <c r="CY391">
        <v>492.7914814814815</v>
      </c>
      <c r="CZ391">
        <v>0</v>
      </c>
      <c r="DA391">
        <v>1728494943.4</v>
      </c>
      <c r="DB391">
        <v>0</v>
      </c>
      <c r="DC391">
        <v>1728490956.5</v>
      </c>
      <c r="DD391" t="s">
        <v>362</v>
      </c>
      <c r="DE391">
        <v>1728490952.5</v>
      </c>
      <c r="DF391">
        <v>1728490956.5</v>
      </c>
      <c r="DG391">
        <v>1</v>
      </c>
      <c r="DH391">
        <v>-0.065</v>
      </c>
      <c r="DI391">
        <v>-0.008</v>
      </c>
      <c r="DJ391">
        <v>-3.246</v>
      </c>
      <c r="DK391">
        <v>-0.091</v>
      </c>
      <c r="DL391">
        <v>52</v>
      </c>
      <c r="DM391">
        <v>15</v>
      </c>
      <c r="DN391">
        <v>0.25</v>
      </c>
      <c r="DO391">
        <v>0.13</v>
      </c>
      <c r="DP391">
        <v>-17.63641219512195</v>
      </c>
      <c r="DQ391">
        <v>-3.843731707317043</v>
      </c>
      <c r="DR391">
        <v>0.3895829159342905</v>
      </c>
      <c r="DS391">
        <v>0</v>
      </c>
      <c r="DT391">
        <v>2.094873658536585</v>
      </c>
      <c r="DU391">
        <v>-0.07257052264808457</v>
      </c>
      <c r="DV391">
        <v>0.0125890059965417</v>
      </c>
      <c r="DW391">
        <v>1</v>
      </c>
      <c r="DX391">
        <v>1</v>
      </c>
      <c r="DY391">
        <v>2</v>
      </c>
      <c r="DZ391" t="s">
        <v>363</v>
      </c>
      <c r="EA391">
        <v>3.22987</v>
      </c>
      <c r="EB391">
        <v>2.70405</v>
      </c>
      <c r="EC391">
        <v>0.050559</v>
      </c>
      <c r="ED391">
        <v>0.0542952</v>
      </c>
      <c r="EE391">
        <v>0.08447880000000001</v>
      </c>
      <c r="EF391">
        <v>0.07647370000000001</v>
      </c>
      <c r="EG391">
        <v>31184.6</v>
      </c>
      <c r="EH391">
        <v>30263.1</v>
      </c>
      <c r="EI391">
        <v>31457</v>
      </c>
      <c r="EJ391">
        <v>30339</v>
      </c>
      <c r="EK391">
        <v>38585</v>
      </c>
      <c r="EL391">
        <v>37046.1</v>
      </c>
      <c r="EM391">
        <v>44096.1</v>
      </c>
      <c r="EN391">
        <v>42360.2</v>
      </c>
      <c r="EO391">
        <v>2.1546</v>
      </c>
      <c r="EP391">
        <v>1.8572</v>
      </c>
      <c r="EQ391">
        <v>0.0622272</v>
      </c>
      <c r="ER391">
        <v>0</v>
      </c>
      <c r="ES391">
        <v>23.9843</v>
      </c>
      <c r="ET391">
        <v>999.9</v>
      </c>
      <c r="EU391">
        <v>69.09999999999999</v>
      </c>
      <c r="EV391">
        <v>25.2</v>
      </c>
      <c r="EW391">
        <v>22.8039</v>
      </c>
      <c r="EX391">
        <v>61.5319</v>
      </c>
      <c r="EY391">
        <v>24.5152</v>
      </c>
      <c r="EZ391">
        <v>1</v>
      </c>
      <c r="FA391">
        <v>-0.0264253</v>
      </c>
      <c r="FB391">
        <v>1.2061</v>
      </c>
      <c r="FC391">
        <v>20.1966</v>
      </c>
      <c r="FD391">
        <v>5.21609</v>
      </c>
      <c r="FE391">
        <v>11.998</v>
      </c>
      <c r="FF391">
        <v>4.96395</v>
      </c>
      <c r="FG391">
        <v>3.2955</v>
      </c>
      <c r="FH391">
        <v>9999</v>
      </c>
      <c r="FI391">
        <v>9999</v>
      </c>
      <c r="FJ391">
        <v>9999</v>
      </c>
      <c r="FK391">
        <v>149.1</v>
      </c>
      <c r="FL391">
        <v>4.97099</v>
      </c>
      <c r="FM391">
        <v>1.86768</v>
      </c>
      <c r="FN391">
        <v>1.85898</v>
      </c>
      <c r="FO391">
        <v>1.86509</v>
      </c>
      <c r="FP391">
        <v>1.8631</v>
      </c>
      <c r="FQ391">
        <v>1.86444</v>
      </c>
      <c r="FR391">
        <v>1.85989</v>
      </c>
      <c r="FS391">
        <v>1.86401</v>
      </c>
      <c r="FT391">
        <v>0</v>
      </c>
      <c r="FU391">
        <v>0</v>
      </c>
      <c r="FV391">
        <v>0</v>
      </c>
      <c r="FW391">
        <v>0</v>
      </c>
      <c r="FX391" t="s">
        <v>364</v>
      </c>
      <c r="FY391" t="s">
        <v>365</v>
      </c>
      <c r="FZ391" t="s">
        <v>366</v>
      </c>
      <c r="GA391" t="s">
        <v>366</v>
      </c>
      <c r="GB391" t="s">
        <v>366</v>
      </c>
      <c r="GC391" t="s">
        <v>366</v>
      </c>
      <c r="GD391">
        <v>0</v>
      </c>
      <c r="GE391">
        <v>100</v>
      </c>
      <c r="GF391">
        <v>100</v>
      </c>
      <c r="GG391">
        <v>-4.102</v>
      </c>
      <c r="GH391">
        <v>-0.0905</v>
      </c>
      <c r="GI391">
        <v>-2.868309889394353</v>
      </c>
      <c r="GJ391">
        <v>-0.006773961979547998</v>
      </c>
      <c r="GK391">
        <v>-8.296070481250098E-08</v>
      </c>
      <c r="GL391">
        <v>3.322967193956903E-10</v>
      </c>
      <c r="GM391">
        <v>-0.07871069313407227</v>
      </c>
      <c r="GN391">
        <v>-0.00208336341840114</v>
      </c>
      <c r="GO391">
        <v>8.801746095907445E-05</v>
      </c>
      <c r="GP391">
        <v>-2.677693255255651E-07</v>
      </c>
      <c r="GQ391">
        <v>3</v>
      </c>
      <c r="GR391">
        <v>2052</v>
      </c>
      <c r="GS391">
        <v>2</v>
      </c>
      <c r="GT391">
        <v>18</v>
      </c>
      <c r="GU391">
        <v>65.59999999999999</v>
      </c>
      <c r="GV391">
        <v>65.5</v>
      </c>
      <c r="GW391">
        <v>0.649414</v>
      </c>
      <c r="GX391">
        <v>2.40967</v>
      </c>
      <c r="GY391">
        <v>1.44897</v>
      </c>
      <c r="GZ391">
        <v>2.323</v>
      </c>
      <c r="HA391">
        <v>1.55151</v>
      </c>
      <c r="HB391">
        <v>2.35474</v>
      </c>
      <c r="HC391">
        <v>30.3294</v>
      </c>
      <c r="HD391">
        <v>14.3247</v>
      </c>
      <c r="HE391">
        <v>18</v>
      </c>
      <c r="HF391">
        <v>616.8440000000001</v>
      </c>
      <c r="HG391">
        <v>428.127</v>
      </c>
      <c r="HH391">
        <v>21.9402</v>
      </c>
      <c r="HI391">
        <v>26.6111</v>
      </c>
      <c r="HJ391">
        <v>30.0002</v>
      </c>
      <c r="HK391">
        <v>26.5548</v>
      </c>
      <c r="HL391">
        <v>26.4808</v>
      </c>
      <c r="HM391">
        <v>13.039</v>
      </c>
      <c r="HN391">
        <v>45.6862</v>
      </c>
      <c r="HO391">
        <v>0</v>
      </c>
      <c r="HP391">
        <v>21.9075</v>
      </c>
      <c r="HQ391">
        <v>215.723</v>
      </c>
      <c r="HR391">
        <v>14.0308</v>
      </c>
      <c r="HS391">
        <v>99.8408</v>
      </c>
      <c r="HT391">
        <v>101.225</v>
      </c>
    </row>
    <row r="392" spans="1:228">
      <c r="A392">
        <v>376</v>
      </c>
      <c r="B392">
        <v>1728494891.5</v>
      </c>
      <c r="C392">
        <v>3954</v>
      </c>
      <c r="D392" t="s">
        <v>1122</v>
      </c>
      <c r="E392" t="s">
        <v>1123</v>
      </c>
      <c r="F392">
        <v>5</v>
      </c>
      <c r="G392" t="s">
        <v>357</v>
      </c>
      <c r="H392" t="s">
        <v>1090</v>
      </c>
      <c r="I392" t="s">
        <v>359</v>
      </c>
      <c r="J392" t="s">
        <v>1091</v>
      </c>
      <c r="K392">
        <v>1728494883.714286</v>
      </c>
      <c r="L392">
        <f>(M392)/1000</f>
        <v>0</v>
      </c>
      <c r="M392">
        <f>IF(BH392, AP392, AJ392)</f>
        <v>0</v>
      </c>
      <c r="N392">
        <f>IF(BH392, AK392, AI392)</f>
        <v>0</v>
      </c>
      <c r="O392">
        <f>BJ392 - IF(AW392&gt;1, N392*BD392*100.0/(AY392), 0)</f>
        <v>0</v>
      </c>
      <c r="P392">
        <f>((V392-L392/2)*O392-N392)/(V392+L392/2)</f>
        <v>0</v>
      </c>
      <c r="Q392">
        <f>P392*(BQ392+BR392)/1000.0</f>
        <v>0</v>
      </c>
      <c r="R392">
        <f>(BJ392 - IF(AW392&gt;1, N392*BD392*100.0/(AY392), 0))*(BQ392+BR392)/1000.0</f>
        <v>0</v>
      </c>
      <c r="S392">
        <f>2.0/((1/U392-1/T392)+SIGN(U392)*SQRT((1/U392-1/T392)*(1/U392-1/T392) + 4*BE392/((BE392+1)*(BE392+1))*(2*1/U392*1/T392-1/T392*1/T392)))</f>
        <v>0</v>
      </c>
      <c r="T392">
        <f>IF(LEFT(BF392,1)&lt;&gt;"0",IF(LEFT(BF392,1)="1",3.0,BG392),$D$5+$E$5*(BX392*BQ392/($K$5*1000))+$F$5*(BX392*BQ392/($K$5*1000))*MAX(MIN(BD392,$J$5),$I$5)*MAX(MIN(BD392,$J$5),$I$5)+$G$5*MAX(MIN(BD392,$J$5),$I$5)*(BX392*BQ392/($K$5*1000))+$H$5*(BX392*BQ392/($K$5*1000))*(BX392*BQ392/($K$5*1000)))</f>
        <v>0</v>
      </c>
      <c r="U392">
        <f>L392*(1000-(1000*0.61365*exp(17.502*Y392/(240.97+Y392))/(BQ392+BR392)+BL392)/2)/(1000*0.61365*exp(17.502*Y392/(240.97+Y392))/(BQ392+BR392)-BL392)</f>
        <v>0</v>
      </c>
      <c r="V392">
        <f>1/((BE392+1)/(S392/1.6)+1/(T392/1.37)) + BE392/((BE392+1)/(S392/1.6) + BE392/(T392/1.37))</f>
        <v>0</v>
      </c>
      <c r="W392">
        <f>(AZ392*BC392)</f>
        <v>0</v>
      </c>
      <c r="X392">
        <f>(BS392+(W392+2*0.95*5.67E-8*(((BS392+$B$7)+273)^4-(BS392+273)^4)-44100*L392)/(1.84*29.3*T392+8*0.95*5.67E-8*(BS392+273)^3))</f>
        <v>0</v>
      </c>
      <c r="Y392">
        <f>($C$7*BT392+$D$7*BU392+$E$7*X392)</f>
        <v>0</v>
      </c>
      <c r="Z392">
        <f>0.61365*exp(17.502*Y392/(240.97+Y392))</f>
        <v>0</v>
      </c>
      <c r="AA392">
        <f>(AB392/AC392*100)</f>
        <v>0</v>
      </c>
      <c r="AB392">
        <f>BL392*(BQ392+BR392)/1000</f>
        <v>0</v>
      </c>
      <c r="AC392">
        <f>0.61365*exp(17.502*BS392/(240.97+BS392))</f>
        <v>0</v>
      </c>
      <c r="AD392">
        <f>(Z392-BL392*(BQ392+BR392)/1000)</f>
        <v>0</v>
      </c>
      <c r="AE392">
        <f>(-L392*44100)</f>
        <v>0</v>
      </c>
      <c r="AF392">
        <f>2*29.3*T392*0.92*(BS392-Y392)</f>
        <v>0</v>
      </c>
      <c r="AG392">
        <f>2*0.95*5.67E-8*(((BS392+$B$7)+273)^4-(Y392+273)^4)</f>
        <v>0</v>
      </c>
      <c r="AH392">
        <f>W392+AG392+AE392+AF392</f>
        <v>0</v>
      </c>
      <c r="AI392">
        <f>BP392*AW392*(BK392-BJ392*(1000-AW392*BM392)/(1000-AW392*BL392))/(100*BD392)</f>
        <v>0</v>
      </c>
      <c r="AJ392">
        <f>1000*BP392*AW392*(BL392-BM392)/(100*BD392*(1000-AW392*BL392))</f>
        <v>0</v>
      </c>
      <c r="AK392">
        <f>(AL392 - AM392 - BQ392*1E3/(8.314*(BS392+273.15)) * AO392/BP392 * AN392) * BP392/(100*BD392) * (1000 - BM392)/1000</f>
        <v>0</v>
      </c>
      <c r="AL392">
        <v>205.4183361709356</v>
      </c>
      <c r="AM392">
        <v>191.9438606060605</v>
      </c>
      <c r="AN392">
        <v>2.494736666455227</v>
      </c>
      <c r="AO392">
        <v>66.78554749712461</v>
      </c>
      <c r="AP392">
        <f>(AR392 - AQ392 + BQ392*1E3/(8.314*(BS392+273.15)) * AT392/BP392 * AS392) * BP392/(100*BD392) * 1000/(1000 - AR392)</f>
        <v>0</v>
      </c>
      <c r="AQ392">
        <v>14.07681378462731</v>
      </c>
      <c r="AR392">
        <v>16.1715096969697</v>
      </c>
      <c r="AS392">
        <v>9.7086310894072E-05</v>
      </c>
      <c r="AT392">
        <v>79.48988405471586</v>
      </c>
      <c r="AU392">
        <v>0</v>
      </c>
      <c r="AV392">
        <v>0</v>
      </c>
      <c r="AW392">
        <f>IF(AU392*$H$13&gt;=AY392,1.0,(AY392/(AY392-AU392*$H$13)))</f>
        <v>0</v>
      </c>
      <c r="AX392">
        <f>(AW392-1)*100</f>
        <v>0</v>
      </c>
      <c r="AY392">
        <f>MAX(0,($B$13+$C$13*BX392)/(1+$D$13*BX392)*BQ392/(BS392+273)*$E$13)</f>
        <v>0</v>
      </c>
      <c r="AZ392">
        <f>$B$11*BY392+$C$11*BZ392+$F$11*CK392*(1-CN392)</f>
        <v>0</v>
      </c>
      <c r="BA392">
        <f>AZ392*BB392</f>
        <v>0</v>
      </c>
      <c r="BB392">
        <f>($B$11*$D$9+$C$11*$D$9+$F$11*((CX392+CP392)/MAX(CX392+CP392+CY392, 0.1)*$I$9+CY392/MAX(CX392+CP392+CY392, 0.1)*$J$9))/($B$11+$C$11+$F$11)</f>
        <v>0</v>
      </c>
      <c r="BC392">
        <f>($B$11*$K$9+$C$11*$K$9+$F$11*((CX392+CP392)/MAX(CX392+CP392+CY392, 0.1)*$P$9+CY392/MAX(CX392+CP392+CY392, 0.1)*$Q$9))/($B$11+$C$11+$F$11)</f>
        <v>0</v>
      </c>
      <c r="BD392">
        <v>6</v>
      </c>
      <c r="BE392">
        <v>0.5</v>
      </c>
      <c r="BF392" t="s">
        <v>361</v>
      </c>
      <c r="BG392">
        <v>2</v>
      </c>
      <c r="BH392" t="b">
        <v>1</v>
      </c>
      <c r="BI392">
        <v>1728494883.714286</v>
      </c>
      <c r="BJ392">
        <v>170.956</v>
      </c>
      <c r="BK392">
        <v>189.0458214285714</v>
      </c>
      <c r="BL392">
        <v>16.16216071428572</v>
      </c>
      <c r="BM392">
        <v>14.07389642857143</v>
      </c>
      <c r="BN392">
        <v>175.0106428571428</v>
      </c>
      <c r="BO392">
        <v>16.25262142857143</v>
      </c>
      <c r="BP392">
        <v>599.9888928571429</v>
      </c>
      <c r="BQ392">
        <v>97.50435357142855</v>
      </c>
      <c r="BR392">
        <v>0.09993988571428572</v>
      </c>
      <c r="BS392">
        <v>24.79398571428572</v>
      </c>
      <c r="BT392">
        <v>25.00461071428572</v>
      </c>
      <c r="BU392">
        <v>999.9000000000002</v>
      </c>
      <c r="BV392">
        <v>0</v>
      </c>
      <c r="BW392">
        <v>0</v>
      </c>
      <c r="BX392">
        <v>9998.816428571428</v>
      </c>
      <c r="BY392">
        <v>0</v>
      </c>
      <c r="BZ392">
        <v>74.83702142857143</v>
      </c>
      <c r="CA392">
        <v>-18.08973214285714</v>
      </c>
      <c r="CB392">
        <v>173.7646071428572</v>
      </c>
      <c r="CC392">
        <v>191.7443928571429</v>
      </c>
      <c r="CD392">
        <v>2.088266785714286</v>
      </c>
      <c r="CE392">
        <v>189.0458214285714</v>
      </c>
      <c r="CF392">
        <v>14.07389642857143</v>
      </c>
      <c r="CG392">
        <v>1.575881785714286</v>
      </c>
      <c r="CH392">
        <v>1.372266071428571</v>
      </c>
      <c r="CI392">
        <v>13.72496428571428</v>
      </c>
      <c r="CJ392">
        <v>11.61459285714286</v>
      </c>
      <c r="CK392">
        <v>1599.963214285714</v>
      </c>
      <c r="CL392">
        <v>0.6919921428571431</v>
      </c>
      <c r="CM392">
        <v>0.3080078571428572</v>
      </c>
      <c r="CN392">
        <v>0</v>
      </c>
      <c r="CO392">
        <v>2.160342857142857</v>
      </c>
      <c r="CP392">
        <v>0</v>
      </c>
      <c r="CQ392">
        <v>5387.467499999999</v>
      </c>
      <c r="CR392">
        <v>13789.825</v>
      </c>
      <c r="CS392">
        <v>37.99082142857143</v>
      </c>
      <c r="CT392">
        <v>39.56667857142856</v>
      </c>
      <c r="CU392">
        <v>38.55774999999999</v>
      </c>
      <c r="CV392">
        <v>37.99971428571428</v>
      </c>
      <c r="CW392">
        <v>37.531</v>
      </c>
      <c r="CX392">
        <v>1107.161428571428</v>
      </c>
      <c r="CY392">
        <v>492.8017857142858</v>
      </c>
      <c r="CZ392">
        <v>0</v>
      </c>
      <c r="DA392">
        <v>1728494948.2</v>
      </c>
      <c r="DB392">
        <v>0</v>
      </c>
      <c r="DC392">
        <v>1728490956.5</v>
      </c>
      <c r="DD392" t="s">
        <v>362</v>
      </c>
      <c r="DE392">
        <v>1728490952.5</v>
      </c>
      <c r="DF392">
        <v>1728490956.5</v>
      </c>
      <c r="DG392">
        <v>1</v>
      </c>
      <c r="DH392">
        <v>-0.065</v>
      </c>
      <c r="DI392">
        <v>-0.008</v>
      </c>
      <c r="DJ392">
        <v>-3.246</v>
      </c>
      <c r="DK392">
        <v>-0.091</v>
      </c>
      <c r="DL392">
        <v>52</v>
      </c>
      <c r="DM392">
        <v>15</v>
      </c>
      <c r="DN392">
        <v>0.25</v>
      </c>
      <c r="DO392">
        <v>0.13</v>
      </c>
      <c r="DP392">
        <v>-17.88156097560976</v>
      </c>
      <c r="DQ392">
        <v>-3.461293379790937</v>
      </c>
      <c r="DR392">
        <v>0.353034579165913</v>
      </c>
      <c r="DS392">
        <v>0</v>
      </c>
      <c r="DT392">
        <v>2.092567073170732</v>
      </c>
      <c r="DU392">
        <v>-0.05059818815330853</v>
      </c>
      <c r="DV392">
        <v>0.009576432260936433</v>
      </c>
      <c r="DW392">
        <v>1</v>
      </c>
      <c r="DX392">
        <v>1</v>
      </c>
      <c r="DY392">
        <v>2</v>
      </c>
      <c r="DZ392" t="s">
        <v>363</v>
      </c>
      <c r="EA392">
        <v>3.2298</v>
      </c>
      <c r="EB392">
        <v>2.70429</v>
      </c>
      <c r="EC392">
        <v>0.0536408</v>
      </c>
      <c r="ED392">
        <v>0.0574227</v>
      </c>
      <c r="EE392">
        <v>0.0844964</v>
      </c>
      <c r="EF392">
        <v>0.07648000000000001</v>
      </c>
      <c r="EG392">
        <v>31083.3</v>
      </c>
      <c r="EH392">
        <v>30162.8</v>
      </c>
      <c r="EI392">
        <v>31457</v>
      </c>
      <c r="EJ392">
        <v>30338.8</v>
      </c>
      <c r="EK392">
        <v>38584.3</v>
      </c>
      <c r="EL392">
        <v>37045.1</v>
      </c>
      <c r="EM392">
        <v>44096.1</v>
      </c>
      <c r="EN392">
        <v>42359.4</v>
      </c>
      <c r="EO392">
        <v>2.15445</v>
      </c>
      <c r="EP392">
        <v>1.8571</v>
      </c>
      <c r="EQ392">
        <v>0.0637621</v>
      </c>
      <c r="ER392">
        <v>0</v>
      </c>
      <c r="ES392">
        <v>23.9822</v>
      </c>
      <c r="ET392">
        <v>999.9</v>
      </c>
      <c r="EU392">
        <v>69.09999999999999</v>
      </c>
      <c r="EV392">
        <v>25.2</v>
      </c>
      <c r="EW392">
        <v>22.8043</v>
      </c>
      <c r="EX392">
        <v>60.9419</v>
      </c>
      <c r="EY392">
        <v>24.8798</v>
      </c>
      <c r="EZ392">
        <v>1</v>
      </c>
      <c r="FA392">
        <v>-0.0254243</v>
      </c>
      <c r="FB392">
        <v>1.36529</v>
      </c>
      <c r="FC392">
        <v>20.1953</v>
      </c>
      <c r="FD392">
        <v>5.21744</v>
      </c>
      <c r="FE392">
        <v>11.998</v>
      </c>
      <c r="FF392">
        <v>4.96385</v>
      </c>
      <c r="FG392">
        <v>3.29568</v>
      </c>
      <c r="FH392">
        <v>9999</v>
      </c>
      <c r="FI392">
        <v>9999</v>
      </c>
      <c r="FJ392">
        <v>9999</v>
      </c>
      <c r="FK392">
        <v>149.1</v>
      </c>
      <c r="FL392">
        <v>4.97098</v>
      </c>
      <c r="FM392">
        <v>1.86768</v>
      </c>
      <c r="FN392">
        <v>1.85898</v>
      </c>
      <c r="FO392">
        <v>1.86508</v>
      </c>
      <c r="FP392">
        <v>1.86307</v>
      </c>
      <c r="FQ392">
        <v>1.86445</v>
      </c>
      <c r="FR392">
        <v>1.85989</v>
      </c>
      <c r="FS392">
        <v>1.86401</v>
      </c>
      <c r="FT392">
        <v>0</v>
      </c>
      <c r="FU392">
        <v>0</v>
      </c>
      <c r="FV392">
        <v>0</v>
      </c>
      <c r="FW392">
        <v>0</v>
      </c>
      <c r="FX392" t="s">
        <v>364</v>
      </c>
      <c r="FY392" t="s">
        <v>365</v>
      </c>
      <c r="FZ392" t="s">
        <v>366</v>
      </c>
      <c r="GA392" t="s">
        <v>366</v>
      </c>
      <c r="GB392" t="s">
        <v>366</v>
      </c>
      <c r="GC392" t="s">
        <v>366</v>
      </c>
      <c r="GD392">
        <v>0</v>
      </c>
      <c r="GE392">
        <v>100</v>
      </c>
      <c r="GF392">
        <v>100</v>
      </c>
      <c r="GG392">
        <v>-4.185</v>
      </c>
      <c r="GH392">
        <v>-0.0905</v>
      </c>
      <c r="GI392">
        <v>-2.868309889394353</v>
      </c>
      <c r="GJ392">
        <v>-0.006773961979547998</v>
      </c>
      <c r="GK392">
        <v>-8.296070481250098E-08</v>
      </c>
      <c r="GL392">
        <v>3.322967193956903E-10</v>
      </c>
      <c r="GM392">
        <v>-0.07871069313407227</v>
      </c>
      <c r="GN392">
        <v>-0.00208336341840114</v>
      </c>
      <c r="GO392">
        <v>8.801746095907445E-05</v>
      </c>
      <c r="GP392">
        <v>-2.677693255255651E-07</v>
      </c>
      <c r="GQ392">
        <v>3</v>
      </c>
      <c r="GR392">
        <v>2052</v>
      </c>
      <c r="GS392">
        <v>2</v>
      </c>
      <c r="GT392">
        <v>18</v>
      </c>
      <c r="GU392">
        <v>65.7</v>
      </c>
      <c r="GV392">
        <v>65.59999999999999</v>
      </c>
      <c r="GW392">
        <v>0.67749</v>
      </c>
      <c r="GX392">
        <v>2.39258</v>
      </c>
      <c r="GY392">
        <v>1.44775</v>
      </c>
      <c r="GZ392">
        <v>2.323</v>
      </c>
      <c r="HA392">
        <v>1.55151</v>
      </c>
      <c r="HB392">
        <v>2.39136</v>
      </c>
      <c r="HC392">
        <v>30.3294</v>
      </c>
      <c r="HD392">
        <v>14.3334</v>
      </c>
      <c r="HE392">
        <v>18</v>
      </c>
      <c r="HF392">
        <v>616.783</v>
      </c>
      <c r="HG392">
        <v>428.102</v>
      </c>
      <c r="HH392">
        <v>21.9588</v>
      </c>
      <c r="HI392">
        <v>26.6156</v>
      </c>
      <c r="HJ392">
        <v>30.0007</v>
      </c>
      <c r="HK392">
        <v>26.5593</v>
      </c>
      <c r="HL392">
        <v>26.4853</v>
      </c>
      <c r="HM392">
        <v>13.6054</v>
      </c>
      <c r="HN392">
        <v>45.6862</v>
      </c>
      <c r="HO392">
        <v>0</v>
      </c>
      <c r="HP392">
        <v>21.9308</v>
      </c>
      <c r="HQ392">
        <v>225.742</v>
      </c>
      <c r="HR392">
        <v>14.0171</v>
      </c>
      <c r="HS392">
        <v>99.8407</v>
      </c>
      <c r="HT392">
        <v>101.224</v>
      </c>
    </row>
    <row r="393" spans="1:228">
      <c r="A393">
        <v>377</v>
      </c>
      <c r="B393">
        <v>1728494896.5</v>
      </c>
      <c r="C393">
        <v>3959</v>
      </c>
      <c r="D393" t="s">
        <v>1124</v>
      </c>
      <c r="E393" t="s">
        <v>1125</v>
      </c>
      <c r="F393">
        <v>5</v>
      </c>
      <c r="G393" t="s">
        <v>357</v>
      </c>
      <c r="H393" t="s">
        <v>1090</v>
      </c>
      <c r="I393" t="s">
        <v>359</v>
      </c>
      <c r="J393" t="s">
        <v>1091</v>
      </c>
      <c r="K393">
        <v>1728494889</v>
      </c>
      <c r="L393">
        <f>(M393)/1000</f>
        <v>0</v>
      </c>
      <c r="M393">
        <f>IF(BH393, AP393, AJ393)</f>
        <v>0</v>
      </c>
      <c r="N393">
        <f>IF(BH393, AK393, AI393)</f>
        <v>0</v>
      </c>
      <c r="O393">
        <f>BJ393 - IF(AW393&gt;1, N393*BD393*100.0/(AY393), 0)</f>
        <v>0</v>
      </c>
      <c r="P393">
        <f>((V393-L393/2)*O393-N393)/(V393+L393/2)</f>
        <v>0</v>
      </c>
      <c r="Q393">
        <f>P393*(BQ393+BR393)/1000.0</f>
        <v>0</v>
      </c>
      <c r="R393">
        <f>(BJ393 - IF(AW393&gt;1, N393*BD393*100.0/(AY393), 0))*(BQ393+BR393)/1000.0</f>
        <v>0</v>
      </c>
      <c r="S393">
        <f>2.0/((1/U393-1/T393)+SIGN(U393)*SQRT((1/U393-1/T393)*(1/U393-1/T393) + 4*BE393/((BE393+1)*(BE393+1))*(2*1/U393*1/T393-1/T393*1/T393)))</f>
        <v>0</v>
      </c>
      <c r="T393">
        <f>IF(LEFT(BF393,1)&lt;&gt;"0",IF(LEFT(BF393,1)="1",3.0,BG393),$D$5+$E$5*(BX393*BQ393/($K$5*1000))+$F$5*(BX393*BQ393/($K$5*1000))*MAX(MIN(BD393,$J$5),$I$5)*MAX(MIN(BD393,$J$5),$I$5)+$G$5*MAX(MIN(BD393,$J$5),$I$5)*(BX393*BQ393/($K$5*1000))+$H$5*(BX393*BQ393/($K$5*1000))*(BX393*BQ393/($K$5*1000)))</f>
        <v>0</v>
      </c>
      <c r="U393">
        <f>L393*(1000-(1000*0.61365*exp(17.502*Y393/(240.97+Y393))/(BQ393+BR393)+BL393)/2)/(1000*0.61365*exp(17.502*Y393/(240.97+Y393))/(BQ393+BR393)-BL393)</f>
        <v>0</v>
      </c>
      <c r="V393">
        <f>1/((BE393+1)/(S393/1.6)+1/(T393/1.37)) + BE393/((BE393+1)/(S393/1.6) + BE393/(T393/1.37))</f>
        <v>0</v>
      </c>
      <c r="W393">
        <f>(AZ393*BC393)</f>
        <v>0</v>
      </c>
      <c r="X393">
        <f>(BS393+(W393+2*0.95*5.67E-8*(((BS393+$B$7)+273)^4-(BS393+273)^4)-44100*L393)/(1.84*29.3*T393+8*0.95*5.67E-8*(BS393+273)^3))</f>
        <v>0</v>
      </c>
      <c r="Y393">
        <f>($C$7*BT393+$D$7*BU393+$E$7*X393)</f>
        <v>0</v>
      </c>
      <c r="Z393">
        <f>0.61365*exp(17.502*Y393/(240.97+Y393))</f>
        <v>0</v>
      </c>
      <c r="AA393">
        <f>(AB393/AC393*100)</f>
        <v>0</v>
      </c>
      <c r="AB393">
        <f>BL393*(BQ393+BR393)/1000</f>
        <v>0</v>
      </c>
      <c r="AC393">
        <f>0.61365*exp(17.502*BS393/(240.97+BS393))</f>
        <v>0</v>
      </c>
      <c r="AD393">
        <f>(Z393-BL393*(BQ393+BR393)/1000)</f>
        <v>0</v>
      </c>
      <c r="AE393">
        <f>(-L393*44100)</f>
        <v>0</v>
      </c>
      <c r="AF393">
        <f>2*29.3*T393*0.92*(BS393-Y393)</f>
        <v>0</v>
      </c>
      <c r="AG393">
        <f>2*0.95*5.67E-8*(((BS393+$B$7)+273)^4-(Y393+273)^4)</f>
        <v>0</v>
      </c>
      <c r="AH393">
        <f>W393+AG393+AE393+AF393</f>
        <v>0</v>
      </c>
      <c r="AI393">
        <f>BP393*AW393*(BK393-BJ393*(1000-AW393*BM393)/(1000-AW393*BL393))/(100*BD393)</f>
        <v>0</v>
      </c>
      <c r="AJ393">
        <f>1000*BP393*AW393*(BL393-BM393)/(100*BD393*(1000-AW393*BL393))</f>
        <v>0</v>
      </c>
      <c r="AK393">
        <f>(AL393 - AM393 - BQ393*1E3/(8.314*(BS393+273.15)) * AO393/BP393 * AN393) * BP393/(100*BD393) * (1000 - BM393)/1000</f>
        <v>0</v>
      </c>
      <c r="AL393">
        <v>218.3183178144569</v>
      </c>
      <c r="AM393">
        <v>204.4792848484848</v>
      </c>
      <c r="AN393">
        <v>2.502371967216802</v>
      </c>
      <c r="AO393">
        <v>66.78554749712461</v>
      </c>
      <c r="AP393">
        <f>(AR393 - AQ393 + BQ393*1E3/(8.314*(BS393+273.15)) * AT393/BP393 * AS393) * BP393/(100*BD393) * 1000/(1000 - AR393)</f>
        <v>0</v>
      </c>
      <c r="AQ393">
        <v>14.08109956560391</v>
      </c>
      <c r="AR393">
        <v>16.17607212121212</v>
      </c>
      <c r="AS393">
        <v>6.969347736561221E-05</v>
      </c>
      <c r="AT393">
        <v>79.48988405471586</v>
      </c>
      <c r="AU393">
        <v>0</v>
      </c>
      <c r="AV393">
        <v>0</v>
      </c>
      <c r="AW393">
        <f>IF(AU393*$H$13&gt;=AY393,1.0,(AY393/(AY393-AU393*$H$13)))</f>
        <v>0</v>
      </c>
      <c r="AX393">
        <f>(AW393-1)*100</f>
        <v>0</v>
      </c>
      <c r="AY393">
        <f>MAX(0,($B$13+$C$13*BX393)/(1+$D$13*BX393)*BQ393/(BS393+273)*$E$13)</f>
        <v>0</v>
      </c>
      <c r="AZ393">
        <f>$B$11*BY393+$C$11*BZ393+$F$11*CK393*(1-CN393)</f>
        <v>0</v>
      </c>
      <c r="BA393">
        <f>AZ393*BB393</f>
        <v>0</v>
      </c>
      <c r="BB393">
        <f>($B$11*$D$9+$C$11*$D$9+$F$11*((CX393+CP393)/MAX(CX393+CP393+CY393, 0.1)*$I$9+CY393/MAX(CX393+CP393+CY393, 0.1)*$J$9))/($B$11+$C$11+$F$11)</f>
        <v>0</v>
      </c>
      <c r="BC393">
        <f>($B$11*$K$9+$C$11*$K$9+$F$11*((CX393+CP393)/MAX(CX393+CP393+CY393, 0.1)*$P$9+CY393/MAX(CX393+CP393+CY393, 0.1)*$Q$9))/($B$11+$C$11+$F$11)</f>
        <v>0</v>
      </c>
      <c r="BD393">
        <v>6</v>
      </c>
      <c r="BE393">
        <v>0.5</v>
      </c>
      <c r="BF393" t="s">
        <v>361</v>
      </c>
      <c r="BG393">
        <v>2</v>
      </c>
      <c r="BH393" t="b">
        <v>1</v>
      </c>
      <c r="BI393">
        <v>1728494889</v>
      </c>
      <c r="BJ393">
        <v>183.9514814814815</v>
      </c>
      <c r="BK393">
        <v>202.4108888888889</v>
      </c>
      <c r="BL393">
        <v>16.1689</v>
      </c>
      <c r="BM393">
        <v>14.07712592592593</v>
      </c>
      <c r="BN393">
        <v>188.0947037037037</v>
      </c>
      <c r="BO393">
        <v>16.25936666666667</v>
      </c>
      <c r="BP393">
        <v>600.0074814814815</v>
      </c>
      <c r="BQ393">
        <v>97.50462962962963</v>
      </c>
      <c r="BR393">
        <v>0.1000307962962963</v>
      </c>
      <c r="BS393">
        <v>24.80673703703704</v>
      </c>
      <c r="BT393">
        <v>25.01509259259259</v>
      </c>
      <c r="BU393">
        <v>999.9000000000001</v>
      </c>
      <c r="BV393">
        <v>0</v>
      </c>
      <c r="BW393">
        <v>0</v>
      </c>
      <c r="BX393">
        <v>9990.583703703704</v>
      </c>
      <c r="BY393">
        <v>0</v>
      </c>
      <c r="BZ393">
        <v>74.86722592592592</v>
      </c>
      <c r="CA393">
        <v>-18.45928148148148</v>
      </c>
      <c r="CB393">
        <v>186.9747777777777</v>
      </c>
      <c r="CC393">
        <v>205.3009259259259</v>
      </c>
      <c r="CD393">
        <v>2.091782592592593</v>
      </c>
      <c r="CE393">
        <v>202.4108888888889</v>
      </c>
      <c r="CF393">
        <v>14.07712592592593</v>
      </c>
      <c r="CG393">
        <v>1.576542962962963</v>
      </c>
      <c r="CH393">
        <v>1.372584074074074</v>
      </c>
      <c r="CI393">
        <v>13.73143333333334</v>
      </c>
      <c r="CJ393">
        <v>11.6181</v>
      </c>
      <c r="CK393">
        <v>1599.985925925926</v>
      </c>
      <c r="CL393">
        <v>0.6919916666666667</v>
      </c>
      <c r="CM393">
        <v>0.3080083333333333</v>
      </c>
      <c r="CN393">
        <v>0</v>
      </c>
      <c r="CO393">
        <v>2.174555555555555</v>
      </c>
      <c r="CP393">
        <v>0</v>
      </c>
      <c r="CQ393">
        <v>5378.152962962963</v>
      </c>
      <c r="CR393">
        <v>13790.01481481481</v>
      </c>
      <c r="CS393">
        <v>38.08537037037036</v>
      </c>
      <c r="CT393">
        <v>39.66414814814814</v>
      </c>
      <c r="CU393">
        <v>38.6408888888889</v>
      </c>
      <c r="CV393">
        <v>38.12707407407407</v>
      </c>
      <c r="CW393">
        <v>37.62011111111111</v>
      </c>
      <c r="CX393">
        <v>1107.176296296296</v>
      </c>
      <c r="CY393">
        <v>492.8096296296296</v>
      </c>
      <c r="CZ393">
        <v>0</v>
      </c>
      <c r="DA393">
        <v>1728494953.6</v>
      </c>
      <c r="DB393">
        <v>0</v>
      </c>
      <c r="DC393">
        <v>1728490956.5</v>
      </c>
      <c r="DD393" t="s">
        <v>362</v>
      </c>
      <c r="DE393">
        <v>1728490952.5</v>
      </c>
      <c r="DF393">
        <v>1728490956.5</v>
      </c>
      <c r="DG393">
        <v>1</v>
      </c>
      <c r="DH393">
        <v>-0.065</v>
      </c>
      <c r="DI393">
        <v>-0.008</v>
      </c>
      <c r="DJ393">
        <v>-3.246</v>
      </c>
      <c r="DK393">
        <v>-0.091</v>
      </c>
      <c r="DL393">
        <v>52</v>
      </c>
      <c r="DM393">
        <v>15</v>
      </c>
      <c r="DN393">
        <v>0.25</v>
      </c>
      <c r="DO393">
        <v>0.13</v>
      </c>
      <c r="DP393">
        <v>-18.231385</v>
      </c>
      <c r="DQ393">
        <v>-4.096406003752299</v>
      </c>
      <c r="DR393">
        <v>0.4022486839941184</v>
      </c>
      <c r="DS393">
        <v>0</v>
      </c>
      <c r="DT393">
        <v>2.08938675</v>
      </c>
      <c r="DU393">
        <v>0.03876754221388123</v>
      </c>
      <c r="DV393">
        <v>0.004267795325164961</v>
      </c>
      <c r="DW393">
        <v>1</v>
      </c>
      <c r="DX393">
        <v>1</v>
      </c>
      <c r="DY393">
        <v>2</v>
      </c>
      <c r="DZ393" t="s">
        <v>363</v>
      </c>
      <c r="EA393">
        <v>3.2297</v>
      </c>
      <c r="EB393">
        <v>2.70422</v>
      </c>
      <c r="EC393">
        <v>0.0566852</v>
      </c>
      <c r="ED393">
        <v>0.0604212</v>
      </c>
      <c r="EE393">
        <v>0.084512</v>
      </c>
      <c r="EF393">
        <v>0.076499</v>
      </c>
      <c r="EG393">
        <v>30983</v>
      </c>
      <c r="EH393">
        <v>30066.4</v>
      </c>
      <c r="EI393">
        <v>31456.7</v>
      </c>
      <c r="EJ393">
        <v>30338.4</v>
      </c>
      <c r="EK393">
        <v>38583.4</v>
      </c>
      <c r="EL393">
        <v>37044.1</v>
      </c>
      <c r="EM393">
        <v>44095.7</v>
      </c>
      <c r="EN393">
        <v>42359</v>
      </c>
      <c r="EO393">
        <v>2.1543</v>
      </c>
      <c r="EP393">
        <v>1.8573</v>
      </c>
      <c r="EQ393">
        <v>0.0643656</v>
      </c>
      <c r="ER393">
        <v>0</v>
      </c>
      <c r="ES393">
        <v>23.9829</v>
      </c>
      <c r="ET393">
        <v>999.9</v>
      </c>
      <c r="EU393">
        <v>69.09999999999999</v>
      </c>
      <c r="EV393">
        <v>25.2</v>
      </c>
      <c r="EW393">
        <v>22.8018</v>
      </c>
      <c r="EX393">
        <v>61.3419</v>
      </c>
      <c r="EY393">
        <v>24.6835</v>
      </c>
      <c r="EZ393">
        <v>1</v>
      </c>
      <c r="FA393">
        <v>-0.02469</v>
      </c>
      <c r="FB393">
        <v>1.53743</v>
      </c>
      <c r="FC393">
        <v>20.1937</v>
      </c>
      <c r="FD393">
        <v>5.21714</v>
      </c>
      <c r="FE393">
        <v>11.998</v>
      </c>
      <c r="FF393">
        <v>4.96385</v>
      </c>
      <c r="FG393">
        <v>3.29558</v>
      </c>
      <c r="FH393">
        <v>9999</v>
      </c>
      <c r="FI393">
        <v>9999</v>
      </c>
      <c r="FJ393">
        <v>9999</v>
      </c>
      <c r="FK393">
        <v>149.1</v>
      </c>
      <c r="FL393">
        <v>4.97099</v>
      </c>
      <c r="FM393">
        <v>1.86768</v>
      </c>
      <c r="FN393">
        <v>1.85898</v>
      </c>
      <c r="FO393">
        <v>1.8651</v>
      </c>
      <c r="FP393">
        <v>1.86308</v>
      </c>
      <c r="FQ393">
        <v>1.86445</v>
      </c>
      <c r="FR393">
        <v>1.85989</v>
      </c>
      <c r="FS393">
        <v>1.86399</v>
      </c>
      <c r="FT393">
        <v>0</v>
      </c>
      <c r="FU393">
        <v>0</v>
      </c>
      <c r="FV393">
        <v>0</v>
      </c>
      <c r="FW393">
        <v>0</v>
      </c>
      <c r="FX393" t="s">
        <v>364</v>
      </c>
      <c r="FY393" t="s">
        <v>365</v>
      </c>
      <c r="FZ393" t="s">
        <v>366</v>
      </c>
      <c r="GA393" t="s">
        <v>366</v>
      </c>
      <c r="GB393" t="s">
        <v>366</v>
      </c>
      <c r="GC393" t="s">
        <v>366</v>
      </c>
      <c r="GD393">
        <v>0</v>
      </c>
      <c r="GE393">
        <v>100</v>
      </c>
      <c r="GF393">
        <v>100</v>
      </c>
      <c r="GG393">
        <v>-4.269</v>
      </c>
      <c r="GH393">
        <v>-0.0905</v>
      </c>
      <c r="GI393">
        <v>-2.868309889394353</v>
      </c>
      <c r="GJ393">
        <v>-0.006773961979547998</v>
      </c>
      <c r="GK393">
        <v>-8.296070481250098E-08</v>
      </c>
      <c r="GL393">
        <v>3.322967193956903E-10</v>
      </c>
      <c r="GM393">
        <v>-0.07871069313407227</v>
      </c>
      <c r="GN393">
        <v>-0.00208336341840114</v>
      </c>
      <c r="GO393">
        <v>8.801746095907445E-05</v>
      </c>
      <c r="GP393">
        <v>-2.677693255255651E-07</v>
      </c>
      <c r="GQ393">
        <v>3</v>
      </c>
      <c r="GR393">
        <v>2052</v>
      </c>
      <c r="GS393">
        <v>2</v>
      </c>
      <c r="GT393">
        <v>18</v>
      </c>
      <c r="GU393">
        <v>65.7</v>
      </c>
      <c r="GV393">
        <v>65.7</v>
      </c>
      <c r="GW393">
        <v>0.708008</v>
      </c>
      <c r="GX393">
        <v>2.39868</v>
      </c>
      <c r="GY393">
        <v>1.44897</v>
      </c>
      <c r="GZ393">
        <v>2.323</v>
      </c>
      <c r="HA393">
        <v>1.55151</v>
      </c>
      <c r="HB393">
        <v>2.26318</v>
      </c>
      <c r="HC393">
        <v>30.3509</v>
      </c>
      <c r="HD393">
        <v>14.3072</v>
      </c>
      <c r="HE393">
        <v>18</v>
      </c>
      <c r="HF393">
        <v>616.729</v>
      </c>
      <c r="HG393">
        <v>428.253</v>
      </c>
      <c r="HH393">
        <v>21.9623</v>
      </c>
      <c r="HI393">
        <v>26.6201</v>
      </c>
      <c r="HJ393">
        <v>30.0008</v>
      </c>
      <c r="HK393">
        <v>26.5643</v>
      </c>
      <c r="HL393">
        <v>26.4897</v>
      </c>
      <c r="HM393">
        <v>14.2224</v>
      </c>
      <c r="HN393">
        <v>45.6862</v>
      </c>
      <c r="HO393">
        <v>0</v>
      </c>
      <c r="HP393">
        <v>21.9007</v>
      </c>
      <c r="HQ393">
        <v>240.81</v>
      </c>
      <c r="HR393">
        <v>14.003</v>
      </c>
      <c r="HS393">
        <v>99.8398</v>
      </c>
      <c r="HT393">
        <v>101.222</v>
      </c>
    </row>
    <row r="394" spans="1:228">
      <c r="A394">
        <v>378</v>
      </c>
      <c r="B394">
        <v>1728494901.5</v>
      </c>
      <c r="C394">
        <v>3964</v>
      </c>
      <c r="D394" t="s">
        <v>1126</v>
      </c>
      <c r="E394" t="s">
        <v>1127</v>
      </c>
      <c r="F394">
        <v>5</v>
      </c>
      <c r="G394" t="s">
        <v>357</v>
      </c>
      <c r="H394" t="s">
        <v>1090</v>
      </c>
      <c r="I394" t="s">
        <v>359</v>
      </c>
      <c r="J394" t="s">
        <v>1091</v>
      </c>
      <c r="K394">
        <v>1728494893.714286</v>
      </c>
      <c r="L394">
        <f>(M394)/1000</f>
        <v>0</v>
      </c>
      <c r="M394">
        <f>IF(BH394, AP394, AJ394)</f>
        <v>0</v>
      </c>
      <c r="N394">
        <f>IF(BH394, AK394, AI394)</f>
        <v>0</v>
      </c>
      <c r="O394">
        <f>BJ394 - IF(AW394&gt;1, N394*BD394*100.0/(AY394), 0)</f>
        <v>0</v>
      </c>
      <c r="P394">
        <f>((V394-L394/2)*O394-N394)/(V394+L394/2)</f>
        <v>0</v>
      </c>
      <c r="Q394">
        <f>P394*(BQ394+BR394)/1000.0</f>
        <v>0</v>
      </c>
      <c r="R394">
        <f>(BJ394 - IF(AW394&gt;1, N394*BD394*100.0/(AY394), 0))*(BQ394+BR394)/1000.0</f>
        <v>0</v>
      </c>
      <c r="S394">
        <f>2.0/((1/U394-1/T394)+SIGN(U394)*SQRT((1/U394-1/T394)*(1/U394-1/T394) + 4*BE394/((BE394+1)*(BE394+1))*(2*1/U394*1/T394-1/T394*1/T394)))</f>
        <v>0</v>
      </c>
      <c r="T394">
        <f>IF(LEFT(BF394,1)&lt;&gt;"0",IF(LEFT(BF394,1)="1",3.0,BG394),$D$5+$E$5*(BX394*BQ394/($K$5*1000))+$F$5*(BX394*BQ394/($K$5*1000))*MAX(MIN(BD394,$J$5),$I$5)*MAX(MIN(BD394,$J$5),$I$5)+$G$5*MAX(MIN(BD394,$J$5),$I$5)*(BX394*BQ394/($K$5*1000))+$H$5*(BX394*BQ394/($K$5*1000))*(BX394*BQ394/($K$5*1000)))</f>
        <v>0</v>
      </c>
      <c r="U394">
        <f>L394*(1000-(1000*0.61365*exp(17.502*Y394/(240.97+Y394))/(BQ394+BR394)+BL394)/2)/(1000*0.61365*exp(17.502*Y394/(240.97+Y394))/(BQ394+BR394)-BL394)</f>
        <v>0</v>
      </c>
      <c r="V394">
        <f>1/((BE394+1)/(S394/1.6)+1/(T394/1.37)) + BE394/((BE394+1)/(S394/1.6) + BE394/(T394/1.37))</f>
        <v>0</v>
      </c>
      <c r="W394">
        <f>(AZ394*BC394)</f>
        <v>0</v>
      </c>
      <c r="X394">
        <f>(BS394+(W394+2*0.95*5.67E-8*(((BS394+$B$7)+273)^4-(BS394+273)^4)-44100*L394)/(1.84*29.3*T394+8*0.95*5.67E-8*(BS394+273)^3))</f>
        <v>0</v>
      </c>
      <c r="Y394">
        <f>($C$7*BT394+$D$7*BU394+$E$7*X394)</f>
        <v>0</v>
      </c>
      <c r="Z394">
        <f>0.61365*exp(17.502*Y394/(240.97+Y394))</f>
        <v>0</v>
      </c>
      <c r="AA394">
        <f>(AB394/AC394*100)</f>
        <v>0</v>
      </c>
      <c r="AB394">
        <f>BL394*(BQ394+BR394)/1000</f>
        <v>0</v>
      </c>
      <c r="AC394">
        <f>0.61365*exp(17.502*BS394/(240.97+BS394))</f>
        <v>0</v>
      </c>
      <c r="AD394">
        <f>(Z394-BL394*(BQ394+BR394)/1000)</f>
        <v>0</v>
      </c>
      <c r="AE394">
        <f>(-L394*44100)</f>
        <v>0</v>
      </c>
      <c r="AF394">
        <f>2*29.3*T394*0.92*(BS394-Y394)</f>
        <v>0</v>
      </c>
      <c r="AG394">
        <f>2*0.95*5.67E-8*(((BS394+$B$7)+273)^4-(Y394+273)^4)</f>
        <v>0</v>
      </c>
      <c r="AH394">
        <f>W394+AG394+AE394+AF394</f>
        <v>0</v>
      </c>
      <c r="AI394">
        <f>BP394*AW394*(BK394-BJ394*(1000-AW394*BM394)/(1000-AW394*BL394))/(100*BD394)</f>
        <v>0</v>
      </c>
      <c r="AJ394">
        <f>1000*BP394*AW394*(BL394-BM394)/(100*BD394*(1000-AW394*BL394))</f>
        <v>0</v>
      </c>
      <c r="AK394">
        <f>(AL394 - AM394 - BQ394*1E3/(8.314*(BS394+273.15)) * AO394/BP394 * AN394) * BP394/(100*BD394) * (1000 - BM394)/1000</f>
        <v>0</v>
      </c>
      <c r="AL394">
        <v>230.8671107927045</v>
      </c>
      <c r="AM394">
        <v>216.8572606060605</v>
      </c>
      <c r="AN394">
        <v>2.473599178306939</v>
      </c>
      <c r="AO394">
        <v>66.78554749712461</v>
      </c>
      <c r="AP394">
        <f>(AR394 - AQ394 + BQ394*1E3/(8.314*(BS394+273.15)) * AT394/BP394 * AS394) * BP394/(100*BD394) * 1000/(1000 - AR394)</f>
        <v>0</v>
      </c>
      <c r="AQ394">
        <v>14.0840246572996</v>
      </c>
      <c r="AR394">
        <v>16.18132242424242</v>
      </c>
      <c r="AS394">
        <v>7.612250206021952E-05</v>
      </c>
      <c r="AT394">
        <v>79.48988405471586</v>
      </c>
      <c r="AU394">
        <v>0</v>
      </c>
      <c r="AV394">
        <v>0</v>
      </c>
      <c r="AW394">
        <f>IF(AU394*$H$13&gt;=AY394,1.0,(AY394/(AY394-AU394*$H$13)))</f>
        <v>0</v>
      </c>
      <c r="AX394">
        <f>(AW394-1)*100</f>
        <v>0</v>
      </c>
      <c r="AY394">
        <f>MAX(0,($B$13+$C$13*BX394)/(1+$D$13*BX394)*BQ394/(BS394+273)*$E$13)</f>
        <v>0</v>
      </c>
      <c r="AZ394">
        <f>$B$11*BY394+$C$11*BZ394+$F$11*CK394*(1-CN394)</f>
        <v>0</v>
      </c>
      <c r="BA394">
        <f>AZ394*BB394</f>
        <v>0</v>
      </c>
      <c r="BB394">
        <f>($B$11*$D$9+$C$11*$D$9+$F$11*((CX394+CP394)/MAX(CX394+CP394+CY394, 0.1)*$I$9+CY394/MAX(CX394+CP394+CY394, 0.1)*$J$9))/($B$11+$C$11+$F$11)</f>
        <v>0</v>
      </c>
      <c r="BC394">
        <f>($B$11*$K$9+$C$11*$K$9+$F$11*((CX394+CP394)/MAX(CX394+CP394+CY394, 0.1)*$P$9+CY394/MAX(CX394+CP394+CY394, 0.1)*$Q$9))/($B$11+$C$11+$F$11)</f>
        <v>0</v>
      </c>
      <c r="BD394">
        <v>6</v>
      </c>
      <c r="BE394">
        <v>0.5</v>
      </c>
      <c r="BF394" t="s">
        <v>361</v>
      </c>
      <c r="BG394">
        <v>2</v>
      </c>
      <c r="BH394" t="b">
        <v>1</v>
      </c>
      <c r="BI394">
        <v>1728494893.714286</v>
      </c>
      <c r="BJ394">
        <v>195.5201071428571</v>
      </c>
      <c r="BK394">
        <v>214.21925</v>
      </c>
      <c r="BL394">
        <v>16.17388571428571</v>
      </c>
      <c r="BM394">
        <v>14.07998214285715</v>
      </c>
      <c r="BN394">
        <v>199.7421071428571</v>
      </c>
      <c r="BO394">
        <v>16.26434642857143</v>
      </c>
      <c r="BP394">
        <v>599.9846785714286</v>
      </c>
      <c r="BQ394">
        <v>97.50493214285713</v>
      </c>
      <c r="BR394">
        <v>0.09984917857142858</v>
      </c>
      <c r="BS394">
        <v>24.81990357142857</v>
      </c>
      <c r="BT394">
        <v>25.030625</v>
      </c>
      <c r="BU394">
        <v>999.9000000000002</v>
      </c>
      <c r="BV394">
        <v>0</v>
      </c>
      <c r="BW394">
        <v>0</v>
      </c>
      <c r="BX394">
        <v>10006.33857142857</v>
      </c>
      <c r="BY394">
        <v>0</v>
      </c>
      <c r="BZ394">
        <v>74.92221071428571</v>
      </c>
      <c r="CA394">
        <v>-18.69907142857143</v>
      </c>
      <c r="CB394">
        <v>198.7344642857143</v>
      </c>
      <c r="CC394">
        <v>217.2785357142857</v>
      </c>
      <c r="CD394">
        <v>2.093904285714285</v>
      </c>
      <c r="CE394">
        <v>214.21925</v>
      </c>
      <c r="CF394">
        <v>14.07998214285715</v>
      </c>
      <c r="CG394">
        <v>1.577033928571429</v>
      </c>
      <c r="CH394">
        <v>1.372866785714286</v>
      </c>
      <c r="CI394">
        <v>13.73621071428571</v>
      </c>
      <c r="CJ394">
        <v>11.62121785714286</v>
      </c>
      <c r="CK394">
        <v>1599.993928571429</v>
      </c>
      <c r="CL394">
        <v>0.6919967857142856</v>
      </c>
      <c r="CM394">
        <v>0.3080032142857143</v>
      </c>
      <c r="CN394">
        <v>0</v>
      </c>
      <c r="CO394">
        <v>2.23645</v>
      </c>
      <c r="CP394">
        <v>0</v>
      </c>
      <c r="CQ394">
        <v>5370.383928571429</v>
      </c>
      <c r="CR394">
        <v>13790.11071428571</v>
      </c>
      <c r="CS394">
        <v>38.17382142857142</v>
      </c>
      <c r="CT394">
        <v>39.74760714285714</v>
      </c>
      <c r="CU394">
        <v>38.71399999999999</v>
      </c>
      <c r="CV394">
        <v>38.23414285714286</v>
      </c>
      <c r="CW394">
        <v>37.69839285714285</v>
      </c>
      <c r="CX394">
        <v>1107.19</v>
      </c>
      <c r="CY394">
        <v>492.8039285714286</v>
      </c>
      <c r="CZ394">
        <v>0</v>
      </c>
      <c r="DA394">
        <v>1728494958.4</v>
      </c>
      <c r="DB394">
        <v>0</v>
      </c>
      <c r="DC394">
        <v>1728490956.5</v>
      </c>
      <c r="DD394" t="s">
        <v>362</v>
      </c>
      <c r="DE394">
        <v>1728490952.5</v>
      </c>
      <c r="DF394">
        <v>1728490956.5</v>
      </c>
      <c r="DG394">
        <v>1</v>
      </c>
      <c r="DH394">
        <v>-0.065</v>
      </c>
      <c r="DI394">
        <v>-0.008</v>
      </c>
      <c r="DJ394">
        <v>-3.246</v>
      </c>
      <c r="DK394">
        <v>-0.091</v>
      </c>
      <c r="DL394">
        <v>52</v>
      </c>
      <c r="DM394">
        <v>15</v>
      </c>
      <c r="DN394">
        <v>0.25</v>
      </c>
      <c r="DO394">
        <v>0.13</v>
      </c>
      <c r="DP394">
        <v>-18.55574390243902</v>
      </c>
      <c r="DQ394">
        <v>-3.30770383275262</v>
      </c>
      <c r="DR394">
        <v>0.3356460098470326</v>
      </c>
      <c r="DS394">
        <v>0</v>
      </c>
      <c r="DT394">
        <v>2.092520487804878</v>
      </c>
      <c r="DU394">
        <v>0.02969121951220217</v>
      </c>
      <c r="DV394">
        <v>0.003374441924027095</v>
      </c>
      <c r="DW394">
        <v>1</v>
      </c>
      <c r="DX394">
        <v>1</v>
      </c>
      <c r="DY394">
        <v>2</v>
      </c>
      <c r="DZ394" t="s">
        <v>363</v>
      </c>
      <c r="EA394">
        <v>3.22982</v>
      </c>
      <c r="EB394">
        <v>2.70438</v>
      </c>
      <c r="EC394">
        <v>0.0596464</v>
      </c>
      <c r="ED394">
        <v>0.0634019</v>
      </c>
      <c r="EE394">
        <v>0.08452990000000001</v>
      </c>
      <c r="EF394">
        <v>0.0764697</v>
      </c>
      <c r="EG394">
        <v>30886.1</v>
      </c>
      <c r="EH394">
        <v>29970.4</v>
      </c>
      <c r="EI394">
        <v>31457.1</v>
      </c>
      <c r="EJ394">
        <v>30337.8</v>
      </c>
      <c r="EK394">
        <v>38583</v>
      </c>
      <c r="EL394">
        <v>37044.8</v>
      </c>
      <c r="EM394">
        <v>44095.9</v>
      </c>
      <c r="EN394">
        <v>42358.3</v>
      </c>
      <c r="EO394">
        <v>2.15398</v>
      </c>
      <c r="EP394">
        <v>1.85702</v>
      </c>
      <c r="EQ394">
        <v>0.06472319999999999</v>
      </c>
      <c r="ER394">
        <v>0</v>
      </c>
      <c r="ES394">
        <v>23.987</v>
      </c>
      <c r="ET394">
        <v>999.9</v>
      </c>
      <c r="EU394">
        <v>69.09999999999999</v>
      </c>
      <c r="EV394">
        <v>25.3</v>
      </c>
      <c r="EW394">
        <v>22.9403</v>
      </c>
      <c r="EX394">
        <v>61.1419</v>
      </c>
      <c r="EY394">
        <v>24.5793</v>
      </c>
      <c r="EZ394">
        <v>1</v>
      </c>
      <c r="FA394">
        <v>-0.0237093</v>
      </c>
      <c r="FB394">
        <v>1.70516</v>
      </c>
      <c r="FC394">
        <v>20.1921</v>
      </c>
      <c r="FD394">
        <v>5.21699</v>
      </c>
      <c r="FE394">
        <v>11.998</v>
      </c>
      <c r="FF394">
        <v>4.9635</v>
      </c>
      <c r="FG394">
        <v>3.29553</v>
      </c>
      <c r="FH394">
        <v>9999</v>
      </c>
      <c r="FI394">
        <v>9999</v>
      </c>
      <c r="FJ394">
        <v>9999</v>
      </c>
      <c r="FK394">
        <v>149.1</v>
      </c>
      <c r="FL394">
        <v>4.971</v>
      </c>
      <c r="FM394">
        <v>1.86768</v>
      </c>
      <c r="FN394">
        <v>1.85898</v>
      </c>
      <c r="FO394">
        <v>1.86509</v>
      </c>
      <c r="FP394">
        <v>1.86309</v>
      </c>
      <c r="FQ394">
        <v>1.86444</v>
      </c>
      <c r="FR394">
        <v>1.85989</v>
      </c>
      <c r="FS394">
        <v>1.864</v>
      </c>
      <c r="FT394">
        <v>0</v>
      </c>
      <c r="FU394">
        <v>0</v>
      </c>
      <c r="FV394">
        <v>0</v>
      </c>
      <c r="FW394">
        <v>0</v>
      </c>
      <c r="FX394" t="s">
        <v>364</v>
      </c>
      <c r="FY394" t="s">
        <v>365</v>
      </c>
      <c r="FZ394" t="s">
        <v>366</v>
      </c>
      <c r="GA394" t="s">
        <v>366</v>
      </c>
      <c r="GB394" t="s">
        <v>366</v>
      </c>
      <c r="GC394" t="s">
        <v>366</v>
      </c>
      <c r="GD394">
        <v>0</v>
      </c>
      <c r="GE394">
        <v>100</v>
      </c>
      <c r="GF394">
        <v>100</v>
      </c>
      <c r="GG394">
        <v>-4.352</v>
      </c>
      <c r="GH394">
        <v>-0.0905</v>
      </c>
      <c r="GI394">
        <v>-2.868309889394353</v>
      </c>
      <c r="GJ394">
        <v>-0.006773961979547998</v>
      </c>
      <c r="GK394">
        <v>-8.296070481250098E-08</v>
      </c>
      <c r="GL394">
        <v>3.322967193956903E-10</v>
      </c>
      <c r="GM394">
        <v>-0.07871069313407227</v>
      </c>
      <c r="GN394">
        <v>-0.00208336341840114</v>
      </c>
      <c r="GO394">
        <v>8.801746095907445E-05</v>
      </c>
      <c r="GP394">
        <v>-2.677693255255651E-07</v>
      </c>
      <c r="GQ394">
        <v>3</v>
      </c>
      <c r="GR394">
        <v>2052</v>
      </c>
      <c r="GS394">
        <v>2</v>
      </c>
      <c r="GT394">
        <v>18</v>
      </c>
      <c r="GU394">
        <v>65.8</v>
      </c>
      <c r="GV394">
        <v>65.8</v>
      </c>
      <c r="GW394">
        <v>0.734863</v>
      </c>
      <c r="GX394">
        <v>2.40112</v>
      </c>
      <c r="GY394">
        <v>1.44775</v>
      </c>
      <c r="GZ394">
        <v>2.323</v>
      </c>
      <c r="HA394">
        <v>1.55151</v>
      </c>
      <c r="HB394">
        <v>2.39746</v>
      </c>
      <c r="HC394">
        <v>30.3509</v>
      </c>
      <c r="HD394">
        <v>14.3334</v>
      </c>
      <c r="HE394">
        <v>18</v>
      </c>
      <c r="HF394">
        <v>616.543</v>
      </c>
      <c r="HG394">
        <v>428.13</v>
      </c>
      <c r="HH394">
        <v>21.9233</v>
      </c>
      <c r="HI394">
        <v>26.6243</v>
      </c>
      <c r="HJ394">
        <v>30.0009</v>
      </c>
      <c r="HK394">
        <v>26.5688</v>
      </c>
      <c r="HL394">
        <v>26.4947</v>
      </c>
      <c r="HM394">
        <v>14.7508</v>
      </c>
      <c r="HN394">
        <v>45.9612</v>
      </c>
      <c r="HO394">
        <v>0</v>
      </c>
      <c r="HP394">
        <v>21.8606</v>
      </c>
      <c r="HQ394">
        <v>250.836</v>
      </c>
      <c r="HR394">
        <v>13.9844</v>
      </c>
      <c r="HS394">
        <v>99.8407</v>
      </c>
      <c r="HT394">
        <v>101.221</v>
      </c>
    </row>
    <row r="395" spans="1:228">
      <c r="A395">
        <v>379</v>
      </c>
      <c r="B395">
        <v>1728494906.5</v>
      </c>
      <c r="C395">
        <v>3969</v>
      </c>
      <c r="D395" t="s">
        <v>1128</v>
      </c>
      <c r="E395" t="s">
        <v>1129</v>
      </c>
      <c r="F395">
        <v>5</v>
      </c>
      <c r="G395" t="s">
        <v>357</v>
      </c>
      <c r="H395" t="s">
        <v>1090</v>
      </c>
      <c r="I395" t="s">
        <v>359</v>
      </c>
      <c r="J395" t="s">
        <v>1091</v>
      </c>
      <c r="K395">
        <v>1728494899</v>
      </c>
      <c r="L395">
        <f>(M395)/1000</f>
        <v>0</v>
      </c>
      <c r="M395">
        <f>IF(BH395, AP395, AJ395)</f>
        <v>0</v>
      </c>
      <c r="N395">
        <f>IF(BH395, AK395, AI395)</f>
        <v>0</v>
      </c>
      <c r="O395">
        <f>BJ395 - IF(AW395&gt;1, N395*BD395*100.0/(AY395), 0)</f>
        <v>0</v>
      </c>
      <c r="P395">
        <f>((V395-L395/2)*O395-N395)/(V395+L395/2)</f>
        <v>0</v>
      </c>
      <c r="Q395">
        <f>P395*(BQ395+BR395)/1000.0</f>
        <v>0</v>
      </c>
      <c r="R395">
        <f>(BJ395 - IF(AW395&gt;1, N395*BD395*100.0/(AY395), 0))*(BQ395+BR395)/1000.0</f>
        <v>0</v>
      </c>
      <c r="S395">
        <f>2.0/((1/U395-1/T395)+SIGN(U395)*SQRT((1/U395-1/T395)*(1/U395-1/T395) + 4*BE395/((BE395+1)*(BE395+1))*(2*1/U395*1/T395-1/T395*1/T395)))</f>
        <v>0</v>
      </c>
      <c r="T395">
        <f>IF(LEFT(BF395,1)&lt;&gt;"0",IF(LEFT(BF395,1)="1",3.0,BG395),$D$5+$E$5*(BX395*BQ395/($K$5*1000))+$F$5*(BX395*BQ395/($K$5*1000))*MAX(MIN(BD395,$J$5),$I$5)*MAX(MIN(BD395,$J$5),$I$5)+$G$5*MAX(MIN(BD395,$J$5),$I$5)*(BX395*BQ395/($K$5*1000))+$H$5*(BX395*BQ395/($K$5*1000))*(BX395*BQ395/($K$5*1000)))</f>
        <v>0</v>
      </c>
      <c r="U395">
        <f>L395*(1000-(1000*0.61365*exp(17.502*Y395/(240.97+Y395))/(BQ395+BR395)+BL395)/2)/(1000*0.61365*exp(17.502*Y395/(240.97+Y395))/(BQ395+BR395)-BL395)</f>
        <v>0</v>
      </c>
      <c r="V395">
        <f>1/((BE395+1)/(S395/1.6)+1/(T395/1.37)) + BE395/((BE395+1)/(S395/1.6) + BE395/(T395/1.37))</f>
        <v>0</v>
      </c>
      <c r="W395">
        <f>(AZ395*BC395)</f>
        <v>0</v>
      </c>
      <c r="X395">
        <f>(BS395+(W395+2*0.95*5.67E-8*(((BS395+$B$7)+273)^4-(BS395+273)^4)-44100*L395)/(1.84*29.3*T395+8*0.95*5.67E-8*(BS395+273)^3))</f>
        <v>0</v>
      </c>
      <c r="Y395">
        <f>($C$7*BT395+$D$7*BU395+$E$7*X395)</f>
        <v>0</v>
      </c>
      <c r="Z395">
        <f>0.61365*exp(17.502*Y395/(240.97+Y395))</f>
        <v>0</v>
      </c>
      <c r="AA395">
        <f>(AB395/AC395*100)</f>
        <v>0</v>
      </c>
      <c r="AB395">
        <f>BL395*(BQ395+BR395)/1000</f>
        <v>0</v>
      </c>
      <c r="AC395">
        <f>0.61365*exp(17.502*BS395/(240.97+BS395))</f>
        <v>0</v>
      </c>
      <c r="AD395">
        <f>(Z395-BL395*(BQ395+BR395)/1000)</f>
        <v>0</v>
      </c>
      <c r="AE395">
        <f>(-L395*44100)</f>
        <v>0</v>
      </c>
      <c r="AF395">
        <f>2*29.3*T395*0.92*(BS395-Y395)</f>
        <v>0</v>
      </c>
      <c r="AG395">
        <f>2*0.95*5.67E-8*(((BS395+$B$7)+273)^4-(Y395+273)^4)</f>
        <v>0</v>
      </c>
      <c r="AH395">
        <f>W395+AG395+AE395+AF395</f>
        <v>0</v>
      </c>
      <c r="AI395">
        <f>BP395*AW395*(BK395-BJ395*(1000-AW395*BM395)/(1000-AW395*BL395))/(100*BD395)</f>
        <v>0</v>
      </c>
      <c r="AJ395">
        <f>1000*BP395*AW395*(BL395-BM395)/(100*BD395*(1000-AW395*BL395))</f>
        <v>0</v>
      </c>
      <c r="AK395">
        <f>(AL395 - AM395 - BQ395*1E3/(8.314*(BS395+273.15)) * AO395/BP395 * AN395) * BP395/(100*BD395) * (1000 - BM395)/1000</f>
        <v>0</v>
      </c>
      <c r="AL395">
        <v>243.4791569449896</v>
      </c>
      <c r="AM395">
        <v>229.274509090909</v>
      </c>
      <c r="AN395">
        <v>2.462604089925049</v>
      </c>
      <c r="AO395">
        <v>66.78554749712461</v>
      </c>
      <c r="AP395">
        <f>(AR395 - AQ395 + BQ395*1E3/(8.314*(BS395+273.15)) * AT395/BP395 * AS395) * BP395/(100*BD395) * 1000/(1000 - AR395)</f>
        <v>0</v>
      </c>
      <c r="AQ395">
        <v>14.05489199192919</v>
      </c>
      <c r="AR395">
        <v>16.17144969696969</v>
      </c>
      <c r="AS395">
        <v>-0.0001130486995304113</v>
      </c>
      <c r="AT395">
        <v>79.48988405471586</v>
      </c>
      <c r="AU395">
        <v>0</v>
      </c>
      <c r="AV395">
        <v>0</v>
      </c>
      <c r="AW395">
        <f>IF(AU395*$H$13&gt;=AY395,1.0,(AY395/(AY395-AU395*$H$13)))</f>
        <v>0</v>
      </c>
      <c r="AX395">
        <f>(AW395-1)*100</f>
        <v>0</v>
      </c>
      <c r="AY395">
        <f>MAX(0,($B$13+$C$13*BX395)/(1+$D$13*BX395)*BQ395/(BS395+273)*$E$13)</f>
        <v>0</v>
      </c>
      <c r="AZ395">
        <f>$B$11*BY395+$C$11*BZ395+$F$11*CK395*(1-CN395)</f>
        <v>0</v>
      </c>
      <c r="BA395">
        <f>AZ395*BB395</f>
        <v>0</v>
      </c>
      <c r="BB395">
        <f>($B$11*$D$9+$C$11*$D$9+$F$11*((CX395+CP395)/MAX(CX395+CP395+CY395, 0.1)*$I$9+CY395/MAX(CX395+CP395+CY395, 0.1)*$J$9))/($B$11+$C$11+$F$11)</f>
        <v>0</v>
      </c>
      <c r="BC395">
        <f>($B$11*$K$9+$C$11*$K$9+$F$11*((CX395+CP395)/MAX(CX395+CP395+CY395, 0.1)*$P$9+CY395/MAX(CX395+CP395+CY395, 0.1)*$Q$9))/($B$11+$C$11+$F$11)</f>
        <v>0</v>
      </c>
      <c r="BD395">
        <v>6</v>
      </c>
      <c r="BE395">
        <v>0.5</v>
      </c>
      <c r="BF395" t="s">
        <v>361</v>
      </c>
      <c r="BG395">
        <v>2</v>
      </c>
      <c r="BH395" t="b">
        <v>1</v>
      </c>
      <c r="BI395">
        <v>1728494899</v>
      </c>
      <c r="BJ395">
        <v>208.4823333333333</v>
      </c>
      <c r="BK395">
        <v>227.4495555555555</v>
      </c>
      <c r="BL395">
        <v>16.17693703703704</v>
      </c>
      <c r="BM395">
        <v>14.07255555555555</v>
      </c>
      <c r="BN395">
        <v>212.7925925925926</v>
      </c>
      <c r="BO395">
        <v>16.26739259259259</v>
      </c>
      <c r="BP395">
        <v>600.0026666666666</v>
      </c>
      <c r="BQ395">
        <v>97.50456296296295</v>
      </c>
      <c r="BR395">
        <v>0.0999345</v>
      </c>
      <c r="BS395">
        <v>24.83085925925926</v>
      </c>
      <c r="BT395">
        <v>25.0449074074074</v>
      </c>
      <c r="BU395">
        <v>999.9000000000001</v>
      </c>
      <c r="BV395">
        <v>0</v>
      </c>
      <c r="BW395">
        <v>0</v>
      </c>
      <c r="BX395">
        <v>10001.98777777778</v>
      </c>
      <c r="BY395">
        <v>0</v>
      </c>
      <c r="BZ395">
        <v>75.06784814814814</v>
      </c>
      <c r="CA395">
        <v>-18.96719629629629</v>
      </c>
      <c r="CB395">
        <v>211.9103703703704</v>
      </c>
      <c r="CC395">
        <v>230.6958518518519</v>
      </c>
      <c r="CD395">
        <v>2.10437037037037</v>
      </c>
      <c r="CE395">
        <v>227.4495555555555</v>
      </c>
      <c r="CF395">
        <v>14.07255555555555</v>
      </c>
      <c r="CG395">
        <v>1.577325185185185</v>
      </c>
      <c r="CH395">
        <v>1.372138888888889</v>
      </c>
      <c r="CI395">
        <v>13.73904074074074</v>
      </c>
      <c r="CJ395">
        <v>11.61317777777778</v>
      </c>
      <c r="CK395">
        <v>1600.011851851851</v>
      </c>
      <c r="CL395">
        <v>0.6920009259259261</v>
      </c>
      <c r="CM395">
        <v>0.3079990740740741</v>
      </c>
      <c r="CN395">
        <v>0</v>
      </c>
      <c r="CO395">
        <v>2.203907407407407</v>
      </c>
      <c r="CP395">
        <v>0</v>
      </c>
      <c r="CQ395">
        <v>5362.334074074074</v>
      </c>
      <c r="CR395">
        <v>13790.28888888889</v>
      </c>
      <c r="CS395">
        <v>38.27062962962962</v>
      </c>
      <c r="CT395">
        <v>39.84007407407407</v>
      </c>
      <c r="CU395">
        <v>38.79137037037037</v>
      </c>
      <c r="CV395">
        <v>38.35396296296296</v>
      </c>
      <c r="CW395">
        <v>37.79144444444444</v>
      </c>
      <c r="CX395">
        <v>1107.209259259259</v>
      </c>
      <c r="CY395">
        <v>492.8025925925926</v>
      </c>
      <c r="CZ395">
        <v>0</v>
      </c>
      <c r="DA395">
        <v>1728494963.2</v>
      </c>
      <c r="DB395">
        <v>0</v>
      </c>
      <c r="DC395">
        <v>1728490956.5</v>
      </c>
      <c r="DD395" t="s">
        <v>362</v>
      </c>
      <c r="DE395">
        <v>1728490952.5</v>
      </c>
      <c r="DF395">
        <v>1728490956.5</v>
      </c>
      <c r="DG395">
        <v>1</v>
      </c>
      <c r="DH395">
        <v>-0.065</v>
      </c>
      <c r="DI395">
        <v>-0.008</v>
      </c>
      <c r="DJ395">
        <v>-3.246</v>
      </c>
      <c r="DK395">
        <v>-0.091</v>
      </c>
      <c r="DL395">
        <v>52</v>
      </c>
      <c r="DM395">
        <v>15</v>
      </c>
      <c r="DN395">
        <v>0.25</v>
      </c>
      <c r="DO395">
        <v>0.13</v>
      </c>
      <c r="DP395">
        <v>-18.80302195121951</v>
      </c>
      <c r="DQ395">
        <v>-3.078480836236936</v>
      </c>
      <c r="DR395">
        <v>0.3185800558057083</v>
      </c>
      <c r="DS395">
        <v>0</v>
      </c>
      <c r="DT395">
        <v>2.100697804878048</v>
      </c>
      <c r="DU395">
        <v>0.1051674564459917</v>
      </c>
      <c r="DV395">
        <v>0.0128089841778825</v>
      </c>
      <c r="DW395">
        <v>0</v>
      </c>
      <c r="DX395">
        <v>0</v>
      </c>
      <c r="DY395">
        <v>2</v>
      </c>
      <c r="DZ395" t="s">
        <v>386</v>
      </c>
      <c r="EA395">
        <v>3.22974</v>
      </c>
      <c r="EB395">
        <v>2.7041</v>
      </c>
      <c r="EC395">
        <v>0.062552</v>
      </c>
      <c r="ED395">
        <v>0.0662248</v>
      </c>
      <c r="EE395">
        <v>0.08448509999999999</v>
      </c>
      <c r="EF395">
        <v>0.07633570000000001</v>
      </c>
      <c r="EG395">
        <v>30790.2</v>
      </c>
      <c r="EH395">
        <v>29880.1</v>
      </c>
      <c r="EI395">
        <v>31456.7</v>
      </c>
      <c r="EJ395">
        <v>30337.8</v>
      </c>
      <c r="EK395">
        <v>38584.3</v>
      </c>
      <c r="EL395">
        <v>37050.2</v>
      </c>
      <c r="EM395">
        <v>44095.2</v>
      </c>
      <c r="EN395">
        <v>42358.3</v>
      </c>
      <c r="EO395">
        <v>2.15427</v>
      </c>
      <c r="EP395">
        <v>1.85695</v>
      </c>
      <c r="EQ395">
        <v>0.0654757</v>
      </c>
      <c r="ER395">
        <v>0</v>
      </c>
      <c r="ES395">
        <v>23.9915</v>
      </c>
      <c r="ET395">
        <v>999.9</v>
      </c>
      <c r="EU395">
        <v>69.09999999999999</v>
      </c>
      <c r="EV395">
        <v>25.3</v>
      </c>
      <c r="EW395">
        <v>22.9398</v>
      </c>
      <c r="EX395">
        <v>60.5819</v>
      </c>
      <c r="EY395">
        <v>24.8958</v>
      </c>
      <c r="EZ395">
        <v>1</v>
      </c>
      <c r="FA395">
        <v>-0.0228506</v>
      </c>
      <c r="FB395">
        <v>1.82158</v>
      </c>
      <c r="FC395">
        <v>20.1904</v>
      </c>
      <c r="FD395">
        <v>5.21714</v>
      </c>
      <c r="FE395">
        <v>11.998</v>
      </c>
      <c r="FF395">
        <v>4.96305</v>
      </c>
      <c r="FG395">
        <v>3.2955</v>
      </c>
      <c r="FH395">
        <v>9999</v>
      </c>
      <c r="FI395">
        <v>9999</v>
      </c>
      <c r="FJ395">
        <v>9999</v>
      </c>
      <c r="FK395">
        <v>149.1</v>
      </c>
      <c r="FL395">
        <v>4.97099</v>
      </c>
      <c r="FM395">
        <v>1.86768</v>
      </c>
      <c r="FN395">
        <v>1.85898</v>
      </c>
      <c r="FO395">
        <v>1.86509</v>
      </c>
      <c r="FP395">
        <v>1.86308</v>
      </c>
      <c r="FQ395">
        <v>1.86443</v>
      </c>
      <c r="FR395">
        <v>1.85989</v>
      </c>
      <c r="FS395">
        <v>1.864</v>
      </c>
      <c r="FT395">
        <v>0</v>
      </c>
      <c r="FU395">
        <v>0</v>
      </c>
      <c r="FV395">
        <v>0</v>
      </c>
      <c r="FW395">
        <v>0</v>
      </c>
      <c r="FX395" t="s">
        <v>364</v>
      </c>
      <c r="FY395" t="s">
        <v>365</v>
      </c>
      <c r="FZ395" t="s">
        <v>366</v>
      </c>
      <c r="GA395" t="s">
        <v>366</v>
      </c>
      <c r="GB395" t="s">
        <v>366</v>
      </c>
      <c r="GC395" t="s">
        <v>366</v>
      </c>
      <c r="GD395">
        <v>0</v>
      </c>
      <c r="GE395">
        <v>100</v>
      </c>
      <c r="GF395">
        <v>100</v>
      </c>
      <c r="GG395">
        <v>-4.435</v>
      </c>
      <c r="GH395">
        <v>-0.0905</v>
      </c>
      <c r="GI395">
        <v>-2.868309889394353</v>
      </c>
      <c r="GJ395">
        <v>-0.006773961979547998</v>
      </c>
      <c r="GK395">
        <v>-8.296070481250098E-08</v>
      </c>
      <c r="GL395">
        <v>3.322967193956903E-10</v>
      </c>
      <c r="GM395">
        <v>-0.07871069313407227</v>
      </c>
      <c r="GN395">
        <v>-0.00208336341840114</v>
      </c>
      <c r="GO395">
        <v>8.801746095907445E-05</v>
      </c>
      <c r="GP395">
        <v>-2.677693255255651E-07</v>
      </c>
      <c r="GQ395">
        <v>3</v>
      </c>
      <c r="GR395">
        <v>2052</v>
      </c>
      <c r="GS395">
        <v>2</v>
      </c>
      <c r="GT395">
        <v>18</v>
      </c>
      <c r="GU395">
        <v>65.90000000000001</v>
      </c>
      <c r="GV395">
        <v>65.8</v>
      </c>
      <c r="GW395">
        <v>0.761719</v>
      </c>
      <c r="GX395">
        <v>2.38892</v>
      </c>
      <c r="GY395">
        <v>1.44897</v>
      </c>
      <c r="GZ395">
        <v>2.32178</v>
      </c>
      <c r="HA395">
        <v>1.55151</v>
      </c>
      <c r="HB395">
        <v>2.34375</v>
      </c>
      <c r="HC395">
        <v>30.3509</v>
      </c>
      <c r="HD395">
        <v>14.3072</v>
      </c>
      <c r="HE395">
        <v>18</v>
      </c>
      <c r="HF395">
        <v>616.8</v>
      </c>
      <c r="HG395">
        <v>428.116</v>
      </c>
      <c r="HH395">
        <v>21.8691</v>
      </c>
      <c r="HI395">
        <v>26.6283</v>
      </c>
      <c r="HJ395">
        <v>30.0009</v>
      </c>
      <c r="HK395">
        <v>26.5726</v>
      </c>
      <c r="HL395">
        <v>26.4985</v>
      </c>
      <c r="HM395">
        <v>15.3397</v>
      </c>
      <c r="HN395">
        <v>45.9612</v>
      </c>
      <c r="HO395">
        <v>0</v>
      </c>
      <c r="HP395">
        <v>21.8052</v>
      </c>
      <c r="HQ395">
        <v>265.863</v>
      </c>
      <c r="HR395">
        <v>13.9856</v>
      </c>
      <c r="HS395">
        <v>99.8391</v>
      </c>
      <c r="HT395">
        <v>101.221</v>
      </c>
    </row>
    <row r="396" spans="1:228">
      <c r="A396">
        <v>380</v>
      </c>
      <c r="B396">
        <v>1728494911.5</v>
      </c>
      <c r="C396">
        <v>3974</v>
      </c>
      <c r="D396" t="s">
        <v>1130</v>
      </c>
      <c r="E396" t="s">
        <v>1131</v>
      </c>
      <c r="F396">
        <v>5</v>
      </c>
      <c r="G396" t="s">
        <v>357</v>
      </c>
      <c r="H396" t="s">
        <v>1090</v>
      </c>
      <c r="I396" t="s">
        <v>359</v>
      </c>
      <c r="J396" t="s">
        <v>1091</v>
      </c>
      <c r="K396">
        <v>1728494903.714286</v>
      </c>
      <c r="L396">
        <f>(M396)/1000</f>
        <v>0</v>
      </c>
      <c r="M396">
        <f>IF(BH396, AP396, AJ396)</f>
        <v>0</v>
      </c>
      <c r="N396">
        <f>IF(BH396, AK396, AI396)</f>
        <v>0</v>
      </c>
      <c r="O396">
        <f>BJ396 - IF(AW396&gt;1, N396*BD396*100.0/(AY396), 0)</f>
        <v>0</v>
      </c>
      <c r="P396">
        <f>((V396-L396/2)*O396-N396)/(V396+L396/2)</f>
        <v>0</v>
      </c>
      <c r="Q396">
        <f>P396*(BQ396+BR396)/1000.0</f>
        <v>0</v>
      </c>
      <c r="R396">
        <f>(BJ396 - IF(AW396&gt;1, N396*BD396*100.0/(AY396), 0))*(BQ396+BR396)/1000.0</f>
        <v>0</v>
      </c>
      <c r="S396">
        <f>2.0/((1/U396-1/T396)+SIGN(U396)*SQRT((1/U396-1/T396)*(1/U396-1/T396) + 4*BE396/((BE396+1)*(BE396+1))*(2*1/U396*1/T396-1/T396*1/T396)))</f>
        <v>0</v>
      </c>
      <c r="T396">
        <f>IF(LEFT(BF396,1)&lt;&gt;"0",IF(LEFT(BF396,1)="1",3.0,BG396),$D$5+$E$5*(BX396*BQ396/($K$5*1000))+$F$5*(BX396*BQ396/($K$5*1000))*MAX(MIN(BD396,$J$5),$I$5)*MAX(MIN(BD396,$J$5),$I$5)+$G$5*MAX(MIN(BD396,$J$5),$I$5)*(BX396*BQ396/($K$5*1000))+$H$5*(BX396*BQ396/($K$5*1000))*(BX396*BQ396/($K$5*1000)))</f>
        <v>0</v>
      </c>
      <c r="U396">
        <f>L396*(1000-(1000*0.61365*exp(17.502*Y396/(240.97+Y396))/(BQ396+BR396)+BL396)/2)/(1000*0.61365*exp(17.502*Y396/(240.97+Y396))/(BQ396+BR396)-BL396)</f>
        <v>0</v>
      </c>
      <c r="V396">
        <f>1/((BE396+1)/(S396/1.6)+1/(T396/1.37)) + BE396/((BE396+1)/(S396/1.6) + BE396/(T396/1.37))</f>
        <v>0</v>
      </c>
      <c r="W396">
        <f>(AZ396*BC396)</f>
        <v>0</v>
      </c>
      <c r="X396">
        <f>(BS396+(W396+2*0.95*5.67E-8*(((BS396+$B$7)+273)^4-(BS396+273)^4)-44100*L396)/(1.84*29.3*T396+8*0.95*5.67E-8*(BS396+273)^3))</f>
        <v>0</v>
      </c>
      <c r="Y396">
        <f>($C$7*BT396+$D$7*BU396+$E$7*X396)</f>
        <v>0</v>
      </c>
      <c r="Z396">
        <f>0.61365*exp(17.502*Y396/(240.97+Y396))</f>
        <v>0</v>
      </c>
      <c r="AA396">
        <f>(AB396/AC396*100)</f>
        <v>0</v>
      </c>
      <c r="AB396">
        <f>BL396*(BQ396+BR396)/1000</f>
        <v>0</v>
      </c>
      <c r="AC396">
        <f>0.61365*exp(17.502*BS396/(240.97+BS396))</f>
        <v>0</v>
      </c>
      <c r="AD396">
        <f>(Z396-BL396*(BQ396+BR396)/1000)</f>
        <v>0</v>
      </c>
      <c r="AE396">
        <f>(-L396*44100)</f>
        <v>0</v>
      </c>
      <c r="AF396">
        <f>2*29.3*T396*0.92*(BS396-Y396)</f>
        <v>0</v>
      </c>
      <c r="AG396">
        <f>2*0.95*5.67E-8*(((BS396+$B$7)+273)^4-(Y396+273)^4)</f>
        <v>0</v>
      </c>
      <c r="AH396">
        <f>W396+AG396+AE396+AF396</f>
        <v>0</v>
      </c>
      <c r="AI396">
        <f>BP396*AW396*(BK396-BJ396*(1000-AW396*BM396)/(1000-AW396*BL396))/(100*BD396)</f>
        <v>0</v>
      </c>
      <c r="AJ396">
        <f>1000*BP396*AW396*(BL396-BM396)/(100*BD396*(1000-AW396*BL396))</f>
        <v>0</v>
      </c>
      <c r="AK396">
        <f>(AL396 - AM396 - BQ396*1E3/(8.314*(BS396+273.15)) * AO396/BP396 * AN396) * BP396/(100*BD396) * (1000 - BM396)/1000</f>
        <v>0</v>
      </c>
      <c r="AL396">
        <v>255.7572843847614</v>
      </c>
      <c r="AM396">
        <v>241.4598242424242</v>
      </c>
      <c r="AN396">
        <v>2.429769465057839</v>
      </c>
      <c r="AO396">
        <v>66.78554749712461</v>
      </c>
      <c r="AP396">
        <f>(AR396 - AQ396 + BQ396*1E3/(8.314*(BS396+273.15)) * AT396/BP396 * AS396) * BP396/(100*BD396) * 1000/(1000 - AR396)</f>
        <v>0</v>
      </c>
      <c r="AQ396">
        <v>14.03906123533062</v>
      </c>
      <c r="AR396">
        <v>16.16100181818182</v>
      </c>
      <c r="AS396">
        <v>-0.0001437042699607699</v>
      </c>
      <c r="AT396">
        <v>79.48988405471586</v>
      </c>
      <c r="AU396">
        <v>0</v>
      </c>
      <c r="AV396">
        <v>0</v>
      </c>
      <c r="AW396">
        <f>IF(AU396*$H$13&gt;=AY396,1.0,(AY396/(AY396-AU396*$H$13)))</f>
        <v>0</v>
      </c>
      <c r="AX396">
        <f>(AW396-1)*100</f>
        <v>0</v>
      </c>
      <c r="AY396">
        <f>MAX(0,($B$13+$C$13*BX396)/(1+$D$13*BX396)*BQ396/(BS396+273)*$E$13)</f>
        <v>0</v>
      </c>
      <c r="AZ396">
        <f>$B$11*BY396+$C$11*BZ396+$F$11*CK396*(1-CN396)</f>
        <v>0</v>
      </c>
      <c r="BA396">
        <f>AZ396*BB396</f>
        <v>0</v>
      </c>
      <c r="BB396">
        <f>($B$11*$D$9+$C$11*$D$9+$F$11*((CX396+CP396)/MAX(CX396+CP396+CY396, 0.1)*$I$9+CY396/MAX(CX396+CP396+CY396, 0.1)*$J$9))/($B$11+$C$11+$F$11)</f>
        <v>0</v>
      </c>
      <c r="BC396">
        <f>($B$11*$K$9+$C$11*$K$9+$F$11*((CX396+CP396)/MAX(CX396+CP396+CY396, 0.1)*$P$9+CY396/MAX(CX396+CP396+CY396, 0.1)*$Q$9))/($B$11+$C$11+$F$11)</f>
        <v>0</v>
      </c>
      <c r="BD396">
        <v>6</v>
      </c>
      <c r="BE396">
        <v>0.5</v>
      </c>
      <c r="BF396" t="s">
        <v>361</v>
      </c>
      <c r="BG396">
        <v>2</v>
      </c>
      <c r="BH396" t="b">
        <v>1</v>
      </c>
      <c r="BI396">
        <v>1728494903.714286</v>
      </c>
      <c r="BJ396">
        <v>219.96175</v>
      </c>
      <c r="BK396">
        <v>239.0695357142857</v>
      </c>
      <c r="BL396">
        <v>16.17357142857143</v>
      </c>
      <c r="BM396">
        <v>14.05978214285714</v>
      </c>
      <c r="BN396">
        <v>224.3501785714286</v>
      </c>
      <c r="BO396">
        <v>16.26401785714286</v>
      </c>
      <c r="BP396">
        <v>599.9776785714286</v>
      </c>
      <c r="BQ396">
        <v>97.50450357142859</v>
      </c>
      <c r="BR396">
        <v>0.0999234392857143</v>
      </c>
      <c r="BS396">
        <v>24.83664285714286</v>
      </c>
      <c r="BT396">
        <v>25.05323571428572</v>
      </c>
      <c r="BU396">
        <v>999.9000000000002</v>
      </c>
      <c r="BV396">
        <v>0</v>
      </c>
      <c r="BW396">
        <v>0</v>
      </c>
      <c r="BX396">
        <v>9995.911071428573</v>
      </c>
      <c r="BY396">
        <v>0</v>
      </c>
      <c r="BZ396">
        <v>75.08175357142856</v>
      </c>
      <c r="CA396">
        <v>-19.10772857142857</v>
      </c>
      <c r="CB396">
        <v>223.57775</v>
      </c>
      <c r="CC396">
        <v>242.4784285714286</v>
      </c>
      <c r="CD396">
        <v>2.113766785714286</v>
      </c>
      <c r="CE396">
        <v>239.0695357142857</v>
      </c>
      <c r="CF396">
        <v>14.05978214285714</v>
      </c>
      <c r="CG396">
        <v>1.576995714285715</v>
      </c>
      <c r="CH396">
        <v>1.370893571428571</v>
      </c>
      <c r="CI396">
        <v>13.73582142857143</v>
      </c>
      <c r="CJ396">
        <v>11.59943571428571</v>
      </c>
      <c r="CK396">
        <v>1600.009285714286</v>
      </c>
      <c r="CL396">
        <v>0.6920087857142859</v>
      </c>
      <c r="CM396">
        <v>0.3079912142857143</v>
      </c>
      <c r="CN396">
        <v>0</v>
      </c>
      <c r="CO396">
        <v>2.197421428571429</v>
      </c>
      <c r="CP396">
        <v>0</v>
      </c>
      <c r="CQ396">
        <v>5355.745000000001</v>
      </c>
      <c r="CR396">
        <v>13790.31785714286</v>
      </c>
      <c r="CS396">
        <v>38.35917857142856</v>
      </c>
      <c r="CT396">
        <v>39.92385714285713</v>
      </c>
      <c r="CU396">
        <v>38.85907142857143</v>
      </c>
      <c r="CV396">
        <v>38.46628571428572</v>
      </c>
      <c r="CW396">
        <v>37.87032142857144</v>
      </c>
      <c r="CX396">
        <v>1107.220357142857</v>
      </c>
      <c r="CY396">
        <v>492.7889285714285</v>
      </c>
      <c r="CZ396">
        <v>0</v>
      </c>
      <c r="DA396">
        <v>1728494968.6</v>
      </c>
      <c r="DB396">
        <v>0</v>
      </c>
      <c r="DC396">
        <v>1728490956.5</v>
      </c>
      <c r="DD396" t="s">
        <v>362</v>
      </c>
      <c r="DE396">
        <v>1728490952.5</v>
      </c>
      <c r="DF396">
        <v>1728490956.5</v>
      </c>
      <c r="DG396">
        <v>1</v>
      </c>
      <c r="DH396">
        <v>-0.065</v>
      </c>
      <c r="DI396">
        <v>-0.008</v>
      </c>
      <c r="DJ396">
        <v>-3.246</v>
      </c>
      <c r="DK396">
        <v>-0.091</v>
      </c>
      <c r="DL396">
        <v>52</v>
      </c>
      <c r="DM396">
        <v>15</v>
      </c>
      <c r="DN396">
        <v>0.25</v>
      </c>
      <c r="DO396">
        <v>0.13</v>
      </c>
      <c r="DP396">
        <v>-18.98216341463415</v>
      </c>
      <c r="DQ396">
        <v>-2.000937282229942</v>
      </c>
      <c r="DR396">
        <v>0.2119849451121325</v>
      </c>
      <c r="DS396">
        <v>0</v>
      </c>
      <c r="DT396">
        <v>2.107325365853658</v>
      </c>
      <c r="DU396">
        <v>0.1352713588850211</v>
      </c>
      <c r="DV396">
        <v>0.01502876479314298</v>
      </c>
      <c r="DW396">
        <v>0</v>
      </c>
      <c r="DX396">
        <v>0</v>
      </c>
      <c r="DY396">
        <v>2</v>
      </c>
      <c r="DZ396" t="s">
        <v>386</v>
      </c>
      <c r="EA396">
        <v>3.22989</v>
      </c>
      <c r="EB396">
        <v>2.70474</v>
      </c>
      <c r="EC396">
        <v>0.065362</v>
      </c>
      <c r="ED396">
        <v>0.0690337</v>
      </c>
      <c r="EE396">
        <v>0.0844492</v>
      </c>
      <c r="EF396">
        <v>0.0763426</v>
      </c>
      <c r="EG396">
        <v>30698.5</v>
      </c>
      <c r="EH396">
        <v>29789.9</v>
      </c>
      <c r="EI396">
        <v>31457.2</v>
      </c>
      <c r="EJ396">
        <v>30337.5</v>
      </c>
      <c r="EK396">
        <v>38586.9</v>
      </c>
      <c r="EL396">
        <v>37049.7</v>
      </c>
      <c r="EM396">
        <v>44096.3</v>
      </c>
      <c r="EN396">
        <v>42358</v>
      </c>
      <c r="EO396">
        <v>2.1543</v>
      </c>
      <c r="EP396">
        <v>1.85702</v>
      </c>
      <c r="EQ396">
        <v>0.0646487</v>
      </c>
      <c r="ER396">
        <v>0</v>
      </c>
      <c r="ES396">
        <v>23.9943</v>
      </c>
      <c r="ET396">
        <v>999.9</v>
      </c>
      <c r="EU396">
        <v>69.09999999999999</v>
      </c>
      <c r="EV396">
        <v>25.3</v>
      </c>
      <c r="EW396">
        <v>22.9399</v>
      </c>
      <c r="EX396">
        <v>60.6819</v>
      </c>
      <c r="EY396">
        <v>24.5112</v>
      </c>
      <c r="EZ396">
        <v>1</v>
      </c>
      <c r="FA396">
        <v>-0.0221011</v>
      </c>
      <c r="FB396">
        <v>1.89803</v>
      </c>
      <c r="FC396">
        <v>20.1895</v>
      </c>
      <c r="FD396">
        <v>5.21639</v>
      </c>
      <c r="FE396">
        <v>11.998</v>
      </c>
      <c r="FF396">
        <v>4.96335</v>
      </c>
      <c r="FG396">
        <v>3.29555</v>
      </c>
      <c r="FH396">
        <v>9999</v>
      </c>
      <c r="FI396">
        <v>9999</v>
      </c>
      <c r="FJ396">
        <v>9999</v>
      </c>
      <c r="FK396">
        <v>149.1</v>
      </c>
      <c r="FL396">
        <v>4.97098</v>
      </c>
      <c r="FM396">
        <v>1.86768</v>
      </c>
      <c r="FN396">
        <v>1.85898</v>
      </c>
      <c r="FO396">
        <v>1.8651</v>
      </c>
      <c r="FP396">
        <v>1.86309</v>
      </c>
      <c r="FQ396">
        <v>1.86444</v>
      </c>
      <c r="FR396">
        <v>1.85989</v>
      </c>
      <c r="FS396">
        <v>1.86399</v>
      </c>
      <c r="FT396">
        <v>0</v>
      </c>
      <c r="FU396">
        <v>0</v>
      </c>
      <c r="FV396">
        <v>0</v>
      </c>
      <c r="FW396">
        <v>0</v>
      </c>
      <c r="FX396" t="s">
        <v>364</v>
      </c>
      <c r="FY396" t="s">
        <v>365</v>
      </c>
      <c r="FZ396" t="s">
        <v>366</v>
      </c>
      <c r="GA396" t="s">
        <v>366</v>
      </c>
      <c r="GB396" t="s">
        <v>366</v>
      </c>
      <c r="GC396" t="s">
        <v>366</v>
      </c>
      <c r="GD396">
        <v>0</v>
      </c>
      <c r="GE396">
        <v>100</v>
      </c>
      <c r="GF396">
        <v>100</v>
      </c>
      <c r="GG396">
        <v>-4.517</v>
      </c>
      <c r="GH396">
        <v>-0.0905</v>
      </c>
      <c r="GI396">
        <v>-2.868309889394353</v>
      </c>
      <c r="GJ396">
        <v>-0.006773961979547998</v>
      </c>
      <c r="GK396">
        <v>-8.296070481250098E-08</v>
      </c>
      <c r="GL396">
        <v>3.322967193956903E-10</v>
      </c>
      <c r="GM396">
        <v>-0.07871069313407227</v>
      </c>
      <c r="GN396">
        <v>-0.00208336341840114</v>
      </c>
      <c r="GO396">
        <v>8.801746095907445E-05</v>
      </c>
      <c r="GP396">
        <v>-2.677693255255651E-07</v>
      </c>
      <c r="GQ396">
        <v>3</v>
      </c>
      <c r="GR396">
        <v>2052</v>
      </c>
      <c r="GS396">
        <v>2</v>
      </c>
      <c r="GT396">
        <v>18</v>
      </c>
      <c r="GU396">
        <v>66</v>
      </c>
      <c r="GV396">
        <v>65.90000000000001</v>
      </c>
      <c r="GW396">
        <v>0.7922360000000001</v>
      </c>
      <c r="GX396">
        <v>2.3938</v>
      </c>
      <c r="GY396">
        <v>1.44897</v>
      </c>
      <c r="GZ396">
        <v>2.323</v>
      </c>
      <c r="HA396">
        <v>1.55151</v>
      </c>
      <c r="HB396">
        <v>2.31689</v>
      </c>
      <c r="HC396">
        <v>30.3509</v>
      </c>
      <c r="HD396">
        <v>14.3159</v>
      </c>
      <c r="HE396">
        <v>18</v>
      </c>
      <c r="HF396">
        <v>616.866</v>
      </c>
      <c r="HG396">
        <v>428.193</v>
      </c>
      <c r="HH396">
        <v>21.8036</v>
      </c>
      <c r="HI396">
        <v>26.6328</v>
      </c>
      <c r="HJ396">
        <v>30.0007</v>
      </c>
      <c r="HK396">
        <v>26.5771</v>
      </c>
      <c r="HL396">
        <v>26.503</v>
      </c>
      <c r="HM396">
        <v>15.8947</v>
      </c>
      <c r="HN396">
        <v>45.9612</v>
      </c>
      <c r="HO396">
        <v>0</v>
      </c>
      <c r="HP396">
        <v>21.7436</v>
      </c>
      <c r="HQ396">
        <v>275.881</v>
      </c>
      <c r="HR396">
        <v>13.9841</v>
      </c>
      <c r="HS396">
        <v>99.84139999999999</v>
      </c>
      <c r="HT396">
        <v>101.22</v>
      </c>
    </row>
    <row r="397" spans="1:228">
      <c r="A397">
        <v>381</v>
      </c>
      <c r="B397">
        <v>1728494916.5</v>
      </c>
      <c r="C397">
        <v>3979</v>
      </c>
      <c r="D397" t="s">
        <v>1132</v>
      </c>
      <c r="E397" t="s">
        <v>1133</v>
      </c>
      <c r="F397">
        <v>5</v>
      </c>
      <c r="G397" t="s">
        <v>357</v>
      </c>
      <c r="H397" t="s">
        <v>1090</v>
      </c>
      <c r="I397" t="s">
        <v>359</v>
      </c>
      <c r="J397" t="s">
        <v>1091</v>
      </c>
      <c r="K397">
        <v>1728494909</v>
      </c>
      <c r="L397">
        <f>(M397)/1000</f>
        <v>0</v>
      </c>
      <c r="M397">
        <f>IF(BH397, AP397, AJ397)</f>
        <v>0</v>
      </c>
      <c r="N397">
        <f>IF(BH397, AK397, AI397)</f>
        <v>0</v>
      </c>
      <c r="O397">
        <f>BJ397 - IF(AW397&gt;1, N397*BD397*100.0/(AY397), 0)</f>
        <v>0</v>
      </c>
      <c r="P397">
        <f>((V397-L397/2)*O397-N397)/(V397+L397/2)</f>
        <v>0</v>
      </c>
      <c r="Q397">
        <f>P397*(BQ397+BR397)/1000.0</f>
        <v>0</v>
      </c>
      <c r="R397">
        <f>(BJ397 - IF(AW397&gt;1, N397*BD397*100.0/(AY397), 0))*(BQ397+BR397)/1000.0</f>
        <v>0</v>
      </c>
      <c r="S397">
        <f>2.0/((1/U397-1/T397)+SIGN(U397)*SQRT((1/U397-1/T397)*(1/U397-1/T397) + 4*BE397/((BE397+1)*(BE397+1))*(2*1/U397*1/T397-1/T397*1/T397)))</f>
        <v>0</v>
      </c>
      <c r="T397">
        <f>IF(LEFT(BF397,1)&lt;&gt;"0",IF(LEFT(BF397,1)="1",3.0,BG397),$D$5+$E$5*(BX397*BQ397/($K$5*1000))+$F$5*(BX397*BQ397/($K$5*1000))*MAX(MIN(BD397,$J$5),$I$5)*MAX(MIN(BD397,$J$5),$I$5)+$G$5*MAX(MIN(BD397,$J$5),$I$5)*(BX397*BQ397/($K$5*1000))+$H$5*(BX397*BQ397/($K$5*1000))*(BX397*BQ397/($K$5*1000)))</f>
        <v>0</v>
      </c>
      <c r="U397">
        <f>L397*(1000-(1000*0.61365*exp(17.502*Y397/(240.97+Y397))/(BQ397+BR397)+BL397)/2)/(1000*0.61365*exp(17.502*Y397/(240.97+Y397))/(BQ397+BR397)-BL397)</f>
        <v>0</v>
      </c>
      <c r="V397">
        <f>1/((BE397+1)/(S397/1.6)+1/(T397/1.37)) + BE397/((BE397+1)/(S397/1.6) + BE397/(T397/1.37))</f>
        <v>0</v>
      </c>
      <c r="W397">
        <f>(AZ397*BC397)</f>
        <v>0</v>
      </c>
      <c r="X397">
        <f>(BS397+(W397+2*0.95*5.67E-8*(((BS397+$B$7)+273)^4-(BS397+273)^4)-44100*L397)/(1.84*29.3*T397+8*0.95*5.67E-8*(BS397+273)^3))</f>
        <v>0</v>
      </c>
      <c r="Y397">
        <f>($C$7*BT397+$D$7*BU397+$E$7*X397)</f>
        <v>0</v>
      </c>
      <c r="Z397">
        <f>0.61365*exp(17.502*Y397/(240.97+Y397))</f>
        <v>0</v>
      </c>
      <c r="AA397">
        <f>(AB397/AC397*100)</f>
        <v>0</v>
      </c>
      <c r="AB397">
        <f>BL397*(BQ397+BR397)/1000</f>
        <v>0</v>
      </c>
      <c r="AC397">
        <f>0.61365*exp(17.502*BS397/(240.97+BS397))</f>
        <v>0</v>
      </c>
      <c r="AD397">
        <f>(Z397-BL397*(BQ397+BR397)/1000)</f>
        <v>0</v>
      </c>
      <c r="AE397">
        <f>(-L397*44100)</f>
        <v>0</v>
      </c>
      <c r="AF397">
        <f>2*29.3*T397*0.92*(BS397-Y397)</f>
        <v>0</v>
      </c>
      <c r="AG397">
        <f>2*0.95*5.67E-8*(((BS397+$B$7)+273)^4-(Y397+273)^4)</f>
        <v>0</v>
      </c>
      <c r="AH397">
        <f>W397+AG397+AE397+AF397</f>
        <v>0</v>
      </c>
      <c r="AI397">
        <f>BP397*AW397*(BK397-BJ397*(1000-AW397*BM397)/(1000-AW397*BL397))/(100*BD397)</f>
        <v>0</v>
      </c>
      <c r="AJ397">
        <f>1000*BP397*AW397*(BL397-BM397)/(100*BD397*(1000-AW397*BL397))</f>
        <v>0</v>
      </c>
      <c r="AK397">
        <f>(AL397 - AM397 - BQ397*1E3/(8.314*(BS397+273.15)) * AO397/BP397 * AN397) * BP397/(100*BD397) * (1000 - BM397)/1000</f>
        <v>0</v>
      </c>
      <c r="AL397">
        <v>268.5458306986883</v>
      </c>
      <c r="AM397">
        <v>253.7579333333333</v>
      </c>
      <c r="AN397">
        <v>2.464524877904778</v>
      </c>
      <c r="AO397">
        <v>66.78554749712461</v>
      </c>
      <c r="AP397">
        <f>(AR397 - AQ397 + BQ397*1E3/(8.314*(BS397+273.15)) * AT397/BP397 * AS397) * BP397/(100*BD397) * 1000/(1000 - AR397)</f>
        <v>0</v>
      </c>
      <c r="AQ397">
        <v>14.04465548027845</v>
      </c>
      <c r="AR397">
        <v>16.15726303030302</v>
      </c>
      <c r="AS397">
        <v>-4.366199189352055E-05</v>
      </c>
      <c r="AT397">
        <v>79.48988405471586</v>
      </c>
      <c r="AU397">
        <v>0</v>
      </c>
      <c r="AV397">
        <v>0</v>
      </c>
      <c r="AW397">
        <f>IF(AU397*$H$13&gt;=AY397,1.0,(AY397/(AY397-AU397*$H$13)))</f>
        <v>0</v>
      </c>
      <c r="AX397">
        <f>(AW397-1)*100</f>
        <v>0</v>
      </c>
      <c r="AY397">
        <f>MAX(0,($B$13+$C$13*BX397)/(1+$D$13*BX397)*BQ397/(BS397+273)*$E$13)</f>
        <v>0</v>
      </c>
      <c r="AZ397">
        <f>$B$11*BY397+$C$11*BZ397+$F$11*CK397*(1-CN397)</f>
        <v>0</v>
      </c>
      <c r="BA397">
        <f>AZ397*BB397</f>
        <v>0</v>
      </c>
      <c r="BB397">
        <f>($B$11*$D$9+$C$11*$D$9+$F$11*((CX397+CP397)/MAX(CX397+CP397+CY397, 0.1)*$I$9+CY397/MAX(CX397+CP397+CY397, 0.1)*$J$9))/($B$11+$C$11+$F$11)</f>
        <v>0</v>
      </c>
      <c r="BC397">
        <f>($B$11*$K$9+$C$11*$K$9+$F$11*((CX397+CP397)/MAX(CX397+CP397+CY397, 0.1)*$P$9+CY397/MAX(CX397+CP397+CY397, 0.1)*$Q$9))/($B$11+$C$11+$F$11)</f>
        <v>0</v>
      </c>
      <c r="BD397">
        <v>6</v>
      </c>
      <c r="BE397">
        <v>0.5</v>
      </c>
      <c r="BF397" t="s">
        <v>361</v>
      </c>
      <c r="BG397">
        <v>2</v>
      </c>
      <c r="BH397" t="b">
        <v>1</v>
      </c>
      <c r="BI397">
        <v>1728494909</v>
      </c>
      <c r="BJ397">
        <v>232.7666666666667</v>
      </c>
      <c r="BK397">
        <v>252.1475185185185</v>
      </c>
      <c r="BL397">
        <v>16.16678888888889</v>
      </c>
      <c r="BM397">
        <v>14.04643703703704</v>
      </c>
      <c r="BN397">
        <v>237.2422962962963</v>
      </c>
      <c r="BO397">
        <v>16.25723703703704</v>
      </c>
      <c r="BP397">
        <v>599.9982222222222</v>
      </c>
      <c r="BQ397">
        <v>97.50391481481482</v>
      </c>
      <c r="BR397">
        <v>0.1000842962962963</v>
      </c>
      <c r="BS397">
        <v>24.83947407407407</v>
      </c>
      <c r="BT397">
        <v>25.05814444444444</v>
      </c>
      <c r="BU397">
        <v>999.9000000000001</v>
      </c>
      <c r="BV397">
        <v>0</v>
      </c>
      <c r="BW397">
        <v>0</v>
      </c>
      <c r="BX397">
        <v>9981.277037037036</v>
      </c>
      <c r="BY397">
        <v>0</v>
      </c>
      <c r="BZ397">
        <v>75.14191481481483</v>
      </c>
      <c r="CA397">
        <v>-19.38074814814815</v>
      </c>
      <c r="CB397">
        <v>236.5915555555555</v>
      </c>
      <c r="CC397">
        <v>255.7396296296296</v>
      </c>
      <c r="CD397">
        <v>2.120341111111111</v>
      </c>
      <c r="CE397">
        <v>252.1475185185185</v>
      </c>
      <c r="CF397">
        <v>14.04643703703704</v>
      </c>
      <c r="CG397">
        <v>1.576324814814815</v>
      </c>
      <c r="CH397">
        <v>1.369583703703704</v>
      </c>
      <c r="CI397">
        <v>13.72928148148148</v>
      </c>
      <c r="CJ397">
        <v>11.58497777777778</v>
      </c>
      <c r="CK397">
        <v>1600.003333333333</v>
      </c>
      <c r="CL397">
        <v>0.6920143333333334</v>
      </c>
      <c r="CM397">
        <v>0.3079856666666667</v>
      </c>
      <c r="CN397">
        <v>0</v>
      </c>
      <c r="CO397">
        <v>2.163251851851852</v>
      </c>
      <c r="CP397">
        <v>0</v>
      </c>
      <c r="CQ397">
        <v>5349.144444444444</v>
      </c>
      <c r="CR397">
        <v>13790.28888888889</v>
      </c>
      <c r="CS397">
        <v>38.45114814814814</v>
      </c>
      <c r="CT397">
        <v>40.00896296296296</v>
      </c>
      <c r="CU397">
        <v>38.93725925925926</v>
      </c>
      <c r="CV397">
        <v>38.58766666666666</v>
      </c>
      <c r="CW397">
        <v>37.9627037037037</v>
      </c>
      <c r="CX397">
        <v>1107.225555555556</v>
      </c>
      <c r="CY397">
        <v>492.7777777777778</v>
      </c>
      <c r="CZ397">
        <v>0</v>
      </c>
      <c r="DA397">
        <v>1728494973.4</v>
      </c>
      <c r="DB397">
        <v>0</v>
      </c>
      <c r="DC397">
        <v>1728490956.5</v>
      </c>
      <c r="DD397" t="s">
        <v>362</v>
      </c>
      <c r="DE397">
        <v>1728490952.5</v>
      </c>
      <c r="DF397">
        <v>1728490956.5</v>
      </c>
      <c r="DG397">
        <v>1</v>
      </c>
      <c r="DH397">
        <v>-0.065</v>
      </c>
      <c r="DI397">
        <v>-0.008</v>
      </c>
      <c r="DJ397">
        <v>-3.246</v>
      </c>
      <c r="DK397">
        <v>-0.091</v>
      </c>
      <c r="DL397">
        <v>52</v>
      </c>
      <c r="DM397">
        <v>15</v>
      </c>
      <c r="DN397">
        <v>0.25</v>
      </c>
      <c r="DO397">
        <v>0.13</v>
      </c>
      <c r="DP397">
        <v>-19.239875</v>
      </c>
      <c r="DQ397">
        <v>-2.795135459662248</v>
      </c>
      <c r="DR397">
        <v>0.2934668292584359</v>
      </c>
      <c r="DS397">
        <v>0</v>
      </c>
      <c r="DT397">
        <v>2.11360475</v>
      </c>
      <c r="DU397">
        <v>0.07640926829267686</v>
      </c>
      <c r="DV397">
        <v>0.01242266859163118</v>
      </c>
      <c r="DW397">
        <v>1</v>
      </c>
      <c r="DX397">
        <v>1</v>
      </c>
      <c r="DY397">
        <v>2</v>
      </c>
      <c r="DZ397" t="s">
        <v>363</v>
      </c>
      <c r="EA397">
        <v>3.22975</v>
      </c>
      <c r="EB397">
        <v>2.70417</v>
      </c>
      <c r="EC397">
        <v>0.068151</v>
      </c>
      <c r="ED397">
        <v>0.07184210000000001</v>
      </c>
      <c r="EE397">
        <v>0.0844337</v>
      </c>
      <c r="EF397">
        <v>0.0763578</v>
      </c>
      <c r="EG397">
        <v>30605.5</v>
      </c>
      <c r="EH397">
        <v>29699.6</v>
      </c>
      <c r="EI397">
        <v>31455.9</v>
      </c>
      <c r="EJ397">
        <v>30337.1</v>
      </c>
      <c r="EK397">
        <v>38586</v>
      </c>
      <c r="EL397">
        <v>37048.8</v>
      </c>
      <c r="EM397">
        <v>44094.5</v>
      </c>
      <c r="EN397">
        <v>42357.6</v>
      </c>
      <c r="EO397">
        <v>2.15415</v>
      </c>
      <c r="EP397">
        <v>1.8569</v>
      </c>
      <c r="EQ397">
        <v>0.06443260000000001</v>
      </c>
      <c r="ER397">
        <v>0</v>
      </c>
      <c r="ES397">
        <v>23.9983</v>
      </c>
      <c r="ET397">
        <v>999.9</v>
      </c>
      <c r="EU397">
        <v>69.09999999999999</v>
      </c>
      <c r="EV397">
        <v>25.3</v>
      </c>
      <c r="EW397">
        <v>22.9399</v>
      </c>
      <c r="EX397">
        <v>61.1719</v>
      </c>
      <c r="EY397">
        <v>24.7115</v>
      </c>
      <c r="EZ397">
        <v>1</v>
      </c>
      <c r="FA397">
        <v>-0.0215523</v>
      </c>
      <c r="FB397">
        <v>1.95095</v>
      </c>
      <c r="FC397">
        <v>20.1887</v>
      </c>
      <c r="FD397">
        <v>5.21699</v>
      </c>
      <c r="FE397">
        <v>11.998</v>
      </c>
      <c r="FF397">
        <v>4.96345</v>
      </c>
      <c r="FG397">
        <v>3.2955</v>
      </c>
      <c r="FH397">
        <v>9999</v>
      </c>
      <c r="FI397">
        <v>9999</v>
      </c>
      <c r="FJ397">
        <v>9999</v>
      </c>
      <c r="FK397">
        <v>149.1</v>
      </c>
      <c r="FL397">
        <v>4.97097</v>
      </c>
      <c r="FM397">
        <v>1.86768</v>
      </c>
      <c r="FN397">
        <v>1.85898</v>
      </c>
      <c r="FO397">
        <v>1.8651</v>
      </c>
      <c r="FP397">
        <v>1.86309</v>
      </c>
      <c r="FQ397">
        <v>1.86442</v>
      </c>
      <c r="FR397">
        <v>1.85989</v>
      </c>
      <c r="FS397">
        <v>1.864</v>
      </c>
      <c r="FT397">
        <v>0</v>
      </c>
      <c r="FU397">
        <v>0</v>
      </c>
      <c r="FV397">
        <v>0</v>
      </c>
      <c r="FW397">
        <v>0</v>
      </c>
      <c r="FX397" t="s">
        <v>364</v>
      </c>
      <c r="FY397" t="s">
        <v>365</v>
      </c>
      <c r="FZ397" t="s">
        <v>366</v>
      </c>
      <c r="GA397" t="s">
        <v>366</v>
      </c>
      <c r="GB397" t="s">
        <v>366</v>
      </c>
      <c r="GC397" t="s">
        <v>366</v>
      </c>
      <c r="GD397">
        <v>0</v>
      </c>
      <c r="GE397">
        <v>100</v>
      </c>
      <c r="GF397">
        <v>100</v>
      </c>
      <c r="GG397">
        <v>-4.599</v>
      </c>
      <c r="GH397">
        <v>-0.0905</v>
      </c>
      <c r="GI397">
        <v>-2.868309889394353</v>
      </c>
      <c r="GJ397">
        <v>-0.006773961979547998</v>
      </c>
      <c r="GK397">
        <v>-8.296070481250098E-08</v>
      </c>
      <c r="GL397">
        <v>3.322967193956903E-10</v>
      </c>
      <c r="GM397">
        <v>-0.07871069313407227</v>
      </c>
      <c r="GN397">
        <v>-0.00208336341840114</v>
      </c>
      <c r="GO397">
        <v>8.801746095907445E-05</v>
      </c>
      <c r="GP397">
        <v>-2.677693255255651E-07</v>
      </c>
      <c r="GQ397">
        <v>3</v>
      </c>
      <c r="GR397">
        <v>2052</v>
      </c>
      <c r="GS397">
        <v>2</v>
      </c>
      <c r="GT397">
        <v>18</v>
      </c>
      <c r="GU397">
        <v>66.09999999999999</v>
      </c>
      <c r="GV397">
        <v>66</v>
      </c>
      <c r="GW397">
        <v>0.819092</v>
      </c>
      <c r="GX397">
        <v>2.39746</v>
      </c>
      <c r="GY397">
        <v>1.44775</v>
      </c>
      <c r="GZ397">
        <v>2.32178</v>
      </c>
      <c r="HA397">
        <v>1.55151</v>
      </c>
      <c r="HB397">
        <v>2.40967</v>
      </c>
      <c r="HC397">
        <v>30.3509</v>
      </c>
      <c r="HD397">
        <v>14.3072</v>
      </c>
      <c r="HE397">
        <v>18</v>
      </c>
      <c r="HF397">
        <v>616.8049999999999</v>
      </c>
      <c r="HG397">
        <v>428.154</v>
      </c>
      <c r="HH397">
        <v>21.7359</v>
      </c>
      <c r="HI397">
        <v>26.6364</v>
      </c>
      <c r="HJ397">
        <v>30.0007</v>
      </c>
      <c r="HK397">
        <v>26.5816</v>
      </c>
      <c r="HL397">
        <v>26.5074</v>
      </c>
      <c r="HM397">
        <v>16.49</v>
      </c>
      <c r="HN397">
        <v>45.9612</v>
      </c>
      <c r="HO397">
        <v>0</v>
      </c>
      <c r="HP397">
        <v>21.6887</v>
      </c>
      <c r="HQ397">
        <v>290.907</v>
      </c>
      <c r="HR397">
        <v>13.9802</v>
      </c>
      <c r="HS397">
        <v>99.8372</v>
      </c>
      <c r="HT397">
        <v>101.219</v>
      </c>
    </row>
    <row r="398" spans="1:228">
      <c r="A398">
        <v>382</v>
      </c>
      <c r="B398">
        <v>1728494921.5</v>
      </c>
      <c r="C398">
        <v>3984</v>
      </c>
      <c r="D398" t="s">
        <v>1134</v>
      </c>
      <c r="E398" t="s">
        <v>1135</v>
      </c>
      <c r="F398">
        <v>5</v>
      </c>
      <c r="G398" t="s">
        <v>357</v>
      </c>
      <c r="H398" t="s">
        <v>1090</v>
      </c>
      <c r="I398" t="s">
        <v>359</v>
      </c>
      <c r="J398" t="s">
        <v>1091</v>
      </c>
      <c r="K398">
        <v>1728494913.714286</v>
      </c>
      <c r="L398">
        <f>(M398)/1000</f>
        <v>0</v>
      </c>
      <c r="M398">
        <f>IF(BH398, AP398, AJ398)</f>
        <v>0</v>
      </c>
      <c r="N398">
        <f>IF(BH398, AK398, AI398)</f>
        <v>0</v>
      </c>
      <c r="O398">
        <f>BJ398 - IF(AW398&gt;1, N398*BD398*100.0/(AY398), 0)</f>
        <v>0</v>
      </c>
      <c r="P398">
        <f>((V398-L398/2)*O398-N398)/(V398+L398/2)</f>
        <v>0</v>
      </c>
      <c r="Q398">
        <f>P398*(BQ398+BR398)/1000.0</f>
        <v>0</v>
      </c>
      <c r="R398">
        <f>(BJ398 - IF(AW398&gt;1, N398*BD398*100.0/(AY398), 0))*(BQ398+BR398)/1000.0</f>
        <v>0</v>
      </c>
      <c r="S398">
        <f>2.0/((1/U398-1/T398)+SIGN(U398)*SQRT((1/U398-1/T398)*(1/U398-1/T398) + 4*BE398/((BE398+1)*(BE398+1))*(2*1/U398*1/T398-1/T398*1/T398)))</f>
        <v>0</v>
      </c>
      <c r="T398">
        <f>IF(LEFT(BF398,1)&lt;&gt;"0",IF(LEFT(BF398,1)="1",3.0,BG398),$D$5+$E$5*(BX398*BQ398/($K$5*1000))+$F$5*(BX398*BQ398/($K$5*1000))*MAX(MIN(BD398,$J$5),$I$5)*MAX(MIN(BD398,$J$5),$I$5)+$G$5*MAX(MIN(BD398,$J$5),$I$5)*(BX398*BQ398/($K$5*1000))+$H$5*(BX398*BQ398/($K$5*1000))*(BX398*BQ398/($K$5*1000)))</f>
        <v>0</v>
      </c>
      <c r="U398">
        <f>L398*(1000-(1000*0.61365*exp(17.502*Y398/(240.97+Y398))/(BQ398+BR398)+BL398)/2)/(1000*0.61365*exp(17.502*Y398/(240.97+Y398))/(BQ398+BR398)-BL398)</f>
        <v>0</v>
      </c>
      <c r="V398">
        <f>1/((BE398+1)/(S398/1.6)+1/(T398/1.37)) + BE398/((BE398+1)/(S398/1.6) + BE398/(T398/1.37))</f>
        <v>0</v>
      </c>
      <c r="W398">
        <f>(AZ398*BC398)</f>
        <v>0</v>
      </c>
      <c r="X398">
        <f>(BS398+(W398+2*0.95*5.67E-8*(((BS398+$B$7)+273)^4-(BS398+273)^4)-44100*L398)/(1.84*29.3*T398+8*0.95*5.67E-8*(BS398+273)^3))</f>
        <v>0</v>
      </c>
      <c r="Y398">
        <f>($C$7*BT398+$D$7*BU398+$E$7*X398)</f>
        <v>0</v>
      </c>
      <c r="Z398">
        <f>0.61365*exp(17.502*Y398/(240.97+Y398))</f>
        <v>0</v>
      </c>
      <c r="AA398">
        <f>(AB398/AC398*100)</f>
        <v>0</v>
      </c>
      <c r="AB398">
        <f>BL398*(BQ398+BR398)/1000</f>
        <v>0</v>
      </c>
      <c r="AC398">
        <f>0.61365*exp(17.502*BS398/(240.97+BS398))</f>
        <v>0</v>
      </c>
      <c r="AD398">
        <f>(Z398-BL398*(BQ398+BR398)/1000)</f>
        <v>0</v>
      </c>
      <c r="AE398">
        <f>(-L398*44100)</f>
        <v>0</v>
      </c>
      <c r="AF398">
        <f>2*29.3*T398*0.92*(BS398-Y398)</f>
        <v>0</v>
      </c>
      <c r="AG398">
        <f>2*0.95*5.67E-8*(((BS398+$B$7)+273)^4-(Y398+273)^4)</f>
        <v>0</v>
      </c>
      <c r="AH398">
        <f>W398+AG398+AE398+AF398</f>
        <v>0</v>
      </c>
      <c r="AI398">
        <f>BP398*AW398*(BK398-BJ398*(1000-AW398*BM398)/(1000-AW398*BL398))/(100*BD398)</f>
        <v>0</v>
      </c>
      <c r="AJ398">
        <f>1000*BP398*AW398*(BL398-BM398)/(100*BD398*(1000-AW398*BL398))</f>
        <v>0</v>
      </c>
      <c r="AK398">
        <f>(AL398 - AM398 - BQ398*1E3/(8.314*(BS398+273.15)) * AO398/BP398 * AN398) * BP398/(100*BD398) * (1000 - BM398)/1000</f>
        <v>0</v>
      </c>
      <c r="AL398">
        <v>281.2512195488212</v>
      </c>
      <c r="AM398">
        <v>266.146303030303</v>
      </c>
      <c r="AN398">
        <v>2.487325070053294</v>
      </c>
      <c r="AO398">
        <v>66.78554749712461</v>
      </c>
      <c r="AP398">
        <f>(AR398 - AQ398 + BQ398*1E3/(8.314*(BS398+273.15)) * AT398/BP398 * AS398) * BP398/(100*BD398) * 1000/(1000 - AR398)</f>
        <v>0</v>
      </c>
      <c r="AQ398">
        <v>14.0478331887453</v>
      </c>
      <c r="AR398">
        <v>16.15911575757575</v>
      </c>
      <c r="AS398">
        <v>2.616704007768889E-05</v>
      </c>
      <c r="AT398">
        <v>79.48988405471586</v>
      </c>
      <c r="AU398">
        <v>0</v>
      </c>
      <c r="AV398">
        <v>0</v>
      </c>
      <c r="AW398">
        <f>IF(AU398*$H$13&gt;=AY398,1.0,(AY398/(AY398-AU398*$H$13)))</f>
        <v>0</v>
      </c>
      <c r="AX398">
        <f>(AW398-1)*100</f>
        <v>0</v>
      </c>
      <c r="AY398">
        <f>MAX(0,($B$13+$C$13*BX398)/(1+$D$13*BX398)*BQ398/(BS398+273)*$E$13)</f>
        <v>0</v>
      </c>
      <c r="AZ398">
        <f>$B$11*BY398+$C$11*BZ398+$F$11*CK398*(1-CN398)</f>
        <v>0</v>
      </c>
      <c r="BA398">
        <f>AZ398*BB398</f>
        <v>0</v>
      </c>
      <c r="BB398">
        <f>($B$11*$D$9+$C$11*$D$9+$F$11*((CX398+CP398)/MAX(CX398+CP398+CY398, 0.1)*$I$9+CY398/MAX(CX398+CP398+CY398, 0.1)*$J$9))/($B$11+$C$11+$F$11)</f>
        <v>0</v>
      </c>
      <c r="BC398">
        <f>($B$11*$K$9+$C$11*$K$9+$F$11*((CX398+CP398)/MAX(CX398+CP398+CY398, 0.1)*$P$9+CY398/MAX(CX398+CP398+CY398, 0.1)*$Q$9))/($B$11+$C$11+$F$11)</f>
        <v>0</v>
      </c>
      <c r="BD398">
        <v>6</v>
      </c>
      <c r="BE398">
        <v>0.5</v>
      </c>
      <c r="BF398" t="s">
        <v>361</v>
      </c>
      <c r="BG398">
        <v>2</v>
      </c>
      <c r="BH398" t="b">
        <v>1</v>
      </c>
      <c r="BI398">
        <v>1728494913.714286</v>
      </c>
      <c r="BJ398">
        <v>244.1568571428571</v>
      </c>
      <c r="BK398">
        <v>263.84725</v>
      </c>
      <c r="BL398">
        <v>16.16073214285715</v>
      </c>
      <c r="BM398">
        <v>14.04448928571428</v>
      </c>
      <c r="BN398">
        <v>248.71</v>
      </c>
      <c r="BO398">
        <v>16.25118214285714</v>
      </c>
      <c r="BP398">
        <v>599.9885000000002</v>
      </c>
      <c r="BQ398">
        <v>97.50387857142859</v>
      </c>
      <c r="BR398">
        <v>0.1000476035714286</v>
      </c>
      <c r="BS398">
        <v>24.84053928571428</v>
      </c>
      <c r="BT398">
        <v>25.05698571428571</v>
      </c>
      <c r="BU398">
        <v>999.9000000000002</v>
      </c>
      <c r="BV398">
        <v>0</v>
      </c>
      <c r="BW398">
        <v>0</v>
      </c>
      <c r="BX398">
        <v>9988.216071428573</v>
      </c>
      <c r="BY398">
        <v>0</v>
      </c>
      <c r="BZ398">
        <v>75.22388571428571</v>
      </c>
      <c r="CA398">
        <v>-19.69034285714286</v>
      </c>
      <c r="CB398">
        <v>248.1674642857143</v>
      </c>
      <c r="CC398">
        <v>267.6056428571429</v>
      </c>
      <c r="CD398">
        <v>2.116235714285714</v>
      </c>
      <c r="CE398">
        <v>263.84725</v>
      </c>
      <c r="CF398">
        <v>14.04448928571428</v>
      </c>
      <c r="CG398">
        <v>1.575732857142857</v>
      </c>
      <c r="CH398">
        <v>1.3693925</v>
      </c>
      <c r="CI398">
        <v>13.72351428571429</v>
      </c>
      <c r="CJ398">
        <v>11.582875</v>
      </c>
      <c r="CK398">
        <v>1599.983214285714</v>
      </c>
      <c r="CL398">
        <v>0.6920165714285716</v>
      </c>
      <c r="CM398">
        <v>0.3079834285714286</v>
      </c>
      <c r="CN398">
        <v>0</v>
      </c>
      <c r="CO398">
        <v>2.154035714285714</v>
      </c>
      <c r="CP398">
        <v>0</v>
      </c>
      <c r="CQ398">
        <v>5343.909642857143</v>
      </c>
      <c r="CR398">
        <v>13790.125</v>
      </c>
      <c r="CS398">
        <v>38.53549999999999</v>
      </c>
      <c r="CT398">
        <v>40.08232142857141</v>
      </c>
      <c r="CU398">
        <v>39.00639285714286</v>
      </c>
      <c r="CV398">
        <v>38.69164285714286</v>
      </c>
      <c r="CW398">
        <v>38.04214285714285</v>
      </c>
      <c r="CX398">
        <v>1107.216071428571</v>
      </c>
      <c r="CY398">
        <v>492.767142857143</v>
      </c>
      <c r="CZ398">
        <v>0</v>
      </c>
      <c r="DA398">
        <v>1728494978.2</v>
      </c>
      <c r="DB398">
        <v>0</v>
      </c>
      <c r="DC398">
        <v>1728490956.5</v>
      </c>
      <c r="DD398" t="s">
        <v>362</v>
      </c>
      <c r="DE398">
        <v>1728490952.5</v>
      </c>
      <c r="DF398">
        <v>1728490956.5</v>
      </c>
      <c r="DG398">
        <v>1</v>
      </c>
      <c r="DH398">
        <v>-0.065</v>
      </c>
      <c r="DI398">
        <v>-0.008</v>
      </c>
      <c r="DJ398">
        <v>-3.246</v>
      </c>
      <c r="DK398">
        <v>-0.091</v>
      </c>
      <c r="DL398">
        <v>52</v>
      </c>
      <c r="DM398">
        <v>15</v>
      </c>
      <c r="DN398">
        <v>0.25</v>
      </c>
      <c r="DO398">
        <v>0.13</v>
      </c>
      <c r="DP398">
        <v>-19.55121707317073</v>
      </c>
      <c r="DQ398">
        <v>-3.835300348432059</v>
      </c>
      <c r="DR398">
        <v>0.4005015379541367</v>
      </c>
      <c r="DS398">
        <v>0</v>
      </c>
      <c r="DT398">
        <v>2.11706</v>
      </c>
      <c r="DU398">
        <v>-0.04102641114982194</v>
      </c>
      <c r="DV398">
        <v>0.007727143794411489</v>
      </c>
      <c r="DW398">
        <v>1</v>
      </c>
      <c r="DX398">
        <v>1</v>
      </c>
      <c r="DY398">
        <v>2</v>
      </c>
      <c r="DZ398" t="s">
        <v>363</v>
      </c>
      <c r="EA398">
        <v>3.2297</v>
      </c>
      <c r="EB398">
        <v>2.70423</v>
      </c>
      <c r="EC398">
        <v>0.0709099</v>
      </c>
      <c r="ED398">
        <v>0.0746294</v>
      </c>
      <c r="EE398">
        <v>0.0844404</v>
      </c>
      <c r="EF398">
        <v>0.076363</v>
      </c>
      <c r="EG398">
        <v>30515.2</v>
      </c>
      <c r="EH398">
        <v>29610.3</v>
      </c>
      <c r="EI398">
        <v>31456.1</v>
      </c>
      <c r="EJ398">
        <v>30337</v>
      </c>
      <c r="EK398">
        <v>38585.8</v>
      </c>
      <c r="EL398">
        <v>37048.6</v>
      </c>
      <c r="EM398">
        <v>44094.5</v>
      </c>
      <c r="EN398">
        <v>42357.4</v>
      </c>
      <c r="EO398">
        <v>2.15377</v>
      </c>
      <c r="EP398">
        <v>1.85665</v>
      </c>
      <c r="EQ398">
        <v>0.0638962</v>
      </c>
      <c r="ER398">
        <v>0</v>
      </c>
      <c r="ES398">
        <v>24.0016</v>
      </c>
      <c r="ET398">
        <v>999.9</v>
      </c>
      <c r="EU398">
        <v>69.09999999999999</v>
      </c>
      <c r="EV398">
        <v>25.3</v>
      </c>
      <c r="EW398">
        <v>22.9406</v>
      </c>
      <c r="EX398">
        <v>60.9719</v>
      </c>
      <c r="EY398">
        <v>24.8237</v>
      </c>
      <c r="EZ398">
        <v>1</v>
      </c>
      <c r="FA398">
        <v>-0.0211789</v>
      </c>
      <c r="FB398">
        <v>1.96916</v>
      </c>
      <c r="FC398">
        <v>20.1885</v>
      </c>
      <c r="FD398">
        <v>5.21684</v>
      </c>
      <c r="FE398">
        <v>11.998</v>
      </c>
      <c r="FF398">
        <v>4.9635</v>
      </c>
      <c r="FG398">
        <v>3.29548</v>
      </c>
      <c r="FH398">
        <v>9999</v>
      </c>
      <c r="FI398">
        <v>9999</v>
      </c>
      <c r="FJ398">
        <v>9999</v>
      </c>
      <c r="FK398">
        <v>149.1</v>
      </c>
      <c r="FL398">
        <v>4.97097</v>
      </c>
      <c r="FM398">
        <v>1.86768</v>
      </c>
      <c r="FN398">
        <v>1.85898</v>
      </c>
      <c r="FO398">
        <v>1.86509</v>
      </c>
      <c r="FP398">
        <v>1.86309</v>
      </c>
      <c r="FQ398">
        <v>1.86443</v>
      </c>
      <c r="FR398">
        <v>1.85989</v>
      </c>
      <c r="FS398">
        <v>1.86401</v>
      </c>
      <c r="FT398">
        <v>0</v>
      </c>
      <c r="FU398">
        <v>0</v>
      </c>
      <c r="FV398">
        <v>0</v>
      </c>
      <c r="FW398">
        <v>0</v>
      </c>
      <c r="FX398" t="s">
        <v>364</v>
      </c>
      <c r="FY398" t="s">
        <v>365</v>
      </c>
      <c r="FZ398" t="s">
        <v>366</v>
      </c>
      <c r="GA398" t="s">
        <v>366</v>
      </c>
      <c r="GB398" t="s">
        <v>366</v>
      </c>
      <c r="GC398" t="s">
        <v>366</v>
      </c>
      <c r="GD398">
        <v>0</v>
      </c>
      <c r="GE398">
        <v>100</v>
      </c>
      <c r="GF398">
        <v>100</v>
      </c>
      <c r="GG398">
        <v>-4.681</v>
      </c>
      <c r="GH398">
        <v>-0.0905</v>
      </c>
      <c r="GI398">
        <v>-2.868309889394353</v>
      </c>
      <c r="GJ398">
        <v>-0.006773961979547998</v>
      </c>
      <c r="GK398">
        <v>-8.296070481250098E-08</v>
      </c>
      <c r="GL398">
        <v>3.322967193956903E-10</v>
      </c>
      <c r="GM398">
        <v>-0.07871069313407227</v>
      </c>
      <c r="GN398">
        <v>-0.00208336341840114</v>
      </c>
      <c r="GO398">
        <v>8.801746095907445E-05</v>
      </c>
      <c r="GP398">
        <v>-2.677693255255651E-07</v>
      </c>
      <c r="GQ398">
        <v>3</v>
      </c>
      <c r="GR398">
        <v>2052</v>
      </c>
      <c r="GS398">
        <v>2</v>
      </c>
      <c r="GT398">
        <v>18</v>
      </c>
      <c r="GU398">
        <v>66.2</v>
      </c>
      <c r="GV398">
        <v>66.09999999999999</v>
      </c>
      <c r="GW398">
        <v>0.8483889999999999</v>
      </c>
      <c r="GX398">
        <v>2.39868</v>
      </c>
      <c r="GY398">
        <v>1.44775</v>
      </c>
      <c r="GZ398">
        <v>2.323</v>
      </c>
      <c r="HA398">
        <v>1.55151</v>
      </c>
      <c r="HB398">
        <v>2.23877</v>
      </c>
      <c r="HC398">
        <v>30.3509</v>
      </c>
      <c r="HD398">
        <v>14.3072</v>
      </c>
      <c r="HE398">
        <v>18</v>
      </c>
      <c r="HF398">
        <v>616.58</v>
      </c>
      <c r="HG398">
        <v>428.041</v>
      </c>
      <c r="HH398">
        <v>21.6756</v>
      </c>
      <c r="HI398">
        <v>26.6403</v>
      </c>
      <c r="HJ398">
        <v>30.0005</v>
      </c>
      <c r="HK398">
        <v>26.5858</v>
      </c>
      <c r="HL398">
        <v>26.5118</v>
      </c>
      <c r="HM398">
        <v>17.0372</v>
      </c>
      <c r="HN398">
        <v>46.2359</v>
      </c>
      <c r="HO398">
        <v>0</v>
      </c>
      <c r="HP398">
        <v>21.6322</v>
      </c>
      <c r="HQ398">
        <v>300.925</v>
      </c>
      <c r="HR398">
        <v>13.9749</v>
      </c>
      <c r="HS398">
        <v>99.83750000000001</v>
      </c>
      <c r="HT398">
        <v>101.218</v>
      </c>
    </row>
    <row r="399" spans="1:228">
      <c r="A399">
        <v>383</v>
      </c>
      <c r="B399">
        <v>1728494926.5</v>
      </c>
      <c r="C399">
        <v>3989</v>
      </c>
      <c r="D399" t="s">
        <v>1136</v>
      </c>
      <c r="E399" t="s">
        <v>1137</v>
      </c>
      <c r="F399">
        <v>5</v>
      </c>
      <c r="G399" t="s">
        <v>357</v>
      </c>
      <c r="H399" t="s">
        <v>1090</v>
      </c>
      <c r="I399" t="s">
        <v>359</v>
      </c>
      <c r="J399" t="s">
        <v>1091</v>
      </c>
      <c r="K399">
        <v>1728494919</v>
      </c>
      <c r="L399">
        <f>(M399)/1000</f>
        <v>0</v>
      </c>
      <c r="M399">
        <f>IF(BH399, AP399, AJ399)</f>
        <v>0</v>
      </c>
      <c r="N399">
        <f>IF(BH399, AK399, AI399)</f>
        <v>0</v>
      </c>
      <c r="O399">
        <f>BJ399 - IF(AW399&gt;1, N399*BD399*100.0/(AY399), 0)</f>
        <v>0</v>
      </c>
      <c r="P399">
        <f>((V399-L399/2)*O399-N399)/(V399+L399/2)</f>
        <v>0</v>
      </c>
      <c r="Q399">
        <f>P399*(BQ399+BR399)/1000.0</f>
        <v>0</v>
      </c>
      <c r="R399">
        <f>(BJ399 - IF(AW399&gt;1, N399*BD399*100.0/(AY399), 0))*(BQ399+BR399)/1000.0</f>
        <v>0</v>
      </c>
      <c r="S399">
        <f>2.0/((1/U399-1/T399)+SIGN(U399)*SQRT((1/U399-1/T399)*(1/U399-1/T399) + 4*BE399/((BE399+1)*(BE399+1))*(2*1/U399*1/T399-1/T399*1/T399)))</f>
        <v>0</v>
      </c>
      <c r="T399">
        <f>IF(LEFT(BF399,1)&lt;&gt;"0",IF(LEFT(BF399,1)="1",3.0,BG399),$D$5+$E$5*(BX399*BQ399/($K$5*1000))+$F$5*(BX399*BQ399/($K$5*1000))*MAX(MIN(BD399,$J$5),$I$5)*MAX(MIN(BD399,$J$5),$I$5)+$G$5*MAX(MIN(BD399,$J$5),$I$5)*(BX399*BQ399/($K$5*1000))+$H$5*(BX399*BQ399/($K$5*1000))*(BX399*BQ399/($K$5*1000)))</f>
        <v>0</v>
      </c>
      <c r="U399">
        <f>L399*(1000-(1000*0.61365*exp(17.502*Y399/(240.97+Y399))/(BQ399+BR399)+BL399)/2)/(1000*0.61365*exp(17.502*Y399/(240.97+Y399))/(BQ399+BR399)-BL399)</f>
        <v>0</v>
      </c>
      <c r="V399">
        <f>1/((BE399+1)/(S399/1.6)+1/(T399/1.37)) + BE399/((BE399+1)/(S399/1.6) + BE399/(T399/1.37))</f>
        <v>0</v>
      </c>
      <c r="W399">
        <f>(AZ399*BC399)</f>
        <v>0</v>
      </c>
      <c r="X399">
        <f>(BS399+(W399+2*0.95*5.67E-8*(((BS399+$B$7)+273)^4-(BS399+273)^4)-44100*L399)/(1.84*29.3*T399+8*0.95*5.67E-8*(BS399+273)^3))</f>
        <v>0</v>
      </c>
      <c r="Y399">
        <f>($C$7*BT399+$D$7*BU399+$E$7*X399)</f>
        <v>0</v>
      </c>
      <c r="Z399">
        <f>0.61365*exp(17.502*Y399/(240.97+Y399))</f>
        <v>0</v>
      </c>
      <c r="AA399">
        <f>(AB399/AC399*100)</f>
        <v>0</v>
      </c>
      <c r="AB399">
        <f>BL399*(BQ399+BR399)/1000</f>
        <v>0</v>
      </c>
      <c r="AC399">
        <f>0.61365*exp(17.502*BS399/(240.97+BS399))</f>
        <v>0</v>
      </c>
      <c r="AD399">
        <f>(Z399-BL399*(BQ399+BR399)/1000)</f>
        <v>0</v>
      </c>
      <c r="AE399">
        <f>(-L399*44100)</f>
        <v>0</v>
      </c>
      <c r="AF399">
        <f>2*29.3*T399*0.92*(BS399-Y399)</f>
        <v>0</v>
      </c>
      <c r="AG399">
        <f>2*0.95*5.67E-8*(((BS399+$B$7)+273)^4-(Y399+273)^4)</f>
        <v>0</v>
      </c>
      <c r="AH399">
        <f>W399+AG399+AE399+AF399</f>
        <v>0</v>
      </c>
      <c r="AI399">
        <f>BP399*AW399*(BK399-BJ399*(1000-AW399*BM399)/(1000-AW399*BL399))/(100*BD399)</f>
        <v>0</v>
      </c>
      <c r="AJ399">
        <f>1000*BP399*AW399*(BL399-BM399)/(100*BD399*(1000-AW399*BL399))</f>
        <v>0</v>
      </c>
      <c r="AK399">
        <f>(AL399 - AM399 - BQ399*1E3/(8.314*(BS399+273.15)) * AO399/BP399 * AN399) * BP399/(100*BD399) * (1000 - BM399)/1000</f>
        <v>0</v>
      </c>
      <c r="AL399">
        <v>294.192482489316</v>
      </c>
      <c r="AM399">
        <v>278.6132909090909</v>
      </c>
      <c r="AN399">
        <v>2.499495859089998</v>
      </c>
      <c r="AO399">
        <v>66.78554749712461</v>
      </c>
      <c r="AP399">
        <f>(AR399 - AQ399 + BQ399*1E3/(8.314*(BS399+273.15)) * AT399/BP399 * AS399) * BP399/(100*BD399) * 1000/(1000 - AR399)</f>
        <v>0</v>
      </c>
      <c r="AQ399">
        <v>14.02480843827705</v>
      </c>
      <c r="AR399">
        <v>16.15242484848485</v>
      </c>
      <c r="AS399">
        <v>1.219934711273754E-05</v>
      </c>
      <c r="AT399">
        <v>79.48988405471586</v>
      </c>
      <c r="AU399">
        <v>0</v>
      </c>
      <c r="AV399">
        <v>0</v>
      </c>
      <c r="AW399">
        <f>IF(AU399*$H$13&gt;=AY399,1.0,(AY399/(AY399-AU399*$H$13)))</f>
        <v>0</v>
      </c>
      <c r="AX399">
        <f>(AW399-1)*100</f>
        <v>0</v>
      </c>
      <c r="AY399">
        <f>MAX(0,($B$13+$C$13*BX399)/(1+$D$13*BX399)*BQ399/(BS399+273)*$E$13)</f>
        <v>0</v>
      </c>
      <c r="AZ399">
        <f>$B$11*BY399+$C$11*BZ399+$F$11*CK399*(1-CN399)</f>
        <v>0</v>
      </c>
      <c r="BA399">
        <f>AZ399*BB399</f>
        <v>0</v>
      </c>
      <c r="BB399">
        <f>($B$11*$D$9+$C$11*$D$9+$F$11*((CX399+CP399)/MAX(CX399+CP399+CY399, 0.1)*$I$9+CY399/MAX(CX399+CP399+CY399, 0.1)*$J$9))/($B$11+$C$11+$F$11)</f>
        <v>0</v>
      </c>
      <c r="BC399">
        <f>($B$11*$K$9+$C$11*$K$9+$F$11*((CX399+CP399)/MAX(CX399+CP399+CY399, 0.1)*$P$9+CY399/MAX(CX399+CP399+CY399, 0.1)*$Q$9))/($B$11+$C$11+$F$11)</f>
        <v>0</v>
      </c>
      <c r="BD399">
        <v>6</v>
      </c>
      <c r="BE399">
        <v>0.5</v>
      </c>
      <c r="BF399" t="s">
        <v>361</v>
      </c>
      <c r="BG399">
        <v>2</v>
      </c>
      <c r="BH399" t="b">
        <v>1</v>
      </c>
      <c r="BI399">
        <v>1728494919</v>
      </c>
      <c r="BJ399">
        <v>256.9848888888889</v>
      </c>
      <c r="BK399">
        <v>277.1624444444444</v>
      </c>
      <c r="BL399">
        <v>16.15836296296296</v>
      </c>
      <c r="BM399">
        <v>14.03626666666667</v>
      </c>
      <c r="BN399">
        <v>261.6251111111112</v>
      </c>
      <c r="BO399">
        <v>16.24882962962963</v>
      </c>
      <c r="BP399">
        <v>600.0048888888889</v>
      </c>
      <c r="BQ399">
        <v>97.50361851851851</v>
      </c>
      <c r="BR399">
        <v>0.1000632814814815</v>
      </c>
      <c r="BS399">
        <v>24.83967407407407</v>
      </c>
      <c r="BT399">
        <v>25.05337037037037</v>
      </c>
      <c r="BU399">
        <v>999.9000000000001</v>
      </c>
      <c r="BV399">
        <v>0</v>
      </c>
      <c r="BW399">
        <v>0</v>
      </c>
      <c r="BX399">
        <v>10000.85814814815</v>
      </c>
      <c r="BY399">
        <v>0</v>
      </c>
      <c r="BZ399">
        <v>75.38629629629631</v>
      </c>
      <c r="CA399">
        <v>-20.1775962962963</v>
      </c>
      <c r="CB399">
        <v>261.2055555555555</v>
      </c>
      <c r="CC399">
        <v>281.1081111111111</v>
      </c>
      <c r="CD399">
        <v>2.122099259259259</v>
      </c>
      <c r="CE399">
        <v>277.1624444444444</v>
      </c>
      <c r="CF399">
        <v>14.03626666666667</v>
      </c>
      <c r="CG399">
        <v>1.575498888888889</v>
      </c>
      <c r="CH399">
        <v>1.368586296296296</v>
      </c>
      <c r="CI399">
        <v>13.72122962962963</v>
      </c>
      <c r="CJ399">
        <v>11.57396296296296</v>
      </c>
      <c r="CK399">
        <v>1599.962222222222</v>
      </c>
      <c r="CL399">
        <v>0.6920036666666666</v>
      </c>
      <c r="CM399">
        <v>0.3079963333333333</v>
      </c>
      <c r="CN399">
        <v>0</v>
      </c>
      <c r="CO399">
        <v>2.157674074074074</v>
      </c>
      <c r="CP399">
        <v>0</v>
      </c>
      <c r="CQ399">
        <v>5338.785185185186</v>
      </c>
      <c r="CR399">
        <v>13789.87777777778</v>
      </c>
      <c r="CS399">
        <v>38.62477777777777</v>
      </c>
      <c r="CT399">
        <v>40.15481481481481</v>
      </c>
      <c r="CU399">
        <v>39.0877037037037</v>
      </c>
      <c r="CV399">
        <v>38.80288888888889</v>
      </c>
      <c r="CW399">
        <v>38.12937037037037</v>
      </c>
      <c r="CX399">
        <v>1107.18037037037</v>
      </c>
      <c r="CY399">
        <v>492.7818518518518</v>
      </c>
      <c r="CZ399">
        <v>0</v>
      </c>
      <c r="DA399">
        <v>1728494983.6</v>
      </c>
      <c r="DB399">
        <v>0</v>
      </c>
      <c r="DC399">
        <v>1728490956.5</v>
      </c>
      <c r="DD399" t="s">
        <v>362</v>
      </c>
      <c r="DE399">
        <v>1728490952.5</v>
      </c>
      <c r="DF399">
        <v>1728490956.5</v>
      </c>
      <c r="DG399">
        <v>1</v>
      </c>
      <c r="DH399">
        <v>-0.065</v>
      </c>
      <c r="DI399">
        <v>-0.008</v>
      </c>
      <c r="DJ399">
        <v>-3.246</v>
      </c>
      <c r="DK399">
        <v>-0.091</v>
      </c>
      <c r="DL399">
        <v>52</v>
      </c>
      <c r="DM399">
        <v>15</v>
      </c>
      <c r="DN399">
        <v>0.25</v>
      </c>
      <c r="DO399">
        <v>0.13</v>
      </c>
      <c r="DP399">
        <v>-19.90275853658536</v>
      </c>
      <c r="DQ399">
        <v>-5.318558885017443</v>
      </c>
      <c r="DR399">
        <v>0.5276875479682892</v>
      </c>
      <c r="DS399">
        <v>0</v>
      </c>
      <c r="DT399">
        <v>2.122011951219512</v>
      </c>
      <c r="DU399">
        <v>0.05064648083623521</v>
      </c>
      <c r="DV399">
        <v>0.01625600605247515</v>
      </c>
      <c r="DW399">
        <v>1</v>
      </c>
      <c r="DX399">
        <v>1</v>
      </c>
      <c r="DY399">
        <v>2</v>
      </c>
      <c r="DZ399" t="s">
        <v>363</v>
      </c>
      <c r="EA399">
        <v>3.2299</v>
      </c>
      <c r="EB399">
        <v>2.7045</v>
      </c>
      <c r="EC399">
        <v>0.07364800000000001</v>
      </c>
      <c r="ED399">
        <v>0.07737040000000001</v>
      </c>
      <c r="EE399">
        <v>0.08440159999999999</v>
      </c>
      <c r="EF399">
        <v>0.0760412</v>
      </c>
      <c r="EG399">
        <v>30424.9</v>
      </c>
      <c r="EH399">
        <v>29522.3</v>
      </c>
      <c r="EI399">
        <v>31455.9</v>
      </c>
      <c r="EJ399">
        <v>30336.7</v>
      </c>
      <c r="EK399">
        <v>38587.2</v>
      </c>
      <c r="EL399">
        <v>37061.2</v>
      </c>
      <c r="EM399">
        <v>44094.1</v>
      </c>
      <c r="EN399">
        <v>42357</v>
      </c>
      <c r="EO399">
        <v>2.15408</v>
      </c>
      <c r="EP399">
        <v>1.8566</v>
      </c>
      <c r="EQ399">
        <v>0.0634715</v>
      </c>
      <c r="ER399">
        <v>0</v>
      </c>
      <c r="ES399">
        <v>24.0057</v>
      </c>
      <c r="ET399">
        <v>999.9</v>
      </c>
      <c r="EU399">
        <v>69.09999999999999</v>
      </c>
      <c r="EV399">
        <v>25.3</v>
      </c>
      <c r="EW399">
        <v>22.9403</v>
      </c>
      <c r="EX399">
        <v>60.8919</v>
      </c>
      <c r="EY399">
        <v>24.4752</v>
      </c>
      <c r="EZ399">
        <v>1</v>
      </c>
      <c r="FA399">
        <v>-0.0206809</v>
      </c>
      <c r="FB399">
        <v>1.99268</v>
      </c>
      <c r="FC399">
        <v>20.1883</v>
      </c>
      <c r="FD399">
        <v>5.21699</v>
      </c>
      <c r="FE399">
        <v>11.998</v>
      </c>
      <c r="FF399">
        <v>4.9637</v>
      </c>
      <c r="FG399">
        <v>3.2957</v>
      </c>
      <c r="FH399">
        <v>9999</v>
      </c>
      <c r="FI399">
        <v>9999</v>
      </c>
      <c r="FJ399">
        <v>9999</v>
      </c>
      <c r="FK399">
        <v>149.1</v>
      </c>
      <c r="FL399">
        <v>4.97098</v>
      </c>
      <c r="FM399">
        <v>1.86768</v>
      </c>
      <c r="FN399">
        <v>1.85898</v>
      </c>
      <c r="FO399">
        <v>1.8651</v>
      </c>
      <c r="FP399">
        <v>1.86309</v>
      </c>
      <c r="FQ399">
        <v>1.86444</v>
      </c>
      <c r="FR399">
        <v>1.85989</v>
      </c>
      <c r="FS399">
        <v>1.864</v>
      </c>
      <c r="FT399">
        <v>0</v>
      </c>
      <c r="FU399">
        <v>0</v>
      </c>
      <c r="FV399">
        <v>0</v>
      </c>
      <c r="FW399">
        <v>0</v>
      </c>
      <c r="FX399" t="s">
        <v>364</v>
      </c>
      <c r="FY399" t="s">
        <v>365</v>
      </c>
      <c r="FZ399" t="s">
        <v>366</v>
      </c>
      <c r="GA399" t="s">
        <v>366</v>
      </c>
      <c r="GB399" t="s">
        <v>366</v>
      </c>
      <c r="GC399" t="s">
        <v>366</v>
      </c>
      <c r="GD399">
        <v>0</v>
      </c>
      <c r="GE399">
        <v>100</v>
      </c>
      <c r="GF399">
        <v>100</v>
      </c>
      <c r="GG399">
        <v>-4.765</v>
      </c>
      <c r="GH399">
        <v>-0.09039999999999999</v>
      </c>
      <c r="GI399">
        <v>-2.868309889394353</v>
      </c>
      <c r="GJ399">
        <v>-0.006773961979547998</v>
      </c>
      <c r="GK399">
        <v>-8.296070481250098E-08</v>
      </c>
      <c r="GL399">
        <v>3.322967193956903E-10</v>
      </c>
      <c r="GM399">
        <v>-0.07871069313407227</v>
      </c>
      <c r="GN399">
        <v>-0.00208336341840114</v>
      </c>
      <c r="GO399">
        <v>8.801746095907445E-05</v>
      </c>
      <c r="GP399">
        <v>-2.677693255255651E-07</v>
      </c>
      <c r="GQ399">
        <v>3</v>
      </c>
      <c r="GR399">
        <v>2052</v>
      </c>
      <c r="GS399">
        <v>2</v>
      </c>
      <c r="GT399">
        <v>18</v>
      </c>
      <c r="GU399">
        <v>66.2</v>
      </c>
      <c r="GV399">
        <v>66.2</v>
      </c>
      <c r="GW399">
        <v>0.875244</v>
      </c>
      <c r="GX399">
        <v>2.39868</v>
      </c>
      <c r="GY399">
        <v>1.44775</v>
      </c>
      <c r="GZ399">
        <v>2.323</v>
      </c>
      <c r="HA399">
        <v>1.55151</v>
      </c>
      <c r="HB399">
        <v>2.34985</v>
      </c>
      <c r="HC399">
        <v>30.3724</v>
      </c>
      <c r="HD399">
        <v>14.3159</v>
      </c>
      <c r="HE399">
        <v>18</v>
      </c>
      <c r="HF399">
        <v>616.843</v>
      </c>
      <c r="HG399">
        <v>428.044</v>
      </c>
      <c r="HH399">
        <v>21.6176</v>
      </c>
      <c r="HI399">
        <v>26.6449</v>
      </c>
      <c r="HJ399">
        <v>30.0005</v>
      </c>
      <c r="HK399">
        <v>26.5903</v>
      </c>
      <c r="HL399">
        <v>26.516</v>
      </c>
      <c r="HM399">
        <v>17.6247</v>
      </c>
      <c r="HN399">
        <v>46.2359</v>
      </c>
      <c r="HO399">
        <v>0</v>
      </c>
      <c r="HP399">
        <v>21.5818</v>
      </c>
      <c r="HQ399">
        <v>315.952</v>
      </c>
      <c r="HR399">
        <v>13.9806</v>
      </c>
      <c r="HS399">
        <v>99.8366</v>
      </c>
      <c r="HT399">
        <v>101.217</v>
      </c>
    </row>
    <row r="400" spans="1:228">
      <c r="A400">
        <v>384</v>
      </c>
      <c r="B400">
        <v>1728494931.5</v>
      </c>
      <c r="C400">
        <v>3994</v>
      </c>
      <c r="D400" t="s">
        <v>1138</v>
      </c>
      <c r="E400" t="s">
        <v>1139</v>
      </c>
      <c r="F400">
        <v>5</v>
      </c>
      <c r="G400" t="s">
        <v>357</v>
      </c>
      <c r="H400" t="s">
        <v>1090</v>
      </c>
      <c r="I400" t="s">
        <v>359</v>
      </c>
      <c r="J400" t="s">
        <v>1091</v>
      </c>
      <c r="K400">
        <v>1728494923.714286</v>
      </c>
      <c r="L400">
        <f>(M400)/1000</f>
        <v>0</v>
      </c>
      <c r="M400">
        <f>IF(BH400, AP400, AJ400)</f>
        <v>0</v>
      </c>
      <c r="N400">
        <f>IF(BH400, AK400, AI400)</f>
        <v>0</v>
      </c>
      <c r="O400">
        <f>BJ400 - IF(AW400&gt;1, N400*BD400*100.0/(AY400), 0)</f>
        <v>0</v>
      </c>
      <c r="P400">
        <f>((V400-L400/2)*O400-N400)/(V400+L400/2)</f>
        <v>0</v>
      </c>
      <c r="Q400">
        <f>P400*(BQ400+BR400)/1000.0</f>
        <v>0</v>
      </c>
      <c r="R400">
        <f>(BJ400 - IF(AW400&gt;1, N400*BD400*100.0/(AY400), 0))*(BQ400+BR400)/1000.0</f>
        <v>0</v>
      </c>
      <c r="S400">
        <f>2.0/((1/U400-1/T400)+SIGN(U400)*SQRT((1/U400-1/T400)*(1/U400-1/T400) + 4*BE400/((BE400+1)*(BE400+1))*(2*1/U400*1/T400-1/T400*1/T400)))</f>
        <v>0</v>
      </c>
      <c r="T400">
        <f>IF(LEFT(BF400,1)&lt;&gt;"0",IF(LEFT(BF400,1)="1",3.0,BG400),$D$5+$E$5*(BX400*BQ400/($K$5*1000))+$F$5*(BX400*BQ400/($K$5*1000))*MAX(MIN(BD400,$J$5),$I$5)*MAX(MIN(BD400,$J$5),$I$5)+$G$5*MAX(MIN(BD400,$J$5),$I$5)*(BX400*BQ400/($K$5*1000))+$H$5*(BX400*BQ400/($K$5*1000))*(BX400*BQ400/($K$5*1000)))</f>
        <v>0</v>
      </c>
      <c r="U400">
        <f>L400*(1000-(1000*0.61365*exp(17.502*Y400/(240.97+Y400))/(BQ400+BR400)+BL400)/2)/(1000*0.61365*exp(17.502*Y400/(240.97+Y400))/(BQ400+BR400)-BL400)</f>
        <v>0</v>
      </c>
      <c r="V400">
        <f>1/((BE400+1)/(S400/1.6)+1/(T400/1.37)) + BE400/((BE400+1)/(S400/1.6) + BE400/(T400/1.37))</f>
        <v>0</v>
      </c>
      <c r="W400">
        <f>(AZ400*BC400)</f>
        <v>0</v>
      </c>
      <c r="X400">
        <f>(BS400+(W400+2*0.95*5.67E-8*(((BS400+$B$7)+273)^4-(BS400+273)^4)-44100*L400)/(1.84*29.3*T400+8*0.95*5.67E-8*(BS400+273)^3))</f>
        <v>0</v>
      </c>
      <c r="Y400">
        <f>($C$7*BT400+$D$7*BU400+$E$7*X400)</f>
        <v>0</v>
      </c>
      <c r="Z400">
        <f>0.61365*exp(17.502*Y400/(240.97+Y400))</f>
        <v>0</v>
      </c>
      <c r="AA400">
        <f>(AB400/AC400*100)</f>
        <v>0</v>
      </c>
      <c r="AB400">
        <f>BL400*(BQ400+BR400)/1000</f>
        <v>0</v>
      </c>
      <c r="AC400">
        <f>0.61365*exp(17.502*BS400/(240.97+BS400))</f>
        <v>0</v>
      </c>
      <c r="AD400">
        <f>(Z400-BL400*(BQ400+BR400)/1000)</f>
        <v>0</v>
      </c>
      <c r="AE400">
        <f>(-L400*44100)</f>
        <v>0</v>
      </c>
      <c r="AF400">
        <f>2*29.3*T400*0.92*(BS400-Y400)</f>
        <v>0</v>
      </c>
      <c r="AG400">
        <f>2*0.95*5.67E-8*(((BS400+$B$7)+273)^4-(Y400+273)^4)</f>
        <v>0</v>
      </c>
      <c r="AH400">
        <f>W400+AG400+AE400+AF400</f>
        <v>0</v>
      </c>
      <c r="AI400">
        <f>BP400*AW400*(BK400-BJ400*(1000-AW400*BM400)/(1000-AW400*BL400))/(100*BD400)</f>
        <v>0</v>
      </c>
      <c r="AJ400">
        <f>1000*BP400*AW400*(BL400-BM400)/(100*BD400*(1000-AW400*BL400))</f>
        <v>0</v>
      </c>
      <c r="AK400">
        <f>(AL400 - AM400 - BQ400*1E3/(8.314*(BS400+273.15)) * AO400/BP400 * AN400) * BP400/(100*BD400) * (1000 - BM400)/1000</f>
        <v>0</v>
      </c>
      <c r="AL400">
        <v>306.7071985357375</v>
      </c>
      <c r="AM400">
        <v>291.0235515151515</v>
      </c>
      <c r="AN400">
        <v>2.469338291301312</v>
      </c>
      <c r="AO400">
        <v>66.78554749712461</v>
      </c>
      <c r="AP400">
        <f>(AR400 - AQ400 + BQ400*1E3/(8.314*(BS400+273.15)) * AT400/BP400 * AS400) * BP400/(100*BD400) * 1000/(1000 - AR400)</f>
        <v>0</v>
      </c>
      <c r="AQ400">
        <v>13.9603499201941</v>
      </c>
      <c r="AR400">
        <v>16.12096303030303</v>
      </c>
      <c r="AS400">
        <v>-0.006904859411803667</v>
      </c>
      <c r="AT400">
        <v>79.48988405471586</v>
      </c>
      <c r="AU400">
        <v>0</v>
      </c>
      <c r="AV400">
        <v>0</v>
      </c>
      <c r="AW400">
        <f>IF(AU400*$H$13&gt;=AY400,1.0,(AY400/(AY400-AU400*$H$13)))</f>
        <v>0</v>
      </c>
      <c r="AX400">
        <f>(AW400-1)*100</f>
        <v>0</v>
      </c>
      <c r="AY400">
        <f>MAX(0,($B$13+$C$13*BX400)/(1+$D$13*BX400)*BQ400/(BS400+273)*$E$13)</f>
        <v>0</v>
      </c>
      <c r="AZ400">
        <f>$B$11*BY400+$C$11*BZ400+$F$11*CK400*(1-CN400)</f>
        <v>0</v>
      </c>
      <c r="BA400">
        <f>AZ400*BB400</f>
        <v>0</v>
      </c>
      <c r="BB400">
        <f>($B$11*$D$9+$C$11*$D$9+$F$11*((CX400+CP400)/MAX(CX400+CP400+CY400, 0.1)*$I$9+CY400/MAX(CX400+CP400+CY400, 0.1)*$J$9))/($B$11+$C$11+$F$11)</f>
        <v>0</v>
      </c>
      <c r="BC400">
        <f>($B$11*$K$9+$C$11*$K$9+$F$11*((CX400+CP400)/MAX(CX400+CP400+CY400, 0.1)*$P$9+CY400/MAX(CX400+CP400+CY400, 0.1)*$Q$9))/($B$11+$C$11+$F$11)</f>
        <v>0</v>
      </c>
      <c r="BD400">
        <v>6</v>
      </c>
      <c r="BE400">
        <v>0.5</v>
      </c>
      <c r="BF400" t="s">
        <v>361</v>
      </c>
      <c r="BG400">
        <v>2</v>
      </c>
      <c r="BH400" t="b">
        <v>1</v>
      </c>
      <c r="BI400">
        <v>1728494923.714286</v>
      </c>
      <c r="BJ400">
        <v>268.5069642857143</v>
      </c>
      <c r="BK400">
        <v>289.0070357142857</v>
      </c>
      <c r="BL400">
        <v>16.14972142857143</v>
      </c>
      <c r="BM400">
        <v>14.00953214285714</v>
      </c>
      <c r="BN400">
        <v>273.2254285714286</v>
      </c>
      <c r="BO400">
        <v>16.24019642857143</v>
      </c>
      <c r="BP400">
        <v>600.0142500000001</v>
      </c>
      <c r="BQ400">
        <v>97.50418928571428</v>
      </c>
      <c r="BR400">
        <v>0.1000464857142857</v>
      </c>
      <c r="BS400">
        <v>24.83884285714286</v>
      </c>
      <c r="BT400">
        <v>25.05024642857143</v>
      </c>
      <c r="BU400">
        <v>999.9000000000002</v>
      </c>
      <c r="BV400">
        <v>0</v>
      </c>
      <c r="BW400">
        <v>0</v>
      </c>
      <c r="BX400">
        <v>9997.540714285715</v>
      </c>
      <c r="BY400">
        <v>0</v>
      </c>
      <c r="BZ400">
        <v>75.64471785714285</v>
      </c>
      <c r="CA400">
        <v>-20.50009285714286</v>
      </c>
      <c r="CB400">
        <v>272.9143571428571</v>
      </c>
      <c r="CC400">
        <v>293.113</v>
      </c>
      <c r="CD400">
        <v>2.140187142857143</v>
      </c>
      <c r="CE400">
        <v>289.0070357142857</v>
      </c>
      <c r="CF400">
        <v>14.00953214285714</v>
      </c>
      <c r="CG400">
        <v>1.574665</v>
      </c>
      <c r="CH400">
        <v>1.365988571428571</v>
      </c>
      <c r="CI400">
        <v>13.71308928571429</v>
      </c>
      <c r="CJ400">
        <v>11.54519642857143</v>
      </c>
      <c r="CK400">
        <v>1599.965714285714</v>
      </c>
      <c r="CL400">
        <v>0.6919952142857142</v>
      </c>
      <c r="CM400">
        <v>0.3080048571428571</v>
      </c>
      <c r="CN400">
        <v>0</v>
      </c>
      <c r="CO400">
        <v>2.146539285714286</v>
      </c>
      <c r="CP400">
        <v>0</v>
      </c>
      <c r="CQ400">
        <v>5335.106071428572</v>
      </c>
      <c r="CR400">
        <v>13789.86071428572</v>
      </c>
      <c r="CS400">
        <v>38.70289285714285</v>
      </c>
      <c r="CT400">
        <v>40.21849999999999</v>
      </c>
      <c r="CU400">
        <v>39.156</v>
      </c>
      <c r="CV400">
        <v>38.90599999999999</v>
      </c>
      <c r="CW400">
        <v>38.20289285714285</v>
      </c>
      <c r="CX400">
        <v>1107.168571428571</v>
      </c>
      <c r="CY400">
        <v>492.7971428571428</v>
      </c>
      <c r="CZ400">
        <v>0</v>
      </c>
      <c r="DA400">
        <v>1728494988.4</v>
      </c>
      <c r="DB400">
        <v>0</v>
      </c>
      <c r="DC400">
        <v>1728490956.5</v>
      </c>
      <c r="DD400" t="s">
        <v>362</v>
      </c>
      <c r="DE400">
        <v>1728490952.5</v>
      </c>
      <c r="DF400">
        <v>1728490956.5</v>
      </c>
      <c r="DG400">
        <v>1</v>
      </c>
      <c r="DH400">
        <v>-0.065</v>
      </c>
      <c r="DI400">
        <v>-0.008</v>
      </c>
      <c r="DJ400">
        <v>-3.246</v>
      </c>
      <c r="DK400">
        <v>-0.091</v>
      </c>
      <c r="DL400">
        <v>52</v>
      </c>
      <c r="DM400">
        <v>15</v>
      </c>
      <c r="DN400">
        <v>0.25</v>
      </c>
      <c r="DO400">
        <v>0.13</v>
      </c>
      <c r="DP400">
        <v>-20.20554634146341</v>
      </c>
      <c r="DQ400">
        <v>-4.712182578397218</v>
      </c>
      <c r="DR400">
        <v>0.4734812583395571</v>
      </c>
      <c r="DS400">
        <v>0</v>
      </c>
      <c r="DT400">
        <v>2.131336341463415</v>
      </c>
      <c r="DU400">
        <v>0.213078397212541</v>
      </c>
      <c r="DV400">
        <v>0.02667051663066948</v>
      </c>
      <c r="DW400">
        <v>0</v>
      </c>
      <c r="DX400">
        <v>0</v>
      </c>
      <c r="DY400">
        <v>2</v>
      </c>
      <c r="DZ400" t="s">
        <v>386</v>
      </c>
      <c r="EA400">
        <v>3.2297</v>
      </c>
      <c r="EB400">
        <v>2.70446</v>
      </c>
      <c r="EC400">
        <v>0.07631350000000001</v>
      </c>
      <c r="ED400">
        <v>0.0800261</v>
      </c>
      <c r="EE400">
        <v>0.0842881</v>
      </c>
      <c r="EF400">
        <v>0.0759995</v>
      </c>
      <c r="EG400">
        <v>30337.3</v>
      </c>
      <c r="EH400">
        <v>29436.8</v>
      </c>
      <c r="EI400">
        <v>31455.8</v>
      </c>
      <c r="EJ400">
        <v>30336.2</v>
      </c>
      <c r="EK400">
        <v>38591.9</v>
      </c>
      <c r="EL400">
        <v>37062.2</v>
      </c>
      <c r="EM400">
        <v>44094</v>
      </c>
      <c r="EN400">
        <v>42356.1</v>
      </c>
      <c r="EO400">
        <v>2.15368</v>
      </c>
      <c r="EP400">
        <v>1.85683</v>
      </c>
      <c r="EQ400">
        <v>0.0628754</v>
      </c>
      <c r="ER400">
        <v>0</v>
      </c>
      <c r="ES400">
        <v>24.0092</v>
      </c>
      <c r="ET400">
        <v>999.9</v>
      </c>
      <c r="EU400">
        <v>69.09999999999999</v>
      </c>
      <c r="EV400">
        <v>25.3</v>
      </c>
      <c r="EW400">
        <v>22.9392</v>
      </c>
      <c r="EX400">
        <v>60.6919</v>
      </c>
      <c r="EY400">
        <v>24.7837</v>
      </c>
      <c r="EZ400">
        <v>1</v>
      </c>
      <c r="FA400">
        <v>-0.0203074</v>
      </c>
      <c r="FB400">
        <v>1.98617</v>
      </c>
      <c r="FC400">
        <v>20.1886</v>
      </c>
      <c r="FD400">
        <v>5.21729</v>
      </c>
      <c r="FE400">
        <v>11.998</v>
      </c>
      <c r="FF400">
        <v>4.9638</v>
      </c>
      <c r="FG400">
        <v>3.2956</v>
      </c>
      <c r="FH400">
        <v>9999</v>
      </c>
      <c r="FI400">
        <v>9999</v>
      </c>
      <c r="FJ400">
        <v>9999</v>
      </c>
      <c r="FK400">
        <v>149.1</v>
      </c>
      <c r="FL400">
        <v>4.97098</v>
      </c>
      <c r="FM400">
        <v>1.86768</v>
      </c>
      <c r="FN400">
        <v>1.85898</v>
      </c>
      <c r="FO400">
        <v>1.86509</v>
      </c>
      <c r="FP400">
        <v>1.86309</v>
      </c>
      <c r="FQ400">
        <v>1.86443</v>
      </c>
      <c r="FR400">
        <v>1.85989</v>
      </c>
      <c r="FS400">
        <v>1.86399</v>
      </c>
      <c r="FT400">
        <v>0</v>
      </c>
      <c r="FU400">
        <v>0</v>
      </c>
      <c r="FV400">
        <v>0</v>
      </c>
      <c r="FW400">
        <v>0</v>
      </c>
      <c r="FX400" t="s">
        <v>364</v>
      </c>
      <c r="FY400" t="s">
        <v>365</v>
      </c>
      <c r="FZ400" t="s">
        <v>366</v>
      </c>
      <c r="GA400" t="s">
        <v>366</v>
      </c>
      <c r="GB400" t="s">
        <v>366</v>
      </c>
      <c r="GC400" t="s">
        <v>366</v>
      </c>
      <c r="GD400">
        <v>0</v>
      </c>
      <c r="GE400">
        <v>100</v>
      </c>
      <c r="GF400">
        <v>100</v>
      </c>
      <c r="GG400">
        <v>-4.848</v>
      </c>
      <c r="GH400">
        <v>-0.0905</v>
      </c>
      <c r="GI400">
        <v>-2.868309889394353</v>
      </c>
      <c r="GJ400">
        <v>-0.006773961979547998</v>
      </c>
      <c r="GK400">
        <v>-8.296070481250098E-08</v>
      </c>
      <c r="GL400">
        <v>3.322967193956903E-10</v>
      </c>
      <c r="GM400">
        <v>-0.07871069313407227</v>
      </c>
      <c r="GN400">
        <v>-0.00208336341840114</v>
      </c>
      <c r="GO400">
        <v>8.801746095907445E-05</v>
      </c>
      <c r="GP400">
        <v>-2.677693255255651E-07</v>
      </c>
      <c r="GQ400">
        <v>3</v>
      </c>
      <c r="GR400">
        <v>2052</v>
      </c>
      <c r="GS400">
        <v>2</v>
      </c>
      <c r="GT400">
        <v>18</v>
      </c>
      <c r="GU400">
        <v>66.3</v>
      </c>
      <c r="GV400">
        <v>66.2</v>
      </c>
      <c r="GW400">
        <v>0.905762</v>
      </c>
      <c r="GX400">
        <v>2.38892</v>
      </c>
      <c r="GY400">
        <v>1.44775</v>
      </c>
      <c r="GZ400">
        <v>2.323</v>
      </c>
      <c r="HA400">
        <v>1.55151</v>
      </c>
      <c r="HB400">
        <v>2.3999</v>
      </c>
      <c r="HC400">
        <v>30.3724</v>
      </c>
      <c r="HD400">
        <v>14.3247</v>
      </c>
      <c r="HE400">
        <v>18</v>
      </c>
      <c r="HF400">
        <v>616.597</v>
      </c>
      <c r="HG400">
        <v>428.21</v>
      </c>
      <c r="HH400">
        <v>21.5656</v>
      </c>
      <c r="HI400">
        <v>26.6486</v>
      </c>
      <c r="HJ400">
        <v>30.0004</v>
      </c>
      <c r="HK400">
        <v>26.5942</v>
      </c>
      <c r="HL400">
        <v>26.5205</v>
      </c>
      <c r="HM400">
        <v>18.1682</v>
      </c>
      <c r="HN400">
        <v>46.2359</v>
      </c>
      <c r="HO400">
        <v>0</v>
      </c>
      <c r="HP400">
        <v>21.5356</v>
      </c>
      <c r="HQ400">
        <v>325.969</v>
      </c>
      <c r="HR400">
        <v>13.9806</v>
      </c>
      <c r="HS400">
        <v>99.83629999999999</v>
      </c>
      <c r="HT400">
        <v>101.215</v>
      </c>
    </row>
    <row r="401" spans="1:228">
      <c r="A401">
        <v>385</v>
      </c>
      <c r="B401">
        <v>1728494936.5</v>
      </c>
      <c r="C401">
        <v>3999</v>
      </c>
      <c r="D401" t="s">
        <v>1140</v>
      </c>
      <c r="E401" t="s">
        <v>1141</v>
      </c>
      <c r="F401">
        <v>5</v>
      </c>
      <c r="G401" t="s">
        <v>357</v>
      </c>
      <c r="H401" t="s">
        <v>1090</v>
      </c>
      <c r="I401" t="s">
        <v>359</v>
      </c>
      <c r="J401" t="s">
        <v>1091</v>
      </c>
      <c r="K401">
        <v>1728494929</v>
      </c>
      <c r="L401">
        <f>(M401)/1000</f>
        <v>0</v>
      </c>
      <c r="M401">
        <f>IF(BH401, AP401, AJ401)</f>
        <v>0</v>
      </c>
      <c r="N401">
        <f>IF(BH401, AK401, AI401)</f>
        <v>0</v>
      </c>
      <c r="O401">
        <f>BJ401 - IF(AW401&gt;1, N401*BD401*100.0/(AY401), 0)</f>
        <v>0</v>
      </c>
      <c r="P401">
        <f>((V401-L401/2)*O401-N401)/(V401+L401/2)</f>
        <v>0</v>
      </c>
      <c r="Q401">
        <f>P401*(BQ401+BR401)/1000.0</f>
        <v>0</v>
      </c>
      <c r="R401">
        <f>(BJ401 - IF(AW401&gt;1, N401*BD401*100.0/(AY401), 0))*(BQ401+BR401)/1000.0</f>
        <v>0</v>
      </c>
      <c r="S401">
        <f>2.0/((1/U401-1/T401)+SIGN(U401)*SQRT((1/U401-1/T401)*(1/U401-1/T401) + 4*BE401/((BE401+1)*(BE401+1))*(2*1/U401*1/T401-1/T401*1/T401)))</f>
        <v>0</v>
      </c>
      <c r="T401">
        <f>IF(LEFT(BF401,1)&lt;&gt;"0",IF(LEFT(BF401,1)="1",3.0,BG401),$D$5+$E$5*(BX401*BQ401/($K$5*1000))+$F$5*(BX401*BQ401/($K$5*1000))*MAX(MIN(BD401,$J$5),$I$5)*MAX(MIN(BD401,$J$5),$I$5)+$G$5*MAX(MIN(BD401,$J$5),$I$5)*(BX401*BQ401/($K$5*1000))+$H$5*(BX401*BQ401/($K$5*1000))*(BX401*BQ401/($K$5*1000)))</f>
        <v>0</v>
      </c>
      <c r="U401">
        <f>L401*(1000-(1000*0.61365*exp(17.502*Y401/(240.97+Y401))/(BQ401+BR401)+BL401)/2)/(1000*0.61365*exp(17.502*Y401/(240.97+Y401))/(BQ401+BR401)-BL401)</f>
        <v>0</v>
      </c>
      <c r="V401">
        <f>1/((BE401+1)/(S401/1.6)+1/(T401/1.37)) + BE401/((BE401+1)/(S401/1.6) + BE401/(T401/1.37))</f>
        <v>0</v>
      </c>
      <c r="W401">
        <f>(AZ401*BC401)</f>
        <v>0</v>
      </c>
      <c r="X401">
        <f>(BS401+(W401+2*0.95*5.67E-8*(((BS401+$B$7)+273)^4-(BS401+273)^4)-44100*L401)/(1.84*29.3*T401+8*0.95*5.67E-8*(BS401+273)^3))</f>
        <v>0</v>
      </c>
      <c r="Y401">
        <f>($C$7*BT401+$D$7*BU401+$E$7*X401)</f>
        <v>0</v>
      </c>
      <c r="Z401">
        <f>0.61365*exp(17.502*Y401/(240.97+Y401))</f>
        <v>0</v>
      </c>
      <c r="AA401">
        <f>(AB401/AC401*100)</f>
        <v>0</v>
      </c>
      <c r="AB401">
        <f>BL401*(BQ401+BR401)/1000</f>
        <v>0</v>
      </c>
      <c r="AC401">
        <f>0.61365*exp(17.502*BS401/(240.97+BS401))</f>
        <v>0</v>
      </c>
      <c r="AD401">
        <f>(Z401-BL401*(BQ401+BR401)/1000)</f>
        <v>0</v>
      </c>
      <c r="AE401">
        <f>(-L401*44100)</f>
        <v>0</v>
      </c>
      <c r="AF401">
        <f>2*29.3*T401*0.92*(BS401-Y401)</f>
        <v>0</v>
      </c>
      <c r="AG401">
        <f>2*0.95*5.67E-8*(((BS401+$B$7)+273)^4-(Y401+273)^4)</f>
        <v>0</v>
      </c>
      <c r="AH401">
        <f>W401+AG401+AE401+AF401</f>
        <v>0</v>
      </c>
      <c r="AI401">
        <f>BP401*AW401*(BK401-BJ401*(1000-AW401*BM401)/(1000-AW401*BL401))/(100*BD401)</f>
        <v>0</v>
      </c>
      <c r="AJ401">
        <f>1000*BP401*AW401*(BL401-BM401)/(100*BD401*(1000-AW401*BL401))</f>
        <v>0</v>
      </c>
      <c r="AK401">
        <f>(AL401 - AM401 - BQ401*1E3/(8.314*(BS401+273.15)) * AO401/BP401 * AN401) * BP401/(100*BD401) * (1000 - BM401)/1000</f>
        <v>0</v>
      </c>
      <c r="AL401">
        <v>319.5782607363466</v>
      </c>
      <c r="AM401">
        <v>303.4572484848484</v>
      </c>
      <c r="AN401">
        <v>2.491658384846672</v>
      </c>
      <c r="AO401">
        <v>66.78554749712461</v>
      </c>
      <c r="AP401">
        <f>(AR401 - AQ401 + BQ401*1E3/(8.314*(BS401+273.15)) * AT401/BP401 * AS401) * BP401/(100*BD401) * 1000/(1000 - AR401)</f>
        <v>0</v>
      </c>
      <c r="AQ401">
        <v>13.96084168396156</v>
      </c>
      <c r="AR401">
        <v>16.1076006060606</v>
      </c>
      <c r="AS401">
        <v>-0.001202816512572586</v>
      </c>
      <c r="AT401">
        <v>79.48988405471586</v>
      </c>
      <c r="AU401">
        <v>0</v>
      </c>
      <c r="AV401">
        <v>0</v>
      </c>
      <c r="AW401">
        <f>IF(AU401*$H$13&gt;=AY401,1.0,(AY401/(AY401-AU401*$H$13)))</f>
        <v>0</v>
      </c>
      <c r="AX401">
        <f>(AW401-1)*100</f>
        <v>0</v>
      </c>
      <c r="AY401">
        <f>MAX(0,($B$13+$C$13*BX401)/(1+$D$13*BX401)*BQ401/(BS401+273)*$E$13)</f>
        <v>0</v>
      </c>
      <c r="AZ401">
        <f>$B$11*BY401+$C$11*BZ401+$F$11*CK401*(1-CN401)</f>
        <v>0</v>
      </c>
      <c r="BA401">
        <f>AZ401*BB401</f>
        <v>0</v>
      </c>
      <c r="BB401">
        <f>($B$11*$D$9+$C$11*$D$9+$F$11*((CX401+CP401)/MAX(CX401+CP401+CY401, 0.1)*$I$9+CY401/MAX(CX401+CP401+CY401, 0.1)*$J$9))/($B$11+$C$11+$F$11)</f>
        <v>0</v>
      </c>
      <c r="BC401">
        <f>($B$11*$K$9+$C$11*$K$9+$F$11*((CX401+CP401)/MAX(CX401+CP401+CY401, 0.1)*$P$9+CY401/MAX(CX401+CP401+CY401, 0.1)*$Q$9))/($B$11+$C$11+$F$11)</f>
        <v>0</v>
      </c>
      <c r="BD401">
        <v>6</v>
      </c>
      <c r="BE401">
        <v>0.5</v>
      </c>
      <c r="BF401" t="s">
        <v>361</v>
      </c>
      <c r="BG401">
        <v>2</v>
      </c>
      <c r="BH401" t="b">
        <v>1</v>
      </c>
      <c r="BI401">
        <v>1728494929</v>
      </c>
      <c r="BJ401">
        <v>281.4426666666666</v>
      </c>
      <c r="BK401">
        <v>302.3341851851852</v>
      </c>
      <c r="BL401">
        <v>16.13398148148148</v>
      </c>
      <c r="BM401">
        <v>13.9790037037037</v>
      </c>
      <c r="BN401">
        <v>286.2488888888888</v>
      </c>
      <c r="BO401">
        <v>16.22447407407407</v>
      </c>
      <c r="BP401">
        <v>600.020037037037</v>
      </c>
      <c r="BQ401">
        <v>97.5042851851852</v>
      </c>
      <c r="BR401">
        <v>0.09999928888888888</v>
      </c>
      <c r="BS401">
        <v>24.83623703703704</v>
      </c>
      <c r="BT401">
        <v>25.04562592592593</v>
      </c>
      <c r="BU401">
        <v>999.9000000000001</v>
      </c>
      <c r="BV401">
        <v>0</v>
      </c>
      <c r="BW401">
        <v>0</v>
      </c>
      <c r="BX401">
        <v>10007.47555555555</v>
      </c>
      <c r="BY401">
        <v>0</v>
      </c>
      <c r="BZ401">
        <v>75.98591851851852</v>
      </c>
      <c r="CA401">
        <v>-20.89158148148148</v>
      </c>
      <c r="CB401">
        <v>286.0576666666666</v>
      </c>
      <c r="CC401">
        <v>306.6201481481481</v>
      </c>
      <c r="CD401">
        <v>2.154986296296296</v>
      </c>
      <c r="CE401">
        <v>302.3341851851852</v>
      </c>
      <c r="CF401">
        <v>13.9790037037037</v>
      </c>
      <c r="CG401">
        <v>1.573133333333333</v>
      </c>
      <c r="CH401">
        <v>1.363013333333333</v>
      </c>
      <c r="CI401">
        <v>13.69811481481482</v>
      </c>
      <c r="CJ401">
        <v>11.51225925925926</v>
      </c>
      <c r="CK401">
        <v>1599.963333333333</v>
      </c>
      <c r="CL401">
        <v>0.6919887407407407</v>
      </c>
      <c r="CM401">
        <v>0.3080114074074074</v>
      </c>
      <c r="CN401">
        <v>0</v>
      </c>
      <c r="CO401">
        <v>2.170877777777778</v>
      </c>
      <c r="CP401">
        <v>0</v>
      </c>
      <c r="CQ401">
        <v>5331.799259259259</v>
      </c>
      <c r="CR401">
        <v>13789.80740740741</v>
      </c>
      <c r="CS401">
        <v>38.79603703703703</v>
      </c>
      <c r="CT401">
        <v>40.29611111111111</v>
      </c>
      <c r="CU401">
        <v>39.23814814814814</v>
      </c>
      <c r="CV401">
        <v>39.01599999999999</v>
      </c>
      <c r="CW401">
        <v>38.28448148148149</v>
      </c>
      <c r="CX401">
        <v>1107.155555555555</v>
      </c>
      <c r="CY401">
        <v>492.8081481481481</v>
      </c>
      <c r="CZ401">
        <v>0</v>
      </c>
      <c r="DA401">
        <v>1728494993.2</v>
      </c>
      <c r="DB401">
        <v>0</v>
      </c>
      <c r="DC401">
        <v>1728490956.5</v>
      </c>
      <c r="DD401" t="s">
        <v>362</v>
      </c>
      <c r="DE401">
        <v>1728490952.5</v>
      </c>
      <c r="DF401">
        <v>1728490956.5</v>
      </c>
      <c r="DG401">
        <v>1</v>
      </c>
      <c r="DH401">
        <v>-0.065</v>
      </c>
      <c r="DI401">
        <v>-0.008</v>
      </c>
      <c r="DJ401">
        <v>-3.246</v>
      </c>
      <c r="DK401">
        <v>-0.091</v>
      </c>
      <c r="DL401">
        <v>52</v>
      </c>
      <c r="DM401">
        <v>15</v>
      </c>
      <c r="DN401">
        <v>0.25</v>
      </c>
      <c r="DO401">
        <v>0.13</v>
      </c>
      <c r="DP401">
        <v>-20.6449175</v>
      </c>
      <c r="DQ401">
        <v>-4.233020262664168</v>
      </c>
      <c r="DR401">
        <v>0.4147955091894682</v>
      </c>
      <c r="DS401">
        <v>0</v>
      </c>
      <c r="DT401">
        <v>2.142347</v>
      </c>
      <c r="DU401">
        <v>0.2001863414634136</v>
      </c>
      <c r="DV401">
        <v>0.02618081723323394</v>
      </c>
      <c r="DW401">
        <v>0</v>
      </c>
      <c r="DX401">
        <v>0</v>
      </c>
      <c r="DY401">
        <v>2</v>
      </c>
      <c r="DZ401" t="s">
        <v>386</v>
      </c>
      <c r="EA401">
        <v>3.22978</v>
      </c>
      <c r="EB401">
        <v>2.70436</v>
      </c>
      <c r="EC401">
        <v>0.0789456</v>
      </c>
      <c r="ED401">
        <v>0.0826925</v>
      </c>
      <c r="EE401">
        <v>0.0842401</v>
      </c>
      <c r="EF401">
        <v>0.0760078</v>
      </c>
      <c r="EG401">
        <v>30250.3</v>
      </c>
      <c r="EH401">
        <v>29351.5</v>
      </c>
      <c r="EI401">
        <v>31455.2</v>
      </c>
      <c r="EJ401">
        <v>30336.2</v>
      </c>
      <c r="EK401">
        <v>38593.7</v>
      </c>
      <c r="EL401">
        <v>37062</v>
      </c>
      <c r="EM401">
        <v>44093.6</v>
      </c>
      <c r="EN401">
        <v>42356.2</v>
      </c>
      <c r="EO401">
        <v>2.1541</v>
      </c>
      <c r="EP401">
        <v>1.85632</v>
      </c>
      <c r="EQ401">
        <v>0.0629202</v>
      </c>
      <c r="ER401">
        <v>0</v>
      </c>
      <c r="ES401">
        <v>24.0122</v>
      </c>
      <c r="ET401">
        <v>999.9</v>
      </c>
      <c r="EU401">
        <v>69.09999999999999</v>
      </c>
      <c r="EV401">
        <v>25.3</v>
      </c>
      <c r="EW401">
        <v>22.94</v>
      </c>
      <c r="EX401">
        <v>61.1219</v>
      </c>
      <c r="EY401">
        <v>24.6675</v>
      </c>
      <c r="EZ401">
        <v>1</v>
      </c>
      <c r="FA401">
        <v>-0.0199441</v>
      </c>
      <c r="FB401">
        <v>1.99533</v>
      </c>
      <c r="FC401">
        <v>20.1885</v>
      </c>
      <c r="FD401">
        <v>5.21804</v>
      </c>
      <c r="FE401">
        <v>11.998</v>
      </c>
      <c r="FF401">
        <v>4.96395</v>
      </c>
      <c r="FG401">
        <v>3.29565</v>
      </c>
      <c r="FH401">
        <v>9999</v>
      </c>
      <c r="FI401">
        <v>9999</v>
      </c>
      <c r="FJ401">
        <v>9999</v>
      </c>
      <c r="FK401">
        <v>149.1</v>
      </c>
      <c r="FL401">
        <v>4.97098</v>
      </c>
      <c r="FM401">
        <v>1.86768</v>
      </c>
      <c r="FN401">
        <v>1.85898</v>
      </c>
      <c r="FO401">
        <v>1.86509</v>
      </c>
      <c r="FP401">
        <v>1.86309</v>
      </c>
      <c r="FQ401">
        <v>1.86439</v>
      </c>
      <c r="FR401">
        <v>1.85989</v>
      </c>
      <c r="FS401">
        <v>1.864</v>
      </c>
      <c r="FT401">
        <v>0</v>
      </c>
      <c r="FU401">
        <v>0</v>
      </c>
      <c r="FV401">
        <v>0</v>
      </c>
      <c r="FW401">
        <v>0</v>
      </c>
      <c r="FX401" t="s">
        <v>364</v>
      </c>
      <c r="FY401" t="s">
        <v>365</v>
      </c>
      <c r="FZ401" t="s">
        <v>366</v>
      </c>
      <c r="GA401" t="s">
        <v>366</v>
      </c>
      <c r="GB401" t="s">
        <v>366</v>
      </c>
      <c r="GC401" t="s">
        <v>366</v>
      </c>
      <c r="GD401">
        <v>0</v>
      </c>
      <c r="GE401">
        <v>100</v>
      </c>
      <c r="GF401">
        <v>100</v>
      </c>
      <c r="GG401">
        <v>-4.931</v>
      </c>
      <c r="GH401">
        <v>-0.0905</v>
      </c>
      <c r="GI401">
        <v>-2.868309889394353</v>
      </c>
      <c r="GJ401">
        <v>-0.006773961979547998</v>
      </c>
      <c r="GK401">
        <v>-8.296070481250098E-08</v>
      </c>
      <c r="GL401">
        <v>3.322967193956903E-10</v>
      </c>
      <c r="GM401">
        <v>-0.07871069313407227</v>
      </c>
      <c r="GN401">
        <v>-0.00208336341840114</v>
      </c>
      <c r="GO401">
        <v>8.801746095907445E-05</v>
      </c>
      <c r="GP401">
        <v>-2.677693255255651E-07</v>
      </c>
      <c r="GQ401">
        <v>3</v>
      </c>
      <c r="GR401">
        <v>2052</v>
      </c>
      <c r="GS401">
        <v>2</v>
      </c>
      <c r="GT401">
        <v>18</v>
      </c>
      <c r="GU401">
        <v>66.40000000000001</v>
      </c>
      <c r="GV401">
        <v>66.3</v>
      </c>
      <c r="GW401">
        <v>0.931396</v>
      </c>
      <c r="GX401">
        <v>2.39624</v>
      </c>
      <c r="GY401">
        <v>1.44897</v>
      </c>
      <c r="GZ401">
        <v>2.323</v>
      </c>
      <c r="HA401">
        <v>1.55151</v>
      </c>
      <c r="HB401">
        <v>2.24365</v>
      </c>
      <c r="HC401">
        <v>30.3724</v>
      </c>
      <c r="HD401">
        <v>14.2984</v>
      </c>
      <c r="HE401">
        <v>18</v>
      </c>
      <c r="HF401">
        <v>616.95</v>
      </c>
      <c r="HG401">
        <v>427.951</v>
      </c>
      <c r="HH401">
        <v>21.5198</v>
      </c>
      <c r="HI401">
        <v>26.6522</v>
      </c>
      <c r="HJ401">
        <v>30.0003</v>
      </c>
      <c r="HK401">
        <v>26.5987</v>
      </c>
      <c r="HL401">
        <v>26.5249</v>
      </c>
      <c r="HM401">
        <v>18.7466</v>
      </c>
      <c r="HN401">
        <v>46.2359</v>
      </c>
      <c r="HO401">
        <v>0</v>
      </c>
      <c r="HP401">
        <v>21.4929</v>
      </c>
      <c r="HQ401">
        <v>341.006</v>
      </c>
      <c r="HR401">
        <v>13.9806</v>
      </c>
      <c r="HS401">
        <v>99.83499999999999</v>
      </c>
      <c r="HT401">
        <v>101.215</v>
      </c>
    </row>
    <row r="402" spans="1:228">
      <c r="A402">
        <v>386</v>
      </c>
      <c r="B402">
        <v>1728494941.5</v>
      </c>
      <c r="C402">
        <v>4004</v>
      </c>
      <c r="D402" t="s">
        <v>1142</v>
      </c>
      <c r="E402" t="s">
        <v>1143</v>
      </c>
      <c r="F402">
        <v>5</v>
      </c>
      <c r="G402" t="s">
        <v>357</v>
      </c>
      <c r="H402" t="s">
        <v>1090</v>
      </c>
      <c r="I402" t="s">
        <v>359</v>
      </c>
      <c r="J402" t="s">
        <v>1091</v>
      </c>
      <c r="K402">
        <v>1728494933.714286</v>
      </c>
      <c r="L402">
        <f>(M402)/1000</f>
        <v>0</v>
      </c>
      <c r="M402">
        <f>IF(BH402, AP402, AJ402)</f>
        <v>0</v>
      </c>
      <c r="N402">
        <f>IF(BH402, AK402, AI402)</f>
        <v>0</v>
      </c>
      <c r="O402">
        <f>BJ402 - IF(AW402&gt;1, N402*BD402*100.0/(AY402), 0)</f>
        <v>0</v>
      </c>
      <c r="P402">
        <f>((V402-L402/2)*O402-N402)/(V402+L402/2)</f>
        <v>0</v>
      </c>
      <c r="Q402">
        <f>P402*(BQ402+BR402)/1000.0</f>
        <v>0</v>
      </c>
      <c r="R402">
        <f>(BJ402 - IF(AW402&gt;1, N402*BD402*100.0/(AY402), 0))*(BQ402+BR402)/1000.0</f>
        <v>0</v>
      </c>
      <c r="S402">
        <f>2.0/((1/U402-1/T402)+SIGN(U402)*SQRT((1/U402-1/T402)*(1/U402-1/T402) + 4*BE402/((BE402+1)*(BE402+1))*(2*1/U402*1/T402-1/T402*1/T402)))</f>
        <v>0</v>
      </c>
      <c r="T402">
        <f>IF(LEFT(BF402,1)&lt;&gt;"0",IF(LEFT(BF402,1)="1",3.0,BG402),$D$5+$E$5*(BX402*BQ402/($K$5*1000))+$F$5*(BX402*BQ402/($K$5*1000))*MAX(MIN(BD402,$J$5),$I$5)*MAX(MIN(BD402,$J$5),$I$5)+$G$5*MAX(MIN(BD402,$J$5),$I$5)*(BX402*BQ402/($K$5*1000))+$H$5*(BX402*BQ402/($K$5*1000))*(BX402*BQ402/($K$5*1000)))</f>
        <v>0</v>
      </c>
      <c r="U402">
        <f>L402*(1000-(1000*0.61365*exp(17.502*Y402/(240.97+Y402))/(BQ402+BR402)+BL402)/2)/(1000*0.61365*exp(17.502*Y402/(240.97+Y402))/(BQ402+BR402)-BL402)</f>
        <v>0</v>
      </c>
      <c r="V402">
        <f>1/((BE402+1)/(S402/1.6)+1/(T402/1.37)) + BE402/((BE402+1)/(S402/1.6) + BE402/(T402/1.37))</f>
        <v>0</v>
      </c>
      <c r="W402">
        <f>(AZ402*BC402)</f>
        <v>0</v>
      </c>
      <c r="X402">
        <f>(BS402+(W402+2*0.95*5.67E-8*(((BS402+$B$7)+273)^4-(BS402+273)^4)-44100*L402)/(1.84*29.3*T402+8*0.95*5.67E-8*(BS402+273)^3))</f>
        <v>0</v>
      </c>
      <c r="Y402">
        <f>($C$7*BT402+$D$7*BU402+$E$7*X402)</f>
        <v>0</v>
      </c>
      <c r="Z402">
        <f>0.61365*exp(17.502*Y402/(240.97+Y402))</f>
        <v>0</v>
      </c>
      <c r="AA402">
        <f>(AB402/AC402*100)</f>
        <v>0</v>
      </c>
      <c r="AB402">
        <f>BL402*(BQ402+BR402)/1000</f>
        <v>0</v>
      </c>
      <c r="AC402">
        <f>0.61365*exp(17.502*BS402/(240.97+BS402))</f>
        <v>0</v>
      </c>
      <c r="AD402">
        <f>(Z402-BL402*(BQ402+BR402)/1000)</f>
        <v>0</v>
      </c>
      <c r="AE402">
        <f>(-L402*44100)</f>
        <v>0</v>
      </c>
      <c r="AF402">
        <f>2*29.3*T402*0.92*(BS402-Y402)</f>
        <v>0</v>
      </c>
      <c r="AG402">
        <f>2*0.95*5.67E-8*(((BS402+$B$7)+273)^4-(Y402+273)^4)</f>
        <v>0</v>
      </c>
      <c r="AH402">
        <f>W402+AG402+AE402+AF402</f>
        <v>0</v>
      </c>
      <c r="AI402">
        <f>BP402*AW402*(BK402-BJ402*(1000-AW402*BM402)/(1000-AW402*BL402))/(100*BD402)</f>
        <v>0</v>
      </c>
      <c r="AJ402">
        <f>1000*BP402*AW402*(BL402-BM402)/(100*BD402*(1000-AW402*BL402))</f>
        <v>0</v>
      </c>
      <c r="AK402">
        <f>(AL402 - AM402 - BQ402*1E3/(8.314*(BS402+273.15)) * AO402/BP402 * AN402) * BP402/(100*BD402) * (1000 - BM402)/1000</f>
        <v>0</v>
      </c>
      <c r="AL402">
        <v>332.4298164374328</v>
      </c>
      <c r="AM402">
        <v>316.0035393939393</v>
      </c>
      <c r="AN402">
        <v>2.504831319555148</v>
      </c>
      <c r="AO402">
        <v>66.78554749712461</v>
      </c>
      <c r="AP402">
        <f>(AR402 - AQ402 + BQ402*1E3/(8.314*(BS402+273.15)) * AT402/BP402 * AS402) * BP402/(100*BD402) * 1000/(1000 - AR402)</f>
        <v>0</v>
      </c>
      <c r="AQ402">
        <v>13.96171021289453</v>
      </c>
      <c r="AR402">
        <v>16.10326606060606</v>
      </c>
      <c r="AS402">
        <v>-0.0001544283403159877</v>
      </c>
      <c r="AT402">
        <v>79.48988405471586</v>
      </c>
      <c r="AU402">
        <v>0</v>
      </c>
      <c r="AV402">
        <v>0</v>
      </c>
      <c r="AW402">
        <f>IF(AU402*$H$13&gt;=AY402,1.0,(AY402/(AY402-AU402*$H$13)))</f>
        <v>0</v>
      </c>
      <c r="AX402">
        <f>(AW402-1)*100</f>
        <v>0</v>
      </c>
      <c r="AY402">
        <f>MAX(0,($B$13+$C$13*BX402)/(1+$D$13*BX402)*BQ402/(BS402+273)*$E$13)</f>
        <v>0</v>
      </c>
      <c r="AZ402">
        <f>$B$11*BY402+$C$11*BZ402+$F$11*CK402*(1-CN402)</f>
        <v>0</v>
      </c>
      <c r="BA402">
        <f>AZ402*BB402</f>
        <v>0</v>
      </c>
      <c r="BB402">
        <f>($B$11*$D$9+$C$11*$D$9+$F$11*((CX402+CP402)/MAX(CX402+CP402+CY402, 0.1)*$I$9+CY402/MAX(CX402+CP402+CY402, 0.1)*$J$9))/($B$11+$C$11+$F$11)</f>
        <v>0</v>
      </c>
      <c r="BC402">
        <f>($B$11*$K$9+$C$11*$K$9+$F$11*((CX402+CP402)/MAX(CX402+CP402+CY402, 0.1)*$P$9+CY402/MAX(CX402+CP402+CY402, 0.1)*$Q$9))/($B$11+$C$11+$F$11)</f>
        <v>0</v>
      </c>
      <c r="BD402">
        <v>6</v>
      </c>
      <c r="BE402">
        <v>0.5</v>
      </c>
      <c r="BF402" t="s">
        <v>361</v>
      </c>
      <c r="BG402">
        <v>2</v>
      </c>
      <c r="BH402" t="b">
        <v>1</v>
      </c>
      <c r="BI402">
        <v>1728494933.714286</v>
      </c>
      <c r="BJ402">
        <v>293.0063928571429</v>
      </c>
      <c r="BK402">
        <v>314.2009642857143</v>
      </c>
      <c r="BL402">
        <v>16.11753214285714</v>
      </c>
      <c r="BM402">
        <v>13.96181428571429</v>
      </c>
      <c r="BN402">
        <v>297.8911071428572</v>
      </c>
      <c r="BO402">
        <v>16.20802857142857</v>
      </c>
      <c r="BP402">
        <v>600.0215714285714</v>
      </c>
      <c r="BQ402">
        <v>97.50468928571431</v>
      </c>
      <c r="BR402">
        <v>0.0999953107142857</v>
      </c>
      <c r="BS402">
        <v>24.83456428571428</v>
      </c>
      <c r="BT402">
        <v>25.04492142857143</v>
      </c>
      <c r="BU402">
        <v>999.9000000000002</v>
      </c>
      <c r="BV402">
        <v>0</v>
      </c>
      <c r="BW402">
        <v>0</v>
      </c>
      <c r="BX402">
        <v>10001.22357142857</v>
      </c>
      <c r="BY402">
        <v>0</v>
      </c>
      <c r="BZ402">
        <v>76.29591785714285</v>
      </c>
      <c r="CA402">
        <v>-21.19461785714286</v>
      </c>
      <c r="CB402">
        <v>297.8061071428571</v>
      </c>
      <c r="CC402">
        <v>318.6498214285713</v>
      </c>
      <c r="CD402">
        <v>2.155723214285714</v>
      </c>
      <c r="CE402">
        <v>314.2009642857143</v>
      </c>
      <c r="CF402">
        <v>13.96181428571429</v>
      </c>
      <c r="CG402">
        <v>1.571535357142857</v>
      </c>
      <c r="CH402">
        <v>1.361342857142857</v>
      </c>
      <c r="CI402">
        <v>13.68248571428571</v>
      </c>
      <c r="CJ402">
        <v>11.49375714285714</v>
      </c>
      <c r="CK402">
        <v>1599.978928571428</v>
      </c>
      <c r="CL402">
        <v>0.691994357142857</v>
      </c>
      <c r="CM402">
        <v>0.3080058928571429</v>
      </c>
      <c r="CN402">
        <v>0</v>
      </c>
      <c r="CO402">
        <v>2.133367857142857</v>
      </c>
      <c r="CP402">
        <v>0</v>
      </c>
      <c r="CQ402">
        <v>5329.697142857142</v>
      </c>
      <c r="CR402">
        <v>13789.96785714286</v>
      </c>
      <c r="CS402">
        <v>38.87925</v>
      </c>
      <c r="CT402">
        <v>40.36357142857143</v>
      </c>
      <c r="CU402">
        <v>39.30782142857142</v>
      </c>
      <c r="CV402">
        <v>39.11364285714286</v>
      </c>
      <c r="CW402">
        <v>38.36360714285714</v>
      </c>
      <c r="CX402">
        <v>1107.175714285714</v>
      </c>
      <c r="CY402">
        <v>492.8039285714285</v>
      </c>
      <c r="CZ402">
        <v>0</v>
      </c>
      <c r="DA402">
        <v>1728494998.6</v>
      </c>
      <c r="DB402">
        <v>0</v>
      </c>
      <c r="DC402">
        <v>1728490956.5</v>
      </c>
      <c r="DD402" t="s">
        <v>362</v>
      </c>
      <c r="DE402">
        <v>1728490952.5</v>
      </c>
      <c r="DF402">
        <v>1728490956.5</v>
      </c>
      <c r="DG402">
        <v>1</v>
      </c>
      <c r="DH402">
        <v>-0.065</v>
      </c>
      <c r="DI402">
        <v>-0.008</v>
      </c>
      <c r="DJ402">
        <v>-3.246</v>
      </c>
      <c r="DK402">
        <v>-0.091</v>
      </c>
      <c r="DL402">
        <v>52</v>
      </c>
      <c r="DM402">
        <v>15</v>
      </c>
      <c r="DN402">
        <v>0.25</v>
      </c>
      <c r="DO402">
        <v>0.13</v>
      </c>
      <c r="DP402">
        <v>-21.0171475</v>
      </c>
      <c r="DQ402">
        <v>-4.107369230769174</v>
      </c>
      <c r="DR402">
        <v>0.4033428727444555</v>
      </c>
      <c r="DS402">
        <v>0</v>
      </c>
      <c r="DT402">
        <v>2.15077025</v>
      </c>
      <c r="DU402">
        <v>0.01995230769230507</v>
      </c>
      <c r="DV402">
        <v>0.0187273842924606</v>
      </c>
      <c r="DW402">
        <v>1</v>
      </c>
      <c r="DX402">
        <v>1</v>
      </c>
      <c r="DY402">
        <v>2</v>
      </c>
      <c r="DZ402" t="s">
        <v>363</v>
      </c>
      <c r="EA402">
        <v>3.22984</v>
      </c>
      <c r="EB402">
        <v>2.70437</v>
      </c>
      <c r="EC402">
        <v>0.08155370000000001</v>
      </c>
      <c r="ED402">
        <v>0.08526889999999999</v>
      </c>
      <c r="EE402">
        <v>0.0842266</v>
      </c>
      <c r="EF402">
        <v>0.07601529999999999</v>
      </c>
      <c r="EG402">
        <v>30164.4</v>
      </c>
      <c r="EH402">
        <v>29268.6</v>
      </c>
      <c r="EI402">
        <v>31455</v>
      </c>
      <c r="EJ402">
        <v>30335.7</v>
      </c>
      <c r="EK402">
        <v>38594</v>
      </c>
      <c r="EL402">
        <v>37061.2</v>
      </c>
      <c r="EM402">
        <v>44093.2</v>
      </c>
      <c r="EN402">
        <v>42355.5</v>
      </c>
      <c r="EO402">
        <v>2.15392</v>
      </c>
      <c r="EP402">
        <v>1.85637</v>
      </c>
      <c r="EQ402">
        <v>0.0629202</v>
      </c>
      <c r="ER402">
        <v>0</v>
      </c>
      <c r="ES402">
        <v>24.0127</v>
      </c>
      <c r="ET402">
        <v>999.9</v>
      </c>
      <c r="EU402">
        <v>69.09999999999999</v>
      </c>
      <c r="EV402">
        <v>25.3</v>
      </c>
      <c r="EW402">
        <v>22.9383</v>
      </c>
      <c r="EX402">
        <v>61.0419</v>
      </c>
      <c r="EY402">
        <v>24.4391</v>
      </c>
      <c r="EZ402">
        <v>1</v>
      </c>
      <c r="FA402">
        <v>-0.0197917</v>
      </c>
      <c r="FB402">
        <v>1.99901</v>
      </c>
      <c r="FC402">
        <v>20.1886</v>
      </c>
      <c r="FD402">
        <v>5.21864</v>
      </c>
      <c r="FE402">
        <v>11.998</v>
      </c>
      <c r="FF402">
        <v>4.9639</v>
      </c>
      <c r="FG402">
        <v>3.29563</v>
      </c>
      <c r="FH402">
        <v>9999</v>
      </c>
      <c r="FI402">
        <v>9999</v>
      </c>
      <c r="FJ402">
        <v>9999</v>
      </c>
      <c r="FK402">
        <v>149.1</v>
      </c>
      <c r="FL402">
        <v>4.97099</v>
      </c>
      <c r="FM402">
        <v>1.86768</v>
      </c>
      <c r="FN402">
        <v>1.85898</v>
      </c>
      <c r="FO402">
        <v>1.8651</v>
      </c>
      <c r="FP402">
        <v>1.86309</v>
      </c>
      <c r="FQ402">
        <v>1.86444</v>
      </c>
      <c r="FR402">
        <v>1.85989</v>
      </c>
      <c r="FS402">
        <v>1.86398</v>
      </c>
      <c r="FT402">
        <v>0</v>
      </c>
      <c r="FU402">
        <v>0</v>
      </c>
      <c r="FV402">
        <v>0</v>
      </c>
      <c r="FW402">
        <v>0</v>
      </c>
      <c r="FX402" t="s">
        <v>364</v>
      </c>
      <c r="FY402" t="s">
        <v>365</v>
      </c>
      <c r="FZ402" t="s">
        <v>366</v>
      </c>
      <c r="GA402" t="s">
        <v>366</v>
      </c>
      <c r="GB402" t="s">
        <v>366</v>
      </c>
      <c r="GC402" t="s">
        <v>366</v>
      </c>
      <c r="GD402">
        <v>0</v>
      </c>
      <c r="GE402">
        <v>100</v>
      </c>
      <c r="GF402">
        <v>100</v>
      </c>
      <c r="GG402">
        <v>-5.015</v>
      </c>
      <c r="GH402">
        <v>-0.0905</v>
      </c>
      <c r="GI402">
        <v>-2.868309889394353</v>
      </c>
      <c r="GJ402">
        <v>-0.006773961979547998</v>
      </c>
      <c r="GK402">
        <v>-8.296070481250098E-08</v>
      </c>
      <c r="GL402">
        <v>3.322967193956903E-10</v>
      </c>
      <c r="GM402">
        <v>-0.07871069313407227</v>
      </c>
      <c r="GN402">
        <v>-0.00208336341840114</v>
      </c>
      <c r="GO402">
        <v>8.801746095907445E-05</v>
      </c>
      <c r="GP402">
        <v>-2.677693255255651E-07</v>
      </c>
      <c r="GQ402">
        <v>3</v>
      </c>
      <c r="GR402">
        <v>2052</v>
      </c>
      <c r="GS402">
        <v>2</v>
      </c>
      <c r="GT402">
        <v>18</v>
      </c>
      <c r="GU402">
        <v>66.5</v>
      </c>
      <c r="GV402">
        <v>66.40000000000001</v>
      </c>
      <c r="GW402">
        <v>0.960693</v>
      </c>
      <c r="GX402">
        <v>2.39136</v>
      </c>
      <c r="GY402">
        <v>1.44775</v>
      </c>
      <c r="GZ402">
        <v>2.323</v>
      </c>
      <c r="HA402">
        <v>1.55151</v>
      </c>
      <c r="HB402">
        <v>2.35718</v>
      </c>
      <c r="HC402">
        <v>30.3724</v>
      </c>
      <c r="HD402">
        <v>14.3247</v>
      </c>
      <c r="HE402">
        <v>18</v>
      </c>
      <c r="HF402">
        <v>616.866</v>
      </c>
      <c r="HG402">
        <v>428.009</v>
      </c>
      <c r="HH402">
        <v>21.4778</v>
      </c>
      <c r="HI402">
        <v>26.6567</v>
      </c>
      <c r="HJ402">
        <v>30.0003</v>
      </c>
      <c r="HK402">
        <v>26.6026</v>
      </c>
      <c r="HL402">
        <v>26.5288</v>
      </c>
      <c r="HM402">
        <v>19.2824</v>
      </c>
      <c r="HN402">
        <v>46.2359</v>
      </c>
      <c r="HO402">
        <v>0</v>
      </c>
      <c r="HP402">
        <v>21.4473</v>
      </c>
      <c r="HQ402">
        <v>351.034</v>
      </c>
      <c r="HR402">
        <v>13.9806</v>
      </c>
      <c r="HS402">
        <v>99.8343</v>
      </c>
      <c r="HT402">
        <v>101.214</v>
      </c>
    </row>
    <row r="403" spans="1:228">
      <c r="A403">
        <v>387</v>
      </c>
      <c r="B403">
        <v>1728494946.5</v>
      </c>
      <c r="C403">
        <v>4009</v>
      </c>
      <c r="D403" t="s">
        <v>1144</v>
      </c>
      <c r="E403" t="s">
        <v>1145</v>
      </c>
      <c r="F403">
        <v>5</v>
      </c>
      <c r="G403" t="s">
        <v>357</v>
      </c>
      <c r="H403" t="s">
        <v>1090</v>
      </c>
      <c r="I403" t="s">
        <v>359</v>
      </c>
      <c r="J403" t="s">
        <v>1091</v>
      </c>
      <c r="K403">
        <v>1728494939</v>
      </c>
      <c r="L403">
        <f>(M403)/1000</f>
        <v>0</v>
      </c>
      <c r="M403">
        <f>IF(BH403, AP403, AJ403)</f>
        <v>0</v>
      </c>
      <c r="N403">
        <f>IF(BH403, AK403, AI403)</f>
        <v>0</v>
      </c>
      <c r="O403">
        <f>BJ403 - IF(AW403&gt;1, N403*BD403*100.0/(AY403), 0)</f>
        <v>0</v>
      </c>
      <c r="P403">
        <f>((V403-L403/2)*O403-N403)/(V403+L403/2)</f>
        <v>0</v>
      </c>
      <c r="Q403">
        <f>P403*(BQ403+BR403)/1000.0</f>
        <v>0</v>
      </c>
      <c r="R403">
        <f>(BJ403 - IF(AW403&gt;1, N403*BD403*100.0/(AY403), 0))*(BQ403+BR403)/1000.0</f>
        <v>0</v>
      </c>
      <c r="S403">
        <f>2.0/((1/U403-1/T403)+SIGN(U403)*SQRT((1/U403-1/T403)*(1/U403-1/T403) + 4*BE403/((BE403+1)*(BE403+1))*(2*1/U403*1/T403-1/T403*1/T403)))</f>
        <v>0</v>
      </c>
      <c r="T403">
        <f>IF(LEFT(BF403,1)&lt;&gt;"0",IF(LEFT(BF403,1)="1",3.0,BG403),$D$5+$E$5*(BX403*BQ403/($K$5*1000))+$F$5*(BX403*BQ403/($K$5*1000))*MAX(MIN(BD403,$J$5),$I$5)*MAX(MIN(BD403,$J$5),$I$5)+$G$5*MAX(MIN(BD403,$J$5),$I$5)*(BX403*BQ403/($K$5*1000))+$H$5*(BX403*BQ403/($K$5*1000))*(BX403*BQ403/($K$5*1000)))</f>
        <v>0</v>
      </c>
      <c r="U403">
        <f>L403*(1000-(1000*0.61365*exp(17.502*Y403/(240.97+Y403))/(BQ403+BR403)+BL403)/2)/(1000*0.61365*exp(17.502*Y403/(240.97+Y403))/(BQ403+BR403)-BL403)</f>
        <v>0</v>
      </c>
      <c r="V403">
        <f>1/((BE403+1)/(S403/1.6)+1/(T403/1.37)) + BE403/((BE403+1)/(S403/1.6) + BE403/(T403/1.37))</f>
        <v>0</v>
      </c>
      <c r="W403">
        <f>(AZ403*BC403)</f>
        <v>0</v>
      </c>
      <c r="X403">
        <f>(BS403+(W403+2*0.95*5.67E-8*(((BS403+$B$7)+273)^4-(BS403+273)^4)-44100*L403)/(1.84*29.3*T403+8*0.95*5.67E-8*(BS403+273)^3))</f>
        <v>0</v>
      </c>
      <c r="Y403">
        <f>($C$7*BT403+$D$7*BU403+$E$7*X403)</f>
        <v>0</v>
      </c>
      <c r="Z403">
        <f>0.61365*exp(17.502*Y403/(240.97+Y403))</f>
        <v>0</v>
      </c>
      <c r="AA403">
        <f>(AB403/AC403*100)</f>
        <v>0</v>
      </c>
      <c r="AB403">
        <f>BL403*(BQ403+BR403)/1000</f>
        <v>0</v>
      </c>
      <c r="AC403">
        <f>0.61365*exp(17.502*BS403/(240.97+BS403))</f>
        <v>0</v>
      </c>
      <c r="AD403">
        <f>(Z403-BL403*(BQ403+BR403)/1000)</f>
        <v>0</v>
      </c>
      <c r="AE403">
        <f>(-L403*44100)</f>
        <v>0</v>
      </c>
      <c r="AF403">
        <f>2*29.3*T403*0.92*(BS403-Y403)</f>
        <v>0</v>
      </c>
      <c r="AG403">
        <f>2*0.95*5.67E-8*(((BS403+$B$7)+273)^4-(Y403+273)^4)</f>
        <v>0</v>
      </c>
      <c r="AH403">
        <f>W403+AG403+AE403+AF403</f>
        <v>0</v>
      </c>
      <c r="AI403">
        <f>BP403*AW403*(BK403-BJ403*(1000-AW403*BM403)/(1000-AW403*BL403))/(100*BD403)</f>
        <v>0</v>
      </c>
      <c r="AJ403">
        <f>1000*BP403*AW403*(BL403-BM403)/(100*BD403*(1000-AW403*BL403))</f>
        <v>0</v>
      </c>
      <c r="AK403">
        <f>(AL403 - AM403 - BQ403*1E3/(8.314*(BS403+273.15)) * AO403/BP403 * AN403) * BP403/(100*BD403) * (1000 - BM403)/1000</f>
        <v>0</v>
      </c>
      <c r="AL403">
        <v>345.1303538262179</v>
      </c>
      <c r="AM403">
        <v>328.4594969696971</v>
      </c>
      <c r="AN403">
        <v>2.501568333227612</v>
      </c>
      <c r="AO403">
        <v>66.78554749712461</v>
      </c>
      <c r="AP403">
        <f>(AR403 - AQ403 + BQ403*1E3/(8.314*(BS403+273.15)) * AT403/BP403 * AS403) * BP403/(100*BD403) * 1000/(1000 - AR403)</f>
        <v>0</v>
      </c>
      <c r="AQ403">
        <v>13.96497088661869</v>
      </c>
      <c r="AR403">
        <v>16.10209454545455</v>
      </c>
      <c r="AS403">
        <v>-8.468520671369326E-05</v>
      </c>
      <c r="AT403">
        <v>79.48988405471586</v>
      </c>
      <c r="AU403">
        <v>0</v>
      </c>
      <c r="AV403">
        <v>0</v>
      </c>
      <c r="AW403">
        <f>IF(AU403*$H$13&gt;=AY403,1.0,(AY403/(AY403-AU403*$H$13)))</f>
        <v>0</v>
      </c>
      <c r="AX403">
        <f>(AW403-1)*100</f>
        <v>0</v>
      </c>
      <c r="AY403">
        <f>MAX(0,($B$13+$C$13*BX403)/(1+$D$13*BX403)*BQ403/(BS403+273)*$E$13)</f>
        <v>0</v>
      </c>
      <c r="AZ403">
        <f>$B$11*BY403+$C$11*BZ403+$F$11*CK403*(1-CN403)</f>
        <v>0</v>
      </c>
      <c r="BA403">
        <f>AZ403*BB403</f>
        <v>0</v>
      </c>
      <c r="BB403">
        <f>($B$11*$D$9+$C$11*$D$9+$F$11*((CX403+CP403)/MAX(CX403+CP403+CY403, 0.1)*$I$9+CY403/MAX(CX403+CP403+CY403, 0.1)*$J$9))/($B$11+$C$11+$F$11)</f>
        <v>0</v>
      </c>
      <c r="BC403">
        <f>($B$11*$K$9+$C$11*$K$9+$F$11*((CX403+CP403)/MAX(CX403+CP403+CY403, 0.1)*$P$9+CY403/MAX(CX403+CP403+CY403, 0.1)*$Q$9))/($B$11+$C$11+$F$11)</f>
        <v>0</v>
      </c>
      <c r="BD403">
        <v>6</v>
      </c>
      <c r="BE403">
        <v>0.5</v>
      </c>
      <c r="BF403" t="s">
        <v>361</v>
      </c>
      <c r="BG403">
        <v>2</v>
      </c>
      <c r="BH403" t="b">
        <v>1</v>
      </c>
      <c r="BI403">
        <v>1728494939</v>
      </c>
      <c r="BJ403">
        <v>305.966074074074</v>
      </c>
      <c r="BK403">
        <v>327.5318148148148</v>
      </c>
      <c r="BL403">
        <v>16.10620740740741</v>
      </c>
      <c r="BM403">
        <v>13.96282592592593</v>
      </c>
      <c r="BN403">
        <v>310.9386296296296</v>
      </c>
      <c r="BO403">
        <v>16.19671111111111</v>
      </c>
      <c r="BP403">
        <v>599.9985185185185</v>
      </c>
      <c r="BQ403">
        <v>97.5045925925926</v>
      </c>
      <c r="BR403">
        <v>0.100029</v>
      </c>
      <c r="BS403">
        <v>24.83141481481482</v>
      </c>
      <c r="BT403">
        <v>25.04294444444444</v>
      </c>
      <c r="BU403">
        <v>999.9000000000001</v>
      </c>
      <c r="BV403">
        <v>0</v>
      </c>
      <c r="BW403">
        <v>0</v>
      </c>
      <c r="BX403">
        <v>10000.64518518519</v>
      </c>
      <c r="BY403">
        <v>0</v>
      </c>
      <c r="BZ403">
        <v>76.58068148148149</v>
      </c>
      <c r="CA403">
        <v>-21.5657925925926</v>
      </c>
      <c r="CB403">
        <v>310.9746296296296</v>
      </c>
      <c r="CC403">
        <v>332.1699259259259</v>
      </c>
      <c r="CD403">
        <v>2.14338962962963</v>
      </c>
      <c r="CE403">
        <v>327.5318148148148</v>
      </c>
      <c r="CF403">
        <v>13.96282592592593</v>
      </c>
      <c r="CG403">
        <v>1.570429259259259</v>
      </c>
      <c r="CH403">
        <v>1.361439259259259</v>
      </c>
      <c r="CI403">
        <v>13.67166296296296</v>
      </c>
      <c r="CJ403">
        <v>11.49482962962963</v>
      </c>
      <c r="CK403">
        <v>1599.986296296296</v>
      </c>
      <c r="CL403">
        <v>0.6919988148148148</v>
      </c>
      <c r="CM403">
        <v>0.3080014074074074</v>
      </c>
      <c r="CN403">
        <v>0</v>
      </c>
      <c r="CO403">
        <v>2.190307407407407</v>
      </c>
      <c r="CP403">
        <v>0</v>
      </c>
      <c r="CQ403">
        <v>5327.863703703703</v>
      </c>
      <c r="CR403">
        <v>13790.06666666667</v>
      </c>
      <c r="CS403">
        <v>38.97196296296296</v>
      </c>
      <c r="CT403">
        <v>40.44192592592591</v>
      </c>
      <c r="CU403">
        <v>39.38162962962964</v>
      </c>
      <c r="CV403">
        <v>39.21970370370369</v>
      </c>
      <c r="CW403">
        <v>38.45114814814814</v>
      </c>
      <c r="CX403">
        <v>1107.188518518518</v>
      </c>
      <c r="CY403">
        <v>492.7985185185185</v>
      </c>
      <c r="CZ403">
        <v>0</v>
      </c>
      <c r="DA403">
        <v>1728495003.4</v>
      </c>
      <c r="DB403">
        <v>0</v>
      </c>
      <c r="DC403">
        <v>1728490956.5</v>
      </c>
      <c r="DD403" t="s">
        <v>362</v>
      </c>
      <c r="DE403">
        <v>1728490952.5</v>
      </c>
      <c r="DF403">
        <v>1728490956.5</v>
      </c>
      <c r="DG403">
        <v>1</v>
      </c>
      <c r="DH403">
        <v>-0.065</v>
      </c>
      <c r="DI403">
        <v>-0.008</v>
      </c>
      <c r="DJ403">
        <v>-3.246</v>
      </c>
      <c r="DK403">
        <v>-0.091</v>
      </c>
      <c r="DL403">
        <v>52</v>
      </c>
      <c r="DM403">
        <v>15</v>
      </c>
      <c r="DN403">
        <v>0.25</v>
      </c>
      <c r="DO403">
        <v>0.13</v>
      </c>
      <c r="DP403">
        <v>-21.3263075</v>
      </c>
      <c r="DQ403">
        <v>-4.176599999999971</v>
      </c>
      <c r="DR403">
        <v>0.4081883838300032</v>
      </c>
      <c r="DS403">
        <v>0</v>
      </c>
      <c r="DT403">
        <v>2.15193125</v>
      </c>
      <c r="DU403">
        <v>-0.141127091932454</v>
      </c>
      <c r="DV403">
        <v>0.01418601762079479</v>
      </c>
      <c r="DW403">
        <v>0</v>
      </c>
      <c r="DX403">
        <v>0</v>
      </c>
      <c r="DY403">
        <v>2</v>
      </c>
      <c r="DZ403" t="s">
        <v>386</v>
      </c>
      <c r="EA403">
        <v>3.2297</v>
      </c>
      <c r="EB403">
        <v>2.70443</v>
      </c>
      <c r="EC403">
        <v>0.0841031</v>
      </c>
      <c r="ED403">
        <v>0.0878101</v>
      </c>
      <c r="EE403">
        <v>0.0842219</v>
      </c>
      <c r="EF403">
        <v>0.07602979999999999</v>
      </c>
      <c r="EG403">
        <v>30080.3</v>
      </c>
      <c r="EH403">
        <v>29186.9</v>
      </c>
      <c r="EI403">
        <v>31454.6</v>
      </c>
      <c r="EJ403">
        <v>30335.3</v>
      </c>
      <c r="EK403">
        <v>38593.7</v>
      </c>
      <c r="EL403">
        <v>37060.1</v>
      </c>
      <c r="EM403">
        <v>44092.6</v>
      </c>
      <c r="EN403">
        <v>42354.9</v>
      </c>
      <c r="EO403">
        <v>2.1537</v>
      </c>
      <c r="EP403">
        <v>1.85655</v>
      </c>
      <c r="EQ403">
        <v>0.0624657</v>
      </c>
      <c r="ER403">
        <v>0</v>
      </c>
      <c r="ES403">
        <v>24.0146</v>
      </c>
      <c r="ET403">
        <v>999.9</v>
      </c>
      <c r="EU403">
        <v>69.09999999999999</v>
      </c>
      <c r="EV403">
        <v>25.3</v>
      </c>
      <c r="EW403">
        <v>22.9387</v>
      </c>
      <c r="EX403">
        <v>61.2919</v>
      </c>
      <c r="EY403">
        <v>24.8558</v>
      </c>
      <c r="EZ403">
        <v>1</v>
      </c>
      <c r="FA403">
        <v>-0.0192581</v>
      </c>
      <c r="FB403">
        <v>2.02424</v>
      </c>
      <c r="FC403">
        <v>20.1883</v>
      </c>
      <c r="FD403">
        <v>5.21774</v>
      </c>
      <c r="FE403">
        <v>11.998</v>
      </c>
      <c r="FF403">
        <v>4.96375</v>
      </c>
      <c r="FG403">
        <v>3.29563</v>
      </c>
      <c r="FH403">
        <v>9999</v>
      </c>
      <c r="FI403">
        <v>9999</v>
      </c>
      <c r="FJ403">
        <v>9999</v>
      </c>
      <c r="FK403">
        <v>149.1</v>
      </c>
      <c r="FL403">
        <v>4.97099</v>
      </c>
      <c r="FM403">
        <v>1.86768</v>
      </c>
      <c r="FN403">
        <v>1.85898</v>
      </c>
      <c r="FO403">
        <v>1.86509</v>
      </c>
      <c r="FP403">
        <v>1.86309</v>
      </c>
      <c r="FQ403">
        <v>1.86445</v>
      </c>
      <c r="FR403">
        <v>1.85989</v>
      </c>
      <c r="FS403">
        <v>1.864</v>
      </c>
      <c r="FT403">
        <v>0</v>
      </c>
      <c r="FU403">
        <v>0</v>
      </c>
      <c r="FV403">
        <v>0</v>
      </c>
      <c r="FW403">
        <v>0</v>
      </c>
      <c r="FX403" t="s">
        <v>364</v>
      </c>
      <c r="FY403" t="s">
        <v>365</v>
      </c>
      <c r="FZ403" t="s">
        <v>366</v>
      </c>
      <c r="GA403" t="s">
        <v>366</v>
      </c>
      <c r="GB403" t="s">
        <v>366</v>
      </c>
      <c r="GC403" t="s">
        <v>366</v>
      </c>
      <c r="GD403">
        <v>0</v>
      </c>
      <c r="GE403">
        <v>100</v>
      </c>
      <c r="GF403">
        <v>100</v>
      </c>
      <c r="GG403">
        <v>-5.097</v>
      </c>
      <c r="GH403">
        <v>-0.0905</v>
      </c>
      <c r="GI403">
        <v>-2.868309889394353</v>
      </c>
      <c r="GJ403">
        <v>-0.006773961979547998</v>
      </c>
      <c r="GK403">
        <v>-8.296070481250098E-08</v>
      </c>
      <c r="GL403">
        <v>3.322967193956903E-10</v>
      </c>
      <c r="GM403">
        <v>-0.07871069313407227</v>
      </c>
      <c r="GN403">
        <v>-0.00208336341840114</v>
      </c>
      <c r="GO403">
        <v>8.801746095907445E-05</v>
      </c>
      <c r="GP403">
        <v>-2.677693255255651E-07</v>
      </c>
      <c r="GQ403">
        <v>3</v>
      </c>
      <c r="GR403">
        <v>2052</v>
      </c>
      <c r="GS403">
        <v>2</v>
      </c>
      <c r="GT403">
        <v>18</v>
      </c>
      <c r="GU403">
        <v>66.59999999999999</v>
      </c>
      <c r="GV403">
        <v>66.5</v>
      </c>
      <c r="GW403">
        <v>0.987549</v>
      </c>
      <c r="GX403">
        <v>2.38159</v>
      </c>
      <c r="GY403">
        <v>1.44775</v>
      </c>
      <c r="GZ403">
        <v>2.323</v>
      </c>
      <c r="HA403">
        <v>1.55151</v>
      </c>
      <c r="HB403">
        <v>2.37549</v>
      </c>
      <c r="HC403">
        <v>30.3724</v>
      </c>
      <c r="HD403">
        <v>14.3072</v>
      </c>
      <c r="HE403">
        <v>18</v>
      </c>
      <c r="HF403">
        <v>616.749</v>
      </c>
      <c r="HG403">
        <v>428.146</v>
      </c>
      <c r="HH403">
        <v>21.4342</v>
      </c>
      <c r="HI403">
        <v>26.6606</v>
      </c>
      <c r="HJ403">
        <v>30.0005</v>
      </c>
      <c r="HK403">
        <v>26.6067</v>
      </c>
      <c r="HL403">
        <v>26.5332</v>
      </c>
      <c r="HM403">
        <v>19.861</v>
      </c>
      <c r="HN403">
        <v>46.2359</v>
      </c>
      <c r="HO403">
        <v>0</v>
      </c>
      <c r="HP403">
        <v>21.4054</v>
      </c>
      <c r="HQ403">
        <v>366.063</v>
      </c>
      <c r="HR403">
        <v>13.9806</v>
      </c>
      <c r="HS403">
        <v>99.833</v>
      </c>
      <c r="HT403">
        <v>101.213</v>
      </c>
    </row>
    <row r="404" spans="1:228">
      <c r="A404">
        <v>388</v>
      </c>
      <c r="B404">
        <v>1728494951.5</v>
      </c>
      <c r="C404">
        <v>4014</v>
      </c>
      <c r="D404" t="s">
        <v>1146</v>
      </c>
      <c r="E404" t="s">
        <v>1147</v>
      </c>
      <c r="F404">
        <v>5</v>
      </c>
      <c r="G404" t="s">
        <v>357</v>
      </c>
      <c r="H404" t="s">
        <v>1090</v>
      </c>
      <c r="I404" t="s">
        <v>359</v>
      </c>
      <c r="J404" t="s">
        <v>1091</v>
      </c>
      <c r="K404">
        <v>1728494943.714286</v>
      </c>
      <c r="L404">
        <f>(M404)/1000</f>
        <v>0</v>
      </c>
      <c r="M404">
        <f>IF(BH404, AP404, AJ404)</f>
        <v>0</v>
      </c>
      <c r="N404">
        <f>IF(BH404, AK404, AI404)</f>
        <v>0</v>
      </c>
      <c r="O404">
        <f>BJ404 - IF(AW404&gt;1, N404*BD404*100.0/(AY404), 0)</f>
        <v>0</v>
      </c>
      <c r="P404">
        <f>((V404-L404/2)*O404-N404)/(V404+L404/2)</f>
        <v>0</v>
      </c>
      <c r="Q404">
        <f>P404*(BQ404+BR404)/1000.0</f>
        <v>0</v>
      </c>
      <c r="R404">
        <f>(BJ404 - IF(AW404&gt;1, N404*BD404*100.0/(AY404), 0))*(BQ404+BR404)/1000.0</f>
        <v>0</v>
      </c>
      <c r="S404">
        <f>2.0/((1/U404-1/T404)+SIGN(U404)*SQRT((1/U404-1/T404)*(1/U404-1/T404) + 4*BE404/((BE404+1)*(BE404+1))*(2*1/U404*1/T404-1/T404*1/T404)))</f>
        <v>0</v>
      </c>
      <c r="T404">
        <f>IF(LEFT(BF404,1)&lt;&gt;"0",IF(LEFT(BF404,1)="1",3.0,BG404),$D$5+$E$5*(BX404*BQ404/($K$5*1000))+$F$5*(BX404*BQ404/($K$5*1000))*MAX(MIN(BD404,$J$5),$I$5)*MAX(MIN(BD404,$J$5),$I$5)+$G$5*MAX(MIN(BD404,$J$5),$I$5)*(BX404*BQ404/($K$5*1000))+$H$5*(BX404*BQ404/($K$5*1000))*(BX404*BQ404/($K$5*1000)))</f>
        <v>0</v>
      </c>
      <c r="U404">
        <f>L404*(1000-(1000*0.61365*exp(17.502*Y404/(240.97+Y404))/(BQ404+BR404)+BL404)/2)/(1000*0.61365*exp(17.502*Y404/(240.97+Y404))/(BQ404+BR404)-BL404)</f>
        <v>0</v>
      </c>
      <c r="V404">
        <f>1/((BE404+1)/(S404/1.6)+1/(T404/1.37)) + BE404/((BE404+1)/(S404/1.6) + BE404/(T404/1.37))</f>
        <v>0</v>
      </c>
      <c r="W404">
        <f>(AZ404*BC404)</f>
        <v>0</v>
      </c>
      <c r="X404">
        <f>(BS404+(W404+2*0.95*5.67E-8*(((BS404+$B$7)+273)^4-(BS404+273)^4)-44100*L404)/(1.84*29.3*T404+8*0.95*5.67E-8*(BS404+273)^3))</f>
        <v>0</v>
      </c>
      <c r="Y404">
        <f>($C$7*BT404+$D$7*BU404+$E$7*X404)</f>
        <v>0</v>
      </c>
      <c r="Z404">
        <f>0.61365*exp(17.502*Y404/(240.97+Y404))</f>
        <v>0</v>
      </c>
      <c r="AA404">
        <f>(AB404/AC404*100)</f>
        <v>0</v>
      </c>
      <c r="AB404">
        <f>BL404*(BQ404+BR404)/1000</f>
        <v>0</v>
      </c>
      <c r="AC404">
        <f>0.61365*exp(17.502*BS404/(240.97+BS404))</f>
        <v>0</v>
      </c>
      <c r="AD404">
        <f>(Z404-BL404*(BQ404+BR404)/1000)</f>
        <v>0</v>
      </c>
      <c r="AE404">
        <f>(-L404*44100)</f>
        <v>0</v>
      </c>
      <c r="AF404">
        <f>2*29.3*T404*0.92*(BS404-Y404)</f>
        <v>0</v>
      </c>
      <c r="AG404">
        <f>2*0.95*5.67E-8*(((BS404+$B$7)+273)^4-(Y404+273)^4)</f>
        <v>0</v>
      </c>
      <c r="AH404">
        <f>W404+AG404+AE404+AF404</f>
        <v>0</v>
      </c>
      <c r="AI404">
        <f>BP404*AW404*(BK404-BJ404*(1000-AW404*BM404)/(1000-AW404*BL404))/(100*BD404)</f>
        <v>0</v>
      </c>
      <c r="AJ404">
        <f>1000*BP404*AW404*(BL404-BM404)/(100*BD404*(1000-AW404*BL404))</f>
        <v>0</v>
      </c>
      <c r="AK404">
        <f>(AL404 - AM404 - BQ404*1E3/(8.314*(BS404+273.15)) * AO404/BP404 * AN404) * BP404/(100*BD404) * (1000 - BM404)/1000</f>
        <v>0</v>
      </c>
      <c r="AL404">
        <v>357.9977802057335</v>
      </c>
      <c r="AM404">
        <v>340.9137818181819</v>
      </c>
      <c r="AN404">
        <v>2.508031065037798</v>
      </c>
      <c r="AO404">
        <v>66.78554749712461</v>
      </c>
      <c r="AP404">
        <f>(AR404 - AQ404 + BQ404*1E3/(8.314*(BS404+273.15)) * AT404/BP404 * AS404) * BP404/(100*BD404) * 1000/(1000 - AR404)</f>
        <v>0</v>
      </c>
      <c r="AQ404">
        <v>13.96845215460004</v>
      </c>
      <c r="AR404">
        <v>16.10433454545453</v>
      </c>
      <c r="AS404">
        <v>4.840861921534896E-05</v>
      </c>
      <c r="AT404">
        <v>79.48988405471586</v>
      </c>
      <c r="AU404">
        <v>0</v>
      </c>
      <c r="AV404">
        <v>0</v>
      </c>
      <c r="AW404">
        <f>IF(AU404*$H$13&gt;=AY404,1.0,(AY404/(AY404-AU404*$H$13)))</f>
        <v>0</v>
      </c>
      <c r="AX404">
        <f>(AW404-1)*100</f>
        <v>0</v>
      </c>
      <c r="AY404">
        <f>MAX(0,($B$13+$C$13*BX404)/(1+$D$13*BX404)*BQ404/(BS404+273)*$E$13)</f>
        <v>0</v>
      </c>
      <c r="AZ404">
        <f>$B$11*BY404+$C$11*BZ404+$F$11*CK404*(1-CN404)</f>
        <v>0</v>
      </c>
      <c r="BA404">
        <f>AZ404*BB404</f>
        <v>0</v>
      </c>
      <c r="BB404">
        <f>($B$11*$D$9+$C$11*$D$9+$F$11*((CX404+CP404)/MAX(CX404+CP404+CY404, 0.1)*$I$9+CY404/MAX(CX404+CP404+CY404, 0.1)*$J$9))/($B$11+$C$11+$F$11)</f>
        <v>0</v>
      </c>
      <c r="BC404">
        <f>($B$11*$K$9+$C$11*$K$9+$F$11*((CX404+CP404)/MAX(CX404+CP404+CY404, 0.1)*$P$9+CY404/MAX(CX404+CP404+CY404, 0.1)*$Q$9))/($B$11+$C$11+$F$11)</f>
        <v>0</v>
      </c>
      <c r="BD404">
        <v>6</v>
      </c>
      <c r="BE404">
        <v>0.5</v>
      </c>
      <c r="BF404" t="s">
        <v>361</v>
      </c>
      <c r="BG404">
        <v>2</v>
      </c>
      <c r="BH404" t="b">
        <v>1</v>
      </c>
      <c r="BI404">
        <v>1728494943.714286</v>
      </c>
      <c r="BJ404">
        <v>317.5386428571429</v>
      </c>
      <c r="BK404">
        <v>339.42875</v>
      </c>
      <c r="BL404">
        <v>16.10366785714286</v>
      </c>
      <c r="BM404">
        <v>13.965325</v>
      </c>
      <c r="BN404">
        <v>322.5895714285713</v>
      </c>
      <c r="BO404">
        <v>16.19417142857143</v>
      </c>
      <c r="BP404">
        <v>599.9899642857143</v>
      </c>
      <c r="BQ404">
        <v>97.50470357142854</v>
      </c>
      <c r="BR404">
        <v>0.09999286071428572</v>
      </c>
      <c r="BS404">
        <v>24.8283</v>
      </c>
      <c r="BT404">
        <v>25.04252857142857</v>
      </c>
      <c r="BU404">
        <v>999.9000000000002</v>
      </c>
      <c r="BV404">
        <v>0</v>
      </c>
      <c r="BW404">
        <v>0</v>
      </c>
      <c r="BX404">
        <v>9998.164999999999</v>
      </c>
      <c r="BY404">
        <v>0</v>
      </c>
      <c r="BZ404">
        <v>76.92055357142856</v>
      </c>
      <c r="CA404">
        <v>-21.89009285714286</v>
      </c>
      <c r="CB404">
        <v>322.7358214285714</v>
      </c>
      <c r="CC404">
        <v>344.2362142857143</v>
      </c>
      <c r="CD404">
        <v>2.138343928571429</v>
      </c>
      <c r="CE404">
        <v>339.42875</v>
      </c>
      <c r="CF404">
        <v>13.965325</v>
      </c>
      <c r="CG404">
        <v>1.570183214285714</v>
      </c>
      <c r="CH404">
        <v>1.361684285714285</v>
      </c>
      <c r="CI404">
        <v>13.66925357142857</v>
      </c>
      <c r="CJ404">
        <v>11.49755</v>
      </c>
      <c r="CK404">
        <v>1599.984285714286</v>
      </c>
      <c r="CL404">
        <v>0.692002107142857</v>
      </c>
      <c r="CM404">
        <v>0.3079981071428571</v>
      </c>
      <c r="CN404">
        <v>0</v>
      </c>
      <c r="CO404">
        <v>2.135860714285714</v>
      </c>
      <c r="CP404">
        <v>0</v>
      </c>
      <c r="CQ404">
        <v>5326.838214285714</v>
      </c>
      <c r="CR404">
        <v>13790.06785714286</v>
      </c>
      <c r="CS404">
        <v>39.05107142857143</v>
      </c>
      <c r="CT404">
        <v>40.50189285714286</v>
      </c>
      <c r="CU404">
        <v>39.45507142857142</v>
      </c>
      <c r="CV404">
        <v>39.31892857142856</v>
      </c>
      <c r="CW404">
        <v>38.52428571428571</v>
      </c>
      <c r="CX404">
        <v>1107.1925</v>
      </c>
      <c r="CY404">
        <v>492.7921428571428</v>
      </c>
      <c r="CZ404">
        <v>0</v>
      </c>
      <c r="DA404">
        <v>1728495008.2</v>
      </c>
      <c r="DB404">
        <v>0</v>
      </c>
      <c r="DC404">
        <v>1728490956.5</v>
      </c>
      <c r="DD404" t="s">
        <v>362</v>
      </c>
      <c r="DE404">
        <v>1728490952.5</v>
      </c>
      <c r="DF404">
        <v>1728490956.5</v>
      </c>
      <c r="DG404">
        <v>1</v>
      </c>
      <c r="DH404">
        <v>-0.065</v>
      </c>
      <c r="DI404">
        <v>-0.008</v>
      </c>
      <c r="DJ404">
        <v>-3.246</v>
      </c>
      <c r="DK404">
        <v>-0.091</v>
      </c>
      <c r="DL404">
        <v>52</v>
      </c>
      <c r="DM404">
        <v>15</v>
      </c>
      <c r="DN404">
        <v>0.25</v>
      </c>
      <c r="DO404">
        <v>0.13</v>
      </c>
      <c r="DP404">
        <v>-21.68606</v>
      </c>
      <c r="DQ404">
        <v>-3.987379362101323</v>
      </c>
      <c r="DR404">
        <v>0.389324541867065</v>
      </c>
      <c r="DS404">
        <v>0</v>
      </c>
      <c r="DT404">
        <v>2.1422795</v>
      </c>
      <c r="DU404">
        <v>-0.07427639774859124</v>
      </c>
      <c r="DV404">
        <v>0.007587312089930119</v>
      </c>
      <c r="DW404">
        <v>1</v>
      </c>
      <c r="DX404">
        <v>1</v>
      </c>
      <c r="DY404">
        <v>2</v>
      </c>
      <c r="DZ404" t="s">
        <v>363</v>
      </c>
      <c r="EA404">
        <v>3.22968</v>
      </c>
      <c r="EB404">
        <v>2.70447</v>
      </c>
      <c r="EC404">
        <v>0.0866181</v>
      </c>
      <c r="ED404">
        <v>0.0903424</v>
      </c>
      <c r="EE404">
        <v>0.0842313</v>
      </c>
      <c r="EF404">
        <v>0.0760424</v>
      </c>
      <c r="EG404">
        <v>29997.2</v>
      </c>
      <c r="EH404">
        <v>29105.8</v>
      </c>
      <c r="EI404">
        <v>31454.1</v>
      </c>
      <c r="EJ404">
        <v>30335.2</v>
      </c>
      <c r="EK404">
        <v>38592.5</v>
      </c>
      <c r="EL404">
        <v>37059.7</v>
      </c>
      <c r="EM404">
        <v>44091.6</v>
      </c>
      <c r="EN404">
        <v>42354.9</v>
      </c>
      <c r="EO404">
        <v>2.15373</v>
      </c>
      <c r="EP404">
        <v>1.85648</v>
      </c>
      <c r="EQ404">
        <v>0.0626519</v>
      </c>
      <c r="ER404">
        <v>0</v>
      </c>
      <c r="ES404">
        <v>24.0146</v>
      </c>
      <c r="ET404">
        <v>999.9</v>
      </c>
      <c r="EU404">
        <v>69.09999999999999</v>
      </c>
      <c r="EV404">
        <v>25.3</v>
      </c>
      <c r="EW404">
        <v>22.9394</v>
      </c>
      <c r="EX404">
        <v>61.0619</v>
      </c>
      <c r="EY404">
        <v>24.6234</v>
      </c>
      <c r="EZ404">
        <v>1</v>
      </c>
      <c r="FA404">
        <v>-0.0189685</v>
      </c>
      <c r="FB404">
        <v>2.0323</v>
      </c>
      <c r="FC404">
        <v>20.1881</v>
      </c>
      <c r="FD404">
        <v>5.21759</v>
      </c>
      <c r="FE404">
        <v>11.998</v>
      </c>
      <c r="FF404">
        <v>4.96385</v>
      </c>
      <c r="FG404">
        <v>3.2955</v>
      </c>
      <c r="FH404">
        <v>9999</v>
      </c>
      <c r="FI404">
        <v>9999</v>
      </c>
      <c r="FJ404">
        <v>9999</v>
      </c>
      <c r="FK404">
        <v>149.1</v>
      </c>
      <c r="FL404">
        <v>4.97099</v>
      </c>
      <c r="FM404">
        <v>1.86768</v>
      </c>
      <c r="FN404">
        <v>1.85898</v>
      </c>
      <c r="FO404">
        <v>1.8651</v>
      </c>
      <c r="FP404">
        <v>1.86308</v>
      </c>
      <c r="FQ404">
        <v>1.86444</v>
      </c>
      <c r="FR404">
        <v>1.85989</v>
      </c>
      <c r="FS404">
        <v>1.86401</v>
      </c>
      <c r="FT404">
        <v>0</v>
      </c>
      <c r="FU404">
        <v>0</v>
      </c>
      <c r="FV404">
        <v>0</v>
      </c>
      <c r="FW404">
        <v>0</v>
      </c>
      <c r="FX404" t="s">
        <v>364</v>
      </c>
      <c r="FY404" t="s">
        <v>365</v>
      </c>
      <c r="FZ404" t="s">
        <v>366</v>
      </c>
      <c r="GA404" t="s">
        <v>366</v>
      </c>
      <c r="GB404" t="s">
        <v>366</v>
      </c>
      <c r="GC404" t="s">
        <v>366</v>
      </c>
      <c r="GD404">
        <v>0</v>
      </c>
      <c r="GE404">
        <v>100</v>
      </c>
      <c r="GF404">
        <v>100</v>
      </c>
      <c r="GG404">
        <v>-5.18</v>
      </c>
      <c r="GH404">
        <v>-0.0905</v>
      </c>
      <c r="GI404">
        <v>-2.868309889394353</v>
      </c>
      <c r="GJ404">
        <v>-0.006773961979547998</v>
      </c>
      <c r="GK404">
        <v>-8.296070481250098E-08</v>
      </c>
      <c r="GL404">
        <v>3.322967193956903E-10</v>
      </c>
      <c r="GM404">
        <v>-0.07871069313407227</v>
      </c>
      <c r="GN404">
        <v>-0.00208336341840114</v>
      </c>
      <c r="GO404">
        <v>8.801746095907445E-05</v>
      </c>
      <c r="GP404">
        <v>-2.677693255255651E-07</v>
      </c>
      <c r="GQ404">
        <v>3</v>
      </c>
      <c r="GR404">
        <v>2052</v>
      </c>
      <c r="GS404">
        <v>2</v>
      </c>
      <c r="GT404">
        <v>18</v>
      </c>
      <c r="GU404">
        <v>66.7</v>
      </c>
      <c r="GV404">
        <v>66.59999999999999</v>
      </c>
      <c r="GW404">
        <v>1.01685</v>
      </c>
      <c r="GX404">
        <v>2.39502</v>
      </c>
      <c r="GY404">
        <v>1.44897</v>
      </c>
      <c r="GZ404">
        <v>2.32178</v>
      </c>
      <c r="HA404">
        <v>1.55151</v>
      </c>
      <c r="HB404">
        <v>2.25952</v>
      </c>
      <c r="HC404">
        <v>30.3939</v>
      </c>
      <c r="HD404">
        <v>14.3072</v>
      </c>
      <c r="HE404">
        <v>18</v>
      </c>
      <c r="HF404">
        <v>616.808</v>
      </c>
      <c r="HG404">
        <v>428.136</v>
      </c>
      <c r="HH404">
        <v>21.3933</v>
      </c>
      <c r="HI404">
        <v>26.6643</v>
      </c>
      <c r="HJ404">
        <v>30.0004</v>
      </c>
      <c r="HK404">
        <v>26.6106</v>
      </c>
      <c r="HL404">
        <v>26.5377</v>
      </c>
      <c r="HM404">
        <v>20.3919</v>
      </c>
      <c r="HN404">
        <v>46.2359</v>
      </c>
      <c r="HO404">
        <v>0</v>
      </c>
      <c r="HP404">
        <v>21.365</v>
      </c>
      <c r="HQ404">
        <v>376.089</v>
      </c>
      <c r="HR404">
        <v>13.9806</v>
      </c>
      <c r="HS404">
        <v>99.831</v>
      </c>
      <c r="HT404">
        <v>101.212</v>
      </c>
    </row>
    <row r="405" spans="1:228">
      <c r="A405">
        <v>389</v>
      </c>
      <c r="B405">
        <v>1728494956</v>
      </c>
      <c r="C405">
        <v>4018.5</v>
      </c>
      <c r="D405" t="s">
        <v>1148</v>
      </c>
      <c r="E405" t="s">
        <v>1149</v>
      </c>
      <c r="F405">
        <v>5</v>
      </c>
      <c r="G405" t="s">
        <v>357</v>
      </c>
      <c r="H405" t="s">
        <v>1090</v>
      </c>
      <c r="I405" t="s">
        <v>359</v>
      </c>
      <c r="J405" t="s">
        <v>1091</v>
      </c>
      <c r="K405">
        <v>1728494948.160714</v>
      </c>
      <c r="L405">
        <f>(M405)/1000</f>
        <v>0</v>
      </c>
      <c r="M405">
        <f>IF(BH405, AP405, AJ405)</f>
        <v>0</v>
      </c>
      <c r="N405">
        <f>IF(BH405, AK405, AI405)</f>
        <v>0</v>
      </c>
      <c r="O405">
        <f>BJ405 - IF(AW405&gt;1, N405*BD405*100.0/(AY405), 0)</f>
        <v>0</v>
      </c>
      <c r="P405">
        <f>((V405-L405/2)*O405-N405)/(V405+L405/2)</f>
        <v>0</v>
      </c>
      <c r="Q405">
        <f>P405*(BQ405+BR405)/1000.0</f>
        <v>0</v>
      </c>
      <c r="R405">
        <f>(BJ405 - IF(AW405&gt;1, N405*BD405*100.0/(AY405), 0))*(BQ405+BR405)/1000.0</f>
        <v>0</v>
      </c>
      <c r="S405">
        <f>2.0/((1/U405-1/T405)+SIGN(U405)*SQRT((1/U405-1/T405)*(1/U405-1/T405) + 4*BE405/((BE405+1)*(BE405+1))*(2*1/U405*1/T405-1/T405*1/T405)))</f>
        <v>0</v>
      </c>
      <c r="T405">
        <f>IF(LEFT(BF405,1)&lt;&gt;"0",IF(LEFT(BF405,1)="1",3.0,BG405),$D$5+$E$5*(BX405*BQ405/($K$5*1000))+$F$5*(BX405*BQ405/($K$5*1000))*MAX(MIN(BD405,$J$5),$I$5)*MAX(MIN(BD405,$J$5),$I$5)+$G$5*MAX(MIN(BD405,$J$5),$I$5)*(BX405*BQ405/($K$5*1000))+$H$5*(BX405*BQ405/($K$5*1000))*(BX405*BQ405/($K$5*1000)))</f>
        <v>0</v>
      </c>
      <c r="U405">
        <f>L405*(1000-(1000*0.61365*exp(17.502*Y405/(240.97+Y405))/(BQ405+BR405)+BL405)/2)/(1000*0.61365*exp(17.502*Y405/(240.97+Y405))/(BQ405+BR405)-BL405)</f>
        <v>0</v>
      </c>
      <c r="V405">
        <f>1/((BE405+1)/(S405/1.6)+1/(T405/1.37)) + BE405/((BE405+1)/(S405/1.6) + BE405/(T405/1.37))</f>
        <v>0</v>
      </c>
      <c r="W405">
        <f>(AZ405*BC405)</f>
        <v>0</v>
      </c>
      <c r="X405">
        <f>(BS405+(W405+2*0.95*5.67E-8*(((BS405+$B$7)+273)^4-(BS405+273)^4)-44100*L405)/(1.84*29.3*T405+8*0.95*5.67E-8*(BS405+273)^3))</f>
        <v>0</v>
      </c>
      <c r="Y405">
        <f>($C$7*BT405+$D$7*BU405+$E$7*X405)</f>
        <v>0</v>
      </c>
      <c r="Z405">
        <f>0.61365*exp(17.502*Y405/(240.97+Y405))</f>
        <v>0</v>
      </c>
      <c r="AA405">
        <f>(AB405/AC405*100)</f>
        <v>0</v>
      </c>
      <c r="AB405">
        <f>BL405*(BQ405+BR405)/1000</f>
        <v>0</v>
      </c>
      <c r="AC405">
        <f>0.61365*exp(17.502*BS405/(240.97+BS405))</f>
        <v>0</v>
      </c>
      <c r="AD405">
        <f>(Z405-BL405*(BQ405+BR405)/1000)</f>
        <v>0</v>
      </c>
      <c r="AE405">
        <f>(-L405*44100)</f>
        <v>0</v>
      </c>
      <c r="AF405">
        <f>2*29.3*T405*0.92*(BS405-Y405)</f>
        <v>0</v>
      </c>
      <c r="AG405">
        <f>2*0.95*5.67E-8*(((BS405+$B$7)+273)^4-(Y405+273)^4)</f>
        <v>0</v>
      </c>
      <c r="AH405">
        <f>W405+AG405+AE405+AF405</f>
        <v>0</v>
      </c>
      <c r="AI405">
        <f>BP405*AW405*(BK405-BJ405*(1000-AW405*BM405)/(1000-AW405*BL405))/(100*BD405)</f>
        <v>0</v>
      </c>
      <c r="AJ405">
        <f>1000*BP405*AW405*(BL405-BM405)/(100*BD405*(1000-AW405*BL405))</f>
        <v>0</v>
      </c>
      <c r="AK405">
        <f>(AL405 - AM405 - BQ405*1E3/(8.314*(BS405+273.15)) * AO405/BP405 * AN405) * BP405/(100*BD405) * (1000 - BM405)/1000</f>
        <v>0</v>
      </c>
      <c r="AL405">
        <v>369.4139479015375</v>
      </c>
      <c r="AM405">
        <v>352.1662242424242</v>
      </c>
      <c r="AN405">
        <v>2.493159347703329</v>
      </c>
      <c r="AO405">
        <v>66.78554749712461</v>
      </c>
      <c r="AP405">
        <f>(AR405 - AQ405 + BQ405*1E3/(8.314*(BS405+273.15)) * AT405/BP405 * AS405) * BP405/(100*BD405) * 1000/(1000 - AR405)</f>
        <v>0</v>
      </c>
      <c r="AQ405">
        <v>13.97225598407679</v>
      </c>
      <c r="AR405">
        <v>16.10709090909091</v>
      </c>
      <c r="AS405">
        <v>6.784449940443768E-05</v>
      </c>
      <c r="AT405">
        <v>79.48988405471586</v>
      </c>
      <c r="AU405">
        <v>0</v>
      </c>
      <c r="AV405">
        <v>0</v>
      </c>
      <c r="AW405">
        <f>IF(AU405*$H$13&gt;=AY405,1.0,(AY405/(AY405-AU405*$H$13)))</f>
        <v>0</v>
      </c>
      <c r="AX405">
        <f>(AW405-1)*100</f>
        <v>0</v>
      </c>
      <c r="AY405">
        <f>MAX(0,($B$13+$C$13*BX405)/(1+$D$13*BX405)*BQ405/(BS405+273)*$E$13)</f>
        <v>0</v>
      </c>
      <c r="AZ405">
        <f>$B$11*BY405+$C$11*BZ405+$F$11*CK405*(1-CN405)</f>
        <v>0</v>
      </c>
      <c r="BA405">
        <f>AZ405*BB405</f>
        <v>0</v>
      </c>
      <c r="BB405">
        <f>($B$11*$D$9+$C$11*$D$9+$F$11*((CX405+CP405)/MAX(CX405+CP405+CY405, 0.1)*$I$9+CY405/MAX(CX405+CP405+CY405, 0.1)*$J$9))/($B$11+$C$11+$F$11)</f>
        <v>0</v>
      </c>
      <c r="BC405">
        <f>($B$11*$K$9+$C$11*$K$9+$F$11*((CX405+CP405)/MAX(CX405+CP405+CY405, 0.1)*$P$9+CY405/MAX(CX405+CP405+CY405, 0.1)*$Q$9))/($B$11+$C$11+$F$11)</f>
        <v>0</v>
      </c>
      <c r="BD405">
        <v>6</v>
      </c>
      <c r="BE405">
        <v>0.5</v>
      </c>
      <c r="BF405" t="s">
        <v>361</v>
      </c>
      <c r="BG405">
        <v>2</v>
      </c>
      <c r="BH405" t="b">
        <v>1</v>
      </c>
      <c r="BI405">
        <v>1728494948.160714</v>
      </c>
      <c r="BJ405">
        <v>328.4599642857142</v>
      </c>
      <c r="BK405">
        <v>350.6149285714285</v>
      </c>
      <c r="BL405">
        <v>16.10393928571429</v>
      </c>
      <c r="BM405">
        <v>13.96825714285714</v>
      </c>
      <c r="BN405">
        <v>333.5847857142858</v>
      </c>
      <c r="BO405">
        <v>16.19444285714286</v>
      </c>
      <c r="BP405">
        <v>599.9911071428571</v>
      </c>
      <c r="BQ405">
        <v>97.50476071428569</v>
      </c>
      <c r="BR405">
        <v>0.09999698571428571</v>
      </c>
      <c r="BS405">
        <v>24.82538571428571</v>
      </c>
      <c r="BT405">
        <v>25.04129642857143</v>
      </c>
      <c r="BU405">
        <v>999.9000000000002</v>
      </c>
      <c r="BV405">
        <v>0</v>
      </c>
      <c r="BW405">
        <v>0</v>
      </c>
      <c r="BX405">
        <v>10004.21178571429</v>
      </c>
      <c r="BY405">
        <v>0</v>
      </c>
      <c r="BZ405">
        <v>77.27914999999999</v>
      </c>
      <c r="CA405">
        <v>-22.15494642857143</v>
      </c>
      <c r="CB405">
        <v>333.8360357142857</v>
      </c>
      <c r="CC405">
        <v>355.5818928571428</v>
      </c>
      <c r="CD405">
        <v>2.135685714285714</v>
      </c>
      <c r="CE405">
        <v>350.6149285714285</v>
      </c>
      <c r="CF405">
        <v>13.96825714285714</v>
      </c>
      <c r="CG405">
        <v>1.570211785714286</v>
      </c>
      <c r="CH405">
        <v>1.361971428571429</v>
      </c>
      <c r="CI405">
        <v>13.66952857142857</v>
      </c>
      <c r="CJ405">
        <v>11.50073571428572</v>
      </c>
      <c r="CK405">
        <v>1599.987142857143</v>
      </c>
      <c r="CL405">
        <v>0.6920082857142857</v>
      </c>
      <c r="CM405">
        <v>0.3079921428571428</v>
      </c>
      <c r="CN405">
        <v>0</v>
      </c>
      <c r="CO405">
        <v>2.150960714285714</v>
      </c>
      <c r="CP405">
        <v>0</v>
      </c>
      <c r="CQ405">
        <v>5326.415357142857</v>
      </c>
      <c r="CR405">
        <v>13790.125</v>
      </c>
      <c r="CS405">
        <v>39.12475</v>
      </c>
      <c r="CT405">
        <v>40.55560714285714</v>
      </c>
      <c r="CU405">
        <v>39.522</v>
      </c>
      <c r="CV405">
        <v>39.41046428571428</v>
      </c>
      <c r="CW405">
        <v>38.59125</v>
      </c>
      <c r="CX405">
        <v>1107.205</v>
      </c>
      <c r="CY405">
        <v>492.7832142857143</v>
      </c>
      <c r="CZ405">
        <v>0</v>
      </c>
      <c r="DA405">
        <v>1728495013</v>
      </c>
      <c r="DB405">
        <v>0</v>
      </c>
      <c r="DC405">
        <v>1728490956.5</v>
      </c>
      <c r="DD405" t="s">
        <v>362</v>
      </c>
      <c r="DE405">
        <v>1728490952.5</v>
      </c>
      <c r="DF405">
        <v>1728490956.5</v>
      </c>
      <c r="DG405">
        <v>1</v>
      </c>
      <c r="DH405">
        <v>-0.065</v>
      </c>
      <c r="DI405">
        <v>-0.008</v>
      </c>
      <c r="DJ405">
        <v>-3.246</v>
      </c>
      <c r="DK405">
        <v>-0.091</v>
      </c>
      <c r="DL405">
        <v>52</v>
      </c>
      <c r="DM405">
        <v>15</v>
      </c>
      <c r="DN405">
        <v>0.25</v>
      </c>
      <c r="DO405">
        <v>0.13</v>
      </c>
      <c r="DP405">
        <v>-22.010475</v>
      </c>
      <c r="DQ405">
        <v>-3.755574484052458</v>
      </c>
      <c r="DR405">
        <v>0.3669388830241352</v>
      </c>
      <c r="DS405">
        <v>0</v>
      </c>
      <c r="DT405">
        <v>2.137537</v>
      </c>
      <c r="DU405">
        <v>-0.03565643527204419</v>
      </c>
      <c r="DV405">
        <v>0.003811715624230129</v>
      </c>
      <c r="DW405">
        <v>1</v>
      </c>
      <c r="DX405">
        <v>1</v>
      </c>
      <c r="DY405">
        <v>2</v>
      </c>
      <c r="DZ405" t="s">
        <v>363</v>
      </c>
      <c r="EA405">
        <v>3.22987</v>
      </c>
      <c r="EB405">
        <v>2.70438</v>
      </c>
      <c r="EC405">
        <v>0.08884880000000001</v>
      </c>
      <c r="ED405">
        <v>0.0925704</v>
      </c>
      <c r="EE405">
        <v>0.0842377</v>
      </c>
      <c r="EF405">
        <v>0.0760493</v>
      </c>
      <c r="EG405">
        <v>29923.9</v>
      </c>
      <c r="EH405">
        <v>29034.9</v>
      </c>
      <c r="EI405">
        <v>31454</v>
      </c>
      <c r="EJ405">
        <v>30335.7</v>
      </c>
      <c r="EK405">
        <v>38592.2</v>
      </c>
      <c r="EL405">
        <v>37059.8</v>
      </c>
      <c r="EM405">
        <v>44091.6</v>
      </c>
      <c r="EN405">
        <v>42355.3</v>
      </c>
      <c r="EO405">
        <v>2.15395</v>
      </c>
      <c r="EP405">
        <v>1.85623</v>
      </c>
      <c r="EQ405">
        <v>0.0623092</v>
      </c>
      <c r="ER405">
        <v>0</v>
      </c>
      <c r="ES405">
        <v>24.0146</v>
      </c>
      <c r="ET405">
        <v>999.9</v>
      </c>
      <c r="EU405">
        <v>69.09999999999999</v>
      </c>
      <c r="EV405">
        <v>25.3</v>
      </c>
      <c r="EW405">
        <v>22.9415</v>
      </c>
      <c r="EX405">
        <v>61.0119</v>
      </c>
      <c r="EY405">
        <v>24.4471</v>
      </c>
      <c r="EZ405">
        <v>1</v>
      </c>
      <c r="FA405">
        <v>-0.0184502</v>
      </c>
      <c r="FB405">
        <v>2.05495</v>
      </c>
      <c r="FC405">
        <v>20.1881</v>
      </c>
      <c r="FD405">
        <v>5.21699</v>
      </c>
      <c r="FE405">
        <v>11.998</v>
      </c>
      <c r="FF405">
        <v>4.96395</v>
      </c>
      <c r="FG405">
        <v>3.29553</v>
      </c>
      <c r="FH405">
        <v>9999</v>
      </c>
      <c r="FI405">
        <v>9999</v>
      </c>
      <c r="FJ405">
        <v>9999</v>
      </c>
      <c r="FK405">
        <v>149.1</v>
      </c>
      <c r="FL405">
        <v>4.97099</v>
      </c>
      <c r="FM405">
        <v>1.86768</v>
      </c>
      <c r="FN405">
        <v>1.85898</v>
      </c>
      <c r="FO405">
        <v>1.86508</v>
      </c>
      <c r="FP405">
        <v>1.86309</v>
      </c>
      <c r="FQ405">
        <v>1.86446</v>
      </c>
      <c r="FR405">
        <v>1.85989</v>
      </c>
      <c r="FS405">
        <v>1.86401</v>
      </c>
      <c r="FT405">
        <v>0</v>
      </c>
      <c r="FU405">
        <v>0</v>
      </c>
      <c r="FV405">
        <v>0</v>
      </c>
      <c r="FW405">
        <v>0</v>
      </c>
      <c r="FX405" t="s">
        <v>364</v>
      </c>
      <c r="FY405" t="s">
        <v>365</v>
      </c>
      <c r="FZ405" t="s">
        <v>366</v>
      </c>
      <c r="GA405" t="s">
        <v>366</v>
      </c>
      <c r="GB405" t="s">
        <v>366</v>
      </c>
      <c r="GC405" t="s">
        <v>366</v>
      </c>
      <c r="GD405">
        <v>0</v>
      </c>
      <c r="GE405">
        <v>100</v>
      </c>
      <c r="GF405">
        <v>100</v>
      </c>
      <c r="GG405">
        <v>-5.255</v>
      </c>
      <c r="GH405">
        <v>-0.0905</v>
      </c>
      <c r="GI405">
        <v>-2.868309889394353</v>
      </c>
      <c r="GJ405">
        <v>-0.006773961979547998</v>
      </c>
      <c r="GK405">
        <v>-8.296070481250098E-08</v>
      </c>
      <c r="GL405">
        <v>3.322967193956903E-10</v>
      </c>
      <c r="GM405">
        <v>-0.07871069313407227</v>
      </c>
      <c r="GN405">
        <v>-0.00208336341840114</v>
      </c>
      <c r="GO405">
        <v>8.801746095907445E-05</v>
      </c>
      <c r="GP405">
        <v>-2.677693255255651E-07</v>
      </c>
      <c r="GQ405">
        <v>3</v>
      </c>
      <c r="GR405">
        <v>2052</v>
      </c>
      <c r="GS405">
        <v>2</v>
      </c>
      <c r="GT405">
        <v>18</v>
      </c>
      <c r="GU405">
        <v>66.7</v>
      </c>
      <c r="GV405">
        <v>66.7</v>
      </c>
      <c r="GW405">
        <v>1.04248</v>
      </c>
      <c r="GX405">
        <v>2.39136</v>
      </c>
      <c r="GY405">
        <v>1.44775</v>
      </c>
      <c r="GZ405">
        <v>2.323</v>
      </c>
      <c r="HA405">
        <v>1.55151</v>
      </c>
      <c r="HB405">
        <v>2.39502</v>
      </c>
      <c r="HC405">
        <v>30.3939</v>
      </c>
      <c r="HD405">
        <v>14.3159</v>
      </c>
      <c r="HE405">
        <v>18</v>
      </c>
      <c r="HF405">
        <v>617.015</v>
      </c>
      <c r="HG405">
        <v>428.016</v>
      </c>
      <c r="HH405">
        <v>21.3578</v>
      </c>
      <c r="HI405">
        <v>26.6677</v>
      </c>
      <c r="HJ405">
        <v>30.0005</v>
      </c>
      <c r="HK405">
        <v>26.6148</v>
      </c>
      <c r="HL405">
        <v>26.5412</v>
      </c>
      <c r="HM405">
        <v>20.8701</v>
      </c>
      <c r="HN405">
        <v>46.2359</v>
      </c>
      <c r="HO405">
        <v>0</v>
      </c>
      <c r="HP405">
        <v>21.3226</v>
      </c>
      <c r="HQ405">
        <v>391.117</v>
      </c>
      <c r="HR405">
        <v>13.9806</v>
      </c>
      <c r="HS405">
        <v>99.8308</v>
      </c>
      <c r="HT405">
        <v>101.214</v>
      </c>
    </row>
    <row r="406" spans="1:228">
      <c r="A406">
        <v>390</v>
      </c>
      <c r="B406">
        <v>1728494961.5</v>
      </c>
      <c r="C406">
        <v>4024</v>
      </c>
      <c r="D406" t="s">
        <v>1150</v>
      </c>
      <c r="E406" t="s">
        <v>1151</v>
      </c>
      <c r="F406">
        <v>5</v>
      </c>
      <c r="G406" t="s">
        <v>357</v>
      </c>
      <c r="H406" t="s">
        <v>1090</v>
      </c>
      <c r="I406" t="s">
        <v>359</v>
      </c>
      <c r="J406" t="s">
        <v>1091</v>
      </c>
      <c r="K406">
        <v>1728494953.732143</v>
      </c>
      <c r="L406">
        <f>(M406)/1000</f>
        <v>0</v>
      </c>
      <c r="M406">
        <f>IF(BH406, AP406, AJ406)</f>
        <v>0</v>
      </c>
      <c r="N406">
        <f>IF(BH406, AK406, AI406)</f>
        <v>0</v>
      </c>
      <c r="O406">
        <f>BJ406 - IF(AW406&gt;1, N406*BD406*100.0/(AY406), 0)</f>
        <v>0</v>
      </c>
      <c r="P406">
        <f>((V406-L406/2)*O406-N406)/(V406+L406/2)</f>
        <v>0</v>
      </c>
      <c r="Q406">
        <f>P406*(BQ406+BR406)/1000.0</f>
        <v>0</v>
      </c>
      <c r="R406">
        <f>(BJ406 - IF(AW406&gt;1, N406*BD406*100.0/(AY406), 0))*(BQ406+BR406)/1000.0</f>
        <v>0</v>
      </c>
      <c r="S406">
        <f>2.0/((1/U406-1/T406)+SIGN(U406)*SQRT((1/U406-1/T406)*(1/U406-1/T406) + 4*BE406/((BE406+1)*(BE406+1))*(2*1/U406*1/T406-1/T406*1/T406)))</f>
        <v>0</v>
      </c>
      <c r="T406">
        <f>IF(LEFT(BF406,1)&lt;&gt;"0",IF(LEFT(BF406,1)="1",3.0,BG406),$D$5+$E$5*(BX406*BQ406/($K$5*1000))+$F$5*(BX406*BQ406/($K$5*1000))*MAX(MIN(BD406,$J$5),$I$5)*MAX(MIN(BD406,$J$5),$I$5)+$G$5*MAX(MIN(BD406,$J$5),$I$5)*(BX406*BQ406/($K$5*1000))+$H$5*(BX406*BQ406/($K$5*1000))*(BX406*BQ406/($K$5*1000)))</f>
        <v>0</v>
      </c>
      <c r="U406">
        <f>L406*(1000-(1000*0.61365*exp(17.502*Y406/(240.97+Y406))/(BQ406+BR406)+BL406)/2)/(1000*0.61365*exp(17.502*Y406/(240.97+Y406))/(BQ406+BR406)-BL406)</f>
        <v>0</v>
      </c>
      <c r="V406">
        <f>1/((BE406+1)/(S406/1.6)+1/(T406/1.37)) + BE406/((BE406+1)/(S406/1.6) + BE406/(T406/1.37))</f>
        <v>0</v>
      </c>
      <c r="W406">
        <f>(AZ406*BC406)</f>
        <v>0</v>
      </c>
      <c r="X406">
        <f>(BS406+(W406+2*0.95*5.67E-8*(((BS406+$B$7)+273)^4-(BS406+273)^4)-44100*L406)/(1.84*29.3*T406+8*0.95*5.67E-8*(BS406+273)^3))</f>
        <v>0</v>
      </c>
      <c r="Y406">
        <f>($C$7*BT406+$D$7*BU406+$E$7*X406)</f>
        <v>0</v>
      </c>
      <c r="Z406">
        <f>0.61365*exp(17.502*Y406/(240.97+Y406))</f>
        <v>0</v>
      </c>
      <c r="AA406">
        <f>(AB406/AC406*100)</f>
        <v>0</v>
      </c>
      <c r="AB406">
        <f>BL406*(BQ406+BR406)/1000</f>
        <v>0</v>
      </c>
      <c r="AC406">
        <f>0.61365*exp(17.502*BS406/(240.97+BS406))</f>
        <v>0</v>
      </c>
      <c r="AD406">
        <f>(Z406-BL406*(BQ406+BR406)/1000)</f>
        <v>0</v>
      </c>
      <c r="AE406">
        <f>(-L406*44100)</f>
        <v>0</v>
      </c>
      <c r="AF406">
        <f>2*29.3*T406*0.92*(BS406-Y406)</f>
        <v>0</v>
      </c>
      <c r="AG406">
        <f>2*0.95*5.67E-8*(((BS406+$B$7)+273)^4-(Y406+273)^4)</f>
        <v>0</v>
      </c>
      <c r="AH406">
        <f>W406+AG406+AE406+AF406</f>
        <v>0</v>
      </c>
      <c r="AI406">
        <f>BP406*AW406*(BK406-BJ406*(1000-AW406*BM406)/(1000-AW406*BL406))/(100*BD406)</f>
        <v>0</v>
      </c>
      <c r="AJ406">
        <f>1000*BP406*AW406*(BL406-BM406)/(100*BD406*(1000-AW406*BL406))</f>
        <v>0</v>
      </c>
      <c r="AK406">
        <f>(AL406 - AM406 - BQ406*1E3/(8.314*(BS406+273.15)) * AO406/BP406 * AN406) * BP406/(100*BD406) * (1000 - BM406)/1000</f>
        <v>0</v>
      </c>
      <c r="AL406">
        <v>383.5396108949477</v>
      </c>
      <c r="AM406">
        <v>365.875303030303</v>
      </c>
      <c r="AN406">
        <v>2.499763046582406</v>
      </c>
      <c r="AO406">
        <v>66.78554749712461</v>
      </c>
      <c r="AP406">
        <f>(AR406 - AQ406 + BQ406*1E3/(8.314*(BS406+273.15)) * AT406/BP406 * AS406) * BP406/(100*BD406) * 1000/(1000 - AR406)</f>
        <v>0</v>
      </c>
      <c r="AQ406">
        <v>13.97495023168764</v>
      </c>
      <c r="AR406">
        <v>16.11133393939394</v>
      </c>
      <c r="AS406">
        <v>6.482353327160027E-05</v>
      </c>
      <c r="AT406">
        <v>79.48988405471586</v>
      </c>
      <c r="AU406">
        <v>0</v>
      </c>
      <c r="AV406">
        <v>0</v>
      </c>
      <c r="AW406">
        <f>IF(AU406*$H$13&gt;=AY406,1.0,(AY406/(AY406-AU406*$H$13)))</f>
        <v>0</v>
      </c>
      <c r="AX406">
        <f>(AW406-1)*100</f>
        <v>0</v>
      </c>
      <c r="AY406">
        <f>MAX(0,($B$13+$C$13*BX406)/(1+$D$13*BX406)*BQ406/(BS406+273)*$E$13)</f>
        <v>0</v>
      </c>
      <c r="AZ406">
        <f>$B$11*BY406+$C$11*BZ406+$F$11*CK406*(1-CN406)</f>
        <v>0</v>
      </c>
      <c r="BA406">
        <f>AZ406*BB406</f>
        <v>0</v>
      </c>
      <c r="BB406">
        <f>($B$11*$D$9+$C$11*$D$9+$F$11*((CX406+CP406)/MAX(CX406+CP406+CY406, 0.1)*$I$9+CY406/MAX(CX406+CP406+CY406, 0.1)*$J$9))/($B$11+$C$11+$F$11)</f>
        <v>0</v>
      </c>
      <c r="BC406">
        <f>($B$11*$K$9+$C$11*$K$9+$F$11*((CX406+CP406)/MAX(CX406+CP406+CY406, 0.1)*$P$9+CY406/MAX(CX406+CP406+CY406, 0.1)*$Q$9))/($B$11+$C$11+$F$11)</f>
        <v>0</v>
      </c>
      <c r="BD406">
        <v>6</v>
      </c>
      <c r="BE406">
        <v>0.5</v>
      </c>
      <c r="BF406" t="s">
        <v>361</v>
      </c>
      <c r="BG406">
        <v>2</v>
      </c>
      <c r="BH406" t="b">
        <v>1</v>
      </c>
      <c r="BI406">
        <v>1728494953.732143</v>
      </c>
      <c r="BJ406">
        <v>342.1331785714286</v>
      </c>
      <c r="BK406">
        <v>364.6784285714285</v>
      </c>
      <c r="BL406">
        <v>16.10624285714286</v>
      </c>
      <c r="BM406">
        <v>13.97188571428572</v>
      </c>
      <c r="BN406">
        <v>347.3505357142857</v>
      </c>
      <c r="BO406">
        <v>16.19674285714285</v>
      </c>
      <c r="BP406">
        <v>599.9991428571429</v>
      </c>
      <c r="BQ406">
        <v>97.50485357142857</v>
      </c>
      <c r="BR406">
        <v>0.1000111035714286</v>
      </c>
      <c r="BS406">
        <v>24.82168214285714</v>
      </c>
      <c r="BT406">
        <v>25.04088214285714</v>
      </c>
      <c r="BU406">
        <v>999.9000000000002</v>
      </c>
      <c r="BV406">
        <v>0</v>
      </c>
      <c r="BW406">
        <v>0</v>
      </c>
      <c r="BX406">
        <v>10003.38678571429</v>
      </c>
      <c r="BY406">
        <v>0</v>
      </c>
      <c r="BZ406">
        <v>77.66046785714286</v>
      </c>
      <c r="CA406">
        <v>-22.54515</v>
      </c>
      <c r="CB406">
        <v>347.7338571428572</v>
      </c>
      <c r="CC406">
        <v>369.8458214285714</v>
      </c>
      <c r="CD406">
        <v>2.134353571428572</v>
      </c>
      <c r="CE406">
        <v>364.6784285714285</v>
      </c>
      <c r="CF406">
        <v>13.97188571428572</v>
      </c>
      <c r="CG406">
        <v>1.570438214285714</v>
      </c>
      <c r="CH406">
        <v>1.3623275</v>
      </c>
      <c r="CI406">
        <v>13.67175357142857</v>
      </c>
      <c r="CJ406">
        <v>11.50468214285714</v>
      </c>
      <c r="CK406">
        <v>1599.978571428572</v>
      </c>
      <c r="CL406">
        <v>0.6920143928571429</v>
      </c>
      <c r="CM406">
        <v>0.3079861428571428</v>
      </c>
      <c r="CN406">
        <v>0</v>
      </c>
      <c r="CO406">
        <v>2.128860714285714</v>
      </c>
      <c r="CP406">
        <v>0</v>
      </c>
      <c r="CQ406">
        <v>5326.180357142855</v>
      </c>
      <c r="CR406">
        <v>13790.06785714286</v>
      </c>
      <c r="CS406">
        <v>39.21625</v>
      </c>
      <c r="CT406">
        <v>40.62914285714285</v>
      </c>
      <c r="CU406">
        <v>39.61128571428571</v>
      </c>
      <c r="CV406">
        <v>39.52207142857143</v>
      </c>
      <c r="CW406">
        <v>38.67164285714285</v>
      </c>
      <c r="CX406">
        <v>1107.208928571429</v>
      </c>
      <c r="CY406">
        <v>492.7707142857143</v>
      </c>
      <c r="CZ406">
        <v>0</v>
      </c>
      <c r="DA406">
        <v>1728495018.4</v>
      </c>
      <c r="DB406">
        <v>0</v>
      </c>
      <c r="DC406">
        <v>1728490956.5</v>
      </c>
      <c r="DD406" t="s">
        <v>362</v>
      </c>
      <c r="DE406">
        <v>1728490952.5</v>
      </c>
      <c r="DF406">
        <v>1728490956.5</v>
      </c>
      <c r="DG406">
        <v>1</v>
      </c>
      <c r="DH406">
        <v>-0.065</v>
      </c>
      <c r="DI406">
        <v>-0.008</v>
      </c>
      <c r="DJ406">
        <v>-3.246</v>
      </c>
      <c r="DK406">
        <v>-0.091</v>
      </c>
      <c r="DL406">
        <v>52</v>
      </c>
      <c r="DM406">
        <v>15</v>
      </c>
      <c r="DN406">
        <v>0.25</v>
      </c>
      <c r="DO406">
        <v>0.13</v>
      </c>
      <c r="DP406">
        <v>-22.34882682926829</v>
      </c>
      <c r="DQ406">
        <v>-4.157795121951222</v>
      </c>
      <c r="DR406">
        <v>0.4133736714003682</v>
      </c>
      <c r="DS406">
        <v>0</v>
      </c>
      <c r="DT406">
        <v>2.135085121951219</v>
      </c>
      <c r="DU406">
        <v>-0.01301017421602533</v>
      </c>
      <c r="DV406">
        <v>0.001648603432548529</v>
      </c>
      <c r="DW406">
        <v>1</v>
      </c>
      <c r="DX406">
        <v>1</v>
      </c>
      <c r="DY406">
        <v>2</v>
      </c>
      <c r="DZ406" t="s">
        <v>363</v>
      </c>
      <c r="EA406">
        <v>3.22979</v>
      </c>
      <c r="EB406">
        <v>2.70415</v>
      </c>
      <c r="EC406">
        <v>0.09153169999999999</v>
      </c>
      <c r="ED406">
        <v>0.095251</v>
      </c>
      <c r="EE406">
        <v>0.0842565</v>
      </c>
      <c r="EF406">
        <v>0.07606640000000001</v>
      </c>
      <c r="EG406">
        <v>29835.5</v>
      </c>
      <c r="EH406">
        <v>28948.3</v>
      </c>
      <c r="EI406">
        <v>31453.8</v>
      </c>
      <c r="EJ406">
        <v>30334.8</v>
      </c>
      <c r="EK406">
        <v>38591.1</v>
      </c>
      <c r="EL406">
        <v>37058.4</v>
      </c>
      <c r="EM406">
        <v>44091.1</v>
      </c>
      <c r="EN406">
        <v>42354.4</v>
      </c>
      <c r="EO406">
        <v>2.15403</v>
      </c>
      <c r="EP406">
        <v>1.8559</v>
      </c>
      <c r="EQ406">
        <v>0.06274879999999999</v>
      </c>
      <c r="ER406">
        <v>0</v>
      </c>
      <c r="ES406">
        <v>24.0146</v>
      </c>
      <c r="ET406">
        <v>999.9</v>
      </c>
      <c r="EU406">
        <v>69.09999999999999</v>
      </c>
      <c r="EV406">
        <v>25.3</v>
      </c>
      <c r="EW406">
        <v>22.941</v>
      </c>
      <c r="EX406">
        <v>61.2019</v>
      </c>
      <c r="EY406">
        <v>24.8478</v>
      </c>
      <c r="EZ406">
        <v>1</v>
      </c>
      <c r="FA406">
        <v>-0.0181606</v>
      </c>
      <c r="FB406">
        <v>2.07456</v>
      </c>
      <c r="FC406">
        <v>20.1877</v>
      </c>
      <c r="FD406">
        <v>5.21729</v>
      </c>
      <c r="FE406">
        <v>11.998</v>
      </c>
      <c r="FF406">
        <v>4.964</v>
      </c>
      <c r="FG406">
        <v>3.2955</v>
      </c>
      <c r="FH406">
        <v>9999</v>
      </c>
      <c r="FI406">
        <v>9999</v>
      </c>
      <c r="FJ406">
        <v>9999</v>
      </c>
      <c r="FK406">
        <v>149.1</v>
      </c>
      <c r="FL406">
        <v>4.97097</v>
      </c>
      <c r="FM406">
        <v>1.86768</v>
      </c>
      <c r="FN406">
        <v>1.85898</v>
      </c>
      <c r="FO406">
        <v>1.86509</v>
      </c>
      <c r="FP406">
        <v>1.86307</v>
      </c>
      <c r="FQ406">
        <v>1.86445</v>
      </c>
      <c r="FR406">
        <v>1.85989</v>
      </c>
      <c r="FS406">
        <v>1.864</v>
      </c>
      <c r="FT406">
        <v>0</v>
      </c>
      <c r="FU406">
        <v>0</v>
      </c>
      <c r="FV406">
        <v>0</v>
      </c>
      <c r="FW406">
        <v>0</v>
      </c>
      <c r="FX406" t="s">
        <v>364</v>
      </c>
      <c r="FY406" t="s">
        <v>365</v>
      </c>
      <c r="FZ406" t="s">
        <v>366</v>
      </c>
      <c r="GA406" t="s">
        <v>366</v>
      </c>
      <c r="GB406" t="s">
        <v>366</v>
      </c>
      <c r="GC406" t="s">
        <v>366</v>
      </c>
      <c r="GD406">
        <v>0</v>
      </c>
      <c r="GE406">
        <v>100</v>
      </c>
      <c r="GF406">
        <v>100</v>
      </c>
      <c r="GG406">
        <v>-5.347</v>
      </c>
      <c r="GH406">
        <v>-0.0905</v>
      </c>
      <c r="GI406">
        <v>-2.868309889394353</v>
      </c>
      <c r="GJ406">
        <v>-0.006773961979547998</v>
      </c>
      <c r="GK406">
        <v>-8.296070481250098E-08</v>
      </c>
      <c r="GL406">
        <v>3.322967193956903E-10</v>
      </c>
      <c r="GM406">
        <v>-0.07871069313407227</v>
      </c>
      <c r="GN406">
        <v>-0.00208336341840114</v>
      </c>
      <c r="GO406">
        <v>8.801746095907445E-05</v>
      </c>
      <c r="GP406">
        <v>-2.677693255255651E-07</v>
      </c>
      <c r="GQ406">
        <v>3</v>
      </c>
      <c r="GR406">
        <v>2052</v>
      </c>
      <c r="GS406">
        <v>2</v>
      </c>
      <c r="GT406">
        <v>18</v>
      </c>
      <c r="GU406">
        <v>66.8</v>
      </c>
      <c r="GV406">
        <v>66.8</v>
      </c>
      <c r="GW406">
        <v>1.07056</v>
      </c>
      <c r="GX406">
        <v>2.37793</v>
      </c>
      <c r="GY406">
        <v>1.44775</v>
      </c>
      <c r="GZ406">
        <v>2.323</v>
      </c>
      <c r="HA406">
        <v>1.55151</v>
      </c>
      <c r="HB406">
        <v>2.36328</v>
      </c>
      <c r="HC406">
        <v>30.3939</v>
      </c>
      <c r="HD406">
        <v>14.3072</v>
      </c>
      <c r="HE406">
        <v>18</v>
      </c>
      <c r="HF406">
        <v>617.111</v>
      </c>
      <c r="HG406">
        <v>427.86</v>
      </c>
      <c r="HH406">
        <v>21.312</v>
      </c>
      <c r="HI406">
        <v>26.6719</v>
      </c>
      <c r="HJ406">
        <v>30.0004</v>
      </c>
      <c r="HK406">
        <v>26.6188</v>
      </c>
      <c r="HL406">
        <v>26.5457</v>
      </c>
      <c r="HM406">
        <v>21.484</v>
      </c>
      <c r="HN406">
        <v>46.2359</v>
      </c>
      <c r="HO406">
        <v>0</v>
      </c>
      <c r="HP406">
        <v>21.2839</v>
      </c>
      <c r="HQ406">
        <v>401.16</v>
      </c>
      <c r="HR406">
        <v>13.9806</v>
      </c>
      <c r="HS406">
        <v>99.82980000000001</v>
      </c>
      <c r="HT406">
        <v>101.211</v>
      </c>
    </row>
    <row r="407" spans="1:228">
      <c r="A407">
        <v>391</v>
      </c>
      <c r="B407">
        <v>1728494966</v>
      </c>
      <c r="C407">
        <v>4028.5</v>
      </c>
      <c r="D407" t="s">
        <v>1152</v>
      </c>
      <c r="E407" t="s">
        <v>1153</v>
      </c>
      <c r="F407">
        <v>5</v>
      </c>
      <c r="G407" t="s">
        <v>357</v>
      </c>
      <c r="H407" t="s">
        <v>1090</v>
      </c>
      <c r="I407" t="s">
        <v>359</v>
      </c>
      <c r="J407" t="s">
        <v>1091</v>
      </c>
      <c r="K407">
        <v>1728494958.178571</v>
      </c>
      <c r="L407">
        <f>(M407)/1000</f>
        <v>0</v>
      </c>
      <c r="M407">
        <f>IF(BH407, AP407, AJ407)</f>
        <v>0</v>
      </c>
      <c r="N407">
        <f>IF(BH407, AK407, AI407)</f>
        <v>0</v>
      </c>
      <c r="O407">
        <f>BJ407 - IF(AW407&gt;1, N407*BD407*100.0/(AY407), 0)</f>
        <v>0</v>
      </c>
      <c r="P407">
        <f>((V407-L407/2)*O407-N407)/(V407+L407/2)</f>
        <v>0</v>
      </c>
      <c r="Q407">
        <f>P407*(BQ407+BR407)/1000.0</f>
        <v>0</v>
      </c>
      <c r="R407">
        <f>(BJ407 - IF(AW407&gt;1, N407*BD407*100.0/(AY407), 0))*(BQ407+BR407)/1000.0</f>
        <v>0</v>
      </c>
      <c r="S407">
        <f>2.0/((1/U407-1/T407)+SIGN(U407)*SQRT((1/U407-1/T407)*(1/U407-1/T407) + 4*BE407/((BE407+1)*(BE407+1))*(2*1/U407*1/T407-1/T407*1/T407)))</f>
        <v>0</v>
      </c>
      <c r="T407">
        <f>IF(LEFT(BF407,1)&lt;&gt;"0",IF(LEFT(BF407,1)="1",3.0,BG407),$D$5+$E$5*(BX407*BQ407/($K$5*1000))+$F$5*(BX407*BQ407/($K$5*1000))*MAX(MIN(BD407,$J$5),$I$5)*MAX(MIN(BD407,$J$5),$I$5)+$G$5*MAX(MIN(BD407,$J$5),$I$5)*(BX407*BQ407/($K$5*1000))+$H$5*(BX407*BQ407/($K$5*1000))*(BX407*BQ407/($K$5*1000)))</f>
        <v>0</v>
      </c>
      <c r="U407">
        <f>L407*(1000-(1000*0.61365*exp(17.502*Y407/(240.97+Y407))/(BQ407+BR407)+BL407)/2)/(1000*0.61365*exp(17.502*Y407/(240.97+Y407))/(BQ407+BR407)-BL407)</f>
        <v>0</v>
      </c>
      <c r="V407">
        <f>1/((BE407+1)/(S407/1.6)+1/(T407/1.37)) + BE407/((BE407+1)/(S407/1.6) + BE407/(T407/1.37))</f>
        <v>0</v>
      </c>
      <c r="W407">
        <f>(AZ407*BC407)</f>
        <v>0</v>
      </c>
      <c r="X407">
        <f>(BS407+(W407+2*0.95*5.67E-8*(((BS407+$B$7)+273)^4-(BS407+273)^4)-44100*L407)/(1.84*29.3*T407+8*0.95*5.67E-8*(BS407+273)^3))</f>
        <v>0</v>
      </c>
      <c r="Y407">
        <f>($C$7*BT407+$D$7*BU407+$E$7*X407)</f>
        <v>0</v>
      </c>
      <c r="Z407">
        <f>0.61365*exp(17.502*Y407/(240.97+Y407))</f>
        <v>0</v>
      </c>
      <c r="AA407">
        <f>(AB407/AC407*100)</f>
        <v>0</v>
      </c>
      <c r="AB407">
        <f>BL407*(BQ407+BR407)/1000</f>
        <v>0</v>
      </c>
      <c r="AC407">
        <f>0.61365*exp(17.502*BS407/(240.97+BS407))</f>
        <v>0</v>
      </c>
      <c r="AD407">
        <f>(Z407-BL407*(BQ407+BR407)/1000)</f>
        <v>0</v>
      </c>
      <c r="AE407">
        <f>(-L407*44100)</f>
        <v>0</v>
      </c>
      <c r="AF407">
        <f>2*29.3*T407*0.92*(BS407-Y407)</f>
        <v>0</v>
      </c>
      <c r="AG407">
        <f>2*0.95*5.67E-8*(((BS407+$B$7)+273)^4-(Y407+273)^4)</f>
        <v>0</v>
      </c>
      <c r="AH407">
        <f>W407+AG407+AE407+AF407</f>
        <v>0</v>
      </c>
      <c r="AI407">
        <f>BP407*AW407*(BK407-BJ407*(1000-AW407*BM407)/(1000-AW407*BL407))/(100*BD407)</f>
        <v>0</v>
      </c>
      <c r="AJ407">
        <f>1000*BP407*AW407*(BL407-BM407)/(100*BD407*(1000-AW407*BL407))</f>
        <v>0</v>
      </c>
      <c r="AK407">
        <f>(AL407 - AM407 - BQ407*1E3/(8.314*(BS407+273.15)) * AO407/BP407 * AN407) * BP407/(100*BD407) * (1000 - BM407)/1000</f>
        <v>0</v>
      </c>
      <c r="AL407">
        <v>395.0100396495594</v>
      </c>
      <c r="AM407">
        <v>377.1070363636363</v>
      </c>
      <c r="AN407">
        <v>2.486380249036744</v>
      </c>
      <c r="AO407">
        <v>66.78554749712461</v>
      </c>
      <c r="AP407">
        <f>(AR407 - AQ407 + BQ407*1E3/(8.314*(BS407+273.15)) * AT407/BP407 * AS407) * BP407/(100*BD407) * 1000/(1000 - AR407)</f>
        <v>0</v>
      </c>
      <c r="AQ407">
        <v>13.97866562200581</v>
      </c>
      <c r="AR407">
        <v>16.11657212121211</v>
      </c>
      <c r="AS407">
        <v>5.619232311192342E-05</v>
      </c>
      <c r="AT407">
        <v>79.48988405471586</v>
      </c>
      <c r="AU407">
        <v>0</v>
      </c>
      <c r="AV407">
        <v>0</v>
      </c>
      <c r="AW407">
        <f>IF(AU407*$H$13&gt;=AY407,1.0,(AY407/(AY407-AU407*$H$13)))</f>
        <v>0</v>
      </c>
      <c r="AX407">
        <f>(AW407-1)*100</f>
        <v>0</v>
      </c>
      <c r="AY407">
        <f>MAX(0,($B$13+$C$13*BX407)/(1+$D$13*BX407)*BQ407/(BS407+273)*$E$13)</f>
        <v>0</v>
      </c>
      <c r="AZ407">
        <f>$B$11*BY407+$C$11*BZ407+$F$11*CK407*(1-CN407)</f>
        <v>0</v>
      </c>
      <c r="BA407">
        <f>AZ407*BB407</f>
        <v>0</v>
      </c>
      <c r="BB407">
        <f>($B$11*$D$9+$C$11*$D$9+$F$11*((CX407+CP407)/MAX(CX407+CP407+CY407, 0.1)*$I$9+CY407/MAX(CX407+CP407+CY407, 0.1)*$J$9))/($B$11+$C$11+$F$11)</f>
        <v>0</v>
      </c>
      <c r="BC407">
        <f>($B$11*$K$9+$C$11*$K$9+$F$11*((CX407+CP407)/MAX(CX407+CP407+CY407, 0.1)*$P$9+CY407/MAX(CX407+CP407+CY407, 0.1)*$Q$9))/($B$11+$C$11+$F$11)</f>
        <v>0</v>
      </c>
      <c r="BD407">
        <v>6</v>
      </c>
      <c r="BE407">
        <v>0.5</v>
      </c>
      <c r="BF407" t="s">
        <v>361</v>
      </c>
      <c r="BG407">
        <v>2</v>
      </c>
      <c r="BH407" t="b">
        <v>1</v>
      </c>
      <c r="BI407">
        <v>1728494958.178571</v>
      </c>
      <c r="BJ407">
        <v>353.0623571428571</v>
      </c>
      <c r="BK407">
        <v>375.8883214285713</v>
      </c>
      <c r="BL407">
        <v>16.10939642857143</v>
      </c>
      <c r="BM407">
        <v>13.97497857142857</v>
      </c>
      <c r="BN407">
        <v>358.3535714285714</v>
      </c>
      <c r="BO407">
        <v>16.19989642857143</v>
      </c>
      <c r="BP407">
        <v>600.0236428571428</v>
      </c>
      <c r="BQ407">
        <v>97.5054785714286</v>
      </c>
      <c r="BR407">
        <v>0.1000572071428572</v>
      </c>
      <c r="BS407">
        <v>24.82004285714285</v>
      </c>
      <c r="BT407">
        <v>25.04045357142857</v>
      </c>
      <c r="BU407">
        <v>999.9000000000002</v>
      </c>
      <c r="BV407">
        <v>0</v>
      </c>
      <c r="BW407">
        <v>0</v>
      </c>
      <c r="BX407">
        <v>9995.773571428572</v>
      </c>
      <c r="BY407">
        <v>0</v>
      </c>
      <c r="BZ407">
        <v>77.88274642857144</v>
      </c>
      <c r="CA407">
        <v>-22.82582142857143</v>
      </c>
      <c r="CB407">
        <v>358.8431785714286</v>
      </c>
      <c r="CC407">
        <v>381.2157142857142</v>
      </c>
      <c r="CD407">
        <v>2.134407142857143</v>
      </c>
      <c r="CE407">
        <v>375.8883214285713</v>
      </c>
      <c r="CF407">
        <v>13.97497857142857</v>
      </c>
      <c r="CG407">
        <v>1.570755</v>
      </c>
      <c r="CH407">
        <v>1.362638571428572</v>
      </c>
      <c r="CI407">
        <v>13.67486071428572</v>
      </c>
      <c r="CJ407">
        <v>11.50812857142857</v>
      </c>
      <c r="CK407">
        <v>1599.983214285714</v>
      </c>
      <c r="CL407">
        <v>0.6920149642857142</v>
      </c>
      <c r="CM407">
        <v>0.3079855000000001</v>
      </c>
      <c r="CN407">
        <v>0</v>
      </c>
      <c r="CO407">
        <v>2.115896428571429</v>
      </c>
      <c r="CP407">
        <v>0</v>
      </c>
      <c r="CQ407">
        <v>5326.191071428571</v>
      </c>
      <c r="CR407">
        <v>13790.11071428572</v>
      </c>
      <c r="CS407">
        <v>39.29214285714285</v>
      </c>
      <c r="CT407">
        <v>40.68285714285714</v>
      </c>
      <c r="CU407">
        <v>39.67164285714286</v>
      </c>
      <c r="CV407">
        <v>39.60464285714285</v>
      </c>
      <c r="CW407">
        <v>38.74532142857142</v>
      </c>
      <c r="CX407">
        <v>1107.213214285714</v>
      </c>
      <c r="CY407">
        <v>492.7710714285716</v>
      </c>
      <c r="CZ407">
        <v>0</v>
      </c>
      <c r="DA407">
        <v>1728495023.2</v>
      </c>
      <c r="DB407">
        <v>0</v>
      </c>
      <c r="DC407">
        <v>1728490956.5</v>
      </c>
      <c r="DD407" t="s">
        <v>362</v>
      </c>
      <c r="DE407">
        <v>1728490952.5</v>
      </c>
      <c r="DF407">
        <v>1728490956.5</v>
      </c>
      <c r="DG407">
        <v>1</v>
      </c>
      <c r="DH407">
        <v>-0.065</v>
      </c>
      <c r="DI407">
        <v>-0.008</v>
      </c>
      <c r="DJ407">
        <v>-3.246</v>
      </c>
      <c r="DK407">
        <v>-0.091</v>
      </c>
      <c r="DL407">
        <v>52</v>
      </c>
      <c r="DM407">
        <v>15</v>
      </c>
      <c r="DN407">
        <v>0.25</v>
      </c>
      <c r="DO407">
        <v>0.13</v>
      </c>
      <c r="DP407">
        <v>-22.5959225</v>
      </c>
      <c r="DQ407">
        <v>-4.001649906191291</v>
      </c>
      <c r="DR407">
        <v>0.389085846881829</v>
      </c>
      <c r="DS407">
        <v>0</v>
      </c>
      <c r="DT407">
        <v>2.1344985</v>
      </c>
      <c r="DU407">
        <v>-0.001439099437152845</v>
      </c>
      <c r="DV407">
        <v>0.0006860377176220049</v>
      </c>
      <c r="DW407">
        <v>1</v>
      </c>
      <c r="DX407">
        <v>1</v>
      </c>
      <c r="DY407">
        <v>2</v>
      </c>
      <c r="DZ407" t="s">
        <v>363</v>
      </c>
      <c r="EA407">
        <v>3.2297</v>
      </c>
      <c r="EB407">
        <v>2.7043</v>
      </c>
      <c r="EC407">
        <v>0.0936907</v>
      </c>
      <c r="ED407">
        <v>0.09742430000000001</v>
      </c>
      <c r="EE407">
        <v>0.0842757</v>
      </c>
      <c r="EF407">
        <v>0.07608139999999999</v>
      </c>
      <c r="EG407">
        <v>29764</v>
      </c>
      <c r="EH407">
        <v>28878.3</v>
      </c>
      <c r="EI407">
        <v>31453.1</v>
      </c>
      <c r="EJ407">
        <v>30334.4</v>
      </c>
      <c r="EK407">
        <v>38589.6</v>
      </c>
      <c r="EL407">
        <v>37057.2</v>
      </c>
      <c r="EM407">
        <v>44090.3</v>
      </c>
      <c r="EN407">
        <v>42353.7</v>
      </c>
      <c r="EO407">
        <v>2.15363</v>
      </c>
      <c r="EP407">
        <v>1.85618</v>
      </c>
      <c r="EQ407">
        <v>0.0619441</v>
      </c>
      <c r="ER407">
        <v>0</v>
      </c>
      <c r="ES407">
        <v>24.0146</v>
      </c>
      <c r="ET407">
        <v>999.9</v>
      </c>
      <c r="EU407">
        <v>69.09999999999999</v>
      </c>
      <c r="EV407">
        <v>25.3</v>
      </c>
      <c r="EW407">
        <v>22.9406</v>
      </c>
      <c r="EX407">
        <v>61.2119</v>
      </c>
      <c r="EY407">
        <v>24.6835</v>
      </c>
      <c r="EZ407">
        <v>1</v>
      </c>
      <c r="FA407">
        <v>-0.0177744</v>
      </c>
      <c r="FB407">
        <v>2.09641</v>
      </c>
      <c r="FC407">
        <v>20.1876</v>
      </c>
      <c r="FD407">
        <v>5.21744</v>
      </c>
      <c r="FE407">
        <v>11.998</v>
      </c>
      <c r="FF407">
        <v>4.96405</v>
      </c>
      <c r="FG407">
        <v>3.29545</v>
      </c>
      <c r="FH407">
        <v>9999</v>
      </c>
      <c r="FI407">
        <v>9999</v>
      </c>
      <c r="FJ407">
        <v>9999</v>
      </c>
      <c r="FK407">
        <v>149.1</v>
      </c>
      <c r="FL407">
        <v>4.97099</v>
      </c>
      <c r="FM407">
        <v>1.86768</v>
      </c>
      <c r="FN407">
        <v>1.85898</v>
      </c>
      <c r="FO407">
        <v>1.86509</v>
      </c>
      <c r="FP407">
        <v>1.86308</v>
      </c>
      <c r="FQ407">
        <v>1.86443</v>
      </c>
      <c r="FR407">
        <v>1.85989</v>
      </c>
      <c r="FS407">
        <v>1.864</v>
      </c>
      <c r="FT407">
        <v>0</v>
      </c>
      <c r="FU407">
        <v>0</v>
      </c>
      <c r="FV407">
        <v>0</v>
      </c>
      <c r="FW407">
        <v>0</v>
      </c>
      <c r="FX407" t="s">
        <v>364</v>
      </c>
      <c r="FY407" t="s">
        <v>365</v>
      </c>
      <c r="FZ407" t="s">
        <v>366</v>
      </c>
      <c r="GA407" t="s">
        <v>366</v>
      </c>
      <c r="GB407" t="s">
        <v>366</v>
      </c>
      <c r="GC407" t="s">
        <v>366</v>
      </c>
      <c r="GD407">
        <v>0</v>
      </c>
      <c r="GE407">
        <v>100</v>
      </c>
      <c r="GF407">
        <v>100</v>
      </c>
      <c r="GG407">
        <v>-5.421</v>
      </c>
      <c r="GH407">
        <v>-0.0905</v>
      </c>
      <c r="GI407">
        <v>-2.868309889394353</v>
      </c>
      <c r="GJ407">
        <v>-0.006773961979547998</v>
      </c>
      <c r="GK407">
        <v>-8.296070481250098E-08</v>
      </c>
      <c r="GL407">
        <v>3.322967193956903E-10</v>
      </c>
      <c r="GM407">
        <v>-0.07871069313407227</v>
      </c>
      <c r="GN407">
        <v>-0.00208336341840114</v>
      </c>
      <c r="GO407">
        <v>8.801746095907445E-05</v>
      </c>
      <c r="GP407">
        <v>-2.677693255255651E-07</v>
      </c>
      <c r="GQ407">
        <v>3</v>
      </c>
      <c r="GR407">
        <v>2052</v>
      </c>
      <c r="GS407">
        <v>2</v>
      </c>
      <c r="GT407">
        <v>18</v>
      </c>
      <c r="GU407">
        <v>66.90000000000001</v>
      </c>
      <c r="GV407">
        <v>66.8</v>
      </c>
      <c r="GW407">
        <v>1.09741</v>
      </c>
      <c r="GX407">
        <v>2.39502</v>
      </c>
      <c r="GY407">
        <v>1.44897</v>
      </c>
      <c r="GZ407">
        <v>2.323</v>
      </c>
      <c r="HA407">
        <v>1.55151</v>
      </c>
      <c r="HB407">
        <v>2.27173</v>
      </c>
      <c r="HC407">
        <v>30.3939</v>
      </c>
      <c r="HD407">
        <v>14.3072</v>
      </c>
      <c r="HE407">
        <v>18</v>
      </c>
      <c r="HF407">
        <v>616.864</v>
      </c>
      <c r="HG407">
        <v>428.051</v>
      </c>
      <c r="HH407">
        <v>21.2771</v>
      </c>
      <c r="HI407">
        <v>26.675</v>
      </c>
      <c r="HJ407">
        <v>30.0004</v>
      </c>
      <c r="HK407">
        <v>26.6227</v>
      </c>
      <c r="HL407">
        <v>26.5496</v>
      </c>
      <c r="HM407">
        <v>21.9547</v>
      </c>
      <c r="HN407">
        <v>46.2359</v>
      </c>
      <c r="HO407">
        <v>0</v>
      </c>
      <c r="HP407">
        <v>21.2424</v>
      </c>
      <c r="HQ407">
        <v>416.186</v>
      </c>
      <c r="HR407">
        <v>13.9806</v>
      </c>
      <c r="HS407">
        <v>99.8279</v>
      </c>
      <c r="HT407">
        <v>101.21</v>
      </c>
    </row>
    <row r="408" spans="1:228">
      <c r="A408">
        <v>392</v>
      </c>
      <c r="B408">
        <v>1728494971.5</v>
      </c>
      <c r="C408">
        <v>4034</v>
      </c>
      <c r="D408" t="s">
        <v>1154</v>
      </c>
      <c r="E408" t="s">
        <v>1155</v>
      </c>
      <c r="F408">
        <v>5</v>
      </c>
      <c r="G408" t="s">
        <v>357</v>
      </c>
      <c r="H408" t="s">
        <v>1090</v>
      </c>
      <c r="I408" t="s">
        <v>359</v>
      </c>
      <c r="J408" t="s">
        <v>1091</v>
      </c>
      <c r="K408">
        <v>1728494963.75</v>
      </c>
      <c r="L408">
        <f>(M408)/1000</f>
        <v>0</v>
      </c>
      <c r="M408">
        <f>IF(BH408, AP408, AJ408)</f>
        <v>0</v>
      </c>
      <c r="N408">
        <f>IF(BH408, AK408, AI408)</f>
        <v>0</v>
      </c>
      <c r="O408">
        <f>BJ408 - IF(AW408&gt;1, N408*BD408*100.0/(AY408), 0)</f>
        <v>0</v>
      </c>
      <c r="P408">
        <f>((V408-L408/2)*O408-N408)/(V408+L408/2)</f>
        <v>0</v>
      </c>
      <c r="Q408">
        <f>P408*(BQ408+BR408)/1000.0</f>
        <v>0</v>
      </c>
      <c r="R408">
        <f>(BJ408 - IF(AW408&gt;1, N408*BD408*100.0/(AY408), 0))*(BQ408+BR408)/1000.0</f>
        <v>0</v>
      </c>
      <c r="S408">
        <f>2.0/((1/U408-1/T408)+SIGN(U408)*SQRT((1/U408-1/T408)*(1/U408-1/T408) + 4*BE408/((BE408+1)*(BE408+1))*(2*1/U408*1/T408-1/T408*1/T408)))</f>
        <v>0</v>
      </c>
      <c r="T408">
        <f>IF(LEFT(BF408,1)&lt;&gt;"0",IF(LEFT(BF408,1)="1",3.0,BG408),$D$5+$E$5*(BX408*BQ408/($K$5*1000))+$F$5*(BX408*BQ408/($K$5*1000))*MAX(MIN(BD408,$J$5),$I$5)*MAX(MIN(BD408,$J$5),$I$5)+$G$5*MAX(MIN(BD408,$J$5),$I$5)*(BX408*BQ408/($K$5*1000))+$H$5*(BX408*BQ408/($K$5*1000))*(BX408*BQ408/($K$5*1000)))</f>
        <v>0</v>
      </c>
      <c r="U408">
        <f>L408*(1000-(1000*0.61365*exp(17.502*Y408/(240.97+Y408))/(BQ408+BR408)+BL408)/2)/(1000*0.61365*exp(17.502*Y408/(240.97+Y408))/(BQ408+BR408)-BL408)</f>
        <v>0</v>
      </c>
      <c r="V408">
        <f>1/((BE408+1)/(S408/1.6)+1/(T408/1.37)) + BE408/((BE408+1)/(S408/1.6) + BE408/(T408/1.37))</f>
        <v>0</v>
      </c>
      <c r="W408">
        <f>(AZ408*BC408)</f>
        <v>0</v>
      </c>
      <c r="X408">
        <f>(BS408+(W408+2*0.95*5.67E-8*(((BS408+$B$7)+273)^4-(BS408+273)^4)-44100*L408)/(1.84*29.3*T408+8*0.95*5.67E-8*(BS408+273)^3))</f>
        <v>0</v>
      </c>
      <c r="Y408">
        <f>($C$7*BT408+$D$7*BU408+$E$7*X408)</f>
        <v>0</v>
      </c>
      <c r="Z408">
        <f>0.61365*exp(17.502*Y408/(240.97+Y408))</f>
        <v>0</v>
      </c>
      <c r="AA408">
        <f>(AB408/AC408*100)</f>
        <v>0</v>
      </c>
      <c r="AB408">
        <f>BL408*(BQ408+BR408)/1000</f>
        <v>0</v>
      </c>
      <c r="AC408">
        <f>0.61365*exp(17.502*BS408/(240.97+BS408))</f>
        <v>0</v>
      </c>
      <c r="AD408">
        <f>(Z408-BL408*(BQ408+BR408)/1000)</f>
        <v>0</v>
      </c>
      <c r="AE408">
        <f>(-L408*44100)</f>
        <v>0</v>
      </c>
      <c r="AF408">
        <f>2*29.3*T408*0.92*(BS408-Y408)</f>
        <v>0</v>
      </c>
      <c r="AG408">
        <f>2*0.95*5.67E-8*(((BS408+$B$7)+273)^4-(Y408+273)^4)</f>
        <v>0</v>
      </c>
      <c r="AH408">
        <f>W408+AG408+AE408+AF408</f>
        <v>0</v>
      </c>
      <c r="AI408">
        <f>BP408*AW408*(BK408-BJ408*(1000-AW408*BM408)/(1000-AW408*BL408))/(100*BD408)</f>
        <v>0</v>
      </c>
      <c r="AJ408">
        <f>1000*BP408*AW408*(BL408-BM408)/(100*BD408*(1000-AW408*BL408))</f>
        <v>0</v>
      </c>
      <c r="AK408">
        <f>(AL408 - AM408 - BQ408*1E3/(8.314*(BS408+273.15)) * AO408/BP408 * AN408) * BP408/(100*BD408) * (1000 - BM408)/1000</f>
        <v>0</v>
      </c>
      <c r="AL408">
        <v>409.1846237562781</v>
      </c>
      <c r="AM408">
        <v>390.8775212121211</v>
      </c>
      <c r="AN408">
        <v>2.507341807301724</v>
      </c>
      <c r="AO408">
        <v>66.78554749712461</v>
      </c>
      <c r="AP408">
        <f>(AR408 - AQ408 + BQ408*1E3/(8.314*(BS408+273.15)) * AT408/BP408 * AS408) * BP408/(100*BD408) * 1000/(1000 - AR408)</f>
        <v>0</v>
      </c>
      <c r="AQ408">
        <v>13.98287255759417</v>
      </c>
      <c r="AR408">
        <v>16.12247575757575</v>
      </c>
      <c r="AS408">
        <v>6.707035560718719E-05</v>
      </c>
      <c r="AT408">
        <v>79.48988405471586</v>
      </c>
      <c r="AU408">
        <v>0</v>
      </c>
      <c r="AV408">
        <v>0</v>
      </c>
      <c r="AW408">
        <f>IF(AU408*$H$13&gt;=AY408,1.0,(AY408/(AY408-AU408*$H$13)))</f>
        <v>0</v>
      </c>
      <c r="AX408">
        <f>(AW408-1)*100</f>
        <v>0</v>
      </c>
      <c r="AY408">
        <f>MAX(0,($B$13+$C$13*BX408)/(1+$D$13*BX408)*BQ408/(BS408+273)*$E$13)</f>
        <v>0</v>
      </c>
      <c r="AZ408">
        <f>$B$11*BY408+$C$11*BZ408+$F$11*CK408*(1-CN408)</f>
        <v>0</v>
      </c>
      <c r="BA408">
        <f>AZ408*BB408</f>
        <v>0</v>
      </c>
      <c r="BB408">
        <f>($B$11*$D$9+$C$11*$D$9+$F$11*((CX408+CP408)/MAX(CX408+CP408+CY408, 0.1)*$I$9+CY408/MAX(CX408+CP408+CY408, 0.1)*$J$9))/($B$11+$C$11+$F$11)</f>
        <v>0</v>
      </c>
      <c r="BC408">
        <f>($B$11*$K$9+$C$11*$K$9+$F$11*((CX408+CP408)/MAX(CX408+CP408+CY408, 0.1)*$P$9+CY408/MAX(CX408+CP408+CY408, 0.1)*$Q$9))/($B$11+$C$11+$F$11)</f>
        <v>0</v>
      </c>
      <c r="BD408">
        <v>6</v>
      </c>
      <c r="BE408">
        <v>0.5</v>
      </c>
      <c r="BF408" t="s">
        <v>361</v>
      </c>
      <c r="BG408">
        <v>2</v>
      </c>
      <c r="BH408" t="b">
        <v>1</v>
      </c>
      <c r="BI408">
        <v>1728494963.75</v>
      </c>
      <c r="BJ408">
        <v>366.7432142857143</v>
      </c>
      <c r="BK408">
        <v>389.9687857142857</v>
      </c>
      <c r="BL408">
        <v>16.11449642857143</v>
      </c>
      <c r="BM408">
        <v>13.97891428571428</v>
      </c>
      <c r="BN408">
        <v>372.1267142857143</v>
      </c>
      <c r="BO408">
        <v>16.20499642857143</v>
      </c>
      <c r="BP408">
        <v>600.0162857142857</v>
      </c>
      <c r="BQ408">
        <v>97.50562500000001</v>
      </c>
      <c r="BR408">
        <v>0.1000276964285714</v>
      </c>
      <c r="BS408">
        <v>24.81777857142857</v>
      </c>
      <c r="BT408">
        <v>25.03706428571428</v>
      </c>
      <c r="BU408">
        <v>999.9000000000002</v>
      </c>
      <c r="BV408">
        <v>0</v>
      </c>
      <c r="BW408">
        <v>0</v>
      </c>
      <c r="BX408">
        <v>9993.481428571429</v>
      </c>
      <c r="BY408">
        <v>0</v>
      </c>
      <c r="BZ408">
        <v>77.92363571428572</v>
      </c>
      <c r="CA408">
        <v>-23.22551785714285</v>
      </c>
      <c r="CB408">
        <v>372.7499642857143</v>
      </c>
      <c r="CC408">
        <v>395.4973928571428</v>
      </c>
      <c r="CD408">
        <v>2.135584285714286</v>
      </c>
      <c r="CE408">
        <v>389.9687857142857</v>
      </c>
      <c r="CF408">
        <v>13.97891428571428</v>
      </c>
      <c r="CG408">
        <v>1.571255</v>
      </c>
      <c r="CH408">
        <v>1.363022857142857</v>
      </c>
      <c r="CI408">
        <v>13.67975357142857</v>
      </c>
      <c r="CJ408">
        <v>11.5124</v>
      </c>
      <c r="CK408">
        <v>1599.963928571429</v>
      </c>
      <c r="CL408">
        <v>0.6920018214285715</v>
      </c>
      <c r="CM408">
        <v>0.3079983571428572</v>
      </c>
      <c r="CN408">
        <v>0</v>
      </c>
      <c r="CO408">
        <v>2.15565</v>
      </c>
      <c r="CP408">
        <v>0</v>
      </c>
      <c r="CQ408">
        <v>5326.116071428571</v>
      </c>
      <c r="CR408">
        <v>13789.87857142857</v>
      </c>
      <c r="CS408">
        <v>39.38367857142857</v>
      </c>
      <c r="CT408">
        <v>40.75414285714285</v>
      </c>
      <c r="CU408">
        <v>39.75417857142857</v>
      </c>
      <c r="CV408">
        <v>39.70507142857142</v>
      </c>
      <c r="CW408">
        <v>38.82796428571429</v>
      </c>
      <c r="CX408">
        <v>1107.1775</v>
      </c>
      <c r="CY408">
        <v>492.7864285714285</v>
      </c>
      <c r="CZ408">
        <v>0</v>
      </c>
      <c r="DA408">
        <v>1728495028.6</v>
      </c>
      <c r="DB408">
        <v>0</v>
      </c>
      <c r="DC408">
        <v>1728490956.5</v>
      </c>
      <c r="DD408" t="s">
        <v>362</v>
      </c>
      <c r="DE408">
        <v>1728490952.5</v>
      </c>
      <c r="DF408">
        <v>1728490956.5</v>
      </c>
      <c r="DG408">
        <v>1</v>
      </c>
      <c r="DH408">
        <v>-0.065</v>
      </c>
      <c r="DI408">
        <v>-0.008</v>
      </c>
      <c r="DJ408">
        <v>-3.246</v>
      </c>
      <c r="DK408">
        <v>-0.091</v>
      </c>
      <c r="DL408">
        <v>52</v>
      </c>
      <c r="DM408">
        <v>15</v>
      </c>
      <c r="DN408">
        <v>0.25</v>
      </c>
      <c r="DO408">
        <v>0.13</v>
      </c>
      <c r="DP408">
        <v>-22.96088536585366</v>
      </c>
      <c r="DQ408">
        <v>-4.181226480836261</v>
      </c>
      <c r="DR408">
        <v>0.4148085973901317</v>
      </c>
      <c r="DS408">
        <v>0</v>
      </c>
      <c r="DT408">
        <v>2.135004878048781</v>
      </c>
      <c r="DU408">
        <v>0.01128961672473906</v>
      </c>
      <c r="DV408">
        <v>0.001407289596891208</v>
      </c>
      <c r="DW408">
        <v>1</v>
      </c>
      <c r="DX408">
        <v>1</v>
      </c>
      <c r="DY408">
        <v>2</v>
      </c>
      <c r="DZ408" t="s">
        <v>363</v>
      </c>
      <c r="EA408">
        <v>3.22972</v>
      </c>
      <c r="EB408">
        <v>2.70438</v>
      </c>
      <c r="EC408">
        <v>0.0962995</v>
      </c>
      <c r="ED408">
        <v>0.100039</v>
      </c>
      <c r="EE408">
        <v>0.0842976</v>
      </c>
      <c r="EF408">
        <v>0.0760918</v>
      </c>
      <c r="EG408">
        <v>29678</v>
      </c>
      <c r="EH408">
        <v>28794.6</v>
      </c>
      <c r="EI408">
        <v>31452.8</v>
      </c>
      <c r="EJ408">
        <v>30334.4</v>
      </c>
      <c r="EK408">
        <v>38588.4</v>
      </c>
      <c r="EL408">
        <v>37056.8</v>
      </c>
      <c r="EM408">
        <v>44089.9</v>
      </c>
      <c r="EN408">
        <v>42353.7</v>
      </c>
      <c r="EO408">
        <v>2.15338</v>
      </c>
      <c r="EP408">
        <v>1.8566</v>
      </c>
      <c r="EQ408">
        <v>0.0620037</v>
      </c>
      <c r="ER408">
        <v>0</v>
      </c>
      <c r="ES408">
        <v>24.0148</v>
      </c>
      <c r="ET408">
        <v>999.9</v>
      </c>
      <c r="EU408">
        <v>69.09999999999999</v>
      </c>
      <c r="EV408">
        <v>25.3</v>
      </c>
      <c r="EW408">
        <v>22.9403</v>
      </c>
      <c r="EX408">
        <v>61.4619</v>
      </c>
      <c r="EY408">
        <v>24.4992</v>
      </c>
      <c r="EZ408">
        <v>1</v>
      </c>
      <c r="FA408">
        <v>-0.0173069</v>
      </c>
      <c r="FB408">
        <v>2.10753</v>
      </c>
      <c r="FC408">
        <v>20.1875</v>
      </c>
      <c r="FD408">
        <v>5.21834</v>
      </c>
      <c r="FE408">
        <v>11.998</v>
      </c>
      <c r="FF408">
        <v>4.9645</v>
      </c>
      <c r="FG408">
        <v>3.29565</v>
      </c>
      <c r="FH408">
        <v>9999</v>
      </c>
      <c r="FI408">
        <v>9999</v>
      </c>
      <c r="FJ408">
        <v>9999</v>
      </c>
      <c r="FK408">
        <v>149.1</v>
      </c>
      <c r="FL408">
        <v>4.97098</v>
      </c>
      <c r="FM408">
        <v>1.86768</v>
      </c>
      <c r="FN408">
        <v>1.85898</v>
      </c>
      <c r="FO408">
        <v>1.8651</v>
      </c>
      <c r="FP408">
        <v>1.86308</v>
      </c>
      <c r="FQ408">
        <v>1.86445</v>
      </c>
      <c r="FR408">
        <v>1.85989</v>
      </c>
      <c r="FS408">
        <v>1.86401</v>
      </c>
      <c r="FT408">
        <v>0</v>
      </c>
      <c r="FU408">
        <v>0</v>
      </c>
      <c r="FV408">
        <v>0</v>
      </c>
      <c r="FW408">
        <v>0</v>
      </c>
      <c r="FX408" t="s">
        <v>364</v>
      </c>
      <c r="FY408" t="s">
        <v>365</v>
      </c>
      <c r="FZ408" t="s">
        <v>366</v>
      </c>
      <c r="GA408" t="s">
        <v>366</v>
      </c>
      <c r="GB408" t="s">
        <v>366</v>
      </c>
      <c r="GC408" t="s">
        <v>366</v>
      </c>
      <c r="GD408">
        <v>0</v>
      </c>
      <c r="GE408">
        <v>100</v>
      </c>
      <c r="GF408">
        <v>100</v>
      </c>
      <c r="GG408">
        <v>-5.512</v>
      </c>
      <c r="GH408">
        <v>-0.0905</v>
      </c>
      <c r="GI408">
        <v>-2.868309889394353</v>
      </c>
      <c r="GJ408">
        <v>-0.006773961979547998</v>
      </c>
      <c r="GK408">
        <v>-8.296070481250098E-08</v>
      </c>
      <c r="GL408">
        <v>3.322967193956903E-10</v>
      </c>
      <c r="GM408">
        <v>-0.07871069313407227</v>
      </c>
      <c r="GN408">
        <v>-0.00208336341840114</v>
      </c>
      <c r="GO408">
        <v>8.801746095907445E-05</v>
      </c>
      <c r="GP408">
        <v>-2.677693255255651E-07</v>
      </c>
      <c r="GQ408">
        <v>3</v>
      </c>
      <c r="GR408">
        <v>2052</v>
      </c>
      <c r="GS408">
        <v>2</v>
      </c>
      <c r="GT408">
        <v>18</v>
      </c>
      <c r="GU408">
        <v>67</v>
      </c>
      <c r="GV408">
        <v>66.90000000000001</v>
      </c>
      <c r="GW408">
        <v>1.12549</v>
      </c>
      <c r="GX408">
        <v>2.38892</v>
      </c>
      <c r="GY408">
        <v>1.44897</v>
      </c>
      <c r="GZ408">
        <v>2.323</v>
      </c>
      <c r="HA408">
        <v>1.55151</v>
      </c>
      <c r="HB408">
        <v>2.37427</v>
      </c>
      <c r="HC408">
        <v>30.4154</v>
      </c>
      <c r="HD408">
        <v>14.3072</v>
      </c>
      <c r="HE408">
        <v>18</v>
      </c>
      <c r="HF408">
        <v>616.7380000000001</v>
      </c>
      <c r="HG408">
        <v>428.337</v>
      </c>
      <c r="HH408">
        <v>21.2326</v>
      </c>
      <c r="HI408">
        <v>26.6792</v>
      </c>
      <c r="HJ408">
        <v>30.0005</v>
      </c>
      <c r="HK408">
        <v>26.6277</v>
      </c>
      <c r="HL408">
        <v>26.5545</v>
      </c>
      <c r="HM408">
        <v>22.5613</v>
      </c>
      <c r="HN408">
        <v>46.2359</v>
      </c>
      <c r="HO408">
        <v>0</v>
      </c>
      <c r="HP408">
        <v>21.21</v>
      </c>
      <c r="HQ408">
        <v>426.236</v>
      </c>
      <c r="HR408">
        <v>13.9806</v>
      </c>
      <c r="HS408">
        <v>99.8271</v>
      </c>
      <c r="HT408">
        <v>101.209</v>
      </c>
    </row>
    <row r="409" spans="1:228">
      <c r="A409">
        <v>393</v>
      </c>
      <c r="B409">
        <v>1728494976</v>
      </c>
      <c r="C409">
        <v>4038.5</v>
      </c>
      <c r="D409" t="s">
        <v>1156</v>
      </c>
      <c r="E409" t="s">
        <v>1157</v>
      </c>
      <c r="F409">
        <v>5</v>
      </c>
      <c r="G409" t="s">
        <v>357</v>
      </c>
      <c r="H409" t="s">
        <v>1090</v>
      </c>
      <c r="I409" t="s">
        <v>359</v>
      </c>
      <c r="J409" t="s">
        <v>1091</v>
      </c>
      <c r="K409">
        <v>1728494968.178571</v>
      </c>
      <c r="L409">
        <f>(M409)/1000</f>
        <v>0</v>
      </c>
      <c r="M409">
        <f>IF(BH409, AP409, AJ409)</f>
        <v>0</v>
      </c>
      <c r="N409">
        <f>IF(BH409, AK409, AI409)</f>
        <v>0</v>
      </c>
      <c r="O409">
        <f>BJ409 - IF(AW409&gt;1, N409*BD409*100.0/(AY409), 0)</f>
        <v>0</v>
      </c>
      <c r="P409">
        <f>((V409-L409/2)*O409-N409)/(V409+L409/2)</f>
        <v>0</v>
      </c>
      <c r="Q409">
        <f>P409*(BQ409+BR409)/1000.0</f>
        <v>0</v>
      </c>
      <c r="R409">
        <f>(BJ409 - IF(AW409&gt;1, N409*BD409*100.0/(AY409), 0))*(BQ409+BR409)/1000.0</f>
        <v>0</v>
      </c>
      <c r="S409">
        <f>2.0/((1/U409-1/T409)+SIGN(U409)*SQRT((1/U409-1/T409)*(1/U409-1/T409) + 4*BE409/((BE409+1)*(BE409+1))*(2*1/U409*1/T409-1/T409*1/T409)))</f>
        <v>0</v>
      </c>
      <c r="T409">
        <f>IF(LEFT(BF409,1)&lt;&gt;"0",IF(LEFT(BF409,1)="1",3.0,BG409),$D$5+$E$5*(BX409*BQ409/($K$5*1000))+$F$5*(BX409*BQ409/($K$5*1000))*MAX(MIN(BD409,$J$5),$I$5)*MAX(MIN(BD409,$J$5),$I$5)+$G$5*MAX(MIN(BD409,$J$5),$I$5)*(BX409*BQ409/($K$5*1000))+$H$5*(BX409*BQ409/($K$5*1000))*(BX409*BQ409/($K$5*1000)))</f>
        <v>0</v>
      </c>
      <c r="U409">
        <f>L409*(1000-(1000*0.61365*exp(17.502*Y409/(240.97+Y409))/(BQ409+BR409)+BL409)/2)/(1000*0.61365*exp(17.502*Y409/(240.97+Y409))/(BQ409+BR409)-BL409)</f>
        <v>0</v>
      </c>
      <c r="V409">
        <f>1/((BE409+1)/(S409/1.6)+1/(T409/1.37)) + BE409/((BE409+1)/(S409/1.6) + BE409/(T409/1.37))</f>
        <v>0</v>
      </c>
      <c r="W409">
        <f>(AZ409*BC409)</f>
        <v>0</v>
      </c>
      <c r="X409">
        <f>(BS409+(W409+2*0.95*5.67E-8*(((BS409+$B$7)+273)^4-(BS409+273)^4)-44100*L409)/(1.84*29.3*T409+8*0.95*5.67E-8*(BS409+273)^3))</f>
        <v>0</v>
      </c>
      <c r="Y409">
        <f>($C$7*BT409+$D$7*BU409+$E$7*X409)</f>
        <v>0</v>
      </c>
      <c r="Z409">
        <f>0.61365*exp(17.502*Y409/(240.97+Y409))</f>
        <v>0</v>
      </c>
      <c r="AA409">
        <f>(AB409/AC409*100)</f>
        <v>0</v>
      </c>
      <c r="AB409">
        <f>BL409*(BQ409+BR409)/1000</f>
        <v>0</v>
      </c>
      <c r="AC409">
        <f>0.61365*exp(17.502*BS409/(240.97+BS409))</f>
        <v>0</v>
      </c>
      <c r="AD409">
        <f>(Z409-BL409*(BQ409+BR409)/1000)</f>
        <v>0</v>
      </c>
      <c r="AE409">
        <f>(-L409*44100)</f>
        <v>0</v>
      </c>
      <c r="AF409">
        <f>2*29.3*T409*0.92*(BS409-Y409)</f>
        <v>0</v>
      </c>
      <c r="AG409">
        <f>2*0.95*5.67E-8*(((BS409+$B$7)+273)^4-(Y409+273)^4)</f>
        <v>0</v>
      </c>
      <c r="AH409">
        <f>W409+AG409+AE409+AF409</f>
        <v>0</v>
      </c>
      <c r="AI409">
        <f>BP409*AW409*(BK409-BJ409*(1000-AW409*BM409)/(1000-AW409*BL409))/(100*BD409)</f>
        <v>0</v>
      </c>
      <c r="AJ409">
        <f>1000*BP409*AW409*(BL409-BM409)/(100*BD409*(1000-AW409*BL409))</f>
        <v>0</v>
      </c>
      <c r="AK409">
        <f>(AL409 - AM409 - BQ409*1E3/(8.314*(BS409+273.15)) * AO409/BP409 * AN409) * BP409/(100*BD409) * (1000 - BM409)/1000</f>
        <v>0</v>
      </c>
      <c r="AL409">
        <v>420.4856689687247</v>
      </c>
      <c r="AM409">
        <v>402.012933333333</v>
      </c>
      <c r="AN409">
        <v>2.465341934560448</v>
      </c>
      <c r="AO409">
        <v>66.78554749712461</v>
      </c>
      <c r="AP409">
        <f>(AR409 - AQ409 + BQ409*1E3/(8.314*(BS409+273.15)) * AT409/BP409 * AS409) * BP409/(100*BD409) * 1000/(1000 - AR409)</f>
        <v>0</v>
      </c>
      <c r="AQ409">
        <v>13.98632923009839</v>
      </c>
      <c r="AR409">
        <v>16.12908424242424</v>
      </c>
      <c r="AS409">
        <v>5.027510385867994E-05</v>
      </c>
      <c r="AT409">
        <v>79.48988405471586</v>
      </c>
      <c r="AU409">
        <v>0</v>
      </c>
      <c r="AV409">
        <v>0</v>
      </c>
      <c r="AW409">
        <f>IF(AU409*$H$13&gt;=AY409,1.0,(AY409/(AY409-AU409*$H$13)))</f>
        <v>0</v>
      </c>
      <c r="AX409">
        <f>(AW409-1)*100</f>
        <v>0</v>
      </c>
      <c r="AY409">
        <f>MAX(0,($B$13+$C$13*BX409)/(1+$D$13*BX409)*BQ409/(BS409+273)*$E$13)</f>
        <v>0</v>
      </c>
      <c r="AZ409">
        <f>$B$11*BY409+$C$11*BZ409+$F$11*CK409*(1-CN409)</f>
        <v>0</v>
      </c>
      <c r="BA409">
        <f>AZ409*BB409</f>
        <v>0</v>
      </c>
      <c r="BB409">
        <f>($B$11*$D$9+$C$11*$D$9+$F$11*((CX409+CP409)/MAX(CX409+CP409+CY409, 0.1)*$I$9+CY409/MAX(CX409+CP409+CY409, 0.1)*$J$9))/($B$11+$C$11+$F$11)</f>
        <v>0</v>
      </c>
      <c r="BC409">
        <f>($B$11*$K$9+$C$11*$K$9+$F$11*((CX409+CP409)/MAX(CX409+CP409+CY409, 0.1)*$P$9+CY409/MAX(CX409+CP409+CY409, 0.1)*$Q$9))/($B$11+$C$11+$F$11)</f>
        <v>0</v>
      </c>
      <c r="BD409">
        <v>6</v>
      </c>
      <c r="BE409">
        <v>0.5</v>
      </c>
      <c r="BF409" t="s">
        <v>361</v>
      </c>
      <c r="BG409">
        <v>2</v>
      </c>
      <c r="BH409" t="b">
        <v>1</v>
      </c>
      <c r="BI409">
        <v>1728494968.178571</v>
      </c>
      <c r="BJ409">
        <v>377.6180714285716</v>
      </c>
      <c r="BK409">
        <v>401.1057857142857</v>
      </c>
      <c r="BL409">
        <v>16.11966071428571</v>
      </c>
      <c r="BM409">
        <v>13.98244285714286</v>
      </c>
      <c r="BN409">
        <v>383.0747857142857</v>
      </c>
      <c r="BO409">
        <v>16.21015357142857</v>
      </c>
      <c r="BP409">
        <v>600.005642857143</v>
      </c>
      <c r="BQ409">
        <v>97.50601785714287</v>
      </c>
      <c r="BR409">
        <v>0.09993903571428571</v>
      </c>
      <c r="BS409">
        <v>24.81727142857143</v>
      </c>
      <c r="BT409">
        <v>25.03485714285715</v>
      </c>
      <c r="BU409">
        <v>999.9000000000002</v>
      </c>
      <c r="BV409">
        <v>0</v>
      </c>
      <c r="BW409">
        <v>0</v>
      </c>
      <c r="BX409">
        <v>10005.20714285715</v>
      </c>
      <c r="BY409">
        <v>0</v>
      </c>
      <c r="BZ409">
        <v>77.89078214285715</v>
      </c>
      <c r="CA409">
        <v>-23.48769285714286</v>
      </c>
      <c r="CB409">
        <v>383.8050357142857</v>
      </c>
      <c r="CC409">
        <v>406.7937857142857</v>
      </c>
      <c r="CD409">
        <v>2.137212142857142</v>
      </c>
      <c r="CE409">
        <v>401.1057857142857</v>
      </c>
      <c r="CF409">
        <v>13.98244285714286</v>
      </c>
      <c r="CG409">
        <v>1.571763928571429</v>
      </c>
      <c r="CH409">
        <v>1.363373214285714</v>
      </c>
      <c r="CI409">
        <v>13.68472857142857</v>
      </c>
      <c r="CJ409">
        <v>11.51628571428571</v>
      </c>
      <c r="CK409">
        <v>1599.981071428572</v>
      </c>
      <c r="CL409">
        <v>0.6919954642857142</v>
      </c>
      <c r="CM409">
        <v>0.3080045357142858</v>
      </c>
      <c r="CN409">
        <v>0</v>
      </c>
      <c r="CO409">
        <v>2.124117857142857</v>
      </c>
      <c r="CP409">
        <v>0</v>
      </c>
      <c r="CQ409">
        <v>5326.18</v>
      </c>
      <c r="CR409">
        <v>13790</v>
      </c>
      <c r="CS409">
        <v>39.45732142857141</v>
      </c>
      <c r="CT409">
        <v>40.8122857142857</v>
      </c>
      <c r="CU409">
        <v>39.8145357142857</v>
      </c>
      <c r="CV409">
        <v>39.79210714285713</v>
      </c>
      <c r="CW409">
        <v>38.89714285714285</v>
      </c>
      <c r="CX409">
        <v>1107.178571428571</v>
      </c>
      <c r="CY409">
        <v>492.8025</v>
      </c>
      <c r="CZ409">
        <v>0</v>
      </c>
      <c r="DA409">
        <v>1728495032.8</v>
      </c>
      <c r="DB409">
        <v>0</v>
      </c>
      <c r="DC409">
        <v>1728490956.5</v>
      </c>
      <c r="DD409" t="s">
        <v>362</v>
      </c>
      <c r="DE409">
        <v>1728490952.5</v>
      </c>
      <c r="DF409">
        <v>1728490956.5</v>
      </c>
      <c r="DG409">
        <v>1</v>
      </c>
      <c r="DH409">
        <v>-0.065</v>
      </c>
      <c r="DI409">
        <v>-0.008</v>
      </c>
      <c r="DJ409">
        <v>-3.246</v>
      </c>
      <c r="DK409">
        <v>-0.091</v>
      </c>
      <c r="DL409">
        <v>52</v>
      </c>
      <c r="DM409">
        <v>15</v>
      </c>
      <c r="DN409">
        <v>0.25</v>
      </c>
      <c r="DO409">
        <v>0.13</v>
      </c>
      <c r="DP409">
        <v>-23.3322725</v>
      </c>
      <c r="DQ409">
        <v>-3.794272795497139</v>
      </c>
      <c r="DR409">
        <v>0.3710250099302603</v>
      </c>
      <c r="DS409">
        <v>0</v>
      </c>
      <c r="DT409">
        <v>2.13636325</v>
      </c>
      <c r="DU409">
        <v>0.02240679174483407</v>
      </c>
      <c r="DV409">
        <v>0.002214525217174107</v>
      </c>
      <c r="DW409">
        <v>1</v>
      </c>
      <c r="DX409">
        <v>1</v>
      </c>
      <c r="DY409">
        <v>2</v>
      </c>
      <c r="DZ409" t="s">
        <v>363</v>
      </c>
      <c r="EA409">
        <v>3.22975</v>
      </c>
      <c r="EB409">
        <v>2.70468</v>
      </c>
      <c r="EC409">
        <v>0.09837659999999999</v>
      </c>
      <c r="ED409">
        <v>0.102095</v>
      </c>
      <c r="EE409">
        <v>0.0843179</v>
      </c>
      <c r="EF409">
        <v>0.0761085</v>
      </c>
      <c r="EG409">
        <v>29609.5</v>
      </c>
      <c r="EH409">
        <v>28728.5</v>
      </c>
      <c r="EI409">
        <v>31452.4</v>
      </c>
      <c r="EJ409">
        <v>30334</v>
      </c>
      <c r="EK409">
        <v>38587.2</v>
      </c>
      <c r="EL409">
        <v>37055.9</v>
      </c>
      <c r="EM409">
        <v>44089.4</v>
      </c>
      <c r="EN409">
        <v>42353.3</v>
      </c>
      <c r="EO409">
        <v>2.15365</v>
      </c>
      <c r="EP409">
        <v>1.85632</v>
      </c>
      <c r="EQ409">
        <v>0.0617132</v>
      </c>
      <c r="ER409">
        <v>0</v>
      </c>
      <c r="ES409">
        <v>24.0166</v>
      </c>
      <c r="ET409">
        <v>999.9</v>
      </c>
      <c r="EU409">
        <v>69.09999999999999</v>
      </c>
      <c r="EV409">
        <v>25.3</v>
      </c>
      <c r="EW409">
        <v>22.9386</v>
      </c>
      <c r="EX409">
        <v>61.1119</v>
      </c>
      <c r="EY409">
        <v>24.4551</v>
      </c>
      <c r="EZ409">
        <v>1</v>
      </c>
      <c r="FA409">
        <v>-0.0171062</v>
      </c>
      <c r="FB409">
        <v>2.10811</v>
      </c>
      <c r="FC409">
        <v>20.1875</v>
      </c>
      <c r="FD409">
        <v>5.21834</v>
      </c>
      <c r="FE409">
        <v>11.998</v>
      </c>
      <c r="FF409">
        <v>4.96425</v>
      </c>
      <c r="FG409">
        <v>3.2957</v>
      </c>
      <c r="FH409">
        <v>9999</v>
      </c>
      <c r="FI409">
        <v>9999</v>
      </c>
      <c r="FJ409">
        <v>9999</v>
      </c>
      <c r="FK409">
        <v>149.1</v>
      </c>
      <c r="FL409">
        <v>4.97099</v>
      </c>
      <c r="FM409">
        <v>1.86768</v>
      </c>
      <c r="FN409">
        <v>1.85898</v>
      </c>
      <c r="FO409">
        <v>1.86509</v>
      </c>
      <c r="FP409">
        <v>1.86307</v>
      </c>
      <c r="FQ409">
        <v>1.86446</v>
      </c>
      <c r="FR409">
        <v>1.85989</v>
      </c>
      <c r="FS409">
        <v>1.86401</v>
      </c>
      <c r="FT409">
        <v>0</v>
      </c>
      <c r="FU409">
        <v>0</v>
      </c>
      <c r="FV409">
        <v>0</v>
      </c>
      <c r="FW409">
        <v>0</v>
      </c>
      <c r="FX409" t="s">
        <v>364</v>
      </c>
      <c r="FY409" t="s">
        <v>365</v>
      </c>
      <c r="FZ409" t="s">
        <v>366</v>
      </c>
      <c r="GA409" t="s">
        <v>366</v>
      </c>
      <c r="GB409" t="s">
        <v>366</v>
      </c>
      <c r="GC409" t="s">
        <v>366</v>
      </c>
      <c r="GD409">
        <v>0</v>
      </c>
      <c r="GE409">
        <v>100</v>
      </c>
      <c r="GF409">
        <v>100</v>
      </c>
      <c r="GG409">
        <v>-5.586</v>
      </c>
      <c r="GH409">
        <v>-0.09039999999999999</v>
      </c>
      <c r="GI409">
        <v>-2.868309889394353</v>
      </c>
      <c r="GJ409">
        <v>-0.006773961979547998</v>
      </c>
      <c r="GK409">
        <v>-8.296070481250098E-08</v>
      </c>
      <c r="GL409">
        <v>3.322967193956903E-10</v>
      </c>
      <c r="GM409">
        <v>-0.07871069313407227</v>
      </c>
      <c r="GN409">
        <v>-0.00208336341840114</v>
      </c>
      <c r="GO409">
        <v>8.801746095907445E-05</v>
      </c>
      <c r="GP409">
        <v>-2.677693255255651E-07</v>
      </c>
      <c r="GQ409">
        <v>3</v>
      </c>
      <c r="GR409">
        <v>2052</v>
      </c>
      <c r="GS409">
        <v>2</v>
      </c>
      <c r="GT409">
        <v>18</v>
      </c>
      <c r="GU409">
        <v>67.09999999999999</v>
      </c>
      <c r="GV409">
        <v>67</v>
      </c>
      <c r="GW409">
        <v>1.1499</v>
      </c>
      <c r="GX409">
        <v>2.37549</v>
      </c>
      <c r="GY409">
        <v>1.44775</v>
      </c>
      <c r="GZ409">
        <v>2.323</v>
      </c>
      <c r="HA409">
        <v>1.55151</v>
      </c>
      <c r="HB409">
        <v>2.37427</v>
      </c>
      <c r="HC409">
        <v>30.4154</v>
      </c>
      <c r="HD409">
        <v>14.2984</v>
      </c>
      <c r="HE409">
        <v>18</v>
      </c>
      <c r="HF409">
        <v>616.972</v>
      </c>
      <c r="HG409">
        <v>428.206</v>
      </c>
      <c r="HH409">
        <v>21.2018</v>
      </c>
      <c r="HI409">
        <v>26.6829</v>
      </c>
      <c r="HJ409">
        <v>30.0004</v>
      </c>
      <c r="HK409">
        <v>26.6311</v>
      </c>
      <c r="HL409">
        <v>26.5584</v>
      </c>
      <c r="HM409">
        <v>23.0326</v>
      </c>
      <c r="HN409">
        <v>46.2359</v>
      </c>
      <c r="HO409">
        <v>0</v>
      </c>
      <c r="HP409">
        <v>21.1786</v>
      </c>
      <c r="HQ409">
        <v>441.263</v>
      </c>
      <c r="HR409">
        <v>13.9806</v>
      </c>
      <c r="HS409">
        <v>99.8258</v>
      </c>
      <c r="HT409">
        <v>101.208</v>
      </c>
    </row>
    <row r="410" spans="1:228">
      <c r="A410">
        <v>394</v>
      </c>
      <c r="B410">
        <v>1728494981.5</v>
      </c>
      <c r="C410">
        <v>4044</v>
      </c>
      <c r="D410" t="s">
        <v>1158</v>
      </c>
      <c r="E410" t="s">
        <v>1159</v>
      </c>
      <c r="F410">
        <v>5</v>
      </c>
      <c r="G410" t="s">
        <v>357</v>
      </c>
      <c r="H410" t="s">
        <v>1090</v>
      </c>
      <c r="I410" t="s">
        <v>359</v>
      </c>
      <c r="J410" t="s">
        <v>1091</v>
      </c>
      <c r="K410">
        <v>1728494973.75</v>
      </c>
      <c r="L410">
        <f>(M410)/1000</f>
        <v>0</v>
      </c>
      <c r="M410">
        <f>IF(BH410, AP410, AJ410)</f>
        <v>0</v>
      </c>
      <c r="N410">
        <f>IF(BH410, AK410, AI410)</f>
        <v>0</v>
      </c>
      <c r="O410">
        <f>BJ410 - IF(AW410&gt;1, N410*BD410*100.0/(AY410), 0)</f>
        <v>0</v>
      </c>
      <c r="P410">
        <f>((V410-L410/2)*O410-N410)/(V410+L410/2)</f>
        <v>0</v>
      </c>
      <c r="Q410">
        <f>P410*(BQ410+BR410)/1000.0</f>
        <v>0</v>
      </c>
      <c r="R410">
        <f>(BJ410 - IF(AW410&gt;1, N410*BD410*100.0/(AY410), 0))*(BQ410+BR410)/1000.0</f>
        <v>0</v>
      </c>
      <c r="S410">
        <f>2.0/((1/U410-1/T410)+SIGN(U410)*SQRT((1/U410-1/T410)*(1/U410-1/T410) + 4*BE410/((BE410+1)*(BE410+1))*(2*1/U410*1/T410-1/T410*1/T410)))</f>
        <v>0</v>
      </c>
      <c r="T410">
        <f>IF(LEFT(BF410,1)&lt;&gt;"0",IF(LEFT(BF410,1)="1",3.0,BG410),$D$5+$E$5*(BX410*BQ410/($K$5*1000))+$F$5*(BX410*BQ410/($K$5*1000))*MAX(MIN(BD410,$J$5),$I$5)*MAX(MIN(BD410,$J$5),$I$5)+$G$5*MAX(MIN(BD410,$J$5),$I$5)*(BX410*BQ410/($K$5*1000))+$H$5*(BX410*BQ410/($K$5*1000))*(BX410*BQ410/($K$5*1000)))</f>
        <v>0</v>
      </c>
      <c r="U410">
        <f>L410*(1000-(1000*0.61365*exp(17.502*Y410/(240.97+Y410))/(BQ410+BR410)+BL410)/2)/(1000*0.61365*exp(17.502*Y410/(240.97+Y410))/(BQ410+BR410)-BL410)</f>
        <v>0</v>
      </c>
      <c r="V410">
        <f>1/((BE410+1)/(S410/1.6)+1/(T410/1.37)) + BE410/((BE410+1)/(S410/1.6) + BE410/(T410/1.37))</f>
        <v>0</v>
      </c>
      <c r="W410">
        <f>(AZ410*BC410)</f>
        <v>0</v>
      </c>
      <c r="X410">
        <f>(BS410+(W410+2*0.95*5.67E-8*(((BS410+$B$7)+273)^4-(BS410+273)^4)-44100*L410)/(1.84*29.3*T410+8*0.95*5.67E-8*(BS410+273)^3))</f>
        <v>0</v>
      </c>
      <c r="Y410">
        <f>($C$7*BT410+$D$7*BU410+$E$7*X410)</f>
        <v>0</v>
      </c>
      <c r="Z410">
        <f>0.61365*exp(17.502*Y410/(240.97+Y410))</f>
        <v>0</v>
      </c>
      <c r="AA410">
        <f>(AB410/AC410*100)</f>
        <v>0</v>
      </c>
      <c r="AB410">
        <f>BL410*(BQ410+BR410)/1000</f>
        <v>0</v>
      </c>
      <c r="AC410">
        <f>0.61365*exp(17.502*BS410/(240.97+BS410))</f>
        <v>0</v>
      </c>
      <c r="AD410">
        <f>(Z410-BL410*(BQ410+BR410)/1000)</f>
        <v>0</v>
      </c>
      <c r="AE410">
        <f>(-L410*44100)</f>
        <v>0</v>
      </c>
      <c r="AF410">
        <f>2*29.3*T410*0.92*(BS410-Y410)</f>
        <v>0</v>
      </c>
      <c r="AG410">
        <f>2*0.95*5.67E-8*(((BS410+$B$7)+273)^4-(Y410+273)^4)</f>
        <v>0</v>
      </c>
      <c r="AH410">
        <f>W410+AG410+AE410+AF410</f>
        <v>0</v>
      </c>
      <c r="AI410">
        <f>BP410*AW410*(BK410-BJ410*(1000-AW410*BM410)/(1000-AW410*BL410))/(100*BD410)</f>
        <v>0</v>
      </c>
      <c r="AJ410">
        <f>1000*BP410*AW410*(BL410-BM410)/(100*BD410*(1000-AW410*BL410))</f>
        <v>0</v>
      </c>
      <c r="AK410">
        <f>(AL410 - AM410 - BQ410*1E3/(8.314*(BS410+273.15)) * AO410/BP410 * AN410) * BP410/(100*BD410) * (1000 - BM410)/1000</f>
        <v>0</v>
      </c>
      <c r="AL410">
        <v>434.6571216764493</v>
      </c>
      <c r="AM410">
        <v>415.7447333333333</v>
      </c>
      <c r="AN410">
        <v>2.510022581799344</v>
      </c>
      <c r="AO410">
        <v>66.78554749712461</v>
      </c>
      <c r="AP410">
        <f>(AR410 - AQ410 + BQ410*1E3/(8.314*(BS410+273.15)) * AT410/BP410 * AS410) * BP410/(100*BD410) * 1000/(1000 - AR410)</f>
        <v>0</v>
      </c>
      <c r="AQ410">
        <v>13.9885518691722</v>
      </c>
      <c r="AR410">
        <v>16.13540242424242</v>
      </c>
      <c r="AS410">
        <v>6.644557874585497E-05</v>
      </c>
      <c r="AT410">
        <v>79.48988405471586</v>
      </c>
      <c r="AU410">
        <v>0</v>
      </c>
      <c r="AV410">
        <v>0</v>
      </c>
      <c r="AW410">
        <f>IF(AU410*$H$13&gt;=AY410,1.0,(AY410/(AY410-AU410*$H$13)))</f>
        <v>0</v>
      </c>
      <c r="AX410">
        <f>(AW410-1)*100</f>
        <v>0</v>
      </c>
      <c r="AY410">
        <f>MAX(0,($B$13+$C$13*BX410)/(1+$D$13*BX410)*BQ410/(BS410+273)*$E$13)</f>
        <v>0</v>
      </c>
      <c r="AZ410">
        <f>$B$11*BY410+$C$11*BZ410+$F$11*CK410*(1-CN410)</f>
        <v>0</v>
      </c>
      <c r="BA410">
        <f>AZ410*BB410</f>
        <v>0</v>
      </c>
      <c r="BB410">
        <f>($B$11*$D$9+$C$11*$D$9+$F$11*((CX410+CP410)/MAX(CX410+CP410+CY410, 0.1)*$I$9+CY410/MAX(CX410+CP410+CY410, 0.1)*$J$9))/($B$11+$C$11+$F$11)</f>
        <v>0</v>
      </c>
      <c r="BC410">
        <f>($B$11*$K$9+$C$11*$K$9+$F$11*((CX410+CP410)/MAX(CX410+CP410+CY410, 0.1)*$P$9+CY410/MAX(CX410+CP410+CY410, 0.1)*$Q$9))/($B$11+$C$11+$F$11)</f>
        <v>0</v>
      </c>
      <c r="BD410">
        <v>6</v>
      </c>
      <c r="BE410">
        <v>0.5</v>
      </c>
      <c r="BF410" t="s">
        <v>361</v>
      </c>
      <c r="BG410">
        <v>2</v>
      </c>
      <c r="BH410" t="b">
        <v>1</v>
      </c>
      <c r="BI410">
        <v>1728494973.75</v>
      </c>
      <c r="BJ410">
        <v>391.2658214285714</v>
      </c>
      <c r="BK410">
        <v>415.1367499999999</v>
      </c>
      <c r="BL410">
        <v>16.12660357142857</v>
      </c>
      <c r="BM410">
        <v>13.98621785714286</v>
      </c>
      <c r="BN410">
        <v>396.8143571428571</v>
      </c>
      <c r="BO410">
        <v>16.21709642857143</v>
      </c>
      <c r="BP410">
        <v>599.9908214285714</v>
      </c>
      <c r="BQ410">
        <v>97.50590714285715</v>
      </c>
      <c r="BR410">
        <v>0.09998020714285714</v>
      </c>
      <c r="BS410">
        <v>24.81660714285715</v>
      </c>
      <c r="BT410">
        <v>25.03178214285714</v>
      </c>
      <c r="BU410">
        <v>999.9000000000002</v>
      </c>
      <c r="BV410">
        <v>0</v>
      </c>
      <c r="BW410">
        <v>0</v>
      </c>
      <c r="BX410">
        <v>10009.16142857143</v>
      </c>
      <c r="BY410">
        <v>0</v>
      </c>
      <c r="BZ410">
        <v>77.83404285714286</v>
      </c>
      <c r="CA410">
        <v>-23.871</v>
      </c>
      <c r="CB410">
        <v>397.6790714285715</v>
      </c>
      <c r="CC410">
        <v>421.0253928571429</v>
      </c>
      <c r="CD410">
        <v>2.140388928571429</v>
      </c>
      <c r="CE410">
        <v>415.1367499999999</v>
      </c>
      <c r="CF410">
        <v>13.98621785714286</v>
      </c>
      <c r="CG410">
        <v>1.572439285714285</v>
      </c>
      <c r="CH410">
        <v>1.363739285714286</v>
      </c>
      <c r="CI410">
        <v>13.69132857142857</v>
      </c>
      <c r="CJ410">
        <v>11.52034285714286</v>
      </c>
      <c r="CK410">
        <v>1599.988571428572</v>
      </c>
      <c r="CL410">
        <v>0.6919933571428574</v>
      </c>
      <c r="CM410">
        <v>0.3080066071428572</v>
      </c>
      <c r="CN410">
        <v>0</v>
      </c>
      <c r="CO410">
        <v>2.184485714285714</v>
      </c>
      <c r="CP410">
        <v>0</v>
      </c>
      <c r="CQ410">
        <v>5325.973571428572</v>
      </c>
      <c r="CR410">
        <v>13790.05357142857</v>
      </c>
      <c r="CS410">
        <v>39.55107142857141</v>
      </c>
      <c r="CT410">
        <v>40.88357142857142</v>
      </c>
      <c r="CU410">
        <v>39.90157142857142</v>
      </c>
      <c r="CV410">
        <v>39.89707142857143</v>
      </c>
      <c r="CW410">
        <v>38.973</v>
      </c>
      <c r="CX410">
        <v>1107.180357142857</v>
      </c>
      <c r="CY410">
        <v>492.8082142857143</v>
      </c>
      <c r="CZ410">
        <v>0</v>
      </c>
      <c r="DA410">
        <v>1728495038.2</v>
      </c>
      <c r="DB410">
        <v>0</v>
      </c>
      <c r="DC410">
        <v>1728490956.5</v>
      </c>
      <c r="DD410" t="s">
        <v>362</v>
      </c>
      <c r="DE410">
        <v>1728490952.5</v>
      </c>
      <c r="DF410">
        <v>1728490956.5</v>
      </c>
      <c r="DG410">
        <v>1</v>
      </c>
      <c r="DH410">
        <v>-0.065</v>
      </c>
      <c r="DI410">
        <v>-0.008</v>
      </c>
      <c r="DJ410">
        <v>-3.246</v>
      </c>
      <c r="DK410">
        <v>-0.091</v>
      </c>
      <c r="DL410">
        <v>52</v>
      </c>
      <c r="DM410">
        <v>15</v>
      </c>
      <c r="DN410">
        <v>0.25</v>
      </c>
      <c r="DO410">
        <v>0.13</v>
      </c>
      <c r="DP410">
        <v>-23.61857073170732</v>
      </c>
      <c r="DQ410">
        <v>-3.918436933797907</v>
      </c>
      <c r="DR410">
        <v>0.3929927010083091</v>
      </c>
      <c r="DS410">
        <v>0</v>
      </c>
      <c r="DT410">
        <v>2.138505609756097</v>
      </c>
      <c r="DU410">
        <v>0.03197142857142843</v>
      </c>
      <c r="DV410">
        <v>0.003295966528941848</v>
      </c>
      <c r="DW410">
        <v>1</v>
      </c>
      <c r="DX410">
        <v>1</v>
      </c>
      <c r="DY410">
        <v>2</v>
      </c>
      <c r="DZ410" t="s">
        <v>363</v>
      </c>
      <c r="EA410">
        <v>3.22964</v>
      </c>
      <c r="EB410">
        <v>2.70438</v>
      </c>
      <c r="EC410">
        <v>0.10091</v>
      </c>
      <c r="ED410">
        <v>0.10465</v>
      </c>
      <c r="EE410">
        <v>0.08434460000000001</v>
      </c>
      <c r="EF410">
        <v>0.07612729999999999</v>
      </c>
      <c r="EG410">
        <v>29526.5</v>
      </c>
      <c r="EH410">
        <v>28646.7</v>
      </c>
      <c r="EI410">
        <v>31452.7</v>
      </c>
      <c r="EJ410">
        <v>30333.9</v>
      </c>
      <c r="EK410">
        <v>38586.5</v>
      </c>
      <c r="EL410">
        <v>37055.1</v>
      </c>
      <c r="EM410">
        <v>44089.9</v>
      </c>
      <c r="EN410">
        <v>42353.2</v>
      </c>
      <c r="EO410">
        <v>2.15363</v>
      </c>
      <c r="EP410">
        <v>1.8561</v>
      </c>
      <c r="EQ410">
        <v>0.0618696</v>
      </c>
      <c r="ER410">
        <v>0</v>
      </c>
      <c r="ES410">
        <v>24.0186</v>
      </c>
      <c r="ET410">
        <v>999.9</v>
      </c>
      <c r="EU410">
        <v>69.09999999999999</v>
      </c>
      <c r="EV410">
        <v>25.3</v>
      </c>
      <c r="EW410">
        <v>22.9406</v>
      </c>
      <c r="EX410">
        <v>61.1519</v>
      </c>
      <c r="EY410">
        <v>24.6554</v>
      </c>
      <c r="EZ410">
        <v>1</v>
      </c>
      <c r="FA410">
        <v>-0.016748</v>
      </c>
      <c r="FB410">
        <v>2.10777</v>
      </c>
      <c r="FC410">
        <v>20.1874</v>
      </c>
      <c r="FD410">
        <v>5.21819</v>
      </c>
      <c r="FE410">
        <v>11.998</v>
      </c>
      <c r="FF410">
        <v>4.96425</v>
      </c>
      <c r="FG410">
        <v>3.29568</v>
      </c>
      <c r="FH410">
        <v>9999</v>
      </c>
      <c r="FI410">
        <v>9999</v>
      </c>
      <c r="FJ410">
        <v>9999</v>
      </c>
      <c r="FK410">
        <v>149.1</v>
      </c>
      <c r="FL410">
        <v>4.97096</v>
      </c>
      <c r="FM410">
        <v>1.86768</v>
      </c>
      <c r="FN410">
        <v>1.85898</v>
      </c>
      <c r="FO410">
        <v>1.86509</v>
      </c>
      <c r="FP410">
        <v>1.86309</v>
      </c>
      <c r="FQ410">
        <v>1.86447</v>
      </c>
      <c r="FR410">
        <v>1.85989</v>
      </c>
      <c r="FS410">
        <v>1.86401</v>
      </c>
      <c r="FT410">
        <v>0</v>
      </c>
      <c r="FU410">
        <v>0</v>
      </c>
      <c r="FV410">
        <v>0</v>
      </c>
      <c r="FW410">
        <v>0</v>
      </c>
      <c r="FX410" t="s">
        <v>364</v>
      </c>
      <c r="FY410" t="s">
        <v>365</v>
      </c>
      <c r="FZ410" t="s">
        <v>366</v>
      </c>
      <c r="GA410" t="s">
        <v>366</v>
      </c>
      <c r="GB410" t="s">
        <v>366</v>
      </c>
      <c r="GC410" t="s">
        <v>366</v>
      </c>
      <c r="GD410">
        <v>0</v>
      </c>
      <c r="GE410">
        <v>100</v>
      </c>
      <c r="GF410">
        <v>100</v>
      </c>
      <c r="GG410">
        <v>-5.676</v>
      </c>
      <c r="GH410">
        <v>-0.0905</v>
      </c>
      <c r="GI410">
        <v>-2.868309889394353</v>
      </c>
      <c r="GJ410">
        <v>-0.006773961979547998</v>
      </c>
      <c r="GK410">
        <v>-8.296070481250098E-08</v>
      </c>
      <c r="GL410">
        <v>3.322967193956903E-10</v>
      </c>
      <c r="GM410">
        <v>-0.07871069313407227</v>
      </c>
      <c r="GN410">
        <v>-0.00208336341840114</v>
      </c>
      <c r="GO410">
        <v>8.801746095907445E-05</v>
      </c>
      <c r="GP410">
        <v>-2.677693255255651E-07</v>
      </c>
      <c r="GQ410">
        <v>3</v>
      </c>
      <c r="GR410">
        <v>2052</v>
      </c>
      <c r="GS410">
        <v>2</v>
      </c>
      <c r="GT410">
        <v>18</v>
      </c>
      <c r="GU410">
        <v>67.2</v>
      </c>
      <c r="GV410">
        <v>67.09999999999999</v>
      </c>
      <c r="GW410">
        <v>1.17798</v>
      </c>
      <c r="GX410">
        <v>2.3938</v>
      </c>
      <c r="GY410">
        <v>1.44897</v>
      </c>
      <c r="GZ410">
        <v>2.323</v>
      </c>
      <c r="HA410">
        <v>1.55151</v>
      </c>
      <c r="HB410">
        <v>2.24976</v>
      </c>
      <c r="HC410">
        <v>30.4154</v>
      </c>
      <c r="HD410">
        <v>14.2984</v>
      </c>
      <c r="HE410">
        <v>18</v>
      </c>
      <c r="HF410">
        <v>617.0069999999999</v>
      </c>
      <c r="HG410">
        <v>428.116</v>
      </c>
      <c r="HH410">
        <v>21.1677</v>
      </c>
      <c r="HI410">
        <v>26.6869</v>
      </c>
      <c r="HJ410">
        <v>30.0003</v>
      </c>
      <c r="HK410">
        <v>26.6361</v>
      </c>
      <c r="HL410">
        <v>26.5639</v>
      </c>
      <c r="HM410">
        <v>23.6378</v>
      </c>
      <c r="HN410">
        <v>46.2359</v>
      </c>
      <c r="HO410">
        <v>0</v>
      </c>
      <c r="HP410">
        <v>21.1475</v>
      </c>
      <c r="HQ410">
        <v>451.287</v>
      </c>
      <c r="HR410">
        <v>13.9806</v>
      </c>
      <c r="HS410">
        <v>99.82689999999999</v>
      </c>
      <c r="HT410">
        <v>101.208</v>
      </c>
    </row>
    <row r="411" spans="1:228">
      <c r="A411">
        <v>395</v>
      </c>
      <c r="B411">
        <v>1728494986.5</v>
      </c>
      <c r="C411">
        <v>4049</v>
      </c>
      <c r="D411" t="s">
        <v>1160</v>
      </c>
      <c r="E411" t="s">
        <v>1161</v>
      </c>
      <c r="F411">
        <v>5</v>
      </c>
      <c r="G411" t="s">
        <v>357</v>
      </c>
      <c r="H411" t="s">
        <v>1090</v>
      </c>
      <c r="I411" t="s">
        <v>359</v>
      </c>
      <c r="J411" t="s">
        <v>1091</v>
      </c>
      <c r="K411">
        <v>1728494979.018518</v>
      </c>
      <c r="L411">
        <f>(M411)/1000</f>
        <v>0</v>
      </c>
      <c r="M411">
        <f>IF(BH411, AP411, AJ411)</f>
        <v>0</v>
      </c>
      <c r="N411">
        <f>IF(BH411, AK411, AI411)</f>
        <v>0</v>
      </c>
      <c r="O411">
        <f>BJ411 - IF(AW411&gt;1, N411*BD411*100.0/(AY411), 0)</f>
        <v>0</v>
      </c>
      <c r="P411">
        <f>((V411-L411/2)*O411-N411)/(V411+L411/2)</f>
        <v>0</v>
      </c>
      <c r="Q411">
        <f>P411*(BQ411+BR411)/1000.0</f>
        <v>0</v>
      </c>
      <c r="R411">
        <f>(BJ411 - IF(AW411&gt;1, N411*BD411*100.0/(AY411), 0))*(BQ411+BR411)/1000.0</f>
        <v>0</v>
      </c>
      <c r="S411">
        <f>2.0/((1/U411-1/T411)+SIGN(U411)*SQRT((1/U411-1/T411)*(1/U411-1/T411) + 4*BE411/((BE411+1)*(BE411+1))*(2*1/U411*1/T411-1/T411*1/T411)))</f>
        <v>0</v>
      </c>
      <c r="T411">
        <f>IF(LEFT(BF411,1)&lt;&gt;"0",IF(LEFT(BF411,1)="1",3.0,BG411),$D$5+$E$5*(BX411*BQ411/($K$5*1000))+$F$5*(BX411*BQ411/($K$5*1000))*MAX(MIN(BD411,$J$5),$I$5)*MAX(MIN(BD411,$J$5),$I$5)+$G$5*MAX(MIN(BD411,$J$5),$I$5)*(BX411*BQ411/($K$5*1000))+$H$5*(BX411*BQ411/($K$5*1000))*(BX411*BQ411/($K$5*1000)))</f>
        <v>0</v>
      </c>
      <c r="U411">
        <f>L411*(1000-(1000*0.61365*exp(17.502*Y411/(240.97+Y411))/(BQ411+BR411)+BL411)/2)/(1000*0.61365*exp(17.502*Y411/(240.97+Y411))/(BQ411+BR411)-BL411)</f>
        <v>0</v>
      </c>
      <c r="V411">
        <f>1/((BE411+1)/(S411/1.6)+1/(T411/1.37)) + BE411/((BE411+1)/(S411/1.6) + BE411/(T411/1.37))</f>
        <v>0</v>
      </c>
      <c r="W411">
        <f>(AZ411*BC411)</f>
        <v>0</v>
      </c>
      <c r="X411">
        <f>(BS411+(W411+2*0.95*5.67E-8*(((BS411+$B$7)+273)^4-(BS411+273)^4)-44100*L411)/(1.84*29.3*T411+8*0.95*5.67E-8*(BS411+273)^3))</f>
        <v>0</v>
      </c>
      <c r="Y411">
        <f>($C$7*BT411+$D$7*BU411+$E$7*X411)</f>
        <v>0</v>
      </c>
      <c r="Z411">
        <f>0.61365*exp(17.502*Y411/(240.97+Y411))</f>
        <v>0</v>
      </c>
      <c r="AA411">
        <f>(AB411/AC411*100)</f>
        <v>0</v>
      </c>
      <c r="AB411">
        <f>BL411*(BQ411+BR411)/1000</f>
        <v>0</v>
      </c>
      <c r="AC411">
        <f>0.61365*exp(17.502*BS411/(240.97+BS411))</f>
        <v>0</v>
      </c>
      <c r="AD411">
        <f>(Z411-BL411*(BQ411+BR411)/1000)</f>
        <v>0</v>
      </c>
      <c r="AE411">
        <f>(-L411*44100)</f>
        <v>0</v>
      </c>
      <c r="AF411">
        <f>2*29.3*T411*0.92*(BS411-Y411)</f>
        <v>0</v>
      </c>
      <c r="AG411">
        <f>2*0.95*5.67E-8*(((BS411+$B$7)+273)^4-(Y411+273)^4)</f>
        <v>0</v>
      </c>
      <c r="AH411">
        <f>W411+AG411+AE411+AF411</f>
        <v>0</v>
      </c>
      <c r="AI411">
        <f>BP411*AW411*(BK411-BJ411*(1000-AW411*BM411)/(1000-AW411*BL411))/(100*BD411)</f>
        <v>0</v>
      </c>
      <c r="AJ411">
        <f>1000*BP411*AW411*(BL411-BM411)/(100*BD411*(1000-AW411*BL411))</f>
        <v>0</v>
      </c>
      <c r="AK411">
        <f>(AL411 - AM411 - BQ411*1E3/(8.314*(BS411+273.15)) * AO411/BP411 * AN411) * BP411/(100*BD411) * (1000 - BM411)/1000</f>
        <v>0</v>
      </c>
      <c r="AL411">
        <v>447.4954177033012</v>
      </c>
      <c r="AM411">
        <v>428.2982000000001</v>
      </c>
      <c r="AN411">
        <v>2.516557722857318</v>
      </c>
      <c r="AO411">
        <v>66.78554749712461</v>
      </c>
      <c r="AP411">
        <f>(AR411 - AQ411 + BQ411*1E3/(8.314*(BS411+273.15)) * AT411/BP411 * AS411) * BP411/(100*BD411) * 1000/(1000 - AR411)</f>
        <v>0</v>
      </c>
      <c r="AQ411">
        <v>13.99187314047324</v>
      </c>
      <c r="AR411">
        <v>16.14045515151515</v>
      </c>
      <c r="AS411">
        <v>4.325984531145468E-05</v>
      </c>
      <c r="AT411">
        <v>79.48988405471586</v>
      </c>
      <c r="AU411">
        <v>0</v>
      </c>
      <c r="AV411">
        <v>0</v>
      </c>
      <c r="AW411">
        <f>IF(AU411*$H$13&gt;=AY411,1.0,(AY411/(AY411-AU411*$H$13)))</f>
        <v>0</v>
      </c>
      <c r="AX411">
        <f>(AW411-1)*100</f>
        <v>0</v>
      </c>
      <c r="AY411">
        <f>MAX(0,($B$13+$C$13*BX411)/(1+$D$13*BX411)*BQ411/(BS411+273)*$E$13)</f>
        <v>0</v>
      </c>
      <c r="AZ411">
        <f>$B$11*BY411+$C$11*BZ411+$F$11*CK411*(1-CN411)</f>
        <v>0</v>
      </c>
      <c r="BA411">
        <f>AZ411*BB411</f>
        <v>0</v>
      </c>
      <c r="BB411">
        <f>($B$11*$D$9+$C$11*$D$9+$F$11*((CX411+CP411)/MAX(CX411+CP411+CY411, 0.1)*$I$9+CY411/MAX(CX411+CP411+CY411, 0.1)*$J$9))/($B$11+$C$11+$F$11)</f>
        <v>0</v>
      </c>
      <c r="BC411">
        <f>($B$11*$K$9+$C$11*$K$9+$F$11*((CX411+CP411)/MAX(CX411+CP411+CY411, 0.1)*$P$9+CY411/MAX(CX411+CP411+CY411, 0.1)*$Q$9))/($B$11+$C$11+$F$11)</f>
        <v>0</v>
      </c>
      <c r="BD411">
        <v>6</v>
      </c>
      <c r="BE411">
        <v>0.5</v>
      </c>
      <c r="BF411" t="s">
        <v>361</v>
      </c>
      <c r="BG411">
        <v>2</v>
      </c>
      <c r="BH411" t="b">
        <v>1</v>
      </c>
      <c r="BI411">
        <v>1728494979.018518</v>
      </c>
      <c r="BJ411">
        <v>404.1878888888889</v>
      </c>
      <c r="BK411">
        <v>428.4027777777778</v>
      </c>
      <c r="BL411">
        <v>16.13277407407407</v>
      </c>
      <c r="BM411">
        <v>13.98961851851852</v>
      </c>
      <c r="BN411">
        <v>409.8232592592593</v>
      </c>
      <c r="BO411">
        <v>16.22325925925926</v>
      </c>
      <c r="BP411">
        <v>600.0028148148148</v>
      </c>
      <c r="BQ411">
        <v>97.50640370370371</v>
      </c>
      <c r="BR411">
        <v>0.09993230740740743</v>
      </c>
      <c r="BS411">
        <v>24.81597407407407</v>
      </c>
      <c r="BT411">
        <v>25.03182962962963</v>
      </c>
      <c r="BU411">
        <v>999.9000000000001</v>
      </c>
      <c r="BV411">
        <v>0</v>
      </c>
      <c r="BW411">
        <v>0</v>
      </c>
      <c r="BX411">
        <v>10018.41222222222</v>
      </c>
      <c r="BY411">
        <v>0</v>
      </c>
      <c r="BZ411">
        <v>77.73610000000001</v>
      </c>
      <c r="CA411">
        <v>-24.2150037037037</v>
      </c>
      <c r="CB411">
        <v>410.8154444444444</v>
      </c>
      <c r="CC411">
        <v>434.481111111111</v>
      </c>
      <c r="CD411">
        <v>2.143146296296297</v>
      </c>
      <c r="CE411">
        <v>428.4027777777778</v>
      </c>
      <c r="CF411">
        <v>13.98961851851852</v>
      </c>
      <c r="CG411">
        <v>1.573048518518519</v>
      </c>
      <c r="CH411">
        <v>1.364078888888889</v>
      </c>
      <c r="CI411">
        <v>13.69728888888889</v>
      </c>
      <c r="CJ411">
        <v>11.5240962962963</v>
      </c>
      <c r="CK411">
        <v>1600.002592592593</v>
      </c>
      <c r="CL411">
        <v>0.6919983703703705</v>
      </c>
      <c r="CM411">
        <v>0.3080015925925926</v>
      </c>
      <c r="CN411">
        <v>0</v>
      </c>
      <c r="CO411">
        <v>2.130214814814815</v>
      </c>
      <c r="CP411">
        <v>0</v>
      </c>
      <c r="CQ411">
        <v>5325.462592592592</v>
      </c>
      <c r="CR411">
        <v>13790.1962962963</v>
      </c>
      <c r="CS411">
        <v>39.63396296296296</v>
      </c>
      <c r="CT411">
        <v>40.94885185185184</v>
      </c>
      <c r="CU411">
        <v>39.97662962962963</v>
      </c>
      <c r="CV411">
        <v>39.99511111111111</v>
      </c>
      <c r="CW411">
        <v>39.05537037037037</v>
      </c>
      <c r="CX411">
        <v>1107.199629629629</v>
      </c>
      <c r="CY411">
        <v>492.8029629629629</v>
      </c>
      <c r="CZ411">
        <v>0</v>
      </c>
      <c r="DA411">
        <v>1728495043.6</v>
      </c>
      <c r="DB411">
        <v>0</v>
      </c>
      <c r="DC411">
        <v>1728490956.5</v>
      </c>
      <c r="DD411" t="s">
        <v>362</v>
      </c>
      <c r="DE411">
        <v>1728490952.5</v>
      </c>
      <c r="DF411">
        <v>1728490956.5</v>
      </c>
      <c r="DG411">
        <v>1</v>
      </c>
      <c r="DH411">
        <v>-0.065</v>
      </c>
      <c r="DI411">
        <v>-0.008</v>
      </c>
      <c r="DJ411">
        <v>-3.246</v>
      </c>
      <c r="DK411">
        <v>-0.091</v>
      </c>
      <c r="DL411">
        <v>52</v>
      </c>
      <c r="DM411">
        <v>15</v>
      </c>
      <c r="DN411">
        <v>0.25</v>
      </c>
      <c r="DO411">
        <v>0.13</v>
      </c>
      <c r="DP411">
        <v>-24.0134425</v>
      </c>
      <c r="DQ411">
        <v>-4.048326078799199</v>
      </c>
      <c r="DR411">
        <v>0.3959095097920106</v>
      </c>
      <c r="DS411">
        <v>0</v>
      </c>
      <c r="DT411">
        <v>2.141378</v>
      </c>
      <c r="DU411">
        <v>0.03400547842401192</v>
      </c>
      <c r="DV411">
        <v>0.003412509487166301</v>
      </c>
      <c r="DW411">
        <v>1</v>
      </c>
      <c r="DX411">
        <v>1</v>
      </c>
      <c r="DY411">
        <v>2</v>
      </c>
      <c r="DZ411" t="s">
        <v>363</v>
      </c>
      <c r="EA411">
        <v>3.22994</v>
      </c>
      <c r="EB411">
        <v>2.70425</v>
      </c>
      <c r="EC411">
        <v>0.103188</v>
      </c>
      <c r="ED411">
        <v>0.10693</v>
      </c>
      <c r="EE411">
        <v>0.0843632</v>
      </c>
      <c r="EF411">
        <v>0.07613839999999999</v>
      </c>
      <c r="EG411">
        <v>29451.7</v>
      </c>
      <c r="EH411">
        <v>28573.9</v>
      </c>
      <c r="EI411">
        <v>31452.7</v>
      </c>
      <c r="EJ411">
        <v>30334.1</v>
      </c>
      <c r="EK411">
        <v>38585.4</v>
      </c>
      <c r="EL411">
        <v>37054.8</v>
      </c>
      <c r="EM411">
        <v>44089.4</v>
      </c>
      <c r="EN411">
        <v>42353.3</v>
      </c>
      <c r="EO411">
        <v>2.15405</v>
      </c>
      <c r="EP411">
        <v>1.85567</v>
      </c>
      <c r="EQ411">
        <v>0.0618249</v>
      </c>
      <c r="ER411">
        <v>0</v>
      </c>
      <c r="ES411">
        <v>24.0206</v>
      </c>
      <c r="ET411">
        <v>999.9</v>
      </c>
      <c r="EU411">
        <v>69.09999999999999</v>
      </c>
      <c r="EV411">
        <v>25.3</v>
      </c>
      <c r="EW411">
        <v>22.9396</v>
      </c>
      <c r="EX411">
        <v>60.7719</v>
      </c>
      <c r="EY411">
        <v>24.383</v>
      </c>
      <c r="EZ411">
        <v>1</v>
      </c>
      <c r="FA411">
        <v>-0.0164126</v>
      </c>
      <c r="FB411">
        <v>2.13876</v>
      </c>
      <c r="FC411">
        <v>20.1871</v>
      </c>
      <c r="FD411">
        <v>5.21789</v>
      </c>
      <c r="FE411">
        <v>11.998</v>
      </c>
      <c r="FF411">
        <v>4.964</v>
      </c>
      <c r="FG411">
        <v>3.29563</v>
      </c>
      <c r="FH411">
        <v>9999</v>
      </c>
      <c r="FI411">
        <v>9999</v>
      </c>
      <c r="FJ411">
        <v>9999</v>
      </c>
      <c r="FK411">
        <v>149.1</v>
      </c>
      <c r="FL411">
        <v>4.97097</v>
      </c>
      <c r="FM411">
        <v>1.86768</v>
      </c>
      <c r="FN411">
        <v>1.85898</v>
      </c>
      <c r="FO411">
        <v>1.86509</v>
      </c>
      <c r="FP411">
        <v>1.86306</v>
      </c>
      <c r="FQ411">
        <v>1.86446</v>
      </c>
      <c r="FR411">
        <v>1.85989</v>
      </c>
      <c r="FS411">
        <v>1.86401</v>
      </c>
      <c r="FT411">
        <v>0</v>
      </c>
      <c r="FU411">
        <v>0</v>
      </c>
      <c r="FV411">
        <v>0</v>
      </c>
      <c r="FW411">
        <v>0</v>
      </c>
      <c r="FX411" t="s">
        <v>364</v>
      </c>
      <c r="FY411" t="s">
        <v>365</v>
      </c>
      <c r="FZ411" t="s">
        <v>366</v>
      </c>
      <c r="GA411" t="s">
        <v>366</v>
      </c>
      <c r="GB411" t="s">
        <v>366</v>
      </c>
      <c r="GC411" t="s">
        <v>366</v>
      </c>
      <c r="GD411">
        <v>0</v>
      </c>
      <c r="GE411">
        <v>100</v>
      </c>
      <c r="GF411">
        <v>100</v>
      </c>
      <c r="GG411">
        <v>-5.759</v>
      </c>
      <c r="GH411">
        <v>-0.0905</v>
      </c>
      <c r="GI411">
        <v>-2.868309889394353</v>
      </c>
      <c r="GJ411">
        <v>-0.006773961979547998</v>
      </c>
      <c r="GK411">
        <v>-8.296070481250098E-08</v>
      </c>
      <c r="GL411">
        <v>3.322967193956903E-10</v>
      </c>
      <c r="GM411">
        <v>-0.07871069313407227</v>
      </c>
      <c r="GN411">
        <v>-0.00208336341840114</v>
      </c>
      <c r="GO411">
        <v>8.801746095907445E-05</v>
      </c>
      <c r="GP411">
        <v>-2.677693255255651E-07</v>
      </c>
      <c r="GQ411">
        <v>3</v>
      </c>
      <c r="GR411">
        <v>2052</v>
      </c>
      <c r="GS411">
        <v>2</v>
      </c>
      <c r="GT411">
        <v>18</v>
      </c>
      <c r="GU411">
        <v>67.2</v>
      </c>
      <c r="GV411">
        <v>67.2</v>
      </c>
      <c r="GW411">
        <v>1.20361</v>
      </c>
      <c r="GX411">
        <v>2.3877</v>
      </c>
      <c r="GY411">
        <v>1.44897</v>
      </c>
      <c r="GZ411">
        <v>2.323</v>
      </c>
      <c r="HA411">
        <v>1.55151</v>
      </c>
      <c r="HB411">
        <v>2.37061</v>
      </c>
      <c r="HC411">
        <v>30.4154</v>
      </c>
      <c r="HD411">
        <v>14.3072</v>
      </c>
      <c r="HE411">
        <v>18</v>
      </c>
      <c r="HF411">
        <v>617.3579999999999</v>
      </c>
      <c r="HG411">
        <v>427.901</v>
      </c>
      <c r="HH411">
        <v>21.1384</v>
      </c>
      <c r="HI411">
        <v>26.6914</v>
      </c>
      <c r="HJ411">
        <v>30.0004</v>
      </c>
      <c r="HK411">
        <v>26.6402</v>
      </c>
      <c r="HL411">
        <v>26.5684</v>
      </c>
      <c r="HM411">
        <v>24.1856</v>
      </c>
      <c r="HN411">
        <v>46.2359</v>
      </c>
      <c r="HO411">
        <v>0</v>
      </c>
      <c r="HP411">
        <v>21.1146</v>
      </c>
      <c r="HQ411">
        <v>466.315</v>
      </c>
      <c r="HR411">
        <v>13.9806</v>
      </c>
      <c r="HS411">
        <v>99.8263</v>
      </c>
      <c r="HT411">
        <v>101.208</v>
      </c>
    </row>
    <row r="412" spans="1:228">
      <c r="A412">
        <v>396</v>
      </c>
      <c r="B412">
        <v>1728494991.5</v>
      </c>
      <c r="C412">
        <v>4054</v>
      </c>
      <c r="D412" t="s">
        <v>1162</v>
      </c>
      <c r="E412" t="s">
        <v>1163</v>
      </c>
      <c r="F412">
        <v>5</v>
      </c>
      <c r="G412" t="s">
        <v>357</v>
      </c>
      <c r="H412" t="s">
        <v>1090</v>
      </c>
      <c r="I412" t="s">
        <v>359</v>
      </c>
      <c r="J412" t="s">
        <v>1091</v>
      </c>
      <c r="K412">
        <v>1728494983.732143</v>
      </c>
      <c r="L412">
        <f>(M412)/1000</f>
        <v>0</v>
      </c>
      <c r="M412">
        <f>IF(BH412, AP412, AJ412)</f>
        <v>0</v>
      </c>
      <c r="N412">
        <f>IF(BH412, AK412, AI412)</f>
        <v>0</v>
      </c>
      <c r="O412">
        <f>BJ412 - IF(AW412&gt;1, N412*BD412*100.0/(AY412), 0)</f>
        <v>0</v>
      </c>
      <c r="P412">
        <f>((V412-L412/2)*O412-N412)/(V412+L412/2)</f>
        <v>0</v>
      </c>
      <c r="Q412">
        <f>P412*(BQ412+BR412)/1000.0</f>
        <v>0</v>
      </c>
      <c r="R412">
        <f>(BJ412 - IF(AW412&gt;1, N412*BD412*100.0/(AY412), 0))*(BQ412+BR412)/1000.0</f>
        <v>0</v>
      </c>
      <c r="S412">
        <f>2.0/((1/U412-1/T412)+SIGN(U412)*SQRT((1/U412-1/T412)*(1/U412-1/T412) + 4*BE412/((BE412+1)*(BE412+1))*(2*1/U412*1/T412-1/T412*1/T412)))</f>
        <v>0</v>
      </c>
      <c r="T412">
        <f>IF(LEFT(BF412,1)&lt;&gt;"0",IF(LEFT(BF412,1)="1",3.0,BG412),$D$5+$E$5*(BX412*BQ412/($K$5*1000))+$F$5*(BX412*BQ412/($K$5*1000))*MAX(MIN(BD412,$J$5),$I$5)*MAX(MIN(BD412,$J$5),$I$5)+$G$5*MAX(MIN(BD412,$J$5),$I$5)*(BX412*BQ412/($K$5*1000))+$H$5*(BX412*BQ412/($K$5*1000))*(BX412*BQ412/($K$5*1000)))</f>
        <v>0</v>
      </c>
      <c r="U412">
        <f>L412*(1000-(1000*0.61365*exp(17.502*Y412/(240.97+Y412))/(BQ412+BR412)+BL412)/2)/(1000*0.61365*exp(17.502*Y412/(240.97+Y412))/(BQ412+BR412)-BL412)</f>
        <v>0</v>
      </c>
      <c r="V412">
        <f>1/((BE412+1)/(S412/1.6)+1/(T412/1.37)) + BE412/((BE412+1)/(S412/1.6) + BE412/(T412/1.37))</f>
        <v>0</v>
      </c>
      <c r="W412">
        <f>(AZ412*BC412)</f>
        <v>0</v>
      </c>
      <c r="X412">
        <f>(BS412+(W412+2*0.95*5.67E-8*(((BS412+$B$7)+273)^4-(BS412+273)^4)-44100*L412)/(1.84*29.3*T412+8*0.95*5.67E-8*(BS412+273)^3))</f>
        <v>0</v>
      </c>
      <c r="Y412">
        <f>($C$7*BT412+$D$7*BU412+$E$7*X412)</f>
        <v>0</v>
      </c>
      <c r="Z412">
        <f>0.61365*exp(17.502*Y412/(240.97+Y412))</f>
        <v>0</v>
      </c>
      <c r="AA412">
        <f>(AB412/AC412*100)</f>
        <v>0</v>
      </c>
      <c r="AB412">
        <f>BL412*(BQ412+BR412)/1000</f>
        <v>0</v>
      </c>
      <c r="AC412">
        <f>0.61365*exp(17.502*BS412/(240.97+BS412))</f>
        <v>0</v>
      </c>
      <c r="AD412">
        <f>(Z412-BL412*(BQ412+BR412)/1000)</f>
        <v>0</v>
      </c>
      <c r="AE412">
        <f>(-L412*44100)</f>
        <v>0</v>
      </c>
      <c r="AF412">
        <f>2*29.3*T412*0.92*(BS412-Y412)</f>
        <v>0</v>
      </c>
      <c r="AG412">
        <f>2*0.95*5.67E-8*(((BS412+$B$7)+273)^4-(Y412+273)^4)</f>
        <v>0</v>
      </c>
      <c r="AH412">
        <f>W412+AG412+AE412+AF412</f>
        <v>0</v>
      </c>
      <c r="AI412">
        <f>BP412*AW412*(BK412-BJ412*(1000-AW412*BM412)/(1000-AW412*BL412))/(100*BD412)</f>
        <v>0</v>
      </c>
      <c r="AJ412">
        <f>1000*BP412*AW412*(BL412-BM412)/(100*BD412*(1000-AW412*BL412))</f>
        <v>0</v>
      </c>
      <c r="AK412">
        <f>(AL412 - AM412 - BQ412*1E3/(8.314*(BS412+273.15)) * AO412/BP412 * AN412) * BP412/(100*BD412) * (1000 - BM412)/1000</f>
        <v>0</v>
      </c>
      <c r="AL412">
        <v>460.1881239849969</v>
      </c>
      <c r="AM412">
        <v>440.7337575757575</v>
      </c>
      <c r="AN412">
        <v>2.477926356952168</v>
      </c>
      <c r="AO412">
        <v>66.78554749712461</v>
      </c>
      <c r="AP412">
        <f>(AR412 - AQ412 + BQ412*1E3/(8.314*(BS412+273.15)) * AT412/BP412 * AS412) * BP412/(100*BD412) * 1000/(1000 - AR412)</f>
        <v>0</v>
      </c>
      <c r="AQ412">
        <v>13.99711858654034</v>
      </c>
      <c r="AR412">
        <v>16.14666848484847</v>
      </c>
      <c r="AS412">
        <v>4.719773590772752E-05</v>
      </c>
      <c r="AT412">
        <v>79.48988405471586</v>
      </c>
      <c r="AU412">
        <v>0</v>
      </c>
      <c r="AV412">
        <v>0</v>
      </c>
      <c r="AW412">
        <f>IF(AU412*$H$13&gt;=AY412,1.0,(AY412/(AY412-AU412*$H$13)))</f>
        <v>0</v>
      </c>
      <c r="AX412">
        <f>(AW412-1)*100</f>
        <v>0</v>
      </c>
      <c r="AY412">
        <f>MAX(0,($B$13+$C$13*BX412)/(1+$D$13*BX412)*BQ412/(BS412+273)*$E$13)</f>
        <v>0</v>
      </c>
      <c r="AZ412">
        <f>$B$11*BY412+$C$11*BZ412+$F$11*CK412*(1-CN412)</f>
        <v>0</v>
      </c>
      <c r="BA412">
        <f>AZ412*BB412</f>
        <v>0</v>
      </c>
      <c r="BB412">
        <f>($B$11*$D$9+$C$11*$D$9+$F$11*((CX412+CP412)/MAX(CX412+CP412+CY412, 0.1)*$I$9+CY412/MAX(CX412+CP412+CY412, 0.1)*$J$9))/($B$11+$C$11+$F$11)</f>
        <v>0</v>
      </c>
      <c r="BC412">
        <f>($B$11*$K$9+$C$11*$K$9+$F$11*((CX412+CP412)/MAX(CX412+CP412+CY412, 0.1)*$P$9+CY412/MAX(CX412+CP412+CY412, 0.1)*$Q$9))/($B$11+$C$11+$F$11)</f>
        <v>0</v>
      </c>
      <c r="BD412">
        <v>6</v>
      </c>
      <c r="BE412">
        <v>0.5</v>
      </c>
      <c r="BF412" t="s">
        <v>361</v>
      </c>
      <c r="BG412">
        <v>2</v>
      </c>
      <c r="BH412" t="b">
        <v>1</v>
      </c>
      <c r="BI412">
        <v>1728494983.732143</v>
      </c>
      <c r="BJ412">
        <v>415.76625</v>
      </c>
      <c r="BK412">
        <v>440.3043571428572</v>
      </c>
      <c r="BL412">
        <v>16.13851071428572</v>
      </c>
      <c r="BM412">
        <v>13.99293928571428</v>
      </c>
      <c r="BN412">
        <v>421.4793571428572</v>
      </c>
      <c r="BO412">
        <v>16.229</v>
      </c>
      <c r="BP412">
        <v>600.0110000000001</v>
      </c>
      <c r="BQ412">
        <v>97.50592142857143</v>
      </c>
      <c r="BR412">
        <v>0.099998275</v>
      </c>
      <c r="BS412">
        <v>24.81622142857143</v>
      </c>
      <c r="BT412">
        <v>25.03320714285714</v>
      </c>
      <c r="BU412">
        <v>999.9000000000002</v>
      </c>
      <c r="BV412">
        <v>0</v>
      </c>
      <c r="BW412">
        <v>0</v>
      </c>
      <c r="BX412">
        <v>10003.88821428571</v>
      </c>
      <c r="BY412">
        <v>0</v>
      </c>
      <c r="BZ412">
        <v>77.57169285714285</v>
      </c>
      <c r="CA412">
        <v>-24.53830714285715</v>
      </c>
      <c r="CB412">
        <v>422.5860714285714</v>
      </c>
      <c r="CC412">
        <v>446.5531428571429</v>
      </c>
      <c r="CD412">
        <v>2.145571428571428</v>
      </c>
      <c r="CE412">
        <v>440.3043571428572</v>
      </c>
      <c r="CF412">
        <v>13.99293928571428</v>
      </c>
      <c r="CG412">
        <v>1.573600714285714</v>
      </c>
      <c r="CH412">
        <v>1.364394285714286</v>
      </c>
      <c r="CI412">
        <v>13.70268928571429</v>
      </c>
      <c r="CJ412">
        <v>11.52759285714286</v>
      </c>
      <c r="CK412">
        <v>1599.971428571429</v>
      </c>
      <c r="CL412">
        <v>0.6919970714285714</v>
      </c>
      <c r="CM412">
        <v>0.3080028928571429</v>
      </c>
      <c r="CN412">
        <v>0</v>
      </c>
      <c r="CO412">
        <v>2.122989285714286</v>
      </c>
      <c r="CP412">
        <v>0</v>
      </c>
      <c r="CQ412">
        <v>5324.549642857142</v>
      </c>
      <c r="CR412">
        <v>13789.91785714286</v>
      </c>
      <c r="CS412">
        <v>39.71174999999999</v>
      </c>
      <c r="CT412">
        <v>41.00414285714285</v>
      </c>
      <c r="CU412">
        <v>40.04442857142857</v>
      </c>
      <c r="CV412">
        <v>40.08007142857142</v>
      </c>
      <c r="CW412">
        <v>39.12475</v>
      </c>
      <c r="CX412">
        <v>1107.175714285714</v>
      </c>
      <c r="CY412">
        <v>492.7957142857144</v>
      </c>
      <c r="CZ412">
        <v>0</v>
      </c>
      <c r="DA412">
        <v>1728495048.4</v>
      </c>
      <c r="DB412">
        <v>0</v>
      </c>
      <c r="DC412">
        <v>1728490956.5</v>
      </c>
      <c r="DD412" t="s">
        <v>362</v>
      </c>
      <c r="DE412">
        <v>1728490952.5</v>
      </c>
      <c r="DF412">
        <v>1728490956.5</v>
      </c>
      <c r="DG412">
        <v>1</v>
      </c>
      <c r="DH412">
        <v>-0.065</v>
      </c>
      <c r="DI412">
        <v>-0.008</v>
      </c>
      <c r="DJ412">
        <v>-3.246</v>
      </c>
      <c r="DK412">
        <v>-0.091</v>
      </c>
      <c r="DL412">
        <v>52</v>
      </c>
      <c r="DM412">
        <v>15</v>
      </c>
      <c r="DN412">
        <v>0.25</v>
      </c>
      <c r="DO412">
        <v>0.13</v>
      </c>
      <c r="DP412">
        <v>-24.3220975</v>
      </c>
      <c r="DQ412">
        <v>-4.073147842401512</v>
      </c>
      <c r="DR412">
        <v>0.3981570603967107</v>
      </c>
      <c r="DS412">
        <v>0</v>
      </c>
      <c r="DT412">
        <v>2.143722</v>
      </c>
      <c r="DU412">
        <v>0.02971136960599742</v>
      </c>
      <c r="DV412">
        <v>0.003085279727998756</v>
      </c>
      <c r="DW412">
        <v>1</v>
      </c>
      <c r="DX412">
        <v>1</v>
      </c>
      <c r="DY412">
        <v>2</v>
      </c>
      <c r="DZ412" t="s">
        <v>363</v>
      </c>
      <c r="EA412">
        <v>3.22958</v>
      </c>
      <c r="EB412">
        <v>2.70432</v>
      </c>
      <c r="EC412">
        <v>0.105416</v>
      </c>
      <c r="ED412">
        <v>0.109148</v>
      </c>
      <c r="EE412">
        <v>0.0843824</v>
      </c>
      <c r="EF412">
        <v>0.0761508</v>
      </c>
      <c r="EG412">
        <v>29378.7</v>
      </c>
      <c r="EH412">
        <v>28502.4</v>
      </c>
      <c r="EI412">
        <v>31452.9</v>
      </c>
      <c r="EJ412">
        <v>30333.5</v>
      </c>
      <c r="EK412">
        <v>38585</v>
      </c>
      <c r="EL412">
        <v>37053.7</v>
      </c>
      <c r="EM412">
        <v>44089.9</v>
      </c>
      <c r="EN412">
        <v>42352.5</v>
      </c>
      <c r="EO412">
        <v>2.15348</v>
      </c>
      <c r="EP412">
        <v>1.85588</v>
      </c>
      <c r="EQ412">
        <v>0.0614375</v>
      </c>
      <c r="ER412">
        <v>0</v>
      </c>
      <c r="ES412">
        <v>24.0226</v>
      </c>
      <c r="ET412">
        <v>999.9</v>
      </c>
      <c r="EU412">
        <v>69.09999999999999</v>
      </c>
      <c r="EV412">
        <v>25.3</v>
      </c>
      <c r="EW412">
        <v>22.9411</v>
      </c>
      <c r="EX412">
        <v>61.3219</v>
      </c>
      <c r="EY412">
        <v>24.8037</v>
      </c>
      <c r="EZ412">
        <v>1</v>
      </c>
      <c r="FA412">
        <v>-0.0159477</v>
      </c>
      <c r="FB412">
        <v>2.15588</v>
      </c>
      <c r="FC412">
        <v>20.187</v>
      </c>
      <c r="FD412">
        <v>5.21669</v>
      </c>
      <c r="FE412">
        <v>11.998</v>
      </c>
      <c r="FF412">
        <v>4.96385</v>
      </c>
      <c r="FG412">
        <v>3.29548</v>
      </c>
      <c r="FH412">
        <v>9999</v>
      </c>
      <c r="FI412">
        <v>9999</v>
      </c>
      <c r="FJ412">
        <v>9999</v>
      </c>
      <c r="FK412">
        <v>149.1</v>
      </c>
      <c r="FL412">
        <v>4.97097</v>
      </c>
      <c r="FM412">
        <v>1.86768</v>
      </c>
      <c r="FN412">
        <v>1.85898</v>
      </c>
      <c r="FO412">
        <v>1.8651</v>
      </c>
      <c r="FP412">
        <v>1.86309</v>
      </c>
      <c r="FQ412">
        <v>1.86444</v>
      </c>
      <c r="FR412">
        <v>1.85989</v>
      </c>
      <c r="FS412">
        <v>1.86401</v>
      </c>
      <c r="FT412">
        <v>0</v>
      </c>
      <c r="FU412">
        <v>0</v>
      </c>
      <c r="FV412">
        <v>0</v>
      </c>
      <c r="FW412">
        <v>0</v>
      </c>
      <c r="FX412" t="s">
        <v>364</v>
      </c>
      <c r="FY412" t="s">
        <v>365</v>
      </c>
      <c r="FZ412" t="s">
        <v>366</v>
      </c>
      <c r="GA412" t="s">
        <v>366</v>
      </c>
      <c r="GB412" t="s">
        <v>366</v>
      </c>
      <c r="GC412" t="s">
        <v>366</v>
      </c>
      <c r="GD412">
        <v>0</v>
      </c>
      <c r="GE412">
        <v>100</v>
      </c>
      <c r="GF412">
        <v>100</v>
      </c>
      <c r="GG412">
        <v>-5.842</v>
      </c>
      <c r="GH412">
        <v>-0.0905</v>
      </c>
      <c r="GI412">
        <v>-2.868309889394353</v>
      </c>
      <c r="GJ412">
        <v>-0.006773961979547998</v>
      </c>
      <c r="GK412">
        <v>-8.296070481250098E-08</v>
      </c>
      <c r="GL412">
        <v>3.322967193956903E-10</v>
      </c>
      <c r="GM412">
        <v>-0.07871069313407227</v>
      </c>
      <c r="GN412">
        <v>-0.00208336341840114</v>
      </c>
      <c r="GO412">
        <v>8.801746095907445E-05</v>
      </c>
      <c r="GP412">
        <v>-2.677693255255651E-07</v>
      </c>
      <c r="GQ412">
        <v>3</v>
      </c>
      <c r="GR412">
        <v>2052</v>
      </c>
      <c r="GS412">
        <v>2</v>
      </c>
      <c r="GT412">
        <v>18</v>
      </c>
      <c r="GU412">
        <v>67.3</v>
      </c>
      <c r="GV412">
        <v>67.2</v>
      </c>
      <c r="GW412">
        <v>1.23169</v>
      </c>
      <c r="GX412">
        <v>2.38037</v>
      </c>
      <c r="GY412">
        <v>1.44775</v>
      </c>
      <c r="GZ412">
        <v>2.323</v>
      </c>
      <c r="HA412">
        <v>1.55151</v>
      </c>
      <c r="HB412">
        <v>2.39014</v>
      </c>
      <c r="HC412">
        <v>30.4154</v>
      </c>
      <c r="HD412">
        <v>14.3072</v>
      </c>
      <c r="HE412">
        <v>18</v>
      </c>
      <c r="HF412">
        <v>616.991</v>
      </c>
      <c r="HG412">
        <v>428.052</v>
      </c>
      <c r="HH412">
        <v>21.1048</v>
      </c>
      <c r="HI412">
        <v>26.6959</v>
      </c>
      <c r="HJ412">
        <v>30.0004</v>
      </c>
      <c r="HK412">
        <v>26.6447</v>
      </c>
      <c r="HL412">
        <v>26.5728</v>
      </c>
      <c r="HM412">
        <v>24.6925</v>
      </c>
      <c r="HN412">
        <v>46.2359</v>
      </c>
      <c r="HO412">
        <v>0</v>
      </c>
      <c r="HP412">
        <v>21.079</v>
      </c>
      <c r="HQ412">
        <v>476.334</v>
      </c>
      <c r="HR412">
        <v>13.9768</v>
      </c>
      <c r="HS412">
        <v>99.8271</v>
      </c>
      <c r="HT412">
        <v>101.207</v>
      </c>
    </row>
    <row r="413" spans="1:228">
      <c r="A413">
        <v>397</v>
      </c>
      <c r="B413">
        <v>1728494996.5</v>
      </c>
      <c r="C413">
        <v>4059</v>
      </c>
      <c r="D413" t="s">
        <v>1164</v>
      </c>
      <c r="E413" t="s">
        <v>1165</v>
      </c>
      <c r="F413">
        <v>5</v>
      </c>
      <c r="G413" t="s">
        <v>357</v>
      </c>
      <c r="H413" t="s">
        <v>1090</v>
      </c>
      <c r="I413" t="s">
        <v>359</v>
      </c>
      <c r="J413" t="s">
        <v>1091</v>
      </c>
      <c r="K413">
        <v>1728494989</v>
      </c>
      <c r="L413">
        <f>(M413)/1000</f>
        <v>0</v>
      </c>
      <c r="M413">
        <f>IF(BH413, AP413, AJ413)</f>
        <v>0</v>
      </c>
      <c r="N413">
        <f>IF(BH413, AK413, AI413)</f>
        <v>0</v>
      </c>
      <c r="O413">
        <f>BJ413 - IF(AW413&gt;1, N413*BD413*100.0/(AY413), 0)</f>
        <v>0</v>
      </c>
      <c r="P413">
        <f>((V413-L413/2)*O413-N413)/(V413+L413/2)</f>
        <v>0</v>
      </c>
      <c r="Q413">
        <f>P413*(BQ413+BR413)/1000.0</f>
        <v>0</v>
      </c>
      <c r="R413">
        <f>(BJ413 - IF(AW413&gt;1, N413*BD413*100.0/(AY413), 0))*(BQ413+BR413)/1000.0</f>
        <v>0</v>
      </c>
      <c r="S413">
        <f>2.0/((1/U413-1/T413)+SIGN(U413)*SQRT((1/U413-1/T413)*(1/U413-1/T413) + 4*BE413/((BE413+1)*(BE413+1))*(2*1/U413*1/T413-1/T413*1/T413)))</f>
        <v>0</v>
      </c>
      <c r="T413">
        <f>IF(LEFT(BF413,1)&lt;&gt;"0",IF(LEFT(BF413,1)="1",3.0,BG413),$D$5+$E$5*(BX413*BQ413/($K$5*1000))+$F$5*(BX413*BQ413/($K$5*1000))*MAX(MIN(BD413,$J$5),$I$5)*MAX(MIN(BD413,$J$5),$I$5)+$G$5*MAX(MIN(BD413,$J$5),$I$5)*(BX413*BQ413/($K$5*1000))+$H$5*(BX413*BQ413/($K$5*1000))*(BX413*BQ413/($K$5*1000)))</f>
        <v>0</v>
      </c>
      <c r="U413">
        <f>L413*(1000-(1000*0.61365*exp(17.502*Y413/(240.97+Y413))/(BQ413+BR413)+BL413)/2)/(1000*0.61365*exp(17.502*Y413/(240.97+Y413))/(BQ413+BR413)-BL413)</f>
        <v>0</v>
      </c>
      <c r="V413">
        <f>1/((BE413+1)/(S413/1.6)+1/(T413/1.37)) + BE413/((BE413+1)/(S413/1.6) + BE413/(T413/1.37))</f>
        <v>0</v>
      </c>
      <c r="W413">
        <f>(AZ413*BC413)</f>
        <v>0</v>
      </c>
      <c r="X413">
        <f>(BS413+(W413+2*0.95*5.67E-8*(((BS413+$B$7)+273)^4-(BS413+273)^4)-44100*L413)/(1.84*29.3*T413+8*0.95*5.67E-8*(BS413+273)^3))</f>
        <v>0</v>
      </c>
      <c r="Y413">
        <f>($C$7*BT413+$D$7*BU413+$E$7*X413)</f>
        <v>0</v>
      </c>
      <c r="Z413">
        <f>0.61365*exp(17.502*Y413/(240.97+Y413))</f>
        <v>0</v>
      </c>
      <c r="AA413">
        <f>(AB413/AC413*100)</f>
        <v>0</v>
      </c>
      <c r="AB413">
        <f>BL413*(BQ413+BR413)/1000</f>
        <v>0</v>
      </c>
      <c r="AC413">
        <f>0.61365*exp(17.502*BS413/(240.97+BS413))</f>
        <v>0</v>
      </c>
      <c r="AD413">
        <f>(Z413-BL413*(BQ413+BR413)/1000)</f>
        <v>0</v>
      </c>
      <c r="AE413">
        <f>(-L413*44100)</f>
        <v>0</v>
      </c>
      <c r="AF413">
        <f>2*29.3*T413*0.92*(BS413-Y413)</f>
        <v>0</v>
      </c>
      <c r="AG413">
        <f>2*0.95*5.67E-8*(((BS413+$B$7)+273)^4-(Y413+273)^4)</f>
        <v>0</v>
      </c>
      <c r="AH413">
        <f>W413+AG413+AE413+AF413</f>
        <v>0</v>
      </c>
      <c r="AI413">
        <f>BP413*AW413*(BK413-BJ413*(1000-AW413*BM413)/(1000-AW413*BL413))/(100*BD413)</f>
        <v>0</v>
      </c>
      <c r="AJ413">
        <f>1000*BP413*AW413*(BL413-BM413)/(100*BD413*(1000-AW413*BL413))</f>
        <v>0</v>
      </c>
      <c r="AK413">
        <f>(AL413 - AM413 - BQ413*1E3/(8.314*(BS413+273.15)) * AO413/BP413 * AN413) * BP413/(100*BD413) * (1000 - BM413)/1000</f>
        <v>0</v>
      </c>
      <c r="AL413">
        <v>473.0131164325435</v>
      </c>
      <c r="AM413">
        <v>453.2071272727274</v>
      </c>
      <c r="AN413">
        <v>2.482635784507387</v>
      </c>
      <c r="AO413">
        <v>66.78554749712461</v>
      </c>
      <c r="AP413">
        <f>(AR413 - AQ413 + BQ413*1E3/(8.314*(BS413+273.15)) * AT413/BP413 * AS413) * BP413/(100*BD413) * 1000/(1000 - AR413)</f>
        <v>0</v>
      </c>
      <c r="AQ413">
        <v>14.00086005560921</v>
      </c>
      <c r="AR413">
        <v>16.15223575757576</v>
      </c>
      <c r="AS413">
        <v>2.694456392171683E-05</v>
      </c>
      <c r="AT413">
        <v>79.48988405471586</v>
      </c>
      <c r="AU413">
        <v>0</v>
      </c>
      <c r="AV413">
        <v>0</v>
      </c>
      <c r="AW413">
        <f>IF(AU413*$H$13&gt;=AY413,1.0,(AY413/(AY413-AU413*$H$13)))</f>
        <v>0</v>
      </c>
      <c r="AX413">
        <f>(AW413-1)*100</f>
        <v>0</v>
      </c>
      <c r="AY413">
        <f>MAX(0,($B$13+$C$13*BX413)/(1+$D$13*BX413)*BQ413/(BS413+273)*$E$13)</f>
        <v>0</v>
      </c>
      <c r="AZ413">
        <f>$B$11*BY413+$C$11*BZ413+$F$11*CK413*(1-CN413)</f>
        <v>0</v>
      </c>
      <c r="BA413">
        <f>AZ413*BB413</f>
        <v>0</v>
      </c>
      <c r="BB413">
        <f>($B$11*$D$9+$C$11*$D$9+$F$11*((CX413+CP413)/MAX(CX413+CP413+CY413, 0.1)*$I$9+CY413/MAX(CX413+CP413+CY413, 0.1)*$J$9))/($B$11+$C$11+$F$11)</f>
        <v>0</v>
      </c>
      <c r="BC413">
        <f>($B$11*$K$9+$C$11*$K$9+$F$11*((CX413+CP413)/MAX(CX413+CP413+CY413, 0.1)*$P$9+CY413/MAX(CX413+CP413+CY413, 0.1)*$Q$9))/($B$11+$C$11+$F$11)</f>
        <v>0</v>
      </c>
      <c r="BD413">
        <v>6</v>
      </c>
      <c r="BE413">
        <v>0.5</v>
      </c>
      <c r="BF413" t="s">
        <v>361</v>
      </c>
      <c r="BG413">
        <v>2</v>
      </c>
      <c r="BH413" t="b">
        <v>1</v>
      </c>
      <c r="BI413">
        <v>1728494989</v>
      </c>
      <c r="BJ413">
        <v>428.7261481481482</v>
      </c>
      <c r="BK413">
        <v>453.5950370370371</v>
      </c>
      <c r="BL413">
        <v>16.14408518518519</v>
      </c>
      <c r="BM413">
        <v>13.99697777777778</v>
      </c>
      <c r="BN413">
        <v>434.5261111111112</v>
      </c>
      <c r="BO413">
        <v>16.23457037037037</v>
      </c>
      <c r="BP413">
        <v>600.0094814814814</v>
      </c>
      <c r="BQ413">
        <v>97.50594814814814</v>
      </c>
      <c r="BR413">
        <v>0.09992689259259259</v>
      </c>
      <c r="BS413">
        <v>24.81470740740741</v>
      </c>
      <c r="BT413">
        <v>25.03348148148148</v>
      </c>
      <c r="BU413">
        <v>999.9000000000001</v>
      </c>
      <c r="BV413">
        <v>0</v>
      </c>
      <c r="BW413">
        <v>0</v>
      </c>
      <c r="BX413">
        <v>10012.74037037037</v>
      </c>
      <c r="BY413">
        <v>0</v>
      </c>
      <c r="BZ413">
        <v>77.15900000000001</v>
      </c>
      <c r="CA413">
        <v>-24.8691037037037</v>
      </c>
      <c r="CB413">
        <v>435.761</v>
      </c>
      <c r="CC413">
        <v>460.0342222222221</v>
      </c>
      <c r="CD413">
        <v>2.147108888888889</v>
      </c>
      <c r="CE413">
        <v>453.5950370370371</v>
      </c>
      <c r="CF413">
        <v>13.99697777777778</v>
      </c>
      <c r="CG413">
        <v>1.574144444444444</v>
      </c>
      <c r="CH413">
        <v>1.364788148148149</v>
      </c>
      <c r="CI413">
        <v>13.70800740740741</v>
      </c>
      <c r="CJ413">
        <v>11.53195555555556</v>
      </c>
      <c r="CK413">
        <v>1599.964444444445</v>
      </c>
      <c r="CL413">
        <v>0.6920018148148147</v>
      </c>
      <c r="CM413">
        <v>0.3079981851851851</v>
      </c>
      <c r="CN413">
        <v>0</v>
      </c>
      <c r="CO413">
        <v>2.142311111111111</v>
      </c>
      <c r="CP413">
        <v>0</v>
      </c>
      <c r="CQ413">
        <v>5323.206666666666</v>
      </c>
      <c r="CR413">
        <v>13789.87777777778</v>
      </c>
      <c r="CS413">
        <v>39.79603703703703</v>
      </c>
      <c r="CT413">
        <v>41.06925925925925</v>
      </c>
      <c r="CU413">
        <v>40.1154074074074</v>
      </c>
      <c r="CV413">
        <v>40.17796296296296</v>
      </c>
      <c r="CW413">
        <v>39.20351851851851</v>
      </c>
      <c r="CX413">
        <v>1107.179259259259</v>
      </c>
      <c r="CY413">
        <v>492.7851851851852</v>
      </c>
      <c r="CZ413">
        <v>0</v>
      </c>
      <c r="DA413">
        <v>1728495053.2</v>
      </c>
      <c r="DB413">
        <v>0</v>
      </c>
      <c r="DC413">
        <v>1728490956.5</v>
      </c>
      <c r="DD413" t="s">
        <v>362</v>
      </c>
      <c r="DE413">
        <v>1728490952.5</v>
      </c>
      <c r="DF413">
        <v>1728490956.5</v>
      </c>
      <c r="DG413">
        <v>1</v>
      </c>
      <c r="DH413">
        <v>-0.065</v>
      </c>
      <c r="DI413">
        <v>-0.008</v>
      </c>
      <c r="DJ413">
        <v>-3.246</v>
      </c>
      <c r="DK413">
        <v>-0.091</v>
      </c>
      <c r="DL413">
        <v>52</v>
      </c>
      <c r="DM413">
        <v>15</v>
      </c>
      <c r="DN413">
        <v>0.25</v>
      </c>
      <c r="DO413">
        <v>0.13</v>
      </c>
      <c r="DP413">
        <v>-24.66434</v>
      </c>
      <c r="DQ413">
        <v>-3.743434896810446</v>
      </c>
      <c r="DR413">
        <v>0.3628999702397338</v>
      </c>
      <c r="DS413">
        <v>0</v>
      </c>
      <c r="DT413">
        <v>2.145937</v>
      </c>
      <c r="DU413">
        <v>0.01918649155722372</v>
      </c>
      <c r="DV413">
        <v>0.002100533503660447</v>
      </c>
      <c r="DW413">
        <v>1</v>
      </c>
      <c r="DX413">
        <v>1</v>
      </c>
      <c r="DY413">
        <v>2</v>
      </c>
      <c r="DZ413" t="s">
        <v>363</v>
      </c>
      <c r="EA413">
        <v>3.22969</v>
      </c>
      <c r="EB413">
        <v>2.70436</v>
      </c>
      <c r="EC413">
        <v>0.107619</v>
      </c>
      <c r="ED413">
        <v>0.111349</v>
      </c>
      <c r="EE413">
        <v>0.08440599999999999</v>
      </c>
      <c r="EF413">
        <v>0.0761619</v>
      </c>
      <c r="EG413">
        <v>29305.3</v>
      </c>
      <c r="EH413">
        <v>28431.6</v>
      </c>
      <c r="EI413">
        <v>31451.8</v>
      </c>
      <c r="EJ413">
        <v>30333.1</v>
      </c>
      <c r="EK413">
        <v>38583</v>
      </c>
      <c r="EL413">
        <v>37052.7</v>
      </c>
      <c r="EM413">
        <v>44088.6</v>
      </c>
      <c r="EN413">
        <v>42351.8</v>
      </c>
      <c r="EO413">
        <v>2.1534</v>
      </c>
      <c r="EP413">
        <v>1.85575</v>
      </c>
      <c r="EQ413">
        <v>0.0614971</v>
      </c>
      <c r="ER413">
        <v>0</v>
      </c>
      <c r="ES413">
        <v>24.0226</v>
      </c>
      <c r="ET413">
        <v>999.9</v>
      </c>
      <c r="EU413">
        <v>69.09999999999999</v>
      </c>
      <c r="EV413">
        <v>25.3</v>
      </c>
      <c r="EW413">
        <v>22.9382</v>
      </c>
      <c r="EX413">
        <v>61.2719</v>
      </c>
      <c r="EY413">
        <v>24.6795</v>
      </c>
      <c r="EZ413">
        <v>1</v>
      </c>
      <c r="FA413">
        <v>-0.0154827</v>
      </c>
      <c r="FB413">
        <v>2.17314</v>
      </c>
      <c r="FC413">
        <v>20.1868</v>
      </c>
      <c r="FD413">
        <v>5.21774</v>
      </c>
      <c r="FE413">
        <v>11.998</v>
      </c>
      <c r="FF413">
        <v>4.96415</v>
      </c>
      <c r="FG413">
        <v>3.29548</v>
      </c>
      <c r="FH413">
        <v>9999</v>
      </c>
      <c r="FI413">
        <v>9999</v>
      </c>
      <c r="FJ413">
        <v>9999</v>
      </c>
      <c r="FK413">
        <v>149.1</v>
      </c>
      <c r="FL413">
        <v>4.97098</v>
      </c>
      <c r="FM413">
        <v>1.86768</v>
      </c>
      <c r="FN413">
        <v>1.85898</v>
      </c>
      <c r="FO413">
        <v>1.86509</v>
      </c>
      <c r="FP413">
        <v>1.86308</v>
      </c>
      <c r="FQ413">
        <v>1.86444</v>
      </c>
      <c r="FR413">
        <v>1.85989</v>
      </c>
      <c r="FS413">
        <v>1.86401</v>
      </c>
      <c r="FT413">
        <v>0</v>
      </c>
      <c r="FU413">
        <v>0</v>
      </c>
      <c r="FV413">
        <v>0</v>
      </c>
      <c r="FW413">
        <v>0</v>
      </c>
      <c r="FX413" t="s">
        <v>364</v>
      </c>
      <c r="FY413" t="s">
        <v>365</v>
      </c>
      <c r="FZ413" t="s">
        <v>366</v>
      </c>
      <c r="GA413" t="s">
        <v>366</v>
      </c>
      <c r="GB413" t="s">
        <v>366</v>
      </c>
      <c r="GC413" t="s">
        <v>366</v>
      </c>
      <c r="GD413">
        <v>0</v>
      </c>
      <c r="GE413">
        <v>100</v>
      </c>
      <c r="GF413">
        <v>100</v>
      </c>
      <c r="GG413">
        <v>-5.923</v>
      </c>
      <c r="GH413">
        <v>-0.0905</v>
      </c>
      <c r="GI413">
        <v>-2.868309889394353</v>
      </c>
      <c r="GJ413">
        <v>-0.006773961979547998</v>
      </c>
      <c r="GK413">
        <v>-8.296070481250098E-08</v>
      </c>
      <c r="GL413">
        <v>3.322967193956903E-10</v>
      </c>
      <c r="GM413">
        <v>-0.07871069313407227</v>
      </c>
      <c r="GN413">
        <v>-0.00208336341840114</v>
      </c>
      <c r="GO413">
        <v>8.801746095907445E-05</v>
      </c>
      <c r="GP413">
        <v>-2.677693255255651E-07</v>
      </c>
      <c r="GQ413">
        <v>3</v>
      </c>
      <c r="GR413">
        <v>2052</v>
      </c>
      <c r="GS413">
        <v>2</v>
      </c>
      <c r="GT413">
        <v>18</v>
      </c>
      <c r="GU413">
        <v>67.40000000000001</v>
      </c>
      <c r="GV413">
        <v>67.3</v>
      </c>
      <c r="GW413">
        <v>1.2561</v>
      </c>
      <c r="GX413">
        <v>2.3877</v>
      </c>
      <c r="GY413">
        <v>1.44897</v>
      </c>
      <c r="GZ413">
        <v>2.32178</v>
      </c>
      <c r="HA413">
        <v>1.55151</v>
      </c>
      <c r="HB413">
        <v>2.23145</v>
      </c>
      <c r="HC413">
        <v>30.4154</v>
      </c>
      <c r="HD413">
        <v>14.2809</v>
      </c>
      <c r="HE413">
        <v>18</v>
      </c>
      <c r="HF413">
        <v>616.985</v>
      </c>
      <c r="HG413">
        <v>428.012</v>
      </c>
      <c r="HH413">
        <v>21.0698</v>
      </c>
      <c r="HI413">
        <v>26.6995</v>
      </c>
      <c r="HJ413">
        <v>30.0004</v>
      </c>
      <c r="HK413">
        <v>26.6491</v>
      </c>
      <c r="HL413">
        <v>26.5772</v>
      </c>
      <c r="HM413">
        <v>25.2413</v>
      </c>
      <c r="HN413">
        <v>46.2359</v>
      </c>
      <c r="HO413">
        <v>0</v>
      </c>
      <c r="HP413">
        <v>21.0466</v>
      </c>
      <c r="HQ413">
        <v>491.36</v>
      </c>
      <c r="HR413">
        <v>13.9722</v>
      </c>
      <c r="HS413">
        <v>99.824</v>
      </c>
      <c r="HT413">
        <v>101.205</v>
      </c>
    </row>
    <row r="414" spans="1:228">
      <c r="A414">
        <v>398</v>
      </c>
      <c r="B414">
        <v>1728495001.5</v>
      </c>
      <c r="C414">
        <v>4064</v>
      </c>
      <c r="D414" t="s">
        <v>1166</v>
      </c>
      <c r="E414" t="s">
        <v>1167</v>
      </c>
      <c r="F414">
        <v>5</v>
      </c>
      <c r="G414" t="s">
        <v>357</v>
      </c>
      <c r="H414" t="s">
        <v>1090</v>
      </c>
      <c r="I414" t="s">
        <v>359</v>
      </c>
      <c r="J414" t="s">
        <v>1091</v>
      </c>
      <c r="K414">
        <v>1728494993.714286</v>
      </c>
      <c r="L414">
        <f>(M414)/1000</f>
        <v>0</v>
      </c>
      <c r="M414">
        <f>IF(BH414, AP414, AJ414)</f>
        <v>0</v>
      </c>
      <c r="N414">
        <f>IF(BH414, AK414, AI414)</f>
        <v>0</v>
      </c>
      <c r="O414">
        <f>BJ414 - IF(AW414&gt;1, N414*BD414*100.0/(AY414), 0)</f>
        <v>0</v>
      </c>
      <c r="P414">
        <f>((V414-L414/2)*O414-N414)/(V414+L414/2)</f>
        <v>0</v>
      </c>
      <c r="Q414">
        <f>P414*(BQ414+BR414)/1000.0</f>
        <v>0</v>
      </c>
      <c r="R414">
        <f>(BJ414 - IF(AW414&gt;1, N414*BD414*100.0/(AY414), 0))*(BQ414+BR414)/1000.0</f>
        <v>0</v>
      </c>
      <c r="S414">
        <f>2.0/((1/U414-1/T414)+SIGN(U414)*SQRT((1/U414-1/T414)*(1/U414-1/T414) + 4*BE414/((BE414+1)*(BE414+1))*(2*1/U414*1/T414-1/T414*1/T414)))</f>
        <v>0</v>
      </c>
      <c r="T414">
        <f>IF(LEFT(BF414,1)&lt;&gt;"0",IF(LEFT(BF414,1)="1",3.0,BG414),$D$5+$E$5*(BX414*BQ414/($K$5*1000))+$F$5*(BX414*BQ414/($K$5*1000))*MAX(MIN(BD414,$J$5),$I$5)*MAX(MIN(BD414,$J$5),$I$5)+$G$5*MAX(MIN(BD414,$J$5),$I$5)*(BX414*BQ414/($K$5*1000))+$H$5*(BX414*BQ414/($K$5*1000))*(BX414*BQ414/($K$5*1000)))</f>
        <v>0</v>
      </c>
      <c r="U414">
        <f>L414*(1000-(1000*0.61365*exp(17.502*Y414/(240.97+Y414))/(BQ414+BR414)+BL414)/2)/(1000*0.61365*exp(17.502*Y414/(240.97+Y414))/(BQ414+BR414)-BL414)</f>
        <v>0</v>
      </c>
      <c r="V414">
        <f>1/((BE414+1)/(S414/1.6)+1/(T414/1.37)) + BE414/((BE414+1)/(S414/1.6) + BE414/(T414/1.37))</f>
        <v>0</v>
      </c>
      <c r="W414">
        <f>(AZ414*BC414)</f>
        <v>0</v>
      </c>
      <c r="X414">
        <f>(BS414+(W414+2*0.95*5.67E-8*(((BS414+$B$7)+273)^4-(BS414+273)^4)-44100*L414)/(1.84*29.3*T414+8*0.95*5.67E-8*(BS414+273)^3))</f>
        <v>0</v>
      </c>
      <c r="Y414">
        <f>($C$7*BT414+$D$7*BU414+$E$7*X414)</f>
        <v>0</v>
      </c>
      <c r="Z414">
        <f>0.61365*exp(17.502*Y414/(240.97+Y414))</f>
        <v>0</v>
      </c>
      <c r="AA414">
        <f>(AB414/AC414*100)</f>
        <v>0</v>
      </c>
      <c r="AB414">
        <f>BL414*(BQ414+BR414)/1000</f>
        <v>0</v>
      </c>
      <c r="AC414">
        <f>0.61365*exp(17.502*BS414/(240.97+BS414))</f>
        <v>0</v>
      </c>
      <c r="AD414">
        <f>(Z414-BL414*(BQ414+BR414)/1000)</f>
        <v>0</v>
      </c>
      <c r="AE414">
        <f>(-L414*44100)</f>
        <v>0</v>
      </c>
      <c r="AF414">
        <f>2*29.3*T414*0.92*(BS414-Y414)</f>
        <v>0</v>
      </c>
      <c r="AG414">
        <f>2*0.95*5.67E-8*(((BS414+$B$7)+273)^4-(Y414+273)^4)</f>
        <v>0</v>
      </c>
      <c r="AH414">
        <f>W414+AG414+AE414+AF414</f>
        <v>0</v>
      </c>
      <c r="AI414">
        <f>BP414*AW414*(BK414-BJ414*(1000-AW414*BM414)/(1000-AW414*BL414))/(100*BD414)</f>
        <v>0</v>
      </c>
      <c r="AJ414">
        <f>1000*BP414*AW414*(BL414-BM414)/(100*BD414*(1000-AW414*BL414))</f>
        <v>0</v>
      </c>
      <c r="AK414">
        <f>(AL414 - AM414 - BQ414*1E3/(8.314*(BS414+273.15)) * AO414/BP414 * AN414) * BP414/(100*BD414) * (1000 - BM414)/1000</f>
        <v>0</v>
      </c>
      <c r="AL414">
        <v>485.746108918131</v>
      </c>
      <c r="AM414">
        <v>465.7181030303029</v>
      </c>
      <c r="AN414">
        <v>2.496169300719202</v>
      </c>
      <c r="AO414">
        <v>66.78554749712461</v>
      </c>
      <c r="AP414">
        <f>(AR414 - AQ414 + BQ414*1E3/(8.314*(BS414+273.15)) * AT414/BP414 * AS414) * BP414/(100*BD414) * 1000/(1000 - AR414)</f>
        <v>0</v>
      </c>
      <c r="AQ414">
        <v>14.00401425293929</v>
      </c>
      <c r="AR414">
        <v>16.15656727272727</v>
      </c>
      <c r="AS414">
        <v>1.406441124505396E-05</v>
      </c>
      <c r="AT414">
        <v>79.48988405471586</v>
      </c>
      <c r="AU414">
        <v>0</v>
      </c>
      <c r="AV414">
        <v>0</v>
      </c>
      <c r="AW414">
        <f>IF(AU414*$H$13&gt;=AY414,1.0,(AY414/(AY414-AU414*$H$13)))</f>
        <v>0</v>
      </c>
      <c r="AX414">
        <f>(AW414-1)*100</f>
        <v>0</v>
      </c>
      <c r="AY414">
        <f>MAX(0,($B$13+$C$13*BX414)/(1+$D$13*BX414)*BQ414/(BS414+273)*$E$13)</f>
        <v>0</v>
      </c>
      <c r="AZ414">
        <f>$B$11*BY414+$C$11*BZ414+$F$11*CK414*(1-CN414)</f>
        <v>0</v>
      </c>
      <c r="BA414">
        <f>AZ414*BB414</f>
        <v>0</v>
      </c>
      <c r="BB414">
        <f>($B$11*$D$9+$C$11*$D$9+$F$11*((CX414+CP414)/MAX(CX414+CP414+CY414, 0.1)*$I$9+CY414/MAX(CX414+CP414+CY414, 0.1)*$J$9))/($B$11+$C$11+$F$11)</f>
        <v>0</v>
      </c>
      <c r="BC414">
        <f>($B$11*$K$9+$C$11*$K$9+$F$11*((CX414+CP414)/MAX(CX414+CP414+CY414, 0.1)*$P$9+CY414/MAX(CX414+CP414+CY414, 0.1)*$Q$9))/($B$11+$C$11+$F$11)</f>
        <v>0</v>
      </c>
      <c r="BD414">
        <v>6</v>
      </c>
      <c r="BE414">
        <v>0.5</v>
      </c>
      <c r="BF414" t="s">
        <v>361</v>
      </c>
      <c r="BG414">
        <v>2</v>
      </c>
      <c r="BH414" t="b">
        <v>1</v>
      </c>
      <c r="BI414">
        <v>1728494993.714286</v>
      </c>
      <c r="BJ414">
        <v>440.30775</v>
      </c>
      <c r="BK414">
        <v>465.4521428571429</v>
      </c>
      <c r="BL414">
        <v>16.14944642857143</v>
      </c>
      <c r="BM414">
        <v>14.00074285714286</v>
      </c>
      <c r="BN414">
        <v>446.1853214285715</v>
      </c>
      <c r="BO414">
        <v>16.23993214285714</v>
      </c>
      <c r="BP414">
        <v>599.9946785714286</v>
      </c>
      <c r="BQ414">
        <v>97.50586785714286</v>
      </c>
      <c r="BR414">
        <v>0.1000220678571429</v>
      </c>
      <c r="BS414">
        <v>24.81274642857143</v>
      </c>
      <c r="BT414">
        <v>25.03287857142857</v>
      </c>
      <c r="BU414">
        <v>999.9000000000002</v>
      </c>
      <c r="BV414">
        <v>0</v>
      </c>
      <c r="BW414">
        <v>0</v>
      </c>
      <c r="BX414">
        <v>9997.796428571428</v>
      </c>
      <c r="BY414">
        <v>0</v>
      </c>
      <c r="BZ414">
        <v>76.78509285714286</v>
      </c>
      <c r="CA414">
        <v>-25.14454285714286</v>
      </c>
      <c r="CB414">
        <v>447.5352142857143</v>
      </c>
      <c r="CC414">
        <v>472.0614285714286</v>
      </c>
      <c r="CD414">
        <v>2.148709285714286</v>
      </c>
      <c r="CE414">
        <v>465.4521428571429</v>
      </c>
      <c r="CF414">
        <v>14.00074285714286</v>
      </c>
      <c r="CG414">
        <v>1.574665357142857</v>
      </c>
      <c r="CH414">
        <v>1.365153571428571</v>
      </c>
      <c r="CI414">
        <v>13.71309642857143</v>
      </c>
      <c r="CJ414">
        <v>11.53600357142857</v>
      </c>
      <c r="CK414">
        <v>1599.969642857143</v>
      </c>
      <c r="CL414">
        <v>0.6920098928571429</v>
      </c>
      <c r="CM414">
        <v>0.3079901071428571</v>
      </c>
      <c r="CN414">
        <v>0</v>
      </c>
      <c r="CO414">
        <v>2.216439285714286</v>
      </c>
      <c r="CP414">
        <v>0</v>
      </c>
      <c r="CQ414">
        <v>5321.841071428572</v>
      </c>
      <c r="CR414">
        <v>13789.95714285714</v>
      </c>
      <c r="CS414">
        <v>39.87475</v>
      </c>
      <c r="CT414">
        <v>41.12689285714284</v>
      </c>
      <c r="CU414">
        <v>40.18499999999999</v>
      </c>
      <c r="CV414">
        <v>40.25642857142856</v>
      </c>
      <c r="CW414">
        <v>39.27207142857143</v>
      </c>
      <c r="CX414">
        <v>1107.195</v>
      </c>
      <c r="CY414">
        <v>492.7746428571429</v>
      </c>
      <c r="CZ414">
        <v>0</v>
      </c>
      <c r="DA414">
        <v>1728495058.6</v>
      </c>
      <c r="DB414">
        <v>0</v>
      </c>
      <c r="DC414">
        <v>1728490956.5</v>
      </c>
      <c r="DD414" t="s">
        <v>362</v>
      </c>
      <c r="DE414">
        <v>1728490952.5</v>
      </c>
      <c r="DF414">
        <v>1728490956.5</v>
      </c>
      <c r="DG414">
        <v>1</v>
      </c>
      <c r="DH414">
        <v>-0.065</v>
      </c>
      <c r="DI414">
        <v>-0.008</v>
      </c>
      <c r="DJ414">
        <v>-3.246</v>
      </c>
      <c r="DK414">
        <v>-0.091</v>
      </c>
      <c r="DL414">
        <v>52</v>
      </c>
      <c r="DM414">
        <v>15</v>
      </c>
      <c r="DN414">
        <v>0.25</v>
      </c>
      <c r="DO414">
        <v>0.13</v>
      </c>
      <c r="DP414">
        <v>-24.98842195121951</v>
      </c>
      <c r="DQ414">
        <v>-3.614581881533079</v>
      </c>
      <c r="DR414">
        <v>0.358718298004189</v>
      </c>
      <c r="DS414">
        <v>0</v>
      </c>
      <c r="DT414">
        <v>2.147769512195122</v>
      </c>
      <c r="DU414">
        <v>0.02161818815331325</v>
      </c>
      <c r="DV414">
        <v>0.002319701359268633</v>
      </c>
      <c r="DW414">
        <v>1</v>
      </c>
      <c r="DX414">
        <v>1</v>
      </c>
      <c r="DY414">
        <v>2</v>
      </c>
      <c r="DZ414" t="s">
        <v>363</v>
      </c>
      <c r="EA414">
        <v>3.22986</v>
      </c>
      <c r="EB414">
        <v>2.70448</v>
      </c>
      <c r="EC414">
        <v>0.109797</v>
      </c>
      <c r="ED414">
        <v>0.113555</v>
      </c>
      <c r="EE414">
        <v>0.08441940000000001</v>
      </c>
      <c r="EF414">
        <v>0.0761776</v>
      </c>
      <c r="EG414">
        <v>29233.5</v>
      </c>
      <c r="EH414">
        <v>28361.1</v>
      </c>
      <c r="EI414">
        <v>31451.5</v>
      </c>
      <c r="EJ414">
        <v>30333.2</v>
      </c>
      <c r="EK414">
        <v>38581.9</v>
      </c>
      <c r="EL414">
        <v>37052.2</v>
      </c>
      <c r="EM414">
        <v>44088</v>
      </c>
      <c r="EN414">
        <v>42351.9</v>
      </c>
      <c r="EO414">
        <v>2.15328</v>
      </c>
      <c r="EP414">
        <v>1.85557</v>
      </c>
      <c r="EQ414">
        <v>0.0613034</v>
      </c>
      <c r="ER414">
        <v>0</v>
      </c>
      <c r="ES414">
        <v>24.0226</v>
      </c>
      <c r="ET414">
        <v>999.9</v>
      </c>
      <c r="EU414">
        <v>69.09999999999999</v>
      </c>
      <c r="EV414">
        <v>25.3</v>
      </c>
      <c r="EW414">
        <v>22.9385</v>
      </c>
      <c r="EX414">
        <v>60.7719</v>
      </c>
      <c r="EY414">
        <v>24.391</v>
      </c>
      <c r="EZ414">
        <v>1</v>
      </c>
      <c r="FA414">
        <v>-0.0149593</v>
      </c>
      <c r="FB414">
        <v>2.18439</v>
      </c>
      <c r="FC414">
        <v>20.1867</v>
      </c>
      <c r="FD414">
        <v>5.21714</v>
      </c>
      <c r="FE414">
        <v>11.998</v>
      </c>
      <c r="FF414">
        <v>4.9641</v>
      </c>
      <c r="FG414">
        <v>3.29548</v>
      </c>
      <c r="FH414">
        <v>9999</v>
      </c>
      <c r="FI414">
        <v>9999</v>
      </c>
      <c r="FJ414">
        <v>9999</v>
      </c>
      <c r="FK414">
        <v>149.1</v>
      </c>
      <c r="FL414">
        <v>4.97097</v>
      </c>
      <c r="FM414">
        <v>1.86768</v>
      </c>
      <c r="FN414">
        <v>1.85898</v>
      </c>
      <c r="FO414">
        <v>1.86509</v>
      </c>
      <c r="FP414">
        <v>1.86308</v>
      </c>
      <c r="FQ414">
        <v>1.86444</v>
      </c>
      <c r="FR414">
        <v>1.85989</v>
      </c>
      <c r="FS414">
        <v>1.86401</v>
      </c>
      <c r="FT414">
        <v>0</v>
      </c>
      <c r="FU414">
        <v>0</v>
      </c>
      <c r="FV414">
        <v>0</v>
      </c>
      <c r="FW414">
        <v>0</v>
      </c>
      <c r="FX414" t="s">
        <v>364</v>
      </c>
      <c r="FY414" t="s">
        <v>365</v>
      </c>
      <c r="FZ414" t="s">
        <v>366</v>
      </c>
      <c r="GA414" t="s">
        <v>366</v>
      </c>
      <c r="GB414" t="s">
        <v>366</v>
      </c>
      <c r="GC414" t="s">
        <v>366</v>
      </c>
      <c r="GD414">
        <v>0</v>
      </c>
      <c r="GE414">
        <v>100</v>
      </c>
      <c r="GF414">
        <v>100</v>
      </c>
      <c r="GG414">
        <v>-6.006</v>
      </c>
      <c r="GH414">
        <v>-0.09039999999999999</v>
      </c>
      <c r="GI414">
        <v>-2.868309889394353</v>
      </c>
      <c r="GJ414">
        <v>-0.006773961979547998</v>
      </c>
      <c r="GK414">
        <v>-8.296070481250098E-08</v>
      </c>
      <c r="GL414">
        <v>3.322967193956903E-10</v>
      </c>
      <c r="GM414">
        <v>-0.07871069313407227</v>
      </c>
      <c r="GN414">
        <v>-0.00208336341840114</v>
      </c>
      <c r="GO414">
        <v>8.801746095907445E-05</v>
      </c>
      <c r="GP414">
        <v>-2.677693255255651E-07</v>
      </c>
      <c r="GQ414">
        <v>3</v>
      </c>
      <c r="GR414">
        <v>2052</v>
      </c>
      <c r="GS414">
        <v>2</v>
      </c>
      <c r="GT414">
        <v>18</v>
      </c>
      <c r="GU414">
        <v>67.5</v>
      </c>
      <c r="GV414">
        <v>67.40000000000001</v>
      </c>
      <c r="GW414">
        <v>1.28418</v>
      </c>
      <c r="GX414">
        <v>2.3877</v>
      </c>
      <c r="GY414">
        <v>1.44775</v>
      </c>
      <c r="GZ414">
        <v>2.323</v>
      </c>
      <c r="HA414">
        <v>1.55151</v>
      </c>
      <c r="HB414">
        <v>2.35229</v>
      </c>
      <c r="HC414">
        <v>30.4369</v>
      </c>
      <c r="HD414">
        <v>14.2984</v>
      </c>
      <c r="HE414">
        <v>18</v>
      </c>
      <c r="HF414">
        <v>616.943</v>
      </c>
      <c r="HG414">
        <v>427.94</v>
      </c>
      <c r="HH414">
        <v>21.0369</v>
      </c>
      <c r="HI414">
        <v>26.704</v>
      </c>
      <c r="HJ414">
        <v>30.0006</v>
      </c>
      <c r="HK414">
        <v>26.6536</v>
      </c>
      <c r="HL414">
        <v>26.5812</v>
      </c>
      <c r="HM414">
        <v>25.7373</v>
      </c>
      <c r="HN414">
        <v>46.2359</v>
      </c>
      <c r="HO414">
        <v>0</v>
      </c>
      <c r="HP414">
        <v>21.0153</v>
      </c>
      <c r="HQ414">
        <v>501.377</v>
      </c>
      <c r="HR414">
        <v>13.9656</v>
      </c>
      <c r="HS414">
        <v>99.8228</v>
      </c>
      <c r="HT414">
        <v>101.205</v>
      </c>
    </row>
    <row r="415" spans="1:228">
      <c r="A415">
        <v>399</v>
      </c>
      <c r="B415">
        <v>1728495006.5</v>
      </c>
      <c r="C415">
        <v>4069</v>
      </c>
      <c r="D415" t="s">
        <v>1168</v>
      </c>
      <c r="E415" t="s">
        <v>1169</v>
      </c>
      <c r="F415">
        <v>5</v>
      </c>
      <c r="G415" t="s">
        <v>357</v>
      </c>
      <c r="H415" t="s">
        <v>1090</v>
      </c>
      <c r="I415" t="s">
        <v>359</v>
      </c>
      <c r="J415" t="s">
        <v>1091</v>
      </c>
      <c r="K415">
        <v>1728494999</v>
      </c>
      <c r="L415">
        <f>(M415)/1000</f>
        <v>0</v>
      </c>
      <c r="M415">
        <f>IF(BH415, AP415, AJ415)</f>
        <v>0</v>
      </c>
      <c r="N415">
        <f>IF(BH415, AK415, AI415)</f>
        <v>0</v>
      </c>
      <c r="O415">
        <f>BJ415 - IF(AW415&gt;1, N415*BD415*100.0/(AY415), 0)</f>
        <v>0</v>
      </c>
      <c r="P415">
        <f>((V415-L415/2)*O415-N415)/(V415+L415/2)</f>
        <v>0</v>
      </c>
      <c r="Q415">
        <f>P415*(BQ415+BR415)/1000.0</f>
        <v>0</v>
      </c>
      <c r="R415">
        <f>(BJ415 - IF(AW415&gt;1, N415*BD415*100.0/(AY415), 0))*(BQ415+BR415)/1000.0</f>
        <v>0</v>
      </c>
      <c r="S415">
        <f>2.0/((1/U415-1/T415)+SIGN(U415)*SQRT((1/U415-1/T415)*(1/U415-1/T415) + 4*BE415/((BE415+1)*(BE415+1))*(2*1/U415*1/T415-1/T415*1/T415)))</f>
        <v>0</v>
      </c>
      <c r="T415">
        <f>IF(LEFT(BF415,1)&lt;&gt;"0",IF(LEFT(BF415,1)="1",3.0,BG415),$D$5+$E$5*(BX415*BQ415/($K$5*1000))+$F$5*(BX415*BQ415/($K$5*1000))*MAX(MIN(BD415,$J$5),$I$5)*MAX(MIN(BD415,$J$5),$I$5)+$G$5*MAX(MIN(BD415,$J$5),$I$5)*(BX415*BQ415/($K$5*1000))+$H$5*(BX415*BQ415/($K$5*1000))*(BX415*BQ415/($K$5*1000)))</f>
        <v>0</v>
      </c>
      <c r="U415">
        <f>L415*(1000-(1000*0.61365*exp(17.502*Y415/(240.97+Y415))/(BQ415+BR415)+BL415)/2)/(1000*0.61365*exp(17.502*Y415/(240.97+Y415))/(BQ415+BR415)-BL415)</f>
        <v>0</v>
      </c>
      <c r="V415">
        <f>1/((BE415+1)/(S415/1.6)+1/(T415/1.37)) + BE415/((BE415+1)/(S415/1.6) + BE415/(T415/1.37))</f>
        <v>0</v>
      </c>
      <c r="W415">
        <f>(AZ415*BC415)</f>
        <v>0</v>
      </c>
      <c r="X415">
        <f>(BS415+(W415+2*0.95*5.67E-8*(((BS415+$B$7)+273)^4-(BS415+273)^4)-44100*L415)/(1.84*29.3*T415+8*0.95*5.67E-8*(BS415+273)^3))</f>
        <v>0</v>
      </c>
      <c r="Y415">
        <f>($C$7*BT415+$D$7*BU415+$E$7*X415)</f>
        <v>0</v>
      </c>
      <c r="Z415">
        <f>0.61365*exp(17.502*Y415/(240.97+Y415))</f>
        <v>0</v>
      </c>
      <c r="AA415">
        <f>(AB415/AC415*100)</f>
        <v>0</v>
      </c>
      <c r="AB415">
        <f>BL415*(BQ415+BR415)/1000</f>
        <v>0</v>
      </c>
      <c r="AC415">
        <f>0.61365*exp(17.502*BS415/(240.97+BS415))</f>
        <v>0</v>
      </c>
      <c r="AD415">
        <f>(Z415-BL415*(BQ415+BR415)/1000)</f>
        <v>0</v>
      </c>
      <c r="AE415">
        <f>(-L415*44100)</f>
        <v>0</v>
      </c>
      <c r="AF415">
        <f>2*29.3*T415*0.92*(BS415-Y415)</f>
        <v>0</v>
      </c>
      <c r="AG415">
        <f>2*0.95*5.67E-8*(((BS415+$B$7)+273)^4-(Y415+273)^4)</f>
        <v>0</v>
      </c>
      <c r="AH415">
        <f>W415+AG415+AE415+AF415</f>
        <v>0</v>
      </c>
      <c r="AI415">
        <f>BP415*AW415*(BK415-BJ415*(1000-AW415*BM415)/(1000-AW415*BL415))/(100*BD415)</f>
        <v>0</v>
      </c>
      <c r="AJ415">
        <f>1000*BP415*AW415*(BL415-BM415)/(100*BD415*(1000-AW415*BL415))</f>
        <v>0</v>
      </c>
      <c r="AK415">
        <f>(AL415 - AM415 - BQ415*1E3/(8.314*(BS415+273.15)) * AO415/BP415 * AN415) * BP415/(100*BD415) * (1000 - BM415)/1000</f>
        <v>0</v>
      </c>
      <c r="AL415">
        <v>498.6272904366566</v>
      </c>
      <c r="AM415">
        <v>478.3017151515152</v>
      </c>
      <c r="AN415">
        <v>2.520798511682582</v>
      </c>
      <c r="AO415">
        <v>66.78554749712461</v>
      </c>
      <c r="AP415">
        <f>(AR415 - AQ415 + BQ415*1E3/(8.314*(BS415+273.15)) * AT415/BP415 * AS415) * BP415/(100*BD415) * 1000/(1000 - AR415)</f>
        <v>0</v>
      </c>
      <c r="AQ415">
        <v>14.00714217906714</v>
      </c>
      <c r="AR415">
        <v>16.16147393939393</v>
      </c>
      <c r="AS415">
        <v>2.503376289975236E-05</v>
      </c>
      <c r="AT415">
        <v>79.48988405471586</v>
      </c>
      <c r="AU415">
        <v>0</v>
      </c>
      <c r="AV415">
        <v>0</v>
      </c>
      <c r="AW415">
        <f>IF(AU415*$H$13&gt;=AY415,1.0,(AY415/(AY415-AU415*$H$13)))</f>
        <v>0</v>
      </c>
      <c r="AX415">
        <f>(AW415-1)*100</f>
        <v>0</v>
      </c>
      <c r="AY415">
        <f>MAX(0,($B$13+$C$13*BX415)/(1+$D$13*BX415)*BQ415/(BS415+273)*$E$13)</f>
        <v>0</v>
      </c>
      <c r="AZ415">
        <f>$B$11*BY415+$C$11*BZ415+$F$11*CK415*(1-CN415)</f>
        <v>0</v>
      </c>
      <c r="BA415">
        <f>AZ415*BB415</f>
        <v>0</v>
      </c>
      <c r="BB415">
        <f>($B$11*$D$9+$C$11*$D$9+$F$11*((CX415+CP415)/MAX(CX415+CP415+CY415, 0.1)*$I$9+CY415/MAX(CX415+CP415+CY415, 0.1)*$J$9))/($B$11+$C$11+$F$11)</f>
        <v>0</v>
      </c>
      <c r="BC415">
        <f>($B$11*$K$9+$C$11*$K$9+$F$11*((CX415+CP415)/MAX(CX415+CP415+CY415, 0.1)*$P$9+CY415/MAX(CX415+CP415+CY415, 0.1)*$Q$9))/($B$11+$C$11+$F$11)</f>
        <v>0</v>
      </c>
      <c r="BD415">
        <v>6</v>
      </c>
      <c r="BE415">
        <v>0.5</v>
      </c>
      <c r="BF415" t="s">
        <v>361</v>
      </c>
      <c r="BG415">
        <v>2</v>
      </c>
      <c r="BH415" t="b">
        <v>1</v>
      </c>
      <c r="BI415">
        <v>1728494999</v>
      </c>
      <c r="BJ415">
        <v>453.2984814814815</v>
      </c>
      <c r="BK415">
        <v>478.7952962962962</v>
      </c>
      <c r="BL415">
        <v>16.15473703703704</v>
      </c>
      <c r="BM415">
        <v>14.00428148148148</v>
      </c>
      <c r="BN415">
        <v>459.2630000000001</v>
      </c>
      <c r="BO415">
        <v>16.24520740740741</v>
      </c>
      <c r="BP415">
        <v>600.0023333333334</v>
      </c>
      <c r="BQ415">
        <v>97.50638888888889</v>
      </c>
      <c r="BR415">
        <v>0.09997815185185184</v>
      </c>
      <c r="BS415">
        <v>24.80631111111111</v>
      </c>
      <c r="BT415">
        <v>25.02945185185185</v>
      </c>
      <c r="BU415">
        <v>999.9000000000001</v>
      </c>
      <c r="BV415">
        <v>0</v>
      </c>
      <c r="BW415">
        <v>0</v>
      </c>
      <c r="BX415">
        <v>10005.37925925926</v>
      </c>
      <c r="BY415">
        <v>0</v>
      </c>
      <c r="BZ415">
        <v>76.46777407407407</v>
      </c>
      <c r="CA415">
        <v>-25.49685185185185</v>
      </c>
      <c r="CB415">
        <v>460.7417037037038</v>
      </c>
      <c r="CC415">
        <v>485.5957407407407</v>
      </c>
      <c r="CD415">
        <v>2.150460740740741</v>
      </c>
      <c r="CE415">
        <v>478.7952962962962</v>
      </c>
      <c r="CF415">
        <v>14.00428148148148</v>
      </c>
      <c r="CG415">
        <v>1.575188888888889</v>
      </c>
      <c r="CH415">
        <v>1.365505925925926</v>
      </c>
      <c r="CI415">
        <v>13.71821481481482</v>
      </c>
      <c r="CJ415">
        <v>11.53990740740741</v>
      </c>
      <c r="CK415">
        <v>1599.979259259259</v>
      </c>
      <c r="CL415">
        <v>0.6920174814814815</v>
      </c>
      <c r="CM415">
        <v>0.3079825185185185</v>
      </c>
      <c r="CN415">
        <v>0</v>
      </c>
      <c r="CO415">
        <v>2.253637037037037</v>
      </c>
      <c r="CP415">
        <v>0</v>
      </c>
      <c r="CQ415">
        <v>5320.043703703703</v>
      </c>
      <c r="CR415">
        <v>13790.07777777778</v>
      </c>
      <c r="CS415">
        <v>39.95351851851851</v>
      </c>
      <c r="CT415">
        <v>41.18962962962963</v>
      </c>
      <c r="CU415">
        <v>40.26822222222222</v>
      </c>
      <c r="CV415">
        <v>40.3377037037037</v>
      </c>
      <c r="CW415">
        <v>39.34696296296296</v>
      </c>
      <c r="CX415">
        <v>1107.214074074074</v>
      </c>
      <c r="CY415">
        <v>492.7651851851853</v>
      </c>
      <c r="CZ415">
        <v>0</v>
      </c>
      <c r="DA415">
        <v>1728495063.4</v>
      </c>
      <c r="DB415">
        <v>0</v>
      </c>
      <c r="DC415">
        <v>1728490956.5</v>
      </c>
      <c r="DD415" t="s">
        <v>362</v>
      </c>
      <c r="DE415">
        <v>1728490952.5</v>
      </c>
      <c r="DF415">
        <v>1728490956.5</v>
      </c>
      <c r="DG415">
        <v>1</v>
      </c>
      <c r="DH415">
        <v>-0.065</v>
      </c>
      <c r="DI415">
        <v>-0.008</v>
      </c>
      <c r="DJ415">
        <v>-3.246</v>
      </c>
      <c r="DK415">
        <v>-0.091</v>
      </c>
      <c r="DL415">
        <v>52</v>
      </c>
      <c r="DM415">
        <v>15</v>
      </c>
      <c r="DN415">
        <v>0.25</v>
      </c>
      <c r="DO415">
        <v>0.13</v>
      </c>
      <c r="DP415">
        <v>-25.288205</v>
      </c>
      <c r="DQ415">
        <v>-3.942182363977438</v>
      </c>
      <c r="DR415">
        <v>0.3823918611516206</v>
      </c>
      <c r="DS415">
        <v>0</v>
      </c>
      <c r="DT415">
        <v>2.14932925</v>
      </c>
      <c r="DU415">
        <v>0.02113497185741053</v>
      </c>
      <c r="DV415">
        <v>0.002197931285891326</v>
      </c>
      <c r="DW415">
        <v>1</v>
      </c>
      <c r="DX415">
        <v>1</v>
      </c>
      <c r="DY415">
        <v>2</v>
      </c>
      <c r="DZ415" t="s">
        <v>363</v>
      </c>
      <c r="EA415">
        <v>3.22958</v>
      </c>
      <c r="EB415">
        <v>2.7041</v>
      </c>
      <c r="EC415">
        <v>0.111963</v>
      </c>
      <c r="ED415">
        <v>0.115685</v>
      </c>
      <c r="EE415">
        <v>0.08443730000000001</v>
      </c>
      <c r="EF415">
        <v>0.0761883</v>
      </c>
      <c r="EG415">
        <v>29162.9</v>
      </c>
      <c r="EH415">
        <v>28292.4</v>
      </c>
      <c r="EI415">
        <v>31452</v>
      </c>
      <c r="EJ415">
        <v>30332.6</v>
      </c>
      <c r="EK415">
        <v>38581.8</v>
      </c>
      <c r="EL415">
        <v>37051.3</v>
      </c>
      <c r="EM415">
        <v>44088.6</v>
      </c>
      <c r="EN415">
        <v>42351.3</v>
      </c>
      <c r="EO415">
        <v>2.15333</v>
      </c>
      <c r="EP415">
        <v>1.85565</v>
      </c>
      <c r="EQ415">
        <v>0.0612661</v>
      </c>
      <c r="ER415">
        <v>0</v>
      </c>
      <c r="ES415">
        <v>24.0206</v>
      </c>
      <c r="ET415">
        <v>999.9</v>
      </c>
      <c r="EU415">
        <v>69.09999999999999</v>
      </c>
      <c r="EV415">
        <v>25.3</v>
      </c>
      <c r="EW415">
        <v>22.9401</v>
      </c>
      <c r="EX415">
        <v>60.8419</v>
      </c>
      <c r="EY415">
        <v>24.7997</v>
      </c>
      <c r="EZ415">
        <v>1</v>
      </c>
      <c r="FA415">
        <v>-0.0146341</v>
      </c>
      <c r="FB415">
        <v>2.18895</v>
      </c>
      <c r="FC415">
        <v>20.1864</v>
      </c>
      <c r="FD415">
        <v>5.21699</v>
      </c>
      <c r="FE415">
        <v>11.998</v>
      </c>
      <c r="FF415">
        <v>4.9641</v>
      </c>
      <c r="FG415">
        <v>3.29548</v>
      </c>
      <c r="FH415">
        <v>9999</v>
      </c>
      <c r="FI415">
        <v>9999</v>
      </c>
      <c r="FJ415">
        <v>9999</v>
      </c>
      <c r="FK415">
        <v>149.1</v>
      </c>
      <c r="FL415">
        <v>4.97097</v>
      </c>
      <c r="FM415">
        <v>1.86768</v>
      </c>
      <c r="FN415">
        <v>1.85898</v>
      </c>
      <c r="FO415">
        <v>1.86509</v>
      </c>
      <c r="FP415">
        <v>1.86309</v>
      </c>
      <c r="FQ415">
        <v>1.86444</v>
      </c>
      <c r="FR415">
        <v>1.85989</v>
      </c>
      <c r="FS415">
        <v>1.86401</v>
      </c>
      <c r="FT415">
        <v>0</v>
      </c>
      <c r="FU415">
        <v>0</v>
      </c>
      <c r="FV415">
        <v>0</v>
      </c>
      <c r="FW415">
        <v>0</v>
      </c>
      <c r="FX415" t="s">
        <v>364</v>
      </c>
      <c r="FY415" t="s">
        <v>365</v>
      </c>
      <c r="FZ415" t="s">
        <v>366</v>
      </c>
      <c r="GA415" t="s">
        <v>366</v>
      </c>
      <c r="GB415" t="s">
        <v>366</v>
      </c>
      <c r="GC415" t="s">
        <v>366</v>
      </c>
      <c r="GD415">
        <v>0</v>
      </c>
      <c r="GE415">
        <v>100</v>
      </c>
      <c r="GF415">
        <v>100</v>
      </c>
      <c r="GG415">
        <v>-6.088</v>
      </c>
      <c r="GH415">
        <v>-0.0905</v>
      </c>
      <c r="GI415">
        <v>-2.868309889394353</v>
      </c>
      <c r="GJ415">
        <v>-0.006773961979547998</v>
      </c>
      <c r="GK415">
        <v>-8.296070481250098E-08</v>
      </c>
      <c r="GL415">
        <v>3.322967193956903E-10</v>
      </c>
      <c r="GM415">
        <v>-0.07871069313407227</v>
      </c>
      <c r="GN415">
        <v>-0.00208336341840114</v>
      </c>
      <c r="GO415">
        <v>8.801746095907445E-05</v>
      </c>
      <c r="GP415">
        <v>-2.677693255255651E-07</v>
      </c>
      <c r="GQ415">
        <v>3</v>
      </c>
      <c r="GR415">
        <v>2052</v>
      </c>
      <c r="GS415">
        <v>2</v>
      </c>
      <c r="GT415">
        <v>18</v>
      </c>
      <c r="GU415">
        <v>67.59999999999999</v>
      </c>
      <c r="GV415">
        <v>67.5</v>
      </c>
      <c r="GW415">
        <v>1.30859</v>
      </c>
      <c r="GX415">
        <v>2.37549</v>
      </c>
      <c r="GY415">
        <v>1.44775</v>
      </c>
      <c r="GZ415">
        <v>2.323</v>
      </c>
      <c r="HA415">
        <v>1.55151</v>
      </c>
      <c r="HB415">
        <v>2.41211</v>
      </c>
      <c r="HC415">
        <v>30.4369</v>
      </c>
      <c r="HD415">
        <v>14.2984</v>
      </c>
      <c r="HE415">
        <v>18</v>
      </c>
      <c r="HF415">
        <v>617.026</v>
      </c>
      <c r="HG415">
        <v>428.022</v>
      </c>
      <c r="HH415">
        <v>21.0058</v>
      </c>
      <c r="HI415">
        <v>26.708</v>
      </c>
      <c r="HJ415">
        <v>30.0004</v>
      </c>
      <c r="HK415">
        <v>26.6581</v>
      </c>
      <c r="HL415">
        <v>26.5861</v>
      </c>
      <c r="HM415">
        <v>26.2784</v>
      </c>
      <c r="HN415">
        <v>46.2359</v>
      </c>
      <c r="HO415">
        <v>0</v>
      </c>
      <c r="HP415">
        <v>20.9887</v>
      </c>
      <c r="HQ415">
        <v>516.405</v>
      </c>
      <c r="HR415">
        <v>13.9557</v>
      </c>
      <c r="HS415">
        <v>99.82429999999999</v>
      </c>
      <c r="HT415">
        <v>101.204</v>
      </c>
    </row>
    <row r="416" spans="1:228">
      <c r="A416">
        <v>400</v>
      </c>
      <c r="B416">
        <v>1728495011.5</v>
      </c>
      <c r="C416">
        <v>4074</v>
      </c>
      <c r="D416" t="s">
        <v>1170</v>
      </c>
      <c r="E416" t="s">
        <v>1171</v>
      </c>
      <c r="F416">
        <v>5</v>
      </c>
      <c r="G416" t="s">
        <v>357</v>
      </c>
      <c r="H416" t="s">
        <v>1090</v>
      </c>
      <c r="I416" t="s">
        <v>359</v>
      </c>
      <c r="J416" t="s">
        <v>1091</v>
      </c>
      <c r="K416">
        <v>1728495003.714286</v>
      </c>
      <c r="L416">
        <f>(M416)/1000</f>
        <v>0</v>
      </c>
      <c r="M416">
        <f>IF(BH416, AP416, AJ416)</f>
        <v>0</v>
      </c>
      <c r="N416">
        <f>IF(BH416, AK416, AI416)</f>
        <v>0</v>
      </c>
      <c r="O416">
        <f>BJ416 - IF(AW416&gt;1, N416*BD416*100.0/(AY416), 0)</f>
        <v>0</v>
      </c>
      <c r="P416">
        <f>((V416-L416/2)*O416-N416)/(V416+L416/2)</f>
        <v>0</v>
      </c>
      <c r="Q416">
        <f>P416*(BQ416+BR416)/1000.0</f>
        <v>0</v>
      </c>
      <c r="R416">
        <f>(BJ416 - IF(AW416&gt;1, N416*BD416*100.0/(AY416), 0))*(BQ416+BR416)/1000.0</f>
        <v>0</v>
      </c>
      <c r="S416">
        <f>2.0/((1/U416-1/T416)+SIGN(U416)*SQRT((1/U416-1/T416)*(1/U416-1/T416) + 4*BE416/((BE416+1)*(BE416+1))*(2*1/U416*1/T416-1/T416*1/T416)))</f>
        <v>0</v>
      </c>
      <c r="T416">
        <f>IF(LEFT(BF416,1)&lt;&gt;"0",IF(LEFT(BF416,1)="1",3.0,BG416),$D$5+$E$5*(BX416*BQ416/($K$5*1000))+$F$5*(BX416*BQ416/($K$5*1000))*MAX(MIN(BD416,$J$5),$I$5)*MAX(MIN(BD416,$J$5),$I$5)+$G$5*MAX(MIN(BD416,$J$5),$I$5)*(BX416*BQ416/($K$5*1000))+$H$5*(BX416*BQ416/($K$5*1000))*(BX416*BQ416/($K$5*1000)))</f>
        <v>0</v>
      </c>
      <c r="U416">
        <f>L416*(1000-(1000*0.61365*exp(17.502*Y416/(240.97+Y416))/(BQ416+BR416)+BL416)/2)/(1000*0.61365*exp(17.502*Y416/(240.97+Y416))/(BQ416+BR416)-BL416)</f>
        <v>0</v>
      </c>
      <c r="V416">
        <f>1/((BE416+1)/(S416/1.6)+1/(T416/1.37)) + BE416/((BE416+1)/(S416/1.6) + BE416/(T416/1.37))</f>
        <v>0</v>
      </c>
      <c r="W416">
        <f>(AZ416*BC416)</f>
        <v>0</v>
      </c>
      <c r="X416">
        <f>(BS416+(W416+2*0.95*5.67E-8*(((BS416+$B$7)+273)^4-(BS416+273)^4)-44100*L416)/(1.84*29.3*T416+8*0.95*5.67E-8*(BS416+273)^3))</f>
        <v>0</v>
      </c>
      <c r="Y416">
        <f>($C$7*BT416+$D$7*BU416+$E$7*X416)</f>
        <v>0</v>
      </c>
      <c r="Z416">
        <f>0.61365*exp(17.502*Y416/(240.97+Y416))</f>
        <v>0</v>
      </c>
      <c r="AA416">
        <f>(AB416/AC416*100)</f>
        <v>0</v>
      </c>
      <c r="AB416">
        <f>BL416*(BQ416+BR416)/1000</f>
        <v>0</v>
      </c>
      <c r="AC416">
        <f>0.61365*exp(17.502*BS416/(240.97+BS416))</f>
        <v>0</v>
      </c>
      <c r="AD416">
        <f>(Z416-BL416*(BQ416+BR416)/1000)</f>
        <v>0</v>
      </c>
      <c r="AE416">
        <f>(-L416*44100)</f>
        <v>0</v>
      </c>
      <c r="AF416">
        <f>2*29.3*T416*0.92*(BS416-Y416)</f>
        <v>0</v>
      </c>
      <c r="AG416">
        <f>2*0.95*5.67E-8*(((BS416+$B$7)+273)^4-(Y416+273)^4)</f>
        <v>0</v>
      </c>
      <c r="AH416">
        <f>W416+AG416+AE416+AF416</f>
        <v>0</v>
      </c>
      <c r="AI416">
        <f>BP416*AW416*(BK416-BJ416*(1000-AW416*BM416)/(1000-AW416*BL416))/(100*BD416)</f>
        <v>0</v>
      </c>
      <c r="AJ416">
        <f>1000*BP416*AW416*(BL416-BM416)/(100*BD416*(1000-AW416*BL416))</f>
        <v>0</v>
      </c>
      <c r="AK416">
        <f>(AL416 - AM416 - BQ416*1E3/(8.314*(BS416+273.15)) * AO416/BP416 * AN416) * BP416/(100*BD416) * (1000 - BM416)/1000</f>
        <v>0</v>
      </c>
      <c r="AL416">
        <v>511.3145457641161</v>
      </c>
      <c r="AM416">
        <v>490.7109151515149</v>
      </c>
      <c r="AN416">
        <v>2.478886389819865</v>
      </c>
      <c r="AO416">
        <v>66.78554749712461</v>
      </c>
      <c r="AP416">
        <f>(AR416 - AQ416 + BQ416*1E3/(8.314*(BS416+273.15)) * AT416/BP416 * AS416) * BP416/(100*BD416) * 1000/(1000 - AR416)</f>
        <v>0</v>
      </c>
      <c r="AQ416">
        <v>14.01103484050697</v>
      </c>
      <c r="AR416">
        <v>16.1667703030303</v>
      </c>
      <c r="AS416">
        <v>3.831245117416032E-05</v>
      </c>
      <c r="AT416">
        <v>79.48988405471586</v>
      </c>
      <c r="AU416">
        <v>0</v>
      </c>
      <c r="AV416">
        <v>0</v>
      </c>
      <c r="AW416">
        <f>IF(AU416*$H$13&gt;=AY416,1.0,(AY416/(AY416-AU416*$H$13)))</f>
        <v>0</v>
      </c>
      <c r="AX416">
        <f>(AW416-1)*100</f>
        <v>0</v>
      </c>
      <c r="AY416">
        <f>MAX(0,($B$13+$C$13*BX416)/(1+$D$13*BX416)*BQ416/(BS416+273)*$E$13)</f>
        <v>0</v>
      </c>
      <c r="AZ416">
        <f>$B$11*BY416+$C$11*BZ416+$F$11*CK416*(1-CN416)</f>
        <v>0</v>
      </c>
      <c r="BA416">
        <f>AZ416*BB416</f>
        <v>0</v>
      </c>
      <c r="BB416">
        <f>($B$11*$D$9+$C$11*$D$9+$F$11*((CX416+CP416)/MAX(CX416+CP416+CY416, 0.1)*$I$9+CY416/MAX(CX416+CP416+CY416, 0.1)*$J$9))/($B$11+$C$11+$F$11)</f>
        <v>0</v>
      </c>
      <c r="BC416">
        <f>($B$11*$K$9+$C$11*$K$9+$F$11*((CX416+CP416)/MAX(CX416+CP416+CY416, 0.1)*$P$9+CY416/MAX(CX416+CP416+CY416, 0.1)*$Q$9))/($B$11+$C$11+$F$11)</f>
        <v>0</v>
      </c>
      <c r="BD416">
        <v>6</v>
      </c>
      <c r="BE416">
        <v>0.5</v>
      </c>
      <c r="BF416" t="s">
        <v>361</v>
      </c>
      <c r="BG416">
        <v>2</v>
      </c>
      <c r="BH416" t="b">
        <v>1</v>
      </c>
      <c r="BI416">
        <v>1728495003.714286</v>
      </c>
      <c r="BJ416">
        <v>464.8945</v>
      </c>
      <c r="BK416">
        <v>490.6576785714286</v>
      </c>
      <c r="BL416">
        <v>16.15944285714286</v>
      </c>
      <c r="BM416">
        <v>14.00760357142857</v>
      </c>
      <c r="BN416">
        <v>470.9365357142856</v>
      </c>
      <c r="BO416">
        <v>16.24991428571429</v>
      </c>
      <c r="BP416">
        <v>600.0053571428571</v>
      </c>
      <c r="BQ416">
        <v>97.50646785714288</v>
      </c>
      <c r="BR416">
        <v>0.09998564642857143</v>
      </c>
      <c r="BS416">
        <v>24.80147142857143</v>
      </c>
      <c r="BT416">
        <v>25.02716428571429</v>
      </c>
      <c r="BU416">
        <v>999.9000000000002</v>
      </c>
      <c r="BV416">
        <v>0</v>
      </c>
      <c r="BW416">
        <v>0</v>
      </c>
      <c r="BX416">
        <v>9992.434999999999</v>
      </c>
      <c r="BY416">
        <v>0</v>
      </c>
      <c r="BZ416">
        <v>76.35112857142857</v>
      </c>
      <c r="CA416">
        <v>-25.76321428571428</v>
      </c>
      <c r="CB416">
        <v>472.5303571428571</v>
      </c>
      <c r="CC416">
        <v>497.6282499999999</v>
      </c>
      <c r="CD416">
        <v>2.151849642857143</v>
      </c>
      <c r="CE416">
        <v>490.6576785714286</v>
      </c>
      <c r="CF416">
        <v>14.00760357142857</v>
      </c>
      <c r="CG416">
        <v>1.575649642857143</v>
      </c>
      <c r="CH416">
        <v>1.365831071428572</v>
      </c>
      <c r="CI416">
        <v>13.72271071428572</v>
      </c>
      <c r="CJ416">
        <v>11.5435</v>
      </c>
      <c r="CK416">
        <v>1599.98</v>
      </c>
      <c r="CL416">
        <v>0.6920162857142856</v>
      </c>
      <c r="CM416">
        <v>0.3079837142857143</v>
      </c>
      <c r="CN416">
        <v>0</v>
      </c>
      <c r="CO416">
        <v>2.2207</v>
      </c>
      <c r="CP416">
        <v>0</v>
      </c>
      <c r="CQ416">
        <v>5318.500714285714</v>
      </c>
      <c r="CR416">
        <v>13790.08571428572</v>
      </c>
      <c r="CS416">
        <v>40.02657142857142</v>
      </c>
      <c r="CT416">
        <v>41.24299999999999</v>
      </c>
      <c r="CU416">
        <v>40.33682142857142</v>
      </c>
      <c r="CV416">
        <v>40.37917857142857</v>
      </c>
      <c r="CW416">
        <v>39.41942857142857</v>
      </c>
      <c r="CX416">
        <v>1107.2125</v>
      </c>
      <c r="CY416">
        <v>492.7675000000001</v>
      </c>
      <c r="CZ416">
        <v>0</v>
      </c>
      <c r="DA416">
        <v>1728495068.2</v>
      </c>
      <c r="DB416">
        <v>0</v>
      </c>
      <c r="DC416">
        <v>1728490956.5</v>
      </c>
      <c r="DD416" t="s">
        <v>362</v>
      </c>
      <c r="DE416">
        <v>1728490952.5</v>
      </c>
      <c r="DF416">
        <v>1728490956.5</v>
      </c>
      <c r="DG416">
        <v>1</v>
      </c>
      <c r="DH416">
        <v>-0.065</v>
      </c>
      <c r="DI416">
        <v>-0.008</v>
      </c>
      <c r="DJ416">
        <v>-3.246</v>
      </c>
      <c r="DK416">
        <v>-0.091</v>
      </c>
      <c r="DL416">
        <v>52</v>
      </c>
      <c r="DM416">
        <v>15</v>
      </c>
      <c r="DN416">
        <v>0.25</v>
      </c>
      <c r="DO416">
        <v>0.13</v>
      </c>
      <c r="DP416">
        <v>-25.5896975</v>
      </c>
      <c r="DQ416">
        <v>-3.56953733583488</v>
      </c>
      <c r="DR416">
        <v>0.3477661150022384</v>
      </c>
      <c r="DS416">
        <v>0</v>
      </c>
      <c r="DT416">
        <v>2.15080425</v>
      </c>
      <c r="DU416">
        <v>0.01728709193245192</v>
      </c>
      <c r="DV416">
        <v>0.001847153062823976</v>
      </c>
      <c r="DW416">
        <v>1</v>
      </c>
      <c r="DX416">
        <v>1</v>
      </c>
      <c r="DY416">
        <v>2</v>
      </c>
      <c r="DZ416" t="s">
        <v>363</v>
      </c>
      <c r="EA416">
        <v>3.22968</v>
      </c>
      <c r="EB416">
        <v>2.70431</v>
      </c>
      <c r="EC416">
        <v>0.114074</v>
      </c>
      <c r="ED416">
        <v>0.117789</v>
      </c>
      <c r="EE416">
        <v>0.0844567</v>
      </c>
      <c r="EF416">
        <v>0.0762061</v>
      </c>
      <c r="EG416">
        <v>29093.3</v>
      </c>
      <c r="EH416">
        <v>28224.9</v>
      </c>
      <c r="EI416">
        <v>31451.8</v>
      </c>
      <c r="EJ416">
        <v>30332.5</v>
      </c>
      <c r="EK416">
        <v>38580.9</v>
      </c>
      <c r="EL416">
        <v>37050.5</v>
      </c>
      <c r="EM416">
        <v>44088.5</v>
      </c>
      <c r="EN416">
        <v>42351.1</v>
      </c>
      <c r="EO416">
        <v>2.15315</v>
      </c>
      <c r="EP416">
        <v>1.8557</v>
      </c>
      <c r="EQ416">
        <v>0.0608191</v>
      </c>
      <c r="ER416">
        <v>0</v>
      </c>
      <c r="ES416">
        <v>24.0189</v>
      </c>
      <c r="ET416">
        <v>999.9</v>
      </c>
      <c r="EU416">
        <v>69.09999999999999</v>
      </c>
      <c r="EV416">
        <v>25.4</v>
      </c>
      <c r="EW416">
        <v>23.0763</v>
      </c>
      <c r="EX416">
        <v>61.3319</v>
      </c>
      <c r="EY416">
        <v>24.7075</v>
      </c>
      <c r="EZ416">
        <v>1</v>
      </c>
      <c r="FA416">
        <v>-0.0142276</v>
      </c>
      <c r="FB416">
        <v>2.18735</v>
      </c>
      <c r="FC416">
        <v>20.1866</v>
      </c>
      <c r="FD416">
        <v>5.21744</v>
      </c>
      <c r="FE416">
        <v>11.998</v>
      </c>
      <c r="FF416">
        <v>4.964</v>
      </c>
      <c r="FG416">
        <v>3.29555</v>
      </c>
      <c r="FH416">
        <v>9999</v>
      </c>
      <c r="FI416">
        <v>9999</v>
      </c>
      <c r="FJ416">
        <v>9999</v>
      </c>
      <c r="FK416">
        <v>149.1</v>
      </c>
      <c r="FL416">
        <v>4.97095</v>
      </c>
      <c r="FM416">
        <v>1.86768</v>
      </c>
      <c r="FN416">
        <v>1.85898</v>
      </c>
      <c r="FO416">
        <v>1.86509</v>
      </c>
      <c r="FP416">
        <v>1.86309</v>
      </c>
      <c r="FQ416">
        <v>1.86444</v>
      </c>
      <c r="FR416">
        <v>1.85989</v>
      </c>
      <c r="FS416">
        <v>1.86401</v>
      </c>
      <c r="FT416">
        <v>0</v>
      </c>
      <c r="FU416">
        <v>0</v>
      </c>
      <c r="FV416">
        <v>0</v>
      </c>
      <c r="FW416">
        <v>0</v>
      </c>
      <c r="FX416" t="s">
        <v>364</v>
      </c>
      <c r="FY416" t="s">
        <v>365</v>
      </c>
      <c r="FZ416" t="s">
        <v>366</v>
      </c>
      <c r="GA416" t="s">
        <v>366</v>
      </c>
      <c r="GB416" t="s">
        <v>366</v>
      </c>
      <c r="GC416" t="s">
        <v>366</v>
      </c>
      <c r="GD416">
        <v>0</v>
      </c>
      <c r="GE416">
        <v>100</v>
      </c>
      <c r="GF416">
        <v>100</v>
      </c>
      <c r="GG416">
        <v>-6.17</v>
      </c>
      <c r="GH416">
        <v>-0.0905</v>
      </c>
      <c r="GI416">
        <v>-2.868309889394353</v>
      </c>
      <c r="GJ416">
        <v>-0.006773961979547998</v>
      </c>
      <c r="GK416">
        <v>-8.296070481250098E-08</v>
      </c>
      <c r="GL416">
        <v>3.322967193956903E-10</v>
      </c>
      <c r="GM416">
        <v>-0.07871069313407227</v>
      </c>
      <c r="GN416">
        <v>-0.00208336341840114</v>
      </c>
      <c r="GO416">
        <v>8.801746095907445E-05</v>
      </c>
      <c r="GP416">
        <v>-2.677693255255651E-07</v>
      </c>
      <c r="GQ416">
        <v>3</v>
      </c>
      <c r="GR416">
        <v>2052</v>
      </c>
      <c r="GS416">
        <v>2</v>
      </c>
      <c r="GT416">
        <v>18</v>
      </c>
      <c r="GU416">
        <v>67.7</v>
      </c>
      <c r="GV416">
        <v>67.59999999999999</v>
      </c>
      <c r="GW416">
        <v>1.33545</v>
      </c>
      <c r="GX416">
        <v>2.38403</v>
      </c>
      <c r="GY416">
        <v>1.44897</v>
      </c>
      <c r="GZ416">
        <v>2.32178</v>
      </c>
      <c r="HA416">
        <v>1.55151</v>
      </c>
      <c r="HB416">
        <v>2.23267</v>
      </c>
      <c r="HC416">
        <v>30.4369</v>
      </c>
      <c r="HD416">
        <v>14.2809</v>
      </c>
      <c r="HE416">
        <v>18</v>
      </c>
      <c r="HF416">
        <v>616.942</v>
      </c>
      <c r="HG416">
        <v>428.085</v>
      </c>
      <c r="HH416">
        <v>20.9788</v>
      </c>
      <c r="HI416">
        <v>26.7123</v>
      </c>
      <c r="HJ416">
        <v>30.0005</v>
      </c>
      <c r="HK416">
        <v>26.662</v>
      </c>
      <c r="HL416">
        <v>26.5906</v>
      </c>
      <c r="HM416">
        <v>26.7759</v>
      </c>
      <c r="HN416">
        <v>46.2359</v>
      </c>
      <c r="HO416">
        <v>0</v>
      </c>
      <c r="HP416">
        <v>20.9624</v>
      </c>
      <c r="HQ416">
        <v>526.425</v>
      </c>
      <c r="HR416">
        <v>13.9454</v>
      </c>
      <c r="HS416">
        <v>99.82380000000001</v>
      </c>
      <c r="HT416">
        <v>101.203</v>
      </c>
    </row>
    <row r="417" spans="1:228">
      <c r="A417">
        <v>401</v>
      </c>
      <c r="B417">
        <v>1728495016.5</v>
      </c>
      <c r="C417">
        <v>4079</v>
      </c>
      <c r="D417" t="s">
        <v>1172</v>
      </c>
      <c r="E417" t="s">
        <v>1173</v>
      </c>
      <c r="F417">
        <v>5</v>
      </c>
      <c r="G417" t="s">
        <v>357</v>
      </c>
      <c r="H417" t="s">
        <v>1090</v>
      </c>
      <c r="I417" t="s">
        <v>359</v>
      </c>
      <c r="J417" t="s">
        <v>1091</v>
      </c>
      <c r="K417">
        <v>1728495009</v>
      </c>
      <c r="L417">
        <f>(M417)/1000</f>
        <v>0</v>
      </c>
      <c r="M417">
        <f>IF(BH417, AP417, AJ417)</f>
        <v>0</v>
      </c>
      <c r="N417">
        <f>IF(BH417, AK417, AI417)</f>
        <v>0</v>
      </c>
      <c r="O417">
        <f>BJ417 - IF(AW417&gt;1, N417*BD417*100.0/(AY417), 0)</f>
        <v>0</v>
      </c>
      <c r="P417">
        <f>((V417-L417/2)*O417-N417)/(V417+L417/2)</f>
        <v>0</v>
      </c>
      <c r="Q417">
        <f>P417*(BQ417+BR417)/1000.0</f>
        <v>0</v>
      </c>
      <c r="R417">
        <f>(BJ417 - IF(AW417&gt;1, N417*BD417*100.0/(AY417), 0))*(BQ417+BR417)/1000.0</f>
        <v>0</v>
      </c>
      <c r="S417">
        <f>2.0/((1/U417-1/T417)+SIGN(U417)*SQRT((1/U417-1/T417)*(1/U417-1/T417) + 4*BE417/((BE417+1)*(BE417+1))*(2*1/U417*1/T417-1/T417*1/T417)))</f>
        <v>0</v>
      </c>
      <c r="T417">
        <f>IF(LEFT(BF417,1)&lt;&gt;"0",IF(LEFT(BF417,1)="1",3.0,BG417),$D$5+$E$5*(BX417*BQ417/($K$5*1000))+$F$5*(BX417*BQ417/($K$5*1000))*MAX(MIN(BD417,$J$5),$I$5)*MAX(MIN(BD417,$J$5),$I$5)+$G$5*MAX(MIN(BD417,$J$5),$I$5)*(BX417*BQ417/($K$5*1000))+$H$5*(BX417*BQ417/($K$5*1000))*(BX417*BQ417/($K$5*1000)))</f>
        <v>0</v>
      </c>
      <c r="U417">
        <f>L417*(1000-(1000*0.61365*exp(17.502*Y417/(240.97+Y417))/(BQ417+BR417)+BL417)/2)/(1000*0.61365*exp(17.502*Y417/(240.97+Y417))/(BQ417+BR417)-BL417)</f>
        <v>0</v>
      </c>
      <c r="V417">
        <f>1/((BE417+1)/(S417/1.6)+1/(T417/1.37)) + BE417/((BE417+1)/(S417/1.6) + BE417/(T417/1.37))</f>
        <v>0</v>
      </c>
      <c r="W417">
        <f>(AZ417*BC417)</f>
        <v>0</v>
      </c>
      <c r="X417">
        <f>(BS417+(W417+2*0.95*5.67E-8*(((BS417+$B$7)+273)^4-(BS417+273)^4)-44100*L417)/(1.84*29.3*T417+8*0.95*5.67E-8*(BS417+273)^3))</f>
        <v>0</v>
      </c>
      <c r="Y417">
        <f>($C$7*BT417+$D$7*BU417+$E$7*X417)</f>
        <v>0</v>
      </c>
      <c r="Z417">
        <f>0.61365*exp(17.502*Y417/(240.97+Y417))</f>
        <v>0</v>
      </c>
      <c r="AA417">
        <f>(AB417/AC417*100)</f>
        <v>0</v>
      </c>
      <c r="AB417">
        <f>BL417*(BQ417+BR417)/1000</f>
        <v>0</v>
      </c>
      <c r="AC417">
        <f>0.61365*exp(17.502*BS417/(240.97+BS417))</f>
        <v>0</v>
      </c>
      <c r="AD417">
        <f>(Z417-BL417*(BQ417+BR417)/1000)</f>
        <v>0</v>
      </c>
      <c r="AE417">
        <f>(-L417*44100)</f>
        <v>0</v>
      </c>
      <c r="AF417">
        <f>2*29.3*T417*0.92*(BS417-Y417)</f>
        <v>0</v>
      </c>
      <c r="AG417">
        <f>2*0.95*5.67E-8*(((BS417+$B$7)+273)^4-(Y417+273)^4)</f>
        <v>0</v>
      </c>
      <c r="AH417">
        <f>W417+AG417+AE417+AF417</f>
        <v>0</v>
      </c>
      <c r="AI417">
        <f>BP417*AW417*(BK417-BJ417*(1000-AW417*BM417)/(1000-AW417*BL417))/(100*BD417)</f>
        <v>0</v>
      </c>
      <c r="AJ417">
        <f>1000*BP417*AW417*(BL417-BM417)/(100*BD417*(1000-AW417*BL417))</f>
        <v>0</v>
      </c>
      <c r="AK417">
        <f>(AL417 - AM417 - BQ417*1E3/(8.314*(BS417+273.15)) * AO417/BP417 * AN417) * BP417/(100*BD417) * (1000 - BM417)/1000</f>
        <v>0</v>
      </c>
      <c r="AL417">
        <v>524.0239704413038</v>
      </c>
      <c r="AM417">
        <v>503.1486545454545</v>
      </c>
      <c r="AN417">
        <v>2.487973967089973</v>
      </c>
      <c r="AO417">
        <v>66.78554749712461</v>
      </c>
      <c r="AP417">
        <f>(AR417 - AQ417 + BQ417*1E3/(8.314*(BS417+273.15)) * AT417/BP417 * AS417) * BP417/(100*BD417) * 1000/(1000 - AR417)</f>
        <v>0</v>
      </c>
      <c r="AQ417">
        <v>14.01472670011296</v>
      </c>
      <c r="AR417">
        <v>16.16991030303031</v>
      </c>
      <c r="AS417">
        <v>7.056404979237557E-06</v>
      </c>
      <c r="AT417">
        <v>79.48988405471586</v>
      </c>
      <c r="AU417">
        <v>0</v>
      </c>
      <c r="AV417">
        <v>0</v>
      </c>
      <c r="AW417">
        <f>IF(AU417*$H$13&gt;=AY417,1.0,(AY417/(AY417-AU417*$H$13)))</f>
        <v>0</v>
      </c>
      <c r="AX417">
        <f>(AW417-1)*100</f>
        <v>0</v>
      </c>
      <c r="AY417">
        <f>MAX(0,($B$13+$C$13*BX417)/(1+$D$13*BX417)*BQ417/(BS417+273)*$E$13)</f>
        <v>0</v>
      </c>
      <c r="AZ417">
        <f>$B$11*BY417+$C$11*BZ417+$F$11*CK417*(1-CN417)</f>
        <v>0</v>
      </c>
      <c r="BA417">
        <f>AZ417*BB417</f>
        <v>0</v>
      </c>
      <c r="BB417">
        <f>($B$11*$D$9+$C$11*$D$9+$F$11*((CX417+CP417)/MAX(CX417+CP417+CY417, 0.1)*$I$9+CY417/MAX(CX417+CP417+CY417, 0.1)*$J$9))/($B$11+$C$11+$F$11)</f>
        <v>0</v>
      </c>
      <c r="BC417">
        <f>($B$11*$K$9+$C$11*$K$9+$F$11*((CX417+CP417)/MAX(CX417+CP417+CY417, 0.1)*$P$9+CY417/MAX(CX417+CP417+CY417, 0.1)*$Q$9))/($B$11+$C$11+$F$11)</f>
        <v>0</v>
      </c>
      <c r="BD417">
        <v>6</v>
      </c>
      <c r="BE417">
        <v>0.5</v>
      </c>
      <c r="BF417" t="s">
        <v>361</v>
      </c>
      <c r="BG417">
        <v>2</v>
      </c>
      <c r="BH417" t="b">
        <v>1</v>
      </c>
      <c r="BI417">
        <v>1728495009</v>
      </c>
      <c r="BJ417">
        <v>477.8771851851852</v>
      </c>
      <c r="BK417">
        <v>503.9574444444445</v>
      </c>
      <c r="BL417">
        <v>16.16401851851852</v>
      </c>
      <c r="BM417">
        <v>14.01133333333333</v>
      </c>
      <c r="BN417">
        <v>484.0059259259259</v>
      </c>
      <c r="BO417">
        <v>16.25448148148148</v>
      </c>
      <c r="BP417">
        <v>600.0279259259261</v>
      </c>
      <c r="BQ417">
        <v>97.50659629629632</v>
      </c>
      <c r="BR417">
        <v>0.1000043518518518</v>
      </c>
      <c r="BS417">
        <v>24.79421481481481</v>
      </c>
      <c r="BT417">
        <v>25.02259629629629</v>
      </c>
      <c r="BU417">
        <v>999.9000000000001</v>
      </c>
      <c r="BV417">
        <v>0</v>
      </c>
      <c r="BW417">
        <v>0</v>
      </c>
      <c r="BX417">
        <v>9995.884074074072</v>
      </c>
      <c r="BY417">
        <v>0</v>
      </c>
      <c r="BZ417">
        <v>76.24976666666664</v>
      </c>
      <c r="CA417">
        <v>-26.08017777777778</v>
      </c>
      <c r="CB417">
        <v>485.7285925925926</v>
      </c>
      <c r="CC417">
        <v>511.1188148148148</v>
      </c>
      <c r="CD417">
        <v>2.152689629629629</v>
      </c>
      <c r="CE417">
        <v>503.9574444444445</v>
      </c>
      <c r="CF417">
        <v>14.01133333333333</v>
      </c>
      <c r="CG417">
        <v>1.576097777777777</v>
      </c>
      <c r="CH417">
        <v>1.366196666666667</v>
      </c>
      <c r="CI417">
        <v>13.72708518518518</v>
      </c>
      <c r="CJ417">
        <v>11.54755185185185</v>
      </c>
      <c r="CK417">
        <v>1599.977037037037</v>
      </c>
      <c r="CL417">
        <v>0.6920055555555558</v>
      </c>
      <c r="CM417">
        <v>0.3079944444444444</v>
      </c>
      <c r="CN417">
        <v>0</v>
      </c>
      <c r="CO417">
        <v>2.190837037037037</v>
      </c>
      <c r="CP417">
        <v>0</v>
      </c>
      <c r="CQ417">
        <v>5317.098148148149</v>
      </c>
      <c r="CR417">
        <v>13790.01111111111</v>
      </c>
      <c r="CS417">
        <v>40.10162962962963</v>
      </c>
      <c r="CT417">
        <v>41.30774074074074</v>
      </c>
      <c r="CU417">
        <v>40.40948148148149</v>
      </c>
      <c r="CV417">
        <v>40.41866666666666</v>
      </c>
      <c r="CW417">
        <v>39.49740740740741</v>
      </c>
      <c r="CX417">
        <v>1107.192962962963</v>
      </c>
      <c r="CY417">
        <v>492.784074074074</v>
      </c>
      <c r="CZ417">
        <v>0</v>
      </c>
      <c r="DA417">
        <v>1728495073.6</v>
      </c>
      <c r="DB417">
        <v>0</v>
      </c>
      <c r="DC417">
        <v>1728490956.5</v>
      </c>
      <c r="DD417" t="s">
        <v>362</v>
      </c>
      <c r="DE417">
        <v>1728490952.5</v>
      </c>
      <c r="DF417">
        <v>1728490956.5</v>
      </c>
      <c r="DG417">
        <v>1</v>
      </c>
      <c r="DH417">
        <v>-0.065</v>
      </c>
      <c r="DI417">
        <v>-0.008</v>
      </c>
      <c r="DJ417">
        <v>-3.246</v>
      </c>
      <c r="DK417">
        <v>-0.091</v>
      </c>
      <c r="DL417">
        <v>52</v>
      </c>
      <c r="DM417">
        <v>15</v>
      </c>
      <c r="DN417">
        <v>0.25</v>
      </c>
      <c r="DO417">
        <v>0.13</v>
      </c>
      <c r="DP417">
        <v>-25.88103</v>
      </c>
      <c r="DQ417">
        <v>-3.433920450281483</v>
      </c>
      <c r="DR417">
        <v>0.3351399798591627</v>
      </c>
      <c r="DS417">
        <v>0</v>
      </c>
      <c r="DT417">
        <v>2.1520765</v>
      </c>
      <c r="DU417">
        <v>0.009752195121942718</v>
      </c>
      <c r="DV417">
        <v>0.001107105573104962</v>
      </c>
      <c r="DW417">
        <v>1</v>
      </c>
      <c r="DX417">
        <v>1</v>
      </c>
      <c r="DY417">
        <v>2</v>
      </c>
      <c r="DZ417" t="s">
        <v>363</v>
      </c>
      <c r="EA417">
        <v>3.22986</v>
      </c>
      <c r="EB417">
        <v>2.70428</v>
      </c>
      <c r="EC417">
        <v>0.116161</v>
      </c>
      <c r="ED417">
        <v>0.119903</v>
      </c>
      <c r="EE417">
        <v>0.08446910000000001</v>
      </c>
      <c r="EF417">
        <v>0.0762181</v>
      </c>
      <c r="EG417">
        <v>29024.6</v>
      </c>
      <c r="EH417">
        <v>28157</v>
      </c>
      <c r="EI417">
        <v>31451.6</v>
      </c>
      <c r="EJ417">
        <v>30332.2</v>
      </c>
      <c r="EK417">
        <v>38580.1</v>
      </c>
      <c r="EL417">
        <v>37049.4</v>
      </c>
      <c r="EM417">
        <v>44088.1</v>
      </c>
      <c r="EN417">
        <v>42350.4</v>
      </c>
      <c r="EO417">
        <v>2.15345</v>
      </c>
      <c r="EP417">
        <v>1.85532</v>
      </c>
      <c r="EQ417">
        <v>0.0608042</v>
      </c>
      <c r="ER417">
        <v>0</v>
      </c>
      <c r="ES417">
        <v>24.0186</v>
      </c>
      <c r="ET417">
        <v>999.9</v>
      </c>
      <c r="EU417">
        <v>69.09999999999999</v>
      </c>
      <c r="EV417">
        <v>25.4</v>
      </c>
      <c r="EW417">
        <v>23.0766</v>
      </c>
      <c r="EX417">
        <v>61.1019</v>
      </c>
      <c r="EY417">
        <v>24.371</v>
      </c>
      <c r="EZ417">
        <v>1</v>
      </c>
      <c r="FA417">
        <v>-0.0140422</v>
      </c>
      <c r="FB417">
        <v>2.17702</v>
      </c>
      <c r="FC417">
        <v>20.1867</v>
      </c>
      <c r="FD417">
        <v>5.21714</v>
      </c>
      <c r="FE417">
        <v>11.998</v>
      </c>
      <c r="FF417">
        <v>4.96405</v>
      </c>
      <c r="FG417">
        <v>3.29548</v>
      </c>
      <c r="FH417">
        <v>9999</v>
      </c>
      <c r="FI417">
        <v>9999</v>
      </c>
      <c r="FJ417">
        <v>9999</v>
      </c>
      <c r="FK417">
        <v>149.1</v>
      </c>
      <c r="FL417">
        <v>4.97096</v>
      </c>
      <c r="FM417">
        <v>1.86768</v>
      </c>
      <c r="FN417">
        <v>1.85898</v>
      </c>
      <c r="FO417">
        <v>1.86508</v>
      </c>
      <c r="FP417">
        <v>1.86309</v>
      </c>
      <c r="FQ417">
        <v>1.86444</v>
      </c>
      <c r="FR417">
        <v>1.85989</v>
      </c>
      <c r="FS417">
        <v>1.86401</v>
      </c>
      <c r="FT417">
        <v>0</v>
      </c>
      <c r="FU417">
        <v>0</v>
      </c>
      <c r="FV417">
        <v>0</v>
      </c>
      <c r="FW417">
        <v>0</v>
      </c>
      <c r="FX417" t="s">
        <v>364</v>
      </c>
      <c r="FY417" t="s">
        <v>365</v>
      </c>
      <c r="FZ417" t="s">
        <v>366</v>
      </c>
      <c r="GA417" t="s">
        <v>366</v>
      </c>
      <c r="GB417" t="s">
        <v>366</v>
      </c>
      <c r="GC417" t="s">
        <v>366</v>
      </c>
      <c r="GD417">
        <v>0</v>
      </c>
      <c r="GE417">
        <v>100</v>
      </c>
      <c r="GF417">
        <v>100</v>
      </c>
      <c r="GG417">
        <v>-6.251</v>
      </c>
      <c r="GH417">
        <v>-0.0905</v>
      </c>
      <c r="GI417">
        <v>-2.868309889394353</v>
      </c>
      <c r="GJ417">
        <v>-0.006773961979547998</v>
      </c>
      <c r="GK417">
        <v>-8.296070481250098E-08</v>
      </c>
      <c r="GL417">
        <v>3.322967193956903E-10</v>
      </c>
      <c r="GM417">
        <v>-0.07871069313407227</v>
      </c>
      <c r="GN417">
        <v>-0.00208336341840114</v>
      </c>
      <c r="GO417">
        <v>8.801746095907445E-05</v>
      </c>
      <c r="GP417">
        <v>-2.677693255255651E-07</v>
      </c>
      <c r="GQ417">
        <v>3</v>
      </c>
      <c r="GR417">
        <v>2052</v>
      </c>
      <c r="GS417">
        <v>2</v>
      </c>
      <c r="GT417">
        <v>18</v>
      </c>
      <c r="GU417">
        <v>67.7</v>
      </c>
      <c r="GV417">
        <v>67.7</v>
      </c>
      <c r="GW417">
        <v>1.35986</v>
      </c>
      <c r="GX417">
        <v>2.38281</v>
      </c>
      <c r="GY417">
        <v>1.44897</v>
      </c>
      <c r="GZ417">
        <v>2.32178</v>
      </c>
      <c r="HA417">
        <v>1.55151</v>
      </c>
      <c r="HB417">
        <v>2.34741</v>
      </c>
      <c r="HC417">
        <v>30.4369</v>
      </c>
      <c r="HD417">
        <v>14.2984</v>
      </c>
      <c r="HE417">
        <v>18</v>
      </c>
      <c r="HF417">
        <v>617.211</v>
      </c>
      <c r="HG417">
        <v>427.899</v>
      </c>
      <c r="HH417">
        <v>20.9532</v>
      </c>
      <c r="HI417">
        <v>26.7162</v>
      </c>
      <c r="HJ417">
        <v>30.0004</v>
      </c>
      <c r="HK417">
        <v>26.667</v>
      </c>
      <c r="HL417">
        <v>26.595</v>
      </c>
      <c r="HM417">
        <v>27.3092</v>
      </c>
      <c r="HN417">
        <v>46.2359</v>
      </c>
      <c r="HO417">
        <v>0</v>
      </c>
      <c r="HP417">
        <v>20.9443</v>
      </c>
      <c r="HQ417">
        <v>541.491</v>
      </c>
      <c r="HR417">
        <v>13.9308</v>
      </c>
      <c r="HS417">
        <v>99.82299999999999</v>
      </c>
      <c r="HT417">
        <v>101.202</v>
      </c>
    </row>
    <row r="418" spans="1:228">
      <c r="A418">
        <v>402</v>
      </c>
      <c r="B418">
        <v>1728495021.5</v>
      </c>
      <c r="C418">
        <v>4084</v>
      </c>
      <c r="D418" t="s">
        <v>1174</v>
      </c>
      <c r="E418" t="s">
        <v>1175</v>
      </c>
      <c r="F418">
        <v>5</v>
      </c>
      <c r="G418" t="s">
        <v>357</v>
      </c>
      <c r="H418" t="s">
        <v>1090</v>
      </c>
      <c r="I418" t="s">
        <v>359</v>
      </c>
      <c r="J418" t="s">
        <v>1091</v>
      </c>
      <c r="K418">
        <v>1728495013.714286</v>
      </c>
      <c r="L418">
        <f>(M418)/1000</f>
        <v>0</v>
      </c>
      <c r="M418">
        <f>IF(BH418, AP418, AJ418)</f>
        <v>0</v>
      </c>
      <c r="N418">
        <f>IF(BH418, AK418, AI418)</f>
        <v>0</v>
      </c>
      <c r="O418">
        <f>BJ418 - IF(AW418&gt;1, N418*BD418*100.0/(AY418), 0)</f>
        <v>0</v>
      </c>
      <c r="P418">
        <f>((V418-L418/2)*O418-N418)/(V418+L418/2)</f>
        <v>0</v>
      </c>
      <c r="Q418">
        <f>P418*(BQ418+BR418)/1000.0</f>
        <v>0</v>
      </c>
      <c r="R418">
        <f>(BJ418 - IF(AW418&gt;1, N418*BD418*100.0/(AY418), 0))*(BQ418+BR418)/1000.0</f>
        <v>0</v>
      </c>
      <c r="S418">
        <f>2.0/((1/U418-1/T418)+SIGN(U418)*SQRT((1/U418-1/T418)*(1/U418-1/T418) + 4*BE418/((BE418+1)*(BE418+1))*(2*1/U418*1/T418-1/T418*1/T418)))</f>
        <v>0</v>
      </c>
      <c r="T418">
        <f>IF(LEFT(BF418,1)&lt;&gt;"0",IF(LEFT(BF418,1)="1",3.0,BG418),$D$5+$E$5*(BX418*BQ418/($K$5*1000))+$F$5*(BX418*BQ418/($K$5*1000))*MAX(MIN(BD418,$J$5),$I$5)*MAX(MIN(BD418,$J$5),$I$5)+$G$5*MAX(MIN(BD418,$J$5),$I$5)*(BX418*BQ418/($K$5*1000))+$H$5*(BX418*BQ418/($K$5*1000))*(BX418*BQ418/($K$5*1000)))</f>
        <v>0</v>
      </c>
      <c r="U418">
        <f>L418*(1000-(1000*0.61365*exp(17.502*Y418/(240.97+Y418))/(BQ418+BR418)+BL418)/2)/(1000*0.61365*exp(17.502*Y418/(240.97+Y418))/(BQ418+BR418)-BL418)</f>
        <v>0</v>
      </c>
      <c r="V418">
        <f>1/((BE418+1)/(S418/1.6)+1/(T418/1.37)) + BE418/((BE418+1)/(S418/1.6) + BE418/(T418/1.37))</f>
        <v>0</v>
      </c>
      <c r="W418">
        <f>(AZ418*BC418)</f>
        <v>0</v>
      </c>
      <c r="X418">
        <f>(BS418+(W418+2*0.95*5.67E-8*(((BS418+$B$7)+273)^4-(BS418+273)^4)-44100*L418)/(1.84*29.3*T418+8*0.95*5.67E-8*(BS418+273)^3))</f>
        <v>0</v>
      </c>
      <c r="Y418">
        <f>($C$7*BT418+$D$7*BU418+$E$7*X418)</f>
        <v>0</v>
      </c>
      <c r="Z418">
        <f>0.61365*exp(17.502*Y418/(240.97+Y418))</f>
        <v>0</v>
      </c>
      <c r="AA418">
        <f>(AB418/AC418*100)</f>
        <v>0</v>
      </c>
      <c r="AB418">
        <f>BL418*(BQ418+BR418)/1000</f>
        <v>0</v>
      </c>
      <c r="AC418">
        <f>0.61365*exp(17.502*BS418/(240.97+BS418))</f>
        <v>0</v>
      </c>
      <c r="AD418">
        <f>(Z418-BL418*(BQ418+BR418)/1000)</f>
        <v>0</v>
      </c>
      <c r="AE418">
        <f>(-L418*44100)</f>
        <v>0</v>
      </c>
      <c r="AF418">
        <f>2*29.3*T418*0.92*(BS418-Y418)</f>
        <v>0</v>
      </c>
      <c r="AG418">
        <f>2*0.95*5.67E-8*(((BS418+$B$7)+273)^4-(Y418+273)^4)</f>
        <v>0</v>
      </c>
      <c r="AH418">
        <f>W418+AG418+AE418+AF418</f>
        <v>0</v>
      </c>
      <c r="AI418">
        <f>BP418*AW418*(BK418-BJ418*(1000-AW418*BM418)/(1000-AW418*BL418))/(100*BD418)</f>
        <v>0</v>
      </c>
      <c r="AJ418">
        <f>1000*BP418*AW418*(BL418-BM418)/(100*BD418*(1000-AW418*BL418))</f>
        <v>0</v>
      </c>
      <c r="AK418">
        <f>(AL418 - AM418 - BQ418*1E3/(8.314*(BS418+273.15)) * AO418/BP418 * AN418) * BP418/(100*BD418) * (1000 - BM418)/1000</f>
        <v>0</v>
      </c>
      <c r="AL418">
        <v>536.8815942712354</v>
      </c>
      <c r="AM418">
        <v>515.5872424242424</v>
      </c>
      <c r="AN418">
        <v>2.487774962391594</v>
      </c>
      <c r="AO418">
        <v>66.78554749712461</v>
      </c>
      <c r="AP418">
        <f>(AR418 - AQ418 + BQ418*1E3/(8.314*(BS418+273.15)) * AT418/BP418 * AS418) * BP418/(100*BD418) * 1000/(1000 - AR418)</f>
        <v>0</v>
      </c>
      <c r="AQ418">
        <v>14.01919361969848</v>
      </c>
      <c r="AR418">
        <v>16.17196787878788</v>
      </c>
      <c r="AS418">
        <v>1.533942039620672E-05</v>
      </c>
      <c r="AT418">
        <v>79.48988405471586</v>
      </c>
      <c r="AU418">
        <v>0</v>
      </c>
      <c r="AV418">
        <v>0</v>
      </c>
      <c r="AW418">
        <f>IF(AU418*$H$13&gt;=AY418,1.0,(AY418/(AY418-AU418*$H$13)))</f>
        <v>0</v>
      </c>
      <c r="AX418">
        <f>(AW418-1)*100</f>
        <v>0</v>
      </c>
      <c r="AY418">
        <f>MAX(0,($B$13+$C$13*BX418)/(1+$D$13*BX418)*BQ418/(BS418+273)*$E$13)</f>
        <v>0</v>
      </c>
      <c r="AZ418">
        <f>$B$11*BY418+$C$11*BZ418+$F$11*CK418*(1-CN418)</f>
        <v>0</v>
      </c>
      <c r="BA418">
        <f>AZ418*BB418</f>
        <v>0</v>
      </c>
      <c r="BB418">
        <f>($B$11*$D$9+$C$11*$D$9+$F$11*((CX418+CP418)/MAX(CX418+CP418+CY418, 0.1)*$I$9+CY418/MAX(CX418+CP418+CY418, 0.1)*$J$9))/($B$11+$C$11+$F$11)</f>
        <v>0</v>
      </c>
      <c r="BC418">
        <f>($B$11*$K$9+$C$11*$K$9+$F$11*((CX418+CP418)/MAX(CX418+CP418+CY418, 0.1)*$P$9+CY418/MAX(CX418+CP418+CY418, 0.1)*$Q$9))/($B$11+$C$11+$F$11)</f>
        <v>0</v>
      </c>
      <c r="BD418">
        <v>6</v>
      </c>
      <c r="BE418">
        <v>0.5</v>
      </c>
      <c r="BF418" t="s">
        <v>361</v>
      </c>
      <c r="BG418">
        <v>2</v>
      </c>
      <c r="BH418" t="b">
        <v>1</v>
      </c>
      <c r="BI418">
        <v>1728495013.714286</v>
      </c>
      <c r="BJ418">
        <v>489.4259999999999</v>
      </c>
      <c r="BK418">
        <v>515.808392857143</v>
      </c>
      <c r="BL418">
        <v>16.16790357142857</v>
      </c>
      <c r="BM418">
        <v>14.01395357142857</v>
      </c>
      <c r="BN418">
        <v>495.6317142857143</v>
      </c>
      <c r="BO418">
        <v>16.258375</v>
      </c>
      <c r="BP418">
        <v>599.9906071428571</v>
      </c>
      <c r="BQ418">
        <v>97.50656785714285</v>
      </c>
      <c r="BR418">
        <v>0.1000095285714286</v>
      </c>
      <c r="BS418">
        <v>24.78789285714285</v>
      </c>
      <c r="BT418">
        <v>25.01931428571429</v>
      </c>
      <c r="BU418">
        <v>999.9000000000002</v>
      </c>
      <c r="BV418">
        <v>0</v>
      </c>
      <c r="BW418">
        <v>0</v>
      </c>
      <c r="BX418">
        <v>9996.519285714285</v>
      </c>
      <c r="BY418">
        <v>0</v>
      </c>
      <c r="BZ418">
        <v>76.17063571428571</v>
      </c>
      <c r="CA418">
        <v>-26.38231071428572</v>
      </c>
      <c r="CB418">
        <v>497.4691071428572</v>
      </c>
      <c r="CC418">
        <v>523.1395357142857</v>
      </c>
      <c r="CD418">
        <v>2.153954642857143</v>
      </c>
      <c r="CE418">
        <v>515.808392857143</v>
      </c>
      <c r="CF418">
        <v>14.01395357142857</v>
      </c>
      <c r="CG418">
        <v>1.576477142857143</v>
      </c>
      <c r="CH418">
        <v>1.366452142857143</v>
      </c>
      <c r="CI418">
        <v>13.73077857142857</v>
      </c>
      <c r="CJ418">
        <v>11.55037857142857</v>
      </c>
      <c r="CK418">
        <v>1599.976428571429</v>
      </c>
      <c r="CL418">
        <v>0.6919961428571426</v>
      </c>
      <c r="CM418">
        <v>0.3080038571428572</v>
      </c>
      <c r="CN418">
        <v>0</v>
      </c>
      <c r="CO418">
        <v>2.184889285714285</v>
      </c>
      <c r="CP418">
        <v>0</v>
      </c>
      <c r="CQ418">
        <v>5316.502857142857</v>
      </c>
      <c r="CR418">
        <v>13789.95714285715</v>
      </c>
      <c r="CS418">
        <v>40.17614285714285</v>
      </c>
      <c r="CT418">
        <v>41.36135714285713</v>
      </c>
      <c r="CU418">
        <v>40.47735714285714</v>
      </c>
      <c r="CV418">
        <v>40.45507142857142</v>
      </c>
      <c r="CW418">
        <v>39.56674999999999</v>
      </c>
      <c r="CX418">
        <v>1107.1775</v>
      </c>
      <c r="CY418">
        <v>492.7989285714285</v>
      </c>
      <c r="CZ418">
        <v>0</v>
      </c>
      <c r="DA418">
        <v>1728495078.4</v>
      </c>
      <c r="DB418">
        <v>0</v>
      </c>
      <c r="DC418">
        <v>1728490956.5</v>
      </c>
      <c r="DD418" t="s">
        <v>362</v>
      </c>
      <c r="DE418">
        <v>1728490952.5</v>
      </c>
      <c r="DF418">
        <v>1728490956.5</v>
      </c>
      <c r="DG418">
        <v>1</v>
      </c>
      <c r="DH418">
        <v>-0.065</v>
      </c>
      <c r="DI418">
        <v>-0.008</v>
      </c>
      <c r="DJ418">
        <v>-3.246</v>
      </c>
      <c r="DK418">
        <v>-0.091</v>
      </c>
      <c r="DL418">
        <v>52</v>
      </c>
      <c r="DM418">
        <v>15</v>
      </c>
      <c r="DN418">
        <v>0.25</v>
      </c>
      <c r="DO418">
        <v>0.13</v>
      </c>
      <c r="DP418">
        <v>-26.2112</v>
      </c>
      <c r="DQ418">
        <v>-3.723039399624781</v>
      </c>
      <c r="DR418">
        <v>0.366805950742351</v>
      </c>
      <c r="DS418">
        <v>0</v>
      </c>
      <c r="DT418">
        <v>2.15305775</v>
      </c>
      <c r="DU418">
        <v>0.01277639774858931</v>
      </c>
      <c r="DV418">
        <v>0.001707028833236308</v>
      </c>
      <c r="DW418">
        <v>1</v>
      </c>
      <c r="DX418">
        <v>1</v>
      </c>
      <c r="DY418">
        <v>2</v>
      </c>
      <c r="DZ418" t="s">
        <v>363</v>
      </c>
      <c r="EA418">
        <v>3.22974</v>
      </c>
      <c r="EB418">
        <v>2.70456</v>
      </c>
      <c r="EC418">
        <v>0.118227</v>
      </c>
      <c r="ED418">
        <v>0.121989</v>
      </c>
      <c r="EE418">
        <v>0.0844728</v>
      </c>
      <c r="EF418">
        <v>0.0761613</v>
      </c>
      <c r="EG418">
        <v>28955.7</v>
      </c>
      <c r="EH418">
        <v>28090.1</v>
      </c>
      <c r="EI418">
        <v>31450.4</v>
      </c>
      <c r="EJ418">
        <v>30332</v>
      </c>
      <c r="EK418">
        <v>38578.5</v>
      </c>
      <c r="EL418">
        <v>37051.5</v>
      </c>
      <c r="EM418">
        <v>44086.5</v>
      </c>
      <c r="EN418">
        <v>42350.1</v>
      </c>
      <c r="EO418">
        <v>2.15342</v>
      </c>
      <c r="EP418">
        <v>1.855</v>
      </c>
      <c r="EQ418">
        <v>0.0600815</v>
      </c>
      <c r="ER418">
        <v>0</v>
      </c>
      <c r="ES418">
        <v>24.0179</v>
      </c>
      <c r="ET418">
        <v>999.9</v>
      </c>
      <c r="EU418">
        <v>69.09999999999999</v>
      </c>
      <c r="EV418">
        <v>25.4</v>
      </c>
      <c r="EW418">
        <v>23.0754</v>
      </c>
      <c r="EX418">
        <v>61.2319</v>
      </c>
      <c r="EY418">
        <v>24.7396</v>
      </c>
      <c r="EZ418">
        <v>1</v>
      </c>
      <c r="FA418">
        <v>-0.0137297</v>
      </c>
      <c r="FB418">
        <v>2.15948</v>
      </c>
      <c r="FC418">
        <v>20.1868</v>
      </c>
      <c r="FD418">
        <v>5.21729</v>
      </c>
      <c r="FE418">
        <v>11.998</v>
      </c>
      <c r="FF418">
        <v>4.96405</v>
      </c>
      <c r="FG418">
        <v>3.29548</v>
      </c>
      <c r="FH418">
        <v>9999</v>
      </c>
      <c r="FI418">
        <v>9999</v>
      </c>
      <c r="FJ418">
        <v>9999</v>
      </c>
      <c r="FK418">
        <v>149.1</v>
      </c>
      <c r="FL418">
        <v>4.97095</v>
      </c>
      <c r="FM418">
        <v>1.86768</v>
      </c>
      <c r="FN418">
        <v>1.85898</v>
      </c>
      <c r="FO418">
        <v>1.86509</v>
      </c>
      <c r="FP418">
        <v>1.86308</v>
      </c>
      <c r="FQ418">
        <v>1.86444</v>
      </c>
      <c r="FR418">
        <v>1.85989</v>
      </c>
      <c r="FS418">
        <v>1.86401</v>
      </c>
      <c r="FT418">
        <v>0</v>
      </c>
      <c r="FU418">
        <v>0</v>
      </c>
      <c r="FV418">
        <v>0</v>
      </c>
      <c r="FW418">
        <v>0</v>
      </c>
      <c r="FX418" t="s">
        <v>364</v>
      </c>
      <c r="FY418" t="s">
        <v>365</v>
      </c>
      <c r="FZ418" t="s">
        <v>366</v>
      </c>
      <c r="GA418" t="s">
        <v>366</v>
      </c>
      <c r="GB418" t="s">
        <v>366</v>
      </c>
      <c r="GC418" t="s">
        <v>366</v>
      </c>
      <c r="GD418">
        <v>0</v>
      </c>
      <c r="GE418">
        <v>100</v>
      </c>
      <c r="GF418">
        <v>100</v>
      </c>
      <c r="GG418">
        <v>-6.333</v>
      </c>
      <c r="GH418">
        <v>-0.0905</v>
      </c>
      <c r="GI418">
        <v>-2.868309889394353</v>
      </c>
      <c r="GJ418">
        <v>-0.006773961979547998</v>
      </c>
      <c r="GK418">
        <v>-8.296070481250098E-08</v>
      </c>
      <c r="GL418">
        <v>3.322967193956903E-10</v>
      </c>
      <c r="GM418">
        <v>-0.07871069313407227</v>
      </c>
      <c r="GN418">
        <v>-0.00208336341840114</v>
      </c>
      <c r="GO418">
        <v>8.801746095907445E-05</v>
      </c>
      <c r="GP418">
        <v>-2.677693255255651E-07</v>
      </c>
      <c r="GQ418">
        <v>3</v>
      </c>
      <c r="GR418">
        <v>2052</v>
      </c>
      <c r="GS418">
        <v>2</v>
      </c>
      <c r="GT418">
        <v>18</v>
      </c>
      <c r="GU418">
        <v>67.8</v>
      </c>
      <c r="GV418">
        <v>67.8</v>
      </c>
      <c r="GW418">
        <v>1.38672</v>
      </c>
      <c r="GX418">
        <v>2.37915</v>
      </c>
      <c r="GY418">
        <v>1.44775</v>
      </c>
      <c r="GZ418">
        <v>2.323</v>
      </c>
      <c r="HA418">
        <v>1.55151</v>
      </c>
      <c r="HB418">
        <v>2.40601</v>
      </c>
      <c r="HC418">
        <v>30.4584</v>
      </c>
      <c r="HD418">
        <v>14.2984</v>
      </c>
      <c r="HE418">
        <v>18</v>
      </c>
      <c r="HF418">
        <v>617.235</v>
      </c>
      <c r="HG418">
        <v>427.745</v>
      </c>
      <c r="HH418">
        <v>20.935</v>
      </c>
      <c r="HI418">
        <v>26.7202</v>
      </c>
      <c r="HJ418">
        <v>30.0003</v>
      </c>
      <c r="HK418">
        <v>26.671</v>
      </c>
      <c r="HL418">
        <v>26.5998</v>
      </c>
      <c r="HM418">
        <v>27.8041</v>
      </c>
      <c r="HN418">
        <v>46.5215</v>
      </c>
      <c r="HO418">
        <v>0</v>
      </c>
      <c r="HP418">
        <v>20.928</v>
      </c>
      <c r="HQ418">
        <v>551.519</v>
      </c>
      <c r="HR418">
        <v>13.9222</v>
      </c>
      <c r="HS418">
        <v>99.8194</v>
      </c>
      <c r="HT418">
        <v>101.201</v>
      </c>
    </row>
    <row r="419" spans="1:228">
      <c r="A419">
        <v>403</v>
      </c>
      <c r="B419">
        <v>1728495026.5</v>
      </c>
      <c r="C419">
        <v>4089</v>
      </c>
      <c r="D419" t="s">
        <v>1176</v>
      </c>
      <c r="E419" t="s">
        <v>1177</v>
      </c>
      <c r="F419">
        <v>5</v>
      </c>
      <c r="G419" t="s">
        <v>357</v>
      </c>
      <c r="H419" t="s">
        <v>1090</v>
      </c>
      <c r="I419" t="s">
        <v>359</v>
      </c>
      <c r="J419" t="s">
        <v>1091</v>
      </c>
      <c r="K419">
        <v>1728495019</v>
      </c>
      <c r="L419">
        <f>(M419)/1000</f>
        <v>0</v>
      </c>
      <c r="M419">
        <f>IF(BH419, AP419, AJ419)</f>
        <v>0</v>
      </c>
      <c r="N419">
        <f>IF(BH419, AK419, AI419)</f>
        <v>0</v>
      </c>
      <c r="O419">
        <f>BJ419 - IF(AW419&gt;1, N419*BD419*100.0/(AY419), 0)</f>
        <v>0</v>
      </c>
      <c r="P419">
        <f>((V419-L419/2)*O419-N419)/(V419+L419/2)</f>
        <v>0</v>
      </c>
      <c r="Q419">
        <f>P419*(BQ419+BR419)/1000.0</f>
        <v>0</v>
      </c>
      <c r="R419">
        <f>(BJ419 - IF(AW419&gt;1, N419*BD419*100.0/(AY419), 0))*(BQ419+BR419)/1000.0</f>
        <v>0</v>
      </c>
      <c r="S419">
        <f>2.0/((1/U419-1/T419)+SIGN(U419)*SQRT((1/U419-1/T419)*(1/U419-1/T419) + 4*BE419/((BE419+1)*(BE419+1))*(2*1/U419*1/T419-1/T419*1/T419)))</f>
        <v>0</v>
      </c>
      <c r="T419">
        <f>IF(LEFT(BF419,1)&lt;&gt;"0",IF(LEFT(BF419,1)="1",3.0,BG419),$D$5+$E$5*(BX419*BQ419/($K$5*1000))+$F$5*(BX419*BQ419/($K$5*1000))*MAX(MIN(BD419,$J$5),$I$5)*MAX(MIN(BD419,$J$5),$I$5)+$G$5*MAX(MIN(BD419,$J$5),$I$5)*(BX419*BQ419/($K$5*1000))+$H$5*(BX419*BQ419/($K$5*1000))*(BX419*BQ419/($K$5*1000)))</f>
        <v>0</v>
      </c>
      <c r="U419">
        <f>L419*(1000-(1000*0.61365*exp(17.502*Y419/(240.97+Y419))/(BQ419+BR419)+BL419)/2)/(1000*0.61365*exp(17.502*Y419/(240.97+Y419))/(BQ419+BR419)-BL419)</f>
        <v>0</v>
      </c>
      <c r="V419">
        <f>1/((BE419+1)/(S419/1.6)+1/(T419/1.37)) + BE419/((BE419+1)/(S419/1.6) + BE419/(T419/1.37))</f>
        <v>0</v>
      </c>
      <c r="W419">
        <f>(AZ419*BC419)</f>
        <v>0</v>
      </c>
      <c r="X419">
        <f>(BS419+(W419+2*0.95*5.67E-8*(((BS419+$B$7)+273)^4-(BS419+273)^4)-44100*L419)/(1.84*29.3*T419+8*0.95*5.67E-8*(BS419+273)^3))</f>
        <v>0</v>
      </c>
      <c r="Y419">
        <f>($C$7*BT419+$D$7*BU419+$E$7*X419)</f>
        <v>0</v>
      </c>
      <c r="Z419">
        <f>0.61365*exp(17.502*Y419/(240.97+Y419))</f>
        <v>0</v>
      </c>
      <c r="AA419">
        <f>(AB419/AC419*100)</f>
        <v>0</v>
      </c>
      <c r="AB419">
        <f>BL419*(BQ419+BR419)/1000</f>
        <v>0</v>
      </c>
      <c r="AC419">
        <f>0.61365*exp(17.502*BS419/(240.97+BS419))</f>
        <v>0</v>
      </c>
      <c r="AD419">
        <f>(Z419-BL419*(BQ419+BR419)/1000)</f>
        <v>0</v>
      </c>
      <c r="AE419">
        <f>(-L419*44100)</f>
        <v>0</v>
      </c>
      <c r="AF419">
        <f>2*29.3*T419*0.92*(BS419-Y419)</f>
        <v>0</v>
      </c>
      <c r="AG419">
        <f>2*0.95*5.67E-8*(((BS419+$B$7)+273)^4-(Y419+273)^4)</f>
        <v>0</v>
      </c>
      <c r="AH419">
        <f>W419+AG419+AE419+AF419</f>
        <v>0</v>
      </c>
      <c r="AI419">
        <f>BP419*AW419*(BK419-BJ419*(1000-AW419*BM419)/(1000-AW419*BL419))/(100*BD419)</f>
        <v>0</v>
      </c>
      <c r="AJ419">
        <f>1000*BP419*AW419*(BL419-BM419)/(100*BD419*(1000-AW419*BL419))</f>
        <v>0</v>
      </c>
      <c r="AK419">
        <f>(AL419 - AM419 - BQ419*1E3/(8.314*(BS419+273.15)) * AO419/BP419 * AN419) * BP419/(100*BD419) * (1000 - BM419)/1000</f>
        <v>0</v>
      </c>
      <c r="AL419">
        <v>549.5498702711052</v>
      </c>
      <c r="AM419">
        <v>528.1388181818182</v>
      </c>
      <c r="AN419">
        <v>2.503715563703345</v>
      </c>
      <c r="AO419">
        <v>66.78554749712461</v>
      </c>
      <c r="AP419">
        <f>(AR419 - AQ419 + BQ419*1E3/(8.314*(BS419+273.15)) * AT419/BP419 * AS419) * BP419/(100*BD419) * 1000/(1000 - AR419)</f>
        <v>0</v>
      </c>
      <c r="AQ419">
        <v>13.98366595298475</v>
      </c>
      <c r="AR419">
        <v>16.16489939393939</v>
      </c>
      <c r="AS419">
        <v>-2.749406447152219E-05</v>
      </c>
      <c r="AT419">
        <v>79.48988405471586</v>
      </c>
      <c r="AU419">
        <v>0</v>
      </c>
      <c r="AV419">
        <v>0</v>
      </c>
      <c r="AW419">
        <f>IF(AU419*$H$13&gt;=AY419,1.0,(AY419/(AY419-AU419*$H$13)))</f>
        <v>0</v>
      </c>
      <c r="AX419">
        <f>(AW419-1)*100</f>
        <v>0</v>
      </c>
      <c r="AY419">
        <f>MAX(0,($B$13+$C$13*BX419)/(1+$D$13*BX419)*BQ419/(BS419+273)*$E$13)</f>
        <v>0</v>
      </c>
      <c r="AZ419">
        <f>$B$11*BY419+$C$11*BZ419+$F$11*CK419*(1-CN419)</f>
        <v>0</v>
      </c>
      <c r="BA419">
        <f>AZ419*BB419</f>
        <v>0</v>
      </c>
      <c r="BB419">
        <f>($B$11*$D$9+$C$11*$D$9+$F$11*((CX419+CP419)/MAX(CX419+CP419+CY419, 0.1)*$I$9+CY419/MAX(CX419+CP419+CY419, 0.1)*$J$9))/($B$11+$C$11+$F$11)</f>
        <v>0</v>
      </c>
      <c r="BC419">
        <f>($B$11*$K$9+$C$11*$K$9+$F$11*((CX419+CP419)/MAX(CX419+CP419+CY419, 0.1)*$P$9+CY419/MAX(CX419+CP419+CY419, 0.1)*$Q$9))/($B$11+$C$11+$F$11)</f>
        <v>0</v>
      </c>
      <c r="BD419">
        <v>6</v>
      </c>
      <c r="BE419">
        <v>0.5</v>
      </c>
      <c r="BF419" t="s">
        <v>361</v>
      </c>
      <c r="BG419">
        <v>2</v>
      </c>
      <c r="BH419" t="b">
        <v>1</v>
      </c>
      <c r="BI419">
        <v>1728495019</v>
      </c>
      <c r="BJ419">
        <v>502.3814074074074</v>
      </c>
      <c r="BK419">
        <v>529.116037037037</v>
      </c>
      <c r="BL419">
        <v>16.16961111111111</v>
      </c>
      <c r="BM419">
        <v>14.00513333333333</v>
      </c>
      <c r="BN419">
        <v>508.6732962962963</v>
      </c>
      <c r="BO419">
        <v>16.26007777777778</v>
      </c>
      <c r="BP419">
        <v>600.0130740740741</v>
      </c>
      <c r="BQ419">
        <v>97.50713333333331</v>
      </c>
      <c r="BR419">
        <v>0.1000347777777778</v>
      </c>
      <c r="BS419">
        <v>24.77958148148148</v>
      </c>
      <c r="BT419">
        <v>25.00835555555556</v>
      </c>
      <c r="BU419">
        <v>999.9000000000001</v>
      </c>
      <c r="BV419">
        <v>0</v>
      </c>
      <c r="BW419">
        <v>0</v>
      </c>
      <c r="BX419">
        <v>10006.32407407407</v>
      </c>
      <c r="BY419">
        <v>0</v>
      </c>
      <c r="BZ419">
        <v>76.07991481481483</v>
      </c>
      <c r="CA419">
        <v>-26.73452222222222</v>
      </c>
      <c r="CB419">
        <v>510.6382962962964</v>
      </c>
      <c r="CC419">
        <v>536.6314444444444</v>
      </c>
      <c r="CD419">
        <v>2.164474444444445</v>
      </c>
      <c r="CE419">
        <v>529.116037037037</v>
      </c>
      <c r="CF419">
        <v>14.00513333333333</v>
      </c>
      <c r="CG419">
        <v>1.576652222222222</v>
      </c>
      <c r="CH419">
        <v>1.36559962962963</v>
      </c>
      <c r="CI419">
        <v>13.73248888888889</v>
      </c>
      <c r="CJ419">
        <v>11.54094814814815</v>
      </c>
      <c r="CK419">
        <v>1600.003333333333</v>
      </c>
      <c r="CL419">
        <v>0.6919915555555556</v>
      </c>
      <c r="CM419">
        <v>0.3080084444444445</v>
      </c>
      <c r="CN419">
        <v>0</v>
      </c>
      <c r="CO419">
        <v>2.183177777777778</v>
      </c>
      <c r="CP419">
        <v>0</v>
      </c>
      <c r="CQ419">
        <v>5316.937407407407</v>
      </c>
      <c r="CR419">
        <v>13790.17407407408</v>
      </c>
      <c r="CS419">
        <v>40.25437037037037</v>
      </c>
      <c r="CT419">
        <v>41.4234074074074</v>
      </c>
      <c r="CU419">
        <v>40.55988888888889</v>
      </c>
      <c r="CV419">
        <v>40.52055555555555</v>
      </c>
      <c r="CW419">
        <v>39.6408888888889</v>
      </c>
      <c r="CX419">
        <v>1107.187407407408</v>
      </c>
      <c r="CY419">
        <v>492.815925925926</v>
      </c>
      <c r="CZ419">
        <v>0</v>
      </c>
      <c r="DA419">
        <v>1728495083.2</v>
      </c>
      <c r="DB419">
        <v>0</v>
      </c>
      <c r="DC419">
        <v>1728490956.5</v>
      </c>
      <c r="DD419" t="s">
        <v>362</v>
      </c>
      <c r="DE419">
        <v>1728490952.5</v>
      </c>
      <c r="DF419">
        <v>1728490956.5</v>
      </c>
      <c r="DG419">
        <v>1</v>
      </c>
      <c r="DH419">
        <v>-0.065</v>
      </c>
      <c r="DI419">
        <v>-0.008</v>
      </c>
      <c r="DJ419">
        <v>-3.246</v>
      </c>
      <c r="DK419">
        <v>-0.091</v>
      </c>
      <c r="DL419">
        <v>52</v>
      </c>
      <c r="DM419">
        <v>15</v>
      </c>
      <c r="DN419">
        <v>0.25</v>
      </c>
      <c r="DO419">
        <v>0.13</v>
      </c>
      <c r="DP419">
        <v>-26.52915365853658</v>
      </c>
      <c r="DQ419">
        <v>-4.136920557491274</v>
      </c>
      <c r="DR419">
        <v>0.4139434332143095</v>
      </c>
      <c r="DS419">
        <v>0</v>
      </c>
      <c r="DT419">
        <v>2.160877317073171</v>
      </c>
      <c r="DU419">
        <v>0.1055027874564518</v>
      </c>
      <c r="DV419">
        <v>0.01295318531771527</v>
      </c>
      <c r="DW419">
        <v>0</v>
      </c>
      <c r="DX419">
        <v>0</v>
      </c>
      <c r="DY419">
        <v>2</v>
      </c>
      <c r="DZ419" t="s">
        <v>386</v>
      </c>
      <c r="EA419">
        <v>3.22972</v>
      </c>
      <c r="EB419">
        <v>2.70429</v>
      </c>
      <c r="EC419">
        <v>0.120285</v>
      </c>
      <c r="ED419">
        <v>0.124023</v>
      </c>
      <c r="EE419">
        <v>0.0844432</v>
      </c>
      <c r="EF419">
        <v>0.0760634</v>
      </c>
      <c r="EG419">
        <v>28888.3</v>
      </c>
      <c r="EH419">
        <v>28024.2</v>
      </c>
      <c r="EI419">
        <v>31450.6</v>
      </c>
      <c r="EJ419">
        <v>30331.1</v>
      </c>
      <c r="EK419">
        <v>38580.2</v>
      </c>
      <c r="EL419">
        <v>37054.9</v>
      </c>
      <c r="EM419">
        <v>44086.9</v>
      </c>
      <c r="EN419">
        <v>42349.5</v>
      </c>
      <c r="EO419">
        <v>2.15348</v>
      </c>
      <c r="EP419">
        <v>1.85492</v>
      </c>
      <c r="EQ419">
        <v>0.0595227</v>
      </c>
      <c r="ER419">
        <v>0</v>
      </c>
      <c r="ES419">
        <v>24.0166</v>
      </c>
      <c r="ET419">
        <v>999.9</v>
      </c>
      <c r="EU419">
        <v>69.09999999999999</v>
      </c>
      <c r="EV419">
        <v>25.4</v>
      </c>
      <c r="EW419">
        <v>23.076</v>
      </c>
      <c r="EX419">
        <v>61.2119</v>
      </c>
      <c r="EY419">
        <v>24.6514</v>
      </c>
      <c r="EZ419">
        <v>1</v>
      </c>
      <c r="FA419">
        <v>-0.0136687</v>
      </c>
      <c r="FB419">
        <v>1.18584</v>
      </c>
      <c r="FC419">
        <v>20.191</v>
      </c>
      <c r="FD419">
        <v>5.21729</v>
      </c>
      <c r="FE419">
        <v>11.998</v>
      </c>
      <c r="FF419">
        <v>4.9641</v>
      </c>
      <c r="FG419">
        <v>3.2955</v>
      </c>
      <c r="FH419">
        <v>9999</v>
      </c>
      <c r="FI419">
        <v>9999</v>
      </c>
      <c r="FJ419">
        <v>9999</v>
      </c>
      <c r="FK419">
        <v>149.1</v>
      </c>
      <c r="FL419">
        <v>4.97095</v>
      </c>
      <c r="FM419">
        <v>1.86768</v>
      </c>
      <c r="FN419">
        <v>1.85898</v>
      </c>
      <c r="FO419">
        <v>1.86508</v>
      </c>
      <c r="FP419">
        <v>1.8631</v>
      </c>
      <c r="FQ419">
        <v>1.86444</v>
      </c>
      <c r="FR419">
        <v>1.85989</v>
      </c>
      <c r="FS419">
        <v>1.86401</v>
      </c>
      <c r="FT419">
        <v>0</v>
      </c>
      <c r="FU419">
        <v>0</v>
      </c>
      <c r="FV419">
        <v>0</v>
      </c>
      <c r="FW419">
        <v>0</v>
      </c>
      <c r="FX419" t="s">
        <v>364</v>
      </c>
      <c r="FY419" t="s">
        <v>365</v>
      </c>
      <c r="FZ419" t="s">
        <v>366</v>
      </c>
      <c r="GA419" t="s">
        <v>366</v>
      </c>
      <c r="GB419" t="s">
        <v>366</v>
      </c>
      <c r="GC419" t="s">
        <v>366</v>
      </c>
      <c r="GD419">
        <v>0</v>
      </c>
      <c r="GE419">
        <v>100</v>
      </c>
      <c r="GF419">
        <v>100</v>
      </c>
      <c r="GG419">
        <v>-6.414</v>
      </c>
      <c r="GH419">
        <v>-0.09039999999999999</v>
      </c>
      <c r="GI419">
        <v>-2.868309889394353</v>
      </c>
      <c r="GJ419">
        <v>-0.006773961979547998</v>
      </c>
      <c r="GK419">
        <v>-8.296070481250098E-08</v>
      </c>
      <c r="GL419">
        <v>3.322967193956903E-10</v>
      </c>
      <c r="GM419">
        <v>-0.07871069313407227</v>
      </c>
      <c r="GN419">
        <v>-0.00208336341840114</v>
      </c>
      <c r="GO419">
        <v>8.801746095907445E-05</v>
      </c>
      <c r="GP419">
        <v>-2.677693255255651E-07</v>
      </c>
      <c r="GQ419">
        <v>3</v>
      </c>
      <c r="GR419">
        <v>2052</v>
      </c>
      <c r="GS419">
        <v>2</v>
      </c>
      <c r="GT419">
        <v>18</v>
      </c>
      <c r="GU419">
        <v>67.90000000000001</v>
      </c>
      <c r="GV419">
        <v>67.8</v>
      </c>
      <c r="GW419">
        <v>1.41113</v>
      </c>
      <c r="GX419">
        <v>2.37915</v>
      </c>
      <c r="GY419">
        <v>1.44897</v>
      </c>
      <c r="GZ419">
        <v>2.323</v>
      </c>
      <c r="HA419">
        <v>1.55151</v>
      </c>
      <c r="HB419">
        <v>2.23389</v>
      </c>
      <c r="HC419">
        <v>30.4584</v>
      </c>
      <c r="HD419">
        <v>14.2896</v>
      </c>
      <c r="HE419">
        <v>18</v>
      </c>
      <c r="HF419">
        <v>617.319</v>
      </c>
      <c r="HG419">
        <v>427.732</v>
      </c>
      <c r="HH419">
        <v>20.9357</v>
      </c>
      <c r="HI419">
        <v>26.7244</v>
      </c>
      <c r="HJ419">
        <v>30.0002</v>
      </c>
      <c r="HK419">
        <v>26.6755</v>
      </c>
      <c r="HL419">
        <v>26.6039</v>
      </c>
      <c r="HM419">
        <v>28.3364</v>
      </c>
      <c r="HN419">
        <v>46.5215</v>
      </c>
      <c r="HO419">
        <v>0</v>
      </c>
      <c r="HP419">
        <v>21.4272</v>
      </c>
      <c r="HQ419">
        <v>566.569</v>
      </c>
      <c r="HR419">
        <v>13.9238</v>
      </c>
      <c r="HS419">
        <v>99.8202</v>
      </c>
      <c r="HT419">
        <v>101.199</v>
      </c>
    </row>
    <row r="420" spans="1:228">
      <c r="A420">
        <v>404</v>
      </c>
      <c r="B420">
        <v>1728495031.5</v>
      </c>
      <c r="C420">
        <v>4094</v>
      </c>
      <c r="D420" t="s">
        <v>1178</v>
      </c>
      <c r="E420" t="s">
        <v>1179</v>
      </c>
      <c r="F420">
        <v>5</v>
      </c>
      <c r="G420" t="s">
        <v>357</v>
      </c>
      <c r="H420" t="s">
        <v>1090</v>
      </c>
      <c r="I420" t="s">
        <v>359</v>
      </c>
      <c r="J420" t="s">
        <v>1091</v>
      </c>
      <c r="K420">
        <v>1728495023.714286</v>
      </c>
      <c r="L420">
        <f>(M420)/1000</f>
        <v>0</v>
      </c>
      <c r="M420">
        <f>IF(BH420, AP420, AJ420)</f>
        <v>0</v>
      </c>
      <c r="N420">
        <f>IF(BH420, AK420, AI420)</f>
        <v>0</v>
      </c>
      <c r="O420">
        <f>BJ420 - IF(AW420&gt;1, N420*BD420*100.0/(AY420), 0)</f>
        <v>0</v>
      </c>
      <c r="P420">
        <f>((V420-L420/2)*O420-N420)/(V420+L420/2)</f>
        <v>0</v>
      </c>
      <c r="Q420">
        <f>P420*(BQ420+BR420)/1000.0</f>
        <v>0</v>
      </c>
      <c r="R420">
        <f>(BJ420 - IF(AW420&gt;1, N420*BD420*100.0/(AY420), 0))*(BQ420+BR420)/1000.0</f>
        <v>0</v>
      </c>
      <c r="S420">
        <f>2.0/((1/U420-1/T420)+SIGN(U420)*SQRT((1/U420-1/T420)*(1/U420-1/T420) + 4*BE420/((BE420+1)*(BE420+1))*(2*1/U420*1/T420-1/T420*1/T420)))</f>
        <v>0</v>
      </c>
      <c r="T420">
        <f>IF(LEFT(BF420,1)&lt;&gt;"0",IF(LEFT(BF420,1)="1",3.0,BG420),$D$5+$E$5*(BX420*BQ420/($K$5*1000))+$F$5*(BX420*BQ420/($K$5*1000))*MAX(MIN(BD420,$J$5),$I$5)*MAX(MIN(BD420,$J$5),$I$5)+$G$5*MAX(MIN(BD420,$J$5),$I$5)*(BX420*BQ420/($K$5*1000))+$H$5*(BX420*BQ420/($K$5*1000))*(BX420*BQ420/($K$5*1000)))</f>
        <v>0</v>
      </c>
      <c r="U420">
        <f>L420*(1000-(1000*0.61365*exp(17.502*Y420/(240.97+Y420))/(BQ420+BR420)+BL420)/2)/(1000*0.61365*exp(17.502*Y420/(240.97+Y420))/(BQ420+BR420)-BL420)</f>
        <v>0</v>
      </c>
      <c r="V420">
        <f>1/((BE420+1)/(S420/1.6)+1/(T420/1.37)) + BE420/((BE420+1)/(S420/1.6) + BE420/(T420/1.37))</f>
        <v>0</v>
      </c>
      <c r="W420">
        <f>(AZ420*BC420)</f>
        <v>0</v>
      </c>
      <c r="X420">
        <f>(BS420+(W420+2*0.95*5.67E-8*(((BS420+$B$7)+273)^4-(BS420+273)^4)-44100*L420)/(1.84*29.3*T420+8*0.95*5.67E-8*(BS420+273)^3))</f>
        <v>0</v>
      </c>
      <c r="Y420">
        <f>($C$7*BT420+$D$7*BU420+$E$7*X420)</f>
        <v>0</v>
      </c>
      <c r="Z420">
        <f>0.61365*exp(17.502*Y420/(240.97+Y420))</f>
        <v>0</v>
      </c>
      <c r="AA420">
        <f>(AB420/AC420*100)</f>
        <v>0</v>
      </c>
      <c r="AB420">
        <f>BL420*(BQ420+BR420)/1000</f>
        <v>0</v>
      </c>
      <c r="AC420">
        <f>0.61365*exp(17.502*BS420/(240.97+BS420))</f>
        <v>0</v>
      </c>
      <c r="AD420">
        <f>(Z420-BL420*(BQ420+BR420)/1000)</f>
        <v>0</v>
      </c>
      <c r="AE420">
        <f>(-L420*44100)</f>
        <v>0</v>
      </c>
      <c r="AF420">
        <f>2*29.3*T420*0.92*(BS420-Y420)</f>
        <v>0</v>
      </c>
      <c r="AG420">
        <f>2*0.95*5.67E-8*(((BS420+$B$7)+273)^4-(Y420+273)^4)</f>
        <v>0</v>
      </c>
      <c r="AH420">
        <f>W420+AG420+AE420+AF420</f>
        <v>0</v>
      </c>
      <c r="AI420">
        <f>BP420*AW420*(BK420-BJ420*(1000-AW420*BM420)/(1000-AW420*BL420))/(100*BD420)</f>
        <v>0</v>
      </c>
      <c r="AJ420">
        <f>1000*BP420*AW420*(BL420-BM420)/(100*BD420*(1000-AW420*BL420))</f>
        <v>0</v>
      </c>
      <c r="AK420">
        <f>(AL420 - AM420 - BQ420*1E3/(8.314*(BS420+273.15)) * AO420/BP420 * AN420) * BP420/(100*BD420) * (1000 - BM420)/1000</f>
        <v>0</v>
      </c>
      <c r="AL420">
        <v>562.4282954162596</v>
      </c>
      <c r="AM420">
        <v>540.6215090909094</v>
      </c>
      <c r="AN420">
        <v>2.498090553904882</v>
      </c>
      <c r="AO420">
        <v>66.78554749712461</v>
      </c>
      <c r="AP420">
        <f>(AR420 - AQ420 + BQ420*1E3/(8.314*(BS420+273.15)) * AT420/BP420 * AS420) * BP420/(100*BD420) * 1000/(1000 - AR420)</f>
        <v>0</v>
      </c>
      <c r="AQ420">
        <v>13.97714667394589</v>
      </c>
      <c r="AR420">
        <v>16.16431878787879</v>
      </c>
      <c r="AS420">
        <v>-2.457589670694035E-05</v>
      </c>
      <c r="AT420">
        <v>79.48988405471586</v>
      </c>
      <c r="AU420">
        <v>0</v>
      </c>
      <c r="AV420">
        <v>0</v>
      </c>
      <c r="AW420">
        <f>IF(AU420*$H$13&gt;=AY420,1.0,(AY420/(AY420-AU420*$H$13)))</f>
        <v>0</v>
      </c>
      <c r="AX420">
        <f>(AW420-1)*100</f>
        <v>0</v>
      </c>
      <c r="AY420">
        <f>MAX(0,($B$13+$C$13*BX420)/(1+$D$13*BX420)*BQ420/(BS420+273)*$E$13)</f>
        <v>0</v>
      </c>
      <c r="AZ420">
        <f>$B$11*BY420+$C$11*BZ420+$F$11*CK420*(1-CN420)</f>
        <v>0</v>
      </c>
      <c r="BA420">
        <f>AZ420*BB420</f>
        <v>0</v>
      </c>
      <c r="BB420">
        <f>($B$11*$D$9+$C$11*$D$9+$F$11*((CX420+CP420)/MAX(CX420+CP420+CY420, 0.1)*$I$9+CY420/MAX(CX420+CP420+CY420, 0.1)*$J$9))/($B$11+$C$11+$F$11)</f>
        <v>0</v>
      </c>
      <c r="BC420">
        <f>($B$11*$K$9+$C$11*$K$9+$F$11*((CX420+CP420)/MAX(CX420+CP420+CY420, 0.1)*$P$9+CY420/MAX(CX420+CP420+CY420, 0.1)*$Q$9))/($B$11+$C$11+$F$11)</f>
        <v>0</v>
      </c>
      <c r="BD420">
        <v>6</v>
      </c>
      <c r="BE420">
        <v>0.5</v>
      </c>
      <c r="BF420" t="s">
        <v>361</v>
      </c>
      <c r="BG420">
        <v>2</v>
      </c>
      <c r="BH420" t="b">
        <v>1</v>
      </c>
      <c r="BI420">
        <v>1728495023.714286</v>
      </c>
      <c r="BJ420">
        <v>513.9631785714287</v>
      </c>
      <c r="BK420">
        <v>541.0132142857143</v>
      </c>
      <c r="BL420">
        <v>16.16766071428571</v>
      </c>
      <c r="BM420">
        <v>13.99367857142857</v>
      </c>
      <c r="BN420">
        <v>520.3318571428571</v>
      </c>
      <c r="BO420">
        <v>16.25813214285714</v>
      </c>
      <c r="BP420">
        <v>599.9966428571427</v>
      </c>
      <c r="BQ420">
        <v>97.50754642857144</v>
      </c>
      <c r="BR420">
        <v>0.09998515357142856</v>
      </c>
      <c r="BS420">
        <v>24.77305714285714</v>
      </c>
      <c r="BT420">
        <v>25.00063571428572</v>
      </c>
      <c r="BU420">
        <v>999.9000000000002</v>
      </c>
      <c r="BV420">
        <v>0</v>
      </c>
      <c r="BW420">
        <v>0</v>
      </c>
      <c r="BX420">
        <v>10003.95321428572</v>
      </c>
      <c r="BY420">
        <v>0</v>
      </c>
      <c r="BZ420">
        <v>76.054</v>
      </c>
      <c r="CA420">
        <v>-27.04997142857143</v>
      </c>
      <c r="CB420">
        <v>522.4092857142857</v>
      </c>
      <c r="CC420">
        <v>548.6911428571428</v>
      </c>
      <c r="CD420">
        <v>2.173980357142857</v>
      </c>
      <c r="CE420">
        <v>541.0132142857143</v>
      </c>
      <c r="CF420">
        <v>13.99367857142857</v>
      </c>
      <c r="CG420">
        <v>1.576468928571429</v>
      </c>
      <c r="CH420">
        <v>1.364488928571429</v>
      </c>
      <c r="CI420">
        <v>13.7307</v>
      </c>
      <c r="CJ420">
        <v>11.52863571428571</v>
      </c>
      <c r="CK420">
        <v>1600.012142857143</v>
      </c>
      <c r="CL420">
        <v>0.6919910000000001</v>
      </c>
      <c r="CM420">
        <v>0.308009</v>
      </c>
      <c r="CN420">
        <v>0</v>
      </c>
      <c r="CO420">
        <v>2.218271428571429</v>
      </c>
      <c r="CP420">
        <v>0</v>
      </c>
      <c r="CQ420">
        <v>5318.231785714286</v>
      </c>
      <c r="CR420">
        <v>13790.24285714286</v>
      </c>
      <c r="CS420">
        <v>40.32789285714285</v>
      </c>
      <c r="CT420">
        <v>41.46849999999998</v>
      </c>
      <c r="CU420">
        <v>40.63360714285714</v>
      </c>
      <c r="CV420">
        <v>40.60467857142857</v>
      </c>
      <c r="CW420">
        <v>39.70514285714285</v>
      </c>
      <c r="CX420">
        <v>1107.192857142857</v>
      </c>
      <c r="CY420">
        <v>492.8192857142857</v>
      </c>
      <c r="CZ420">
        <v>0</v>
      </c>
      <c r="DA420">
        <v>1728495088.6</v>
      </c>
      <c r="DB420">
        <v>0</v>
      </c>
      <c r="DC420">
        <v>1728490956.5</v>
      </c>
      <c r="DD420" t="s">
        <v>362</v>
      </c>
      <c r="DE420">
        <v>1728490952.5</v>
      </c>
      <c r="DF420">
        <v>1728490956.5</v>
      </c>
      <c r="DG420">
        <v>1</v>
      </c>
      <c r="DH420">
        <v>-0.065</v>
      </c>
      <c r="DI420">
        <v>-0.008</v>
      </c>
      <c r="DJ420">
        <v>-3.246</v>
      </c>
      <c r="DK420">
        <v>-0.091</v>
      </c>
      <c r="DL420">
        <v>52</v>
      </c>
      <c r="DM420">
        <v>15</v>
      </c>
      <c r="DN420">
        <v>0.25</v>
      </c>
      <c r="DO420">
        <v>0.13</v>
      </c>
      <c r="DP420">
        <v>-26.79861219512195</v>
      </c>
      <c r="DQ420">
        <v>-4.078678745644601</v>
      </c>
      <c r="DR420">
        <v>0.4085098262514157</v>
      </c>
      <c r="DS420">
        <v>0</v>
      </c>
      <c r="DT420">
        <v>2.167074390243902</v>
      </c>
      <c r="DU420">
        <v>0.1350756794425081</v>
      </c>
      <c r="DV420">
        <v>0.0149033851202615</v>
      </c>
      <c r="DW420">
        <v>0</v>
      </c>
      <c r="DX420">
        <v>0</v>
      </c>
      <c r="DY420">
        <v>2</v>
      </c>
      <c r="DZ420" t="s">
        <v>386</v>
      </c>
      <c r="EA420">
        <v>3.22974</v>
      </c>
      <c r="EB420">
        <v>2.70434</v>
      </c>
      <c r="EC420">
        <v>0.122311</v>
      </c>
      <c r="ED420">
        <v>0.126035</v>
      </c>
      <c r="EE420">
        <v>0.0844505</v>
      </c>
      <c r="EF420">
        <v>0.0760733</v>
      </c>
      <c r="EG420">
        <v>28822.1</v>
      </c>
      <c r="EH420">
        <v>27959.8</v>
      </c>
      <c r="EI420">
        <v>31451</v>
      </c>
      <c r="EJ420">
        <v>30331</v>
      </c>
      <c r="EK420">
        <v>38580.3</v>
      </c>
      <c r="EL420">
        <v>37054.6</v>
      </c>
      <c r="EM420">
        <v>44087.3</v>
      </c>
      <c r="EN420">
        <v>42349.5</v>
      </c>
      <c r="EO420">
        <v>2.15345</v>
      </c>
      <c r="EP420">
        <v>1.85515</v>
      </c>
      <c r="EQ420">
        <v>0.0594258</v>
      </c>
      <c r="ER420">
        <v>0</v>
      </c>
      <c r="ES420">
        <v>24.0149</v>
      </c>
      <c r="ET420">
        <v>999.9</v>
      </c>
      <c r="EU420">
        <v>69.09999999999999</v>
      </c>
      <c r="EV420">
        <v>25.4</v>
      </c>
      <c r="EW420">
        <v>23.078</v>
      </c>
      <c r="EX420">
        <v>61.2819</v>
      </c>
      <c r="EY420">
        <v>24.4191</v>
      </c>
      <c r="EZ420">
        <v>1</v>
      </c>
      <c r="FA420">
        <v>-0.0168445</v>
      </c>
      <c r="FB420">
        <v>0.696825</v>
      </c>
      <c r="FC420">
        <v>20.1992</v>
      </c>
      <c r="FD420">
        <v>5.21759</v>
      </c>
      <c r="FE420">
        <v>11.998</v>
      </c>
      <c r="FF420">
        <v>4.9642</v>
      </c>
      <c r="FG420">
        <v>3.29565</v>
      </c>
      <c r="FH420">
        <v>9999</v>
      </c>
      <c r="FI420">
        <v>9999</v>
      </c>
      <c r="FJ420">
        <v>9999</v>
      </c>
      <c r="FK420">
        <v>149.1</v>
      </c>
      <c r="FL420">
        <v>4.97097</v>
      </c>
      <c r="FM420">
        <v>1.86768</v>
      </c>
      <c r="FN420">
        <v>1.85898</v>
      </c>
      <c r="FO420">
        <v>1.8651</v>
      </c>
      <c r="FP420">
        <v>1.86308</v>
      </c>
      <c r="FQ420">
        <v>1.86446</v>
      </c>
      <c r="FR420">
        <v>1.85989</v>
      </c>
      <c r="FS420">
        <v>1.86401</v>
      </c>
      <c r="FT420">
        <v>0</v>
      </c>
      <c r="FU420">
        <v>0</v>
      </c>
      <c r="FV420">
        <v>0</v>
      </c>
      <c r="FW420">
        <v>0</v>
      </c>
      <c r="FX420" t="s">
        <v>364</v>
      </c>
      <c r="FY420" t="s">
        <v>365</v>
      </c>
      <c r="FZ420" t="s">
        <v>366</v>
      </c>
      <c r="GA420" t="s">
        <v>366</v>
      </c>
      <c r="GB420" t="s">
        <v>366</v>
      </c>
      <c r="GC420" t="s">
        <v>366</v>
      </c>
      <c r="GD420">
        <v>0</v>
      </c>
      <c r="GE420">
        <v>100</v>
      </c>
      <c r="GF420">
        <v>100</v>
      </c>
      <c r="GG420">
        <v>-6.495</v>
      </c>
      <c r="GH420">
        <v>-0.0905</v>
      </c>
      <c r="GI420">
        <v>-2.868309889394353</v>
      </c>
      <c r="GJ420">
        <v>-0.006773961979547998</v>
      </c>
      <c r="GK420">
        <v>-8.296070481250098E-08</v>
      </c>
      <c r="GL420">
        <v>3.322967193956903E-10</v>
      </c>
      <c r="GM420">
        <v>-0.07871069313407227</v>
      </c>
      <c r="GN420">
        <v>-0.00208336341840114</v>
      </c>
      <c r="GO420">
        <v>8.801746095907445E-05</v>
      </c>
      <c r="GP420">
        <v>-2.677693255255651E-07</v>
      </c>
      <c r="GQ420">
        <v>3</v>
      </c>
      <c r="GR420">
        <v>2052</v>
      </c>
      <c r="GS420">
        <v>2</v>
      </c>
      <c r="GT420">
        <v>18</v>
      </c>
      <c r="GU420">
        <v>68</v>
      </c>
      <c r="GV420">
        <v>67.90000000000001</v>
      </c>
      <c r="GW420">
        <v>1.43921</v>
      </c>
      <c r="GX420">
        <v>2.38403</v>
      </c>
      <c r="GY420">
        <v>1.44897</v>
      </c>
      <c r="GZ420">
        <v>2.323</v>
      </c>
      <c r="HA420">
        <v>1.55151</v>
      </c>
      <c r="HB420">
        <v>2.29736</v>
      </c>
      <c r="HC420">
        <v>30.4584</v>
      </c>
      <c r="HD420">
        <v>14.2984</v>
      </c>
      <c r="HE420">
        <v>18</v>
      </c>
      <c r="HF420">
        <v>617.346</v>
      </c>
      <c r="HG420">
        <v>427.893</v>
      </c>
      <c r="HH420">
        <v>21.3588</v>
      </c>
      <c r="HI420">
        <v>26.7283</v>
      </c>
      <c r="HJ420">
        <v>29.9982</v>
      </c>
      <c r="HK420">
        <v>26.6797</v>
      </c>
      <c r="HL420">
        <v>26.6078</v>
      </c>
      <c r="HM420">
        <v>28.8288</v>
      </c>
      <c r="HN420">
        <v>46.5215</v>
      </c>
      <c r="HO420">
        <v>0</v>
      </c>
      <c r="HP420">
        <v>21.432</v>
      </c>
      <c r="HQ420">
        <v>576.735</v>
      </c>
      <c r="HR420">
        <v>13.9045</v>
      </c>
      <c r="HS420">
        <v>99.8212</v>
      </c>
      <c r="HT420">
        <v>101.199</v>
      </c>
    </row>
    <row r="421" spans="1:228">
      <c r="A421">
        <v>405</v>
      </c>
      <c r="B421">
        <v>1728495036.5</v>
      </c>
      <c r="C421">
        <v>4099</v>
      </c>
      <c r="D421" t="s">
        <v>1180</v>
      </c>
      <c r="E421" t="s">
        <v>1181</v>
      </c>
      <c r="F421">
        <v>5</v>
      </c>
      <c r="G421" t="s">
        <v>357</v>
      </c>
      <c r="H421" t="s">
        <v>1090</v>
      </c>
      <c r="I421" t="s">
        <v>359</v>
      </c>
      <c r="J421" t="s">
        <v>1091</v>
      </c>
      <c r="K421">
        <v>1728495029</v>
      </c>
      <c r="L421">
        <f>(M421)/1000</f>
        <v>0</v>
      </c>
      <c r="M421">
        <f>IF(BH421, AP421, AJ421)</f>
        <v>0</v>
      </c>
      <c r="N421">
        <f>IF(BH421, AK421, AI421)</f>
        <v>0</v>
      </c>
      <c r="O421">
        <f>BJ421 - IF(AW421&gt;1, N421*BD421*100.0/(AY421), 0)</f>
        <v>0</v>
      </c>
      <c r="P421">
        <f>((V421-L421/2)*O421-N421)/(V421+L421/2)</f>
        <v>0</v>
      </c>
      <c r="Q421">
        <f>P421*(BQ421+BR421)/1000.0</f>
        <v>0</v>
      </c>
      <c r="R421">
        <f>(BJ421 - IF(AW421&gt;1, N421*BD421*100.0/(AY421), 0))*(BQ421+BR421)/1000.0</f>
        <v>0</v>
      </c>
      <c r="S421">
        <f>2.0/((1/U421-1/T421)+SIGN(U421)*SQRT((1/U421-1/T421)*(1/U421-1/T421) + 4*BE421/((BE421+1)*(BE421+1))*(2*1/U421*1/T421-1/T421*1/T421)))</f>
        <v>0</v>
      </c>
      <c r="T421">
        <f>IF(LEFT(BF421,1)&lt;&gt;"0",IF(LEFT(BF421,1)="1",3.0,BG421),$D$5+$E$5*(BX421*BQ421/($K$5*1000))+$F$5*(BX421*BQ421/($K$5*1000))*MAX(MIN(BD421,$J$5),$I$5)*MAX(MIN(BD421,$J$5),$I$5)+$G$5*MAX(MIN(BD421,$J$5),$I$5)*(BX421*BQ421/($K$5*1000))+$H$5*(BX421*BQ421/($K$5*1000))*(BX421*BQ421/($K$5*1000)))</f>
        <v>0</v>
      </c>
      <c r="U421">
        <f>L421*(1000-(1000*0.61365*exp(17.502*Y421/(240.97+Y421))/(BQ421+BR421)+BL421)/2)/(1000*0.61365*exp(17.502*Y421/(240.97+Y421))/(BQ421+BR421)-BL421)</f>
        <v>0</v>
      </c>
      <c r="V421">
        <f>1/((BE421+1)/(S421/1.6)+1/(T421/1.37)) + BE421/((BE421+1)/(S421/1.6) + BE421/(T421/1.37))</f>
        <v>0</v>
      </c>
      <c r="W421">
        <f>(AZ421*BC421)</f>
        <v>0</v>
      </c>
      <c r="X421">
        <f>(BS421+(W421+2*0.95*5.67E-8*(((BS421+$B$7)+273)^4-(BS421+273)^4)-44100*L421)/(1.84*29.3*T421+8*0.95*5.67E-8*(BS421+273)^3))</f>
        <v>0</v>
      </c>
      <c r="Y421">
        <f>($C$7*BT421+$D$7*BU421+$E$7*X421)</f>
        <v>0</v>
      </c>
      <c r="Z421">
        <f>0.61365*exp(17.502*Y421/(240.97+Y421))</f>
        <v>0</v>
      </c>
      <c r="AA421">
        <f>(AB421/AC421*100)</f>
        <v>0</v>
      </c>
      <c r="AB421">
        <f>BL421*(BQ421+BR421)/1000</f>
        <v>0</v>
      </c>
      <c r="AC421">
        <f>0.61365*exp(17.502*BS421/(240.97+BS421))</f>
        <v>0</v>
      </c>
      <c r="AD421">
        <f>(Z421-BL421*(BQ421+BR421)/1000)</f>
        <v>0</v>
      </c>
      <c r="AE421">
        <f>(-L421*44100)</f>
        <v>0</v>
      </c>
      <c r="AF421">
        <f>2*29.3*T421*0.92*(BS421-Y421)</f>
        <v>0</v>
      </c>
      <c r="AG421">
        <f>2*0.95*5.67E-8*(((BS421+$B$7)+273)^4-(Y421+273)^4)</f>
        <v>0</v>
      </c>
      <c r="AH421">
        <f>W421+AG421+AE421+AF421</f>
        <v>0</v>
      </c>
      <c r="AI421">
        <f>BP421*AW421*(BK421-BJ421*(1000-AW421*BM421)/(1000-AW421*BL421))/(100*BD421)</f>
        <v>0</v>
      </c>
      <c r="AJ421">
        <f>1000*BP421*AW421*(BL421-BM421)/(100*BD421*(1000-AW421*BL421))</f>
        <v>0</v>
      </c>
      <c r="AK421">
        <f>(AL421 - AM421 - BQ421*1E3/(8.314*(BS421+273.15)) * AO421/BP421 * AN421) * BP421/(100*BD421) * (1000 - BM421)/1000</f>
        <v>0</v>
      </c>
      <c r="AL421">
        <v>575.0141371253186</v>
      </c>
      <c r="AM421">
        <v>553.0703878787876</v>
      </c>
      <c r="AN421">
        <v>2.480805295915034</v>
      </c>
      <c r="AO421">
        <v>66.78554749712461</v>
      </c>
      <c r="AP421">
        <f>(AR421 - AQ421 + BQ421*1E3/(8.314*(BS421+273.15)) * AT421/BP421 * AS421) * BP421/(100*BD421) * 1000/(1000 - AR421)</f>
        <v>0</v>
      </c>
      <c r="AQ421">
        <v>13.98297600806253</v>
      </c>
      <c r="AR421">
        <v>16.17911454545454</v>
      </c>
      <c r="AS421">
        <v>6.711471870774488E-05</v>
      </c>
      <c r="AT421">
        <v>79.48988405471586</v>
      </c>
      <c r="AU421">
        <v>0</v>
      </c>
      <c r="AV421">
        <v>0</v>
      </c>
      <c r="AW421">
        <f>IF(AU421*$H$13&gt;=AY421,1.0,(AY421/(AY421-AU421*$H$13)))</f>
        <v>0</v>
      </c>
      <c r="AX421">
        <f>(AW421-1)*100</f>
        <v>0</v>
      </c>
      <c r="AY421">
        <f>MAX(0,($B$13+$C$13*BX421)/(1+$D$13*BX421)*BQ421/(BS421+273)*$E$13)</f>
        <v>0</v>
      </c>
      <c r="AZ421">
        <f>$B$11*BY421+$C$11*BZ421+$F$11*CK421*(1-CN421)</f>
        <v>0</v>
      </c>
      <c r="BA421">
        <f>AZ421*BB421</f>
        <v>0</v>
      </c>
      <c r="BB421">
        <f>($B$11*$D$9+$C$11*$D$9+$F$11*((CX421+CP421)/MAX(CX421+CP421+CY421, 0.1)*$I$9+CY421/MAX(CX421+CP421+CY421, 0.1)*$J$9))/($B$11+$C$11+$F$11)</f>
        <v>0</v>
      </c>
      <c r="BC421">
        <f>($B$11*$K$9+$C$11*$K$9+$F$11*((CX421+CP421)/MAX(CX421+CP421+CY421, 0.1)*$P$9+CY421/MAX(CX421+CP421+CY421, 0.1)*$Q$9))/($B$11+$C$11+$F$11)</f>
        <v>0</v>
      </c>
      <c r="BD421">
        <v>6</v>
      </c>
      <c r="BE421">
        <v>0.5</v>
      </c>
      <c r="BF421" t="s">
        <v>361</v>
      </c>
      <c r="BG421">
        <v>2</v>
      </c>
      <c r="BH421" t="b">
        <v>1</v>
      </c>
      <c r="BI421">
        <v>1728495029</v>
      </c>
      <c r="BJ421">
        <v>526.9613703703703</v>
      </c>
      <c r="BK421">
        <v>554.2818518518519</v>
      </c>
      <c r="BL421">
        <v>16.16813703703704</v>
      </c>
      <c r="BM421">
        <v>13.98189259259259</v>
      </c>
      <c r="BN421">
        <v>533.4161481481481</v>
      </c>
      <c r="BO421">
        <v>16.2586</v>
      </c>
      <c r="BP421">
        <v>600.0078888888888</v>
      </c>
      <c r="BQ421">
        <v>97.50800740740742</v>
      </c>
      <c r="BR421">
        <v>0.09998615555555555</v>
      </c>
      <c r="BS421">
        <v>24.77270740740741</v>
      </c>
      <c r="BT421">
        <v>24.99308518518518</v>
      </c>
      <c r="BU421">
        <v>999.9000000000001</v>
      </c>
      <c r="BV421">
        <v>0</v>
      </c>
      <c r="BW421">
        <v>0</v>
      </c>
      <c r="BX421">
        <v>10006.64814814815</v>
      </c>
      <c r="BY421">
        <v>0</v>
      </c>
      <c r="BZ421">
        <v>76.01664444444444</v>
      </c>
      <c r="CA421">
        <v>-27.32052592592592</v>
      </c>
      <c r="CB421">
        <v>535.6213333333334</v>
      </c>
      <c r="CC421">
        <v>562.1415555555554</v>
      </c>
      <c r="CD421">
        <v>2.186244074074074</v>
      </c>
      <c r="CE421">
        <v>554.2818518518519</v>
      </c>
      <c r="CF421">
        <v>13.98189259259259</v>
      </c>
      <c r="CG421">
        <v>1.576522222222222</v>
      </c>
      <c r="CH421">
        <v>1.363345925925926</v>
      </c>
      <c r="CI421">
        <v>13.73122222222222</v>
      </c>
      <c r="CJ421">
        <v>11.51598148148148</v>
      </c>
      <c r="CK421">
        <v>1600.01962962963</v>
      </c>
      <c r="CL421">
        <v>0.6919953333333333</v>
      </c>
      <c r="CM421">
        <v>0.3080046666666667</v>
      </c>
      <c r="CN421">
        <v>0</v>
      </c>
      <c r="CO421">
        <v>2.180362962962963</v>
      </c>
      <c r="CP421">
        <v>0</v>
      </c>
      <c r="CQ421">
        <v>5320.939629629629</v>
      </c>
      <c r="CR421">
        <v>13790.33703703703</v>
      </c>
      <c r="CS421">
        <v>40.40948148148149</v>
      </c>
      <c r="CT421">
        <v>41.52055555555555</v>
      </c>
      <c r="CU421">
        <v>40.70811111111111</v>
      </c>
      <c r="CV421">
        <v>40.69648148148148</v>
      </c>
      <c r="CW421">
        <v>39.77055555555555</v>
      </c>
      <c r="CX421">
        <v>1107.204814814815</v>
      </c>
      <c r="CY421">
        <v>492.8148148148147</v>
      </c>
      <c r="CZ421">
        <v>0</v>
      </c>
      <c r="DA421">
        <v>1728495093.4</v>
      </c>
      <c r="DB421">
        <v>0</v>
      </c>
      <c r="DC421">
        <v>1728490956.5</v>
      </c>
      <c r="DD421" t="s">
        <v>362</v>
      </c>
      <c r="DE421">
        <v>1728490952.5</v>
      </c>
      <c r="DF421">
        <v>1728490956.5</v>
      </c>
      <c r="DG421">
        <v>1</v>
      </c>
      <c r="DH421">
        <v>-0.065</v>
      </c>
      <c r="DI421">
        <v>-0.008</v>
      </c>
      <c r="DJ421">
        <v>-3.246</v>
      </c>
      <c r="DK421">
        <v>-0.091</v>
      </c>
      <c r="DL421">
        <v>52</v>
      </c>
      <c r="DM421">
        <v>15</v>
      </c>
      <c r="DN421">
        <v>0.25</v>
      </c>
      <c r="DO421">
        <v>0.13</v>
      </c>
      <c r="DP421">
        <v>-27.16064634146341</v>
      </c>
      <c r="DQ421">
        <v>-3.182161672473876</v>
      </c>
      <c r="DR421">
        <v>0.3235788267497756</v>
      </c>
      <c r="DS421">
        <v>0</v>
      </c>
      <c r="DT421">
        <v>2.177507560975609</v>
      </c>
      <c r="DU421">
        <v>0.1256502439024418</v>
      </c>
      <c r="DV421">
        <v>0.01416360343782061</v>
      </c>
      <c r="DW421">
        <v>0</v>
      </c>
      <c r="DX421">
        <v>0</v>
      </c>
      <c r="DY421">
        <v>2</v>
      </c>
      <c r="DZ421" t="s">
        <v>386</v>
      </c>
      <c r="EA421">
        <v>3.22971</v>
      </c>
      <c r="EB421">
        <v>2.70447</v>
      </c>
      <c r="EC421">
        <v>0.124304</v>
      </c>
      <c r="ED421">
        <v>0.128067</v>
      </c>
      <c r="EE421">
        <v>0.0845009</v>
      </c>
      <c r="EF421">
        <v>0.0760796</v>
      </c>
      <c r="EG421">
        <v>28756.8</v>
      </c>
      <c r="EH421">
        <v>27895</v>
      </c>
      <c r="EI421">
        <v>31451.1</v>
      </c>
      <c r="EJ421">
        <v>30331.3</v>
      </c>
      <c r="EK421">
        <v>38578.3</v>
      </c>
      <c r="EL421">
        <v>37054.5</v>
      </c>
      <c r="EM421">
        <v>44087.4</v>
      </c>
      <c r="EN421">
        <v>42349.6</v>
      </c>
      <c r="EO421">
        <v>2.15335</v>
      </c>
      <c r="EP421">
        <v>1.85462</v>
      </c>
      <c r="EQ421">
        <v>0.0599697</v>
      </c>
      <c r="ER421">
        <v>0</v>
      </c>
      <c r="ES421">
        <v>24.0133</v>
      </c>
      <c r="ET421">
        <v>999.9</v>
      </c>
      <c r="EU421">
        <v>69.09999999999999</v>
      </c>
      <c r="EV421">
        <v>25.4</v>
      </c>
      <c r="EW421">
        <v>23.0762</v>
      </c>
      <c r="EX421">
        <v>61.3519</v>
      </c>
      <c r="EY421">
        <v>24.6755</v>
      </c>
      <c r="EZ421">
        <v>1</v>
      </c>
      <c r="FA421">
        <v>-0.0159248</v>
      </c>
      <c r="FB421">
        <v>1.24226</v>
      </c>
      <c r="FC421">
        <v>20.1965</v>
      </c>
      <c r="FD421">
        <v>5.21729</v>
      </c>
      <c r="FE421">
        <v>11.998</v>
      </c>
      <c r="FF421">
        <v>4.9642</v>
      </c>
      <c r="FG421">
        <v>3.29565</v>
      </c>
      <c r="FH421">
        <v>9999</v>
      </c>
      <c r="FI421">
        <v>9999</v>
      </c>
      <c r="FJ421">
        <v>9999</v>
      </c>
      <c r="FK421">
        <v>149.1</v>
      </c>
      <c r="FL421">
        <v>4.97097</v>
      </c>
      <c r="FM421">
        <v>1.86768</v>
      </c>
      <c r="FN421">
        <v>1.85898</v>
      </c>
      <c r="FO421">
        <v>1.86509</v>
      </c>
      <c r="FP421">
        <v>1.8631</v>
      </c>
      <c r="FQ421">
        <v>1.86445</v>
      </c>
      <c r="FR421">
        <v>1.85989</v>
      </c>
      <c r="FS421">
        <v>1.86401</v>
      </c>
      <c r="FT421">
        <v>0</v>
      </c>
      <c r="FU421">
        <v>0</v>
      </c>
      <c r="FV421">
        <v>0</v>
      </c>
      <c r="FW421">
        <v>0</v>
      </c>
      <c r="FX421" t="s">
        <v>364</v>
      </c>
      <c r="FY421" t="s">
        <v>365</v>
      </c>
      <c r="FZ421" t="s">
        <v>366</v>
      </c>
      <c r="GA421" t="s">
        <v>366</v>
      </c>
      <c r="GB421" t="s">
        <v>366</v>
      </c>
      <c r="GC421" t="s">
        <v>366</v>
      </c>
      <c r="GD421">
        <v>0</v>
      </c>
      <c r="GE421">
        <v>100</v>
      </c>
      <c r="GF421">
        <v>100</v>
      </c>
      <c r="GG421">
        <v>-6.576</v>
      </c>
      <c r="GH421">
        <v>-0.0905</v>
      </c>
      <c r="GI421">
        <v>-2.868309889394353</v>
      </c>
      <c r="GJ421">
        <v>-0.006773961979547998</v>
      </c>
      <c r="GK421">
        <v>-8.296070481250098E-08</v>
      </c>
      <c r="GL421">
        <v>3.322967193956903E-10</v>
      </c>
      <c r="GM421">
        <v>-0.07871069313407227</v>
      </c>
      <c r="GN421">
        <v>-0.00208336341840114</v>
      </c>
      <c r="GO421">
        <v>8.801746095907445E-05</v>
      </c>
      <c r="GP421">
        <v>-2.677693255255651E-07</v>
      </c>
      <c r="GQ421">
        <v>3</v>
      </c>
      <c r="GR421">
        <v>2052</v>
      </c>
      <c r="GS421">
        <v>2</v>
      </c>
      <c r="GT421">
        <v>18</v>
      </c>
      <c r="GU421">
        <v>68.09999999999999</v>
      </c>
      <c r="GV421">
        <v>68</v>
      </c>
      <c r="GW421">
        <v>1.4624</v>
      </c>
      <c r="GX421">
        <v>2.38159</v>
      </c>
      <c r="GY421">
        <v>1.44775</v>
      </c>
      <c r="GZ421">
        <v>2.323</v>
      </c>
      <c r="HA421">
        <v>1.55151</v>
      </c>
      <c r="HB421">
        <v>2.40723</v>
      </c>
      <c r="HC421">
        <v>30.4584</v>
      </c>
      <c r="HD421">
        <v>14.3072</v>
      </c>
      <c r="HE421">
        <v>18</v>
      </c>
      <c r="HF421">
        <v>617.322</v>
      </c>
      <c r="HG421">
        <v>427.62</v>
      </c>
      <c r="HH421">
        <v>21.4763</v>
      </c>
      <c r="HI421">
        <v>26.732</v>
      </c>
      <c r="HJ421">
        <v>29.9999</v>
      </c>
      <c r="HK421">
        <v>26.6842</v>
      </c>
      <c r="HL421">
        <v>26.6123</v>
      </c>
      <c r="HM421">
        <v>29.3605</v>
      </c>
      <c r="HN421">
        <v>46.8083</v>
      </c>
      <c r="HO421">
        <v>0</v>
      </c>
      <c r="HP421">
        <v>21.4373</v>
      </c>
      <c r="HQ421">
        <v>591.766</v>
      </c>
      <c r="HR421">
        <v>13.8869</v>
      </c>
      <c r="HS421">
        <v>99.8214</v>
      </c>
      <c r="HT421">
        <v>101.2</v>
      </c>
    </row>
    <row r="422" spans="1:228">
      <c r="A422">
        <v>406</v>
      </c>
      <c r="B422">
        <v>1728495041.5</v>
      </c>
      <c r="C422">
        <v>4104</v>
      </c>
      <c r="D422" t="s">
        <v>1182</v>
      </c>
      <c r="E422" t="s">
        <v>1183</v>
      </c>
      <c r="F422">
        <v>5</v>
      </c>
      <c r="G422" t="s">
        <v>357</v>
      </c>
      <c r="H422" t="s">
        <v>1090</v>
      </c>
      <c r="I422" t="s">
        <v>359</v>
      </c>
      <c r="J422" t="s">
        <v>1091</v>
      </c>
      <c r="K422">
        <v>1728495033.714286</v>
      </c>
      <c r="L422">
        <f>(M422)/1000</f>
        <v>0</v>
      </c>
      <c r="M422">
        <f>IF(BH422, AP422, AJ422)</f>
        <v>0</v>
      </c>
      <c r="N422">
        <f>IF(BH422, AK422, AI422)</f>
        <v>0</v>
      </c>
      <c r="O422">
        <f>BJ422 - IF(AW422&gt;1, N422*BD422*100.0/(AY422), 0)</f>
        <v>0</v>
      </c>
      <c r="P422">
        <f>((V422-L422/2)*O422-N422)/(V422+L422/2)</f>
        <v>0</v>
      </c>
      <c r="Q422">
        <f>P422*(BQ422+BR422)/1000.0</f>
        <v>0</v>
      </c>
      <c r="R422">
        <f>(BJ422 - IF(AW422&gt;1, N422*BD422*100.0/(AY422), 0))*(BQ422+BR422)/1000.0</f>
        <v>0</v>
      </c>
      <c r="S422">
        <f>2.0/((1/U422-1/T422)+SIGN(U422)*SQRT((1/U422-1/T422)*(1/U422-1/T422) + 4*BE422/((BE422+1)*(BE422+1))*(2*1/U422*1/T422-1/T422*1/T422)))</f>
        <v>0</v>
      </c>
      <c r="T422">
        <f>IF(LEFT(BF422,1)&lt;&gt;"0",IF(LEFT(BF422,1)="1",3.0,BG422),$D$5+$E$5*(BX422*BQ422/($K$5*1000))+$F$5*(BX422*BQ422/($K$5*1000))*MAX(MIN(BD422,$J$5),$I$5)*MAX(MIN(BD422,$J$5),$I$5)+$G$5*MAX(MIN(BD422,$J$5),$I$5)*(BX422*BQ422/($K$5*1000))+$H$5*(BX422*BQ422/($K$5*1000))*(BX422*BQ422/($K$5*1000)))</f>
        <v>0</v>
      </c>
      <c r="U422">
        <f>L422*(1000-(1000*0.61365*exp(17.502*Y422/(240.97+Y422))/(BQ422+BR422)+BL422)/2)/(1000*0.61365*exp(17.502*Y422/(240.97+Y422))/(BQ422+BR422)-BL422)</f>
        <v>0</v>
      </c>
      <c r="V422">
        <f>1/((BE422+1)/(S422/1.6)+1/(T422/1.37)) + BE422/((BE422+1)/(S422/1.6) + BE422/(T422/1.37))</f>
        <v>0</v>
      </c>
      <c r="W422">
        <f>(AZ422*BC422)</f>
        <v>0</v>
      </c>
      <c r="X422">
        <f>(BS422+(W422+2*0.95*5.67E-8*(((BS422+$B$7)+273)^4-(BS422+273)^4)-44100*L422)/(1.84*29.3*T422+8*0.95*5.67E-8*(BS422+273)^3))</f>
        <v>0</v>
      </c>
      <c r="Y422">
        <f>($C$7*BT422+$D$7*BU422+$E$7*X422)</f>
        <v>0</v>
      </c>
      <c r="Z422">
        <f>0.61365*exp(17.502*Y422/(240.97+Y422))</f>
        <v>0</v>
      </c>
      <c r="AA422">
        <f>(AB422/AC422*100)</f>
        <v>0</v>
      </c>
      <c r="AB422">
        <f>BL422*(BQ422+BR422)/1000</f>
        <v>0</v>
      </c>
      <c r="AC422">
        <f>0.61365*exp(17.502*BS422/(240.97+BS422))</f>
        <v>0</v>
      </c>
      <c r="AD422">
        <f>(Z422-BL422*(BQ422+BR422)/1000)</f>
        <v>0</v>
      </c>
      <c r="AE422">
        <f>(-L422*44100)</f>
        <v>0</v>
      </c>
      <c r="AF422">
        <f>2*29.3*T422*0.92*(BS422-Y422)</f>
        <v>0</v>
      </c>
      <c r="AG422">
        <f>2*0.95*5.67E-8*(((BS422+$B$7)+273)^4-(Y422+273)^4)</f>
        <v>0</v>
      </c>
      <c r="AH422">
        <f>W422+AG422+AE422+AF422</f>
        <v>0</v>
      </c>
      <c r="AI422">
        <f>BP422*AW422*(BK422-BJ422*(1000-AW422*BM422)/(1000-AW422*BL422))/(100*BD422)</f>
        <v>0</v>
      </c>
      <c r="AJ422">
        <f>1000*BP422*AW422*(BL422-BM422)/(100*BD422*(1000-AW422*BL422))</f>
        <v>0</v>
      </c>
      <c r="AK422">
        <f>(AL422 - AM422 - BQ422*1E3/(8.314*(BS422+273.15)) * AO422/BP422 * AN422) * BP422/(100*BD422) * (1000 - BM422)/1000</f>
        <v>0</v>
      </c>
      <c r="AL422">
        <v>588.1966828292919</v>
      </c>
      <c r="AM422">
        <v>565.7744121212118</v>
      </c>
      <c r="AN422">
        <v>2.540016061353938</v>
      </c>
      <c r="AO422">
        <v>66.78554749712461</v>
      </c>
      <c r="AP422">
        <f>(AR422 - AQ422 + BQ422*1E3/(8.314*(BS422+273.15)) * AT422/BP422 * AS422) * BP422/(100*BD422) * 1000/(1000 - AR422)</f>
        <v>0</v>
      </c>
      <c r="AQ422">
        <v>13.95061228639545</v>
      </c>
      <c r="AR422">
        <v>16.17238787878788</v>
      </c>
      <c r="AS422">
        <v>1.961184115895139E-06</v>
      </c>
      <c r="AT422">
        <v>79.48988405471586</v>
      </c>
      <c r="AU422">
        <v>0</v>
      </c>
      <c r="AV422">
        <v>0</v>
      </c>
      <c r="AW422">
        <f>IF(AU422*$H$13&gt;=AY422,1.0,(AY422/(AY422-AU422*$H$13)))</f>
        <v>0</v>
      </c>
      <c r="AX422">
        <f>(AW422-1)*100</f>
        <v>0</v>
      </c>
      <c r="AY422">
        <f>MAX(0,($B$13+$C$13*BX422)/(1+$D$13*BX422)*BQ422/(BS422+273)*$E$13)</f>
        <v>0</v>
      </c>
      <c r="AZ422">
        <f>$B$11*BY422+$C$11*BZ422+$F$11*CK422*(1-CN422)</f>
        <v>0</v>
      </c>
      <c r="BA422">
        <f>AZ422*BB422</f>
        <v>0</v>
      </c>
      <c r="BB422">
        <f>($B$11*$D$9+$C$11*$D$9+$F$11*((CX422+CP422)/MAX(CX422+CP422+CY422, 0.1)*$I$9+CY422/MAX(CX422+CP422+CY422, 0.1)*$J$9))/($B$11+$C$11+$F$11)</f>
        <v>0</v>
      </c>
      <c r="BC422">
        <f>($B$11*$K$9+$C$11*$K$9+$F$11*((CX422+CP422)/MAX(CX422+CP422+CY422, 0.1)*$P$9+CY422/MAX(CX422+CP422+CY422, 0.1)*$Q$9))/($B$11+$C$11+$F$11)</f>
        <v>0</v>
      </c>
      <c r="BD422">
        <v>6</v>
      </c>
      <c r="BE422">
        <v>0.5</v>
      </c>
      <c r="BF422" t="s">
        <v>361</v>
      </c>
      <c r="BG422">
        <v>2</v>
      </c>
      <c r="BH422" t="b">
        <v>1</v>
      </c>
      <c r="BI422">
        <v>1728495033.714286</v>
      </c>
      <c r="BJ422">
        <v>538.5754642857142</v>
      </c>
      <c r="BK422">
        <v>566.2349285714286</v>
      </c>
      <c r="BL422">
        <v>16.17130714285714</v>
      </c>
      <c r="BM422">
        <v>13.96816071428572</v>
      </c>
      <c r="BN422">
        <v>545.1070000000001</v>
      </c>
      <c r="BO422">
        <v>16.26177142857143</v>
      </c>
      <c r="BP422">
        <v>599.99475</v>
      </c>
      <c r="BQ422">
        <v>97.50789642857144</v>
      </c>
      <c r="BR422">
        <v>0.09997428928571429</v>
      </c>
      <c r="BS422">
        <v>24.77991071428572</v>
      </c>
      <c r="BT422">
        <v>24.99870357142857</v>
      </c>
      <c r="BU422">
        <v>999.9000000000002</v>
      </c>
      <c r="BV422">
        <v>0</v>
      </c>
      <c r="BW422">
        <v>0</v>
      </c>
      <c r="BX422">
        <v>10006.93785714286</v>
      </c>
      <c r="BY422">
        <v>0</v>
      </c>
      <c r="BZ422">
        <v>75.97728571428571</v>
      </c>
      <c r="CA422">
        <v>-27.65949642857143</v>
      </c>
      <c r="CB422">
        <v>547.4281428571428</v>
      </c>
      <c r="CC422">
        <v>574.2559642857143</v>
      </c>
      <c r="CD422">
        <v>2.20315</v>
      </c>
      <c r="CE422">
        <v>566.2349285714286</v>
      </c>
      <c r="CF422">
        <v>13.96816071428572</v>
      </c>
      <c r="CG422">
        <v>1.57683</v>
      </c>
      <c r="CH422">
        <v>1.362005714285714</v>
      </c>
      <c r="CI422">
        <v>13.73422142857143</v>
      </c>
      <c r="CJ422">
        <v>11.50108571428571</v>
      </c>
      <c r="CK422">
        <v>1599.989642857143</v>
      </c>
      <c r="CL422">
        <v>0.6919950714285713</v>
      </c>
      <c r="CM422">
        <v>0.3080049285714286</v>
      </c>
      <c r="CN422">
        <v>0</v>
      </c>
      <c r="CO422">
        <v>2.191075</v>
      </c>
      <c r="CP422">
        <v>0</v>
      </c>
      <c r="CQ422">
        <v>5324.394642857143</v>
      </c>
      <c r="CR422">
        <v>13790.06785714286</v>
      </c>
      <c r="CS422">
        <v>40.48410714285713</v>
      </c>
      <c r="CT422">
        <v>41.569</v>
      </c>
      <c r="CU422">
        <v>40.77207142857143</v>
      </c>
      <c r="CV422">
        <v>40.77428571428571</v>
      </c>
      <c r="CW422">
        <v>39.83457142857142</v>
      </c>
      <c r="CX422">
        <v>1107.184285714286</v>
      </c>
      <c r="CY422">
        <v>492.8053571428571</v>
      </c>
      <c r="CZ422">
        <v>0</v>
      </c>
      <c r="DA422">
        <v>1728495098.2</v>
      </c>
      <c r="DB422">
        <v>0</v>
      </c>
      <c r="DC422">
        <v>1728490956.5</v>
      </c>
      <c r="DD422" t="s">
        <v>362</v>
      </c>
      <c r="DE422">
        <v>1728490952.5</v>
      </c>
      <c r="DF422">
        <v>1728490956.5</v>
      </c>
      <c r="DG422">
        <v>1</v>
      </c>
      <c r="DH422">
        <v>-0.065</v>
      </c>
      <c r="DI422">
        <v>-0.008</v>
      </c>
      <c r="DJ422">
        <v>-3.246</v>
      </c>
      <c r="DK422">
        <v>-0.091</v>
      </c>
      <c r="DL422">
        <v>52</v>
      </c>
      <c r="DM422">
        <v>15</v>
      </c>
      <c r="DN422">
        <v>0.25</v>
      </c>
      <c r="DO422">
        <v>0.13</v>
      </c>
      <c r="DP422">
        <v>-27.4793075</v>
      </c>
      <c r="DQ422">
        <v>-3.918561726078768</v>
      </c>
      <c r="DR422">
        <v>0.3956693072424873</v>
      </c>
      <c r="DS422">
        <v>0</v>
      </c>
      <c r="DT422">
        <v>2.19471925</v>
      </c>
      <c r="DU422">
        <v>0.1790052157598448</v>
      </c>
      <c r="DV422">
        <v>0.02210049460843579</v>
      </c>
      <c r="DW422">
        <v>0</v>
      </c>
      <c r="DX422">
        <v>0</v>
      </c>
      <c r="DY422">
        <v>2</v>
      </c>
      <c r="DZ422" t="s">
        <v>386</v>
      </c>
      <c r="EA422">
        <v>3.22964</v>
      </c>
      <c r="EB422">
        <v>2.7043</v>
      </c>
      <c r="EC422">
        <v>0.126318</v>
      </c>
      <c r="ED422">
        <v>0.130037</v>
      </c>
      <c r="EE422">
        <v>0.08445999999999999</v>
      </c>
      <c r="EF422">
        <v>0.0757399</v>
      </c>
      <c r="EG422">
        <v>28689.8</v>
      </c>
      <c r="EH422">
        <v>27832</v>
      </c>
      <c r="EI422">
        <v>31450.2</v>
      </c>
      <c r="EJ422">
        <v>30331.4</v>
      </c>
      <c r="EK422">
        <v>38578.9</v>
      </c>
      <c r="EL422">
        <v>37067.9</v>
      </c>
      <c r="EM422">
        <v>44086.1</v>
      </c>
      <c r="EN422">
        <v>42349.3</v>
      </c>
      <c r="EO422">
        <v>2.1533</v>
      </c>
      <c r="EP422">
        <v>1.85455</v>
      </c>
      <c r="EQ422">
        <v>0.0612587</v>
      </c>
      <c r="ER422">
        <v>0</v>
      </c>
      <c r="ES422">
        <v>24.0113</v>
      </c>
      <c r="ET422">
        <v>999.9</v>
      </c>
      <c r="EU422">
        <v>69.09999999999999</v>
      </c>
      <c r="EV422">
        <v>25.4</v>
      </c>
      <c r="EW422">
        <v>23.0772</v>
      </c>
      <c r="EX422">
        <v>61.0919</v>
      </c>
      <c r="EY422">
        <v>24.7796</v>
      </c>
      <c r="EZ422">
        <v>1</v>
      </c>
      <c r="FA422">
        <v>-0.0147358</v>
      </c>
      <c r="FB422">
        <v>1.51194</v>
      </c>
      <c r="FC422">
        <v>20.1942</v>
      </c>
      <c r="FD422">
        <v>5.21789</v>
      </c>
      <c r="FE422">
        <v>11.998</v>
      </c>
      <c r="FF422">
        <v>4.964</v>
      </c>
      <c r="FG422">
        <v>3.29558</v>
      </c>
      <c r="FH422">
        <v>9999</v>
      </c>
      <c r="FI422">
        <v>9999</v>
      </c>
      <c r="FJ422">
        <v>9999</v>
      </c>
      <c r="FK422">
        <v>149.1</v>
      </c>
      <c r="FL422">
        <v>4.97097</v>
      </c>
      <c r="FM422">
        <v>1.86768</v>
      </c>
      <c r="FN422">
        <v>1.85898</v>
      </c>
      <c r="FO422">
        <v>1.86511</v>
      </c>
      <c r="FP422">
        <v>1.8631</v>
      </c>
      <c r="FQ422">
        <v>1.86445</v>
      </c>
      <c r="FR422">
        <v>1.85989</v>
      </c>
      <c r="FS422">
        <v>1.86401</v>
      </c>
      <c r="FT422">
        <v>0</v>
      </c>
      <c r="FU422">
        <v>0</v>
      </c>
      <c r="FV422">
        <v>0</v>
      </c>
      <c r="FW422">
        <v>0</v>
      </c>
      <c r="FX422" t="s">
        <v>364</v>
      </c>
      <c r="FY422" t="s">
        <v>365</v>
      </c>
      <c r="FZ422" t="s">
        <v>366</v>
      </c>
      <c r="GA422" t="s">
        <v>366</v>
      </c>
      <c r="GB422" t="s">
        <v>366</v>
      </c>
      <c r="GC422" t="s">
        <v>366</v>
      </c>
      <c r="GD422">
        <v>0</v>
      </c>
      <c r="GE422">
        <v>100</v>
      </c>
      <c r="GF422">
        <v>100</v>
      </c>
      <c r="GG422">
        <v>-6.659</v>
      </c>
      <c r="GH422">
        <v>-0.09039999999999999</v>
      </c>
      <c r="GI422">
        <v>-2.868309889394353</v>
      </c>
      <c r="GJ422">
        <v>-0.006773961979547998</v>
      </c>
      <c r="GK422">
        <v>-8.296070481250098E-08</v>
      </c>
      <c r="GL422">
        <v>3.322967193956903E-10</v>
      </c>
      <c r="GM422">
        <v>-0.07871069313407227</v>
      </c>
      <c r="GN422">
        <v>-0.00208336341840114</v>
      </c>
      <c r="GO422">
        <v>8.801746095907445E-05</v>
      </c>
      <c r="GP422">
        <v>-2.677693255255651E-07</v>
      </c>
      <c r="GQ422">
        <v>3</v>
      </c>
      <c r="GR422">
        <v>2052</v>
      </c>
      <c r="GS422">
        <v>2</v>
      </c>
      <c r="GT422">
        <v>18</v>
      </c>
      <c r="GU422">
        <v>68.2</v>
      </c>
      <c r="GV422">
        <v>68.09999999999999</v>
      </c>
      <c r="GW422">
        <v>1.48926</v>
      </c>
      <c r="GX422">
        <v>2.37671</v>
      </c>
      <c r="GY422">
        <v>1.44897</v>
      </c>
      <c r="GZ422">
        <v>2.323</v>
      </c>
      <c r="HA422">
        <v>1.55151</v>
      </c>
      <c r="HB422">
        <v>2.27783</v>
      </c>
      <c r="HC422">
        <v>30.48</v>
      </c>
      <c r="HD422">
        <v>14.2896</v>
      </c>
      <c r="HE422">
        <v>18</v>
      </c>
      <c r="HF422">
        <v>617.327</v>
      </c>
      <c r="HG422">
        <v>427.606</v>
      </c>
      <c r="HH422">
        <v>21.4934</v>
      </c>
      <c r="HI422">
        <v>26.7356</v>
      </c>
      <c r="HJ422">
        <v>30.0009</v>
      </c>
      <c r="HK422">
        <v>26.6882</v>
      </c>
      <c r="HL422">
        <v>26.6162</v>
      </c>
      <c r="HM422">
        <v>29.8443</v>
      </c>
      <c r="HN422">
        <v>46.8083</v>
      </c>
      <c r="HO422">
        <v>0</v>
      </c>
      <c r="HP422">
        <v>21.4602</v>
      </c>
      <c r="HQ422">
        <v>601.8099999999999</v>
      </c>
      <c r="HR422">
        <v>13.8953</v>
      </c>
      <c r="HS422">
        <v>99.8186</v>
      </c>
      <c r="HT422">
        <v>101.199</v>
      </c>
    </row>
    <row r="423" spans="1:228">
      <c r="A423">
        <v>407</v>
      </c>
      <c r="B423">
        <v>1728495046.5</v>
      </c>
      <c r="C423">
        <v>4109</v>
      </c>
      <c r="D423" t="s">
        <v>1184</v>
      </c>
      <c r="E423" t="s">
        <v>1185</v>
      </c>
      <c r="F423">
        <v>5</v>
      </c>
      <c r="G423" t="s">
        <v>357</v>
      </c>
      <c r="H423" t="s">
        <v>1090</v>
      </c>
      <c r="I423" t="s">
        <v>359</v>
      </c>
      <c r="J423" t="s">
        <v>1091</v>
      </c>
      <c r="K423">
        <v>1728495039</v>
      </c>
      <c r="L423">
        <f>(M423)/1000</f>
        <v>0</v>
      </c>
      <c r="M423">
        <f>IF(BH423, AP423, AJ423)</f>
        <v>0</v>
      </c>
      <c r="N423">
        <f>IF(BH423, AK423, AI423)</f>
        <v>0</v>
      </c>
      <c r="O423">
        <f>BJ423 - IF(AW423&gt;1, N423*BD423*100.0/(AY423), 0)</f>
        <v>0</v>
      </c>
      <c r="P423">
        <f>((V423-L423/2)*O423-N423)/(V423+L423/2)</f>
        <v>0</v>
      </c>
      <c r="Q423">
        <f>P423*(BQ423+BR423)/1000.0</f>
        <v>0</v>
      </c>
      <c r="R423">
        <f>(BJ423 - IF(AW423&gt;1, N423*BD423*100.0/(AY423), 0))*(BQ423+BR423)/1000.0</f>
        <v>0</v>
      </c>
      <c r="S423">
        <f>2.0/((1/U423-1/T423)+SIGN(U423)*SQRT((1/U423-1/T423)*(1/U423-1/T423) + 4*BE423/((BE423+1)*(BE423+1))*(2*1/U423*1/T423-1/T423*1/T423)))</f>
        <v>0</v>
      </c>
      <c r="T423">
        <f>IF(LEFT(BF423,1)&lt;&gt;"0",IF(LEFT(BF423,1)="1",3.0,BG423),$D$5+$E$5*(BX423*BQ423/($K$5*1000))+$F$5*(BX423*BQ423/($K$5*1000))*MAX(MIN(BD423,$J$5),$I$5)*MAX(MIN(BD423,$J$5),$I$5)+$G$5*MAX(MIN(BD423,$J$5),$I$5)*(BX423*BQ423/($K$5*1000))+$H$5*(BX423*BQ423/($K$5*1000))*(BX423*BQ423/($K$5*1000)))</f>
        <v>0</v>
      </c>
      <c r="U423">
        <f>L423*(1000-(1000*0.61365*exp(17.502*Y423/(240.97+Y423))/(BQ423+BR423)+BL423)/2)/(1000*0.61365*exp(17.502*Y423/(240.97+Y423))/(BQ423+BR423)-BL423)</f>
        <v>0</v>
      </c>
      <c r="V423">
        <f>1/((BE423+1)/(S423/1.6)+1/(T423/1.37)) + BE423/((BE423+1)/(S423/1.6) + BE423/(T423/1.37))</f>
        <v>0</v>
      </c>
      <c r="W423">
        <f>(AZ423*BC423)</f>
        <v>0</v>
      </c>
      <c r="X423">
        <f>(BS423+(W423+2*0.95*5.67E-8*(((BS423+$B$7)+273)^4-(BS423+273)^4)-44100*L423)/(1.84*29.3*T423+8*0.95*5.67E-8*(BS423+273)^3))</f>
        <v>0</v>
      </c>
      <c r="Y423">
        <f>($C$7*BT423+$D$7*BU423+$E$7*X423)</f>
        <v>0</v>
      </c>
      <c r="Z423">
        <f>0.61365*exp(17.502*Y423/(240.97+Y423))</f>
        <v>0</v>
      </c>
      <c r="AA423">
        <f>(AB423/AC423*100)</f>
        <v>0</v>
      </c>
      <c r="AB423">
        <f>BL423*(BQ423+BR423)/1000</f>
        <v>0</v>
      </c>
      <c r="AC423">
        <f>0.61365*exp(17.502*BS423/(240.97+BS423))</f>
        <v>0</v>
      </c>
      <c r="AD423">
        <f>(Z423-BL423*(BQ423+BR423)/1000)</f>
        <v>0</v>
      </c>
      <c r="AE423">
        <f>(-L423*44100)</f>
        <v>0</v>
      </c>
      <c r="AF423">
        <f>2*29.3*T423*0.92*(BS423-Y423)</f>
        <v>0</v>
      </c>
      <c r="AG423">
        <f>2*0.95*5.67E-8*(((BS423+$B$7)+273)^4-(Y423+273)^4)</f>
        <v>0</v>
      </c>
      <c r="AH423">
        <f>W423+AG423+AE423+AF423</f>
        <v>0</v>
      </c>
      <c r="AI423">
        <f>BP423*AW423*(BK423-BJ423*(1000-AW423*BM423)/(1000-AW423*BL423))/(100*BD423)</f>
        <v>0</v>
      </c>
      <c r="AJ423">
        <f>1000*BP423*AW423*(BL423-BM423)/(100*BD423*(1000-AW423*BL423))</f>
        <v>0</v>
      </c>
      <c r="AK423">
        <f>(AL423 - AM423 - BQ423*1E3/(8.314*(BS423+273.15)) * AO423/BP423 * AN423) * BP423/(100*BD423) * (1000 - BM423)/1000</f>
        <v>0</v>
      </c>
      <c r="AL423">
        <v>600.685662408617</v>
      </c>
      <c r="AM423">
        <v>578.2771333333332</v>
      </c>
      <c r="AN423">
        <v>2.504560069947559</v>
      </c>
      <c r="AO423">
        <v>66.78554749712461</v>
      </c>
      <c r="AP423">
        <f>(AR423 - AQ423 + BQ423*1E3/(8.314*(BS423+273.15)) * AT423/BP423 * AS423) * BP423/(100*BD423) * 1000/(1000 - AR423)</f>
        <v>0</v>
      </c>
      <c r="AQ423">
        <v>13.892749539719</v>
      </c>
      <c r="AR423">
        <v>16.13927212121212</v>
      </c>
      <c r="AS423">
        <v>-0.007296292605500973</v>
      </c>
      <c r="AT423">
        <v>79.48988405471586</v>
      </c>
      <c r="AU423">
        <v>0</v>
      </c>
      <c r="AV423">
        <v>0</v>
      </c>
      <c r="AW423">
        <f>IF(AU423*$H$13&gt;=AY423,1.0,(AY423/(AY423-AU423*$H$13)))</f>
        <v>0</v>
      </c>
      <c r="AX423">
        <f>(AW423-1)*100</f>
        <v>0</v>
      </c>
      <c r="AY423">
        <f>MAX(0,($B$13+$C$13*BX423)/(1+$D$13*BX423)*BQ423/(BS423+273)*$E$13)</f>
        <v>0</v>
      </c>
      <c r="AZ423">
        <f>$B$11*BY423+$C$11*BZ423+$F$11*CK423*(1-CN423)</f>
        <v>0</v>
      </c>
      <c r="BA423">
        <f>AZ423*BB423</f>
        <v>0</v>
      </c>
      <c r="BB423">
        <f>($B$11*$D$9+$C$11*$D$9+$F$11*((CX423+CP423)/MAX(CX423+CP423+CY423, 0.1)*$I$9+CY423/MAX(CX423+CP423+CY423, 0.1)*$J$9))/($B$11+$C$11+$F$11)</f>
        <v>0</v>
      </c>
      <c r="BC423">
        <f>($B$11*$K$9+$C$11*$K$9+$F$11*((CX423+CP423)/MAX(CX423+CP423+CY423, 0.1)*$P$9+CY423/MAX(CX423+CP423+CY423, 0.1)*$Q$9))/($B$11+$C$11+$F$11)</f>
        <v>0</v>
      </c>
      <c r="BD423">
        <v>6</v>
      </c>
      <c r="BE423">
        <v>0.5</v>
      </c>
      <c r="BF423" t="s">
        <v>361</v>
      </c>
      <c r="BG423">
        <v>2</v>
      </c>
      <c r="BH423" t="b">
        <v>1</v>
      </c>
      <c r="BI423">
        <v>1728495039</v>
      </c>
      <c r="BJ423">
        <v>551.6254444444444</v>
      </c>
      <c r="BK423">
        <v>579.5515925925926</v>
      </c>
      <c r="BL423">
        <v>16.16785925925926</v>
      </c>
      <c r="BM423">
        <v>13.93948148148148</v>
      </c>
      <c r="BN423">
        <v>558.2431851851851</v>
      </c>
      <c r="BO423">
        <v>16.25833333333333</v>
      </c>
      <c r="BP423">
        <v>600.0037037037038</v>
      </c>
      <c r="BQ423">
        <v>97.5079037037037</v>
      </c>
      <c r="BR423">
        <v>0.09997358888888891</v>
      </c>
      <c r="BS423">
        <v>24.79446296296296</v>
      </c>
      <c r="BT423">
        <v>25.0067962962963</v>
      </c>
      <c r="BU423">
        <v>999.9000000000001</v>
      </c>
      <c r="BV423">
        <v>0</v>
      </c>
      <c r="BW423">
        <v>0</v>
      </c>
      <c r="BX423">
        <v>10009.32555555556</v>
      </c>
      <c r="BY423">
        <v>0</v>
      </c>
      <c r="BZ423">
        <v>75.91558518518519</v>
      </c>
      <c r="CA423">
        <v>-27.92621481481481</v>
      </c>
      <c r="CB423">
        <v>560.6904074074074</v>
      </c>
      <c r="CC423">
        <v>587.7440370370371</v>
      </c>
      <c r="CD423">
        <v>2.228375185185185</v>
      </c>
      <c r="CE423">
        <v>579.5515925925926</v>
      </c>
      <c r="CF423">
        <v>13.93948148148148</v>
      </c>
      <c r="CG423">
        <v>1.576494814814815</v>
      </c>
      <c r="CH423">
        <v>1.35921</v>
      </c>
      <c r="CI423">
        <v>13.73094074074074</v>
      </c>
      <c r="CJ423">
        <v>11.4700037037037</v>
      </c>
      <c r="CK423">
        <v>1599.983333333333</v>
      </c>
      <c r="CL423">
        <v>0.6920002222222221</v>
      </c>
      <c r="CM423">
        <v>0.3079997777777778</v>
      </c>
      <c r="CN423">
        <v>0</v>
      </c>
      <c r="CO423">
        <v>2.178407407407407</v>
      </c>
      <c r="CP423">
        <v>0</v>
      </c>
      <c r="CQ423">
        <v>5329.884814814815</v>
      </c>
      <c r="CR423">
        <v>13790.04074074074</v>
      </c>
      <c r="CS423">
        <v>40.56229629629629</v>
      </c>
      <c r="CT423">
        <v>41.62240740740739</v>
      </c>
      <c r="CU423">
        <v>40.83777777777777</v>
      </c>
      <c r="CV423">
        <v>40.85388888888889</v>
      </c>
      <c r="CW423">
        <v>39.90481481481481</v>
      </c>
      <c r="CX423">
        <v>1107.188518518518</v>
      </c>
      <c r="CY423">
        <v>492.7948148148148</v>
      </c>
      <c r="CZ423">
        <v>0</v>
      </c>
      <c r="DA423">
        <v>1728495103.6</v>
      </c>
      <c r="DB423">
        <v>0</v>
      </c>
      <c r="DC423">
        <v>1728490956.5</v>
      </c>
      <c r="DD423" t="s">
        <v>362</v>
      </c>
      <c r="DE423">
        <v>1728490952.5</v>
      </c>
      <c r="DF423">
        <v>1728490956.5</v>
      </c>
      <c r="DG423">
        <v>1</v>
      </c>
      <c r="DH423">
        <v>-0.065</v>
      </c>
      <c r="DI423">
        <v>-0.008</v>
      </c>
      <c r="DJ423">
        <v>-3.246</v>
      </c>
      <c r="DK423">
        <v>-0.091</v>
      </c>
      <c r="DL423">
        <v>52</v>
      </c>
      <c r="DM423">
        <v>15</v>
      </c>
      <c r="DN423">
        <v>0.25</v>
      </c>
      <c r="DO423">
        <v>0.13</v>
      </c>
      <c r="DP423">
        <v>-27.75394634146341</v>
      </c>
      <c r="DQ423">
        <v>-3.364971428571449</v>
      </c>
      <c r="DR423">
        <v>0.3581159187569061</v>
      </c>
      <c r="DS423">
        <v>0</v>
      </c>
      <c r="DT423">
        <v>2.215698292682927</v>
      </c>
      <c r="DU423">
        <v>0.3042802787456476</v>
      </c>
      <c r="DV423">
        <v>0.03353476084438272</v>
      </c>
      <c r="DW423">
        <v>0</v>
      </c>
      <c r="DX423">
        <v>0</v>
      </c>
      <c r="DY423">
        <v>2</v>
      </c>
      <c r="DZ423" t="s">
        <v>386</v>
      </c>
      <c r="EA423">
        <v>3.22983</v>
      </c>
      <c r="EB423">
        <v>2.70423</v>
      </c>
      <c r="EC423">
        <v>0.128279</v>
      </c>
      <c r="ED423">
        <v>0.132005</v>
      </c>
      <c r="EE423">
        <v>0.0843395</v>
      </c>
      <c r="EF423">
        <v>0.0757128</v>
      </c>
      <c r="EG423">
        <v>28625.2</v>
      </c>
      <c r="EH423">
        <v>27768.5</v>
      </c>
      <c r="EI423">
        <v>31450</v>
      </c>
      <c r="EJ423">
        <v>30330.7</v>
      </c>
      <c r="EK423">
        <v>38583.7</v>
      </c>
      <c r="EL423">
        <v>37068.4</v>
      </c>
      <c r="EM423">
        <v>44085.6</v>
      </c>
      <c r="EN423">
        <v>42348.5</v>
      </c>
      <c r="EO423">
        <v>2.1537</v>
      </c>
      <c r="EP423">
        <v>1.85435</v>
      </c>
      <c r="EQ423">
        <v>0.0618398</v>
      </c>
      <c r="ER423">
        <v>0</v>
      </c>
      <c r="ES423">
        <v>24.0093</v>
      </c>
      <c r="ET423">
        <v>999.9</v>
      </c>
      <c r="EU423">
        <v>69.2</v>
      </c>
      <c r="EV423">
        <v>25.4</v>
      </c>
      <c r="EW423">
        <v>23.1117</v>
      </c>
      <c r="EX423">
        <v>61.0419</v>
      </c>
      <c r="EY423">
        <v>24.363</v>
      </c>
      <c r="EZ423">
        <v>1</v>
      </c>
      <c r="FA423">
        <v>-0.0138389</v>
      </c>
      <c r="FB423">
        <v>1.66521</v>
      </c>
      <c r="FC423">
        <v>20.1924</v>
      </c>
      <c r="FD423">
        <v>5.21729</v>
      </c>
      <c r="FE423">
        <v>11.998</v>
      </c>
      <c r="FF423">
        <v>4.96405</v>
      </c>
      <c r="FG423">
        <v>3.2955</v>
      </c>
      <c r="FH423">
        <v>9999</v>
      </c>
      <c r="FI423">
        <v>9999</v>
      </c>
      <c r="FJ423">
        <v>9999</v>
      </c>
      <c r="FK423">
        <v>149.1</v>
      </c>
      <c r="FL423">
        <v>4.97097</v>
      </c>
      <c r="FM423">
        <v>1.86768</v>
      </c>
      <c r="FN423">
        <v>1.85898</v>
      </c>
      <c r="FO423">
        <v>1.86509</v>
      </c>
      <c r="FP423">
        <v>1.86309</v>
      </c>
      <c r="FQ423">
        <v>1.86445</v>
      </c>
      <c r="FR423">
        <v>1.85989</v>
      </c>
      <c r="FS423">
        <v>1.86401</v>
      </c>
      <c r="FT423">
        <v>0</v>
      </c>
      <c r="FU423">
        <v>0</v>
      </c>
      <c r="FV423">
        <v>0</v>
      </c>
      <c r="FW423">
        <v>0</v>
      </c>
      <c r="FX423" t="s">
        <v>364</v>
      </c>
      <c r="FY423" t="s">
        <v>365</v>
      </c>
      <c r="FZ423" t="s">
        <v>366</v>
      </c>
      <c r="GA423" t="s">
        <v>366</v>
      </c>
      <c r="GB423" t="s">
        <v>366</v>
      </c>
      <c r="GC423" t="s">
        <v>366</v>
      </c>
      <c r="GD423">
        <v>0</v>
      </c>
      <c r="GE423">
        <v>100</v>
      </c>
      <c r="GF423">
        <v>100</v>
      </c>
      <c r="GG423">
        <v>-6.74</v>
      </c>
      <c r="GH423">
        <v>-0.0905</v>
      </c>
      <c r="GI423">
        <v>-2.868309889394353</v>
      </c>
      <c r="GJ423">
        <v>-0.006773961979547998</v>
      </c>
      <c r="GK423">
        <v>-8.296070481250098E-08</v>
      </c>
      <c r="GL423">
        <v>3.322967193956903E-10</v>
      </c>
      <c r="GM423">
        <v>-0.07871069313407227</v>
      </c>
      <c r="GN423">
        <v>-0.00208336341840114</v>
      </c>
      <c r="GO423">
        <v>8.801746095907445E-05</v>
      </c>
      <c r="GP423">
        <v>-2.677693255255651E-07</v>
      </c>
      <c r="GQ423">
        <v>3</v>
      </c>
      <c r="GR423">
        <v>2052</v>
      </c>
      <c r="GS423">
        <v>2</v>
      </c>
      <c r="GT423">
        <v>18</v>
      </c>
      <c r="GU423">
        <v>68.2</v>
      </c>
      <c r="GV423">
        <v>68.2</v>
      </c>
      <c r="GW423">
        <v>1.51367</v>
      </c>
      <c r="GX423">
        <v>2.38281</v>
      </c>
      <c r="GY423">
        <v>1.44897</v>
      </c>
      <c r="GZ423">
        <v>2.323</v>
      </c>
      <c r="HA423">
        <v>1.55151</v>
      </c>
      <c r="HB423">
        <v>2.30713</v>
      </c>
      <c r="HC423">
        <v>30.48</v>
      </c>
      <c r="HD423">
        <v>14.2984</v>
      </c>
      <c r="HE423">
        <v>18</v>
      </c>
      <c r="HF423">
        <v>617.657</v>
      </c>
      <c r="HG423">
        <v>427.521</v>
      </c>
      <c r="HH423">
        <v>21.4948</v>
      </c>
      <c r="HI423">
        <v>26.7388</v>
      </c>
      <c r="HJ423">
        <v>30.0009</v>
      </c>
      <c r="HK423">
        <v>26.6921</v>
      </c>
      <c r="HL423">
        <v>26.6204</v>
      </c>
      <c r="HM423">
        <v>30.3714</v>
      </c>
      <c r="HN423">
        <v>46.8083</v>
      </c>
      <c r="HO423">
        <v>0</v>
      </c>
      <c r="HP423">
        <v>21.4445</v>
      </c>
      <c r="HQ423">
        <v>616.842</v>
      </c>
      <c r="HR423">
        <v>13.9005</v>
      </c>
      <c r="HS423">
        <v>99.8176</v>
      </c>
      <c r="HT423">
        <v>101.197</v>
      </c>
    </row>
    <row r="424" spans="1:228">
      <c r="A424">
        <v>408</v>
      </c>
      <c r="B424">
        <v>1728495051.5</v>
      </c>
      <c r="C424">
        <v>4114</v>
      </c>
      <c r="D424" t="s">
        <v>1186</v>
      </c>
      <c r="E424" t="s">
        <v>1187</v>
      </c>
      <c r="F424">
        <v>5</v>
      </c>
      <c r="G424" t="s">
        <v>357</v>
      </c>
      <c r="H424" t="s">
        <v>1090</v>
      </c>
      <c r="I424" t="s">
        <v>359</v>
      </c>
      <c r="J424" t="s">
        <v>1091</v>
      </c>
      <c r="K424">
        <v>1728495043.714286</v>
      </c>
      <c r="L424">
        <f>(M424)/1000</f>
        <v>0</v>
      </c>
      <c r="M424">
        <f>IF(BH424, AP424, AJ424)</f>
        <v>0</v>
      </c>
      <c r="N424">
        <f>IF(BH424, AK424, AI424)</f>
        <v>0</v>
      </c>
      <c r="O424">
        <f>BJ424 - IF(AW424&gt;1, N424*BD424*100.0/(AY424), 0)</f>
        <v>0</v>
      </c>
      <c r="P424">
        <f>((V424-L424/2)*O424-N424)/(V424+L424/2)</f>
        <v>0</v>
      </c>
      <c r="Q424">
        <f>P424*(BQ424+BR424)/1000.0</f>
        <v>0</v>
      </c>
      <c r="R424">
        <f>(BJ424 - IF(AW424&gt;1, N424*BD424*100.0/(AY424), 0))*(BQ424+BR424)/1000.0</f>
        <v>0</v>
      </c>
      <c r="S424">
        <f>2.0/((1/U424-1/T424)+SIGN(U424)*SQRT((1/U424-1/T424)*(1/U424-1/T424) + 4*BE424/((BE424+1)*(BE424+1))*(2*1/U424*1/T424-1/T424*1/T424)))</f>
        <v>0</v>
      </c>
      <c r="T424">
        <f>IF(LEFT(BF424,1)&lt;&gt;"0",IF(LEFT(BF424,1)="1",3.0,BG424),$D$5+$E$5*(BX424*BQ424/($K$5*1000))+$F$5*(BX424*BQ424/($K$5*1000))*MAX(MIN(BD424,$J$5),$I$5)*MAX(MIN(BD424,$J$5),$I$5)+$G$5*MAX(MIN(BD424,$J$5),$I$5)*(BX424*BQ424/($K$5*1000))+$H$5*(BX424*BQ424/($K$5*1000))*(BX424*BQ424/($K$5*1000)))</f>
        <v>0</v>
      </c>
      <c r="U424">
        <f>L424*(1000-(1000*0.61365*exp(17.502*Y424/(240.97+Y424))/(BQ424+BR424)+BL424)/2)/(1000*0.61365*exp(17.502*Y424/(240.97+Y424))/(BQ424+BR424)-BL424)</f>
        <v>0</v>
      </c>
      <c r="V424">
        <f>1/((BE424+1)/(S424/1.6)+1/(T424/1.37)) + BE424/((BE424+1)/(S424/1.6) + BE424/(T424/1.37))</f>
        <v>0</v>
      </c>
      <c r="W424">
        <f>(AZ424*BC424)</f>
        <v>0</v>
      </c>
      <c r="X424">
        <f>(BS424+(W424+2*0.95*5.67E-8*(((BS424+$B$7)+273)^4-(BS424+273)^4)-44100*L424)/(1.84*29.3*T424+8*0.95*5.67E-8*(BS424+273)^3))</f>
        <v>0</v>
      </c>
      <c r="Y424">
        <f>($C$7*BT424+$D$7*BU424+$E$7*X424)</f>
        <v>0</v>
      </c>
      <c r="Z424">
        <f>0.61365*exp(17.502*Y424/(240.97+Y424))</f>
        <v>0</v>
      </c>
      <c r="AA424">
        <f>(AB424/AC424*100)</f>
        <v>0</v>
      </c>
      <c r="AB424">
        <f>BL424*(BQ424+BR424)/1000</f>
        <v>0</v>
      </c>
      <c r="AC424">
        <f>0.61365*exp(17.502*BS424/(240.97+BS424))</f>
        <v>0</v>
      </c>
      <c r="AD424">
        <f>(Z424-BL424*(BQ424+BR424)/1000)</f>
        <v>0</v>
      </c>
      <c r="AE424">
        <f>(-L424*44100)</f>
        <v>0</v>
      </c>
      <c r="AF424">
        <f>2*29.3*T424*0.92*(BS424-Y424)</f>
        <v>0</v>
      </c>
      <c r="AG424">
        <f>2*0.95*5.67E-8*(((BS424+$B$7)+273)^4-(Y424+273)^4)</f>
        <v>0</v>
      </c>
      <c r="AH424">
        <f>W424+AG424+AE424+AF424</f>
        <v>0</v>
      </c>
      <c r="AI424">
        <f>BP424*AW424*(BK424-BJ424*(1000-AW424*BM424)/(1000-AW424*BL424))/(100*BD424)</f>
        <v>0</v>
      </c>
      <c r="AJ424">
        <f>1000*BP424*AW424*(BL424-BM424)/(100*BD424*(1000-AW424*BL424))</f>
        <v>0</v>
      </c>
      <c r="AK424">
        <f>(AL424 - AM424 - BQ424*1E3/(8.314*(BS424+273.15)) * AO424/BP424 * AN424) * BP424/(100*BD424) * (1000 - BM424)/1000</f>
        <v>0</v>
      </c>
      <c r="AL424">
        <v>613.6230718467608</v>
      </c>
      <c r="AM424">
        <v>590.854115151515</v>
      </c>
      <c r="AN424">
        <v>2.505729643724056</v>
      </c>
      <c r="AO424">
        <v>66.78554749712461</v>
      </c>
      <c r="AP424">
        <f>(AR424 - AQ424 + BQ424*1E3/(8.314*(BS424+273.15)) * AT424/BP424 * AS424) * BP424/(100*BD424) * 1000/(1000 - AR424)</f>
        <v>0</v>
      </c>
      <c r="AQ424">
        <v>13.89369769547176</v>
      </c>
      <c r="AR424">
        <v>16.12531696969696</v>
      </c>
      <c r="AS424">
        <v>-0.001410253276763289</v>
      </c>
      <c r="AT424">
        <v>79.48988405471586</v>
      </c>
      <c r="AU424">
        <v>0</v>
      </c>
      <c r="AV424">
        <v>0</v>
      </c>
      <c r="AW424">
        <f>IF(AU424*$H$13&gt;=AY424,1.0,(AY424/(AY424-AU424*$H$13)))</f>
        <v>0</v>
      </c>
      <c r="AX424">
        <f>(AW424-1)*100</f>
        <v>0</v>
      </c>
      <c r="AY424">
        <f>MAX(0,($B$13+$C$13*BX424)/(1+$D$13*BX424)*BQ424/(BS424+273)*$E$13)</f>
        <v>0</v>
      </c>
      <c r="AZ424">
        <f>$B$11*BY424+$C$11*BZ424+$F$11*CK424*(1-CN424)</f>
        <v>0</v>
      </c>
      <c r="BA424">
        <f>AZ424*BB424</f>
        <v>0</v>
      </c>
      <c r="BB424">
        <f>($B$11*$D$9+$C$11*$D$9+$F$11*((CX424+CP424)/MAX(CX424+CP424+CY424, 0.1)*$I$9+CY424/MAX(CX424+CP424+CY424, 0.1)*$J$9))/($B$11+$C$11+$F$11)</f>
        <v>0</v>
      </c>
      <c r="BC424">
        <f>($B$11*$K$9+$C$11*$K$9+$F$11*((CX424+CP424)/MAX(CX424+CP424+CY424, 0.1)*$P$9+CY424/MAX(CX424+CP424+CY424, 0.1)*$Q$9))/($B$11+$C$11+$F$11)</f>
        <v>0</v>
      </c>
      <c r="BD424">
        <v>6</v>
      </c>
      <c r="BE424">
        <v>0.5</v>
      </c>
      <c r="BF424" t="s">
        <v>361</v>
      </c>
      <c r="BG424">
        <v>2</v>
      </c>
      <c r="BH424" t="b">
        <v>1</v>
      </c>
      <c r="BI424">
        <v>1728495043.714286</v>
      </c>
      <c r="BJ424">
        <v>563.2978928571429</v>
      </c>
      <c r="BK424">
        <v>591.52225</v>
      </c>
      <c r="BL424">
        <v>16.15414642857143</v>
      </c>
      <c r="BM424">
        <v>13.91249642857143</v>
      </c>
      <c r="BN424">
        <v>569.9925714285715</v>
      </c>
      <c r="BO424">
        <v>16.24462857142857</v>
      </c>
      <c r="BP424">
        <v>599.9991785714285</v>
      </c>
      <c r="BQ424">
        <v>97.50801785714286</v>
      </c>
      <c r="BR424">
        <v>0.1000146714285714</v>
      </c>
      <c r="BS424">
        <v>24.80720714285714</v>
      </c>
      <c r="BT424">
        <v>25.01774642857143</v>
      </c>
      <c r="BU424">
        <v>999.9000000000002</v>
      </c>
      <c r="BV424">
        <v>0</v>
      </c>
      <c r="BW424">
        <v>0</v>
      </c>
      <c r="BX424">
        <v>9998.075357142856</v>
      </c>
      <c r="BY424">
        <v>0</v>
      </c>
      <c r="BZ424">
        <v>75.84965357142858</v>
      </c>
      <c r="CA424">
        <v>-28.22435</v>
      </c>
      <c r="CB424">
        <v>572.5466428571428</v>
      </c>
      <c r="CC424">
        <v>599.8676785714285</v>
      </c>
      <c r="CD424">
        <v>2.2416425</v>
      </c>
      <c r="CE424">
        <v>591.52225</v>
      </c>
      <c r="CF424">
        <v>13.91249642857143</v>
      </c>
      <c r="CG424">
        <v>1.57516</v>
      </c>
      <c r="CH424">
        <v>1.356580714285714</v>
      </c>
      <c r="CI424">
        <v>13.71789642857143</v>
      </c>
      <c r="CJ424">
        <v>11.44076785714286</v>
      </c>
      <c r="CK424">
        <v>1599.989285714286</v>
      </c>
      <c r="CL424">
        <v>0.6920038571428569</v>
      </c>
      <c r="CM424">
        <v>0.3079961428571428</v>
      </c>
      <c r="CN424">
        <v>0</v>
      </c>
      <c r="CO424">
        <v>2.246221428571428</v>
      </c>
      <c r="CP424">
        <v>0</v>
      </c>
      <c r="CQ424">
        <v>5336.477142857141</v>
      </c>
      <c r="CR424">
        <v>13790.10714285714</v>
      </c>
      <c r="CS424">
        <v>40.63592857142857</v>
      </c>
      <c r="CT424">
        <v>41.67617857142857</v>
      </c>
      <c r="CU424">
        <v>40.90157142857142</v>
      </c>
      <c r="CV424">
        <v>40.92167857142856</v>
      </c>
      <c r="CW424">
        <v>39.96849999999999</v>
      </c>
      <c r="CX424">
        <v>1107.198928571428</v>
      </c>
      <c r="CY424">
        <v>492.790357142857</v>
      </c>
      <c r="CZ424">
        <v>0</v>
      </c>
      <c r="DA424">
        <v>1728495108.4</v>
      </c>
      <c r="DB424">
        <v>0</v>
      </c>
      <c r="DC424">
        <v>1728490956.5</v>
      </c>
      <c r="DD424" t="s">
        <v>362</v>
      </c>
      <c r="DE424">
        <v>1728490952.5</v>
      </c>
      <c r="DF424">
        <v>1728490956.5</v>
      </c>
      <c r="DG424">
        <v>1</v>
      </c>
      <c r="DH424">
        <v>-0.065</v>
      </c>
      <c r="DI424">
        <v>-0.008</v>
      </c>
      <c r="DJ424">
        <v>-3.246</v>
      </c>
      <c r="DK424">
        <v>-0.091</v>
      </c>
      <c r="DL424">
        <v>52</v>
      </c>
      <c r="DM424">
        <v>15</v>
      </c>
      <c r="DN424">
        <v>0.25</v>
      </c>
      <c r="DO424">
        <v>0.13</v>
      </c>
      <c r="DP424">
        <v>-27.97228048780488</v>
      </c>
      <c r="DQ424">
        <v>-3.416736585365848</v>
      </c>
      <c r="DR424">
        <v>0.3658279745130863</v>
      </c>
      <c r="DS424">
        <v>0</v>
      </c>
      <c r="DT424">
        <v>2.226143902439024</v>
      </c>
      <c r="DU424">
        <v>0.2372686411149841</v>
      </c>
      <c r="DV424">
        <v>0.03046754850000631</v>
      </c>
      <c r="DW424">
        <v>0</v>
      </c>
      <c r="DX424">
        <v>0</v>
      </c>
      <c r="DY424">
        <v>2</v>
      </c>
      <c r="DZ424" t="s">
        <v>386</v>
      </c>
      <c r="EA424">
        <v>3.22979</v>
      </c>
      <c r="EB424">
        <v>2.70437</v>
      </c>
      <c r="EC424">
        <v>0.130231</v>
      </c>
      <c r="ED424">
        <v>0.133976</v>
      </c>
      <c r="EE424">
        <v>0.084291</v>
      </c>
      <c r="EF424">
        <v>0.07573009999999999</v>
      </c>
      <c r="EG424">
        <v>28560.9</v>
      </c>
      <c r="EH424">
        <v>27705.3</v>
      </c>
      <c r="EI424">
        <v>31449.7</v>
      </c>
      <c r="EJ424">
        <v>30330.6</v>
      </c>
      <c r="EK424">
        <v>38585.5</v>
      </c>
      <c r="EL424">
        <v>37067.4</v>
      </c>
      <c r="EM424">
        <v>44085.3</v>
      </c>
      <c r="EN424">
        <v>42348.1</v>
      </c>
      <c r="EO424">
        <v>2.1532</v>
      </c>
      <c r="EP424">
        <v>1.85465</v>
      </c>
      <c r="EQ424">
        <v>0.0622123</v>
      </c>
      <c r="ER424">
        <v>0</v>
      </c>
      <c r="ES424">
        <v>24.0085</v>
      </c>
      <c r="ET424">
        <v>999.9</v>
      </c>
      <c r="EU424">
        <v>69.09999999999999</v>
      </c>
      <c r="EV424">
        <v>25.4</v>
      </c>
      <c r="EW424">
        <v>23.0738</v>
      </c>
      <c r="EX424">
        <v>60.2719</v>
      </c>
      <c r="EY424">
        <v>24.5513</v>
      </c>
      <c r="EZ424">
        <v>1</v>
      </c>
      <c r="FA424">
        <v>-0.0129599</v>
      </c>
      <c r="FB424">
        <v>1.79287</v>
      </c>
      <c r="FC424">
        <v>20.1912</v>
      </c>
      <c r="FD424">
        <v>5.21789</v>
      </c>
      <c r="FE424">
        <v>11.998</v>
      </c>
      <c r="FF424">
        <v>4.9643</v>
      </c>
      <c r="FG424">
        <v>3.29553</v>
      </c>
      <c r="FH424">
        <v>9999</v>
      </c>
      <c r="FI424">
        <v>9999</v>
      </c>
      <c r="FJ424">
        <v>9999</v>
      </c>
      <c r="FK424">
        <v>149.1</v>
      </c>
      <c r="FL424">
        <v>4.97097</v>
      </c>
      <c r="FM424">
        <v>1.86768</v>
      </c>
      <c r="FN424">
        <v>1.85898</v>
      </c>
      <c r="FO424">
        <v>1.86509</v>
      </c>
      <c r="FP424">
        <v>1.8631</v>
      </c>
      <c r="FQ424">
        <v>1.86446</v>
      </c>
      <c r="FR424">
        <v>1.85989</v>
      </c>
      <c r="FS424">
        <v>1.86401</v>
      </c>
      <c r="FT424">
        <v>0</v>
      </c>
      <c r="FU424">
        <v>0</v>
      </c>
      <c r="FV424">
        <v>0</v>
      </c>
      <c r="FW424">
        <v>0</v>
      </c>
      <c r="FX424" t="s">
        <v>364</v>
      </c>
      <c r="FY424" t="s">
        <v>365</v>
      </c>
      <c r="FZ424" t="s">
        <v>366</v>
      </c>
      <c r="GA424" t="s">
        <v>366</v>
      </c>
      <c r="GB424" t="s">
        <v>366</v>
      </c>
      <c r="GC424" t="s">
        <v>366</v>
      </c>
      <c r="GD424">
        <v>0</v>
      </c>
      <c r="GE424">
        <v>100</v>
      </c>
      <c r="GF424">
        <v>100</v>
      </c>
      <c r="GG424">
        <v>-6.821</v>
      </c>
      <c r="GH424">
        <v>-0.0905</v>
      </c>
      <c r="GI424">
        <v>-2.868309889394353</v>
      </c>
      <c r="GJ424">
        <v>-0.006773961979547998</v>
      </c>
      <c r="GK424">
        <v>-8.296070481250098E-08</v>
      </c>
      <c r="GL424">
        <v>3.322967193956903E-10</v>
      </c>
      <c r="GM424">
        <v>-0.07871069313407227</v>
      </c>
      <c r="GN424">
        <v>-0.00208336341840114</v>
      </c>
      <c r="GO424">
        <v>8.801746095907445E-05</v>
      </c>
      <c r="GP424">
        <v>-2.677693255255651E-07</v>
      </c>
      <c r="GQ424">
        <v>3</v>
      </c>
      <c r="GR424">
        <v>2052</v>
      </c>
      <c r="GS424">
        <v>2</v>
      </c>
      <c r="GT424">
        <v>18</v>
      </c>
      <c r="GU424">
        <v>68.3</v>
      </c>
      <c r="GV424">
        <v>68.2</v>
      </c>
      <c r="GW424">
        <v>1.53931</v>
      </c>
      <c r="GX424">
        <v>2.37915</v>
      </c>
      <c r="GY424">
        <v>1.44775</v>
      </c>
      <c r="GZ424">
        <v>2.323</v>
      </c>
      <c r="HA424">
        <v>1.55151</v>
      </c>
      <c r="HB424">
        <v>2.40356</v>
      </c>
      <c r="HC424">
        <v>30.5015</v>
      </c>
      <c r="HD424">
        <v>14.2984</v>
      </c>
      <c r="HE424">
        <v>18</v>
      </c>
      <c r="HF424">
        <v>617.342</v>
      </c>
      <c r="HG424">
        <v>427.731</v>
      </c>
      <c r="HH424">
        <v>21.4659</v>
      </c>
      <c r="HI424">
        <v>26.7424</v>
      </c>
      <c r="HJ424">
        <v>30.0009</v>
      </c>
      <c r="HK424">
        <v>26.6962</v>
      </c>
      <c r="HL424">
        <v>26.6249</v>
      </c>
      <c r="HM424">
        <v>30.8452</v>
      </c>
      <c r="HN424">
        <v>46.8083</v>
      </c>
      <c r="HO424">
        <v>0</v>
      </c>
      <c r="HP424">
        <v>21.4175</v>
      </c>
      <c r="HQ424">
        <v>626.867</v>
      </c>
      <c r="HR424">
        <v>13.9005</v>
      </c>
      <c r="HS424">
        <v>99.8169</v>
      </c>
      <c r="HT424">
        <v>101.196</v>
      </c>
    </row>
    <row r="425" spans="1:228">
      <c r="A425">
        <v>409</v>
      </c>
      <c r="B425">
        <v>1728495056.5</v>
      </c>
      <c r="C425">
        <v>4119</v>
      </c>
      <c r="D425" t="s">
        <v>1188</v>
      </c>
      <c r="E425" t="s">
        <v>1189</v>
      </c>
      <c r="F425">
        <v>5</v>
      </c>
      <c r="G425" t="s">
        <v>357</v>
      </c>
      <c r="H425" t="s">
        <v>1090</v>
      </c>
      <c r="I425" t="s">
        <v>359</v>
      </c>
      <c r="J425" t="s">
        <v>1091</v>
      </c>
      <c r="K425">
        <v>1728495049</v>
      </c>
      <c r="L425">
        <f>(M425)/1000</f>
        <v>0</v>
      </c>
      <c r="M425">
        <f>IF(BH425, AP425, AJ425)</f>
        <v>0</v>
      </c>
      <c r="N425">
        <f>IF(BH425, AK425, AI425)</f>
        <v>0</v>
      </c>
      <c r="O425">
        <f>BJ425 - IF(AW425&gt;1, N425*BD425*100.0/(AY425), 0)</f>
        <v>0</v>
      </c>
      <c r="P425">
        <f>((V425-L425/2)*O425-N425)/(V425+L425/2)</f>
        <v>0</v>
      </c>
      <c r="Q425">
        <f>P425*(BQ425+BR425)/1000.0</f>
        <v>0</v>
      </c>
      <c r="R425">
        <f>(BJ425 - IF(AW425&gt;1, N425*BD425*100.0/(AY425), 0))*(BQ425+BR425)/1000.0</f>
        <v>0</v>
      </c>
      <c r="S425">
        <f>2.0/((1/U425-1/T425)+SIGN(U425)*SQRT((1/U425-1/T425)*(1/U425-1/T425) + 4*BE425/((BE425+1)*(BE425+1))*(2*1/U425*1/T425-1/T425*1/T425)))</f>
        <v>0</v>
      </c>
      <c r="T425">
        <f>IF(LEFT(BF425,1)&lt;&gt;"0",IF(LEFT(BF425,1)="1",3.0,BG425),$D$5+$E$5*(BX425*BQ425/($K$5*1000))+$F$5*(BX425*BQ425/($K$5*1000))*MAX(MIN(BD425,$J$5),$I$5)*MAX(MIN(BD425,$J$5),$I$5)+$G$5*MAX(MIN(BD425,$J$5),$I$5)*(BX425*BQ425/($K$5*1000))+$H$5*(BX425*BQ425/($K$5*1000))*(BX425*BQ425/($K$5*1000)))</f>
        <v>0</v>
      </c>
      <c r="U425">
        <f>L425*(1000-(1000*0.61365*exp(17.502*Y425/(240.97+Y425))/(BQ425+BR425)+BL425)/2)/(1000*0.61365*exp(17.502*Y425/(240.97+Y425))/(BQ425+BR425)-BL425)</f>
        <v>0</v>
      </c>
      <c r="V425">
        <f>1/((BE425+1)/(S425/1.6)+1/(T425/1.37)) + BE425/((BE425+1)/(S425/1.6) + BE425/(T425/1.37))</f>
        <v>0</v>
      </c>
      <c r="W425">
        <f>(AZ425*BC425)</f>
        <v>0</v>
      </c>
      <c r="X425">
        <f>(BS425+(W425+2*0.95*5.67E-8*(((BS425+$B$7)+273)^4-(BS425+273)^4)-44100*L425)/(1.84*29.3*T425+8*0.95*5.67E-8*(BS425+273)^3))</f>
        <v>0</v>
      </c>
      <c r="Y425">
        <f>($C$7*BT425+$D$7*BU425+$E$7*X425)</f>
        <v>0</v>
      </c>
      <c r="Z425">
        <f>0.61365*exp(17.502*Y425/(240.97+Y425))</f>
        <v>0</v>
      </c>
      <c r="AA425">
        <f>(AB425/AC425*100)</f>
        <v>0</v>
      </c>
      <c r="AB425">
        <f>BL425*(BQ425+BR425)/1000</f>
        <v>0</v>
      </c>
      <c r="AC425">
        <f>0.61365*exp(17.502*BS425/(240.97+BS425))</f>
        <v>0</v>
      </c>
      <c r="AD425">
        <f>(Z425-BL425*(BQ425+BR425)/1000)</f>
        <v>0</v>
      </c>
      <c r="AE425">
        <f>(-L425*44100)</f>
        <v>0</v>
      </c>
      <c r="AF425">
        <f>2*29.3*T425*0.92*(BS425-Y425)</f>
        <v>0</v>
      </c>
      <c r="AG425">
        <f>2*0.95*5.67E-8*(((BS425+$B$7)+273)^4-(Y425+273)^4)</f>
        <v>0</v>
      </c>
      <c r="AH425">
        <f>W425+AG425+AE425+AF425</f>
        <v>0</v>
      </c>
      <c r="AI425">
        <f>BP425*AW425*(BK425-BJ425*(1000-AW425*BM425)/(1000-AW425*BL425))/(100*BD425)</f>
        <v>0</v>
      </c>
      <c r="AJ425">
        <f>1000*BP425*AW425*(BL425-BM425)/(100*BD425*(1000-AW425*BL425))</f>
        <v>0</v>
      </c>
      <c r="AK425">
        <f>(AL425 - AM425 - BQ425*1E3/(8.314*(BS425+273.15)) * AO425/BP425 * AN425) * BP425/(100*BD425) * (1000 - BM425)/1000</f>
        <v>0</v>
      </c>
      <c r="AL425">
        <v>626.0594160637244</v>
      </c>
      <c r="AM425">
        <v>603.3091272727273</v>
      </c>
      <c r="AN425">
        <v>2.493954554073983</v>
      </c>
      <c r="AO425">
        <v>66.78554749712461</v>
      </c>
      <c r="AP425">
        <f>(AR425 - AQ425 + BQ425*1E3/(8.314*(BS425+273.15)) * AT425/BP425 * AS425) * BP425/(100*BD425) * 1000/(1000 - AR425)</f>
        <v>0</v>
      </c>
      <c r="AQ425">
        <v>13.89552923297626</v>
      </c>
      <c r="AR425">
        <v>16.11935333333333</v>
      </c>
      <c r="AS425">
        <v>-0.0002764348820706079</v>
      </c>
      <c r="AT425">
        <v>79.48988405471586</v>
      </c>
      <c r="AU425">
        <v>0</v>
      </c>
      <c r="AV425">
        <v>0</v>
      </c>
      <c r="AW425">
        <f>IF(AU425*$H$13&gt;=AY425,1.0,(AY425/(AY425-AU425*$H$13)))</f>
        <v>0</v>
      </c>
      <c r="AX425">
        <f>(AW425-1)*100</f>
        <v>0</v>
      </c>
      <c r="AY425">
        <f>MAX(0,($B$13+$C$13*BX425)/(1+$D$13*BX425)*BQ425/(BS425+273)*$E$13)</f>
        <v>0</v>
      </c>
      <c r="AZ425">
        <f>$B$11*BY425+$C$11*BZ425+$F$11*CK425*(1-CN425)</f>
        <v>0</v>
      </c>
      <c r="BA425">
        <f>AZ425*BB425</f>
        <v>0</v>
      </c>
      <c r="BB425">
        <f>($B$11*$D$9+$C$11*$D$9+$F$11*((CX425+CP425)/MAX(CX425+CP425+CY425, 0.1)*$I$9+CY425/MAX(CX425+CP425+CY425, 0.1)*$J$9))/($B$11+$C$11+$F$11)</f>
        <v>0</v>
      </c>
      <c r="BC425">
        <f>($B$11*$K$9+$C$11*$K$9+$F$11*((CX425+CP425)/MAX(CX425+CP425+CY425, 0.1)*$P$9+CY425/MAX(CX425+CP425+CY425, 0.1)*$Q$9))/($B$11+$C$11+$F$11)</f>
        <v>0</v>
      </c>
      <c r="BD425">
        <v>6</v>
      </c>
      <c r="BE425">
        <v>0.5</v>
      </c>
      <c r="BF425" t="s">
        <v>361</v>
      </c>
      <c r="BG425">
        <v>2</v>
      </c>
      <c r="BH425" t="b">
        <v>1</v>
      </c>
      <c r="BI425">
        <v>1728495049</v>
      </c>
      <c r="BJ425">
        <v>576.3590370370371</v>
      </c>
      <c r="BK425">
        <v>604.7523333333334</v>
      </c>
      <c r="BL425">
        <v>16.13405555555556</v>
      </c>
      <c r="BM425">
        <v>13.89453333333333</v>
      </c>
      <c r="BN425">
        <v>583.1398148148148</v>
      </c>
      <c r="BO425">
        <v>16.22455185185185</v>
      </c>
      <c r="BP425">
        <v>600.0027037037037</v>
      </c>
      <c r="BQ425">
        <v>97.50821851851853</v>
      </c>
      <c r="BR425">
        <v>0.1000753111111111</v>
      </c>
      <c r="BS425">
        <v>24.81646296296296</v>
      </c>
      <c r="BT425">
        <v>25.0257</v>
      </c>
      <c r="BU425">
        <v>999.9000000000001</v>
      </c>
      <c r="BV425">
        <v>0</v>
      </c>
      <c r="BW425">
        <v>0</v>
      </c>
      <c r="BX425">
        <v>9978.008148148147</v>
      </c>
      <c r="BY425">
        <v>0</v>
      </c>
      <c r="BZ425">
        <v>75.72255925925926</v>
      </c>
      <c r="CA425">
        <v>-28.39319259259259</v>
      </c>
      <c r="CB425">
        <v>585.8104444444444</v>
      </c>
      <c r="CC425">
        <v>613.2735185185185</v>
      </c>
      <c r="CD425">
        <v>2.239525925925926</v>
      </c>
      <c r="CE425">
        <v>604.7523333333334</v>
      </c>
      <c r="CF425">
        <v>13.89453333333333</v>
      </c>
      <c r="CG425">
        <v>1.573205185185185</v>
      </c>
      <c r="CH425">
        <v>1.354831481481481</v>
      </c>
      <c r="CI425">
        <v>13.6988</v>
      </c>
      <c r="CJ425">
        <v>11.42131481481481</v>
      </c>
      <c r="CK425">
        <v>1600.015555555556</v>
      </c>
      <c r="CL425">
        <v>0.6920162222222221</v>
      </c>
      <c r="CM425">
        <v>0.3079837777777778</v>
      </c>
      <c r="CN425">
        <v>0</v>
      </c>
      <c r="CO425">
        <v>2.187333333333333</v>
      </c>
      <c r="CP425">
        <v>0</v>
      </c>
      <c r="CQ425">
        <v>5345.842592592592</v>
      </c>
      <c r="CR425">
        <v>13790.38888888889</v>
      </c>
      <c r="CS425">
        <v>40.71277777777777</v>
      </c>
      <c r="CT425">
        <v>41.72662962962962</v>
      </c>
      <c r="CU425">
        <v>40.97196296296296</v>
      </c>
      <c r="CV425">
        <v>40.99974074074073</v>
      </c>
      <c r="CW425">
        <v>40.03448148148149</v>
      </c>
      <c r="CX425">
        <v>1107.237037037037</v>
      </c>
      <c r="CY425">
        <v>492.7785185185185</v>
      </c>
      <c r="CZ425">
        <v>0</v>
      </c>
      <c r="DA425">
        <v>1728495113.2</v>
      </c>
      <c r="DB425">
        <v>0</v>
      </c>
      <c r="DC425">
        <v>1728490956.5</v>
      </c>
      <c r="DD425" t="s">
        <v>362</v>
      </c>
      <c r="DE425">
        <v>1728490952.5</v>
      </c>
      <c r="DF425">
        <v>1728490956.5</v>
      </c>
      <c r="DG425">
        <v>1</v>
      </c>
      <c r="DH425">
        <v>-0.065</v>
      </c>
      <c r="DI425">
        <v>-0.008</v>
      </c>
      <c r="DJ425">
        <v>-3.246</v>
      </c>
      <c r="DK425">
        <v>-0.091</v>
      </c>
      <c r="DL425">
        <v>52</v>
      </c>
      <c r="DM425">
        <v>15</v>
      </c>
      <c r="DN425">
        <v>0.25</v>
      </c>
      <c r="DO425">
        <v>0.13</v>
      </c>
      <c r="DP425">
        <v>-28.29935609756097</v>
      </c>
      <c r="DQ425">
        <v>-2.277060627177707</v>
      </c>
      <c r="DR425">
        <v>0.2609030621297369</v>
      </c>
      <c r="DS425">
        <v>0</v>
      </c>
      <c r="DT425">
        <v>2.237347073170732</v>
      </c>
      <c r="DU425">
        <v>-0.02177289198606103</v>
      </c>
      <c r="DV425">
        <v>0.01930450361253438</v>
      </c>
      <c r="DW425">
        <v>1</v>
      </c>
      <c r="DX425">
        <v>1</v>
      </c>
      <c r="DY425">
        <v>2</v>
      </c>
      <c r="DZ425" t="s">
        <v>363</v>
      </c>
      <c r="EA425">
        <v>3.22957</v>
      </c>
      <c r="EB425">
        <v>2.70412</v>
      </c>
      <c r="EC425">
        <v>0.132141</v>
      </c>
      <c r="ED425">
        <v>0.135848</v>
      </c>
      <c r="EE425">
        <v>0.08426889999999999</v>
      </c>
      <c r="EF425">
        <v>0.0757332</v>
      </c>
      <c r="EG425">
        <v>28497.8</v>
      </c>
      <c r="EH425">
        <v>27644.6</v>
      </c>
      <c r="EI425">
        <v>31449.3</v>
      </c>
      <c r="EJ425">
        <v>30329.7</v>
      </c>
      <c r="EK425">
        <v>38585.9</v>
      </c>
      <c r="EL425">
        <v>37066.6</v>
      </c>
      <c r="EM425">
        <v>44084.6</v>
      </c>
      <c r="EN425">
        <v>42347.3</v>
      </c>
      <c r="EO425">
        <v>2.1534</v>
      </c>
      <c r="EP425">
        <v>1.85427</v>
      </c>
      <c r="EQ425">
        <v>0.0625178</v>
      </c>
      <c r="ER425">
        <v>0</v>
      </c>
      <c r="ES425">
        <v>24.0085</v>
      </c>
      <c r="ET425">
        <v>999.9</v>
      </c>
      <c r="EU425">
        <v>69.2</v>
      </c>
      <c r="EV425">
        <v>25.4</v>
      </c>
      <c r="EW425">
        <v>23.1098</v>
      </c>
      <c r="EX425">
        <v>61.0319</v>
      </c>
      <c r="EY425">
        <v>24.7837</v>
      </c>
      <c r="EZ425">
        <v>1</v>
      </c>
      <c r="FA425">
        <v>-0.0123095</v>
      </c>
      <c r="FB425">
        <v>1.86335</v>
      </c>
      <c r="FC425">
        <v>20.1902</v>
      </c>
      <c r="FD425">
        <v>5.21699</v>
      </c>
      <c r="FE425">
        <v>11.998</v>
      </c>
      <c r="FF425">
        <v>4.96395</v>
      </c>
      <c r="FG425">
        <v>3.2955</v>
      </c>
      <c r="FH425">
        <v>9999</v>
      </c>
      <c r="FI425">
        <v>9999</v>
      </c>
      <c r="FJ425">
        <v>9999</v>
      </c>
      <c r="FK425">
        <v>149.1</v>
      </c>
      <c r="FL425">
        <v>4.97096</v>
      </c>
      <c r="FM425">
        <v>1.86768</v>
      </c>
      <c r="FN425">
        <v>1.85898</v>
      </c>
      <c r="FO425">
        <v>1.86509</v>
      </c>
      <c r="FP425">
        <v>1.8631</v>
      </c>
      <c r="FQ425">
        <v>1.86443</v>
      </c>
      <c r="FR425">
        <v>1.85989</v>
      </c>
      <c r="FS425">
        <v>1.864</v>
      </c>
      <c r="FT425">
        <v>0</v>
      </c>
      <c r="FU425">
        <v>0</v>
      </c>
      <c r="FV425">
        <v>0</v>
      </c>
      <c r="FW425">
        <v>0</v>
      </c>
      <c r="FX425" t="s">
        <v>364</v>
      </c>
      <c r="FY425" t="s">
        <v>365</v>
      </c>
      <c r="FZ425" t="s">
        <v>366</v>
      </c>
      <c r="GA425" t="s">
        <v>366</v>
      </c>
      <c r="GB425" t="s">
        <v>366</v>
      </c>
      <c r="GC425" t="s">
        <v>366</v>
      </c>
      <c r="GD425">
        <v>0</v>
      </c>
      <c r="GE425">
        <v>100</v>
      </c>
      <c r="GF425">
        <v>100</v>
      </c>
      <c r="GG425">
        <v>-6.902</v>
      </c>
      <c r="GH425">
        <v>-0.0905</v>
      </c>
      <c r="GI425">
        <v>-2.868309889394353</v>
      </c>
      <c r="GJ425">
        <v>-0.006773961979547998</v>
      </c>
      <c r="GK425">
        <v>-8.296070481250098E-08</v>
      </c>
      <c r="GL425">
        <v>3.322967193956903E-10</v>
      </c>
      <c r="GM425">
        <v>-0.07871069313407227</v>
      </c>
      <c r="GN425">
        <v>-0.00208336341840114</v>
      </c>
      <c r="GO425">
        <v>8.801746095907445E-05</v>
      </c>
      <c r="GP425">
        <v>-2.677693255255651E-07</v>
      </c>
      <c r="GQ425">
        <v>3</v>
      </c>
      <c r="GR425">
        <v>2052</v>
      </c>
      <c r="GS425">
        <v>2</v>
      </c>
      <c r="GT425">
        <v>18</v>
      </c>
      <c r="GU425">
        <v>68.40000000000001</v>
      </c>
      <c r="GV425">
        <v>68.3</v>
      </c>
      <c r="GW425">
        <v>1.5625</v>
      </c>
      <c r="GX425">
        <v>2.37183</v>
      </c>
      <c r="GY425">
        <v>1.44775</v>
      </c>
      <c r="GZ425">
        <v>2.323</v>
      </c>
      <c r="HA425">
        <v>1.55151</v>
      </c>
      <c r="HB425">
        <v>2.31934</v>
      </c>
      <c r="HC425">
        <v>30.5015</v>
      </c>
      <c r="HD425">
        <v>14.2896</v>
      </c>
      <c r="HE425">
        <v>18</v>
      </c>
      <c r="HF425">
        <v>617.527</v>
      </c>
      <c r="HG425">
        <v>427.54</v>
      </c>
      <c r="HH425">
        <v>21.4265</v>
      </c>
      <c r="HI425">
        <v>26.7453</v>
      </c>
      <c r="HJ425">
        <v>30.0008</v>
      </c>
      <c r="HK425">
        <v>26.7001</v>
      </c>
      <c r="HL425">
        <v>26.6287</v>
      </c>
      <c r="HM425">
        <v>31.3718</v>
      </c>
      <c r="HN425">
        <v>46.8083</v>
      </c>
      <c r="HO425">
        <v>0</v>
      </c>
      <c r="HP425">
        <v>21.3869</v>
      </c>
      <c r="HQ425">
        <v>641.895</v>
      </c>
      <c r="HR425">
        <v>13.9005</v>
      </c>
      <c r="HS425">
        <v>99.8154</v>
      </c>
      <c r="HT425">
        <v>101.194</v>
      </c>
    </row>
    <row r="426" spans="1:228">
      <c r="A426">
        <v>410</v>
      </c>
      <c r="B426">
        <v>1728495061.5</v>
      </c>
      <c r="C426">
        <v>4124</v>
      </c>
      <c r="D426" t="s">
        <v>1190</v>
      </c>
      <c r="E426" t="s">
        <v>1191</v>
      </c>
      <c r="F426">
        <v>5</v>
      </c>
      <c r="G426" t="s">
        <v>357</v>
      </c>
      <c r="H426" t="s">
        <v>1090</v>
      </c>
      <c r="I426" t="s">
        <v>359</v>
      </c>
      <c r="J426" t="s">
        <v>1091</v>
      </c>
      <c r="K426">
        <v>1728495053.714286</v>
      </c>
      <c r="L426">
        <f>(M426)/1000</f>
        <v>0</v>
      </c>
      <c r="M426">
        <f>IF(BH426, AP426, AJ426)</f>
        <v>0</v>
      </c>
      <c r="N426">
        <f>IF(BH426, AK426, AI426)</f>
        <v>0</v>
      </c>
      <c r="O426">
        <f>BJ426 - IF(AW426&gt;1, N426*BD426*100.0/(AY426), 0)</f>
        <v>0</v>
      </c>
      <c r="P426">
        <f>((V426-L426/2)*O426-N426)/(V426+L426/2)</f>
        <v>0</v>
      </c>
      <c r="Q426">
        <f>P426*(BQ426+BR426)/1000.0</f>
        <v>0</v>
      </c>
      <c r="R426">
        <f>(BJ426 - IF(AW426&gt;1, N426*BD426*100.0/(AY426), 0))*(BQ426+BR426)/1000.0</f>
        <v>0</v>
      </c>
      <c r="S426">
        <f>2.0/((1/U426-1/T426)+SIGN(U426)*SQRT((1/U426-1/T426)*(1/U426-1/T426) + 4*BE426/((BE426+1)*(BE426+1))*(2*1/U426*1/T426-1/T426*1/T426)))</f>
        <v>0</v>
      </c>
      <c r="T426">
        <f>IF(LEFT(BF426,1)&lt;&gt;"0",IF(LEFT(BF426,1)="1",3.0,BG426),$D$5+$E$5*(BX426*BQ426/($K$5*1000))+$F$5*(BX426*BQ426/($K$5*1000))*MAX(MIN(BD426,$J$5),$I$5)*MAX(MIN(BD426,$J$5),$I$5)+$G$5*MAX(MIN(BD426,$J$5),$I$5)*(BX426*BQ426/($K$5*1000))+$H$5*(BX426*BQ426/($K$5*1000))*(BX426*BQ426/($K$5*1000)))</f>
        <v>0</v>
      </c>
      <c r="U426">
        <f>L426*(1000-(1000*0.61365*exp(17.502*Y426/(240.97+Y426))/(BQ426+BR426)+BL426)/2)/(1000*0.61365*exp(17.502*Y426/(240.97+Y426))/(BQ426+BR426)-BL426)</f>
        <v>0</v>
      </c>
      <c r="V426">
        <f>1/((BE426+1)/(S426/1.6)+1/(T426/1.37)) + BE426/((BE426+1)/(S426/1.6) + BE426/(T426/1.37))</f>
        <v>0</v>
      </c>
      <c r="W426">
        <f>(AZ426*BC426)</f>
        <v>0</v>
      </c>
      <c r="X426">
        <f>(BS426+(W426+2*0.95*5.67E-8*(((BS426+$B$7)+273)^4-(BS426+273)^4)-44100*L426)/(1.84*29.3*T426+8*0.95*5.67E-8*(BS426+273)^3))</f>
        <v>0</v>
      </c>
      <c r="Y426">
        <f>($C$7*BT426+$D$7*BU426+$E$7*X426)</f>
        <v>0</v>
      </c>
      <c r="Z426">
        <f>0.61365*exp(17.502*Y426/(240.97+Y426))</f>
        <v>0</v>
      </c>
      <c r="AA426">
        <f>(AB426/AC426*100)</f>
        <v>0</v>
      </c>
      <c r="AB426">
        <f>BL426*(BQ426+BR426)/1000</f>
        <v>0</v>
      </c>
      <c r="AC426">
        <f>0.61365*exp(17.502*BS426/(240.97+BS426))</f>
        <v>0</v>
      </c>
      <c r="AD426">
        <f>(Z426-BL426*(BQ426+BR426)/1000)</f>
        <v>0</v>
      </c>
      <c r="AE426">
        <f>(-L426*44100)</f>
        <v>0</v>
      </c>
      <c r="AF426">
        <f>2*29.3*T426*0.92*(BS426-Y426)</f>
        <v>0</v>
      </c>
      <c r="AG426">
        <f>2*0.95*5.67E-8*(((BS426+$B$7)+273)^4-(Y426+273)^4)</f>
        <v>0</v>
      </c>
      <c r="AH426">
        <f>W426+AG426+AE426+AF426</f>
        <v>0</v>
      </c>
      <c r="AI426">
        <f>BP426*AW426*(BK426-BJ426*(1000-AW426*BM426)/(1000-AW426*BL426))/(100*BD426)</f>
        <v>0</v>
      </c>
      <c r="AJ426">
        <f>1000*BP426*AW426*(BL426-BM426)/(100*BD426*(1000-AW426*BL426))</f>
        <v>0</v>
      </c>
      <c r="AK426">
        <f>(AL426 - AM426 - BQ426*1E3/(8.314*(BS426+273.15)) * AO426/BP426 * AN426) * BP426/(100*BD426) * (1000 - BM426)/1000</f>
        <v>0</v>
      </c>
      <c r="AL426">
        <v>639.0105116062259</v>
      </c>
      <c r="AM426">
        <v>615.8614848484848</v>
      </c>
      <c r="AN426">
        <v>2.52398511682594</v>
      </c>
      <c r="AO426">
        <v>66.78554749712461</v>
      </c>
      <c r="AP426">
        <f>(AR426 - AQ426 + BQ426*1E3/(8.314*(BS426+273.15)) * AT426/BP426 * AS426) * BP426/(100*BD426) * 1000/(1000 - AR426)</f>
        <v>0</v>
      </c>
      <c r="AQ426">
        <v>13.89985933307881</v>
      </c>
      <c r="AR426">
        <v>16.11701878787879</v>
      </c>
      <c r="AS426">
        <v>-3.374089367546047E-05</v>
      </c>
      <c r="AT426">
        <v>79.48988405471586</v>
      </c>
      <c r="AU426">
        <v>0</v>
      </c>
      <c r="AV426">
        <v>0</v>
      </c>
      <c r="AW426">
        <f>IF(AU426*$H$13&gt;=AY426,1.0,(AY426/(AY426-AU426*$H$13)))</f>
        <v>0</v>
      </c>
      <c r="AX426">
        <f>(AW426-1)*100</f>
        <v>0</v>
      </c>
      <c r="AY426">
        <f>MAX(0,($B$13+$C$13*BX426)/(1+$D$13*BX426)*BQ426/(BS426+273)*$E$13)</f>
        <v>0</v>
      </c>
      <c r="AZ426">
        <f>$B$11*BY426+$C$11*BZ426+$F$11*CK426*(1-CN426)</f>
        <v>0</v>
      </c>
      <c r="BA426">
        <f>AZ426*BB426</f>
        <v>0</v>
      </c>
      <c r="BB426">
        <f>($B$11*$D$9+$C$11*$D$9+$F$11*((CX426+CP426)/MAX(CX426+CP426+CY426, 0.1)*$I$9+CY426/MAX(CX426+CP426+CY426, 0.1)*$J$9))/($B$11+$C$11+$F$11)</f>
        <v>0</v>
      </c>
      <c r="BC426">
        <f>($B$11*$K$9+$C$11*$K$9+$F$11*((CX426+CP426)/MAX(CX426+CP426+CY426, 0.1)*$P$9+CY426/MAX(CX426+CP426+CY426, 0.1)*$Q$9))/($B$11+$C$11+$F$11)</f>
        <v>0</v>
      </c>
      <c r="BD426">
        <v>6</v>
      </c>
      <c r="BE426">
        <v>0.5</v>
      </c>
      <c r="BF426" t="s">
        <v>361</v>
      </c>
      <c r="BG426">
        <v>2</v>
      </c>
      <c r="BH426" t="b">
        <v>1</v>
      </c>
      <c r="BI426">
        <v>1728495053.714286</v>
      </c>
      <c r="BJ426">
        <v>587.9741071428573</v>
      </c>
      <c r="BK426">
        <v>616.6247499999999</v>
      </c>
      <c r="BL426">
        <v>16.12373214285714</v>
      </c>
      <c r="BM426">
        <v>13.89661071428571</v>
      </c>
      <c r="BN426">
        <v>594.8311428571429</v>
      </c>
      <c r="BO426">
        <v>16.21422857142857</v>
      </c>
      <c r="BP426">
        <v>600.0026785714286</v>
      </c>
      <c r="BQ426">
        <v>97.50812500000002</v>
      </c>
      <c r="BR426">
        <v>0.09997781785714287</v>
      </c>
      <c r="BS426">
        <v>24.82223928571429</v>
      </c>
      <c r="BT426">
        <v>25.0327</v>
      </c>
      <c r="BU426">
        <v>999.9000000000002</v>
      </c>
      <c r="BV426">
        <v>0</v>
      </c>
      <c r="BW426">
        <v>0</v>
      </c>
      <c r="BX426">
        <v>9984.597142857145</v>
      </c>
      <c r="BY426">
        <v>0</v>
      </c>
      <c r="BZ426">
        <v>75.55787142857142</v>
      </c>
      <c r="CA426">
        <v>-28.65048928571428</v>
      </c>
      <c r="CB426">
        <v>597.6097857142856</v>
      </c>
      <c r="CC426">
        <v>625.3145714285714</v>
      </c>
      <c r="CD426">
        <v>2.227131071428571</v>
      </c>
      <c r="CE426">
        <v>616.6247499999999</v>
      </c>
      <c r="CF426">
        <v>13.89661071428571</v>
      </c>
      <c r="CG426">
        <v>1.572196071428572</v>
      </c>
      <c r="CH426">
        <v>1.355032142857143</v>
      </c>
      <c r="CI426">
        <v>13.68893928571429</v>
      </c>
      <c r="CJ426">
        <v>11.42353928571429</v>
      </c>
      <c r="CK426">
        <v>1600.001428571428</v>
      </c>
      <c r="CL426">
        <v>0.6920173571428568</v>
      </c>
      <c r="CM426">
        <v>0.3079826428571429</v>
      </c>
      <c r="CN426">
        <v>0</v>
      </c>
      <c r="CO426">
        <v>2.154339285714285</v>
      </c>
      <c r="CP426">
        <v>0</v>
      </c>
      <c r="CQ426">
        <v>5355.723214285715</v>
      </c>
      <c r="CR426">
        <v>13790.275</v>
      </c>
      <c r="CS426">
        <v>40.7855</v>
      </c>
      <c r="CT426">
        <v>41.77657142857142</v>
      </c>
      <c r="CU426">
        <v>41.03992857142857</v>
      </c>
      <c r="CV426">
        <v>41.07785714285713</v>
      </c>
      <c r="CW426">
        <v>40.09792857142856</v>
      </c>
      <c r="CX426">
        <v>1107.228214285714</v>
      </c>
      <c r="CY426">
        <v>492.7732142857143</v>
      </c>
      <c r="CZ426">
        <v>0</v>
      </c>
      <c r="DA426">
        <v>1728495118.6</v>
      </c>
      <c r="DB426">
        <v>0</v>
      </c>
      <c r="DC426">
        <v>1728490956.5</v>
      </c>
      <c r="DD426" t="s">
        <v>362</v>
      </c>
      <c r="DE426">
        <v>1728490952.5</v>
      </c>
      <c r="DF426">
        <v>1728490956.5</v>
      </c>
      <c r="DG426">
        <v>1</v>
      </c>
      <c r="DH426">
        <v>-0.065</v>
      </c>
      <c r="DI426">
        <v>-0.008</v>
      </c>
      <c r="DJ426">
        <v>-3.246</v>
      </c>
      <c r="DK426">
        <v>-0.091</v>
      </c>
      <c r="DL426">
        <v>52</v>
      </c>
      <c r="DM426">
        <v>15</v>
      </c>
      <c r="DN426">
        <v>0.25</v>
      </c>
      <c r="DO426">
        <v>0.13</v>
      </c>
      <c r="DP426">
        <v>-28.45755121951219</v>
      </c>
      <c r="DQ426">
        <v>-2.964298954703805</v>
      </c>
      <c r="DR426">
        <v>0.3144410372600034</v>
      </c>
      <c r="DS426">
        <v>0</v>
      </c>
      <c r="DT426">
        <v>2.237874390243902</v>
      </c>
      <c r="DU426">
        <v>-0.1647823693379802</v>
      </c>
      <c r="DV426">
        <v>0.01692728005304014</v>
      </c>
      <c r="DW426">
        <v>0</v>
      </c>
      <c r="DX426">
        <v>0</v>
      </c>
      <c r="DY426">
        <v>2</v>
      </c>
      <c r="DZ426" t="s">
        <v>386</v>
      </c>
      <c r="EA426">
        <v>3.2297</v>
      </c>
      <c r="EB426">
        <v>2.7044</v>
      </c>
      <c r="EC426">
        <v>0.134051</v>
      </c>
      <c r="ED426">
        <v>0.137767</v>
      </c>
      <c r="EE426">
        <v>0.0842576</v>
      </c>
      <c r="EF426">
        <v>0.0757446</v>
      </c>
      <c r="EG426">
        <v>28434.5</v>
      </c>
      <c r="EH426">
        <v>27582.9</v>
      </c>
      <c r="EI426">
        <v>31448.7</v>
      </c>
      <c r="EJ426">
        <v>30329.4</v>
      </c>
      <c r="EK426">
        <v>38585.7</v>
      </c>
      <c r="EL426">
        <v>37065.7</v>
      </c>
      <c r="EM426">
        <v>44083.9</v>
      </c>
      <c r="EN426">
        <v>42346.7</v>
      </c>
      <c r="EO426">
        <v>2.15307</v>
      </c>
      <c r="EP426">
        <v>1.8542</v>
      </c>
      <c r="EQ426">
        <v>0.0625849</v>
      </c>
      <c r="ER426">
        <v>0</v>
      </c>
      <c r="ES426">
        <v>24.0085</v>
      </c>
      <c r="ET426">
        <v>999.9</v>
      </c>
      <c r="EU426">
        <v>69.09999999999999</v>
      </c>
      <c r="EV426">
        <v>25.4</v>
      </c>
      <c r="EW426">
        <v>23.075</v>
      </c>
      <c r="EX426">
        <v>60.8919</v>
      </c>
      <c r="EY426">
        <v>24.4912</v>
      </c>
      <c r="EZ426">
        <v>1</v>
      </c>
      <c r="FA426">
        <v>-0.0117073</v>
      </c>
      <c r="FB426">
        <v>1.91136</v>
      </c>
      <c r="FC426">
        <v>20.1897</v>
      </c>
      <c r="FD426">
        <v>5.21729</v>
      </c>
      <c r="FE426">
        <v>11.998</v>
      </c>
      <c r="FF426">
        <v>4.96385</v>
      </c>
      <c r="FG426">
        <v>3.29542</v>
      </c>
      <c r="FH426">
        <v>9999</v>
      </c>
      <c r="FI426">
        <v>9999</v>
      </c>
      <c r="FJ426">
        <v>9999</v>
      </c>
      <c r="FK426">
        <v>149.1</v>
      </c>
      <c r="FL426">
        <v>4.97097</v>
      </c>
      <c r="FM426">
        <v>1.86768</v>
      </c>
      <c r="FN426">
        <v>1.85898</v>
      </c>
      <c r="FO426">
        <v>1.86509</v>
      </c>
      <c r="FP426">
        <v>1.8631</v>
      </c>
      <c r="FQ426">
        <v>1.86443</v>
      </c>
      <c r="FR426">
        <v>1.85988</v>
      </c>
      <c r="FS426">
        <v>1.864</v>
      </c>
      <c r="FT426">
        <v>0</v>
      </c>
      <c r="FU426">
        <v>0</v>
      </c>
      <c r="FV426">
        <v>0</v>
      </c>
      <c r="FW426">
        <v>0</v>
      </c>
      <c r="FX426" t="s">
        <v>364</v>
      </c>
      <c r="FY426" t="s">
        <v>365</v>
      </c>
      <c r="FZ426" t="s">
        <v>366</v>
      </c>
      <c r="GA426" t="s">
        <v>366</v>
      </c>
      <c r="GB426" t="s">
        <v>366</v>
      </c>
      <c r="GC426" t="s">
        <v>366</v>
      </c>
      <c r="GD426">
        <v>0</v>
      </c>
      <c r="GE426">
        <v>100</v>
      </c>
      <c r="GF426">
        <v>100</v>
      </c>
      <c r="GG426">
        <v>-6.983</v>
      </c>
      <c r="GH426">
        <v>-0.0905</v>
      </c>
      <c r="GI426">
        <v>-2.868309889394353</v>
      </c>
      <c r="GJ426">
        <v>-0.006773961979547998</v>
      </c>
      <c r="GK426">
        <v>-8.296070481250098E-08</v>
      </c>
      <c r="GL426">
        <v>3.322967193956903E-10</v>
      </c>
      <c r="GM426">
        <v>-0.07871069313407227</v>
      </c>
      <c r="GN426">
        <v>-0.00208336341840114</v>
      </c>
      <c r="GO426">
        <v>8.801746095907445E-05</v>
      </c>
      <c r="GP426">
        <v>-2.677693255255651E-07</v>
      </c>
      <c r="GQ426">
        <v>3</v>
      </c>
      <c r="GR426">
        <v>2052</v>
      </c>
      <c r="GS426">
        <v>2</v>
      </c>
      <c r="GT426">
        <v>18</v>
      </c>
      <c r="GU426">
        <v>68.5</v>
      </c>
      <c r="GV426">
        <v>68.40000000000001</v>
      </c>
      <c r="GW426">
        <v>1.58936</v>
      </c>
      <c r="GX426">
        <v>2.37915</v>
      </c>
      <c r="GY426">
        <v>1.44775</v>
      </c>
      <c r="GZ426">
        <v>2.323</v>
      </c>
      <c r="HA426">
        <v>1.55151</v>
      </c>
      <c r="HB426">
        <v>2.28149</v>
      </c>
      <c r="HC426">
        <v>30.5015</v>
      </c>
      <c r="HD426">
        <v>14.2809</v>
      </c>
      <c r="HE426">
        <v>18</v>
      </c>
      <c r="HF426">
        <v>617.338</v>
      </c>
      <c r="HG426">
        <v>427.531</v>
      </c>
      <c r="HH426">
        <v>21.3865</v>
      </c>
      <c r="HI426">
        <v>26.7486</v>
      </c>
      <c r="HJ426">
        <v>30.0006</v>
      </c>
      <c r="HK426">
        <v>26.7044</v>
      </c>
      <c r="HL426">
        <v>26.6332</v>
      </c>
      <c r="HM426">
        <v>31.8488</v>
      </c>
      <c r="HN426">
        <v>46.8083</v>
      </c>
      <c r="HO426">
        <v>0</v>
      </c>
      <c r="HP426">
        <v>21.3493</v>
      </c>
      <c r="HQ426">
        <v>651.921</v>
      </c>
      <c r="HR426">
        <v>13.9005</v>
      </c>
      <c r="HS426">
        <v>99.81359999999999</v>
      </c>
      <c r="HT426">
        <v>101.193</v>
      </c>
    </row>
    <row r="427" spans="1:228">
      <c r="A427">
        <v>411</v>
      </c>
      <c r="B427">
        <v>1728495066.5</v>
      </c>
      <c r="C427">
        <v>4129</v>
      </c>
      <c r="D427" t="s">
        <v>1192</v>
      </c>
      <c r="E427" t="s">
        <v>1193</v>
      </c>
      <c r="F427">
        <v>5</v>
      </c>
      <c r="G427" t="s">
        <v>357</v>
      </c>
      <c r="H427" t="s">
        <v>1090</v>
      </c>
      <c r="I427" t="s">
        <v>359</v>
      </c>
      <c r="J427" t="s">
        <v>1091</v>
      </c>
      <c r="K427">
        <v>1728495059</v>
      </c>
      <c r="L427">
        <f>(M427)/1000</f>
        <v>0</v>
      </c>
      <c r="M427">
        <f>IF(BH427, AP427, AJ427)</f>
        <v>0</v>
      </c>
      <c r="N427">
        <f>IF(BH427, AK427, AI427)</f>
        <v>0</v>
      </c>
      <c r="O427">
        <f>BJ427 - IF(AW427&gt;1, N427*BD427*100.0/(AY427), 0)</f>
        <v>0</v>
      </c>
      <c r="P427">
        <f>((V427-L427/2)*O427-N427)/(V427+L427/2)</f>
        <v>0</v>
      </c>
      <c r="Q427">
        <f>P427*(BQ427+BR427)/1000.0</f>
        <v>0</v>
      </c>
      <c r="R427">
        <f>(BJ427 - IF(AW427&gt;1, N427*BD427*100.0/(AY427), 0))*(BQ427+BR427)/1000.0</f>
        <v>0</v>
      </c>
      <c r="S427">
        <f>2.0/((1/U427-1/T427)+SIGN(U427)*SQRT((1/U427-1/T427)*(1/U427-1/T427) + 4*BE427/((BE427+1)*(BE427+1))*(2*1/U427*1/T427-1/T427*1/T427)))</f>
        <v>0</v>
      </c>
      <c r="T427">
        <f>IF(LEFT(BF427,1)&lt;&gt;"0",IF(LEFT(BF427,1)="1",3.0,BG427),$D$5+$E$5*(BX427*BQ427/($K$5*1000))+$F$5*(BX427*BQ427/($K$5*1000))*MAX(MIN(BD427,$J$5),$I$5)*MAX(MIN(BD427,$J$5),$I$5)+$G$5*MAX(MIN(BD427,$J$5),$I$5)*(BX427*BQ427/($K$5*1000))+$H$5*(BX427*BQ427/($K$5*1000))*(BX427*BQ427/($K$5*1000)))</f>
        <v>0</v>
      </c>
      <c r="U427">
        <f>L427*(1000-(1000*0.61365*exp(17.502*Y427/(240.97+Y427))/(BQ427+BR427)+BL427)/2)/(1000*0.61365*exp(17.502*Y427/(240.97+Y427))/(BQ427+BR427)-BL427)</f>
        <v>0</v>
      </c>
      <c r="V427">
        <f>1/((BE427+1)/(S427/1.6)+1/(T427/1.37)) + BE427/((BE427+1)/(S427/1.6) + BE427/(T427/1.37))</f>
        <v>0</v>
      </c>
      <c r="W427">
        <f>(AZ427*BC427)</f>
        <v>0</v>
      </c>
      <c r="X427">
        <f>(BS427+(W427+2*0.95*5.67E-8*(((BS427+$B$7)+273)^4-(BS427+273)^4)-44100*L427)/(1.84*29.3*T427+8*0.95*5.67E-8*(BS427+273)^3))</f>
        <v>0</v>
      </c>
      <c r="Y427">
        <f>($C$7*BT427+$D$7*BU427+$E$7*X427)</f>
        <v>0</v>
      </c>
      <c r="Z427">
        <f>0.61365*exp(17.502*Y427/(240.97+Y427))</f>
        <v>0</v>
      </c>
      <c r="AA427">
        <f>(AB427/AC427*100)</f>
        <v>0</v>
      </c>
      <c r="AB427">
        <f>BL427*(BQ427+BR427)/1000</f>
        <v>0</v>
      </c>
      <c r="AC427">
        <f>0.61365*exp(17.502*BS427/(240.97+BS427))</f>
        <v>0</v>
      </c>
      <c r="AD427">
        <f>(Z427-BL427*(BQ427+BR427)/1000)</f>
        <v>0</v>
      </c>
      <c r="AE427">
        <f>(-L427*44100)</f>
        <v>0</v>
      </c>
      <c r="AF427">
        <f>2*29.3*T427*0.92*(BS427-Y427)</f>
        <v>0</v>
      </c>
      <c r="AG427">
        <f>2*0.95*5.67E-8*(((BS427+$B$7)+273)^4-(Y427+273)^4)</f>
        <v>0</v>
      </c>
      <c r="AH427">
        <f>W427+AG427+AE427+AF427</f>
        <v>0</v>
      </c>
      <c r="AI427">
        <f>BP427*AW427*(BK427-BJ427*(1000-AW427*BM427)/(1000-AW427*BL427))/(100*BD427)</f>
        <v>0</v>
      </c>
      <c r="AJ427">
        <f>1000*BP427*AW427*(BL427-BM427)/(100*BD427*(1000-AW427*BL427))</f>
        <v>0</v>
      </c>
      <c r="AK427">
        <f>(AL427 - AM427 - BQ427*1E3/(8.314*(BS427+273.15)) * AO427/BP427 * AN427) * BP427/(100*BD427) * (1000 - BM427)/1000</f>
        <v>0</v>
      </c>
      <c r="AL427">
        <v>651.7308905183553</v>
      </c>
      <c r="AM427">
        <v>628.4740060606059</v>
      </c>
      <c r="AN427">
        <v>2.51023478920566</v>
      </c>
      <c r="AO427">
        <v>66.78554749712461</v>
      </c>
      <c r="AP427">
        <f>(AR427 - AQ427 + BQ427*1E3/(8.314*(BS427+273.15)) * AT427/BP427 * AS427) * BP427/(100*BD427) * 1000/(1000 - AR427)</f>
        <v>0</v>
      </c>
      <c r="AQ427">
        <v>13.90286087174011</v>
      </c>
      <c r="AR427">
        <v>16.11409636363636</v>
      </c>
      <c r="AS427">
        <v>-0.0001003794727313251</v>
      </c>
      <c r="AT427">
        <v>79.48988405471586</v>
      </c>
      <c r="AU427">
        <v>0</v>
      </c>
      <c r="AV427">
        <v>0</v>
      </c>
      <c r="AW427">
        <f>IF(AU427*$H$13&gt;=AY427,1.0,(AY427/(AY427-AU427*$H$13)))</f>
        <v>0</v>
      </c>
      <c r="AX427">
        <f>(AW427-1)*100</f>
        <v>0</v>
      </c>
      <c r="AY427">
        <f>MAX(0,($B$13+$C$13*BX427)/(1+$D$13*BX427)*BQ427/(BS427+273)*$E$13)</f>
        <v>0</v>
      </c>
      <c r="AZ427">
        <f>$B$11*BY427+$C$11*BZ427+$F$11*CK427*(1-CN427)</f>
        <v>0</v>
      </c>
      <c r="BA427">
        <f>AZ427*BB427</f>
        <v>0</v>
      </c>
      <c r="BB427">
        <f>($B$11*$D$9+$C$11*$D$9+$F$11*((CX427+CP427)/MAX(CX427+CP427+CY427, 0.1)*$I$9+CY427/MAX(CX427+CP427+CY427, 0.1)*$J$9))/($B$11+$C$11+$F$11)</f>
        <v>0</v>
      </c>
      <c r="BC427">
        <f>($B$11*$K$9+$C$11*$K$9+$F$11*((CX427+CP427)/MAX(CX427+CP427+CY427, 0.1)*$P$9+CY427/MAX(CX427+CP427+CY427, 0.1)*$Q$9))/($B$11+$C$11+$F$11)</f>
        <v>0</v>
      </c>
      <c r="BD427">
        <v>6</v>
      </c>
      <c r="BE427">
        <v>0.5</v>
      </c>
      <c r="BF427" t="s">
        <v>361</v>
      </c>
      <c r="BG427">
        <v>2</v>
      </c>
      <c r="BH427" t="b">
        <v>1</v>
      </c>
      <c r="BI427">
        <v>1728495059</v>
      </c>
      <c r="BJ427">
        <v>601.0168148148148</v>
      </c>
      <c r="BK427">
        <v>629.8741481481483</v>
      </c>
      <c r="BL427">
        <v>16.11808518518519</v>
      </c>
      <c r="BM427">
        <v>13.89984814814815</v>
      </c>
      <c r="BN427">
        <v>607.9593703703703</v>
      </c>
      <c r="BO427">
        <v>16.20858518518518</v>
      </c>
      <c r="BP427">
        <v>600.0094444444445</v>
      </c>
      <c r="BQ427">
        <v>97.5082</v>
      </c>
      <c r="BR427">
        <v>0.09996759259259258</v>
      </c>
      <c r="BS427">
        <v>24.82617037037037</v>
      </c>
      <c r="BT427">
        <v>25.03791481481482</v>
      </c>
      <c r="BU427">
        <v>999.9000000000001</v>
      </c>
      <c r="BV427">
        <v>0</v>
      </c>
      <c r="BW427">
        <v>0</v>
      </c>
      <c r="BX427">
        <v>9988.053703703705</v>
      </c>
      <c r="BY427">
        <v>0</v>
      </c>
      <c r="BZ427">
        <v>75.42126666666667</v>
      </c>
      <c r="CA427">
        <v>-28.85729259259259</v>
      </c>
      <c r="CB427">
        <v>610.8627407407407</v>
      </c>
      <c r="CC427">
        <v>638.7527777777779</v>
      </c>
      <c r="CD427">
        <v>2.218248518518518</v>
      </c>
      <c r="CE427">
        <v>629.8741481481483</v>
      </c>
      <c r="CF427">
        <v>13.89984814814815</v>
      </c>
      <c r="CG427">
        <v>1.571645925925926</v>
      </c>
      <c r="CH427">
        <v>1.355348148148148</v>
      </c>
      <c r="CI427">
        <v>13.68357407407407</v>
      </c>
      <c r="CJ427">
        <v>11.42706666666666</v>
      </c>
      <c r="CK427">
        <v>1599.975555555556</v>
      </c>
      <c r="CL427">
        <v>0.6920133333333334</v>
      </c>
      <c r="CM427">
        <v>0.3079866666666667</v>
      </c>
      <c r="CN427">
        <v>0</v>
      </c>
      <c r="CO427">
        <v>2.112829629629629</v>
      </c>
      <c r="CP427">
        <v>0</v>
      </c>
      <c r="CQ427">
        <v>5368.192222222222</v>
      </c>
      <c r="CR427">
        <v>13790.03333333333</v>
      </c>
      <c r="CS427">
        <v>40.86314814814814</v>
      </c>
      <c r="CT427">
        <v>41.82851851851851</v>
      </c>
      <c r="CU427">
        <v>41.10622222222221</v>
      </c>
      <c r="CV427">
        <v>41.16399999999999</v>
      </c>
      <c r="CW427">
        <v>40.16874074074074</v>
      </c>
      <c r="CX427">
        <v>1107.203703703704</v>
      </c>
      <c r="CY427">
        <v>492.7718518518519</v>
      </c>
      <c r="CZ427">
        <v>0</v>
      </c>
      <c r="DA427">
        <v>1728495123.4</v>
      </c>
      <c r="DB427">
        <v>0</v>
      </c>
      <c r="DC427">
        <v>1728490956.5</v>
      </c>
      <c r="DD427" t="s">
        <v>362</v>
      </c>
      <c r="DE427">
        <v>1728490952.5</v>
      </c>
      <c r="DF427">
        <v>1728490956.5</v>
      </c>
      <c r="DG427">
        <v>1</v>
      </c>
      <c r="DH427">
        <v>-0.065</v>
      </c>
      <c r="DI427">
        <v>-0.008</v>
      </c>
      <c r="DJ427">
        <v>-3.246</v>
      </c>
      <c r="DK427">
        <v>-0.091</v>
      </c>
      <c r="DL427">
        <v>52</v>
      </c>
      <c r="DM427">
        <v>15</v>
      </c>
      <c r="DN427">
        <v>0.25</v>
      </c>
      <c r="DO427">
        <v>0.13</v>
      </c>
      <c r="DP427">
        <v>-28.74619512195121</v>
      </c>
      <c r="DQ427">
        <v>-2.547478745644625</v>
      </c>
      <c r="DR427">
        <v>0.275406210808352</v>
      </c>
      <c r="DS427">
        <v>0</v>
      </c>
      <c r="DT427">
        <v>2.223610731707317</v>
      </c>
      <c r="DU427">
        <v>-0.101588780487802</v>
      </c>
      <c r="DV427">
        <v>0.0102540724545728</v>
      </c>
      <c r="DW427">
        <v>0</v>
      </c>
      <c r="DX427">
        <v>0</v>
      </c>
      <c r="DY427">
        <v>2</v>
      </c>
      <c r="DZ427" t="s">
        <v>386</v>
      </c>
      <c r="EA427">
        <v>3.22963</v>
      </c>
      <c r="EB427">
        <v>2.70431</v>
      </c>
      <c r="EC427">
        <v>0.135945</v>
      </c>
      <c r="ED427">
        <v>0.139628</v>
      </c>
      <c r="EE427">
        <v>0.08424909999999999</v>
      </c>
      <c r="EF427">
        <v>0.0757613</v>
      </c>
      <c r="EG427">
        <v>28372.5</v>
      </c>
      <c r="EH427">
        <v>27523.4</v>
      </c>
      <c r="EI427">
        <v>31448.8</v>
      </c>
      <c r="EJ427">
        <v>30329.3</v>
      </c>
      <c r="EK427">
        <v>38585.8</v>
      </c>
      <c r="EL427">
        <v>37065.2</v>
      </c>
      <c r="EM427">
        <v>44083.5</v>
      </c>
      <c r="EN427">
        <v>42346.9</v>
      </c>
      <c r="EO427">
        <v>2.15293</v>
      </c>
      <c r="EP427">
        <v>1.8541</v>
      </c>
      <c r="EQ427">
        <v>0.06354600000000001</v>
      </c>
      <c r="ER427">
        <v>0</v>
      </c>
      <c r="ES427">
        <v>24.0091</v>
      </c>
      <c r="ET427">
        <v>999.9</v>
      </c>
      <c r="EU427">
        <v>69.09999999999999</v>
      </c>
      <c r="EV427">
        <v>25.4</v>
      </c>
      <c r="EW427">
        <v>23.0751</v>
      </c>
      <c r="EX427">
        <v>60.7519</v>
      </c>
      <c r="EY427">
        <v>24.4391</v>
      </c>
      <c r="EZ427">
        <v>1</v>
      </c>
      <c r="FA427">
        <v>-0.0113669</v>
      </c>
      <c r="FB427">
        <v>1.94428</v>
      </c>
      <c r="FC427">
        <v>20.1893</v>
      </c>
      <c r="FD427">
        <v>5.21774</v>
      </c>
      <c r="FE427">
        <v>11.998</v>
      </c>
      <c r="FF427">
        <v>4.96405</v>
      </c>
      <c r="FG427">
        <v>3.29565</v>
      </c>
      <c r="FH427">
        <v>9999</v>
      </c>
      <c r="FI427">
        <v>9999</v>
      </c>
      <c r="FJ427">
        <v>9999</v>
      </c>
      <c r="FK427">
        <v>149.1</v>
      </c>
      <c r="FL427">
        <v>4.97095</v>
      </c>
      <c r="FM427">
        <v>1.86768</v>
      </c>
      <c r="FN427">
        <v>1.85898</v>
      </c>
      <c r="FO427">
        <v>1.8651</v>
      </c>
      <c r="FP427">
        <v>1.86309</v>
      </c>
      <c r="FQ427">
        <v>1.86443</v>
      </c>
      <c r="FR427">
        <v>1.85988</v>
      </c>
      <c r="FS427">
        <v>1.86401</v>
      </c>
      <c r="FT427">
        <v>0</v>
      </c>
      <c r="FU427">
        <v>0</v>
      </c>
      <c r="FV427">
        <v>0</v>
      </c>
      <c r="FW427">
        <v>0</v>
      </c>
      <c r="FX427" t="s">
        <v>364</v>
      </c>
      <c r="FY427" t="s">
        <v>365</v>
      </c>
      <c r="FZ427" t="s">
        <v>366</v>
      </c>
      <c r="GA427" t="s">
        <v>366</v>
      </c>
      <c r="GB427" t="s">
        <v>366</v>
      </c>
      <c r="GC427" t="s">
        <v>366</v>
      </c>
      <c r="GD427">
        <v>0</v>
      </c>
      <c r="GE427">
        <v>100</v>
      </c>
      <c r="GF427">
        <v>100</v>
      </c>
      <c r="GG427">
        <v>-7.064</v>
      </c>
      <c r="GH427">
        <v>-0.0905</v>
      </c>
      <c r="GI427">
        <v>-2.868309889394353</v>
      </c>
      <c r="GJ427">
        <v>-0.006773961979547998</v>
      </c>
      <c r="GK427">
        <v>-8.296070481250098E-08</v>
      </c>
      <c r="GL427">
        <v>3.322967193956903E-10</v>
      </c>
      <c r="GM427">
        <v>-0.07871069313407227</v>
      </c>
      <c r="GN427">
        <v>-0.00208336341840114</v>
      </c>
      <c r="GO427">
        <v>8.801746095907445E-05</v>
      </c>
      <c r="GP427">
        <v>-2.677693255255651E-07</v>
      </c>
      <c r="GQ427">
        <v>3</v>
      </c>
      <c r="GR427">
        <v>2052</v>
      </c>
      <c r="GS427">
        <v>2</v>
      </c>
      <c r="GT427">
        <v>18</v>
      </c>
      <c r="GU427">
        <v>68.59999999999999</v>
      </c>
      <c r="GV427">
        <v>68.5</v>
      </c>
      <c r="GW427">
        <v>1.61255</v>
      </c>
      <c r="GX427">
        <v>2.38037</v>
      </c>
      <c r="GY427">
        <v>1.44775</v>
      </c>
      <c r="GZ427">
        <v>2.323</v>
      </c>
      <c r="HA427">
        <v>1.55151</v>
      </c>
      <c r="HB427">
        <v>2.39624</v>
      </c>
      <c r="HC427">
        <v>30.5015</v>
      </c>
      <c r="HD427">
        <v>14.2984</v>
      </c>
      <c r="HE427">
        <v>18</v>
      </c>
      <c r="HF427">
        <v>617.269</v>
      </c>
      <c r="HG427">
        <v>427.501</v>
      </c>
      <c r="HH427">
        <v>21.3455</v>
      </c>
      <c r="HI427">
        <v>26.7514</v>
      </c>
      <c r="HJ427">
        <v>30.0006</v>
      </c>
      <c r="HK427">
        <v>26.7081</v>
      </c>
      <c r="HL427">
        <v>26.6371</v>
      </c>
      <c r="HM427">
        <v>32.3704</v>
      </c>
      <c r="HN427">
        <v>46.8083</v>
      </c>
      <c r="HO427">
        <v>0</v>
      </c>
      <c r="HP427">
        <v>21.3096</v>
      </c>
      <c r="HQ427">
        <v>666.996</v>
      </c>
      <c r="HR427">
        <v>13.9005</v>
      </c>
      <c r="HS427">
        <v>99.8133</v>
      </c>
      <c r="HT427">
        <v>101.193</v>
      </c>
    </row>
    <row r="428" spans="1:228">
      <c r="A428">
        <v>412</v>
      </c>
      <c r="B428">
        <v>1728495071.5</v>
      </c>
      <c r="C428">
        <v>4134</v>
      </c>
      <c r="D428" t="s">
        <v>1194</v>
      </c>
      <c r="E428" t="s">
        <v>1195</v>
      </c>
      <c r="F428">
        <v>5</v>
      </c>
      <c r="G428" t="s">
        <v>357</v>
      </c>
      <c r="H428" t="s">
        <v>1090</v>
      </c>
      <c r="I428" t="s">
        <v>359</v>
      </c>
      <c r="J428" t="s">
        <v>1091</v>
      </c>
      <c r="K428">
        <v>1728495063.714286</v>
      </c>
      <c r="L428">
        <f>(M428)/1000</f>
        <v>0</v>
      </c>
      <c r="M428">
        <f>IF(BH428, AP428, AJ428)</f>
        <v>0</v>
      </c>
      <c r="N428">
        <f>IF(BH428, AK428, AI428)</f>
        <v>0</v>
      </c>
      <c r="O428">
        <f>BJ428 - IF(AW428&gt;1, N428*BD428*100.0/(AY428), 0)</f>
        <v>0</v>
      </c>
      <c r="P428">
        <f>((V428-L428/2)*O428-N428)/(V428+L428/2)</f>
        <v>0</v>
      </c>
      <c r="Q428">
        <f>P428*(BQ428+BR428)/1000.0</f>
        <v>0</v>
      </c>
      <c r="R428">
        <f>(BJ428 - IF(AW428&gt;1, N428*BD428*100.0/(AY428), 0))*(BQ428+BR428)/1000.0</f>
        <v>0</v>
      </c>
      <c r="S428">
        <f>2.0/((1/U428-1/T428)+SIGN(U428)*SQRT((1/U428-1/T428)*(1/U428-1/T428) + 4*BE428/((BE428+1)*(BE428+1))*(2*1/U428*1/T428-1/T428*1/T428)))</f>
        <v>0</v>
      </c>
      <c r="T428">
        <f>IF(LEFT(BF428,1)&lt;&gt;"0",IF(LEFT(BF428,1)="1",3.0,BG428),$D$5+$E$5*(BX428*BQ428/($K$5*1000))+$F$5*(BX428*BQ428/($K$5*1000))*MAX(MIN(BD428,$J$5),$I$5)*MAX(MIN(BD428,$J$5),$I$5)+$G$5*MAX(MIN(BD428,$J$5),$I$5)*(BX428*BQ428/($K$5*1000))+$H$5*(BX428*BQ428/($K$5*1000))*(BX428*BQ428/($K$5*1000)))</f>
        <v>0</v>
      </c>
      <c r="U428">
        <f>L428*(1000-(1000*0.61365*exp(17.502*Y428/(240.97+Y428))/(BQ428+BR428)+BL428)/2)/(1000*0.61365*exp(17.502*Y428/(240.97+Y428))/(BQ428+BR428)-BL428)</f>
        <v>0</v>
      </c>
      <c r="V428">
        <f>1/((BE428+1)/(S428/1.6)+1/(T428/1.37)) + BE428/((BE428+1)/(S428/1.6) + BE428/(T428/1.37))</f>
        <v>0</v>
      </c>
      <c r="W428">
        <f>(AZ428*BC428)</f>
        <v>0</v>
      </c>
      <c r="X428">
        <f>(BS428+(W428+2*0.95*5.67E-8*(((BS428+$B$7)+273)^4-(BS428+273)^4)-44100*L428)/(1.84*29.3*T428+8*0.95*5.67E-8*(BS428+273)^3))</f>
        <v>0</v>
      </c>
      <c r="Y428">
        <f>($C$7*BT428+$D$7*BU428+$E$7*X428)</f>
        <v>0</v>
      </c>
      <c r="Z428">
        <f>0.61365*exp(17.502*Y428/(240.97+Y428))</f>
        <v>0</v>
      </c>
      <c r="AA428">
        <f>(AB428/AC428*100)</f>
        <v>0</v>
      </c>
      <c r="AB428">
        <f>BL428*(BQ428+BR428)/1000</f>
        <v>0</v>
      </c>
      <c r="AC428">
        <f>0.61365*exp(17.502*BS428/(240.97+BS428))</f>
        <v>0</v>
      </c>
      <c r="AD428">
        <f>(Z428-BL428*(BQ428+BR428)/1000)</f>
        <v>0</v>
      </c>
      <c r="AE428">
        <f>(-L428*44100)</f>
        <v>0</v>
      </c>
      <c r="AF428">
        <f>2*29.3*T428*0.92*(BS428-Y428)</f>
        <v>0</v>
      </c>
      <c r="AG428">
        <f>2*0.95*5.67E-8*(((BS428+$B$7)+273)^4-(Y428+273)^4)</f>
        <v>0</v>
      </c>
      <c r="AH428">
        <f>W428+AG428+AE428+AF428</f>
        <v>0</v>
      </c>
      <c r="AI428">
        <f>BP428*AW428*(BK428-BJ428*(1000-AW428*BM428)/(1000-AW428*BL428))/(100*BD428)</f>
        <v>0</v>
      </c>
      <c r="AJ428">
        <f>1000*BP428*AW428*(BL428-BM428)/(100*BD428*(1000-AW428*BL428))</f>
        <v>0</v>
      </c>
      <c r="AK428">
        <f>(AL428 - AM428 - BQ428*1E3/(8.314*(BS428+273.15)) * AO428/BP428 * AN428) * BP428/(100*BD428) * (1000 - BM428)/1000</f>
        <v>0</v>
      </c>
      <c r="AL428">
        <v>664.5591128573577</v>
      </c>
      <c r="AM428">
        <v>641.0223333333333</v>
      </c>
      <c r="AN428">
        <v>2.519042962306979</v>
      </c>
      <c r="AO428">
        <v>66.78554749712461</v>
      </c>
      <c r="AP428">
        <f>(AR428 - AQ428 + BQ428*1E3/(8.314*(BS428+273.15)) * AT428/BP428 * AS428) * BP428/(100*BD428) * 1000/(1000 - AR428)</f>
        <v>0</v>
      </c>
      <c r="AQ428">
        <v>13.90686745309047</v>
      </c>
      <c r="AR428">
        <v>16.11381333333332</v>
      </c>
      <c r="AS428">
        <v>-5.988694394096987E-06</v>
      </c>
      <c r="AT428">
        <v>79.48988405471586</v>
      </c>
      <c r="AU428">
        <v>0</v>
      </c>
      <c r="AV428">
        <v>0</v>
      </c>
      <c r="AW428">
        <f>IF(AU428*$H$13&gt;=AY428,1.0,(AY428/(AY428-AU428*$H$13)))</f>
        <v>0</v>
      </c>
      <c r="AX428">
        <f>(AW428-1)*100</f>
        <v>0</v>
      </c>
      <c r="AY428">
        <f>MAX(0,($B$13+$C$13*BX428)/(1+$D$13*BX428)*BQ428/(BS428+273)*$E$13)</f>
        <v>0</v>
      </c>
      <c r="AZ428">
        <f>$B$11*BY428+$C$11*BZ428+$F$11*CK428*(1-CN428)</f>
        <v>0</v>
      </c>
      <c r="BA428">
        <f>AZ428*BB428</f>
        <v>0</v>
      </c>
      <c r="BB428">
        <f>($B$11*$D$9+$C$11*$D$9+$F$11*((CX428+CP428)/MAX(CX428+CP428+CY428, 0.1)*$I$9+CY428/MAX(CX428+CP428+CY428, 0.1)*$J$9))/($B$11+$C$11+$F$11)</f>
        <v>0</v>
      </c>
      <c r="BC428">
        <f>($B$11*$K$9+$C$11*$K$9+$F$11*((CX428+CP428)/MAX(CX428+CP428+CY428, 0.1)*$P$9+CY428/MAX(CX428+CP428+CY428, 0.1)*$Q$9))/($B$11+$C$11+$F$11)</f>
        <v>0</v>
      </c>
      <c r="BD428">
        <v>6</v>
      </c>
      <c r="BE428">
        <v>0.5</v>
      </c>
      <c r="BF428" t="s">
        <v>361</v>
      </c>
      <c r="BG428">
        <v>2</v>
      </c>
      <c r="BH428" t="b">
        <v>1</v>
      </c>
      <c r="BI428">
        <v>1728495063.714286</v>
      </c>
      <c r="BJ428">
        <v>612.6642142857144</v>
      </c>
      <c r="BK428">
        <v>641.7594285714285</v>
      </c>
      <c r="BL428">
        <v>16.11576071428572</v>
      </c>
      <c r="BM428">
        <v>13.90340714285714</v>
      </c>
      <c r="BN428">
        <v>619.6828928571429</v>
      </c>
      <c r="BO428">
        <v>16.20626071428571</v>
      </c>
      <c r="BP428">
        <v>600.0014642857143</v>
      </c>
      <c r="BQ428">
        <v>97.5083607142857</v>
      </c>
      <c r="BR428">
        <v>0.09992696071428574</v>
      </c>
      <c r="BS428">
        <v>24.83143928571429</v>
      </c>
      <c r="BT428">
        <v>25.043125</v>
      </c>
      <c r="BU428">
        <v>999.9000000000002</v>
      </c>
      <c r="BV428">
        <v>0</v>
      </c>
      <c r="BW428">
        <v>0</v>
      </c>
      <c r="BX428">
        <v>10005.10821428571</v>
      </c>
      <c r="BY428">
        <v>0</v>
      </c>
      <c r="BZ428">
        <v>75.35743571428573</v>
      </c>
      <c r="CA428">
        <v>-29.095225</v>
      </c>
      <c r="CB428">
        <v>622.6994285714287</v>
      </c>
      <c r="CC428">
        <v>650.8079642857143</v>
      </c>
      <c r="CD428">
        <v>2.212355714285714</v>
      </c>
      <c r="CE428">
        <v>641.7594285714285</v>
      </c>
      <c r="CF428">
        <v>13.90340714285714</v>
      </c>
      <c r="CG428">
        <v>1.571421071428572</v>
      </c>
      <c r="CH428">
        <v>1.3556975</v>
      </c>
      <c r="CI428">
        <v>13.681375</v>
      </c>
      <c r="CJ428">
        <v>11.43096071428571</v>
      </c>
      <c r="CK428">
        <v>1599.96</v>
      </c>
      <c r="CL428">
        <v>0.6920004285714286</v>
      </c>
      <c r="CM428">
        <v>0.3079995714285714</v>
      </c>
      <c r="CN428">
        <v>0</v>
      </c>
      <c r="CO428">
        <v>2.133225</v>
      </c>
      <c r="CP428">
        <v>0</v>
      </c>
      <c r="CQ428">
        <v>5380.590000000001</v>
      </c>
      <c r="CR428">
        <v>13789.83214285714</v>
      </c>
      <c r="CS428">
        <v>40.93282142857142</v>
      </c>
      <c r="CT428">
        <v>41.88139285714284</v>
      </c>
      <c r="CU428">
        <v>41.165</v>
      </c>
      <c r="CV428">
        <v>41.24071428571427</v>
      </c>
      <c r="CW428">
        <v>40.23628571428571</v>
      </c>
      <c r="CX428">
        <v>1107.1725</v>
      </c>
      <c r="CY428">
        <v>492.7875</v>
      </c>
      <c r="CZ428">
        <v>0</v>
      </c>
      <c r="DA428">
        <v>1728495128.2</v>
      </c>
      <c r="DB428">
        <v>0</v>
      </c>
      <c r="DC428">
        <v>1728490956.5</v>
      </c>
      <c r="DD428" t="s">
        <v>362</v>
      </c>
      <c r="DE428">
        <v>1728490952.5</v>
      </c>
      <c r="DF428">
        <v>1728490956.5</v>
      </c>
      <c r="DG428">
        <v>1</v>
      </c>
      <c r="DH428">
        <v>-0.065</v>
      </c>
      <c r="DI428">
        <v>-0.008</v>
      </c>
      <c r="DJ428">
        <v>-3.246</v>
      </c>
      <c r="DK428">
        <v>-0.091</v>
      </c>
      <c r="DL428">
        <v>52</v>
      </c>
      <c r="DM428">
        <v>15</v>
      </c>
      <c r="DN428">
        <v>0.25</v>
      </c>
      <c r="DO428">
        <v>0.13</v>
      </c>
      <c r="DP428">
        <v>-28.92813170731707</v>
      </c>
      <c r="DQ428">
        <v>-2.530572125435572</v>
      </c>
      <c r="DR428">
        <v>0.2708753339741766</v>
      </c>
      <c r="DS428">
        <v>0</v>
      </c>
      <c r="DT428">
        <v>2.217236341463415</v>
      </c>
      <c r="DU428">
        <v>-0.07798620209059406</v>
      </c>
      <c r="DV428">
        <v>0.007742912024239307</v>
      </c>
      <c r="DW428">
        <v>1</v>
      </c>
      <c r="DX428">
        <v>1</v>
      </c>
      <c r="DY428">
        <v>2</v>
      </c>
      <c r="DZ428" t="s">
        <v>363</v>
      </c>
      <c r="EA428">
        <v>3.22961</v>
      </c>
      <c r="EB428">
        <v>2.70444</v>
      </c>
      <c r="EC428">
        <v>0.137814</v>
      </c>
      <c r="ED428">
        <v>0.141491</v>
      </c>
      <c r="EE428">
        <v>0.0842454</v>
      </c>
      <c r="EF428">
        <v>0.07578070000000001</v>
      </c>
      <c r="EG428">
        <v>28311.4</v>
      </c>
      <c r="EH428">
        <v>27463.4</v>
      </c>
      <c r="EI428">
        <v>31449.1</v>
      </c>
      <c r="EJ428">
        <v>30328.9</v>
      </c>
      <c r="EK428">
        <v>38586.5</v>
      </c>
      <c r="EL428">
        <v>37064.1</v>
      </c>
      <c r="EM428">
        <v>44084</v>
      </c>
      <c r="EN428">
        <v>42346.4</v>
      </c>
      <c r="EO428">
        <v>2.15317</v>
      </c>
      <c r="EP428">
        <v>1.85335</v>
      </c>
      <c r="EQ428">
        <v>0.06274879999999999</v>
      </c>
      <c r="ER428">
        <v>0</v>
      </c>
      <c r="ES428">
        <v>24.0105</v>
      </c>
      <c r="ET428">
        <v>999.9</v>
      </c>
      <c r="EU428">
        <v>69.09999999999999</v>
      </c>
      <c r="EV428">
        <v>25.4</v>
      </c>
      <c r="EW428">
        <v>23.0776</v>
      </c>
      <c r="EX428">
        <v>61.0619</v>
      </c>
      <c r="EY428">
        <v>24.7957</v>
      </c>
      <c r="EZ428">
        <v>1</v>
      </c>
      <c r="FA428">
        <v>-0.0108918</v>
      </c>
      <c r="FB428">
        <v>1.99657</v>
      </c>
      <c r="FC428">
        <v>20.1882</v>
      </c>
      <c r="FD428">
        <v>5.21714</v>
      </c>
      <c r="FE428">
        <v>11.998</v>
      </c>
      <c r="FF428">
        <v>4.96425</v>
      </c>
      <c r="FG428">
        <v>3.2956</v>
      </c>
      <c r="FH428">
        <v>9999</v>
      </c>
      <c r="FI428">
        <v>9999</v>
      </c>
      <c r="FJ428">
        <v>9999</v>
      </c>
      <c r="FK428">
        <v>149.1</v>
      </c>
      <c r="FL428">
        <v>4.97096</v>
      </c>
      <c r="FM428">
        <v>1.86768</v>
      </c>
      <c r="FN428">
        <v>1.85898</v>
      </c>
      <c r="FO428">
        <v>1.86509</v>
      </c>
      <c r="FP428">
        <v>1.8631</v>
      </c>
      <c r="FQ428">
        <v>1.86445</v>
      </c>
      <c r="FR428">
        <v>1.85989</v>
      </c>
      <c r="FS428">
        <v>1.864</v>
      </c>
      <c r="FT428">
        <v>0</v>
      </c>
      <c r="FU428">
        <v>0</v>
      </c>
      <c r="FV428">
        <v>0</v>
      </c>
      <c r="FW428">
        <v>0</v>
      </c>
      <c r="FX428" t="s">
        <v>364</v>
      </c>
      <c r="FY428" t="s">
        <v>365</v>
      </c>
      <c r="FZ428" t="s">
        <v>366</v>
      </c>
      <c r="GA428" t="s">
        <v>366</v>
      </c>
      <c r="GB428" t="s">
        <v>366</v>
      </c>
      <c r="GC428" t="s">
        <v>366</v>
      </c>
      <c r="GD428">
        <v>0</v>
      </c>
      <c r="GE428">
        <v>100</v>
      </c>
      <c r="GF428">
        <v>100</v>
      </c>
      <c r="GG428">
        <v>-7.144</v>
      </c>
      <c r="GH428">
        <v>-0.0905</v>
      </c>
      <c r="GI428">
        <v>-2.868309889394353</v>
      </c>
      <c r="GJ428">
        <v>-0.006773961979547998</v>
      </c>
      <c r="GK428">
        <v>-8.296070481250098E-08</v>
      </c>
      <c r="GL428">
        <v>3.322967193956903E-10</v>
      </c>
      <c r="GM428">
        <v>-0.07871069313407227</v>
      </c>
      <c r="GN428">
        <v>-0.00208336341840114</v>
      </c>
      <c r="GO428">
        <v>8.801746095907445E-05</v>
      </c>
      <c r="GP428">
        <v>-2.677693255255651E-07</v>
      </c>
      <c r="GQ428">
        <v>3</v>
      </c>
      <c r="GR428">
        <v>2052</v>
      </c>
      <c r="GS428">
        <v>2</v>
      </c>
      <c r="GT428">
        <v>18</v>
      </c>
      <c r="GU428">
        <v>68.7</v>
      </c>
      <c r="GV428">
        <v>68.59999999999999</v>
      </c>
      <c r="GW428">
        <v>1.63818</v>
      </c>
      <c r="GX428">
        <v>2.36816</v>
      </c>
      <c r="GY428">
        <v>1.44775</v>
      </c>
      <c r="GZ428">
        <v>2.323</v>
      </c>
      <c r="HA428">
        <v>1.55151</v>
      </c>
      <c r="HB428">
        <v>2.37183</v>
      </c>
      <c r="HC428">
        <v>30.5231</v>
      </c>
      <c r="HD428">
        <v>14.2896</v>
      </c>
      <c r="HE428">
        <v>18</v>
      </c>
      <c r="HF428">
        <v>617.491</v>
      </c>
      <c r="HG428">
        <v>427.094</v>
      </c>
      <c r="HH428">
        <v>21.3008</v>
      </c>
      <c r="HI428">
        <v>26.7549</v>
      </c>
      <c r="HJ428">
        <v>30.0005</v>
      </c>
      <c r="HK428">
        <v>26.7119</v>
      </c>
      <c r="HL428">
        <v>26.6412</v>
      </c>
      <c r="HM428">
        <v>32.8277</v>
      </c>
      <c r="HN428">
        <v>46.8083</v>
      </c>
      <c r="HO428">
        <v>0</v>
      </c>
      <c r="HP428">
        <v>21.259</v>
      </c>
      <c r="HQ428">
        <v>677.068</v>
      </c>
      <c r="HR428">
        <v>13.9005</v>
      </c>
      <c r="HS428">
        <v>99.81440000000001</v>
      </c>
      <c r="HT428">
        <v>101.192</v>
      </c>
    </row>
    <row r="429" spans="1:228">
      <c r="A429">
        <v>413</v>
      </c>
      <c r="B429">
        <v>1728495076.5</v>
      </c>
      <c r="C429">
        <v>4139</v>
      </c>
      <c r="D429" t="s">
        <v>1196</v>
      </c>
      <c r="E429" t="s">
        <v>1197</v>
      </c>
      <c r="F429">
        <v>5</v>
      </c>
      <c r="G429" t="s">
        <v>357</v>
      </c>
      <c r="H429" t="s">
        <v>1090</v>
      </c>
      <c r="I429" t="s">
        <v>359</v>
      </c>
      <c r="J429" t="s">
        <v>1091</v>
      </c>
      <c r="K429">
        <v>1728495069</v>
      </c>
      <c r="L429">
        <f>(M429)/1000</f>
        <v>0</v>
      </c>
      <c r="M429">
        <f>IF(BH429, AP429, AJ429)</f>
        <v>0</v>
      </c>
      <c r="N429">
        <f>IF(BH429, AK429, AI429)</f>
        <v>0</v>
      </c>
      <c r="O429">
        <f>BJ429 - IF(AW429&gt;1, N429*BD429*100.0/(AY429), 0)</f>
        <v>0</v>
      </c>
      <c r="P429">
        <f>((V429-L429/2)*O429-N429)/(V429+L429/2)</f>
        <v>0</v>
      </c>
      <c r="Q429">
        <f>P429*(BQ429+BR429)/1000.0</f>
        <v>0</v>
      </c>
      <c r="R429">
        <f>(BJ429 - IF(AW429&gt;1, N429*BD429*100.0/(AY429), 0))*(BQ429+BR429)/1000.0</f>
        <v>0</v>
      </c>
      <c r="S429">
        <f>2.0/((1/U429-1/T429)+SIGN(U429)*SQRT((1/U429-1/T429)*(1/U429-1/T429) + 4*BE429/((BE429+1)*(BE429+1))*(2*1/U429*1/T429-1/T429*1/T429)))</f>
        <v>0</v>
      </c>
      <c r="T429">
        <f>IF(LEFT(BF429,1)&lt;&gt;"0",IF(LEFT(BF429,1)="1",3.0,BG429),$D$5+$E$5*(BX429*BQ429/($K$5*1000))+$F$5*(BX429*BQ429/($K$5*1000))*MAX(MIN(BD429,$J$5),$I$5)*MAX(MIN(BD429,$J$5),$I$5)+$G$5*MAX(MIN(BD429,$J$5),$I$5)*(BX429*BQ429/($K$5*1000))+$H$5*(BX429*BQ429/($K$5*1000))*(BX429*BQ429/($K$5*1000)))</f>
        <v>0</v>
      </c>
      <c r="U429">
        <f>L429*(1000-(1000*0.61365*exp(17.502*Y429/(240.97+Y429))/(BQ429+BR429)+BL429)/2)/(1000*0.61365*exp(17.502*Y429/(240.97+Y429))/(BQ429+BR429)-BL429)</f>
        <v>0</v>
      </c>
      <c r="V429">
        <f>1/((BE429+1)/(S429/1.6)+1/(T429/1.37)) + BE429/((BE429+1)/(S429/1.6) + BE429/(T429/1.37))</f>
        <v>0</v>
      </c>
      <c r="W429">
        <f>(AZ429*BC429)</f>
        <v>0</v>
      </c>
      <c r="X429">
        <f>(BS429+(W429+2*0.95*5.67E-8*(((BS429+$B$7)+273)^4-(BS429+273)^4)-44100*L429)/(1.84*29.3*T429+8*0.95*5.67E-8*(BS429+273)^3))</f>
        <v>0</v>
      </c>
      <c r="Y429">
        <f>($C$7*BT429+$D$7*BU429+$E$7*X429)</f>
        <v>0</v>
      </c>
      <c r="Z429">
        <f>0.61365*exp(17.502*Y429/(240.97+Y429))</f>
        <v>0</v>
      </c>
      <c r="AA429">
        <f>(AB429/AC429*100)</f>
        <v>0</v>
      </c>
      <c r="AB429">
        <f>BL429*(BQ429+BR429)/1000</f>
        <v>0</v>
      </c>
      <c r="AC429">
        <f>0.61365*exp(17.502*BS429/(240.97+BS429))</f>
        <v>0</v>
      </c>
      <c r="AD429">
        <f>(Z429-BL429*(BQ429+BR429)/1000)</f>
        <v>0</v>
      </c>
      <c r="AE429">
        <f>(-L429*44100)</f>
        <v>0</v>
      </c>
      <c r="AF429">
        <f>2*29.3*T429*0.92*(BS429-Y429)</f>
        <v>0</v>
      </c>
      <c r="AG429">
        <f>2*0.95*5.67E-8*(((BS429+$B$7)+273)^4-(Y429+273)^4)</f>
        <v>0</v>
      </c>
      <c r="AH429">
        <f>W429+AG429+AE429+AF429</f>
        <v>0</v>
      </c>
      <c r="AI429">
        <f>BP429*AW429*(BK429-BJ429*(1000-AW429*BM429)/(1000-AW429*BL429))/(100*BD429)</f>
        <v>0</v>
      </c>
      <c r="AJ429">
        <f>1000*BP429*AW429*(BL429-BM429)/(100*BD429*(1000-AW429*BL429))</f>
        <v>0</v>
      </c>
      <c r="AK429">
        <f>(AL429 - AM429 - BQ429*1E3/(8.314*(BS429+273.15)) * AO429/BP429 * AN429) * BP429/(100*BD429) * (1000 - BM429)/1000</f>
        <v>0</v>
      </c>
      <c r="AL429">
        <v>677.0885122937581</v>
      </c>
      <c r="AM429">
        <v>653.5133393939392</v>
      </c>
      <c r="AN429">
        <v>2.495855709079072</v>
      </c>
      <c r="AO429">
        <v>66.78554749712461</v>
      </c>
      <c r="AP429">
        <f>(AR429 - AQ429 + BQ429*1E3/(8.314*(BS429+273.15)) * AT429/BP429 * AS429) * BP429/(100*BD429) * 1000/(1000 - AR429)</f>
        <v>0</v>
      </c>
      <c r="AQ429">
        <v>13.91321781914328</v>
      </c>
      <c r="AR429">
        <v>16.11554484848485</v>
      </c>
      <c r="AS429">
        <v>4.544201592831263E-05</v>
      </c>
      <c r="AT429">
        <v>79.48988405471586</v>
      </c>
      <c r="AU429">
        <v>0</v>
      </c>
      <c r="AV429">
        <v>0</v>
      </c>
      <c r="AW429">
        <f>IF(AU429*$H$13&gt;=AY429,1.0,(AY429/(AY429-AU429*$H$13)))</f>
        <v>0</v>
      </c>
      <c r="AX429">
        <f>(AW429-1)*100</f>
        <v>0</v>
      </c>
      <c r="AY429">
        <f>MAX(0,($B$13+$C$13*BX429)/(1+$D$13*BX429)*BQ429/(BS429+273)*$E$13)</f>
        <v>0</v>
      </c>
      <c r="AZ429">
        <f>$B$11*BY429+$C$11*BZ429+$F$11*CK429*(1-CN429)</f>
        <v>0</v>
      </c>
      <c r="BA429">
        <f>AZ429*BB429</f>
        <v>0</v>
      </c>
      <c r="BB429">
        <f>($B$11*$D$9+$C$11*$D$9+$F$11*((CX429+CP429)/MAX(CX429+CP429+CY429, 0.1)*$I$9+CY429/MAX(CX429+CP429+CY429, 0.1)*$J$9))/($B$11+$C$11+$F$11)</f>
        <v>0</v>
      </c>
      <c r="BC429">
        <f>($B$11*$K$9+$C$11*$K$9+$F$11*((CX429+CP429)/MAX(CX429+CP429+CY429, 0.1)*$P$9+CY429/MAX(CX429+CP429+CY429, 0.1)*$Q$9))/($B$11+$C$11+$F$11)</f>
        <v>0</v>
      </c>
      <c r="BD429">
        <v>6</v>
      </c>
      <c r="BE429">
        <v>0.5</v>
      </c>
      <c r="BF429" t="s">
        <v>361</v>
      </c>
      <c r="BG429">
        <v>2</v>
      </c>
      <c r="BH429" t="b">
        <v>1</v>
      </c>
      <c r="BI429">
        <v>1728495069</v>
      </c>
      <c r="BJ429">
        <v>625.7373333333334</v>
      </c>
      <c r="BK429">
        <v>654.9977407407408</v>
      </c>
      <c r="BL429">
        <v>16.11427407407407</v>
      </c>
      <c r="BM429">
        <v>13.90821851851852</v>
      </c>
      <c r="BN429">
        <v>632.8414074074075</v>
      </c>
      <c r="BO429">
        <v>16.20477407407407</v>
      </c>
      <c r="BP429">
        <v>600.0084074074074</v>
      </c>
      <c r="BQ429">
        <v>97.50855185185183</v>
      </c>
      <c r="BR429">
        <v>0.09999902592592591</v>
      </c>
      <c r="BS429">
        <v>24.83377777777778</v>
      </c>
      <c r="BT429">
        <v>25.04341851851852</v>
      </c>
      <c r="BU429">
        <v>999.9000000000001</v>
      </c>
      <c r="BV429">
        <v>0</v>
      </c>
      <c r="BW429">
        <v>0</v>
      </c>
      <c r="BX429">
        <v>10009.56962962963</v>
      </c>
      <c r="BY429">
        <v>0</v>
      </c>
      <c r="BZ429">
        <v>75.37143703703704</v>
      </c>
      <c r="CA429">
        <v>-29.26045925925925</v>
      </c>
      <c r="CB429">
        <v>635.9858148148149</v>
      </c>
      <c r="CC429">
        <v>664.236185185185</v>
      </c>
      <c r="CD429">
        <v>2.206057777777778</v>
      </c>
      <c r="CE429">
        <v>654.9977407407408</v>
      </c>
      <c r="CF429">
        <v>13.90821851851852</v>
      </c>
      <c r="CG429">
        <v>1.571279629629629</v>
      </c>
      <c r="CH429">
        <v>1.35616962962963</v>
      </c>
      <c r="CI429">
        <v>13.67998888888889</v>
      </c>
      <c r="CJ429">
        <v>11.43622222222222</v>
      </c>
      <c r="CK429">
        <v>1599.964074074074</v>
      </c>
      <c r="CL429">
        <v>0.6919915555555554</v>
      </c>
      <c r="CM429">
        <v>0.3080084444444445</v>
      </c>
      <c r="CN429">
        <v>0</v>
      </c>
      <c r="CO429">
        <v>2.113255555555555</v>
      </c>
      <c r="CP429">
        <v>0</v>
      </c>
      <c r="CQ429">
        <v>5395.809999999999</v>
      </c>
      <c r="CR429">
        <v>13789.81851851852</v>
      </c>
      <c r="CS429">
        <v>41.01129629629629</v>
      </c>
      <c r="CT429">
        <v>41.93962962962963</v>
      </c>
      <c r="CU429">
        <v>41.23122222222221</v>
      </c>
      <c r="CV429">
        <v>41.31914814814814</v>
      </c>
      <c r="CW429">
        <v>40.30766666666667</v>
      </c>
      <c r="CX429">
        <v>1107.161481481481</v>
      </c>
      <c r="CY429">
        <v>492.8025925925926</v>
      </c>
      <c r="CZ429">
        <v>0</v>
      </c>
      <c r="DA429">
        <v>1728495133.6</v>
      </c>
      <c r="DB429">
        <v>0</v>
      </c>
      <c r="DC429">
        <v>1728490956.5</v>
      </c>
      <c r="DD429" t="s">
        <v>362</v>
      </c>
      <c r="DE429">
        <v>1728490952.5</v>
      </c>
      <c r="DF429">
        <v>1728490956.5</v>
      </c>
      <c r="DG429">
        <v>1</v>
      </c>
      <c r="DH429">
        <v>-0.065</v>
      </c>
      <c r="DI429">
        <v>-0.008</v>
      </c>
      <c r="DJ429">
        <v>-3.246</v>
      </c>
      <c r="DK429">
        <v>-0.091</v>
      </c>
      <c r="DL429">
        <v>52</v>
      </c>
      <c r="DM429">
        <v>15</v>
      </c>
      <c r="DN429">
        <v>0.25</v>
      </c>
      <c r="DO429">
        <v>0.13</v>
      </c>
      <c r="DP429">
        <v>-29.15369756097561</v>
      </c>
      <c r="DQ429">
        <v>-2.009517073170719</v>
      </c>
      <c r="DR429">
        <v>0.2193927367094919</v>
      </c>
      <c r="DS429">
        <v>0</v>
      </c>
      <c r="DT429">
        <v>2.209746341463414</v>
      </c>
      <c r="DU429">
        <v>-0.06964599303135831</v>
      </c>
      <c r="DV429">
        <v>0.006940183717290497</v>
      </c>
      <c r="DW429">
        <v>1</v>
      </c>
      <c r="DX429">
        <v>1</v>
      </c>
      <c r="DY429">
        <v>2</v>
      </c>
      <c r="DZ429" t="s">
        <v>363</v>
      </c>
      <c r="EA429">
        <v>3.22957</v>
      </c>
      <c r="EB429">
        <v>2.70453</v>
      </c>
      <c r="EC429">
        <v>0.139651</v>
      </c>
      <c r="ED429">
        <v>0.143271</v>
      </c>
      <c r="EE429">
        <v>0.0842541</v>
      </c>
      <c r="EF429">
        <v>0.07579519999999999</v>
      </c>
      <c r="EG429">
        <v>28251.2</v>
      </c>
      <c r="EH429">
        <v>27406.4</v>
      </c>
      <c r="EI429">
        <v>31449.3</v>
      </c>
      <c r="EJ429">
        <v>30328.9</v>
      </c>
      <c r="EK429">
        <v>38586.4</v>
      </c>
      <c r="EL429">
        <v>37063.2</v>
      </c>
      <c r="EM429">
        <v>44084.3</v>
      </c>
      <c r="EN429">
        <v>42346</v>
      </c>
      <c r="EO429">
        <v>2.15307</v>
      </c>
      <c r="EP429">
        <v>1.8528</v>
      </c>
      <c r="EQ429">
        <v>0.0625402</v>
      </c>
      <c r="ER429">
        <v>0</v>
      </c>
      <c r="ES429">
        <v>24.0116</v>
      </c>
      <c r="ET429">
        <v>999.9</v>
      </c>
      <c r="EU429">
        <v>69.09999999999999</v>
      </c>
      <c r="EV429">
        <v>25.4</v>
      </c>
      <c r="EW429">
        <v>23.0776</v>
      </c>
      <c r="EX429">
        <v>61.0719</v>
      </c>
      <c r="EY429">
        <v>24.7837</v>
      </c>
      <c r="EZ429">
        <v>1</v>
      </c>
      <c r="FA429">
        <v>-0.0103862</v>
      </c>
      <c r="FB429">
        <v>2.02606</v>
      </c>
      <c r="FC429">
        <v>20.188</v>
      </c>
      <c r="FD429">
        <v>5.21699</v>
      </c>
      <c r="FE429">
        <v>11.998</v>
      </c>
      <c r="FF429">
        <v>4.96425</v>
      </c>
      <c r="FG429">
        <v>3.2955</v>
      </c>
      <c r="FH429">
        <v>9999</v>
      </c>
      <c r="FI429">
        <v>9999</v>
      </c>
      <c r="FJ429">
        <v>9999</v>
      </c>
      <c r="FK429">
        <v>149.1</v>
      </c>
      <c r="FL429">
        <v>4.97096</v>
      </c>
      <c r="FM429">
        <v>1.86768</v>
      </c>
      <c r="FN429">
        <v>1.85898</v>
      </c>
      <c r="FO429">
        <v>1.86509</v>
      </c>
      <c r="FP429">
        <v>1.8631</v>
      </c>
      <c r="FQ429">
        <v>1.86445</v>
      </c>
      <c r="FR429">
        <v>1.85989</v>
      </c>
      <c r="FS429">
        <v>1.864</v>
      </c>
      <c r="FT429">
        <v>0</v>
      </c>
      <c r="FU429">
        <v>0</v>
      </c>
      <c r="FV429">
        <v>0</v>
      </c>
      <c r="FW429">
        <v>0</v>
      </c>
      <c r="FX429" t="s">
        <v>364</v>
      </c>
      <c r="FY429" t="s">
        <v>365</v>
      </c>
      <c r="FZ429" t="s">
        <v>366</v>
      </c>
      <c r="GA429" t="s">
        <v>366</v>
      </c>
      <c r="GB429" t="s">
        <v>366</v>
      </c>
      <c r="GC429" t="s">
        <v>366</v>
      </c>
      <c r="GD429">
        <v>0</v>
      </c>
      <c r="GE429">
        <v>100</v>
      </c>
      <c r="GF429">
        <v>100</v>
      </c>
      <c r="GG429">
        <v>-7.224</v>
      </c>
      <c r="GH429">
        <v>-0.0905</v>
      </c>
      <c r="GI429">
        <v>-2.868309889394353</v>
      </c>
      <c r="GJ429">
        <v>-0.006773961979547998</v>
      </c>
      <c r="GK429">
        <v>-8.296070481250098E-08</v>
      </c>
      <c r="GL429">
        <v>3.322967193956903E-10</v>
      </c>
      <c r="GM429">
        <v>-0.07871069313407227</v>
      </c>
      <c r="GN429">
        <v>-0.00208336341840114</v>
      </c>
      <c r="GO429">
        <v>8.801746095907445E-05</v>
      </c>
      <c r="GP429">
        <v>-2.677693255255651E-07</v>
      </c>
      <c r="GQ429">
        <v>3</v>
      </c>
      <c r="GR429">
        <v>2052</v>
      </c>
      <c r="GS429">
        <v>2</v>
      </c>
      <c r="GT429">
        <v>18</v>
      </c>
      <c r="GU429">
        <v>68.7</v>
      </c>
      <c r="GV429">
        <v>68.7</v>
      </c>
      <c r="GW429">
        <v>1.66016</v>
      </c>
      <c r="GX429">
        <v>2.38281</v>
      </c>
      <c r="GY429">
        <v>1.44897</v>
      </c>
      <c r="GZ429">
        <v>2.323</v>
      </c>
      <c r="HA429">
        <v>1.55151</v>
      </c>
      <c r="HB429">
        <v>2.26318</v>
      </c>
      <c r="HC429">
        <v>30.5231</v>
      </c>
      <c r="HD429">
        <v>14.2809</v>
      </c>
      <c r="HE429">
        <v>18</v>
      </c>
      <c r="HF429">
        <v>617.4589999999999</v>
      </c>
      <c r="HG429">
        <v>426.8</v>
      </c>
      <c r="HH429">
        <v>21.2519</v>
      </c>
      <c r="HI429">
        <v>26.7581</v>
      </c>
      <c r="HJ429">
        <v>30.0004</v>
      </c>
      <c r="HK429">
        <v>26.7157</v>
      </c>
      <c r="HL429">
        <v>26.6449</v>
      </c>
      <c r="HM429">
        <v>33.2644</v>
      </c>
      <c r="HN429">
        <v>46.8083</v>
      </c>
      <c r="HO429">
        <v>0</v>
      </c>
      <c r="HP429">
        <v>21.2194</v>
      </c>
      <c r="HQ429">
        <v>692.097</v>
      </c>
      <c r="HR429">
        <v>13.9005</v>
      </c>
      <c r="HS429">
        <v>99.81489999999999</v>
      </c>
      <c r="HT429">
        <v>101.191</v>
      </c>
    </row>
    <row r="430" spans="1:228">
      <c r="A430">
        <v>414</v>
      </c>
      <c r="B430">
        <v>1728495081</v>
      </c>
      <c r="C430">
        <v>4143.5</v>
      </c>
      <c r="D430" t="s">
        <v>1198</v>
      </c>
      <c r="E430" t="s">
        <v>1199</v>
      </c>
      <c r="F430">
        <v>5</v>
      </c>
      <c r="G430" t="s">
        <v>357</v>
      </c>
      <c r="H430" t="s">
        <v>1090</v>
      </c>
      <c r="I430" t="s">
        <v>359</v>
      </c>
      <c r="J430" t="s">
        <v>1091</v>
      </c>
      <c r="K430">
        <v>1728495073.444444</v>
      </c>
      <c r="L430">
        <f>(M430)/1000</f>
        <v>0</v>
      </c>
      <c r="M430">
        <f>IF(BH430, AP430, AJ430)</f>
        <v>0</v>
      </c>
      <c r="N430">
        <f>IF(BH430, AK430, AI430)</f>
        <v>0</v>
      </c>
      <c r="O430">
        <f>BJ430 - IF(AW430&gt;1, N430*BD430*100.0/(AY430), 0)</f>
        <v>0</v>
      </c>
      <c r="P430">
        <f>((V430-L430/2)*O430-N430)/(V430+L430/2)</f>
        <v>0</v>
      </c>
      <c r="Q430">
        <f>P430*(BQ430+BR430)/1000.0</f>
        <v>0</v>
      </c>
      <c r="R430">
        <f>(BJ430 - IF(AW430&gt;1, N430*BD430*100.0/(AY430), 0))*(BQ430+BR430)/1000.0</f>
        <v>0</v>
      </c>
      <c r="S430">
        <f>2.0/((1/U430-1/T430)+SIGN(U430)*SQRT((1/U430-1/T430)*(1/U430-1/T430) + 4*BE430/((BE430+1)*(BE430+1))*(2*1/U430*1/T430-1/T430*1/T430)))</f>
        <v>0</v>
      </c>
      <c r="T430">
        <f>IF(LEFT(BF430,1)&lt;&gt;"0",IF(LEFT(BF430,1)="1",3.0,BG430),$D$5+$E$5*(BX430*BQ430/($K$5*1000))+$F$5*(BX430*BQ430/($K$5*1000))*MAX(MIN(BD430,$J$5),$I$5)*MAX(MIN(BD430,$J$5),$I$5)+$G$5*MAX(MIN(BD430,$J$5),$I$5)*(BX430*BQ430/($K$5*1000))+$H$5*(BX430*BQ430/($K$5*1000))*(BX430*BQ430/($K$5*1000)))</f>
        <v>0</v>
      </c>
      <c r="U430">
        <f>L430*(1000-(1000*0.61365*exp(17.502*Y430/(240.97+Y430))/(BQ430+BR430)+BL430)/2)/(1000*0.61365*exp(17.502*Y430/(240.97+Y430))/(BQ430+BR430)-BL430)</f>
        <v>0</v>
      </c>
      <c r="V430">
        <f>1/((BE430+1)/(S430/1.6)+1/(T430/1.37)) + BE430/((BE430+1)/(S430/1.6) + BE430/(T430/1.37))</f>
        <v>0</v>
      </c>
      <c r="W430">
        <f>(AZ430*BC430)</f>
        <v>0</v>
      </c>
      <c r="X430">
        <f>(BS430+(W430+2*0.95*5.67E-8*(((BS430+$B$7)+273)^4-(BS430+273)^4)-44100*L430)/(1.84*29.3*T430+8*0.95*5.67E-8*(BS430+273)^3))</f>
        <v>0</v>
      </c>
      <c r="Y430">
        <f>($C$7*BT430+$D$7*BU430+$E$7*X430)</f>
        <v>0</v>
      </c>
      <c r="Z430">
        <f>0.61365*exp(17.502*Y430/(240.97+Y430))</f>
        <v>0</v>
      </c>
      <c r="AA430">
        <f>(AB430/AC430*100)</f>
        <v>0</v>
      </c>
      <c r="AB430">
        <f>BL430*(BQ430+BR430)/1000</f>
        <v>0</v>
      </c>
      <c r="AC430">
        <f>0.61365*exp(17.502*BS430/(240.97+BS430))</f>
        <v>0</v>
      </c>
      <c r="AD430">
        <f>(Z430-BL430*(BQ430+BR430)/1000)</f>
        <v>0</v>
      </c>
      <c r="AE430">
        <f>(-L430*44100)</f>
        <v>0</v>
      </c>
      <c r="AF430">
        <f>2*29.3*T430*0.92*(BS430-Y430)</f>
        <v>0</v>
      </c>
      <c r="AG430">
        <f>2*0.95*5.67E-8*(((BS430+$B$7)+273)^4-(Y430+273)^4)</f>
        <v>0</v>
      </c>
      <c r="AH430">
        <f>W430+AG430+AE430+AF430</f>
        <v>0</v>
      </c>
      <c r="AI430">
        <f>BP430*AW430*(BK430-BJ430*(1000-AW430*BM430)/(1000-AW430*BL430))/(100*BD430)</f>
        <v>0</v>
      </c>
      <c r="AJ430">
        <f>1000*BP430*AW430*(BL430-BM430)/(100*BD430*(1000-AW430*BL430))</f>
        <v>0</v>
      </c>
      <c r="AK430">
        <f>(AL430 - AM430 - BQ430*1E3/(8.314*(BS430+273.15)) * AO430/BP430 * AN430) * BP430/(100*BD430) * (1000 - BM430)/1000</f>
        <v>0</v>
      </c>
      <c r="AL430">
        <v>688.0103152870358</v>
      </c>
      <c r="AM430">
        <v>664.4619515151516</v>
      </c>
      <c r="AN430">
        <v>2.429736483576674</v>
      </c>
      <c r="AO430">
        <v>66.78554749712461</v>
      </c>
      <c r="AP430">
        <f>(AR430 - AQ430 + BQ430*1E3/(8.314*(BS430+273.15)) * AT430/BP430 * AS430) * BP430/(100*BD430) * 1000/(1000 - AR430)</f>
        <v>0</v>
      </c>
      <c r="AQ430">
        <v>13.91477325326759</v>
      </c>
      <c r="AR430">
        <v>16.11640242424241</v>
      </c>
      <c r="AS430">
        <v>1.681228988494519E-06</v>
      </c>
      <c r="AT430">
        <v>79.48988405471586</v>
      </c>
      <c r="AU430">
        <v>0</v>
      </c>
      <c r="AV430">
        <v>0</v>
      </c>
      <c r="AW430">
        <f>IF(AU430*$H$13&gt;=AY430,1.0,(AY430/(AY430-AU430*$H$13)))</f>
        <v>0</v>
      </c>
      <c r="AX430">
        <f>(AW430-1)*100</f>
        <v>0</v>
      </c>
      <c r="AY430">
        <f>MAX(0,($B$13+$C$13*BX430)/(1+$D$13*BX430)*BQ430/(BS430+273)*$E$13)</f>
        <v>0</v>
      </c>
      <c r="AZ430">
        <f>$B$11*BY430+$C$11*BZ430+$F$11*CK430*(1-CN430)</f>
        <v>0</v>
      </c>
      <c r="BA430">
        <f>AZ430*BB430</f>
        <v>0</v>
      </c>
      <c r="BB430">
        <f>($B$11*$D$9+$C$11*$D$9+$F$11*((CX430+CP430)/MAX(CX430+CP430+CY430, 0.1)*$I$9+CY430/MAX(CX430+CP430+CY430, 0.1)*$J$9))/($B$11+$C$11+$F$11)</f>
        <v>0</v>
      </c>
      <c r="BC430">
        <f>($B$11*$K$9+$C$11*$K$9+$F$11*((CX430+CP430)/MAX(CX430+CP430+CY430, 0.1)*$P$9+CY430/MAX(CX430+CP430+CY430, 0.1)*$Q$9))/($B$11+$C$11+$F$11)</f>
        <v>0</v>
      </c>
      <c r="BD430">
        <v>6</v>
      </c>
      <c r="BE430">
        <v>0.5</v>
      </c>
      <c r="BF430" t="s">
        <v>361</v>
      </c>
      <c r="BG430">
        <v>2</v>
      </c>
      <c r="BH430" t="b">
        <v>1</v>
      </c>
      <c r="BI430">
        <v>1728495073.444444</v>
      </c>
      <c r="BJ430">
        <v>636.6360370370371</v>
      </c>
      <c r="BK430">
        <v>665.9587777777778</v>
      </c>
      <c r="BL430">
        <v>16.11472592592592</v>
      </c>
      <c r="BM430">
        <v>13.91164074074074</v>
      </c>
      <c r="BN430">
        <v>643.8111851851851</v>
      </c>
      <c r="BO430">
        <v>16.20522222222222</v>
      </c>
      <c r="BP430">
        <v>600.014</v>
      </c>
      <c r="BQ430">
        <v>97.50853333333333</v>
      </c>
      <c r="BR430">
        <v>0.1000172</v>
      </c>
      <c r="BS430">
        <v>24.8372037037037</v>
      </c>
      <c r="BT430">
        <v>25.04201481481482</v>
      </c>
      <c r="BU430">
        <v>999.9000000000001</v>
      </c>
      <c r="BV430">
        <v>0</v>
      </c>
      <c r="BW430">
        <v>0</v>
      </c>
      <c r="BX430">
        <v>10008.9462962963</v>
      </c>
      <c r="BY430">
        <v>0</v>
      </c>
      <c r="BZ430">
        <v>75.37400740740742</v>
      </c>
      <c r="CA430">
        <v>-29.32265185185185</v>
      </c>
      <c r="CB430">
        <v>647.0632962962964</v>
      </c>
      <c r="CC430">
        <v>675.3541481481481</v>
      </c>
      <c r="CD430">
        <v>2.203087407407407</v>
      </c>
      <c r="CE430">
        <v>665.9587777777778</v>
      </c>
      <c r="CF430">
        <v>13.91164074074074</v>
      </c>
      <c r="CG430">
        <v>1.571323703703703</v>
      </c>
      <c r="CH430">
        <v>1.356503333333333</v>
      </c>
      <c r="CI430">
        <v>13.68041111111111</v>
      </c>
      <c r="CJ430">
        <v>11.43993333333333</v>
      </c>
      <c r="CK430">
        <v>1599.978888888889</v>
      </c>
      <c r="CL430">
        <v>0.6919900370370371</v>
      </c>
      <c r="CM430">
        <v>0.308009962962963</v>
      </c>
      <c r="CN430">
        <v>0</v>
      </c>
      <c r="CO430">
        <v>2.118755555555556</v>
      </c>
      <c r="CP430">
        <v>0</v>
      </c>
      <c r="CQ430">
        <v>5409.533703703703</v>
      </c>
      <c r="CR430">
        <v>13789.94074074074</v>
      </c>
      <c r="CS430">
        <v>41.07618518518517</v>
      </c>
      <c r="CT430">
        <v>41.98585185185185</v>
      </c>
      <c r="CU430">
        <v>41.29611111111111</v>
      </c>
      <c r="CV430">
        <v>41.37462962962962</v>
      </c>
      <c r="CW430">
        <v>40.36774074074074</v>
      </c>
      <c r="CX430">
        <v>1107.168888888889</v>
      </c>
      <c r="CY430">
        <v>492.8100000000001</v>
      </c>
      <c r="CZ430">
        <v>0</v>
      </c>
      <c r="DA430">
        <v>1728495137.8</v>
      </c>
      <c r="DB430">
        <v>0</v>
      </c>
      <c r="DC430">
        <v>1728490956.5</v>
      </c>
      <c r="DD430" t="s">
        <v>362</v>
      </c>
      <c r="DE430">
        <v>1728490952.5</v>
      </c>
      <c r="DF430">
        <v>1728490956.5</v>
      </c>
      <c r="DG430">
        <v>1</v>
      </c>
      <c r="DH430">
        <v>-0.065</v>
      </c>
      <c r="DI430">
        <v>-0.008</v>
      </c>
      <c r="DJ430">
        <v>-3.246</v>
      </c>
      <c r="DK430">
        <v>-0.091</v>
      </c>
      <c r="DL430">
        <v>52</v>
      </c>
      <c r="DM430">
        <v>15</v>
      </c>
      <c r="DN430">
        <v>0.25</v>
      </c>
      <c r="DO430">
        <v>0.13</v>
      </c>
      <c r="DP430">
        <v>-29.23908536585366</v>
      </c>
      <c r="DQ430">
        <v>-0.9709484320557064</v>
      </c>
      <c r="DR430">
        <v>0.142539989358529</v>
      </c>
      <c r="DS430">
        <v>0</v>
      </c>
      <c r="DT430">
        <v>2.206190975609756</v>
      </c>
      <c r="DU430">
        <v>-0.05103303135888399</v>
      </c>
      <c r="DV430">
        <v>0.005399073906531152</v>
      </c>
      <c r="DW430">
        <v>1</v>
      </c>
      <c r="DX430">
        <v>1</v>
      </c>
      <c r="DY430">
        <v>2</v>
      </c>
      <c r="DZ430" t="s">
        <v>363</v>
      </c>
      <c r="EA430">
        <v>3.22975</v>
      </c>
      <c r="EB430">
        <v>2.70427</v>
      </c>
      <c r="EC430">
        <v>0.141251</v>
      </c>
      <c r="ED430">
        <v>0.144842</v>
      </c>
      <c r="EE430">
        <v>0.08425299999999999</v>
      </c>
      <c r="EF430">
        <v>0.0757993</v>
      </c>
      <c r="EG430">
        <v>28198.2</v>
      </c>
      <c r="EH430">
        <v>27355.9</v>
      </c>
      <c r="EI430">
        <v>31448.7</v>
      </c>
      <c r="EJ430">
        <v>30328.5</v>
      </c>
      <c r="EK430">
        <v>38585.9</v>
      </c>
      <c r="EL430">
        <v>37062.8</v>
      </c>
      <c r="EM430">
        <v>44083.6</v>
      </c>
      <c r="EN430">
        <v>42345.8</v>
      </c>
      <c r="EO430">
        <v>2.15307</v>
      </c>
      <c r="EP430">
        <v>1.85268</v>
      </c>
      <c r="EQ430">
        <v>0.0625141</v>
      </c>
      <c r="ER430">
        <v>0</v>
      </c>
      <c r="ES430">
        <v>24.0125</v>
      </c>
      <c r="ET430">
        <v>999.9</v>
      </c>
      <c r="EU430">
        <v>69.09999999999999</v>
      </c>
      <c r="EV430">
        <v>25.4</v>
      </c>
      <c r="EW430">
        <v>23.0763</v>
      </c>
      <c r="EX430">
        <v>61.1719</v>
      </c>
      <c r="EY430">
        <v>24.5833</v>
      </c>
      <c r="EZ430">
        <v>1</v>
      </c>
      <c r="FA430">
        <v>-0.00998222</v>
      </c>
      <c r="FB430">
        <v>2.02675</v>
      </c>
      <c r="FC430">
        <v>20.1862</v>
      </c>
      <c r="FD430">
        <v>5.21699</v>
      </c>
      <c r="FE430">
        <v>11.998</v>
      </c>
      <c r="FF430">
        <v>4.9642</v>
      </c>
      <c r="FG430">
        <v>3.29555</v>
      </c>
      <c r="FH430">
        <v>9999</v>
      </c>
      <c r="FI430">
        <v>9999</v>
      </c>
      <c r="FJ430">
        <v>9999</v>
      </c>
      <c r="FK430">
        <v>149.1</v>
      </c>
      <c r="FL430">
        <v>4.97095</v>
      </c>
      <c r="FM430">
        <v>1.86768</v>
      </c>
      <c r="FN430">
        <v>1.85898</v>
      </c>
      <c r="FO430">
        <v>1.86508</v>
      </c>
      <c r="FP430">
        <v>1.86308</v>
      </c>
      <c r="FQ430">
        <v>1.86446</v>
      </c>
      <c r="FR430">
        <v>1.85989</v>
      </c>
      <c r="FS430">
        <v>1.86401</v>
      </c>
      <c r="FT430">
        <v>0</v>
      </c>
      <c r="FU430">
        <v>0</v>
      </c>
      <c r="FV430">
        <v>0</v>
      </c>
      <c r="FW430">
        <v>0</v>
      </c>
      <c r="FX430" t="s">
        <v>364</v>
      </c>
      <c r="FY430" t="s">
        <v>365</v>
      </c>
      <c r="FZ430" t="s">
        <v>366</v>
      </c>
      <c r="GA430" t="s">
        <v>366</v>
      </c>
      <c r="GB430" t="s">
        <v>366</v>
      </c>
      <c r="GC430" t="s">
        <v>366</v>
      </c>
      <c r="GD430">
        <v>0</v>
      </c>
      <c r="GE430">
        <v>100</v>
      </c>
      <c r="GF430">
        <v>100</v>
      </c>
      <c r="GG430">
        <v>-7.294</v>
      </c>
      <c r="GH430">
        <v>-0.0905</v>
      </c>
      <c r="GI430">
        <v>-2.868309889394353</v>
      </c>
      <c r="GJ430">
        <v>-0.006773961979547998</v>
      </c>
      <c r="GK430">
        <v>-8.296070481250098E-08</v>
      </c>
      <c r="GL430">
        <v>3.322967193956903E-10</v>
      </c>
      <c r="GM430">
        <v>-0.07871069313407227</v>
      </c>
      <c r="GN430">
        <v>-0.00208336341840114</v>
      </c>
      <c r="GO430">
        <v>8.801746095907445E-05</v>
      </c>
      <c r="GP430">
        <v>-2.677693255255651E-07</v>
      </c>
      <c r="GQ430">
        <v>3</v>
      </c>
      <c r="GR430">
        <v>2052</v>
      </c>
      <c r="GS430">
        <v>2</v>
      </c>
      <c r="GT430">
        <v>18</v>
      </c>
      <c r="GU430">
        <v>68.8</v>
      </c>
      <c r="GV430">
        <v>68.7</v>
      </c>
      <c r="GW430">
        <v>1.68091</v>
      </c>
      <c r="GX430">
        <v>2.37427</v>
      </c>
      <c r="GY430">
        <v>1.44775</v>
      </c>
      <c r="GZ430">
        <v>2.323</v>
      </c>
      <c r="HA430">
        <v>1.55151</v>
      </c>
      <c r="HB430">
        <v>2.39746</v>
      </c>
      <c r="HC430">
        <v>30.5231</v>
      </c>
      <c r="HD430">
        <v>14.2809</v>
      </c>
      <c r="HE430">
        <v>18</v>
      </c>
      <c r="HF430">
        <v>617.4930000000001</v>
      </c>
      <c r="HG430">
        <v>426.759</v>
      </c>
      <c r="HH430">
        <v>21.2111</v>
      </c>
      <c r="HI430">
        <v>26.7608</v>
      </c>
      <c r="HJ430">
        <v>30.0004</v>
      </c>
      <c r="HK430">
        <v>26.719</v>
      </c>
      <c r="HL430">
        <v>26.649</v>
      </c>
      <c r="HM430">
        <v>33.7417</v>
      </c>
      <c r="HN430">
        <v>46.8083</v>
      </c>
      <c r="HO430">
        <v>0</v>
      </c>
      <c r="HP430">
        <v>21.1818</v>
      </c>
      <c r="HQ430">
        <v>702.12</v>
      </c>
      <c r="HR430">
        <v>13.9005</v>
      </c>
      <c r="HS430">
        <v>99.8133</v>
      </c>
      <c r="HT430">
        <v>101.19</v>
      </c>
    </row>
    <row r="431" spans="1:228">
      <c r="A431">
        <v>415</v>
      </c>
      <c r="B431">
        <v>1728495086</v>
      </c>
      <c r="C431">
        <v>4148.5</v>
      </c>
      <c r="D431" t="s">
        <v>1200</v>
      </c>
      <c r="E431" t="s">
        <v>1201</v>
      </c>
      <c r="F431">
        <v>5</v>
      </c>
      <c r="G431" t="s">
        <v>357</v>
      </c>
      <c r="H431" t="s">
        <v>1090</v>
      </c>
      <c r="I431" t="s">
        <v>359</v>
      </c>
      <c r="J431" t="s">
        <v>1091</v>
      </c>
      <c r="K431">
        <v>1728495078.462963</v>
      </c>
      <c r="L431">
        <f>(M431)/1000</f>
        <v>0</v>
      </c>
      <c r="M431">
        <f>IF(BH431, AP431, AJ431)</f>
        <v>0</v>
      </c>
      <c r="N431">
        <f>IF(BH431, AK431, AI431)</f>
        <v>0</v>
      </c>
      <c r="O431">
        <f>BJ431 - IF(AW431&gt;1, N431*BD431*100.0/(AY431), 0)</f>
        <v>0</v>
      </c>
      <c r="P431">
        <f>((V431-L431/2)*O431-N431)/(V431+L431/2)</f>
        <v>0</v>
      </c>
      <c r="Q431">
        <f>P431*(BQ431+BR431)/1000.0</f>
        <v>0</v>
      </c>
      <c r="R431">
        <f>(BJ431 - IF(AW431&gt;1, N431*BD431*100.0/(AY431), 0))*(BQ431+BR431)/1000.0</f>
        <v>0</v>
      </c>
      <c r="S431">
        <f>2.0/((1/U431-1/T431)+SIGN(U431)*SQRT((1/U431-1/T431)*(1/U431-1/T431) + 4*BE431/((BE431+1)*(BE431+1))*(2*1/U431*1/T431-1/T431*1/T431)))</f>
        <v>0</v>
      </c>
      <c r="T431">
        <f>IF(LEFT(BF431,1)&lt;&gt;"0",IF(LEFT(BF431,1)="1",3.0,BG431),$D$5+$E$5*(BX431*BQ431/($K$5*1000))+$F$5*(BX431*BQ431/($K$5*1000))*MAX(MIN(BD431,$J$5),$I$5)*MAX(MIN(BD431,$J$5),$I$5)+$G$5*MAX(MIN(BD431,$J$5),$I$5)*(BX431*BQ431/($K$5*1000))+$H$5*(BX431*BQ431/($K$5*1000))*(BX431*BQ431/($K$5*1000)))</f>
        <v>0</v>
      </c>
      <c r="U431">
        <f>L431*(1000-(1000*0.61365*exp(17.502*Y431/(240.97+Y431))/(BQ431+BR431)+BL431)/2)/(1000*0.61365*exp(17.502*Y431/(240.97+Y431))/(BQ431+BR431)-BL431)</f>
        <v>0</v>
      </c>
      <c r="V431">
        <f>1/((BE431+1)/(S431/1.6)+1/(T431/1.37)) + BE431/((BE431+1)/(S431/1.6) + BE431/(T431/1.37))</f>
        <v>0</v>
      </c>
      <c r="W431">
        <f>(AZ431*BC431)</f>
        <v>0</v>
      </c>
      <c r="X431">
        <f>(BS431+(W431+2*0.95*5.67E-8*(((BS431+$B$7)+273)^4-(BS431+273)^4)-44100*L431)/(1.84*29.3*T431+8*0.95*5.67E-8*(BS431+273)^3))</f>
        <v>0</v>
      </c>
      <c r="Y431">
        <f>($C$7*BT431+$D$7*BU431+$E$7*X431)</f>
        <v>0</v>
      </c>
      <c r="Z431">
        <f>0.61365*exp(17.502*Y431/(240.97+Y431))</f>
        <v>0</v>
      </c>
      <c r="AA431">
        <f>(AB431/AC431*100)</f>
        <v>0</v>
      </c>
      <c r="AB431">
        <f>BL431*(BQ431+BR431)/1000</f>
        <v>0</v>
      </c>
      <c r="AC431">
        <f>0.61365*exp(17.502*BS431/(240.97+BS431))</f>
        <v>0</v>
      </c>
      <c r="AD431">
        <f>(Z431-BL431*(BQ431+BR431)/1000)</f>
        <v>0</v>
      </c>
      <c r="AE431">
        <f>(-L431*44100)</f>
        <v>0</v>
      </c>
      <c r="AF431">
        <f>2*29.3*T431*0.92*(BS431-Y431)</f>
        <v>0</v>
      </c>
      <c r="AG431">
        <f>2*0.95*5.67E-8*(((BS431+$B$7)+273)^4-(Y431+273)^4)</f>
        <v>0</v>
      </c>
      <c r="AH431">
        <f>W431+AG431+AE431+AF431</f>
        <v>0</v>
      </c>
      <c r="AI431">
        <f>BP431*AW431*(BK431-BJ431*(1000-AW431*BM431)/(1000-AW431*BL431))/(100*BD431)</f>
        <v>0</v>
      </c>
      <c r="AJ431">
        <f>1000*BP431*AW431*(BL431-BM431)/(100*BD431*(1000-AW431*BL431))</f>
        <v>0</v>
      </c>
      <c r="AK431">
        <f>(AL431 - AM431 - BQ431*1E3/(8.314*(BS431+273.15)) * AO431/BP431 * AN431) * BP431/(100*BD431) * (1000 - BM431)/1000</f>
        <v>0</v>
      </c>
      <c r="AL431">
        <v>700.2795254626549</v>
      </c>
      <c r="AM431">
        <v>676.6466545454542</v>
      </c>
      <c r="AN431">
        <v>2.444653098201407</v>
      </c>
      <c r="AO431">
        <v>66.78554749712461</v>
      </c>
      <c r="AP431">
        <f>(AR431 - AQ431 + BQ431*1E3/(8.314*(BS431+273.15)) * AT431/BP431 * AS431) * BP431/(100*BD431) * 1000/(1000 - AR431)</f>
        <v>0</v>
      </c>
      <c r="AQ431">
        <v>13.9176516647728</v>
      </c>
      <c r="AR431">
        <v>16.11861333333333</v>
      </c>
      <c r="AS431">
        <v>1.848898907672754E-05</v>
      </c>
      <c r="AT431">
        <v>79.48988405471586</v>
      </c>
      <c r="AU431">
        <v>0</v>
      </c>
      <c r="AV431">
        <v>0</v>
      </c>
      <c r="AW431">
        <f>IF(AU431*$H$13&gt;=AY431,1.0,(AY431/(AY431-AU431*$H$13)))</f>
        <v>0</v>
      </c>
      <c r="AX431">
        <f>(AW431-1)*100</f>
        <v>0</v>
      </c>
      <c r="AY431">
        <f>MAX(0,($B$13+$C$13*BX431)/(1+$D$13*BX431)*BQ431/(BS431+273)*$E$13)</f>
        <v>0</v>
      </c>
      <c r="AZ431">
        <f>$B$11*BY431+$C$11*BZ431+$F$11*CK431*(1-CN431)</f>
        <v>0</v>
      </c>
      <c r="BA431">
        <f>AZ431*BB431</f>
        <v>0</v>
      </c>
      <c r="BB431">
        <f>($B$11*$D$9+$C$11*$D$9+$F$11*((CX431+CP431)/MAX(CX431+CP431+CY431, 0.1)*$I$9+CY431/MAX(CX431+CP431+CY431, 0.1)*$J$9))/($B$11+$C$11+$F$11)</f>
        <v>0</v>
      </c>
      <c r="BC431">
        <f>($B$11*$K$9+$C$11*$K$9+$F$11*((CX431+CP431)/MAX(CX431+CP431+CY431, 0.1)*$P$9+CY431/MAX(CX431+CP431+CY431, 0.1)*$Q$9))/($B$11+$C$11+$F$11)</f>
        <v>0</v>
      </c>
      <c r="BD431">
        <v>6</v>
      </c>
      <c r="BE431">
        <v>0.5</v>
      </c>
      <c r="BF431" t="s">
        <v>361</v>
      </c>
      <c r="BG431">
        <v>2</v>
      </c>
      <c r="BH431" t="b">
        <v>1</v>
      </c>
      <c r="BI431">
        <v>1728495078.462963</v>
      </c>
      <c r="BJ431">
        <v>648.8253703703705</v>
      </c>
      <c r="BK431">
        <v>678.1893703703704</v>
      </c>
      <c r="BL431">
        <v>16.11562222222222</v>
      </c>
      <c r="BM431">
        <v>13.91528518518519</v>
      </c>
      <c r="BN431">
        <v>656.0797407407407</v>
      </c>
      <c r="BO431">
        <v>16.20611851851852</v>
      </c>
      <c r="BP431">
        <v>600.0139259259259</v>
      </c>
      <c r="BQ431">
        <v>97.50860370370368</v>
      </c>
      <c r="BR431">
        <v>0.09996275185185187</v>
      </c>
      <c r="BS431">
        <v>24.83927407407407</v>
      </c>
      <c r="BT431">
        <v>25.04087407407408</v>
      </c>
      <c r="BU431">
        <v>999.9000000000001</v>
      </c>
      <c r="BV431">
        <v>0</v>
      </c>
      <c r="BW431">
        <v>0</v>
      </c>
      <c r="BX431">
        <v>10003.83148148148</v>
      </c>
      <c r="BY431">
        <v>0</v>
      </c>
      <c r="BZ431">
        <v>75.4443</v>
      </c>
      <c r="CA431">
        <v>-29.36394814814815</v>
      </c>
      <c r="CB431">
        <v>659.4528518518518</v>
      </c>
      <c r="CC431">
        <v>687.7597777777778</v>
      </c>
      <c r="CD431">
        <v>2.200338518518518</v>
      </c>
      <c r="CE431">
        <v>678.1893703703704</v>
      </c>
      <c r="CF431">
        <v>13.91528518518519</v>
      </c>
      <c r="CG431">
        <v>1.571411851851852</v>
      </c>
      <c r="CH431">
        <v>1.35686037037037</v>
      </c>
      <c r="CI431">
        <v>13.68127037037037</v>
      </c>
      <c r="CJ431">
        <v>11.4439037037037</v>
      </c>
      <c r="CK431">
        <v>1600.047777777778</v>
      </c>
      <c r="CL431">
        <v>0.691989814814815</v>
      </c>
      <c r="CM431">
        <v>0.3080101851851852</v>
      </c>
      <c r="CN431">
        <v>0</v>
      </c>
      <c r="CO431">
        <v>2.132351851851852</v>
      </c>
      <c r="CP431">
        <v>0</v>
      </c>
      <c r="CQ431">
        <v>5425.552962962963</v>
      </c>
      <c r="CR431">
        <v>13790.53333333333</v>
      </c>
      <c r="CS431">
        <v>41.12933333333334</v>
      </c>
      <c r="CT431">
        <v>41.95355555555555</v>
      </c>
      <c r="CU431">
        <v>41.34477777777778</v>
      </c>
      <c r="CV431">
        <v>41.34922222222222</v>
      </c>
      <c r="CW431">
        <v>40.37703703703703</v>
      </c>
      <c r="CX431">
        <v>1107.215925925926</v>
      </c>
      <c r="CY431">
        <v>492.8318518518518</v>
      </c>
      <c r="CZ431">
        <v>0</v>
      </c>
      <c r="DA431">
        <v>1728495142.6</v>
      </c>
      <c r="DB431">
        <v>0</v>
      </c>
      <c r="DC431">
        <v>1728490956.5</v>
      </c>
      <c r="DD431" t="s">
        <v>362</v>
      </c>
      <c r="DE431">
        <v>1728490952.5</v>
      </c>
      <c r="DF431">
        <v>1728490956.5</v>
      </c>
      <c r="DG431">
        <v>1</v>
      </c>
      <c r="DH431">
        <v>-0.065</v>
      </c>
      <c r="DI431">
        <v>-0.008</v>
      </c>
      <c r="DJ431">
        <v>-3.246</v>
      </c>
      <c r="DK431">
        <v>-0.091</v>
      </c>
      <c r="DL431">
        <v>52</v>
      </c>
      <c r="DM431">
        <v>15</v>
      </c>
      <c r="DN431">
        <v>0.25</v>
      </c>
      <c r="DO431">
        <v>0.13</v>
      </c>
      <c r="DP431">
        <v>-29.31508536585366</v>
      </c>
      <c r="DQ431">
        <v>-0.5011400696864368</v>
      </c>
      <c r="DR431">
        <v>0.1189330259595312</v>
      </c>
      <c r="DS431">
        <v>0</v>
      </c>
      <c r="DT431">
        <v>2.202556341463415</v>
      </c>
      <c r="DU431">
        <v>-0.03164717770035247</v>
      </c>
      <c r="DV431">
        <v>0.003496065214060491</v>
      </c>
      <c r="DW431">
        <v>1</v>
      </c>
      <c r="DX431">
        <v>1</v>
      </c>
      <c r="DY431">
        <v>2</v>
      </c>
      <c r="DZ431" t="s">
        <v>363</v>
      </c>
      <c r="EA431">
        <v>3.22956</v>
      </c>
      <c r="EB431">
        <v>2.70424</v>
      </c>
      <c r="EC431">
        <v>0.143018</v>
      </c>
      <c r="ED431">
        <v>0.14665</v>
      </c>
      <c r="EE431">
        <v>0.0842623</v>
      </c>
      <c r="EF431">
        <v>0.07581549999999999</v>
      </c>
      <c r="EG431">
        <v>28140.2</v>
      </c>
      <c r="EH431">
        <v>27297.8</v>
      </c>
      <c r="EI431">
        <v>31448.8</v>
      </c>
      <c r="EJ431">
        <v>30328.2</v>
      </c>
      <c r="EK431">
        <v>38585.6</v>
      </c>
      <c r="EL431">
        <v>37061.9</v>
      </c>
      <c r="EM431">
        <v>44083.7</v>
      </c>
      <c r="EN431">
        <v>42345.3</v>
      </c>
      <c r="EO431">
        <v>2.15305</v>
      </c>
      <c r="EP431">
        <v>1.85273</v>
      </c>
      <c r="EQ431">
        <v>0.06372849999999999</v>
      </c>
      <c r="ER431">
        <v>0</v>
      </c>
      <c r="ES431">
        <v>24.013</v>
      </c>
      <c r="ET431">
        <v>999.9</v>
      </c>
      <c r="EU431">
        <v>69.09999999999999</v>
      </c>
      <c r="EV431">
        <v>25.4</v>
      </c>
      <c r="EW431">
        <v>23.0746</v>
      </c>
      <c r="EX431">
        <v>61.2419</v>
      </c>
      <c r="EY431">
        <v>24.7556</v>
      </c>
      <c r="EZ431">
        <v>1</v>
      </c>
      <c r="FA431">
        <v>-0.009900910000000001</v>
      </c>
      <c r="FB431">
        <v>2.04334</v>
      </c>
      <c r="FC431">
        <v>20.1857</v>
      </c>
      <c r="FD431">
        <v>5.21759</v>
      </c>
      <c r="FE431">
        <v>11.998</v>
      </c>
      <c r="FF431">
        <v>4.96425</v>
      </c>
      <c r="FG431">
        <v>3.29555</v>
      </c>
      <c r="FH431">
        <v>9999</v>
      </c>
      <c r="FI431">
        <v>9999</v>
      </c>
      <c r="FJ431">
        <v>9999</v>
      </c>
      <c r="FK431">
        <v>149.1</v>
      </c>
      <c r="FL431">
        <v>4.97096</v>
      </c>
      <c r="FM431">
        <v>1.86768</v>
      </c>
      <c r="FN431">
        <v>1.85898</v>
      </c>
      <c r="FO431">
        <v>1.86509</v>
      </c>
      <c r="FP431">
        <v>1.86309</v>
      </c>
      <c r="FQ431">
        <v>1.86446</v>
      </c>
      <c r="FR431">
        <v>1.85989</v>
      </c>
      <c r="FS431">
        <v>1.86401</v>
      </c>
      <c r="FT431">
        <v>0</v>
      </c>
      <c r="FU431">
        <v>0</v>
      </c>
      <c r="FV431">
        <v>0</v>
      </c>
      <c r="FW431">
        <v>0</v>
      </c>
      <c r="FX431" t="s">
        <v>364</v>
      </c>
      <c r="FY431" t="s">
        <v>365</v>
      </c>
      <c r="FZ431" t="s">
        <v>366</v>
      </c>
      <c r="GA431" t="s">
        <v>366</v>
      </c>
      <c r="GB431" t="s">
        <v>366</v>
      </c>
      <c r="GC431" t="s">
        <v>366</v>
      </c>
      <c r="GD431">
        <v>0</v>
      </c>
      <c r="GE431">
        <v>100</v>
      </c>
      <c r="GF431">
        <v>100</v>
      </c>
      <c r="GG431">
        <v>-7.372</v>
      </c>
      <c r="GH431">
        <v>-0.0905</v>
      </c>
      <c r="GI431">
        <v>-2.868309889394353</v>
      </c>
      <c r="GJ431">
        <v>-0.006773961979547998</v>
      </c>
      <c r="GK431">
        <v>-8.296070481250098E-08</v>
      </c>
      <c r="GL431">
        <v>3.322967193956903E-10</v>
      </c>
      <c r="GM431">
        <v>-0.07871069313407227</v>
      </c>
      <c r="GN431">
        <v>-0.00208336341840114</v>
      </c>
      <c r="GO431">
        <v>8.801746095907445E-05</v>
      </c>
      <c r="GP431">
        <v>-2.677693255255651E-07</v>
      </c>
      <c r="GQ431">
        <v>3</v>
      </c>
      <c r="GR431">
        <v>2052</v>
      </c>
      <c r="GS431">
        <v>2</v>
      </c>
      <c r="GT431">
        <v>18</v>
      </c>
      <c r="GU431">
        <v>68.90000000000001</v>
      </c>
      <c r="GV431">
        <v>68.8</v>
      </c>
      <c r="GW431">
        <v>1.70654</v>
      </c>
      <c r="GX431">
        <v>2.37183</v>
      </c>
      <c r="GY431">
        <v>1.44775</v>
      </c>
      <c r="GZ431">
        <v>2.32178</v>
      </c>
      <c r="HA431">
        <v>1.55151</v>
      </c>
      <c r="HB431">
        <v>2.30225</v>
      </c>
      <c r="HC431">
        <v>30.5231</v>
      </c>
      <c r="HD431">
        <v>14.2809</v>
      </c>
      <c r="HE431">
        <v>18</v>
      </c>
      <c r="HF431">
        <v>617.523</v>
      </c>
      <c r="HG431">
        <v>426.817</v>
      </c>
      <c r="HH431">
        <v>21.1725</v>
      </c>
      <c r="HI431">
        <v>26.7642</v>
      </c>
      <c r="HJ431">
        <v>30.0004</v>
      </c>
      <c r="HK431">
        <v>26.7235</v>
      </c>
      <c r="HL431">
        <v>26.6529</v>
      </c>
      <c r="HM431">
        <v>34.205</v>
      </c>
      <c r="HN431">
        <v>46.8083</v>
      </c>
      <c r="HO431">
        <v>0</v>
      </c>
      <c r="HP431">
        <v>21.1381</v>
      </c>
      <c r="HQ431">
        <v>712.1369999999999</v>
      </c>
      <c r="HR431">
        <v>13.9005</v>
      </c>
      <c r="HS431">
        <v>99.8135</v>
      </c>
      <c r="HT431">
        <v>101.189</v>
      </c>
    </row>
    <row r="432" spans="1:228">
      <c r="A432">
        <v>416</v>
      </c>
      <c r="B432">
        <v>1728495091</v>
      </c>
      <c r="C432">
        <v>4153.5</v>
      </c>
      <c r="D432" t="s">
        <v>1202</v>
      </c>
      <c r="E432" t="s">
        <v>1203</v>
      </c>
      <c r="F432">
        <v>5</v>
      </c>
      <c r="G432" t="s">
        <v>357</v>
      </c>
      <c r="H432" t="s">
        <v>1090</v>
      </c>
      <c r="I432" t="s">
        <v>359</v>
      </c>
      <c r="J432" t="s">
        <v>1091</v>
      </c>
      <c r="K432">
        <v>1728495083.481482</v>
      </c>
      <c r="L432">
        <f>(M432)/1000</f>
        <v>0</v>
      </c>
      <c r="M432">
        <f>IF(BH432, AP432, AJ432)</f>
        <v>0</v>
      </c>
      <c r="N432">
        <f>IF(BH432, AK432, AI432)</f>
        <v>0</v>
      </c>
      <c r="O432">
        <f>BJ432 - IF(AW432&gt;1, N432*BD432*100.0/(AY432), 0)</f>
        <v>0</v>
      </c>
      <c r="P432">
        <f>((V432-L432/2)*O432-N432)/(V432+L432/2)</f>
        <v>0</v>
      </c>
      <c r="Q432">
        <f>P432*(BQ432+BR432)/1000.0</f>
        <v>0</v>
      </c>
      <c r="R432">
        <f>(BJ432 - IF(AW432&gt;1, N432*BD432*100.0/(AY432), 0))*(BQ432+BR432)/1000.0</f>
        <v>0</v>
      </c>
      <c r="S432">
        <f>2.0/((1/U432-1/T432)+SIGN(U432)*SQRT((1/U432-1/T432)*(1/U432-1/T432) + 4*BE432/((BE432+1)*(BE432+1))*(2*1/U432*1/T432-1/T432*1/T432)))</f>
        <v>0</v>
      </c>
      <c r="T432">
        <f>IF(LEFT(BF432,1)&lt;&gt;"0",IF(LEFT(BF432,1)="1",3.0,BG432),$D$5+$E$5*(BX432*BQ432/($K$5*1000))+$F$5*(BX432*BQ432/($K$5*1000))*MAX(MIN(BD432,$J$5),$I$5)*MAX(MIN(BD432,$J$5),$I$5)+$G$5*MAX(MIN(BD432,$J$5),$I$5)*(BX432*BQ432/($K$5*1000))+$H$5*(BX432*BQ432/($K$5*1000))*(BX432*BQ432/($K$5*1000)))</f>
        <v>0</v>
      </c>
      <c r="U432">
        <f>L432*(1000-(1000*0.61365*exp(17.502*Y432/(240.97+Y432))/(BQ432+BR432)+BL432)/2)/(1000*0.61365*exp(17.502*Y432/(240.97+Y432))/(BQ432+BR432)-BL432)</f>
        <v>0</v>
      </c>
      <c r="V432">
        <f>1/((BE432+1)/(S432/1.6)+1/(T432/1.37)) + BE432/((BE432+1)/(S432/1.6) + BE432/(T432/1.37))</f>
        <v>0</v>
      </c>
      <c r="W432">
        <f>(AZ432*BC432)</f>
        <v>0</v>
      </c>
      <c r="X432">
        <f>(BS432+(W432+2*0.95*5.67E-8*(((BS432+$B$7)+273)^4-(BS432+273)^4)-44100*L432)/(1.84*29.3*T432+8*0.95*5.67E-8*(BS432+273)^3))</f>
        <v>0</v>
      </c>
      <c r="Y432">
        <f>($C$7*BT432+$D$7*BU432+$E$7*X432)</f>
        <v>0</v>
      </c>
      <c r="Z432">
        <f>0.61365*exp(17.502*Y432/(240.97+Y432))</f>
        <v>0</v>
      </c>
      <c r="AA432">
        <f>(AB432/AC432*100)</f>
        <v>0</v>
      </c>
      <c r="AB432">
        <f>BL432*(BQ432+BR432)/1000</f>
        <v>0</v>
      </c>
      <c r="AC432">
        <f>0.61365*exp(17.502*BS432/(240.97+BS432))</f>
        <v>0</v>
      </c>
      <c r="AD432">
        <f>(Z432-BL432*(BQ432+BR432)/1000)</f>
        <v>0</v>
      </c>
      <c r="AE432">
        <f>(-L432*44100)</f>
        <v>0</v>
      </c>
      <c r="AF432">
        <f>2*29.3*T432*0.92*(BS432-Y432)</f>
        <v>0</v>
      </c>
      <c r="AG432">
        <f>2*0.95*5.67E-8*(((BS432+$B$7)+273)^4-(Y432+273)^4)</f>
        <v>0</v>
      </c>
      <c r="AH432">
        <f>W432+AG432+AE432+AF432</f>
        <v>0</v>
      </c>
      <c r="AI432">
        <f>BP432*AW432*(BK432-BJ432*(1000-AW432*BM432)/(1000-AW432*BL432))/(100*BD432)</f>
        <v>0</v>
      </c>
      <c r="AJ432">
        <f>1000*BP432*AW432*(BL432-BM432)/(100*BD432*(1000-AW432*BL432))</f>
        <v>0</v>
      </c>
      <c r="AK432">
        <f>(AL432 - AM432 - BQ432*1E3/(8.314*(BS432+273.15)) * AO432/BP432 * AN432) * BP432/(100*BD432) * (1000 - BM432)/1000</f>
        <v>0</v>
      </c>
      <c r="AL432">
        <v>713.0838169896878</v>
      </c>
      <c r="AM432">
        <v>689.0505212121208</v>
      </c>
      <c r="AN432">
        <v>2.493214290709226</v>
      </c>
      <c r="AO432">
        <v>66.78554749712461</v>
      </c>
      <c r="AP432">
        <f>(AR432 - AQ432 + BQ432*1E3/(8.314*(BS432+273.15)) * AT432/BP432 * AS432) * BP432/(100*BD432) * 1000/(1000 - AR432)</f>
        <v>0</v>
      </c>
      <c r="AQ432">
        <v>13.92019622358957</v>
      </c>
      <c r="AR432">
        <v>16.12138545454545</v>
      </c>
      <c r="AS432">
        <v>1.406309118993423E-05</v>
      </c>
      <c r="AT432">
        <v>79.48988405471586</v>
      </c>
      <c r="AU432">
        <v>0</v>
      </c>
      <c r="AV432">
        <v>0</v>
      </c>
      <c r="AW432">
        <f>IF(AU432*$H$13&gt;=AY432,1.0,(AY432/(AY432-AU432*$H$13)))</f>
        <v>0</v>
      </c>
      <c r="AX432">
        <f>(AW432-1)*100</f>
        <v>0</v>
      </c>
      <c r="AY432">
        <f>MAX(0,($B$13+$C$13*BX432)/(1+$D$13*BX432)*BQ432/(BS432+273)*$E$13)</f>
        <v>0</v>
      </c>
      <c r="AZ432">
        <f>$B$11*BY432+$C$11*BZ432+$F$11*CK432*(1-CN432)</f>
        <v>0</v>
      </c>
      <c r="BA432">
        <f>AZ432*BB432</f>
        <v>0</v>
      </c>
      <c r="BB432">
        <f>($B$11*$D$9+$C$11*$D$9+$F$11*((CX432+CP432)/MAX(CX432+CP432+CY432, 0.1)*$I$9+CY432/MAX(CX432+CP432+CY432, 0.1)*$J$9))/($B$11+$C$11+$F$11)</f>
        <v>0</v>
      </c>
      <c r="BC432">
        <f>($B$11*$K$9+$C$11*$K$9+$F$11*((CX432+CP432)/MAX(CX432+CP432+CY432, 0.1)*$P$9+CY432/MAX(CX432+CP432+CY432, 0.1)*$Q$9))/($B$11+$C$11+$F$11)</f>
        <v>0</v>
      </c>
      <c r="BD432">
        <v>6</v>
      </c>
      <c r="BE432">
        <v>0.5</v>
      </c>
      <c r="BF432" t="s">
        <v>361</v>
      </c>
      <c r="BG432">
        <v>2</v>
      </c>
      <c r="BH432" t="b">
        <v>1</v>
      </c>
      <c r="BI432">
        <v>1728495083.481482</v>
      </c>
      <c r="BJ432">
        <v>660.9358518518517</v>
      </c>
      <c r="BK432">
        <v>690.4711851851854</v>
      </c>
      <c r="BL432">
        <v>16.11763703703704</v>
      </c>
      <c r="BM432">
        <v>13.9178</v>
      </c>
      <c r="BN432">
        <v>668.2688518518519</v>
      </c>
      <c r="BO432">
        <v>16.20812592592593</v>
      </c>
      <c r="BP432">
        <v>600.0093703703704</v>
      </c>
      <c r="BQ432">
        <v>97.50890740740742</v>
      </c>
      <c r="BR432">
        <v>0.09998132592592592</v>
      </c>
      <c r="BS432">
        <v>24.84032592592593</v>
      </c>
      <c r="BT432">
        <v>25.04652592592592</v>
      </c>
      <c r="BU432">
        <v>999.9000000000001</v>
      </c>
      <c r="BV432">
        <v>0</v>
      </c>
      <c r="BW432">
        <v>0</v>
      </c>
      <c r="BX432">
        <v>9995.393333333333</v>
      </c>
      <c r="BY432">
        <v>0</v>
      </c>
      <c r="BZ432">
        <v>75.54421111111111</v>
      </c>
      <c r="CA432">
        <v>-29.53522222222223</v>
      </c>
      <c r="CB432">
        <v>671.7631111111109</v>
      </c>
      <c r="CC432">
        <v>700.2165925925925</v>
      </c>
      <c r="CD432">
        <v>2.199825925925926</v>
      </c>
      <c r="CE432">
        <v>690.4711851851854</v>
      </c>
      <c r="CF432">
        <v>13.9178</v>
      </c>
      <c r="CG432">
        <v>1.571612222222222</v>
      </c>
      <c r="CH432">
        <v>1.35711</v>
      </c>
      <c r="CI432">
        <v>13.68324444444445</v>
      </c>
      <c r="CJ432">
        <v>11.44669259259259</v>
      </c>
      <c r="CK432">
        <v>1600.098148148148</v>
      </c>
      <c r="CL432">
        <v>0.6919928518518519</v>
      </c>
      <c r="CM432">
        <v>0.3080071481481482</v>
      </c>
      <c r="CN432">
        <v>0</v>
      </c>
      <c r="CO432">
        <v>2.183811111111111</v>
      </c>
      <c r="CP432">
        <v>0</v>
      </c>
      <c r="CQ432">
        <v>5441.29074074074</v>
      </c>
      <c r="CR432">
        <v>13790.98888888889</v>
      </c>
      <c r="CS432">
        <v>41.12699999999999</v>
      </c>
      <c r="CT432">
        <v>41.85855555555555</v>
      </c>
      <c r="CU432">
        <v>41.35399999999999</v>
      </c>
      <c r="CV432">
        <v>41.22651851851851</v>
      </c>
      <c r="CW432">
        <v>40.32370370370369</v>
      </c>
      <c r="CX432">
        <v>1107.255925925926</v>
      </c>
      <c r="CY432">
        <v>492.8422222222222</v>
      </c>
      <c r="CZ432">
        <v>0</v>
      </c>
      <c r="DA432">
        <v>1728495148</v>
      </c>
      <c r="DB432">
        <v>0</v>
      </c>
      <c r="DC432">
        <v>1728490956.5</v>
      </c>
      <c r="DD432" t="s">
        <v>362</v>
      </c>
      <c r="DE432">
        <v>1728490952.5</v>
      </c>
      <c r="DF432">
        <v>1728490956.5</v>
      </c>
      <c r="DG432">
        <v>1</v>
      </c>
      <c r="DH432">
        <v>-0.065</v>
      </c>
      <c r="DI432">
        <v>-0.008</v>
      </c>
      <c r="DJ432">
        <v>-3.246</v>
      </c>
      <c r="DK432">
        <v>-0.091</v>
      </c>
      <c r="DL432">
        <v>52</v>
      </c>
      <c r="DM432">
        <v>15</v>
      </c>
      <c r="DN432">
        <v>0.25</v>
      </c>
      <c r="DO432">
        <v>0.13</v>
      </c>
      <c r="DP432">
        <v>-29.47538780487804</v>
      </c>
      <c r="DQ432">
        <v>-1.722917770034769</v>
      </c>
      <c r="DR432">
        <v>0.2415820450394135</v>
      </c>
      <c r="DS432">
        <v>0</v>
      </c>
      <c r="DT432">
        <v>2.200459756097561</v>
      </c>
      <c r="DU432">
        <v>-0.01252641114982071</v>
      </c>
      <c r="DV432">
        <v>0.001713145000917929</v>
      </c>
      <c r="DW432">
        <v>1</v>
      </c>
      <c r="DX432">
        <v>1</v>
      </c>
      <c r="DY432">
        <v>2</v>
      </c>
      <c r="DZ432" t="s">
        <v>363</v>
      </c>
      <c r="EA432">
        <v>3.22967</v>
      </c>
      <c r="EB432">
        <v>2.70443</v>
      </c>
      <c r="EC432">
        <v>0.144799</v>
      </c>
      <c r="ED432">
        <v>0.148417</v>
      </c>
      <c r="EE432">
        <v>0.0842731</v>
      </c>
      <c r="EF432">
        <v>0.0758235</v>
      </c>
      <c r="EG432">
        <v>28080.9</v>
      </c>
      <c r="EH432">
        <v>27241.1</v>
      </c>
      <c r="EI432">
        <v>31447.8</v>
      </c>
      <c r="EJ432">
        <v>30328.1</v>
      </c>
      <c r="EK432">
        <v>38584</v>
      </c>
      <c r="EL432">
        <v>37061.5</v>
      </c>
      <c r="EM432">
        <v>44082.3</v>
      </c>
      <c r="EN432">
        <v>42345.2</v>
      </c>
      <c r="EO432">
        <v>2.153</v>
      </c>
      <c r="EP432">
        <v>1.8529</v>
      </c>
      <c r="EQ432">
        <v>0.0632443</v>
      </c>
      <c r="ER432">
        <v>0</v>
      </c>
      <c r="ES432">
        <v>24.0131</v>
      </c>
      <c r="ET432">
        <v>999.9</v>
      </c>
      <c r="EU432">
        <v>69.09999999999999</v>
      </c>
      <c r="EV432">
        <v>25.4</v>
      </c>
      <c r="EW432">
        <v>23.0761</v>
      </c>
      <c r="EX432">
        <v>61.3719</v>
      </c>
      <c r="EY432">
        <v>24.4191</v>
      </c>
      <c r="EZ432">
        <v>1</v>
      </c>
      <c r="FA432">
        <v>-0.00941819</v>
      </c>
      <c r="FB432">
        <v>2.09422</v>
      </c>
      <c r="FC432">
        <v>20.1851</v>
      </c>
      <c r="FD432">
        <v>5.21714</v>
      </c>
      <c r="FE432">
        <v>11.998</v>
      </c>
      <c r="FF432">
        <v>4.964</v>
      </c>
      <c r="FG432">
        <v>3.29555</v>
      </c>
      <c r="FH432">
        <v>9999</v>
      </c>
      <c r="FI432">
        <v>9999</v>
      </c>
      <c r="FJ432">
        <v>9999</v>
      </c>
      <c r="FK432">
        <v>149.1</v>
      </c>
      <c r="FL432">
        <v>4.97095</v>
      </c>
      <c r="FM432">
        <v>1.86768</v>
      </c>
      <c r="FN432">
        <v>1.85898</v>
      </c>
      <c r="FO432">
        <v>1.86509</v>
      </c>
      <c r="FP432">
        <v>1.86309</v>
      </c>
      <c r="FQ432">
        <v>1.86443</v>
      </c>
      <c r="FR432">
        <v>1.85989</v>
      </c>
      <c r="FS432">
        <v>1.864</v>
      </c>
      <c r="FT432">
        <v>0</v>
      </c>
      <c r="FU432">
        <v>0</v>
      </c>
      <c r="FV432">
        <v>0</v>
      </c>
      <c r="FW432">
        <v>0</v>
      </c>
      <c r="FX432" t="s">
        <v>364</v>
      </c>
      <c r="FY432" t="s">
        <v>365</v>
      </c>
      <c r="FZ432" t="s">
        <v>366</v>
      </c>
      <c r="GA432" t="s">
        <v>366</v>
      </c>
      <c r="GB432" t="s">
        <v>366</v>
      </c>
      <c r="GC432" t="s">
        <v>366</v>
      </c>
      <c r="GD432">
        <v>0</v>
      </c>
      <c r="GE432">
        <v>100</v>
      </c>
      <c r="GF432">
        <v>100</v>
      </c>
      <c r="GG432">
        <v>-7.451</v>
      </c>
      <c r="GH432">
        <v>-0.0905</v>
      </c>
      <c r="GI432">
        <v>-2.868309889394353</v>
      </c>
      <c r="GJ432">
        <v>-0.006773961979547998</v>
      </c>
      <c r="GK432">
        <v>-8.296070481250098E-08</v>
      </c>
      <c r="GL432">
        <v>3.322967193956903E-10</v>
      </c>
      <c r="GM432">
        <v>-0.07871069313407227</v>
      </c>
      <c r="GN432">
        <v>-0.00208336341840114</v>
      </c>
      <c r="GO432">
        <v>8.801746095907445E-05</v>
      </c>
      <c r="GP432">
        <v>-2.677693255255651E-07</v>
      </c>
      <c r="GQ432">
        <v>3</v>
      </c>
      <c r="GR432">
        <v>2052</v>
      </c>
      <c r="GS432">
        <v>2</v>
      </c>
      <c r="GT432">
        <v>18</v>
      </c>
      <c r="GU432">
        <v>69</v>
      </c>
      <c r="GV432">
        <v>68.90000000000001</v>
      </c>
      <c r="GW432">
        <v>1.72974</v>
      </c>
      <c r="GX432">
        <v>2.37061</v>
      </c>
      <c r="GY432">
        <v>1.44897</v>
      </c>
      <c r="GZ432">
        <v>2.323</v>
      </c>
      <c r="HA432">
        <v>1.55151</v>
      </c>
      <c r="HB432">
        <v>2.31201</v>
      </c>
      <c r="HC432">
        <v>30.5446</v>
      </c>
      <c r="HD432">
        <v>14.2809</v>
      </c>
      <c r="HE432">
        <v>18</v>
      </c>
      <c r="HF432">
        <v>617.522</v>
      </c>
      <c r="HG432">
        <v>426.948</v>
      </c>
      <c r="HH432">
        <v>21.1307</v>
      </c>
      <c r="HI432">
        <v>26.767</v>
      </c>
      <c r="HJ432">
        <v>30.0004</v>
      </c>
      <c r="HK432">
        <v>26.7268</v>
      </c>
      <c r="HL432">
        <v>26.6568</v>
      </c>
      <c r="HM432">
        <v>34.7213</v>
      </c>
      <c r="HN432">
        <v>46.8083</v>
      </c>
      <c r="HO432">
        <v>0</v>
      </c>
      <c r="HP432">
        <v>21.0816</v>
      </c>
      <c r="HQ432">
        <v>727.168</v>
      </c>
      <c r="HR432">
        <v>13.9005</v>
      </c>
      <c r="HS432">
        <v>99.8104</v>
      </c>
      <c r="HT432">
        <v>101.189</v>
      </c>
    </row>
    <row r="433" spans="1:228">
      <c r="A433">
        <v>417</v>
      </c>
      <c r="B433">
        <v>1728495096</v>
      </c>
      <c r="C433">
        <v>4158.5</v>
      </c>
      <c r="D433" t="s">
        <v>1204</v>
      </c>
      <c r="E433" t="s">
        <v>1205</v>
      </c>
      <c r="F433">
        <v>5</v>
      </c>
      <c r="G433" t="s">
        <v>357</v>
      </c>
      <c r="H433" t="s">
        <v>1090</v>
      </c>
      <c r="I433" t="s">
        <v>359</v>
      </c>
      <c r="J433" t="s">
        <v>1091</v>
      </c>
      <c r="K433">
        <v>1728495088.5</v>
      </c>
      <c r="L433">
        <f>(M433)/1000</f>
        <v>0</v>
      </c>
      <c r="M433">
        <f>IF(BH433, AP433, AJ433)</f>
        <v>0</v>
      </c>
      <c r="N433">
        <f>IF(BH433, AK433, AI433)</f>
        <v>0</v>
      </c>
      <c r="O433">
        <f>BJ433 - IF(AW433&gt;1, N433*BD433*100.0/(AY433), 0)</f>
        <v>0</v>
      </c>
      <c r="P433">
        <f>((V433-L433/2)*O433-N433)/(V433+L433/2)</f>
        <v>0</v>
      </c>
      <c r="Q433">
        <f>P433*(BQ433+BR433)/1000.0</f>
        <v>0</v>
      </c>
      <c r="R433">
        <f>(BJ433 - IF(AW433&gt;1, N433*BD433*100.0/(AY433), 0))*(BQ433+BR433)/1000.0</f>
        <v>0</v>
      </c>
      <c r="S433">
        <f>2.0/((1/U433-1/T433)+SIGN(U433)*SQRT((1/U433-1/T433)*(1/U433-1/T433) + 4*BE433/((BE433+1)*(BE433+1))*(2*1/U433*1/T433-1/T433*1/T433)))</f>
        <v>0</v>
      </c>
      <c r="T433">
        <f>IF(LEFT(BF433,1)&lt;&gt;"0",IF(LEFT(BF433,1)="1",3.0,BG433),$D$5+$E$5*(BX433*BQ433/($K$5*1000))+$F$5*(BX433*BQ433/($K$5*1000))*MAX(MIN(BD433,$J$5),$I$5)*MAX(MIN(BD433,$J$5),$I$5)+$G$5*MAX(MIN(BD433,$J$5),$I$5)*(BX433*BQ433/($K$5*1000))+$H$5*(BX433*BQ433/($K$5*1000))*(BX433*BQ433/($K$5*1000)))</f>
        <v>0</v>
      </c>
      <c r="U433">
        <f>L433*(1000-(1000*0.61365*exp(17.502*Y433/(240.97+Y433))/(BQ433+BR433)+BL433)/2)/(1000*0.61365*exp(17.502*Y433/(240.97+Y433))/(BQ433+BR433)-BL433)</f>
        <v>0</v>
      </c>
      <c r="V433">
        <f>1/((BE433+1)/(S433/1.6)+1/(T433/1.37)) + BE433/((BE433+1)/(S433/1.6) + BE433/(T433/1.37))</f>
        <v>0</v>
      </c>
      <c r="W433">
        <f>(AZ433*BC433)</f>
        <v>0</v>
      </c>
      <c r="X433">
        <f>(BS433+(W433+2*0.95*5.67E-8*(((BS433+$B$7)+273)^4-(BS433+273)^4)-44100*L433)/(1.84*29.3*T433+8*0.95*5.67E-8*(BS433+273)^3))</f>
        <v>0</v>
      </c>
      <c r="Y433">
        <f>($C$7*BT433+$D$7*BU433+$E$7*X433)</f>
        <v>0</v>
      </c>
      <c r="Z433">
        <f>0.61365*exp(17.502*Y433/(240.97+Y433))</f>
        <v>0</v>
      </c>
      <c r="AA433">
        <f>(AB433/AC433*100)</f>
        <v>0</v>
      </c>
      <c r="AB433">
        <f>BL433*(BQ433+BR433)/1000</f>
        <v>0</v>
      </c>
      <c r="AC433">
        <f>0.61365*exp(17.502*BS433/(240.97+BS433))</f>
        <v>0</v>
      </c>
      <c r="AD433">
        <f>(Z433-BL433*(BQ433+BR433)/1000)</f>
        <v>0</v>
      </c>
      <c r="AE433">
        <f>(-L433*44100)</f>
        <v>0</v>
      </c>
      <c r="AF433">
        <f>2*29.3*T433*0.92*(BS433-Y433)</f>
        <v>0</v>
      </c>
      <c r="AG433">
        <f>2*0.95*5.67E-8*(((BS433+$B$7)+273)^4-(Y433+273)^4)</f>
        <v>0</v>
      </c>
      <c r="AH433">
        <f>W433+AG433+AE433+AF433</f>
        <v>0</v>
      </c>
      <c r="AI433">
        <f>BP433*AW433*(BK433-BJ433*(1000-AW433*BM433)/(1000-AW433*BL433))/(100*BD433)</f>
        <v>0</v>
      </c>
      <c r="AJ433">
        <f>1000*BP433*AW433*(BL433-BM433)/(100*BD433*(1000-AW433*BL433))</f>
        <v>0</v>
      </c>
      <c r="AK433">
        <f>(AL433 - AM433 - BQ433*1E3/(8.314*(BS433+273.15)) * AO433/BP433 * AN433) * BP433/(100*BD433) * (1000 - BM433)/1000</f>
        <v>0</v>
      </c>
      <c r="AL433">
        <v>725.7662449833073</v>
      </c>
      <c r="AM433">
        <v>701.5144666666665</v>
      </c>
      <c r="AN433">
        <v>2.495605816740761</v>
      </c>
      <c r="AO433">
        <v>66.78554749712461</v>
      </c>
      <c r="AP433">
        <f>(AR433 - AQ433 + BQ433*1E3/(8.314*(BS433+273.15)) * AT433/BP433 * AS433) * BP433/(100*BD433) * 1000/(1000 - AR433)</f>
        <v>0</v>
      </c>
      <c r="AQ433">
        <v>13.92557450705753</v>
      </c>
      <c r="AR433">
        <v>16.12143939393939</v>
      </c>
      <c r="AS433">
        <v>7.37832803114252E-06</v>
      </c>
      <c r="AT433">
        <v>79.48988405471586</v>
      </c>
      <c r="AU433">
        <v>0</v>
      </c>
      <c r="AV433">
        <v>0</v>
      </c>
      <c r="AW433">
        <f>IF(AU433*$H$13&gt;=AY433,1.0,(AY433/(AY433-AU433*$H$13)))</f>
        <v>0</v>
      </c>
      <c r="AX433">
        <f>(AW433-1)*100</f>
        <v>0</v>
      </c>
      <c r="AY433">
        <f>MAX(0,($B$13+$C$13*BX433)/(1+$D$13*BX433)*BQ433/(BS433+273)*$E$13)</f>
        <v>0</v>
      </c>
      <c r="AZ433">
        <f>$B$11*BY433+$C$11*BZ433+$F$11*CK433*(1-CN433)</f>
        <v>0</v>
      </c>
      <c r="BA433">
        <f>AZ433*BB433</f>
        <v>0</v>
      </c>
      <c r="BB433">
        <f>($B$11*$D$9+$C$11*$D$9+$F$11*((CX433+CP433)/MAX(CX433+CP433+CY433, 0.1)*$I$9+CY433/MAX(CX433+CP433+CY433, 0.1)*$J$9))/($B$11+$C$11+$F$11)</f>
        <v>0</v>
      </c>
      <c r="BC433">
        <f>($B$11*$K$9+$C$11*$K$9+$F$11*((CX433+CP433)/MAX(CX433+CP433+CY433, 0.1)*$P$9+CY433/MAX(CX433+CP433+CY433, 0.1)*$Q$9))/($B$11+$C$11+$F$11)</f>
        <v>0</v>
      </c>
      <c r="BD433">
        <v>6</v>
      </c>
      <c r="BE433">
        <v>0.5</v>
      </c>
      <c r="BF433" t="s">
        <v>361</v>
      </c>
      <c r="BG433">
        <v>2</v>
      </c>
      <c r="BH433" t="b">
        <v>1</v>
      </c>
      <c r="BI433">
        <v>1728495088.5</v>
      </c>
      <c r="BJ433">
        <v>673.0882592592593</v>
      </c>
      <c r="BK433">
        <v>702.9130740740743</v>
      </c>
      <c r="BL433">
        <v>16.11962592592593</v>
      </c>
      <c r="BM433">
        <v>13.92144814814815</v>
      </c>
      <c r="BN433">
        <v>680.4999629629629</v>
      </c>
      <c r="BO433">
        <v>16.21010740740741</v>
      </c>
      <c r="BP433">
        <v>599.9923703703703</v>
      </c>
      <c r="BQ433">
        <v>97.50874074074075</v>
      </c>
      <c r="BR433">
        <v>0.0999367962962963</v>
      </c>
      <c r="BS433">
        <v>24.83822592592593</v>
      </c>
      <c r="BT433">
        <v>25.05081111111111</v>
      </c>
      <c r="BU433">
        <v>999.9000000000001</v>
      </c>
      <c r="BV433">
        <v>0</v>
      </c>
      <c r="BW433">
        <v>0</v>
      </c>
      <c r="BX433">
        <v>10002.52481481482</v>
      </c>
      <c r="BY433">
        <v>0</v>
      </c>
      <c r="BZ433">
        <v>75.5991111111111</v>
      </c>
      <c r="CA433">
        <v>-29.82465555555556</v>
      </c>
      <c r="CB433">
        <v>684.1161111111112</v>
      </c>
      <c r="CC433">
        <v>712.8366666666667</v>
      </c>
      <c r="CD433">
        <v>2.19817</v>
      </c>
      <c r="CE433">
        <v>702.9130740740743</v>
      </c>
      <c r="CF433">
        <v>13.92144814814815</v>
      </c>
      <c r="CG433">
        <v>1.571802962962963</v>
      </c>
      <c r="CH433">
        <v>1.357462962962963</v>
      </c>
      <c r="CI433">
        <v>13.68511851851852</v>
      </c>
      <c r="CJ433">
        <v>11.45062222222222</v>
      </c>
      <c r="CK433">
        <v>1600.137407407407</v>
      </c>
      <c r="CL433">
        <v>0.6919935925925926</v>
      </c>
      <c r="CM433">
        <v>0.3080064074074074</v>
      </c>
      <c r="CN433">
        <v>0</v>
      </c>
      <c r="CO433">
        <v>2.192988888888888</v>
      </c>
      <c r="CP433">
        <v>0</v>
      </c>
      <c r="CQ433">
        <v>5456.690740740741</v>
      </c>
      <c r="CR433">
        <v>13791.32592592592</v>
      </c>
      <c r="CS433">
        <v>41.07377777777777</v>
      </c>
      <c r="CT433">
        <v>41.70577777777777</v>
      </c>
      <c r="CU433">
        <v>41.33074074074074</v>
      </c>
      <c r="CV433">
        <v>41.016</v>
      </c>
      <c r="CW433">
        <v>40.21266666666666</v>
      </c>
      <c r="CX433">
        <v>1107.284814814815</v>
      </c>
      <c r="CY433">
        <v>492.8525925925926</v>
      </c>
      <c r="CZ433">
        <v>0</v>
      </c>
      <c r="DA433">
        <v>1728495152.8</v>
      </c>
      <c r="DB433">
        <v>0</v>
      </c>
      <c r="DC433">
        <v>1728490956.5</v>
      </c>
      <c r="DD433" t="s">
        <v>362</v>
      </c>
      <c r="DE433">
        <v>1728490952.5</v>
      </c>
      <c r="DF433">
        <v>1728490956.5</v>
      </c>
      <c r="DG433">
        <v>1</v>
      </c>
      <c r="DH433">
        <v>-0.065</v>
      </c>
      <c r="DI433">
        <v>-0.008</v>
      </c>
      <c r="DJ433">
        <v>-3.246</v>
      </c>
      <c r="DK433">
        <v>-0.091</v>
      </c>
      <c r="DL433">
        <v>52</v>
      </c>
      <c r="DM433">
        <v>15</v>
      </c>
      <c r="DN433">
        <v>0.25</v>
      </c>
      <c r="DO433">
        <v>0.13</v>
      </c>
      <c r="DP433">
        <v>-29.64150243902439</v>
      </c>
      <c r="DQ433">
        <v>-3.417336585365803</v>
      </c>
      <c r="DR433">
        <v>0.3531734338597611</v>
      </c>
      <c r="DS433">
        <v>0</v>
      </c>
      <c r="DT433">
        <v>2.199211219512195</v>
      </c>
      <c r="DU433">
        <v>-0.01374689895470315</v>
      </c>
      <c r="DV433">
        <v>0.001780248263204793</v>
      </c>
      <c r="DW433">
        <v>1</v>
      </c>
      <c r="DX433">
        <v>1</v>
      </c>
      <c r="DY433">
        <v>2</v>
      </c>
      <c r="DZ433" t="s">
        <v>363</v>
      </c>
      <c r="EA433">
        <v>3.2298</v>
      </c>
      <c r="EB433">
        <v>2.70427</v>
      </c>
      <c r="EC433">
        <v>0.146576</v>
      </c>
      <c r="ED433">
        <v>0.150203</v>
      </c>
      <c r="EE433">
        <v>0.0842724</v>
      </c>
      <c r="EF433">
        <v>0.0758412</v>
      </c>
      <c r="EG433">
        <v>28022.4</v>
      </c>
      <c r="EH433">
        <v>27183.8</v>
      </c>
      <c r="EI433">
        <v>31447.6</v>
      </c>
      <c r="EJ433">
        <v>30327.8</v>
      </c>
      <c r="EK433">
        <v>38584</v>
      </c>
      <c r="EL433">
        <v>37060.4</v>
      </c>
      <c r="EM433">
        <v>44082.2</v>
      </c>
      <c r="EN433">
        <v>42344.8</v>
      </c>
      <c r="EO433">
        <v>2.15317</v>
      </c>
      <c r="EP433">
        <v>1.85263</v>
      </c>
      <c r="EQ433">
        <v>0.06322560000000001</v>
      </c>
      <c r="ER433">
        <v>0</v>
      </c>
      <c r="ES433">
        <v>24.0125</v>
      </c>
      <c r="ET433">
        <v>999.9</v>
      </c>
      <c r="EU433">
        <v>69.09999999999999</v>
      </c>
      <c r="EV433">
        <v>25.4</v>
      </c>
      <c r="EW433">
        <v>23.0756</v>
      </c>
      <c r="EX433">
        <v>61.3519</v>
      </c>
      <c r="EY433">
        <v>24.5272</v>
      </c>
      <c r="EZ433">
        <v>1</v>
      </c>
      <c r="FA433">
        <v>-0.009004069999999999</v>
      </c>
      <c r="FB433">
        <v>2.1523</v>
      </c>
      <c r="FC433">
        <v>20.1845</v>
      </c>
      <c r="FD433">
        <v>5.21684</v>
      </c>
      <c r="FE433">
        <v>11.998</v>
      </c>
      <c r="FF433">
        <v>4.96405</v>
      </c>
      <c r="FG433">
        <v>3.29545</v>
      </c>
      <c r="FH433">
        <v>9999</v>
      </c>
      <c r="FI433">
        <v>9999</v>
      </c>
      <c r="FJ433">
        <v>9999</v>
      </c>
      <c r="FK433">
        <v>149.1</v>
      </c>
      <c r="FL433">
        <v>4.97095</v>
      </c>
      <c r="FM433">
        <v>1.86768</v>
      </c>
      <c r="FN433">
        <v>1.85898</v>
      </c>
      <c r="FO433">
        <v>1.8651</v>
      </c>
      <c r="FP433">
        <v>1.86309</v>
      </c>
      <c r="FQ433">
        <v>1.86445</v>
      </c>
      <c r="FR433">
        <v>1.85989</v>
      </c>
      <c r="FS433">
        <v>1.86399</v>
      </c>
      <c r="FT433">
        <v>0</v>
      </c>
      <c r="FU433">
        <v>0</v>
      </c>
      <c r="FV433">
        <v>0</v>
      </c>
      <c r="FW433">
        <v>0</v>
      </c>
      <c r="FX433" t="s">
        <v>364</v>
      </c>
      <c r="FY433" t="s">
        <v>365</v>
      </c>
      <c r="FZ433" t="s">
        <v>366</v>
      </c>
      <c r="GA433" t="s">
        <v>366</v>
      </c>
      <c r="GB433" t="s">
        <v>366</v>
      </c>
      <c r="GC433" t="s">
        <v>366</v>
      </c>
      <c r="GD433">
        <v>0</v>
      </c>
      <c r="GE433">
        <v>100</v>
      </c>
      <c r="GF433">
        <v>100</v>
      </c>
      <c r="GG433">
        <v>-7.53</v>
      </c>
      <c r="GH433">
        <v>-0.0905</v>
      </c>
      <c r="GI433">
        <v>-2.868309889394353</v>
      </c>
      <c r="GJ433">
        <v>-0.006773961979547998</v>
      </c>
      <c r="GK433">
        <v>-8.296070481250098E-08</v>
      </c>
      <c r="GL433">
        <v>3.322967193956903E-10</v>
      </c>
      <c r="GM433">
        <v>-0.07871069313407227</v>
      </c>
      <c r="GN433">
        <v>-0.00208336341840114</v>
      </c>
      <c r="GO433">
        <v>8.801746095907445E-05</v>
      </c>
      <c r="GP433">
        <v>-2.677693255255651E-07</v>
      </c>
      <c r="GQ433">
        <v>3</v>
      </c>
      <c r="GR433">
        <v>2052</v>
      </c>
      <c r="GS433">
        <v>2</v>
      </c>
      <c r="GT433">
        <v>18</v>
      </c>
      <c r="GU433">
        <v>69.09999999999999</v>
      </c>
      <c r="GV433">
        <v>69</v>
      </c>
      <c r="GW433">
        <v>1.75537</v>
      </c>
      <c r="GX433">
        <v>2.37671</v>
      </c>
      <c r="GY433">
        <v>1.44775</v>
      </c>
      <c r="GZ433">
        <v>2.323</v>
      </c>
      <c r="HA433">
        <v>1.55151</v>
      </c>
      <c r="HB433">
        <v>2.40479</v>
      </c>
      <c r="HC433">
        <v>30.5446</v>
      </c>
      <c r="HD433">
        <v>14.2896</v>
      </c>
      <c r="HE433">
        <v>18</v>
      </c>
      <c r="HF433">
        <v>617.696</v>
      </c>
      <c r="HG433">
        <v>426.818</v>
      </c>
      <c r="HH433">
        <v>21.0764</v>
      </c>
      <c r="HI433">
        <v>26.7699</v>
      </c>
      <c r="HJ433">
        <v>30.0005</v>
      </c>
      <c r="HK433">
        <v>26.7313</v>
      </c>
      <c r="HL433">
        <v>26.6607</v>
      </c>
      <c r="HM433">
        <v>35.1896</v>
      </c>
      <c r="HN433">
        <v>46.8083</v>
      </c>
      <c r="HO433">
        <v>0</v>
      </c>
      <c r="HP433">
        <v>21.0309</v>
      </c>
      <c r="HQ433">
        <v>737.1849999999999</v>
      </c>
      <c r="HR433">
        <v>13.9005</v>
      </c>
      <c r="HS433">
        <v>99.81</v>
      </c>
      <c r="HT433">
        <v>101.188</v>
      </c>
    </row>
    <row r="434" spans="1:228">
      <c r="A434">
        <v>418</v>
      </c>
      <c r="B434">
        <v>1728495101</v>
      </c>
      <c r="C434">
        <v>4163.5</v>
      </c>
      <c r="D434" t="s">
        <v>1206</v>
      </c>
      <c r="E434" t="s">
        <v>1207</v>
      </c>
      <c r="F434">
        <v>5</v>
      </c>
      <c r="G434" t="s">
        <v>357</v>
      </c>
      <c r="H434" t="s">
        <v>1090</v>
      </c>
      <c r="I434" t="s">
        <v>359</v>
      </c>
      <c r="J434" t="s">
        <v>1091</v>
      </c>
      <c r="K434">
        <v>1728495093.214286</v>
      </c>
      <c r="L434">
        <f>(M434)/1000</f>
        <v>0</v>
      </c>
      <c r="M434">
        <f>IF(BH434, AP434, AJ434)</f>
        <v>0</v>
      </c>
      <c r="N434">
        <f>IF(BH434, AK434, AI434)</f>
        <v>0</v>
      </c>
      <c r="O434">
        <f>BJ434 - IF(AW434&gt;1, N434*BD434*100.0/(AY434), 0)</f>
        <v>0</v>
      </c>
      <c r="P434">
        <f>((V434-L434/2)*O434-N434)/(V434+L434/2)</f>
        <v>0</v>
      </c>
      <c r="Q434">
        <f>P434*(BQ434+BR434)/1000.0</f>
        <v>0</v>
      </c>
      <c r="R434">
        <f>(BJ434 - IF(AW434&gt;1, N434*BD434*100.0/(AY434), 0))*(BQ434+BR434)/1000.0</f>
        <v>0</v>
      </c>
      <c r="S434">
        <f>2.0/((1/U434-1/T434)+SIGN(U434)*SQRT((1/U434-1/T434)*(1/U434-1/T434) + 4*BE434/((BE434+1)*(BE434+1))*(2*1/U434*1/T434-1/T434*1/T434)))</f>
        <v>0</v>
      </c>
      <c r="T434">
        <f>IF(LEFT(BF434,1)&lt;&gt;"0",IF(LEFT(BF434,1)="1",3.0,BG434),$D$5+$E$5*(BX434*BQ434/($K$5*1000))+$F$5*(BX434*BQ434/($K$5*1000))*MAX(MIN(BD434,$J$5),$I$5)*MAX(MIN(BD434,$J$5),$I$5)+$G$5*MAX(MIN(BD434,$J$5),$I$5)*(BX434*BQ434/($K$5*1000))+$H$5*(BX434*BQ434/($K$5*1000))*(BX434*BQ434/($K$5*1000)))</f>
        <v>0</v>
      </c>
      <c r="U434">
        <f>L434*(1000-(1000*0.61365*exp(17.502*Y434/(240.97+Y434))/(BQ434+BR434)+BL434)/2)/(1000*0.61365*exp(17.502*Y434/(240.97+Y434))/(BQ434+BR434)-BL434)</f>
        <v>0</v>
      </c>
      <c r="V434">
        <f>1/((BE434+1)/(S434/1.6)+1/(T434/1.37)) + BE434/((BE434+1)/(S434/1.6) + BE434/(T434/1.37))</f>
        <v>0</v>
      </c>
      <c r="W434">
        <f>(AZ434*BC434)</f>
        <v>0</v>
      </c>
      <c r="X434">
        <f>(BS434+(W434+2*0.95*5.67E-8*(((BS434+$B$7)+273)^4-(BS434+273)^4)-44100*L434)/(1.84*29.3*T434+8*0.95*5.67E-8*(BS434+273)^3))</f>
        <v>0</v>
      </c>
      <c r="Y434">
        <f>($C$7*BT434+$D$7*BU434+$E$7*X434)</f>
        <v>0</v>
      </c>
      <c r="Z434">
        <f>0.61365*exp(17.502*Y434/(240.97+Y434))</f>
        <v>0</v>
      </c>
      <c r="AA434">
        <f>(AB434/AC434*100)</f>
        <v>0</v>
      </c>
      <c r="AB434">
        <f>BL434*(BQ434+BR434)/1000</f>
        <v>0</v>
      </c>
      <c r="AC434">
        <f>0.61365*exp(17.502*BS434/(240.97+BS434))</f>
        <v>0</v>
      </c>
      <c r="AD434">
        <f>(Z434-BL434*(BQ434+BR434)/1000)</f>
        <v>0</v>
      </c>
      <c r="AE434">
        <f>(-L434*44100)</f>
        <v>0</v>
      </c>
      <c r="AF434">
        <f>2*29.3*T434*0.92*(BS434-Y434)</f>
        <v>0</v>
      </c>
      <c r="AG434">
        <f>2*0.95*5.67E-8*(((BS434+$B$7)+273)^4-(Y434+273)^4)</f>
        <v>0</v>
      </c>
      <c r="AH434">
        <f>W434+AG434+AE434+AF434</f>
        <v>0</v>
      </c>
      <c r="AI434">
        <f>BP434*AW434*(BK434-BJ434*(1000-AW434*BM434)/(1000-AW434*BL434))/(100*BD434)</f>
        <v>0</v>
      </c>
      <c r="AJ434">
        <f>1000*BP434*AW434*(BL434-BM434)/(100*BD434*(1000-AW434*BL434))</f>
        <v>0</v>
      </c>
      <c r="AK434">
        <f>(AL434 - AM434 - BQ434*1E3/(8.314*(BS434+273.15)) * AO434/BP434 * AN434) * BP434/(100*BD434) * (1000 - BM434)/1000</f>
        <v>0</v>
      </c>
      <c r="AL434">
        <v>738.4937897591838</v>
      </c>
      <c r="AM434">
        <v>714.1012363636361</v>
      </c>
      <c r="AN434">
        <v>2.534389783196564</v>
      </c>
      <c r="AO434">
        <v>66.78554749712461</v>
      </c>
      <c r="AP434">
        <f>(AR434 - AQ434 + BQ434*1E3/(8.314*(BS434+273.15)) * AT434/BP434 * AS434) * BP434/(100*BD434) * 1000/(1000 - AR434)</f>
        <v>0</v>
      </c>
      <c r="AQ434">
        <v>13.92826203041939</v>
      </c>
      <c r="AR434">
        <v>16.12095212121212</v>
      </c>
      <c r="AS434">
        <v>-8.054661906937993E-06</v>
      </c>
      <c r="AT434">
        <v>79.48988405471586</v>
      </c>
      <c r="AU434">
        <v>0</v>
      </c>
      <c r="AV434">
        <v>0</v>
      </c>
      <c r="AW434">
        <f>IF(AU434*$H$13&gt;=AY434,1.0,(AY434/(AY434-AU434*$H$13)))</f>
        <v>0</v>
      </c>
      <c r="AX434">
        <f>(AW434-1)*100</f>
        <v>0</v>
      </c>
      <c r="AY434">
        <f>MAX(0,($B$13+$C$13*BX434)/(1+$D$13*BX434)*BQ434/(BS434+273)*$E$13)</f>
        <v>0</v>
      </c>
      <c r="AZ434">
        <f>$B$11*BY434+$C$11*BZ434+$F$11*CK434*(1-CN434)</f>
        <v>0</v>
      </c>
      <c r="BA434">
        <f>AZ434*BB434</f>
        <v>0</v>
      </c>
      <c r="BB434">
        <f>($B$11*$D$9+$C$11*$D$9+$F$11*((CX434+CP434)/MAX(CX434+CP434+CY434, 0.1)*$I$9+CY434/MAX(CX434+CP434+CY434, 0.1)*$J$9))/($B$11+$C$11+$F$11)</f>
        <v>0</v>
      </c>
      <c r="BC434">
        <f>($B$11*$K$9+$C$11*$K$9+$F$11*((CX434+CP434)/MAX(CX434+CP434+CY434, 0.1)*$P$9+CY434/MAX(CX434+CP434+CY434, 0.1)*$Q$9))/($B$11+$C$11+$F$11)</f>
        <v>0</v>
      </c>
      <c r="BD434">
        <v>6</v>
      </c>
      <c r="BE434">
        <v>0.5</v>
      </c>
      <c r="BF434" t="s">
        <v>361</v>
      </c>
      <c r="BG434">
        <v>2</v>
      </c>
      <c r="BH434" t="b">
        <v>1</v>
      </c>
      <c r="BI434">
        <v>1728495093.214286</v>
      </c>
      <c r="BJ434">
        <v>684.6134285714286</v>
      </c>
      <c r="BK434">
        <v>714.7477857142858</v>
      </c>
      <c r="BL434">
        <v>16.121025</v>
      </c>
      <c r="BM434">
        <v>13.92475357142857</v>
      </c>
      <c r="BN434">
        <v>692.0995357142858</v>
      </c>
      <c r="BO434">
        <v>16.21150357142857</v>
      </c>
      <c r="BP434">
        <v>600.0010714285714</v>
      </c>
      <c r="BQ434">
        <v>97.5091</v>
      </c>
      <c r="BR434">
        <v>0.09997376071428572</v>
      </c>
      <c r="BS434">
        <v>24.83405</v>
      </c>
      <c r="BT434">
        <v>25.05341785714286</v>
      </c>
      <c r="BU434">
        <v>999.9000000000002</v>
      </c>
      <c r="BV434">
        <v>0</v>
      </c>
      <c r="BW434">
        <v>0</v>
      </c>
      <c r="BX434">
        <v>9998.554285714286</v>
      </c>
      <c r="BY434">
        <v>0</v>
      </c>
      <c r="BZ434">
        <v>75.60238214285714</v>
      </c>
      <c r="CA434">
        <v>-30.13423214285714</v>
      </c>
      <c r="CB434">
        <v>695.8310357142857</v>
      </c>
      <c r="CC434">
        <v>724.8410000000001</v>
      </c>
      <c r="CD434">
        <v>2.196270357142857</v>
      </c>
      <c r="CE434">
        <v>714.7477857142858</v>
      </c>
      <c r="CF434">
        <v>13.92475357142857</v>
      </c>
      <c r="CG434">
        <v>1.571945357142857</v>
      </c>
      <c r="CH434">
        <v>1.357789285714286</v>
      </c>
      <c r="CI434">
        <v>13.68651428571428</v>
      </c>
      <c r="CJ434">
        <v>11.45425</v>
      </c>
      <c r="CK434">
        <v>1600.095</v>
      </c>
      <c r="CL434">
        <v>0.691998107142857</v>
      </c>
      <c r="CM434">
        <v>0.308002</v>
      </c>
      <c r="CN434">
        <v>0</v>
      </c>
      <c r="CO434">
        <v>2.192392857142857</v>
      </c>
      <c r="CP434">
        <v>0</v>
      </c>
      <c r="CQ434">
        <v>5470.812500000001</v>
      </c>
      <c r="CR434">
        <v>13790.98214285714</v>
      </c>
      <c r="CS434">
        <v>40.99967857142856</v>
      </c>
      <c r="CT434">
        <v>41.58903571428569</v>
      </c>
      <c r="CU434">
        <v>41.29214285714285</v>
      </c>
      <c r="CV434">
        <v>40.819</v>
      </c>
      <c r="CW434">
        <v>40.11139285714285</v>
      </c>
      <c r="CX434">
        <v>1107.263214285714</v>
      </c>
      <c r="CY434">
        <v>492.8317857142856</v>
      </c>
      <c r="CZ434">
        <v>0</v>
      </c>
      <c r="DA434">
        <v>1728495157.6</v>
      </c>
      <c r="DB434">
        <v>0</v>
      </c>
      <c r="DC434">
        <v>1728490956.5</v>
      </c>
      <c r="DD434" t="s">
        <v>362</v>
      </c>
      <c r="DE434">
        <v>1728490952.5</v>
      </c>
      <c r="DF434">
        <v>1728490956.5</v>
      </c>
      <c r="DG434">
        <v>1</v>
      </c>
      <c r="DH434">
        <v>-0.065</v>
      </c>
      <c r="DI434">
        <v>-0.008</v>
      </c>
      <c r="DJ434">
        <v>-3.246</v>
      </c>
      <c r="DK434">
        <v>-0.091</v>
      </c>
      <c r="DL434">
        <v>52</v>
      </c>
      <c r="DM434">
        <v>15</v>
      </c>
      <c r="DN434">
        <v>0.25</v>
      </c>
      <c r="DO434">
        <v>0.13</v>
      </c>
      <c r="DP434">
        <v>-29.91145365853659</v>
      </c>
      <c r="DQ434">
        <v>-3.851730313588869</v>
      </c>
      <c r="DR434">
        <v>0.3878793979636762</v>
      </c>
      <c r="DS434">
        <v>0</v>
      </c>
      <c r="DT434">
        <v>2.19735268292683</v>
      </c>
      <c r="DU434">
        <v>-0.02458891986062484</v>
      </c>
      <c r="DV434">
        <v>0.002769137423494251</v>
      </c>
      <c r="DW434">
        <v>1</v>
      </c>
      <c r="DX434">
        <v>1</v>
      </c>
      <c r="DY434">
        <v>2</v>
      </c>
      <c r="DZ434" t="s">
        <v>363</v>
      </c>
      <c r="EA434">
        <v>3.22965</v>
      </c>
      <c r="EB434">
        <v>2.70428</v>
      </c>
      <c r="EC434">
        <v>0.148355</v>
      </c>
      <c r="ED434">
        <v>0.151968</v>
      </c>
      <c r="EE434">
        <v>0.0842696</v>
      </c>
      <c r="EF434">
        <v>0.0758612</v>
      </c>
      <c r="EG434">
        <v>27964.3</v>
      </c>
      <c r="EH434">
        <v>27127.2</v>
      </c>
      <c r="EI434">
        <v>31448</v>
      </c>
      <c r="EJ434">
        <v>30327.7</v>
      </c>
      <c r="EK434">
        <v>38584.6</v>
      </c>
      <c r="EL434">
        <v>37059.7</v>
      </c>
      <c r="EM434">
        <v>44082.7</v>
      </c>
      <c r="EN434">
        <v>42344.8</v>
      </c>
      <c r="EO434">
        <v>2.153</v>
      </c>
      <c r="EP434">
        <v>1.85287</v>
      </c>
      <c r="EQ434">
        <v>0.06324050000000001</v>
      </c>
      <c r="ER434">
        <v>0</v>
      </c>
      <c r="ES434">
        <v>24.0125</v>
      </c>
      <c r="ET434">
        <v>999.9</v>
      </c>
      <c r="EU434">
        <v>69.09999999999999</v>
      </c>
      <c r="EV434">
        <v>25.4</v>
      </c>
      <c r="EW434">
        <v>23.0762</v>
      </c>
      <c r="EX434">
        <v>61.0319</v>
      </c>
      <c r="EY434">
        <v>24.7596</v>
      </c>
      <c r="EZ434">
        <v>1</v>
      </c>
      <c r="FA434">
        <v>-0.008455280000000001</v>
      </c>
      <c r="FB434">
        <v>2.19565</v>
      </c>
      <c r="FC434">
        <v>20.1841</v>
      </c>
      <c r="FD434">
        <v>5.21789</v>
      </c>
      <c r="FE434">
        <v>11.998</v>
      </c>
      <c r="FF434">
        <v>4.96435</v>
      </c>
      <c r="FG434">
        <v>3.2955</v>
      </c>
      <c r="FH434">
        <v>9999</v>
      </c>
      <c r="FI434">
        <v>9999</v>
      </c>
      <c r="FJ434">
        <v>9999</v>
      </c>
      <c r="FK434">
        <v>149.1</v>
      </c>
      <c r="FL434">
        <v>4.97096</v>
      </c>
      <c r="FM434">
        <v>1.86768</v>
      </c>
      <c r="FN434">
        <v>1.85898</v>
      </c>
      <c r="FO434">
        <v>1.86509</v>
      </c>
      <c r="FP434">
        <v>1.86309</v>
      </c>
      <c r="FQ434">
        <v>1.86439</v>
      </c>
      <c r="FR434">
        <v>1.85989</v>
      </c>
      <c r="FS434">
        <v>1.86398</v>
      </c>
      <c r="FT434">
        <v>0</v>
      </c>
      <c r="FU434">
        <v>0</v>
      </c>
      <c r="FV434">
        <v>0</v>
      </c>
      <c r="FW434">
        <v>0</v>
      </c>
      <c r="FX434" t="s">
        <v>364</v>
      </c>
      <c r="FY434" t="s">
        <v>365</v>
      </c>
      <c r="FZ434" t="s">
        <v>366</v>
      </c>
      <c r="GA434" t="s">
        <v>366</v>
      </c>
      <c r="GB434" t="s">
        <v>366</v>
      </c>
      <c r="GC434" t="s">
        <v>366</v>
      </c>
      <c r="GD434">
        <v>0</v>
      </c>
      <c r="GE434">
        <v>100</v>
      </c>
      <c r="GF434">
        <v>100</v>
      </c>
      <c r="GG434">
        <v>-7.609</v>
      </c>
      <c r="GH434">
        <v>-0.0905</v>
      </c>
      <c r="GI434">
        <v>-2.868309889394353</v>
      </c>
      <c r="GJ434">
        <v>-0.006773961979547998</v>
      </c>
      <c r="GK434">
        <v>-8.296070481250098E-08</v>
      </c>
      <c r="GL434">
        <v>3.322967193956903E-10</v>
      </c>
      <c r="GM434">
        <v>-0.07871069313407227</v>
      </c>
      <c r="GN434">
        <v>-0.00208336341840114</v>
      </c>
      <c r="GO434">
        <v>8.801746095907445E-05</v>
      </c>
      <c r="GP434">
        <v>-2.677693255255651E-07</v>
      </c>
      <c r="GQ434">
        <v>3</v>
      </c>
      <c r="GR434">
        <v>2052</v>
      </c>
      <c r="GS434">
        <v>2</v>
      </c>
      <c r="GT434">
        <v>18</v>
      </c>
      <c r="GU434">
        <v>69.09999999999999</v>
      </c>
      <c r="GV434">
        <v>69.09999999999999</v>
      </c>
      <c r="GW434">
        <v>1.77856</v>
      </c>
      <c r="GX434">
        <v>2.37183</v>
      </c>
      <c r="GY434">
        <v>1.44775</v>
      </c>
      <c r="GZ434">
        <v>2.32178</v>
      </c>
      <c r="HA434">
        <v>1.55151</v>
      </c>
      <c r="HB434">
        <v>2.30225</v>
      </c>
      <c r="HC434">
        <v>30.5446</v>
      </c>
      <c r="HD434">
        <v>14.2721</v>
      </c>
      <c r="HE434">
        <v>18</v>
      </c>
      <c r="HF434">
        <v>617.606</v>
      </c>
      <c r="HG434">
        <v>426.998</v>
      </c>
      <c r="HH434">
        <v>21.0243</v>
      </c>
      <c r="HI434">
        <v>26.7733</v>
      </c>
      <c r="HJ434">
        <v>30.0005</v>
      </c>
      <c r="HK434">
        <v>26.7347</v>
      </c>
      <c r="HL434">
        <v>26.6652</v>
      </c>
      <c r="HM434">
        <v>35.6973</v>
      </c>
      <c r="HN434">
        <v>46.8083</v>
      </c>
      <c r="HO434">
        <v>0</v>
      </c>
      <c r="HP434">
        <v>20.9778</v>
      </c>
      <c r="HQ434">
        <v>752.21</v>
      </c>
      <c r="HR434">
        <v>13.9005</v>
      </c>
      <c r="HS434">
        <v>99.8111</v>
      </c>
      <c r="HT434">
        <v>101.188</v>
      </c>
    </row>
    <row r="435" spans="1:228">
      <c r="A435">
        <v>419</v>
      </c>
      <c r="B435">
        <v>1728495106</v>
      </c>
      <c r="C435">
        <v>4168.5</v>
      </c>
      <c r="D435" t="s">
        <v>1208</v>
      </c>
      <c r="E435" t="s">
        <v>1209</v>
      </c>
      <c r="F435">
        <v>5</v>
      </c>
      <c r="G435" t="s">
        <v>357</v>
      </c>
      <c r="H435" t="s">
        <v>1090</v>
      </c>
      <c r="I435" t="s">
        <v>359</v>
      </c>
      <c r="J435" t="s">
        <v>1091</v>
      </c>
      <c r="K435">
        <v>1728495098.5</v>
      </c>
      <c r="L435">
        <f>(M435)/1000</f>
        <v>0</v>
      </c>
      <c r="M435">
        <f>IF(BH435, AP435, AJ435)</f>
        <v>0</v>
      </c>
      <c r="N435">
        <f>IF(BH435, AK435, AI435)</f>
        <v>0</v>
      </c>
      <c r="O435">
        <f>BJ435 - IF(AW435&gt;1, N435*BD435*100.0/(AY435), 0)</f>
        <v>0</v>
      </c>
      <c r="P435">
        <f>((V435-L435/2)*O435-N435)/(V435+L435/2)</f>
        <v>0</v>
      </c>
      <c r="Q435">
        <f>P435*(BQ435+BR435)/1000.0</f>
        <v>0</v>
      </c>
      <c r="R435">
        <f>(BJ435 - IF(AW435&gt;1, N435*BD435*100.0/(AY435), 0))*(BQ435+BR435)/1000.0</f>
        <v>0</v>
      </c>
      <c r="S435">
        <f>2.0/((1/U435-1/T435)+SIGN(U435)*SQRT((1/U435-1/T435)*(1/U435-1/T435) + 4*BE435/((BE435+1)*(BE435+1))*(2*1/U435*1/T435-1/T435*1/T435)))</f>
        <v>0</v>
      </c>
      <c r="T435">
        <f>IF(LEFT(BF435,1)&lt;&gt;"0",IF(LEFT(BF435,1)="1",3.0,BG435),$D$5+$E$5*(BX435*BQ435/($K$5*1000))+$F$5*(BX435*BQ435/($K$5*1000))*MAX(MIN(BD435,$J$5),$I$5)*MAX(MIN(BD435,$J$5),$I$5)+$G$5*MAX(MIN(BD435,$J$5),$I$5)*(BX435*BQ435/($K$5*1000))+$H$5*(BX435*BQ435/($K$5*1000))*(BX435*BQ435/($K$5*1000)))</f>
        <v>0</v>
      </c>
      <c r="U435">
        <f>L435*(1000-(1000*0.61365*exp(17.502*Y435/(240.97+Y435))/(BQ435+BR435)+BL435)/2)/(1000*0.61365*exp(17.502*Y435/(240.97+Y435))/(BQ435+BR435)-BL435)</f>
        <v>0</v>
      </c>
      <c r="V435">
        <f>1/((BE435+1)/(S435/1.6)+1/(T435/1.37)) + BE435/((BE435+1)/(S435/1.6) + BE435/(T435/1.37))</f>
        <v>0</v>
      </c>
      <c r="W435">
        <f>(AZ435*BC435)</f>
        <v>0</v>
      </c>
      <c r="X435">
        <f>(BS435+(W435+2*0.95*5.67E-8*(((BS435+$B$7)+273)^4-(BS435+273)^4)-44100*L435)/(1.84*29.3*T435+8*0.95*5.67E-8*(BS435+273)^3))</f>
        <v>0</v>
      </c>
      <c r="Y435">
        <f>($C$7*BT435+$D$7*BU435+$E$7*X435)</f>
        <v>0</v>
      </c>
      <c r="Z435">
        <f>0.61365*exp(17.502*Y435/(240.97+Y435))</f>
        <v>0</v>
      </c>
      <c r="AA435">
        <f>(AB435/AC435*100)</f>
        <v>0</v>
      </c>
      <c r="AB435">
        <f>BL435*(BQ435+BR435)/1000</f>
        <v>0</v>
      </c>
      <c r="AC435">
        <f>0.61365*exp(17.502*BS435/(240.97+BS435))</f>
        <v>0</v>
      </c>
      <c r="AD435">
        <f>(Z435-BL435*(BQ435+BR435)/1000)</f>
        <v>0</v>
      </c>
      <c r="AE435">
        <f>(-L435*44100)</f>
        <v>0</v>
      </c>
      <c r="AF435">
        <f>2*29.3*T435*0.92*(BS435-Y435)</f>
        <v>0</v>
      </c>
      <c r="AG435">
        <f>2*0.95*5.67E-8*(((BS435+$B$7)+273)^4-(Y435+273)^4)</f>
        <v>0</v>
      </c>
      <c r="AH435">
        <f>W435+AG435+AE435+AF435</f>
        <v>0</v>
      </c>
      <c r="AI435">
        <f>BP435*AW435*(BK435-BJ435*(1000-AW435*BM435)/(1000-AW435*BL435))/(100*BD435)</f>
        <v>0</v>
      </c>
      <c r="AJ435">
        <f>1000*BP435*AW435*(BL435-BM435)/(100*BD435*(1000-AW435*BL435))</f>
        <v>0</v>
      </c>
      <c r="AK435">
        <f>(AL435 - AM435 - BQ435*1E3/(8.314*(BS435+273.15)) * AO435/BP435 * AN435) * BP435/(100*BD435) * (1000 - BM435)/1000</f>
        <v>0</v>
      </c>
      <c r="AL435">
        <v>751.311937123859</v>
      </c>
      <c r="AM435">
        <v>726.7409818181817</v>
      </c>
      <c r="AN435">
        <v>2.5221411314074</v>
      </c>
      <c r="AO435">
        <v>66.78554749712461</v>
      </c>
      <c r="AP435">
        <f>(AR435 - AQ435 + BQ435*1E3/(8.314*(BS435+273.15)) * AT435/BP435 * AS435) * BP435/(100*BD435) * 1000/(1000 - AR435)</f>
        <v>0</v>
      </c>
      <c r="AQ435">
        <v>13.93331673391264</v>
      </c>
      <c r="AR435">
        <v>16.12040606060607</v>
      </c>
      <c r="AS435">
        <v>2.070472534295209E-06</v>
      </c>
      <c r="AT435">
        <v>79.48988405471586</v>
      </c>
      <c r="AU435">
        <v>0</v>
      </c>
      <c r="AV435">
        <v>0</v>
      </c>
      <c r="AW435">
        <f>IF(AU435*$H$13&gt;=AY435,1.0,(AY435/(AY435-AU435*$H$13)))</f>
        <v>0</v>
      </c>
      <c r="AX435">
        <f>(AW435-1)*100</f>
        <v>0</v>
      </c>
      <c r="AY435">
        <f>MAX(0,($B$13+$C$13*BX435)/(1+$D$13*BX435)*BQ435/(BS435+273)*$E$13)</f>
        <v>0</v>
      </c>
      <c r="AZ435">
        <f>$B$11*BY435+$C$11*BZ435+$F$11*CK435*(1-CN435)</f>
        <v>0</v>
      </c>
      <c r="BA435">
        <f>AZ435*BB435</f>
        <v>0</v>
      </c>
      <c r="BB435">
        <f>($B$11*$D$9+$C$11*$D$9+$F$11*((CX435+CP435)/MAX(CX435+CP435+CY435, 0.1)*$I$9+CY435/MAX(CX435+CP435+CY435, 0.1)*$J$9))/($B$11+$C$11+$F$11)</f>
        <v>0</v>
      </c>
      <c r="BC435">
        <f>($B$11*$K$9+$C$11*$K$9+$F$11*((CX435+CP435)/MAX(CX435+CP435+CY435, 0.1)*$P$9+CY435/MAX(CX435+CP435+CY435, 0.1)*$Q$9))/($B$11+$C$11+$F$11)</f>
        <v>0</v>
      </c>
      <c r="BD435">
        <v>6</v>
      </c>
      <c r="BE435">
        <v>0.5</v>
      </c>
      <c r="BF435" t="s">
        <v>361</v>
      </c>
      <c r="BG435">
        <v>2</v>
      </c>
      <c r="BH435" t="b">
        <v>1</v>
      </c>
      <c r="BI435">
        <v>1728495098.5</v>
      </c>
      <c r="BJ435">
        <v>697.6540740740739</v>
      </c>
      <c r="BK435">
        <v>728.0298148148147</v>
      </c>
      <c r="BL435">
        <v>16.12126666666666</v>
      </c>
      <c r="BM435">
        <v>13.92920370370371</v>
      </c>
      <c r="BN435">
        <v>705.2241481481482</v>
      </c>
      <c r="BO435">
        <v>16.21174814814815</v>
      </c>
      <c r="BP435">
        <v>599.9973703703704</v>
      </c>
      <c r="BQ435">
        <v>97.5093962962963</v>
      </c>
      <c r="BR435">
        <v>0.09993727407407409</v>
      </c>
      <c r="BS435">
        <v>24.83008518518518</v>
      </c>
      <c r="BT435">
        <v>25.04998518518519</v>
      </c>
      <c r="BU435">
        <v>999.9000000000001</v>
      </c>
      <c r="BV435">
        <v>0</v>
      </c>
      <c r="BW435">
        <v>0</v>
      </c>
      <c r="BX435">
        <v>10001.50407407407</v>
      </c>
      <c r="BY435">
        <v>0</v>
      </c>
      <c r="BZ435">
        <v>75.57558518518519</v>
      </c>
      <c r="CA435">
        <v>-30.37577777777778</v>
      </c>
      <c r="CB435">
        <v>709.0855185185186</v>
      </c>
      <c r="CC435">
        <v>738.3141111111111</v>
      </c>
      <c r="CD435">
        <v>2.192067777777778</v>
      </c>
      <c r="CE435">
        <v>728.0298148148147</v>
      </c>
      <c r="CF435">
        <v>13.92920370370371</v>
      </c>
      <c r="CG435">
        <v>1.571974814814815</v>
      </c>
      <c r="CH435">
        <v>1.358227407407407</v>
      </c>
      <c r="CI435">
        <v>13.6867962962963</v>
      </c>
      <c r="CJ435">
        <v>11.45912962962963</v>
      </c>
      <c r="CK435">
        <v>1600.049259259259</v>
      </c>
      <c r="CL435">
        <v>0.6919958148148146</v>
      </c>
      <c r="CM435">
        <v>0.3080043333333333</v>
      </c>
      <c r="CN435">
        <v>0</v>
      </c>
      <c r="CO435">
        <v>2.109466666666667</v>
      </c>
      <c r="CP435">
        <v>0</v>
      </c>
      <c r="CQ435">
        <v>5486.877037037037</v>
      </c>
      <c r="CR435">
        <v>13790.57037037037</v>
      </c>
      <c r="CS435">
        <v>40.91637037037036</v>
      </c>
      <c r="CT435">
        <v>41.46503703703702</v>
      </c>
      <c r="CU435">
        <v>41.24048148148148</v>
      </c>
      <c r="CV435">
        <v>40.60859259259259</v>
      </c>
      <c r="CW435">
        <v>40.00444444444444</v>
      </c>
      <c r="CX435">
        <v>1107.227777777778</v>
      </c>
      <c r="CY435">
        <v>492.8214814814815</v>
      </c>
      <c r="CZ435">
        <v>0</v>
      </c>
      <c r="DA435">
        <v>1728495163</v>
      </c>
      <c r="DB435">
        <v>0</v>
      </c>
      <c r="DC435">
        <v>1728490956.5</v>
      </c>
      <c r="DD435" t="s">
        <v>362</v>
      </c>
      <c r="DE435">
        <v>1728490952.5</v>
      </c>
      <c r="DF435">
        <v>1728490956.5</v>
      </c>
      <c r="DG435">
        <v>1</v>
      </c>
      <c r="DH435">
        <v>-0.065</v>
      </c>
      <c r="DI435">
        <v>-0.008</v>
      </c>
      <c r="DJ435">
        <v>-3.246</v>
      </c>
      <c r="DK435">
        <v>-0.091</v>
      </c>
      <c r="DL435">
        <v>52</v>
      </c>
      <c r="DM435">
        <v>15</v>
      </c>
      <c r="DN435">
        <v>0.25</v>
      </c>
      <c r="DO435">
        <v>0.13</v>
      </c>
      <c r="DP435">
        <v>-30.2439725</v>
      </c>
      <c r="DQ435">
        <v>-2.794251782364027</v>
      </c>
      <c r="DR435">
        <v>0.27316730586538</v>
      </c>
      <c r="DS435">
        <v>0</v>
      </c>
      <c r="DT435">
        <v>2.1941115</v>
      </c>
      <c r="DU435">
        <v>-0.04709966228893189</v>
      </c>
      <c r="DV435">
        <v>0.004660705713730493</v>
      </c>
      <c r="DW435">
        <v>1</v>
      </c>
      <c r="DX435">
        <v>1</v>
      </c>
      <c r="DY435">
        <v>2</v>
      </c>
      <c r="DZ435" t="s">
        <v>363</v>
      </c>
      <c r="EA435">
        <v>3.22974</v>
      </c>
      <c r="EB435">
        <v>2.70446</v>
      </c>
      <c r="EC435">
        <v>0.150124</v>
      </c>
      <c r="ED435">
        <v>0.153731</v>
      </c>
      <c r="EE435">
        <v>0.0842671</v>
      </c>
      <c r="EF435">
        <v>0.07587720000000001</v>
      </c>
      <c r="EG435">
        <v>27906</v>
      </c>
      <c r="EH435">
        <v>27070.5</v>
      </c>
      <c r="EI435">
        <v>31447.7</v>
      </c>
      <c r="EJ435">
        <v>30327.3</v>
      </c>
      <c r="EK435">
        <v>38584.5</v>
      </c>
      <c r="EL435">
        <v>37058.5</v>
      </c>
      <c r="EM435">
        <v>44082.5</v>
      </c>
      <c r="EN435">
        <v>42344.1</v>
      </c>
      <c r="EO435">
        <v>2.15287</v>
      </c>
      <c r="EP435">
        <v>1.85282</v>
      </c>
      <c r="EQ435">
        <v>0.0624359</v>
      </c>
      <c r="ER435">
        <v>0</v>
      </c>
      <c r="ES435">
        <v>24.0125</v>
      </c>
      <c r="ET435">
        <v>999.9</v>
      </c>
      <c r="EU435">
        <v>69.09999999999999</v>
      </c>
      <c r="EV435">
        <v>25.4</v>
      </c>
      <c r="EW435">
        <v>23.0771</v>
      </c>
      <c r="EX435">
        <v>60.7719</v>
      </c>
      <c r="EY435">
        <v>24.3349</v>
      </c>
      <c r="EZ435">
        <v>1</v>
      </c>
      <c r="FA435">
        <v>-0.00802083</v>
      </c>
      <c r="FB435">
        <v>2.2282</v>
      </c>
      <c r="FC435">
        <v>20.1836</v>
      </c>
      <c r="FD435">
        <v>5.21714</v>
      </c>
      <c r="FE435">
        <v>11.998</v>
      </c>
      <c r="FF435">
        <v>4.96415</v>
      </c>
      <c r="FG435">
        <v>3.2955</v>
      </c>
      <c r="FH435">
        <v>9999</v>
      </c>
      <c r="FI435">
        <v>9999</v>
      </c>
      <c r="FJ435">
        <v>9999</v>
      </c>
      <c r="FK435">
        <v>149.1</v>
      </c>
      <c r="FL435">
        <v>4.97095</v>
      </c>
      <c r="FM435">
        <v>1.86768</v>
      </c>
      <c r="FN435">
        <v>1.85898</v>
      </c>
      <c r="FO435">
        <v>1.8651</v>
      </c>
      <c r="FP435">
        <v>1.86308</v>
      </c>
      <c r="FQ435">
        <v>1.86442</v>
      </c>
      <c r="FR435">
        <v>1.85989</v>
      </c>
      <c r="FS435">
        <v>1.864</v>
      </c>
      <c r="FT435">
        <v>0</v>
      </c>
      <c r="FU435">
        <v>0</v>
      </c>
      <c r="FV435">
        <v>0</v>
      </c>
      <c r="FW435">
        <v>0</v>
      </c>
      <c r="FX435" t="s">
        <v>364</v>
      </c>
      <c r="FY435" t="s">
        <v>365</v>
      </c>
      <c r="FZ435" t="s">
        <v>366</v>
      </c>
      <c r="GA435" t="s">
        <v>366</v>
      </c>
      <c r="GB435" t="s">
        <v>366</v>
      </c>
      <c r="GC435" t="s">
        <v>366</v>
      </c>
      <c r="GD435">
        <v>0</v>
      </c>
      <c r="GE435">
        <v>100</v>
      </c>
      <c r="GF435">
        <v>100</v>
      </c>
      <c r="GG435">
        <v>-7.689</v>
      </c>
      <c r="GH435">
        <v>-0.0905</v>
      </c>
      <c r="GI435">
        <v>-2.868309889394353</v>
      </c>
      <c r="GJ435">
        <v>-0.006773961979547998</v>
      </c>
      <c r="GK435">
        <v>-8.296070481250098E-08</v>
      </c>
      <c r="GL435">
        <v>3.322967193956903E-10</v>
      </c>
      <c r="GM435">
        <v>-0.07871069313407227</v>
      </c>
      <c r="GN435">
        <v>-0.00208336341840114</v>
      </c>
      <c r="GO435">
        <v>8.801746095907445E-05</v>
      </c>
      <c r="GP435">
        <v>-2.677693255255651E-07</v>
      </c>
      <c r="GQ435">
        <v>3</v>
      </c>
      <c r="GR435">
        <v>2052</v>
      </c>
      <c r="GS435">
        <v>2</v>
      </c>
      <c r="GT435">
        <v>18</v>
      </c>
      <c r="GU435">
        <v>69.2</v>
      </c>
      <c r="GV435">
        <v>69.2</v>
      </c>
      <c r="GW435">
        <v>1.8042</v>
      </c>
      <c r="GX435">
        <v>2.37793</v>
      </c>
      <c r="GY435">
        <v>1.44897</v>
      </c>
      <c r="GZ435">
        <v>2.32178</v>
      </c>
      <c r="HA435">
        <v>1.55151</v>
      </c>
      <c r="HB435">
        <v>2.33154</v>
      </c>
      <c r="HC435">
        <v>30.5446</v>
      </c>
      <c r="HD435">
        <v>14.2896</v>
      </c>
      <c r="HE435">
        <v>18</v>
      </c>
      <c r="HF435">
        <v>617.558</v>
      </c>
      <c r="HG435">
        <v>426.999</v>
      </c>
      <c r="HH435">
        <v>20.9702</v>
      </c>
      <c r="HI435">
        <v>26.7767</v>
      </c>
      <c r="HJ435">
        <v>30.0005</v>
      </c>
      <c r="HK435">
        <v>26.7385</v>
      </c>
      <c r="HL435">
        <v>26.6691</v>
      </c>
      <c r="HM435">
        <v>36.1542</v>
      </c>
      <c r="HN435">
        <v>46.8083</v>
      </c>
      <c r="HO435">
        <v>0</v>
      </c>
      <c r="HP435">
        <v>20.93</v>
      </c>
      <c r="HQ435">
        <v>762.227</v>
      </c>
      <c r="HR435">
        <v>13.9005</v>
      </c>
      <c r="HS435">
        <v>99.81059999999999</v>
      </c>
      <c r="HT435">
        <v>101.186</v>
      </c>
    </row>
    <row r="436" spans="1:228">
      <c r="A436">
        <v>420</v>
      </c>
      <c r="B436">
        <v>1728495111</v>
      </c>
      <c r="C436">
        <v>4173.5</v>
      </c>
      <c r="D436" t="s">
        <v>1210</v>
      </c>
      <c r="E436" t="s">
        <v>1211</v>
      </c>
      <c r="F436">
        <v>5</v>
      </c>
      <c r="G436" t="s">
        <v>357</v>
      </c>
      <c r="H436" t="s">
        <v>1090</v>
      </c>
      <c r="I436" t="s">
        <v>359</v>
      </c>
      <c r="J436" t="s">
        <v>1091</v>
      </c>
      <c r="K436">
        <v>1728495103.214286</v>
      </c>
      <c r="L436">
        <f>(M436)/1000</f>
        <v>0</v>
      </c>
      <c r="M436">
        <f>IF(BH436, AP436, AJ436)</f>
        <v>0</v>
      </c>
      <c r="N436">
        <f>IF(BH436, AK436, AI436)</f>
        <v>0</v>
      </c>
      <c r="O436">
        <f>BJ436 - IF(AW436&gt;1, N436*BD436*100.0/(AY436), 0)</f>
        <v>0</v>
      </c>
      <c r="P436">
        <f>((V436-L436/2)*O436-N436)/(V436+L436/2)</f>
        <v>0</v>
      </c>
      <c r="Q436">
        <f>P436*(BQ436+BR436)/1000.0</f>
        <v>0</v>
      </c>
      <c r="R436">
        <f>(BJ436 - IF(AW436&gt;1, N436*BD436*100.0/(AY436), 0))*(BQ436+BR436)/1000.0</f>
        <v>0</v>
      </c>
      <c r="S436">
        <f>2.0/((1/U436-1/T436)+SIGN(U436)*SQRT((1/U436-1/T436)*(1/U436-1/T436) + 4*BE436/((BE436+1)*(BE436+1))*(2*1/U436*1/T436-1/T436*1/T436)))</f>
        <v>0</v>
      </c>
      <c r="T436">
        <f>IF(LEFT(BF436,1)&lt;&gt;"0",IF(LEFT(BF436,1)="1",3.0,BG436),$D$5+$E$5*(BX436*BQ436/($K$5*1000))+$F$5*(BX436*BQ436/($K$5*1000))*MAX(MIN(BD436,$J$5),$I$5)*MAX(MIN(BD436,$J$5),$I$5)+$G$5*MAX(MIN(BD436,$J$5),$I$5)*(BX436*BQ436/($K$5*1000))+$H$5*(BX436*BQ436/($K$5*1000))*(BX436*BQ436/($K$5*1000)))</f>
        <v>0</v>
      </c>
      <c r="U436">
        <f>L436*(1000-(1000*0.61365*exp(17.502*Y436/(240.97+Y436))/(BQ436+BR436)+BL436)/2)/(1000*0.61365*exp(17.502*Y436/(240.97+Y436))/(BQ436+BR436)-BL436)</f>
        <v>0</v>
      </c>
      <c r="V436">
        <f>1/((BE436+1)/(S436/1.6)+1/(T436/1.37)) + BE436/((BE436+1)/(S436/1.6) + BE436/(T436/1.37))</f>
        <v>0</v>
      </c>
      <c r="W436">
        <f>(AZ436*BC436)</f>
        <v>0</v>
      </c>
      <c r="X436">
        <f>(BS436+(W436+2*0.95*5.67E-8*(((BS436+$B$7)+273)^4-(BS436+273)^4)-44100*L436)/(1.84*29.3*T436+8*0.95*5.67E-8*(BS436+273)^3))</f>
        <v>0</v>
      </c>
      <c r="Y436">
        <f>($C$7*BT436+$D$7*BU436+$E$7*X436)</f>
        <v>0</v>
      </c>
      <c r="Z436">
        <f>0.61365*exp(17.502*Y436/(240.97+Y436))</f>
        <v>0</v>
      </c>
      <c r="AA436">
        <f>(AB436/AC436*100)</f>
        <v>0</v>
      </c>
      <c r="AB436">
        <f>BL436*(BQ436+BR436)/1000</f>
        <v>0</v>
      </c>
      <c r="AC436">
        <f>0.61365*exp(17.502*BS436/(240.97+BS436))</f>
        <v>0</v>
      </c>
      <c r="AD436">
        <f>(Z436-BL436*(BQ436+BR436)/1000)</f>
        <v>0</v>
      </c>
      <c r="AE436">
        <f>(-L436*44100)</f>
        <v>0</v>
      </c>
      <c r="AF436">
        <f>2*29.3*T436*0.92*(BS436-Y436)</f>
        <v>0</v>
      </c>
      <c r="AG436">
        <f>2*0.95*5.67E-8*(((BS436+$B$7)+273)^4-(Y436+273)^4)</f>
        <v>0</v>
      </c>
      <c r="AH436">
        <f>W436+AG436+AE436+AF436</f>
        <v>0</v>
      </c>
      <c r="AI436">
        <f>BP436*AW436*(BK436-BJ436*(1000-AW436*BM436)/(1000-AW436*BL436))/(100*BD436)</f>
        <v>0</v>
      </c>
      <c r="AJ436">
        <f>1000*BP436*AW436*(BL436-BM436)/(100*BD436*(1000-AW436*BL436))</f>
        <v>0</v>
      </c>
      <c r="AK436">
        <f>(AL436 - AM436 - BQ436*1E3/(8.314*(BS436+273.15)) * AO436/BP436 * AN436) * BP436/(100*BD436) * (1000 - BM436)/1000</f>
        <v>0</v>
      </c>
      <c r="AL436">
        <v>764.0884968612062</v>
      </c>
      <c r="AM436">
        <v>739.4617575757576</v>
      </c>
      <c r="AN436">
        <v>2.537031000147904</v>
      </c>
      <c r="AO436">
        <v>66.78554749712461</v>
      </c>
      <c r="AP436">
        <f>(AR436 - AQ436 + BQ436*1E3/(8.314*(BS436+273.15)) * AT436/BP436 * AS436) * BP436/(100*BD436) * 1000/(1000 - AR436)</f>
        <v>0</v>
      </c>
      <c r="AQ436">
        <v>13.93673405561327</v>
      </c>
      <c r="AR436">
        <v>16.12223818181818</v>
      </c>
      <c r="AS436">
        <v>1.795109862513257E-06</v>
      </c>
      <c r="AT436">
        <v>79.48988405471586</v>
      </c>
      <c r="AU436">
        <v>0</v>
      </c>
      <c r="AV436">
        <v>0</v>
      </c>
      <c r="AW436">
        <f>IF(AU436*$H$13&gt;=AY436,1.0,(AY436/(AY436-AU436*$H$13)))</f>
        <v>0</v>
      </c>
      <c r="AX436">
        <f>(AW436-1)*100</f>
        <v>0</v>
      </c>
      <c r="AY436">
        <f>MAX(0,($B$13+$C$13*BX436)/(1+$D$13*BX436)*BQ436/(BS436+273)*$E$13)</f>
        <v>0</v>
      </c>
      <c r="AZ436">
        <f>$B$11*BY436+$C$11*BZ436+$F$11*CK436*(1-CN436)</f>
        <v>0</v>
      </c>
      <c r="BA436">
        <f>AZ436*BB436</f>
        <v>0</v>
      </c>
      <c r="BB436">
        <f>($B$11*$D$9+$C$11*$D$9+$F$11*((CX436+CP436)/MAX(CX436+CP436+CY436, 0.1)*$I$9+CY436/MAX(CX436+CP436+CY436, 0.1)*$J$9))/($B$11+$C$11+$F$11)</f>
        <v>0</v>
      </c>
      <c r="BC436">
        <f>($B$11*$K$9+$C$11*$K$9+$F$11*((CX436+CP436)/MAX(CX436+CP436+CY436, 0.1)*$P$9+CY436/MAX(CX436+CP436+CY436, 0.1)*$Q$9))/($B$11+$C$11+$F$11)</f>
        <v>0</v>
      </c>
      <c r="BD436">
        <v>6</v>
      </c>
      <c r="BE436">
        <v>0.5</v>
      </c>
      <c r="BF436" t="s">
        <v>361</v>
      </c>
      <c r="BG436">
        <v>2</v>
      </c>
      <c r="BH436" t="b">
        <v>1</v>
      </c>
      <c r="BI436">
        <v>1728495103.214286</v>
      </c>
      <c r="BJ436">
        <v>709.3622857142857</v>
      </c>
      <c r="BK436">
        <v>739.9124285714287</v>
      </c>
      <c r="BL436">
        <v>16.12096785714286</v>
      </c>
      <c r="BM436">
        <v>13.93286428571429</v>
      </c>
      <c r="BN436">
        <v>717.0075714285714</v>
      </c>
      <c r="BO436">
        <v>16.21145357142857</v>
      </c>
      <c r="BP436">
        <v>600.0011785714286</v>
      </c>
      <c r="BQ436">
        <v>97.51012142857142</v>
      </c>
      <c r="BR436">
        <v>0.1000072357142857</v>
      </c>
      <c r="BS436">
        <v>24.82748928571428</v>
      </c>
      <c r="BT436">
        <v>25.04674285714286</v>
      </c>
      <c r="BU436">
        <v>999.9000000000002</v>
      </c>
      <c r="BV436">
        <v>0</v>
      </c>
      <c r="BW436">
        <v>0</v>
      </c>
      <c r="BX436">
        <v>9995.177857142857</v>
      </c>
      <c r="BY436">
        <v>0</v>
      </c>
      <c r="BZ436">
        <v>75.57354285714287</v>
      </c>
      <c r="CA436">
        <v>-30.55023571428571</v>
      </c>
      <c r="CB436">
        <v>720.9853214285713</v>
      </c>
      <c r="CC436">
        <v>750.3673571428571</v>
      </c>
      <c r="CD436">
        <v>2.188104285714286</v>
      </c>
      <c r="CE436">
        <v>739.9124285714287</v>
      </c>
      <c r="CF436">
        <v>13.93286428571429</v>
      </c>
      <c r="CG436">
        <v>1.571957857142857</v>
      </c>
      <c r="CH436">
        <v>1.358594642857143</v>
      </c>
      <c r="CI436">
        <v>13.68662142857143</v>
      </c>
      <c r="CJ436">
        <v>11.46322142857143</v>
      </c>
      <c r="CK436">
        <v>1600.028928571428</v>
      </c>
      <c r="CL436">
        <v>0.6919944285714286</v>
      </c>
      <c r="CM436">
        <v>0.3080057142857143</v>
      </c>
      <c r="CN436">
        <v>0</v>
      </c>
      <c r="CO436">
        <v>2.099207142857142</v>
      </c>
      <c r="CP436">
        <v>0</v>
      </c>
      <c r="CQ436">
        <v>5501.252142857142</v>
      </c>
      <c r="CR436">
        <v>13790.39285714286</v>
      </c>
      <c r="CS436">
        <v>40.84125</v>
      </c>
      <c r="CT436">
        <v>41.36589285714285</v>
      </c>
      <c r="CU436">
        <v>41.18514285714286</v>
      </c>
      <c r="CV436">
        <v>40.43274999999999</v>
      </c>
      <c r="CW436">
        <v>39.92164285714285</v>
      </c>
      <c r="CX436">
        <v>1107.211071428571</v>
      </c>
      <c r="CY436">
        <v>492.8178571428571</v>
      </c>
      <c r="CZ436">
        <v>0</v>
      </c>
      <c r="DA436">
        <v>1728495167.8</v>
      </c>
      <c r="DB436">
        <v>0</v>
      </c>
      <c r="DC436">
        <v>1728490956.5</v>
      </c>
      <c r="DD436" t="s">
        <v>362</v>
      </c>
      <c r="DE436">
        <v>1728490952.5</v>
      </c>
      <c r="DF436">
        <v>1728490956.5</v>
      </c>
      <c r="DG436">
        <v>1</v>
      </c>
      <c r="DH436">
        <v>-0.065</v>
      </c>
      <c r="DI436">
        <v>-0.008</v>
      </c>
      <c r="DJ436">
        <v>-3.246</v>
      </c>
      <c r="DK436">
        <v>-0.091</v>
      </c>
      <c r="DL436">
        <v>52</v>
      </c>
      <c r="DM436">
        <v>15</v>
      </c>
      <c r="DN436">
        <v>0.25</v>
      </c>
      <c r="DO436">
        <v>0.13</v>
      </c>
      <c r="DP436">
        <v>-30.4439425</v>
      </c>
      <c r="DQ436">
        <v>-2.309875046904271</v>
      </c>
      <c r="DR436">
        <v>0.2307816986759348</v>
      </c>
      <c r="DS436">
        <v>0</v>
      </c>
      <c r="DT436">
        <v>2.19021775</v>
      </c>
      <c r="DU436">
        <v>-0.05295771106942146</v>
      </c>
      <c r="DV436">
        <v>0.005135006079597191</v>
      </c>
      <c r="DW436">
        <v>1</v>
      </c>
      <c r="DX436">
        <v>1</v>
      </c>
      <c r="DY436">
        <v>2</v>
      </c>
      <c r="DZ436" t="s">
        <v>363</v>
      </c>
      <c r="EA436">
        <v>3.2297</v>
      </c>
      <c r="EB436">
        <v>2.7045</v>
      </c>
      <c r="EC436">
        <v>0.151881</v>
      </c>
      <c r="ED436">
        <v>0.15546</v>
      </c>
      <c r="EE436">
        <v>0.08427270000000001</v>
      </c>
      <c r="EF436">
        <v>0.07589509999999999</v>
      </c>
      <c r="EG436">
        <v>27848.1</v>
      </c>
      <c r="EH436">
        <v>27015</v>
      </c>
      <c r="EI436">
        <v>31447.5</v>
      </c>
      <c r="EJ436">
        <v>30327.1</v>
      </c>
      <c r="EK436">
        <v>38584.1</v>
      </c>
      <c r="EL436">
        <v>37057.7</v>
      </c>
      <c r="EM436">
        <v>44082.2</v>
      </c>
      <c r="EN436">
        <v>42344</v>
      </c>
      <c r="EO436">
        <v>2.15293</v>
      </c>
      <c r="EP436">
        <v>1.8525</v>
      </c>
      <c r="EQ436">
        <v>0.0628158</v>
      </c>
      <c r="ER436">
        <v>0</v>
      </c>
      <c r="ES436">
        <v>24.0105</v>
      </c>
      <c r="ET436">
        <v>999.9</v>
      </c>
      <c r="EU436">
        <v>69.09999999999999</v>
      </c>
      <c r="EV436">
        <v>25.4</v>
      </c>
      <c r="EW436">
        <v>23.0752</v>
      </c>
      <c r="EX436">
        <v>61.3219</v>
      </c>
      <c r="EY436">
        <v>24.7356</v>
      </c>
      <c r="EZ436">
        <v>1</v>
      </c>
      <c r="FA436">
        <v>-0.00767531</v>
      </c>
      <c r="FB436">
        <v>2.23755</v>
      </c>
      <c r="FC436">
        <v>20.1836</v>
      </c>
      <c r="FD436">
        <v>5.21864</v>
      </c>
      <c r="FE436">
        <v>11.998</v>
      </c>
      <c r="FF436">
        <v>4.96455</v>
      </c>
      <c r="FG436">
        <v>3.29565</v>
      </c>
      <c r="FH436">
        <v>9999</v>
      </c>
      <c r="FI436">
        <v>9999</v>
      </c>
      <c r="FJ436">
        <v>9999</v>
      </c>
      <c r="FK436">
        <v>149.1</v>
      </c>
      <c r="FL436">
        <v>4.97094</v>
      </c>
      <c r="FM436">
        <v>1.86768</v>
      </c>
      <c r="FN436">
        <v>1.85898</v>
      </c>
      <c r="FO436">
        <v>1.86509</v>
      </c>
      <c r="FP436">
        <v>1.86309</v>
      </c>
      <c r="FQ436">
        <v>1.86442</v>
      </c>
      <c r="FR436">
        <v>1.85989</v>
      </c>
      <c r="FS436">
        <v>1.86401</v>
      </c>
      <c r="FT436">
        <v>0</v>
      </c>
      <c r="FU436">
        <v>0</v>
      </c>
      <c r="FV436">
        <v>0</v>
      </c>
      <c r="FW436">
        <v>0</v>
      </c>
      <c r="FX436" t="s">
        <v>364</v>
      </c>
      <c r="FY436" t="s">
        <v>365</v>
      </c>
      <c r="FZ436" t="s">
        <v>366</v>
      </c>
      <c r="GA436" t="s">
        <v>366</v>
      </c>
      <c r="GB436" t="s">
        <v>366</v>
      </c>
      <c r="GC436" t="s">
        <v>366</v>
      </c>
      <c r="GD436">
        <v>0</v>
      </c>
      <c r="GE436">
        <v>100</v>
      </c>
      <c r="GF436">
        <v>100</v>
      </c>
      <c r="GG436">
        <v>-7.769</v>
      </c>
      <c r="GH436">
        <v>-0.0905</v>
      </c>
      <c r="GI436">
        <v>-2.868309889394353</v>
      </c>
      <c r="GJ436">
        <v>-0.006773961979547998</v>
      </c>
      <c r="GK436">
        <v>-8.296070481250098E-08</v>
      </c>
      <c r="GL436">
        <v>3.322967193956903E-10</v>
      </c>
      <c r="GM436">
        <v>-0.07871069313407227</v>
      </c>
      <c r="GN436">
        <v>-0.00208336341840114</v>
      </c>
      <c r="GO436">
        <v>8.801746095907445E-05</v>
      </c>
      <c r="GP436">
        <v>-2.677693255255651E-07</v>
      </c>
      <c r="GQ436">
        <v>3</v>
      </c>
      <c r="GR436">
        <v>2052</v>
      </c>
      <c r="GS436">
        <v>2</v>
      </c>
      <c r="GT436">
        <v>18</v>
      </c>
      <c r="GU436">
        <v>69.3</v>
      </c>
      <c r="GV436">
        <v>69.2</v>
      </c>
      <c r="GW436">
        <v>1.82617</v>
      </c>
      <c r="GX436">
        <v>2.36938</v>
      </c>
      <c r="GY436">
        <v>1.44775</v>
      </c>
      <c r="GZ436">
        <v>2.32178</v>
      </c>
      <c r="HA436">
        <v>1.55151</v>
      </c>
      <c r="HB436">
        <v>2.3877</v>
      </c>
      <c r="HC436">
        <v>30.5662</v>
      </c>
      <c r="HD436">
        <v>14.2721</v>
      </c>
      <c r="HE436">
        <v>18</v>
      </c>
      <c r="HF436">
        <v>617.636</v>
      </c>
      <c r="HG436">
        <v>426.842</v>
      </c>
      <c r="HH436">
        <v>20.9207</v>
      </c>
      <c r="HI436">
        <v>26.78</v>
      </c>
      <c r="HJ436">
        <v>30.0003</v>
      </c>
      <c r="HK436">
        <v>26.7425</v>
      </c>
      <c r="HL436">
        <v>26.6735</v>
      </c>
      <c r="HM436">
        <v>36.655</v>
      </c>
      <c r="HN436">
        <v>46.8083</v>
      </c>
      <c r="HO436">
        <v>0</v>
      </c>
      <c r="HP436">
        <v>20.8902</v>
      </c>
      <c r="HQ436">
        <v>777.252</v>
      </c>
      <c r="HR436">
        <v>13.9005</v>
      </c>
      <c r="HS436">
        <v>99.8098</v>
      </c>
      <c r="HT436">
        <v>101.186</v>
      </c>
    </row>
    <row r="437" spans="1:228">
      <c r="A437">
        <v>421</v>
      </c>
      <c r="B437">
        <v>1728495116</v>
      </c>
      <c r="C437">
        <v>4178.5</v>
      </c>
      <c r="D437" t="s">
        <v>1212</v>
      </c>
      <c r="E437" t="s">
        <v>1213</v>
      </c>
      <c r="F437">
        <v>5</v>
      </c>
      <c r="G437" t="s">
        <v>357</v>
      </c>
      <c r="H437" t="s">
        <v>1090</v>
      </c>
      <c r="I437" t="s">
        <v>359</v>
      </c>
      <c r="J437" t="s">
        <v>1091</v>
      </c>
      <c r="K437">
        <v>1728495108.5</v>
      </c>
      <c r="L437">
        <f>(M437)/1000</f>
        <v>0</v>
      </c>
      <c r="M437">
        <f>IF(BH437, AP437, AJ437)</f>
        <v>0</v>
      </c>
      <c r="N437">
        <f>IF(BH437, AK437, AI437)</f>
        <v>0</v>
      </c>
      <c r="O437">
        <f>BJ437 - IF(AW437&gt;1, N437*BD437*100.0/(AY437), 0)</f>
        <v>0</v>
      </c>
      <c r="P437">
        <f>((V437-L437/2)*O437-N437)/(V437+L437/2)</f>
        <v>0</v>
      </c>
      <c r="Q437">
        <f>P437*(BQ437+BR437)/1000.0</f>
        <v>0</v>
      </c>
      <c r="R437">
        <f>(BJ437 - IF(AW437&gt;1, N437*BD437*100.0/(AY437), 0))*(BQ437+BR437)/1000.0</f>
        <v>0</v>
      </c>
      <c r="S437">
        <f>2.0/((1/U437-1/T437)+SIGN(U437)*SQRT((1/U437-1/T437)*(1/U437-1/T437) + 4*BE437/((BE437+1)*(BE437+1))*(2*1/U437*1/T437-1/T437*1/T437)))</f>
        <v>0</v>
      </c>
      <c r="T437">
        <f>IF(LEFT(BF437,1)&lt;&gt;"0",IF(LEFT(BF437,1)="1",3.0,BG437),$D$5+$E$5*(BX437*BQ437/($K$5*1000))+$F$5*(BX437*BQ437/($K$5*1000))*MAX(MIN(BD437,$J$5),$I$5)*MAX(MIN(BD437,$J$5),$I$5)+$G$5*MAX(MIN(BD437,$J$5),$I$5)*(BX437*BQ437/($K$5*1000))+$H$5*(BX437*BQ437/($K$5*1000))*(BX437*BQ437/($K$5*1000)))</f>
        <v>0</v>
      </c>
      <c r="U437">
        <f>L437*(1000-(1000*0.61365*exp(17.502*Y437/(240.97+Y437))/(BQ437+BR437)+BL437)/2)/(1000*0.61365*exp(17.502*Y437/(240.97+Y437))/(BQ437+BR437)-BL437)</f>
        <v>0</v>
      </c>
      <c r="V437">
        <f>1/((BE437+1)/(S437/1.6)+1/(T437/1.37)) + BE437/((BE437+1)/(S437/1.6) + BE437/(T437/1.37))</f>
        <v>0</v>
      </c>
      <c r="W437">
        <f>(AZ437*BC437)</f>
        <v>0</v>
      </c>
      <c r="X437">
        <f>(BS437+(W437+2*0.95*5.67E-8*(((BS437+$B$7)+273)^4-(BS437+273)^4)-44100*L437)/(1.84*29.3*T437+8*0.95*5.67E-8*(BS437+273)^3))</f>
        <v>0</v>
      </c>
      <c r="Y437">
        <f>($C$7*BT437+$D$7*BU437+$E$7*X437)</f>
        <v>0</v>
      </c>
      <c r="Z437">
        <f>0.61365*exp(17.502*Y437/(240.97+Y437))</f>
        <v>0</v>
      </c>
      <c r="AA437">
        <f>(AB437/AC437*100)</f>
        <v>0</v>
      </c>
      <c r="AB437">
        <f>BL437*(BQ437+BR437)/1000</f>
        <v>0</v>
      </c>
      <c r="AC437">
        <f>0.61365*exp(17.502*BS437/(240.97+BS437))</f>
        <v>0</v>
      </c>
      <c r="AD437">
        <f>(Z437-BL437*(BQ437+BR437)/1000)</f>
        <v>0</v>
      </c>
      <c r="AE437">
        <f>(-L437*44100)</f>
        <v>0</v>
      </c>
      <c r="AF437">
        <f>2*29.3*T437*0.92*(BS437-Y437)</f>
        <v>0</v>
      </c>
      <c r="AG437">
        <f>2*0.95*5.67E-8*(((BS437+$B$7)+273)^4-(Y437+273)^4)</f>
        <v>0</v>
      </c>
      <c r="AH437">
        <f>W437+AG437+AE437+AF437</f>
        <v>0</v>
      </c>
      <c r="AI437">
        <f>BP437*AW437*(BK437-BJ437*(1000-AW437*BM437)/(1000-AW437*BL437))/(100*BD437)</f>
        <v>0</v>
      </c>
      <c r="AJ437">
        <f>1000*BP437*AW437*(BL437-BM437)/(100*BD437*(1000-AW437*BL437))</f>
        <v>0</v>
      </c>
      <c r="AK437">
        <f>(AL437 - AM437 - BQ437*1E3/(8.314*(BS437+273.15)) * AO437/BP437 * AN437) * BP437/(100*BD437) * (1000 - BM437)/1000</f>
        <v>0</v>
      </c>
      <c r="AL437">
        <v>776.8249342734238</v>
      </c>
      <c r="AM437">
        <v>752.2067757575759</v>
      </c>
      <c r="AN437">
        <v>2.563015286010981</v>
      </c>
      <c r="AO437">
        <v>66.78554749712461</v>
      </c>
      <c r="AP437">
        <f>(AR437 - AQ437 + BQ437*1E3/(8.314*(BS437+273.15)) * AT437/BP437 * AS437) * BP437/(100*BD437) * 1000/(1000 - AR437)</f>
        <v>0</v>
      </c>
      <c r="AQ437">
        <v>13.94195130903247</v>
      </c>
      <c r="AR437">
        <v>16.11979090909091</v>
      </c>
      <c r="AS437">
        <v>-5.281042206667514E-06</v>
      </c>
      <c r="AT437">
        <v>79.48988405471586</v>
      </c>
      <c r="AU437">
        <v>0</v>
      </c>
      <c r="AV437">
        <v>0</v>
      </c>
      <c r="AW437">
        <f>IF(AU437*$H$13&gt;=AY437,1.0,(AY437/(AY437-AU437*$H$13)))</f>
        <v>0</v>
      </c>
      <c r="AX437">
        <f>(AW437-1)*100</f>
        <v>0</v>
      </c>
      <c r="AY437">
        <f>MAX(0,($B$13+$C$13*BX437)/(1+$D$13*BX437)*BQ437/(BS437+273)*$E$13)</f>
        <v>0</v>
      </c>
      <c r="AZ437">
        <f>$B$11*BY437+$C$11*BZ437+$F$11*CK437*(1-CN437)</f>
        <v>0</v>
      </c>
      <c r="BA437">
        <f>AZ437*BB437</f>
        <v>0</v>
      </c>
      <c r="BB437">
        <f>($B$11*$D$9+$C$11*$D$9+$F$11*((CX437+CP437)/MAX(CX437+CP437+CY437, 0.1)*$I$9+CY437/MAX(CX437+CP437+CY437, 0.1)*$J$9))/($B$11+$C$11+$F$11)</f>
        <v>0</v>
      </c>
      <c r="BC437">
        <f>($B$11*$K$9+$C$11*$K$9+$F$11*((CX437+CP437)/MAX(CX437+CP437+CY437, 0.1)*$P$9+CY437/MAX(CX437+CP437+CY437, 0.1)*$Q$9))/($B$11+$C$11+$F$11)</f>
        <v>0</v>
      </c>
      <c r="BD437">
        <v>6</v>
      </c>
      <c r="BE437">
        <v>0.5</v>
      </c>
      <c r="BF437" t="s">
        <v>361</v>
      </c>
      <c r="BG437">
        <v>2</v>
      </c>
      <c r="BH437" t="b">
        <v>1</v>
      </c>
      <c r="BI437">
        <v>1728495108.5</v>
      </c>
      <c r="BJ437">
        <v>722.5497777777778</v>
      </c>
      <c r="BK437">
        <v>753.2197777777778</v>
      </c>
      <c r="BL437">
        <v>16.12088148148148</v>
      </c>
      <c r="BM437">
        <v>13.93766666666667</v>
      </c>
      <c r="BN437">
        <v>730.2796666666667</v>
      </c>
      <c r="BO437">
        <v>16.21136666666667</v>
      </c>
      <c r="BP437">
        <v>599.9965925925926</v>
      </c>
      <c r="BQ437">
        <v>97.50995185185184</v>
      </c>
      <c r="BR437">
        <v>0.09995473333333334</v>
      </c>
      <c r="BS437">
        <v>24.82290740740741</v>
      </c>
      <c r="BT437">
        <v>25.0420925925926</v>
      </c>
      <c r="BU437">
        <v>999.9000000000001</v>
      </c>
      <c r="BV437">
        <v>0</v>
      </c>
      <c r="BW437">
        <v>0</v>
      </c>
      <c r="BX437">
        <v>9997.582962962962</v>
      </c>
      <c r="BY437">
        <v>0</v>
      </c>
      <c r="BZ437">
        <v>75.58125185185186</v>
      </c>
      <c r="CA437">
        <v>-30.67012962962963</v>
      </c>
      <c r="CB437">
        <v>734.3887407407409</v>
      </c>
      <c r="CC437">
        <v>763.8664444444446</v>
      </c>
      <c r="CD437">
        <v>2.183211851851852</v>
      </c>
      <c r="CE437">
        <v>753.2197777777778</v>
      </c>
      <c r="CF437">
        <v>13.93766666666667</v>
      </c>
      <c r="CG437">
        <v>1.571946296296296</v>
      </c>
      <c r="CH437">
        <v>1.359060370370371</v>
      </c>
      <c r="CI437">
        <v>13.68651111111111</v>
      </c>
      <c r="CJ437">
        <v>11.46840740740741</v>
      </c>
      <c r="CK437">
        <v>1600.036296296296</v>
      </c>
      <c r="CL437">
        <v>0.6919977037037037</v>
      </c>
      <c r="CM437">
        <v>0.3080023333333333</v>
      </c>
      <c r="CN437">
        <v>0</v>
      </c>
      <c r="CO437">
        <v>2.097029629629629</v>
      </c>
      <c r="CP437">
        <v>0</v>
      </c>
      <c r="CQ437">
        <v>5517.562592592592</v>
      </c>
      <c r="CR437">
        <v>13790.47407407407</v>
      </c>
      <c r="CS437">
        <v>40.75896296296295</v>
      </c>
      <c r="CT437">
        <v>41.25214814814814</v>
      </c>
      <c r="CU437">
        <v>41.12240740740739</v>
      </c>
      <c r="CV437">
        <v>40.24277777777777</v>
      </c>
      <c r="CW437">
        <v>39.82844444444444</v>
      </c>
      <c r="CX437">
        <v>1107.221851851852</v>
      </c>
      <c r="CY437">
        <v>492.8144444444446</v>
      </c>
      <c r="CZ437">
        <v>0</v>
      </c>
      <c r="DA437">
        <v>1728495172.6</v>
      </c>
      <c r="DB437">
        <v>0</v>
      </c>
      <c r="DC437">
        <v>1728490956.5</v>
      </c>
      <c r="DD437" t="s">
        <v>362</v>
      </c>
      <c r="DE437">
        <v>1728490952.5</v>
      </c>
      <c r="DF437">
        <v>1728490956.5</v>
      </c>
      <c r="DG437">
        <v>1</v>
      </c>
      <c r="DH437">
        <v>-0.065</v>
      </c>
      <c r="DI437">
        <v>-0.008</v>
      </c>
      <c r="DJ437">
        <v>-3.246</v>
      </c>
      <c r="DK437">
        <v>-0.091</v>
      </c>
      <c r="DL437">
        <v>52</v>
      </c>
      <c r="DM437">
        <v>15</v>
      </c>
      <c r="DN437">
        <v>0.25</v>
      </c>
      <c r="DO437">
        <v>0.13</v>
      </c>
      <c r="DP437">
        <v>-30.5700925</v>
      </c>
      <c r="DQ437">
        <v>-1.531514071294444</v>
      </c>
      <c r="DR437">
        <v>0.1587978941729077</v>
      </c>
      <c r="DS437">
        <v>0</v>
      </c>
      <c r="DT437">
        <v>2.18671075</v>
      </c>
      <c r="DU437">
        <v>-0.05303200750469099</v>
      </c>
      <c r="DV437">
        <v>0.005139976842117087</v>
      </c>
      <c r="DW437">
        <v>1</v>
      </c>
      <c r="DX437">
        <v>1</v>
      </c>
      <c r="DY437">
        <v>2</v>
      </c>
      <c r="DZ437" t="s">
        <v>363</v>
      </c>
      <c r="EA437">
        <v>3.22953</v>
      </c>
      <c r="EB437">
        <v>2.70412</v>
      </c>
      <c r="EC437">
        <v>0.153632</v>
      </c>
      <c r="ED437">
        <v>0.157186</v>
      </c>
      <c r="EE437">
        <v>0.0842633</v>
      </c>
      <c r="EF437">
        <v>0.0759093</v>
      </c>
      <c r="EG437">
        <v>27790.4</v>
      </c>
      <c r="EH437">
        <v>26959.2</v>
      </c>
      <c r="EI437">
        <v>31447.2</v>
      </c>
      <c r="EJ437">
        <v>30326.5</v>
      </c>
      <c r="EK437">
        <v>38584.1</v>
      </c>
      <c r="EL437">
        <v>37056.7</v>
      </c>
      <c r="EM437">
        <v>44081.7</v>
      </c>
      <c r="EN437">
        <v>42343.5</v>
      </c>
      <c r="EO437">
        <v>2.15258</v>
      </c>
      <c r="EP437">
        <v>1.85275</v>
      </c>
      <c r="EQ437">
        <v>0.062339</v>
      </c>
      <c r="ER437">
        <v>0</v>
      </c>
      <c r="ES437">
        <v>24.0105</v>
      </c>
      <c r="ET437">
        <v>999.9</v>
      </c>
      <c r="EU437">
        <v>69.09999999999999</v>
      </c>
      <c r="EV437">
        <v>25.4</v>
      </c>
      <c r="EW437">
        <v>23.0749</v>
      </c>
      <c r="EX437">
        <v>61.1519</v>
      </c>
      <c r="EY437">
        <v>24.5272</v>
      </c>
      <c r="EZ437">
        <v>1</v>
      </c>
      <c r="FA437">
        <v>-0.00751524</v>
      </c>
      <c r="FB437">
        <v>2.23894</v>
      </c>
      <c r="FC437">
        <v>20.1837</v>
      </c>
      <c r="FD437">
        <v>5.21849</v>
      </c>
      <c r="FE437">
        <v>11.998</v>
      </c>
      <c r="FF437">
        <v>4.964</v>
      </c>
      <c r="FG437">
        <v>3.29565</v>
      </c>
      <c r="FH437">
        <v>9999</v>
      </c>
      <c r="FI437">
        <v>9999</v>
      </c>
      <c r="FJ437">
        <v>9999</v>
      </c>
      <c r="FK437">
        <v>149.1</v>
      </c>
      <c r="FL437">
        <v>4.97094</v>
      </c>
      <c r="FM437">
        <v>1.86768</v>
      </c>
      <c r="FN437">
        <v>1.85898</v>
      </c>
      <c r="FO437">
        <v>1.86509</v>
      </c>
      <c r="FP437">
        <v>1.86307</v>
      </c>
      <c r="FQ437">
        <v>1.86445</v>
      </c>
      <c r="FR437">
        <v>1.85988</v>
      </c>
      <c r="FS437">
        <v>1.86398</v>
      </c>
      <c r="FT437">
        <v>0</v>
      </c>
      <c r="FU437">
        <v>0</v>
      </c>
      <c r="FV437">
        <v>0</v>
      </c>
      <c r="FW437">
        <v>0</v>
      </c>
      <c r="FX437" t="s">
        <v>364</v>
      </c>
      <c r="FY437" t="s">
        <v>365</v>
      </c>
      <c r="FZ437" t="s">
        <v>366</v>
      </c>
      <c r="GA437" t="s">
        <v>366</v>
      </c>
      <c r="GB437" t="s">
        <v>366</v>
      </c>
      <c r="GC437" t="s">
        <v>366</v>
      </c>
      <c r="GD437">
        <v>0</v>
      </c>
      <c r="GE437">
        <v>100</v>
      </c>
      <c r="GF437">
        <v>100</v>
      </c>
      <c r="GG437">
        <v>-7.85</v>
      </c>
      <c r="GH437">
        <v>-0.0905</v>
      </c>
      <c r="GI437">
        <v>-2.868309889394353</v>
      </c>
      <c r="GJ437">
        <v>-0.006773961979547998</v>
      </c>
      <c r="GK437">
        <v>-8.296070481250098E-08</v>
      </c>
      <c r="GL437">
        <v>3.322967193956903E-10</v>
      </c>
      <c r="GM437">
        <v>-0.07871069313407227</v>
      </c>
      <c r="GN437">
        <v>-0.00208336341840114</v>
      </c>
      <c r="GO437">
        <v>8.801746095907445E-05</v>
      </c>
      <c r="GP437">
        <v>-2.677693255255651E-07</v>
      </c>
      <c r="GQ437">
        <v>3</v>
      </c>
      <c r="GR437">
        <v>2052</v>
      </c>
      <c r="GS437">
        <v>2</v>
      </c>
      <c r="GT437">
        <v>18</v>
      </c>
      <c r="GU437">
        <v>69.40000000000001</v>
      </c>
      <c r="GV437">
        <v>69.3</v>
      </c>
      <c r="GW437">
        <v>1.85181</v>
      </c>
      <c r="GX437">
        <v>2.37915</v>
      </c>
      <c r="GY437">
        <v>1.44897</v>
      </c>
      <c r="GZ437">
        <v>2.32178</v>
      </c>
      <c r="HA437">
        <v>1.55151</v>
      </c>
      <c r="HB437">
        <v>2.27295</v>
      </c>
      <c r="HC437">
        <v>30.5662</v>
      </c>
      <c r="HD437">
        <v>14.2809</v>
      </c>
      <c r="HE437">
        <v>18</v>
      </c>
      <c r="HF437">
        <v>617.42</v>
      </c>
      <c r="HG437">
        <v>427.017</v>
      </c>
      <c r="HH437">
        <v>20.8794</v>
      </c>
      <c r="HI437">
        <v>26.7829</v>
      </c>
      <c r="HJ437">
        <v>30.0004</v>
      </c>
      <c r="HK437">
        <v>26.7459</v>
      </c>
      <c r="HL437">
        <v>26.6774</v>
      </c>
      <c r="HM437">
        <v>37.11</v>
      </c>
      <c r="HN437">
        <v>46.8083</v>
      </c>
      <c r="HO437">
        <v>0</v>
      </c>
      <c r="HP437">
        <v>20.8493</v>
      </c>
      <c r="HQ437">
        <v>787.269</v>
      </c>
      <c r="HR437">
        <v>13.9005</v>
      </c>
      <c r="HS437">
        <v>99.80889999999999</v>
      </c>
      <c r="HT437">
        <v>101.184</v>
      </c>
    </row>
    <row r="438" spans="1:228">
      <c r="A438">
        <v>422</v>
      </c>
      <c r="B438">
        <v>1728495121</v>
      </c>
      <c r="C438">
        <v>4183.5</v>
      </c>
      <c r="D438" t="s">
        <v>1214</v>
      </c>
      <c r="E438" t="s">
        <v>1215</v>
      </c>
      <c r="F438">
        <v>5</v>
      </c>
      <c r="G438" t="s">
        <v>357</v>
      </c>
      <c r="H438" t="s">
        <v>1090</v>
      </c>
      <c r="I438" t="s">
        <v>359</v>
      </c>
      <c r="J438" t="s">
        <v>1091</v>
      </c>
      <c r="K438">
        <v>1728495113.214286</v>
      </c>
      <c r="L438">
        <f>(M438)/1000</f>
        <v>0</v>
      </c>
      <c r="M438">
        <f>IF(BH438, AP438, AJ438)</f>
        <v>0</v>
      </c>
      <c r="N438">
        <f>IF(BH438, AK438, AI438)</f>
        <v>0</v>
      </c>
      <c r="O438">
        <f>BJ438 - IF(AW438&gt;1, N438*BD438*100.0/(AY438), 0)</f>
        <v>0</v>
      </c>
      <c r="P438">
        <f>((V438-L438/2)*O438-N438)/(V438+L438/2)</f>
        <v>0</v>
      </c>
      <c r="Q438">
        <f>P438*(BQ438+BR438)/1000.0</f>
        <v>0</v>
      </c>
      <c r="R438">
        <f>(BJ438 - IF(AW438&gt;1, N438*BD438*100.0/(AY438), 0))*(BQ438+BR438)/1000.0</f>
        <v>0</v>
      </c>
      <c r="S438">
        <f>2.0/((1/U438-1/T438)+SIGN(U438)*SQRT((1/U438-1/T438)*(1/U438-1/T438) + 4*BE438/((BE438+1)*(BE438+1))*(2*1/U438*1/T438-1/T438*1/T438)))</f>
        <v>0</v>
      </c>
      <c r="T438">
        <f>IF(LEFT(BF438,1)&lt;&gt;"0",IF(LEFT(BF438,1)="1",3.0,BG438),$D$5+$E$5*(BX438*BQ438/($K$5*1000))+$F$5*(BX438*BQ438/($K$5*1000))*MAX(MIN(BD438,$J$5),$I$5)*MAX(MIN(BD438,$J$5),$I$5)+$G$5*MAX(MIN(BD438,$J$5),$I$5)*(BX438*BQ438/($K$5*1000))+$H$5*(BX438*BQ438/($K$5*1000))*(BX438*BQ438/($K$5*1000)))</f>
        <v>0</v>
      </c>
      <c r="U438">
        <f>L438*(1000-(1000*0.61365*exp(17.502*Y438/(240.97+Y438))/(BQ438+BR438)+BL438)/2)/(1000*0.61365*exp(17.502*Y438/(240.97+Y438))/(BQ438+BR438)-BL438)</f>
        <v>0</v>
      </c>
      <c r="V438">
        <f>1/((BE438+1)/(S438/1.6)+1/(T438/1.37)) + BE438/((BE438+1)/(S438/1.6) + BE438/(T438/1.37))</f>
        <v>0</v>
      </c>
      <c r="W438">
        <f>(AZ438*BC438)</f>
        <v>0</v>
      </c>
      <c r="X438">
        <f>(BS438+(W438+2*0.95*5.67E-8*(((BS438+$B$7)+273)^4-(BS438+273)^4)-44100*L438)/(1.84*29.3*T438+8*0.95*5.67E-8*(BS438+273)^3))</f>
        <v>0</v>
      </c>
      <c r="Y438">
        <f>($C$7*BT438+$D$7*BU438+$E$7*X438)</f>
        <v>0</v>
      </c>
      <c r="Z438">
        <f>0.61365*exp(17.502*Y438/(240.97+Y438))</f>
        <v>0</v>
      </c>
      <c r="AA438">
        <f>(AB438/AC438*100)</f>
        <v>0</v>
      </c>
      <c r="AB438">
        <f>BL438*(BQ438+BR438)/1000</f>
        <v>0</v>
      </c>
      <c r="AC438">
        <f>0.61365*exp(17.502*BS438/(240.97+BS438))</f>
        <v>0</v>
      </c>
      <c r="AD438">
        <f>(Z438-BL438*(BQ438+BR438)/1000)</f>
        <v>0</v>
      </c>
      <c r="AE438">
        <f>(-L438*44100)</f>
        <v>0</v>
      </c>
      <c r="AF438">
        <f>2*29.3*T438*0.92*(BS438-Y438)</f>
        <v>0</v>
      </c>
      <c r="AG438">
        <f>2*0.95*5.67E-8*(((BS438+$B$7)+273)^4-(Y438+273)^4)</f>
        <v>0</v>
      </c>
      <c r="AH438">
        <f>W438+AG438+AE438+AF438</f>
        <v>0</v>
      </c>
      <c r="AI438">
        <f>BP438*AW438*(BK438-BJ438*(1000-AW438*BM438)/(1000-AW438*BL438))/(100*BD438)</f>
        <v>0</v>
      </c>
      <c r="AJ438">
        <f>1000*BP438*AW438*(BL438-BM438)/(100*BD438*(1000-AW438*BL438))</f>
        <v>0</v>
      </c>
      <c r="AK438">
        <f>(AL438 - AM438 - BQ438*1E3/(8.314*(BS438+273.15)) * AO438/BP438 * AN438) * BP438/(100*BD438) * (1000 - BM438)/1000</f>
        <v>0</v>
      </c>
      <c r="AL438">
        <v>789.427041599992</v>
      </c>
      <c r="AM438">
        <v>764.7855696969692</v>
      </c>
      <c r="AN438">
        <v>2.516349605375699</v>
      </c>
      <c r="AO438">
        <v>66.78554749712461</v>
      </c>
      <c r="AP438">
        <f>(AR438 - AQ438 + BQ438*1E3/(8.314*(BS438+273.15)) * AT438/BP438 * AS438) * BP438/(100*BD438) * 1000/(1000 - AR438)</f>
        <v>0</v>
      </c>
      <c r="AQ438">
        <v>13.94608574393237</v>
      </c>
      <c r="AR438">
        <v>16.11837393939394</v>
      </c>
      <c r="AS438">
        <v>1.216872078829345E-06</v>
      </c>
      <c r="AT438">
        <v>79.48988405471586</v>
      </c>
      <c r="AU438">
        <v>0</v>
      </c>
      <c r="AV438">
        <v>0</v>
      </c>
      <c r="AW438">
        <f>IF(AU438*$H$13&gt;=AY438,1.0,(AY438/(AY438-AU438*$H$13)))</f>
        <v>0</v>
      </c>
      <c r="AX438">
        <f>(AW438-1)*100</f>
        <v>0</v>
      </c>
      <c r="AY438">
        <f>MAX(0,($B$13+$C$13*BX438)/(1+$D$13*BX438)*BQ438/(BS438+273)*$E$13)</f>
        <v>0</v>
      </c>
      <c r="AZ438">
        <f>$B$11*BY438+$C$11*BZ438+$F$11*CK438*(1-CN438)</f>
        <v>0</v>
      </c>
      <c r="BA438">
        <f>AZ438*BB438</f>
        <v>0</v>
      </c>
      <c r="BB438">
        <f>($B$11*$D$9+$C$11*$D$9+$F$11*((CX438+CP438)/MAX(CX438+CP438+CY438, 0.1)*$I$9+CY438/MAX(CX438+CP438+CY438, 0.1)*$J$9))/($B$11+$C$11+$F$11)</f>
        <v>0</v>
      </c>
      <c r="BC438">
        <f>($B$11*$K$9+$C$11*$K$9+$F$11*((CX438+CP438)/MAX(CX438+CP438+CY438, 0.1)*$P$9+CY438/MAX(CX438+CP438+CY438, 0.1)*$Q$9))/($B$11+$C$11+$F$11)</f>
        <v>0</v>
      </c>
      <c r="BD438">
        <v>6</v>
      </c>
      <c r="BE438">
        <v>0.5</v>
      </c>
      <c r="BF438" t="s">
        <v>361</v>
      </c>
      <c r="BG438">
        <v>2</v>
      </c>
      <c r="BH438" t="b">
        <v>1</v>
      </c>
      <c r="BI438">
        <v>1728495113.214286</v>
      </c>
      <c r="BJ438">
        <v>734.3169285714285</v>
      </c>
      <c r="BK438">
        <v>765.0469642857144</v>
      </c>
      <c r="BL438">
        <v>16.12042142857143</v>
      </c>
      <c r="BM438">
        <v>13.94160357142857</v>
      </c>
      <c r="BN438">
        <v>742.1221071428572</v>
      </c>
      <c r="BO438">
        <v>16.21091071428571</v>
      </c>
      <c r="BP438">
        <v>600.0074285714285</v>
      </c>
      <c r="BQ438">
        <v>97.50998928571428</v>
      </c>
      <c r="BR438">
        <v>0.1000027321428571</v>
      </c>
      <c r="BS438">
        <v>24.81655</v>
      </c>
      <c r="BT438">
        <v>25.03621785714286</v>
      </c>
      <c r="BU438">
        <v>999.9000000000002</v>
      </c>
      <c r="BV438">
        <v>0</v>
      </c>
      <c r="BW438">
        <v>0</v>
      </c>
      <c r="BX438">
        <v>9993.006428571429</v>
      </c>
      <c r="BY438">
        <v>0</v>
      </c>
      <c r="BZ438">
        <v>75.59649999999999</v>
      </c>
      <c r="CA438">
        <v>-30.73011428571429</v>
      </c>
      <c r="CB438">
        <v>746.34825</v>
      </c>
      <c r="CC438">
        <v>775.8637499999999</v>
      </c>
      <c r="CD438">
        <v>2.178822857142857</v>
      </c>
      <c r="CE438">
        <v>765.0469642857144</v>
      </c>
      <c r="CF438">
        <v>13.94160357142857</v>
      </c>
      <c r="CG438">
        <v>1.571901785714286</v>
      </c>
      <c r="CH438">
        <v>1.359443928571429</v>
      </c>
      <c r="CI438">
        <v>13.68607857142857</v>
      </c>
      <c r="CJ438">
        <v>11.47266785714286</v>
      </c>
      <c r="CK438">
        <v>1600.038571428571</v>
      </c>
      <c r="CL438">
        <v>0.6920032857142857</v>
      </c>
      <c r="CM438">
        <v>0.3079967142857143</v>
      </c>
      <c r="CN438">
        <v>0</v>
      </c>
      <c r="CO438">
        <v>2.176307142857143</v>
      </c>
      <c r="CP438">
        <v>0</v>
      </c>
      <c r="CQ438">
        <v>5531.741785714285</v>
      </c>
      <c r="CR438">
        <v>13790.52857142857</v>
      </c>
      <c r="CS438">
        <v>40.6895</v>
      </c>
      <c r="CT438">
        <v>41.1582857142857</v>
      </c>
      <c r="CU438">
        <v>41.07346428571428</v>
      </c>
      <c r="CV438">
        <v>40.08235714285714</v>
      </c>
      <c r="CW438">
        <v>39.75417857142857</v>
      </c>
      <c r="CX438">
        <v>1107.232142857143</v>
      </c>
      <c r="CY438">
        <v>492.8064285714286</v>
      </c>
      <c r="CZ438">
        <v>0</v>
      </c>
      <c r="DA438">
        <v>1728495178</v>
      </c>
      <c r="DB438">
        <v>0</v>
      </c>
      <c r="DC438">
        <v>1728490956.5</v>
      </c>
      <c r="DD438" t="s">
        <v>362</v>
      </c>
      <c r="DE438">
        <v>1728490952.5</v>
      </c>
      <c r="DF438">
        <v>1728490956.5</v>
      </c>
      <c r="DG438">
        <v>1</v>
      </c>
      <c r="DH438">
        <v>-0.065</v>
      </c>
      <c r="DI438">
        <v>-0.008</v>
      </c>
      <c r="DJ438">
        <v>-3.246</v>
      </c>
      <c r="DK438">
        <v>-0.091</v>
      </c>
      <c r="DL438">
        <v>52</v>
      </c>
      <c r="DM438">
        <v>15</v>
      </c>
      <c r="DN438">
        <v>0.25</v>
      </c>
      <c r="DO438">
        <v>0.13</v>
      </c>
      <c r="DP438">
        <v>-30.67288048780487</v>
      </c>
      <c r="DQ438">
        <v>-0.8610459930313707</v>
      </c>
      <c r="DR438">
        <v>0.1066450305738787</v>
      </c>
      <c r="DS438">
        <v>0</v>
      </c>
      <c r="DT438">
        <v>2.181721463414634</v>
      </c>
      <c r="DU438">
        <v>-0.05586209059233294</v>
      </c>
      <c r="DV438">
        <v>0.005548255960198785</v>
      </c>
      <c r="DW438">
        <v>1</v>
      </c>
      <c r="DX438">
        <v>1</v>
      </c>
      <c r="DY438">
        <v>2</v>
      </c>
      <c r="DZ438" t="s">
        <v>363</v>
      </c>
      <c r="EA438">
        <v>3.22982</v>
      </c>
      <c r="EB438">
        <v>2.70424</v>
      </c>
      <c r="EC438">
        <v>0.15535</v>
      </c>
      <c r="ED438">
        <v>0.1589</v>
      </c>
      <c r="EE438">
        <v>0.0842576</v>
      </c>
      <c r="EF438">
        <v>0.0759232</v>
      </c>
      <c r="EG438">
        <v>27733.9</v>
      </c>
      <c r="EH438">
        <v>26904.3</v>
      </c>
      <c r="EI438">
        <v>31447.1</v>
      </c>
      <c r="EJ438">
        <v>30326.4</v>
      </c>
      <c r="EK438">
        <v>38584.4</v>
      </c>
      <c r="EL438">
        <v>37055.8</v>
      </c>
      <c r="EM438">
        <v>44081.7</v>
      </c>
      <c r="EN438">
        <v>42343</v>
      </c>
      <c r="EO438">
        <v>2.153</v>
      </c>
      <c r="EP438">
        <v>1.85235</v>
      </c>
      <c r="EQ438">
        <v>0.06181</v>
      </c>
      <c r="ER438">
        <v>0</v>
      </c>
      <c r="ES438">
        <v>24.009</v>
      </c>
      <c r="ET438">
        <v>999.9</v>
      </c>
      <c r="EU438">
        <v>69.09999999999999</v>
      </c>
      <c r="EV438">
        <v>25.4</v>
      </c>
      <c r="EW438">
        <v>23.0751</v>
      </c>
      <c r="EX438">
        <v>61.4019</v>
      </c>
      <c r="EY438">
        <v>24.4712</v>
      </c>
      <c r="EZ438">
        <v>1</v>
      </c>
      <c r="FA438">
        <v>-0.00709096</v>
      </c>
      <c r="FB438">
        <v>2.2415</v>
      </c>
      <c r="FC438">
        <v>20.1837</v>
      </c>
      <c r="FD438">
        <v>5.21849</v>
      </c>
      <c r="FE438">
        <v>11.998</v>
      </c>
      <c r="FF438">
        <v>4.9644</v>
      </c>
      <c r="FG438">
        <v>3.29565</v>
      </c>
      <c r="FH438">
        <v>9999</v>
      </c>
      <c r="FI438">
        <v>9999</v>
      </c>
      <c r="FJ438">
        <v>9999</v>
      </c>
      <c r="FK438">
        <v>149.1</v>
      </c>
      <c r="FL438">
        <v>4.97093</v>
      </c>
      <c r="FM438">
        <v>1.86768</v>
      </c>
      <c r="FN438">
        <v>1.85898</v>
      </c>
      <c r="FO438">
        <v>1.86509</v>
      </c>
      <c r="FP438">
        <v>1.8631</v>
      </c>
      <c r="FQ438">
        <v>1.86444</v>
      </c>
      <c r="FR438">
        <v>1.85989</v>
      </c>
      <c r="FS438">
        <v>1.864</v>
      </c>
      <c r="FT438">
        <v>0</v>
      </c>
      <c r="FU438">
        <v>0</v>
      </c>
      <c r="FV438">
        <v>0</v>
      </c>
      <c r="FW438">
        <v>0</v>
      </c>
      <c r="FX438" t="s">
        <v>364</v>
      </c>
      <c r="FY438" t="s">
        <v>365</v>
      </c>
      <c r="FZ438" t="s">
        <v>366</v>
      </c>
      <c r="GA438" t="s">
        <v>366</v>
      </c>
      <c r="GB438" t="s">
        <v>366</v>
      </c>
      <c r="GC438" t="s">
        <v>366</v>
      </c>
      <c r="GD438">
        <v>0</v>
      </c>
      <c r="GE438">
        <v>100</v>
      </c>
      <c r="GF438">
        <v>100</v>
      </c>
      <c r="GG438">
        <v>-7.929</v>
      </c>
      <c r="GH438">
        <v>-0.0905</v>
      </c>
      <c r="GI438">
        <v>-2.868309889394353</v>
      </c>
      <c r="GJ438">
        <v>-0.006773961979547998</v>
      </c>
      <c r="GK438">
        <v>-8.296070481250098E-08</v>
      </c>
      <c r="GL438">
        <v>3.322967193956903E-10</v>
      </c>
      <c r="GM438">
        <v>-0.07871069313407227</v>
      </c>
      <c r="GN438">
        <v>-0.00208336341840114</v>
      </c>
      <c r="GO438">
        <v>8.801746095907445E-05</v>
      </c>
      <c r="GP438">
        <v>-2.677693255255651E-07</v>
      </c>
      <c r="GQ438">
        <v>3</v>
      </c>
      <c r="GR438">
        <v>2052</v>
      </c>
      <c r="GS438">
        <v>2</v>
      </c>
      <c r="GT438">
        <v>18</v>
      </c>
      <c r="GU438">
        <v>69.5</v>
      </c>
      <c r="GV438">
        <v>69.40000000000001</v>
      </c>
      <c r="GW438">
        <v>1.87378</v>
      </c>
      <c r="GX438">
        <v>2.37427</v>
      </c>
      <c r="GY438">
        <v>1.44775</v>
      </c>
      <c r="GZ438">
        <v>2.32178</v>
      </c>
      <c r="HA438">
        <v>1.55151</v>
      </c>
      <c r="HB438">
        <v>2.39258</v>
      </c>
      <c r="HC438">
        <v>30.5877</v>
      </c>
      <c r="HD438">
        <v>14.2809</v>
      </c>
      <c r="HE438">
        <v>18</v>
      </c>
      <c r="HF438">
        <v>617.7670000000001</v>
      </c>
      <c r="HG438">
        <v>426.813</v>
      </c>
      <c r="HH438">
        <v>20.8399</v>
      </c>
      <c r="HI438">
        <v>26.7863</v>
      </c>
      <c r="HJ438">
        <v>30.0004</v>
      </c>
      <c r="HK438">
        <v>26.7498</v>
      </c>
      <c r="HL438">
        <v>26.6813</v>
      </c>
      <c r="HM438">
        <v>37.6078</v>
      </c>
      <c r="HN438">
        <v>46.8083</v>
      </c>
      <c r="HO438">
        <v>0</v>
      </c>
      <c r="HP438">
        <v>20.8197</v>
      </c>
      <c r="HQ438">
        <v>802.296</v>
      </c>
      <c r="HR438">
        <v>13.9005</v>
      </c>
      <c r="HS438">
        <v>99.8087</v>
      </c>
      <c r="HT438">
        <v>101.183</v>
      </c>
    </row>
    <row r="439" spans="1:228">
      <c r="A439">
        <v>423</v>
      </c>
      <c r="B439">
        <v>1728495126</v>
      </c>
      <c r="C439">
        <v>4188.5</v>
      </c>
      <c r="D439" t="s">
        <v>1216</v>
      </c>
      <c r="E439" t="s">
        <v>1217</v>
      </c>
      <c r="F439">
        <v>5</v>
      </c>
      <c r="G439" t="s">
        <v>357</v>
      </c>
      <c r="H439" t="s">
        <v>1090</v>
      </c>
      <c r="I439" t="s">
        <v>359</v>
      </c>
      <c r="J439" t="s">
        <v>1091</v>
      </c>
      <c r="K439">
        <v>1728495118.5</v>
      </c>
      <c r="L439">
        <f>(M439)/1000</f>
        <v>0</v>
      </c>
      <c r="M439">
        <f>IF(BH439, AP439, AJ439)</f>
        <v>0</v>
      </c>
      <c r="N439">
        <f>IF(BH439, AK439, AI439)</f>
        <v>0</v>
      </c>
      <c r="O439">
        <f>BJ439 - IF(AW439&gt;1, N439*BD439*100.0/(AY439), 0)</f>
        <v>0</v>
      </c>
      <c r="P439">
        <f>((V439-L439/2)*O439-N439)/(V439+L439/2)</f>
        <v>0</v>
      </c>
      <c r="Q439">
        <f>P439*(BQ439+BR439)/1000.0</f>
        <v>0</v>
      </c>
      <c r="R439">
        <f>(BJ439 - IF(AW439&gt;1, N439*BD439*100.0/(AY439), 0))*(BQ439+BR439)/1000.0</f>
        <v>0</v>
      </c>
      <c r="S439">
        <f>2.0/((1/U439-1/T439)+SIGN(U439)*SQRT((1/U439-1/T439)*(1/U439-1/T439) + 4*BE439/((BE439+1)*(BE439+1))*(2*1/U439*1/T439-1/T439*1/T439)))</f>
        <v>0</v>
      </c>
      <c r="T439">
        <f>IF(LEFT(BF439,1)&lt;&gt;"0",IF(LEFT(BF439,1)="1",3.0,BG439),$D$5+$E$5*(BX439*BQ439/($K$5*1000))+$F$5*(BX439*BQ439/($K$5*1000))*MAX(MIN(BD439,$J$5),$I$5)*MAX(MIN(BD439,$J$5),$I$5)+$G$5*MAX(MIN(BD439,$J$5),$I$5)*(BX439*BQ439/($K$5*1000))+$H$5*(BX439*BQ439/($K$5*1000))*(BX439*BQ439/($K$5*1000)))</f>
        <v>0</v>
      </c>
      <c r="U439">
        <f>L439*(1000-(1000*0.61365*exp(17.502*Y439/(240.97+Y439))/(BQ439+BR439)+BL439)/2)/(1000*0.61365*exp(17.502*Y439/(240.97+Y439))/(BQ439+BR439)-BL439)</f>
        <v>0</v>
      </c>
      <c r="V439">
        <f>1/((BE439+1)/(S439/1.6)+1/(T439/1.37)) + BE439/((BE439+1)/(S439/1.6) + BE439/(T439/1.37))</f>
        <v>0</v>
      </c>
      <c r="W439">
        <f>(AZ439*BC439)</f>
        <v>0</v>
      </c>
      <c r="X439">
        <f>(BS439+(W439+2*0.95*5.67E-8*(((BS439+$B$7)+273)^4-(BS439+273)^4)-44100*L439)/(1.84*29.3*T439+8*0.95*5.67E-8*(BS439+273)^3))</f>
        <v>0</v>
      </c>
      <c r="Y439">
        <f>($C$7*BT439+$D$7*BU439+$E$7*X439)</f>
        <v>0</v>
      </c>
      <c r="Z439">
        <f>0.61365*exp(17.502*Y439/(240.97+Y439))</f>
        <v>0</v>
      </c>
      <c r="AA439">
        <f>(AB439/AC439*100)</f>
        <v>0</v>
      </c>
      <c r="AB439">
        <f>BL439*(BQ439+BR439)/1000</f>
        <v>0</v>
      </c>
      <c r="AC439">
        <f>0.61365*exp(17.502*BS439/(240.97+BS439))</f>
        <v>0</v>
      </c>
      <c r="AD439">
        <f>(Z439-BL439*(BQ439+BR439)/1000)</f>
        <v>0</v>
      </c>
      <c r="AE439">
        <f>(-L439*44100)</f>
        <v>0</v>
      </c>
      <c r="AF439">
        <f>2*29.3*T439*0.92*(BS439-Y439)</f>
        <v>0</v>
      </c>
      <c r="AG439">
        <f>2*0.95*5.67E-8*(((BS439+$B$7)+273)^4-(Y439+273)^4)</f>
        <v>0</v>
      </c>
      <c r="AH439">
        <f>W439+AG439+AE439+AF439</f>
        <v>0</v>
      </c>
      <c r="AI439">
        <f>BP439*AW439*(BK439-BJ439*(1000-AW439*BM439)/(1000-AW439*BL439))/(100*BD439)</f>
        <v>0</v>
      </c>
      <c r="AJ439">
        <f>1000*BP439*AW439*(BL439-BM439)/(100*BD439*(1000-AW439*BL439))</f>
        <v>0</v>
      </c>
      <c r="AK439">
        <f>(AL439 - AM439 - BQ439*1E3/(8.314*(BS439+273.15)) * AO439/BP439 * AN439) * BP439/(100*BD439) * (1000 - BM439)/1000</f>
        <v>0</v>
      </c>
      <c r="AL439">
        <v>802.2214070107764</v>
      </c>
      <c r="AM439">
        <v>777.4755515151513</v>
      </c>
      <c r="AN439">
        <v>2.533955056359669</v>
      </c>
      <c r="AO439">
        <v>66.78554749712461</v>
      </c>
      <c r="AP439">
        <f>(AR439 - AQ439 + BQ439*1E3/(8.314*(BS439+273.15)) * AT439/BP439 * AS439) * BP439/(100*BD439) * 1000/(1000 - AR439)</f>
        <v>0</v>
      </c>
      <c r="AQ439">
        <v>13.94769794768692</v>
      </c>
      <c r="AR439">
        <v>16.11889575757576</v>
      </c>
      <c r="AS439">
        <v>1.402951834643755E-06</v>
      </c>
      <c r="AT439">
        <v>79.48988405471586</v>
      </c>
      <c r="AU439">
        <v>0</v>
      </c>
      <c r="AV439">
        <v>0</v>
      </c>
      <c r="AW439">
        <f>IF(AU439*$H$13&gt;=AY439,1.0,(AY439/(AY439-AU439*$H$13)))</f>
        <v>0</v>
      </c>
      <c r="AX439">
        <f>(AW439-1)*100</f>
        <v>0</v>
      </c>
      <c r="AY439">
        <f>MAX(0,($B$13+$C$13*BX439)/(1+$D$13*BX439)*BQ439/(BS439+273)*$E$13)</f>
        <v>0</v>
      </c>
      <c r="AZ439">
        <f>$B$11*BY439+$C$11*BZ439+$F$11*CK439*(1-CN439)</f>
        <v>0</v>
      </c>
      <c r="BA439">
        <f>AZ439*BB439</f>
        <v>0</v>
      </c>
      <c r="BB439">
        <f>($B$11*$D$9+$C$11*$D$9+$F$11*((CX439+CP439)/MAX(CX439+CP439+CY439, 0.1)*$I$9+CY439/MAX(CX439+CP439+CY439, 0.1)*$J$9))/($B$11+$C$11+$F$11)</f>
        <v>0</v>
      </c>
      <c r="BC439">
        <f>($B$11*$K$9+$C$11*$K$9+$F$11*((CX439+CP439)/MAX(CX439+CP439+CY439, 0.1)*$P$9+CY439/MAX(CX439+CP439+CY439, 0.1)*$Q$9))/($B$11+$C$11+$F$11)</f>
        <v>0</v>
      </c>
      <c r="BD439">
        <v>6</v>
      </c>
      <c r="BE439">
        <v>0.5</v>
      </c>
      <c r="BF439" t="s">
        <v>361</v>
      </c>
      <c r="BG439">
        <v>2</v>
      </c>
      <c r="BH439" t="b">
        <v>1</v>
      </c>
      <c r="BI439">
        <v>1728495118.5</v>
      </c>
      <c r="BJ439">
        <v>747.5012592592592</v>
      </c>
      <c r="BK439">
        <v>778.2945555555555</v>
      </c>
      <c r="BL439">
        <v>16.11947407407407</v>
      </c>
      <c r="BM439">
        <v>13.94557777777778</v>
      </c>
      <c r="BN439">
        <v>755.3905925925927</v>
      </c>
      <c r="BO439">
        <v>16.20997037037037</v>
      </c>
      <c r="BP439">
        <v>600.0063703703704</v>
      </c>
      <c r="BQ439">
        <v>97.51022592592591</v>
      </c>
      <c r="BR439">
        <v>0.09994052222222222</v>
      </c>
      <c r="BS439">
        <v>24.80814444444445</v>
      </c>
      <c r="BT439">
        <v>25.02907407407407</v>
      </c>
      <c r="BU439">
        <v>999.9000000000001</v>
      </c>
      <c r="BV439">
        <v>0</v>
      </c>
      <c r="BW439">
        <v>0</v>
      </c>
      <c r="BX439">
        <v>9991.825555555555</v>
      </c>
      <c r="BY439">
        <v>0</v>
      </c>
      <c r="BZ439">
        <v>75.61598888888888</v>
      </c>
      <c r="CA439">
        <v>-30.79332962962963</v>
      </c>
      <c r="CB439">
        <v>759.7478888888888</v>
      </c>
      <c r="CC439">
        <v>789.3018518518519</v>
      </c>
      <c r="CD439">
        <v>2.173911111111111</v>
      </c>
      <c r="CE439">
        <v>778.2945555555555</v>
      </c>
      <c r="CF439">
        <v>13.94557777777778</v>
      </c>
      <c r="CG439">
        <v>1.571813703703704</v>
      </c>
      <c r="CH439">
        <v>1.359833703703704</v>
      </c>
      <c r="CI439">
        <v>13.68521851851852</v>
      </c>
      <c r="CJ439">
        <v>11.47700740740741</v>
      </c>
      <c r="CK439">
        <v>1600.027407407407</v>
      </c>
      <c r="CL439">
        <v>0.6920067777777779</v>
      </c>
      <c r="CM439">
        <v>0.3079932222222223</v>
      </c>
      <c r="CN439">
        <v>0</v>
      </c>
      <c r="CO439">
        <v>2.206422222222222</v>
      </c>
      <c r="CP439">
        <v>0</v>
      </c>
      <c r="CQ439">
        <v>5547.106296296296</v>
      </c>
      <c r="CR439">
        <v>13790.45185185185</v>
      </c>
      <c r="CS439">
        <v>40.61081481481482</v>
      </c>
      <c r="CT439">
        <v>41.06229629629629</v>
      </c>
      <c r="CU439">
        <v>41.01122222222221</v>
      </c>
      <c r="CV439">
        <v>39.91418518518518</v>
      </c>
      <c r="CW439">
        <v>39.67103703703702</v>
      </c>
      <c r="CX439">
        <v>1107.230740740741</v>
      </c>
      <c r="CY439">
        <v>492.7966666666667</v>
      </c>
      <c r="CZ439">
        <v>0</v>
      </c>
      <c r="DA439">
        <v>1728495182.8</v>
      </c>
      <c r="DB439">
        <v>0</v>
      </c>
      <c r="DC439">
        <v>1728490956.5</v>
      </c>
      <c r="DD439" t="s">
        <v>362</v>
      </c>
      <c r="DE439">
        <v>1728490952.5</v>
      </c>
      <c r="DF439">
        <v>1728490956.5</v>
      </c>
      <c r="DG439">
        <v>1</v>
      </c>
      <c r="DH439">
        <v>-0.065</v>
      </c>
      <c r="DI439">
        <v>-0.008</v>
      </c>
      <c r="DJ439">
        <v>-3.246</v>
      </c>
      <c r="DK439">
        <v>-0.091</v>
      </c>
      <c r="DL439">
        <v>52</v>
      </c>
      <c r="DM439">
        <v>15</v>
      </c>
      <c r="DN439">
        <v>0.25</v>
      </c>
      <c r="DO439">
        <v>0.13</v>
      </c>
      <c r="DP439">
        <v>-30.77062</v>
      </c>
      <c r="DQ439">
        <v>-0.7461230769230294</v>
      </c>
      <c r="DR439">
        <v>0.1046972377859132</v>
      </c>
      <c r="DS439">
        <v>0</v>
      </c>
      <c r="DT439">
        <v>2.1765735</v>
      </c>
      <c r="DU439">
        <v>-0.0567133958724266</v>
      </c>
      <c r="DV439">
        <v>0.00548711561296098</v>
      </c>
      <c r="DW439">
        <v>1</v>
      </c>
      <c r="DX439">
        <v>1</v>
      </c>
      <c r="DY439">
        <v>2</v>
      </c>
      <c r="DZ439" t="s">
        <v>363</v>
      </c>
      <c r="EA439">
        <v>3.22963</v>
      </c>
      <c r="EB439">
        <v>2.70428</v>
      </c>
      <c r="EC439">
        <v>0.157063</v>
      </c>
      <c r="ED439">
        <v>0.160558</v>
      </c>
      <c r="EE439">
        <v>0.08425870000000001</v>
      </c>
      <c r="EF439">
        <v>0.07594049999999999</v>
      </c>
      <c r="EG439">
        <v>27676.6</v>
      </c>
      <c r="EH439">
        <v>26851.3</v>
      </c>
      <c r="EI439">
        <v>31445.9</v>
      </c>
      <c r="EJ439">
        <v>30326.4</v>
      </c>
      <c r="EK439">
        <v>38583</v>
      </c>
      <c r="EL439">
        <v>37055</v>
      </c>
      <c r="EM439">
        <v>44080.2</v>
      </c>
      <c r="EN439">
        <v>42342.9</v>
      </c>
      <c r="EO439">
        <v>2.1528</v>
      </c>
      <c r="EP439">
        <v>1.85233</v>
      </c>
      <c r="EQ439">
        <v>0.0618212</v>
      </c>
      <c r="ER439">
        <v>0</v>
      </c>
      <c r="ES439">
        <v>24.007</v>
      </c>
      <c r="ET439">
        <v>999.9</v>
      </c>
      <c r="EU439">
        <v>69.09999999999999</v>
      </c>
      <c r="EV439">
        <v>25.4</v>
      </c>
      <c r="EW439">
        <v>23.0743</v>
      </c>
      <c r="EX439">
        <v>61.1119</v>
      </c>
      <c r="EY439">
        <v>24.7356</v>
      </c>
      <c r="EZ439">
        <v>1</v>
      </c>
      <c r="FA439">
        <v>-0.00702744</v>
      </c>
      <c r="FB439">
        <v>2.21174</v>
      </c>
      <c r="FC439">
        <v>20.1842</v>
      </c>
      <c r="FD439">
        <v>5.21864</v>
      </c>
      <c r="FE439">
        <v>11.998</v>
      </c>
      <c r="FF439">
        <v>4.9644</v>
      </c>
      <c r="FG439">
        <v>3.29565</v>
      </c>
      <c r="FH439">
        <v>9999</v>
      </c>
      <c r="FI439">
        <v>9999</v>
      </c>
      <c r="FJ439">
        <v>9999</v>
      </c>
      <c r="FK439">
        <v>149.1</v>
      </c>
      <c r="FL439">
        <v>4.97095</v>
      </c>
      <c r="FM439">
        <v>1.86768</v>
      </c>
      <c r="FN439">
        <v>1.85898</v>
      </c>
      <c r="FO439">
        <v>1.86509</v>
      </c>
      <c r="FP439">
        <v>1.86308</v>
      </c>
      <c r="FQ439">
        <v>1.86444</v>
      </c>
      <c r="FR439">
        <v>1.85988</v>
      </c>
      <c r="FS439">
        <v>1.864</v>
      </c>
      <c r="FT439">
        <v>0</v>
      </c>
      <c r="FU439">
        <v>0</v>
      </c>
      <c r="FV439">
        <v>0</v>
      </c>
      <c r="FW439">
        <v>0</v>
      </c>
      <c r="FX439" t="s">
        <v>364</v>
      </c>
      <c r="FY439" t="s">
        <v>365</v>
      </c>
      <c r="FZ439" t="s">
        <v>366</v>
      </c>
      <c r="GA439" t="s">
        <v>366</v>
      </c>
      <c r="GB439" t="s">
        <v>366</v>
      </c>
      <c r="GC439" t="s">
        <v>366</v>
      </c>
      <c r="GD439">
        <v>0</v>
      </c>
      <c r="GE439">
        <v>100</v>
      </c>
      <c r="GF439">
        <v>100</v>
      </c>
      <c r="GG439">
        <v>-8.007999999999999</v>
      </c>
      <c r="GH439">
        <v>-0.0905</v>
      </c>
      <c r="GI439">
        <v>-2.868309889394353</v>
      </c>
      <c r="GJ439">
        <v>-0.006773961979547998</v>
      </c>
      <c r="GK439">
        <v>-8.296070481250098E-08</v>
      </c>
      <c r="GL439">
        <v>3.322967193956903E-10</v>
      </c>
      <c r="GM439">
        <v>-0.07871069313407227</v>
      </c>
      <c r="GN439">
        <v>-0.00208336341840114</v>
      </c>
      <c r="GO439">
        <v>8.801746095907445E-05</v>
      </c>
      <c r="GP439">
        <v>-2.677693255255651E-07</v>
      </c>
      <c r="GQ439">
        <v>3</v>
      </c>
      <c r="GR439">
        <v>2052</v>
      </c>
      <c r="GS439">
        <v>2</v>
      </c>
      <c r="GT439">
        <v>18</v>
      </c>
      <c r="GU439">
        <v>69.59999999999999</v>
      </c>
      <c r="GV439">
        <v>69.5</v>
      </c>
      <c r="GW439">
        <v>1.89941</v>
      </c>
      <c r="GX439">
        <v>2.37183</v>
      </c>
      <c r="GY439">
        <v>1.44775</v>
      </c>
      <c r="GZ439">
        <v>2.32178</v>
      </c>
      <c r="HA439">
        <v>1.55151</v>
      </c>
      <c r="HB439">
        <v>2.26929</v>
      </c>
      <c r="HC439">
        <v>30.5877</v>
      </c>
      <c r="HD439">
        <v>14.2721</v>
      </c>
      <c r="HE439">
        <v>18</v>
      </c>
      <c r="HF439">
        <v>617.671</v>
      </c>
      <c r="HG439">
        <v>426.829</v>
      </c>
      <c r="HH439">
        <v>20.8085</v>
      </c>
      <c r="HI439">
        <v>26.7897</v>
      </c>
      <c r="HJ439">
        <v>30.0002</v>
      </c>
      <c r="HK439">
        <v>26.7543</v>
      </c>
      <c r="HL439">
        <v>26.6853</v>
      </c>
      <c r="HM439">
        <v>38.0675</v>
      </c>
      <c r="HN439">
        <v>46.8083</v>
      </c>
      <c r="HO439">
        <v>0</v>
      </c>
      <c r="HP439">
        <v>20.7997</v>
      </c>
      <c r="HQ439">
        <v>812.3150000000001</v>
      </c>
      <c r="HR439">
        <v>13.9005</v>
      </c>
      <c r="HS439">
        <v>99.8051</v>
      </c>
      <c r="HT439">
        <v>101.183</v>
      </c>
    </row>
    <row r="440" spans="1:228">
      <c r="A440">
        <v>424</v>
      </c>
      <c r="B440">
        <v>1728495131</v>
      </c>
      <c r="C440">
        <v>4193.5</v>
      </c>
      <c r="D440" t="s">
        <v>1218</v>
      </c>
      <c r="E440" t="s">
        <v>1219</v>
      </c>
      <c r="F440">
        <v>5</v>
      </c>
      <c r="G440" t="s">
        <v>357</v>
      </c>
      <c r="H440" t="s">
        <v>1090</v>
      </c>
      <c r="I440" t="s">
        <v>359</v>
      </c>
      <c r="J440" t="s">
        <v>1091</v>
      </c>
      <c r="K440">
        <v>1728495123.214286</v>
      </c>
      <c r="L440">
        <f>(M440)/1000</f>
        <v>0</v>
      </c>
      <c r="M440">
        <f>IF(BH440, AP440, AJ440)</f>
        <v>0</v>
      </c>
      <c r="N440">
        <f>IF(BH440, AK440, AI440)</f>
        <v>0</v>
      </c>
      <c r="O440">
        <f>BJ440 - IF(AW440&gt;1, N440*BD440*100.0/(AY440), 0)</f>
        <v>0</v>
      </c>
      <c r="P440">
        <f>((V440-L440/2)*O440-N440)/(V440+L440/2)</f>
        <v>0</v>
      </c>
      <c r="Q440">
        <f>P440*(BQ440+BR440)/1000.0</f>
        <v>0</v>
      </c>
      <c r="R440">
        <f>(BJ440 - IF(AW440&gt;1, N440*BD440*100.0/(AY440), 0))*(BQ440+BR440)/1000.0</f>
        <v>0</v>
      </c>
      <c r="S440">
        <f>2.0/((1/U440-1/T440)+SIGN(U440)*SQRT((1/U440-1/T440)*(1/U440-1/T440) + 4*BE440/((BE440+1)*(BE440+1))*(2*1/U440*1/T440-1/T440*1/T440)))</f>
        <v>0</v>
      </c>
      <c r="T440">
        <f>IF(LEFT(BF440,1)&lt;&gt;"0",IF(LEFT(BF440,1)="1",3.0,BG440),$D$5+$E$5*(BX440*BQ440/($K$5*1000))+$F$5*(BX440*BQ440/($K$5*1000))*MAX(MIN(BD440,$J$5),$I$5)*MAX(MIN(BD440,$J$5),$I$5)+$G$5*MAX(MIN(BD440,$J$5),$I$5)*(BX440*BQ440/($K$5*1000))+$H$5*(BX440*BQ440/($K$5*1000))*(BX440*BQ440/($K$5*1000)))</f>
        <v>0</v>
      </c>
      <c r="U440">
        <f>L440*(1000-(1000*0.61365*exp(17.502*Y440/(240.97+Y440))/(BQ440+BR440)+BL440)/2)/(1000*0.61365*exp(17.502*Y440/(240.97+Y440))/(BQ440+BR440)-BL440)</f>
        <v>0</v>
      </c>
      <c r="V440">
        <f>1/((BE440+1)/(S440/1.6)+1/(T440/1.37)) + BE440/((BE440+1)/(S440/1.6) + BE440/(T440/1.37))</f>
        <v>0</v>
      </c>
      <c r="W440">
        <f>(AZ440*BC440)</f>
        <v>0</v>
      </c>
      <c r="X440">
        <f>(BS440+(W440+2*0.95*5.67E-8*(((BS440+$B$7)+273)^4-(BS440+273)^4)-44100*L440)/(1.84*29.3*T440+8*0.95*5.67E-8*(BS440+273)^3))</f>
        <v>0</v>
      </c>
      <c r="Y440">
        <f>($C$7*BT440+$D$7*BU440+$E$7*X440)</f>
        <v>0</v>
      </c>
      <c r="Z440">
        <f>0.61365*exp(17.502*Y440/(240.97+Y440))</f>
        <v>0</v>
      </c>
      <c r="AA440">
        <f>(AB440/AC440*100)</f>
        <v>0</v>
      </c>
      <c r="AB440">
        <f>BL440*(BQ440+BR440)/1000</f>
        <v>0</v>
      </c>
      <c r="AC440">
        <f>0.61365*exp(17.502*BS440/(240.97+BS440))</f>
        <v>0</v>
      </c>
      <c r="AD440">
        <f>(Z440-BL440*(BQ440+BR440)/1000)</f>
        <v>0</v>
      </c>
      <c r="AE440">
        <f>(-L440*44100)</f>
        <v>0</v>
      </c>
      <c r="AF440">
        <f>2*29.3*T440*0.92*(BS440-Y440)</f>
        <v>0</v>
      </c>
      <c r="AG440">
        <f>2*0.95*5.67E-8*(((BS440+$B$7)+273)^4-(Y440+273)^4)</f>
        <v>0</v>
      </c>
      <c r="AH440">
        <f>W440+AG440+AE440+AF440</f>
        <v>0</v>
      </c>
      <c r="AI440">
        <f>BP440*AW440*(BK440-BJ440*(1000-AW440*BM440)/(1000-AW440*BL440))/(100*BD440)</f>
        <v>0</v>
      </c>
      <c r="AJ440">
        <f>1000*BP440*AW440*(BL440-BM440)/(100*BD440*(1000-AW440*BL440))</f>
        <v>0</v>
      </c>
      <c r="AK440">
        <f>(AL440 - AM440 - BQ440*1E3/(8.314*(BS440+273.15)) * AO440/BP440 * AN440) * BP440/(100*BD440) * (1000 - BM440)/1000</f>
        <v>0</v>
      </c>
      <c r="AL440">
        <v>814.9950997616071</v>
      </c>
      <c r="AM440">
        <v>790.2384545454543</v>
      </c>
      <c r="AN440">
        <v>2.555532666708883</v>
      </c>
      <c r="AO440">
        <v>66.78554749712461</v>
      </c>
      <c r="AP440">
        <f>(AR440 - AQ440 + BQ440*1E3/(8.314*(BS440+273.15)) * AT440/BP440 * AS440) * BP440/(100*BD440) * 1000/(1000 - AR440)</f>
        <v>0</v>
      </c>
      <c r="AQ440">
        <v>13.95332300095498</v>
      </c>
      <c r="AR440">
        <v>16.11656909090908</v>
      </c>
      <c r="AS440">
        <v>-8.061400032184196E-06</v>
      </c>
      <c r="AT440">
        <v>79.48988405471586</v>
      </c>
      <c r="AU440">
        <v>0</v>
      </c>
      <c r="AV440">
        <v>0</v>
      </c>
      <c r="AW440">
        <f>IF(AU440*$H$13&gt;=AY440,1.0,(AY440/(AY440-AU440*$H$13)))</f>
        <v>0</v>
      </c>
      <c r="AX440">
        <f>(AW440-1)*100</f>
        <v>0</v>
      </c>
      <c r="AY440">
        <f>MAX(0,($B$13+$C$13*BX440)/(1+$D$13*BX440)*BQ440/(BS440+273)*$E$13)</f>
        <v>0</v>
      </c>
      <c r="AZ440">
        <f>$B$11*BY440+$C$11*BZ440+$F$11*CK440*(1-CN440)</f>
        <v>0</v>
      </c>
      <c r="BA440">
        <f>AZ440*BB440</f>
        <v>0</v>
      </c>
      <c r="BB440">
        <f>($B$11*$D$9+$C$11*$D$9+$F$11*((CX440+CP440)/MAX(CX440+CP440+CY440, 0.1)*$I$9+CY440/MAX(CX440+CP440+CY440, 0.1)*$J$9))/($B$11+$C$11+$F$11)</f>
        <v>0</v>
      </c>
      <c r="BC440">
        <f>($B$11*$K$9+$C$11*$K$9+$F$11*((CX440+CP440)/MAX(CX440+CP440+CY440, 0.1)*$P$9+CY440/MAX(CX440+CP440+CY440, 0.1)*$Q$9))/($B$11+$C$11+$F$11)</f>
        <v>0</v>
      </c>
      <c r="BD440">
        <v>6</v>
      </c>
      <c r="BE440">
        <v>0.5</v>
      </c>
      <c r="BF440" t="s">
        <v>361</v>
      </c>
      <c r="BG440">
        <v>2</v>
      </c>
      <c r="BH440" t="b">
        <v>1</v>
      </c>
      <c r="BI440">
        <v>1728495123.214286</v>
      </c>
      <c r="BJ440">
        <v>759.2684285714287</v>
      </c>
      <c r="BK440">
        <v>790.1172500000002</v>
      </c>
      <c r="BL440">
        <v>16.11857142857143</v>
      </c>
      <c r="BM440">
        <v>13.94918928571428</v>
      </c>
      <c r="BN440">
        <v>767.2325357142857</v>
      </c>
      <c r="BO440">
        <v>16.20907142857143</v>
      </c>
      <c r="BP440">
        <v>599.9944999999999</v>
      </c>
      <c r="BQ440">
        <v>97.51060714285714</v>
      </c>
      <c r="BR440">
        <v>0.09997173214285714</v>
      </c>
      <c r="BS440">
        <v>24.80174642857143</v>
      </c>
      <c r="BT440">
        <v>25.02188214285714</v>
      </c>
      <c r="BU440">
        <v>999.9000000000002</v>
      </c>
      <c r="BV440">
        <v>0</v>
      </c>
      <c r="BW440">
        <v>0</v>
      </c>
      <c r="BX440">
        <v>9990.718214285715</v>
      </c>
      <c r="BY440">
        <v>0</v>
      </c>
      <c r="BZ440">
        <v>75.6311607142857</v>
      </c>
      <c r="CA440">
        <v>-30.848875</v>
      </c>
      <c r="CB440">
        <v>771.70725</v>
      </c>
      <c r="CC440">
        <v>801.2947142857143</v>
      </c>
      <c r="CD440">
        <v>2.169390714285714</v>
      </c>
      <c r="CE440">
        <v>790.1172500000002</v>
      </c>
      <c r="CF440">
        <v>13.94918928571428</v>
      </c>
      <c r="CG440">
        <v>1.571732142857143</v>
      </c>
      <c r="CH440">
        <v>1.3601925</v>
      </c>
      <c r="CI440">
        <v>13.68441785714286</v>
      </c>
      <c r="CJ440">
        <v>11.48098928571429</v>
      </c>
      <c r="CK440">
        <v>1600.021071428571</v>
      </c>
      <c r="CL440">
        <v>0.6920032857142857</v>
      </c>
      <c r="CM440">
        <v>0.3079967142857143</v>
      </c>
      <c r="CN440">
        <v>0</v>
      </c>
      <c r="CO440">
        <v>2.228003571428571</v>
      </c>
      <c r="CP440">
        <v>0</v>
      </c>
      <c r="CQ440">
        <v>5560.203928571428</v>
      </c>
      <c r="CR440">
        <v>13790.37857142857</v>
      </c>
      <c r="CS440">
        <v>40.54442857142856</v>
      </c>
      <c r="CT440">
        <v>40.99746428571427</v>
      </c>
      <c r="CU440">
        <v>40.96175</v>
      </c>
      <c r="CV440">
        <v>39.77660714285714</v>
      </c>
      <c r="CW440">
        <v>39.60460714285715</v>
      </c>
      <c r="CX440">
        <v>1107.22</v>
      </c>
      <c r="CY440">
        <v>492.8010714285714</v>
      </c>
      <c r="CZ440">
        <v>0</v>
      </c>
      <c r="DA440">
        <v>1728495187.6</v>
      </c>
      <c r="DB440">
        <v>0</v>
      </c>
      <c r="DC440">
        <v>1728490956.5</v>
      </c>
      <c r="DD440" t="s">
        <v>362</v>
      </c>
      <c r="DE440">
        <v>1728490952.5</v>
      </c>
      <c r="DF440">
        <v>1728490956.5</v>
      </c>
      <c r="DG440">
        <v>1</v>
      </c>
      <c r="DH440">
        <v>-0.065</v>
      </c>
      <c r="DI440">
        <v>-0.008</v>
      </c>
      <c r="DJ440">
        <v>-3.246</v>
      </c>
      <c r="DK440">
        <v>-0.091</v>
      </c>
      <c r="DL440">
        <v>52</v>
      </c>
      <c r="DM440">
        <v>15</v>
      </c>
      <c r="DN440">
        <v>0.25</v>
      </c>
      <c r="DO440">
        <v>0.13</v>
      </c>
      <c r="DP440">
        <v>-30.8225425</v>
      </c>
      <c r="DQ440">
        <v>-0.730443151969928</v>
      </c>
      <c r="DR440">
        <v>0.1068062003993683</v>
      </c>
      <c r="DS440">
        <v>0</v>
      </c>
      <c r="DT440">
        <v>2.171793</v>
      </c>
      <c r="DU440">
        <v>-0.05680908067542526</v>
      </c>
      <c r="DV440">
        <v>0.005500770491485727</v>
      </c>
      <c r="DW440">
        <v>1</v>
      </c>
      <c r="DX440">
        <v>1</v>
      </c>
      <c r="DY440">
        <v>2</v>
      </c>
      <c r="DZ440" t="s">
        <v>363</v>
      </c>
      <c r="EA440">
        <v>3.22965</v>
      </c>
      <c r="EB440">
        <v>2.7044</v>
      </c>
      <c r="EC440">
        <v>0.158772</v>
      </c>
      <c r="ED440">
        <v>0.162245</v>
      </c>
      <c r="EE440">
        <v>0.0842459</v>
      </c>
      <c r="EF440">
        <v>0.07595540000000001</v>
      </c>
      <c r="EG440">
        <v>27620.6</v>
      </c>
      <c r="EH440">
        <v>26797</v>
      </c>
      <c r="EI440">
        <v>31446</v>
      </c>
      <c r="EJ440">
        <v>30326</v>
      </c>
      <c r="EK440">
        <v>38583.5</v>
      </c>
      <c r="EL440">
        <v>37053.7</v>
      </c>
      <c r="EM440">
        <v>44080.1</v>
      </c>
      <c r="EN440">
        <v>42342</v>
      </c>
      <c r="EO440">
        <v>2.15245</v>
      </c>
      <c r="EP440">
        <v>1.85252</v>
      </c>
      <c r="EQ440">
        <v>0.0613779</v>
      </c>
      <c r="ER440">
        <v>0</v>
      </c>
      <c r="ES440">
        <v>24.0045</v>
      </c>
      <c r="ET440">
        <v>999.9</v>
      </c>
      <c r="EU440">
        <v>69.09999999999999</v>
      </c>
      <c r="EV440">
        <v>25.5</v>
      </c>
      <c r="EW440">
        <v>23.2134</v>
      </c>
      <c r="EX440">
        <v>60.8819</v>
      </c>
      <c r="EY440">
        <v>24.403</v>
      </c>
      <c r="EZ440">
        <v>1</v>
      </c>
      <c r="FA440">
        <v>-0.00684705</v>
      </c>
      <c r="FB440">
        <v>2.18848</v>
      </c>
      <c r="FC440">
        <v>20.1846</v>
      </c>
      <c r="FD440">
        <v>5.21744</v>
      </c>
      <c r="FE440">
        <v>11.998</v>
      </c>
      <c r="FF440">
        <v>4.96405</v>
      </c>
      <c r="FG440">
        <v>3.29548</v>
      </c>
      <c r="FH440">
        <v>9999</v>
      </c>
      <c r="FI440">
        <v>9999</v>
      </c>
      <c r="FJ440">
        <v>9999</v>
      </c>
      <c r="FK440">
        <v>149.1</v>
      </c>
      <c r="FL440">
        <v>4.97095</v>
      </c>
      <c r="FM440">
        <v>1.86768</v>
      </c>
      <c r="FN440">
        <v>1.85898</v>
      </c>
      <c r="FO440">
        <v>1.86508</v>
      </c>
      <c r="FP440">
        <v>1.8631</v>
      </c>
      <c r="FQ440">
        <v>1.86446</v>
      </c>
      <c r="FR440">
        <v>1.85989</v>
      </c>
      <c r="FS440">
        <v>1.86398</v>
      </c>
      <c r="FT440">
        <v>0</v>
      </c>
      <c r="FU440">
        <v>0</v>
      </c>
      <c r="FV440">
        <v>0</v>
      </c>
      <c r="FW440">
        <v>0</v>
      </c>
      <c r="FX440" t="s">
        <v>364</v>
      </c>
      <c r="FY440" t="s">
        <v>365</v>
      </c>
      <c r="FZ440" t="s">
        <v>366</v>
      </c>
      <c r="GA440" t="s">
        <v>366</v>
      </c>
      <c r="GB440" t="s">
        <v>366</v>
      </c>
      <c r="GC440" t="s">
        <v>366</v>
      </c>
      <c r="GD440">
        <v>0</v>
      </c>
      <c r="GE440">
        <v>100</v>
      </c>
      <c r="GF440">
        <v>100</v>
      </c>
      <c r="GG440">
        <v>-8.087999999999999</v>
      </c>
      <c r="GH440">
        <v>-0.0905</v>
      </c>
      <c r="GI440">
        <v>-2.868309889394353</v>
      </c>
      <c r="GJ440">
        <v>-0.006773961979547998</v>
      </c>
      <c r="GK440">
        <v>-8.296070481250098E-08</v>
      </c>
      <c r="GL440">
        <v>3.322967193956903E-10</v>
      </c>
      <c r="GM440">
        <v>-0.07871069313407227</v>
      </c>
      <c r="GN440">
        <v>-0.00208336341840114</v>
      </c>
      <c r="GO440">
        <v>8.801746095907445E-05</v>
      </c>
      <c r="GP440">
        <v>-2.677693255255651E-07</v>
      </c>
      <c r="GQ440">
        <v>3</v>
      </c>
      <c r="GR440">
        <v>2052</v>
      </c>
      <c r="GS440">
        <v>2</v>
      </c>
      <c r="GT440">
        <v>18</v>
      </c>
      <c r="GU440">
        <v>69.59999999999999</v>
      </c>
      <c r="GV440">
        <v>69.59999999999999</v>
      </c>
      <c r="GW440">
        <v>1.92261</v>
      </c>
      <c r="GX440">
        <v>2.37671</v>
      </c>
      <c r="GY440">
        <v>1.44897</v>
      </c>
      <c r="GZ440">
        <v>2.32178</v>
      </c>
      <c r="HA440">
        <v>1.55151</v>
      </c>
      <c r="HB440">
        <v>2.33398</v>
      </c>
      <c r="HC440">
        <v>30.5877</v>
      </c>
      <c r="HD440">
        <v>14.2809</v>
      </c>
      <c r="HE440">
        <v>18</v>
      </c>
      <c r="HF440">
        <v>617.461</v>
      </c>
      <c r="HG440">
        <v>426.975</v>
      </c>
      <c r="HH440">
        <v>20.789</v>
      </c>
      <c r="HI440">
        <v>26.7926</v>
      </c>
      <c r="HJ440">
        <v>30.0003</v>
      </c>
      <c r="HK440">
        <v>26.7582</v>
      </c>
      <c r="HL440">
        <v>26.6892</v>
      </c>
      <c r="HM440">
        <v>38.566</v>
      </c>
      <c r="HN440">
        <v>46.8083</v>
      </c>
      <c r="HO440">
        <v>0</v>
      </c>
      <c r="HP440">
        <v>20.7814</v>
      </c>
      <c r="HQ440">
        <v>827.3440000000001</v>
      </c>
      <c r="HR440">
        <v>13.9005</v>
      </c>
      <c r="HS440">
        <v>99.80500000000001</v>
      </c>
      <c r="HT440">
        <v>101.182</v>
      </c>
    </row>
    <row r="441" spans="1:228">
      <c r="A441">
        <v>425</v>
      </c>
      <c r="B441">
        <v>1728495136</v>
      </c>
      <c r="C441">
        <v>4198.5</v>
      </c>
      <c r="D441" t="s">
        <v>1220</v>
      </c>
      <c r="E441" t="s">
        <v>1221</v>
      </c>
      <c r="F441">
        <v>5</v>
      </c>
      <c r="G441" t="s">
        <v>357</v>
      </c>
      <c r="H441" t="s">
        <v>1090</v>
      </c>
      <c r="I441" t="s">
        <v>359</v>
      </c>
      <c r="J441" t="s">
        <v>1091</v>
      </c>
      <c r="K441">
        <v>1728495128.5</v>
      </c>
      <c r="L441">
        <f>(M441)/1000</f>
        <v>0</v>
      </c>
      <c r="M441">
        <f>IF(BH441, AP441, AJ441)</f>
        <v>0</v>
      </c>
      <c r="N441">
        <f>IF(BH441, AK441, AI441)</f>
        <v>0</v>
      </c>
      <c r="O441">
        <f>BJ441 - IF(AW441&gt;1, N441*BD441*100.0/(AY441), 0)</f>
        <v>0</v>
      </c>
      <c r="P441">
        <f>((V441-L441/2)*O441-N441)/(V441+L441/2)</f>
        <v>0</v>
      </c>
      <c r="Q441">
        <f>P441*(BQ441+BR441)/1000.0</f>
        <v>0</v>
      </c>
      <c r="R441">
        <f>(BJ441 - IF(AW441&gt;1, N441*BD441*100.0/(AY441), 0))*(BQ441+BR441)/1000.0</f>
        <v>0</v>
      </c>
      <c r="S441">
        <f>2.0/((1/U441-1/T441)+SIGN(U441)*SQRT((1/U441-1/T441)*(1/U441-1/T441) + 4*BE441/((BE441+1)*(BE441+1))*(2*1/U441*1/T441-1/T441*1/T441)))</f>
        <v>0</v>
      </c>
      <c r="T441">
        <f>IF(LEFT(BF441,1)&lt;&gt;"0",IF(LEFT(BF441,1)="1",3.0,BG441),$D$5+$E$5*(BX441*BQ441/($K$5*1000))+$F$5*(BX441*BQ441/($K$5*1000))*MAX(MIN(BD441,$J$5),$I$5)*MAX(MIN(BD441,$J$5),$I$5)+$G$5*MAX(MIN(BD441,$J$5),$I$5)*(BX441*BQ441/($K$5*1000))+$H$5*(BX441*BQ441/($K$5*1000))*(BX441*BQ441/($K$5*1000)))</f>
        <v>0</v>
      </c>
      <c r="U441">
        <f>L441*(1000-(1000*0.61365*exp(17.502*Y441/(240.97+Y441))/(BQ441+BR441)+BL441)/2)/(1000*0.61365*exp(17.502*Y441/(240.97+Y441))/(BQ441+BR441)-BL441)</f>
        <v>0</v>
      </c>
      <c r="V441">
        <f>1/((BE441+1)/(S441/1.6)+1/(T441/1.37)) + BE441/((BE441+1)/(S441/1.6) + BE441/(T441/1.37))</f>
        <v>0</v>
      </c>
      <c r="W441">
        <f>(AZ441*BC441)</f>
        <v>0</v>
      </c>
      <c r="X441">
        <f>(BS441+(W441+2*0.95*5.67E-8*(((BS441+$B$7)+273)^4-(BS441+273)^4)-44100*L441)/(1.84*29.3*T441+8*0.95*5.67E-8*(BS441+273)^3))</f>
        <v>0</v>
      </c>
      <c r="Y441">
        <f>($C$7*BT441+$D$7*BU441+$E$7*X441)</f>
        <v>0</v>
      </c>
      <c r="Z441">
        <f>0.61365*exp(17.502*Y441/(240.97+Y441))</f>
        <v>0</v>
      </c>
      <c r="AA441">
        <f>(AB441/AC441*100)</f>
        <v>0</v>
      </c>
      <c r="AB441">
        <f>BL441*(BQ441+BR441)/1000</f>
        <v>0</v>
      </c>
      <c r="AC441">
        <f>0.61365*exp(17.502*BS441/(240.97+BS441))</f>
        <v>0</v>
      </c>
      <c r="AD441">
        <f>(Z441-BL441*(BQ441+BR441)/1000)</f>
        <v>0</v>
      </c>
      <c r="AE441">
        <f>(-L441*44100)</f>
        <v>0</v>
      </c>
      <c r="AF441">
        <f>2*29.3*T441*0.92*(BS441-Y441)</f>
        <v>0</v>
      </c>
      <c r="AG441">
        <f>2*0.95*5.67E-8*(((BS441+$B$7)+273)^4-(Y441+273)^4)</f>
        <v>0</v>
      </c>
      <c r="AH441">
        <f>W441+AG441+AE441+AF441</f>
        <v>0</v>
      </c>
      <c r="AI441">
        <f>BP441*AW441*(BK441-BJ441*(1000-AW441*BM441)/(1000-AW441*BL441))/(100*BD441)</f>
        <v>0</v>
      </c>
      <c r="AJ441">
        <f>1000*BP441*AW441*(BL441-BM441)/(100*BD441*(1000-AW441*BL441))</f>
        <v>0</v>
      </c>
      <c r="AK441">
        <f>(AL441 - AM441 - BQ441*1E3/(8.314*(BS441+273.15)) * AO441/BP441 * AN441) * BP441/(100*BD441) * (1000 - BM441)/1000</f>
        <v>0</v>
      </c>
      <c r="AL441">
        <v>827.7157928855954</v>
      </c>
      <c r="AM441">
        <v>802.8880909090909</v>
      </c>
      <c r="AN441">
        <v>2.530220882793509</v>
      </c>
      <c r="AO441">
        <v>66.78554749712461</v>
      </c>
      <c r="AP441">
        <f>(AR441 - AQ441 + BQ441*1E3/(8.314*(BS441+273.15)) * AT441/BP441 * AS441) * BP441/(100*BD441) * 1000/(1000 - AR441)</f>
        <v>0</v>
      </c>
      <c r="AQ441">
        <v>13.95732029575636</v>
      </c>
      <c r="AR441">
        <v>16.11462848484848</v>
      </c>
      <c r="AS441">
        <v>-1.205427418233924E-05</v>
      </c>
      <c r="AT441">
        <v>79.48988405471586</v>
      </c>
      <c r="AU441">
        <v>0</v>
      </c>
      <c r="AV441">
        <v>0</v>
      </c>
      <c r="AW441">
        <f>IF(AU441*$H$13&gt;=AY441,1.0,(AY441/(AY441-AU441*$H$13)))</f>
        <v>0</v>
      </c>
      <c r="AX441">
        <f>(AW441-1)*100</f>
        <v>0</v>
      </c>
      <c r="AY441">
        <f>MAX(0,($B$13+$C$13*BX441)/(1+$D$13*BX441)*BQ441/(BS441+273)*$E$13)</f>
        <v>0</v>
      </c>
      <c r="AZ441">
        <f>$B$11*BY441+$C$11*BZ441+$F$11*CK441*(1-CN441)</f>
        <v>0</v>
      </c>
      <c r="BA441">
        <f>AZ441*BB441</f>
        <v>0</v>
      </c>
      <c r="BB441">
        <f>($B$11*$D$9+$C$11*$D$9+$F$11*((CX441+CP441)/MAX(CX441+CP441+CY441, 0.1)*$I$9+CY441/MAX(CX441+CP441+CY441, 0.1)*$J$9))/($B$11+$C$11+$F$11)</f>
        <v>0</v>
      </c>
      <c r="BC441">
        <f>($B$11*$K$9+$C$11*$K$9+$F$11*((CX441+CP441)/MAX(CX441+CP441+CY441, 0.1)*$P$9+CY441/MAX(CX441+CP441+CY441, 0.1)*$Q$9))/($B$11+$C$11+$F$11)</f>
        <v>0</v>
      </c>
      <c r="BD441">
        <v>6</v>
      </c>
      <c r="BE441">
        <v>0.5</v>
      </c>
      <c r="BF441" t="s">
        <v>361</v>
      </c>
      <c r="BG441">
        <v>2</v>
      </c>
      <c r="BH441" t="b">
        <v>1</v>
      </c>
      <c r="BI441">
        <v>1728495128.5</v>
      </c>
      <c r="BJ441">
        <v>772.4667777777778</v>
      </c>
      <c r="BK441">
        <v>803.3931111111111</v>
      </c>
      <c r="BL441">
        <v>16.11693333333333</v>
      </c>
      <c r="BM441">
        <v>13.95332222222222</v>
      </c>
      <c r="BN441">
        <v>780.5146296296298</v>
      </c>
      <c r="BO441">
        <v>16.20743333333333</v>
      </c>
      <c r="BP441">
        <v>599.9992222222222</v>
      </c>
      <c r="BQ441">
        <v>97.51090740740743</v>
      </c>
      <c r="BR441">
        <v>0.09999342962962963</v>
      </c>
      <c r="BS441">
        <v>24.79664444444444</v>
      </c>
      <c r="BT441">
        <v>25.01482592592593</v>
      </c>
      <c r="BU441">
        <v>999.9000000000001</v>
      </c>
      <c r="BV441">
        <v>0</v>
      </c>
      <c r="BW441">
        <v>0</v>
      </c>
      <c r="BX441">
        <v>9994.68</v>
      </c>
      <c r="BY441">
        <v>0</v>
      </c>
      <c r="BZ441">
        <v>75.64168148148148</v>
      </c>
      <c r="CA441">
        <v>-30.92631111111111</v>
      </c>
      <c r="CB441">
        <v>785.1205925925926</v>
      </c>
      <c r="CC441">
        <v>814.7618518518518</v>
      </c>
      <c r="CD441">
        <v>2.1636</v>
      </c>
      <c r="CE441">
        <v>803.3931111111111</v>
      </c>
      <c r="CF441">
        <v>13.95332222222222</v>
      </c>
      <c r="CG441">
        <v>1.571576296296296</v>
      </c>
      <c r="CH441">
        <v>1.360600740740741</v>
      </c>
      <c r="CI441">
        <v>13.68288888888889</v>
      </c>
      <c r="CJ441">
        <v>11.48552222222222</v>
      </c>
      <c r="CK441">
        <v>1600.020740740741</v>
      </c>
      <c r="CL441">
        <v>0.6920012222222224</v>
      </c>
      <c r="CM441">
        <v>0.3079987777777778</v>
      </c>
      <c r="CN441">
        <v>0</v>
      </c>
      <c r="CO441">
        <v>2.161366666666667</v>
      </c>
      <c r="CP441">
        <v>0</v>
      </c>
      <c r="CQ441">
        <v>5574.006296296297</v>
      </c>
      <c r="CR441">
        <v>13790.36296296296</v>
      </c>
      <c r="CS441">
        <v>40.47196296296296</v>
      </c>
      <c r="CT441">
        <v>40.92333333333332</v>
      </c>
      <c r="CU441">
        <v>40.90014814814814</v>
      </c>
      <c r="CV441">
        <v>39.63633333333333</v>
      </c>
      <c r="CW441">
        <v>39.52981481481481</v>
      </c>
      <c r="CX441">
        <v>1107.217037037037</v>
      </c>
      <c r="CY441">
        <v>492.8037037037037</v>
      </c>
      <c r="CZ441">
        <v>0</v>
      </c>
      <c r="DA441">
        <v>1728495193</v>
      </c>
      <c r="DB441">
        <v>0</v>
      </c>
      <c r="DC441">
        <v>1728490956.5</v>
      </c>
      <c r="DD441" t="s">
        <v>362</v>
      </c>
      <c r="DE441">
        <v>1728490952.5</v>
      </c>
      <c r="DF441">
        <v>1728490956.5</v>
      </c>
      <c r="DG441">
        <v>1</v>
      </c>
      <c r="DH441">
        <v>-0.065</v>
      </c>
      <c r="DI441">
        <v>-0.008</v>
      </c>
      <c r="DJ441">
        <v>-3.246</v>
      </c>
      <c r="DK441">
        <v>-0.091</v>
      </c>
      <c r="DL441">
        <v>52</v>
      </c>
      <c r="DM441">
        <v>15</v>
      </c>
      <c r="DN441">
        <v>0.25</v>
      </c>
      <c r="DO441">
        <v>0.13</v>
      </c>
      <c r="DP441">
        <v>-30.8744875</v>
      </c>
      <c r="DQ441">
        <v>-0.7187245778610974</v>
      </c>
      <c r="DR441">
        <v>0.1048338260951589</v>
      </c>
      <c r="DS441">
        <v>0</v>
      </c>
      <c r="DT441">
        <v>2.167371</v>
      </c>
      <c r="DU441">
        <v>-0.06387399624766026</v>
      </c>
      <c r="DV441">
        <v>0.006236736245825976</v>
      </c>
      <c r="DW441">
        <v>1</v>
      </c>
      <c r="DX441">
        <v>1</v>
      </c>
      <c r="DY441">
        <v>2</v>
      </c>
      <c r="DZ441" t="s">
        <v>363</v>
      </c>
      <c r="EA441">
        <v>3.22969</v>
      </c>
      <c r="EB441">
        <v>2.70437</v>
      </c>
      <c r="EC441">
        <v>0.160455</v>
      </c>
      <c r="ED441">
        <v>0.163911</v>
      </c>
      <c r="EE441">
        <v>0.08424139999999999</v>
      </c>
      <c r="EF441">
        <v>0.075972</v>
      </c>
      <c r="EG441">
        <v>27565.3</v>
      </c>
      <c r="EH441">
        <v>26743.4</v>
      </c>
      <c r="EI441">
        <v>31445.9</v>
      </c>
      <c r="EJ441">
        <v>30325.7</v>
      </c>
      <c r="EK441">
        <v>38583.7</v>
      </c>
      <c r="EL441">
        <v>37052.7</v>
      </c>
      <c r="EM441">
        <v>44080.1</v>
      </c>
      <c r="EN441">
        <v>42341.6</v>
      </c>
      <c r="EO441">
        <v>2.15252</v>
      </c>
      <c r="EP441">
        <v>1.85235</v>
      </c>
      <c r="EQ441">
        <v>0.0615828</v>
      </c>
      <c r="ER441">
        <v>0</v>
      </c>
      <c r="ES441">
        <v>24.0015</v>
      </c>
      <c r="ET441">
        <v>999.9</v>
      </c>
      <c r="EU441">
        <v>69.09999999999999</v>
      </c>
      <c r="EV441">
        <v>25.5</v>
      </c>
      <c r="EW441">
        <v>23.2132</v>
      </c>
      <c r="EX441">
        <v>60.8919</v>
      </c>
      <c r="EY441">
        <v>24.7196</v>
      </c>
      <c r="EZ441">
        <v>1</v>
      </c>
      <c r="FA441">
        <v>-0.00647104</v>
      </c>
      <c r="FB441">
        <v>2.16263</v>
      </c>
      <c r="FC441">
        <v>20.1849</v>
      </c>
      <c r="FD441">
        <v>5.21759</v>
      </c>
      <c r="FE441">
        <v>11.998</v>
      </c>
      <c r="FF441">
        <v>4.96435</v>
      </c>
      <c r="FG441">
        <v>3.2955</v>
      </c>
      <c r="FH441">
        <v>9999</v>
      </c>
      <c r="FI441">
        <v>9999</v>
      </c>
      <c r="FJ441">
        <v>9999</v>
      </c>
      <c r="FK441">
        <v>149.1</v>
      </c>
      <c r="FL441">
        <v>4.97093</v>
      </c>
      <c r="FM441">
        <v>1.86768</v>
      </c>
      <c r="FN441">
        <v>1.85898</v>
      </c>
      <c r="FO441">
        <v>1.86509</v>
      </c>
      <c r="FP441">
        <v>1.8631</v>
      </c>
      <c r="FQ441">
        <v>1.86444</v>
      </c>
      <c r="FR441">
        <v>1.85989</v>
      </c>
      <c r="FS441">
        <v>1.864</v>
      </c>
      <c r="FT441">
        <v>0</v>
      </c>
      <c r="FU441">
        <v>0</v>
      </c>
      <c r="FV441">
        <v>0</v>
      </c>
      <c r="FW441">
        <v>0</v>
      </c>
      <c r="FX441" t="s">
        <v>364</v>
      </c>
      <c r="FY441" t="s">
        <v>365</v>
      </c>
      <c r="FZ441" t="s">
        <v>366</v>
      </c>
      <c r="GA441" t="s">
        <v>366</v>
      </c>
      <c r="GB441" t="s">
        <v>366</v>
      </c>
      <c r="GC441" t="s">
        <v>366</v>
      </c>
      <c r="GD441">
        <v>0</v>
      </c>
      <c r="GE441">
        <v>100</v>
      </c>
      <c r="GF441">
        <v>100</v>
      </c>
      <c r="GG441">
        <v>-8.167</v>
      </c>
      <c r="GH441">
        <v>-0.0905</v>
      </c>
      <c r="GI441">
        <v>-2.868309889394353</v>
      </c>
      <c r="GJ441">
        <v>-0.006773961979547998</v>
      </c>
      <c r="GK441">
        <v>-8.296070481250098E-08</v>
      </c>
      <c r="GL441">
        <v>3.322967193956903E-10</v>
      </c>
      <c r="GM441">
        <v>-0.07871069313407227</v>
      </c>
      <c r="GN441">
        <v>-0.00208336341840114</v>
      </c>
      <c r="GO441">
        <v>8.801746095907445E-05</v>
      </c>
      <c r="GP441">
        <v>-2.677693255255651E-07</v>
      </c>
      <c r="GQ441">
        <v>3</v>
      </c>
      <c r="GR441">
        <v>2052</v>
      </c>
      <c r="GS441">
        <v>2</v>
      </c>
      <c r="GT441">
        <v>18</v>
      </c>
      <c r="GU441">
        <v>69.7</v>
      </c>
      <c r="GV441">
        <v>69.7</v>
      </c>
      <c r="GW441">
        <v>1.94702</v>
      </c>
      <c r="GX441">
        <v>2.36694</v>
      </c>
      <c r="GY441">
        <v>1.44775</v>
      </c>
      <c r="GZ441">
        <v>2.32178</v>
      </c>
      <c r="HA441">
        <v>1.55151</v>
      </c>
      <c r="HB441">
        <v>2.39624</v>
      </c>
      <c r="HC441">
        <v>30.6093</v>
      </c>
      <c r="HD441">
        <v>14.2896</v>
      </c>
      <c r="HE441">
        <v>18</v>
      </c>
      <c r="HF441">
        <v>617.551</v>
      </c>
      <c r="HG441">
        <v>426.907</v>
      </c>
      <c r="HH441">
        <v>20.7723</v>
      </c>
      <c r="HI441">
        <v>26.7965</v>
      </c>
      <c r="HJ441">
        <v>30.0003</v>
      </c>
      <c r="HK441">
        <v>26.7617</v>
      </c>
      <c r="HL441">
        <v>26.6937</v>
      </c>
      <c r="HM441">
        <v>39.018</v>
      </c>
      <c r="HN441">
        <v>46.8083</v>
      </c>
      <c r="HO441">
        <v>0</v>
      </c>
      <c r="HP441">
        <v>20.7724</v>
      </c>
      <c r="HQ441">
        <v>837.36</v>
      </c>
      <c r="HR441">
        <v>13.9005</v>
      </c>
      <c r="HS441">
        <v>99.80500000000001</v>
      </c>
      <c r="HT441">
        <v>101.181</v>
      </c>
    </row>
    <row r="442" spans="1:228">
      <c r="A442">
        <v>426</v>
      </c>
      <c r="B442">
        <v>1728495141</v>
      </c>
      <c r="C442">
        <v>4203.5</v>
      </c>
      <c r="D442" t="s">
        <v>1222</v>
      </c>
      <c r="E442" t="s">
        <v>1223</v>
      </c>
      <c r="F442">
        <v>5</v>
      </c>
      <c r="G442" t="s">
        <v>357</v>
      </c>
      <c r="H442" t="s">
        <v>1090</v>
      </c>
      <c r="I442" t="s">
        <v>359</v>
      </c>
      <c r="J442" t="s">
        <v>1091</v>
      </c>
      <c r="K442">
        <v>1728495133.214286</v>
      </c>
      <c r="L442">
        <f>(M442)/1000</f>
        <v>0</v>
      </c>
      <c r="M442">
        <f>IF(BH442, AP442, AJ442)</f>
        <v>0</v>
      </c>
      <c r="N442">
        <f>IF(BH442, AK442, AI442)</f>
        <v>0</v>
      </c>
      <c r="O442">
        <f>BJ442 - IF(AW442&gt;1, N442*BD442*100.0/(AY442), 0)</f>
        <v>0</v>
      </c>
      <c r="P442">
        <f>((V442-L442/2)*O442-N442)/(V442+L442/2)</f>
        <v>0</v>
      </c>
      <c r="Q442">
        <f>P442*(BQ442+BR442)/1000.0</f>
        <v>0</v>
      </c>
      <c r="R442">
        <f>(BJ442 - IF(AW442&gt;1, N442*BD442*100.0/(AY442), 0))*(BQ442+BR442)/1000.0</f>
        <v>0</v>
      </c>
      <c r="S442">
        <f>2.0/((1/U442-1/T442)+SIGN(U442)*SQRT((1/U442-1/T442)*(1/U442-1/T442) + 4*BE442/((BE442+1)*(BE442+1))*(2*1/U442*1/T442-1/T442*1/T442)))</f>
        <v>0</v>
      </c>
      <c r="T442">
        <f>IF(LEFT(BF442,1)&lt;&gt;"0",IF(LEFT(BF442,1)="1",3.0,BG442),$D$5+$E$5*(BX442*BQ442/($K$5*1000))+$F$5*(BX442*BQ442/($K$5*1000))*MAX(MIN(BD442,$J$5),$I$5)*MAX(MIN(BD442,$J$5),$I$5)+$G$5*MAX(MIN(BD442,$J$5),$I$5)*(BX442*BQ442/($K$5*1000))+$H$5*(BX442*BQ442/($K$5*1000))*(BX442*BQ442/($K$5*1000)))</f>
        <v>0</v>
      </c>
      <c r="U442">
        <f>L442*(1000-(1000*0.61365*exp(17.502*Y442/(240.97+Y442))/(BQ442+BR442)+BL442)/2)/(1000*0.61365*exp(17.502*Y442/(240.97+Y442))/(BQ442+BR442)-BL442)</f>
        <v>0</v>
      </c>
      <c r="V442">
        <f>1/((BE442+1)/(S442/1.6)+1/(T442/1.37)) + BE442/((BE442+1)/(S442/1.6) + BE442/(T442/1.37))</f>
        <v>0</v>
      </c>
      <c r="W442">
        <f>(AZ442*BC442)</f>
        <v>0</v>
      </c>
      <c r="X442">
        <f>(BS442+(W442+2*0.95*5.67E-8*(((BS442+$B$7)+273)^4-(BS442+273)^4)-44100*L442)/(1.84*29.3*T442+8*0.95*5.67E-8*(BS442+273)^3))</f>
        <v>0</v>
      </c>
      <c r="Y442">
        <f>($C$7*BT442+$D$7*BU442+$E$7*X442)</f>
        <v>0</v>
      </c>
      <c r="Z442">
        <f>0.61365*exp(17.502*Y442/(240.97+Y442))</f>
        <v>0</v>
      </c>
      <c r="AA442">
        <f>(AB442/AC442*100)</f>
        <v>0</v>
      </c>
      <c r="AB442">
        <f>BL442*(BQ442+BR442)/1000</f>
        <v>0</v>
      </c>
      <c r="AC442">
        <f>0.61365*exp(17.502*BS442/(240.97+BS442))</f>
        <v>0</v>
      </c>
      <c r="AD442">
        <f>(Z442-BL442*(BQ442+BR442)/1000)</f>
        <v>0</v>
      </c>
      <c r="AE442">
        <f>(-L442*44100)</f>
        <v>0</v>
      </c>
      <c r="AF442">
        <f>2*29.3*T442*0.92*(BS442-Y442)</f>
        <v>0</v>
      </c>
      <c r="AG442">
        <f>2*0.95*5.67E-8*(((BS442+$B$7)+273)^4-(Y442+273)^4)</f>
        <v>0</v>
      </c>
      <c r="AH442">
        <f>W442+AG442+AE442+AF442</f>
        <v>0</v>
      </c>
      <c r="AI442">
        <f>BP442*AW442*(BK442-BJ442*(1000-AW442*BM442)/(1000-AW442*BL442))/(100*BD442)</f>
        <v>0</v>
      </c>
      <c r="AJ442">
        <f>1000*BP442*AW442*(BL442-BM442)/(100*BD442*(1000-AW442*BL442))</f>
        <v>0</v>
      </c>
      <c r="AK442">
        <f>(AL442 - AM442 - BQ442*1E3/(8.314*(BS442+273.15)) * AO442/BP442 * AN442) * BP442/(100*BD442) * (1000 - BM442)/1000</f>
        <v>0</v>
      </c>
      <c r="AL442">
        <v>840.3093533046357</v>
      </c>
      <c r="AM442">
        <v>815.562121212121</v>
      </c>
      <c r="AN442">
        <v>2.537261699428544</v>
      </c>
      <c r="AO442">
        <v>66.78554749712461</v>
      </c>
      <c r="AP442">
        <f>(AR442 - AQ442 + BQ442*1E3/(8.314*(BS442+273.15)) * AT442/BP442 * AS442) * BP442/(100*BD442) * 1000/(1000 - AR442)</f>
        <v>0</v>
      </c>
      <c r="AQ442">
        <v>13.9621227758672</v>
      </c>
      <c r="AR442">
        <v>16.11354909090909</v>
      </c>
      <c r="AS442">
        <v>-1.668277393707931E-05</v>
      </c>
      <c r="AT442">
        <v>79.48988405471586</v>
      </c>
      <c r="AU442">
        <v>0</v>
      </c>
      <c r="AV442">
        <v>0</v>
      </c>
      <c r="AW442">
        <f>IF(AU442*$H$13&gt;=AY442,1.0,(AY442/(AY442-AU442*$H$13)))</f>
        <v>0</v>
      </c>
      <c r="AX442">
        <f>(AW442-1)*100</f>
        <v>0</v>
      </c>
      <c r="AY442">
        <f>MAX(0,($B$13+$C$13*BX442)/(1+$D$13*BX442)*BQ442/(BS442+273)*$E$13)</f>
        <v>0</v>
      </c>
      <c r="AZ442">
        <f>$B$11*BY442+$C$11*BZ442+$F$11*CK442*(1-CN442)</f>
        <v>0</v>
      </c>
      <c r="BA442">
        <f>AZ442*BB442</f>
        <v>0</v>
      </c>
      <c r="BB442">
        <f>($B$11*$D$9+$C$11*$D$9+$F$11*((CX442+CP442)/MAX(CX442+CP442+CY442, 0.1)*$I$9+CY442/MAX(CX442+CP442+CY442, 0.1)*$J$9))/($B$11+$C$11+$F$11)</f>
        <v>0</v>
      </c>
      <c r="BC442">
        <f>($B$11*$K$9+$C$11*$K$9+$F$11*((CX442+CP442)/MAX(CX442+CP442+CY442, 0.1)*$P$9+CY442/MAX(CX442+CP442+CY442, 0.1)*$Q$9))/($B$11+$C$11+$F$11)</f>
        <v>0</v>
      </c>
      <c r="BD442">
        <v>6</v>
      </c>
      <c r="BE442">
        <v>0.5</v>
      </c>
      <c r="BF442" t="s">
        <v>361</v>
      </c>
      <c r="BG442">
        <v>2</v>
      </c>
      <c r="BH442" t="b">
        <v>1</v>
      </c>
      <c r="BI442">
        <v>1728495133.214286</v>
      </c>
      <c r="BJ442">
        <v>784.24225</v>
      </c>
      <c r="BK442">
        <v>815.1902499999999</v>
      </c>
      <c r="BL442">
        <v>16.11546428571429</v>
      </c>
      <c r="BM442">
        <v>13.95773928571428</v>
      </c>
      <c r="BN442">
        <v>792.3644642857145</v>
      </c>
      <c r="BO442">
        <v>16.20596428571428</v>
      </c>
      <c r="BP442">
        <v>600.0204642857142</v>
      </c>
      <c r="BQ442">
        <v>97.51101785714287</v>
      </c>
      <c r="BR442">
        <v>0.1000406428571429</v>
      </c>
      <c r="BS442">
        <v>24.79194642857143</v>
      </c>
      <c r="BT442">
        <v>25.01407142857143</v>
      </c>
      <c r="BU442">
        <v>999.9000000000002</v>
      </c>
      <c r="BV442">
        <v>0</v>
      </c>
      <c r="BW442">
        <v>0</v>
      </c>
      <c r="BX442">
        <v>9990.002857142857</v>
      </c>
      <c r="BY442">
        <v>0</v>
      </c>
      <c r="BZ442">
        <v>75.644175</v>
      </c>
      <c r="CA442">
        <v>-30.94806071428571</v>
      </c>
      <c r="CB442">
        <v>797.0876071428571</v>
      </c>
      <c r="CC442">
        <v>826.7296071428573</v>
      </c>
      <c r="CD442">
        <v>2.157705357142857</v>
      </c>
      <c r="CE442">
        <v>815.1902499999999</v>
      </c>
      <c r="CF442">
        <v>13.95773928571428</v>
      </c>
      <c r="CG442">
        <v>1.571435</v>
      </c>
      <c r="CH442">
        <v>1.361034642857143</v>
      </c>
      <c r="CI442">
        <v>13.68150357142857</v>
      </c>
      <c r="CJ442">
        <v>11.49032857142857</v>
      </c>
      <c r="CK442">
        <v>1600.015357142857</v>
      </c>
      <c r="CL442">
        <v>0.6919962142857142</v>
      </c>
      <c r="CM442">
        <v>0.3080037857142858</v>
      </c>
      <c r="CN442">
        <v>0</v>
      </c>
      <c r="CO442">
        <v>2.155139285714286</v>
      </c>
      <c r="CP442">
        <v>0</v>
      </c>
      <c r="CQ442">
        <v>5585.172500000001</v>
      </c>
      <c r="CR442">
        <v>13790.29285714285</v>
      </c>
      <c r="CS442">
        <v>40.40821428571428</v>
      </c>
      <c r="CT442">
        <v>40.85017857142856</v>
      </c>
      <c r="CU442">
        <v>40.8590357142857</v>
      </c>
      <c r="CV442">
        <v>39.51092857142856</v>
      </c>
      <c r="CW442">
        <v>39.46625</v>
      </c>
      <c r="CX442">
        <v>1107.205357142857</v>
      </c>
      <c r="CY442">
        <v>492.8099999999999</v>
      </c>
      <c r="CZ442">
        <v>0</v>
      </c>
      <c r="DA442">
        <v>1728495197.8</v>
      </c>
      <c r="DB442">
        <v>0</v>
      </c>
      <c r="DC442">
        <v>1728490956.5</v>
      </c>
      <c r="DD442" t="s">
        <v>362</v>
      </c>
      <c r="DE442">
        <v>1728490952.5</v>
      </c>
      <c r="DF442">
        <v>1728490956.5</v>
      </c>
      <c r="DG442">
        <v>1</v>
      </c>
      <c r="DH442">
        <v>-0.065</v>
      </c>
      <c r="DI442">
        <v>-0.008</v>
      </c>
      <c r="DJ442">
        <v>-3.246</v>
      </c>
      <c r="DK442">
        <v>-0.091</v>
      </c>
      <c r="DL442">
        <v>52</v>
      </c>
      <c r="DM442">
        <v>15</v>
      </c>
      <c r="DN442">
        <v>0.25</v>
      </c>
      <c r="DO442">
        <v>0.13</v>
      </c>
      <c r="DP442">
        <v>-30.93349756097561</v>
      </c>
      <c r="DQ442">
        <v>-0.2879351916376426</v>
      </c>
      <c r="DR442">
        <v>0.0719718965742198</v>
      </c>
      <c r="DS442">
        <v>0</v>
      </c>
      <c r="DT442">
        <v>2.161530731707317</v>
      </c>
      <c r="DU442">
        <v>-0.07379017421602989</v>
      </c>
      <c r="DV442">
        <v>0.007326455367030612</v>
      </c>
      <c r="DW442">
        <v>1</v>
      </c>
      <c r="DX442">
        <v>1</v>
      </c>
      <c r="DY442">
        <v>2</v>
      </c>
      <c r="DZ442" t="s">
        <v>363</v>
      </c>
      <c r="EA442">
        <v>3.22969</v>
      </c>
      <c r="EB442">
        <v>2.7042</v>
      </c>
      <c r="EC442">
        <v>0.162128</v>
      </c>
      <c r="ED442">
        <v>0.165566</v>
      </c>
      <c r="EE442">
        <v>0.08423750000000001</v>
      </c>
      <c r="EF442">
        <v>0.0759905</v>
      </c>
      <c r="EG442">
        <v>27509.6</v>
      </c>
      <c r="EH442">
        <v>26690.2</v>
      </c>
      <c r="EI442">
        <v>31445.1</v>
      </c>
      <c r="EJ442">
        <v>30325.4</v>
      </c>
      <c r="EK442">
        <v>38582.8</v>
      </c>
      <c r="EL442">
        <v>37051.8</v>
      </c>
      <c r="EM442">
        <v>44078.7</v>
      </c>
      <c r="EN442">
        <v>42341.4</v>
      </c>
      <c r="EO442">
        <v>2.153</v>
      </c>
      <c r="EP442">
        <v>1.85212</v>
      </c>
      <c r="EQ442">
        <v>0.0616163</v>
      </c>
      <c r="ER442">
        <v>0</v>
      </c>
      <c r="ES442">
        <v>23.998</v>
      </c>
      <c r="ET442">
        <v>999.9</v>
      </c>
      <c r="EU442">
        <v>69.09999999999999</v>
      </c>
      <c r="EV442">
        <v>25.5</v>
      </c>
      <c r="EW442">
        <v>23.2114</v>
      </c>
      <c r="EX442">
        <v>61.1719</v>
      </c>
      <c r="EY442">
        <v>24.4992</v>
      </c>
      <c r="EZ442">
        <v>1</v>
      </c>
      <c r="FA442">
        <v>-0.00643801</v>
      </c>
      <c r="FB442">
        <v>2.14428</v>
      </c>
      <c r="FC442">
        <v>20.1851</v>
      </c>
      <c r="FD442">
        <v>5.21774</v>
      </c>
      <c r="FE442">
        <v>11.998</v>
      </c>
      <c r="FF442">
        <v>4.9643</v>
      </c>
      <c r="FG442">
        <v>3.2955</v>
      </c>
      <c r="FH442">
        <v>9999</v>
      </c>
      <c r="FI442">
        <v>9999</v>
      </c>
      <c r="FJ442">
        <v>9999</v>
      </c>
      <c r="FK442">
        <v>149.1</v>
      </c>
      <c r="FL442">
        <v>4.97095</v>
      </c>
      <c r="FM442">
        <v>1.86768</v>
      </c>
      <c r="FN442">
        <v>1.85898</v>
      </c>
      <c r="FO442">
        <v>1.86509</v>
      </c>
      <c r="FP442">
        <v>1.8631</v>
      </c>
      <c r="FQ442">
        <v>1.86443</v>
      </c>
      <c r="FR442">
        <v>1.85989</v>
      </c>
      <c r="FS442">
        <v>1.86401</v>
      </c>
      <c r="FT442">
        <v>0</v>
      </c>
      <c r="FU442">
        <v>0</v>
      </c>
      <c r="FV442">
        <v>0</v>
      </c>
      <c r="FW442">
        <v>0</v>
      </c>
      <c r="FX442" t="s">
        <v>364</v>
      </c>
      <c r="FY442" t="s">
        <v>365</v>
      </c>
      <c r="FZ442" t="s">
        <v>366</v>
      </c>
      <c r="GA442" t="s">
        <v>366</v>
      </c>
      <c r="GB442" t="s">
        <v>366</v>
      </c>
      <c r="GC442" t="s">
        <v>366</v>
      </c>
      <c r="GD442">
        <v>0</v>
      </c>
      <c r="GE442">
        <v>100</v>
      </c>
      <c r="GF442">
        <v>100</v>
      </c>
      <c r="GG442">
        <v>-8.244999999999999</v>
      </c>
      <c r="GH442">
        <v>-0.0905</v>
      </c>
      <c r="GI442">
        <v>-2.868309889394353</v>
      </c>
      <c r="GJ442">
        <v>-0.006773961979547998</v>
      </c>
      <c r="GK442">
        <v>-8.296070481250098E-08</v>
      </c>
      <c r="GL442">
        <v>3.322967193956903E-10</v>
      </c>
      <c r="GM442">
        <v>-0.07871069313407227</v>
      </c>
      <c r="GN442">
        <v>-0.00208336341840114</v>
      </c>
      <c r="GO442">
        <v>8.801746095907445E-05</v>
      </c>
      <c r="GP442">
        <v>-2.677693255255651E-07</v>
      </c>
      <c r="GQ442">
        <v>3</v>
      </c>
      <c r="GR442">
        <v>2052</v>
      </c>
      <c r="GS442">
        <v>2</v>
      </c>
      <c r="GT442">
        <v>18</v>
      </c>
      <c r="GU442">
        <v>69.8</v>
      </c>
      <c r="GV442">
        <v>69.7</v>
      </c>
      <c r="GW442">
        <v>1.96899</v>
      </c>
      <c r="GX442">
        <v>2.37793</v>
      </c>
      <c r="GY442">
        <v>1.44897</v>
      </c>
      <c r="GZ442">
        <v>2.32178</v>
      </c>
      <c r="HA442">
        <v>1.55151</v>
      </c>
      <c r="HB442">
        <v>2.26196</v>
      </c>
      <c r="HC442">
        <v>30.6093</v>
      </c>
      <c r="HD442">
        <v>14.2721</v>
      </c>
      <c r="HE442">
        <v>18</v>
      </c>
      <c r="HF442">
        <v>617.9349999999999</v>
      </c>
      <c r="HG442">
        <v>426.804</v>
      </c>
      <c r="HH442">
        <v>20.7641</v>
      </c>
      <c r="HI442">
        <v>26.7994</v>
      </c>
      <c r="HJ442">
        <v>30.0002</v>
      </c>
      <c r="HK442">
        <v>26.7655</v>
      </c>
      <c r="HL442">
        <v>26.6975</v>
      </c>
      <c r="HM442">
        <v>39.5149</v>
      </c>
      <c r="HN442">
        <v>46.8083</v>
      </c>
      <c r="HO442">
        <v>0</v>
      </c>
      <c r="HP442">
        <v>20.7568</v>
      </c>
      <c r="HQ442">
        <v>852.3869999999999</v>
      </c>
      <c r="HR442">
        <v>13.9005</v>
      </c>
      <c r="HS442">
        <v>99.80200000000001</v>
      </c>
      <c r="HT442">
        <v>101.18</v>
      </c>
    </row>
    <row r="443" spans="1:228">
      <c r="A443">
        <v>427</v>
      </c>
      <c r="B443">
        <v>1728495146</v>
      </c>
      <c r="C443">
        <v>4208.5</v>
      </c>
      <c r="D443" t="s">
        <v>1224</v>
      </c>
      <c r="E443" t="s">
        <v>1225</v>
      </c>
      <c r="F443">
        <v>5</v>
      </c>
      <c r="G443" t="s">
        <v>357</v>
      </c>
      <c r="H443" t="s">
        <v>1090</v>
      </c>
      <c r="I443" t="s">
        <v>359</v>
      </c>
      <c r="J443" t="s">
        <v>1091</v>
      </c>
      <c r="K443">
        <v>1728495138.5</v>
      </c>
      <c r="L443">
        <f>(M443)/1000</f>
        <v>0</v>
      </c>
      <c r="M443">
        <f>IF(BH443, AP443, AJ443)</f>
        <v>0</v>
      </c>
      <c r="N443">
        <f>IF(BH443, AK443, AI443)</f>
        <v>0</v>
      </c>
      <c r="O443">
        <f>BJ443 - IF(AW443&gt;1, N443*BD443*100.0/(AY443), 0)</f>
        <v>0</v>
      </c>
      <c r="P443">
        <f>((V443-L443/2)*O443-N443)/(V443+L443/2)</f>
        <v>0</v>
      </c>
      <c r="Q443">
        <f>P443*(BQ443+BR443)/1000.0</f>
        <v>0</v>
      </c>
      <c r="R443">
        <f>(BJ443 - IF(AW443&gt;1, N443*BD443*100.0/(AY443), 0))*(BQ443+BR443)/1000.0</f>
        <v>0</v>
      </c>
      <c r="S443">
        <f>2.0/((1/U443-1/T443)+SIGN(U443)*SQRT((1/U443-1/T443)*(1/U443-1/T443) + 4*BE443/((BE443+1)*(BE443+1))*(2*1/U443*1/T443-1/T443*1/T443)))</f>
        <v>0</v>
      </c>
      <c r="T443">
        <f>IF(LEFT(BF443,1)&lt;&gt;"0",IF(LEFT(BF443,1)="1",3.0,BG443),$D$5+$E$5*(BX443*BQ443/($K$5*1000))+$F$5*(BX443*BQ443/($K$5*1000))*MAX(MIN(BD443,$J$5),$I$5)*MAX(MIN(BD443,$J$5),$I$5)+$G$5*MAX(MIN(BD443,$J$5),$I$5)*(BX443*BQ443/($K$5*1000))+$H$5*(BX443*BQ443/($K$5*1000))*(BX443*BQ443/($K$5*1000)))</f>
        <v>0</v>
      </c>
      <c r="U443">
        <f>L443*(1000-(1000*0.61365*exp(17.502*Y443/(240.97+Y443))/(BQ443+BR443)+BL443)/2)/(1000*0.61365*exp(17.502*Y443/(240.97+Y443))/(BQ443+BR443)-BL443)</f>
        <v>0</v>
      </c>
      <c r="V443">
        <f>1/((BE443+1)/(S443/1.6)+1/(T443/1.37)) + BE443/((BE443+1)/(S443/1.6) + BE443/(T443/1.37))</f>
        <v>0</v>
      </c>
      <c r="W443">
        <f>(AZ443*BC443)</f>
        <v>0</v>
      </c>
      <c r="X443">
        <f>(BS443+(W443+2*0.95*5.67E-8*(((BS443+$B$7)+273)^4-(BS443+273)^4)-44100*L443)/(1.84*29.3*T443+8*0.95*5.67E-8*(BS443+273)^3))</f>
        <v>0</v>
      </c>
      <c r="Y443">
        <f>($C$7*BT443+$D$7*BU443+$E$7*X443)</f>
        <v>0</v>
      </c>
      <c r="Z443">
        <f>0.61365*exp(17.502*Y443/(240.97+Y443))</f>
        <v>0</v>
      </c>
      <c r="AA443">
        <f>(AB443/AC443*100)</f>
        <v>0</v>
      </c>
      <c r="AB443">
        <f>BL443*(BQ443+BR443)/1000</f>
        <v>0</v>
      </c>
      <c r="AC443">
        <f>0.61365*exp(17.502*BS443/(240.97+BS443))</f>
        <v>0</v>
      </c>
      <c r="AD443">
        <f>(Z443-BL443*(BQ443+BR443)/1000)</f>
        <v>0</v>
      </c>
      <c r="AE443">
        <f>(-L443*44100)</f>
        <v>0</v>
      </c>
      <c r="AF443">
        <f>2*29.3*T443*0.92*(BS443-Y443)</f>
        <v>0</v>
      </c>
      <c r="AG443">
        <f>2*0.95*5.67E-8*(((BS443+$B$7)+273)^4-(Y443+273)^4)</f>
        <v>0</v>
      </c>
      <c r="AH443">
        <f>W443+AG443+AE443+AF443</f>
        <v>0</v>
      </c>
      <c r="AI443">
        <f>BP443*AW443*(BK443-BJ443*(1000-AW443*BM443)/(1000-AW443*BL443))/(100*BD443)</f>
        <v>0</v>
      </c>
      <c r="AJ443">
        <f>1000*BP443*AW443*(BL443-BM443)/(100*BD443*(1000-AW443*BL443))</f>
        <v>0</v>
      </c>
      <c r="AK443">
        <f>(AL443 - AM443 - BQ443*1E3/(8.314*(BS443+273.15)) * AO443/BP443 * AN443) * BP443/(100*BD443) * (1000 - BM443)/1000</f>
        <v>0</v>
      </c>
      <c r="AL443">
        <v>853.2281624445028</v>
      </c>
      <c r="AM443">
        <v>828.3467757575758</v>
      </c>
      <c r="AN443">
        <v>2.558866995343652</v>
      </c>
      <c r="AO443">
        <v>66.78554749712461</v>
      </c>
      <c r="AP443">
        <f>(AR443 - AQ443 + BQ443*1E3/(8.314*(BS443+273.15)) * AT443/BP443 * AS443) * BP443/(100*BD443) * 1000/(1000 - AR443)</f>
        <v>0</v>
      </c>
      <c r="AQ443">
        <v>13.9663167009782</v>
      </c>
      <c r="AR443">
        <v>16.11122484848485</v>
      </c>
      <c r="AS443">
        <v>-1.37975571596496E-05</v>
      </c>
      <c r="AT443">
        <v>79.48988405471586</v>
      </c>
      <c r="AU443">
        <v>0</v>
      </c>
      <c r="AV443">
        <v>0</v>
      </c>
      <c r="AW443">
        <f>IF(AU443*$H$13&gt;=AY443,1.0,(AY443/(AY443-AU443*$H$13)))</f>
        <v>0</v>
      </c>
      <c r="AX443">
        <f>(AW443-1)*100</f>
        <v>0</v>
      </c>
      <c r="AY443">
        <f>MAX(0,($B$13+$C$13*BX443)/(1+$D$13*BX443)*BQ443/(BS443+273)*$E$13)</f>
        <v>0</v>
      </c>
      <c r="AZ443">
        <f>$B$11*BY443+$C$11*BZ443+$F$11*CK443*(1-CN443)</f>
        <v>0</v>
      </c>
      <c r="BA443">
        <f>AZ443*BB443</f>
        <v>0</v>
      </c>
      <c r="BB443">
        <f>($B$11*$D$9+$C$11*$D$9+$F$11*((CX443+CP443)/MAX(CX443+CP443+CY443, 0.1)*$I$9+CY443/MAX(CX443+CP443+CY443, 0.1)*$J$9))/($B$11+$C$11+$F$11)</f>
        <v>0</v>
      </c>
      <c r="BC443">
        <f>($B$11*$K$9+$C$11*$K$9+$F$11*((CX443+CP443)/MAX(CX443+CP443+CY443, 0.1)*$P$9+CY443/MAX(CX443+CP443+CY443, 0.1)*$Q$9))/($B$11+$C$11+$F$11)</f>
        <v>0</v>
      </c>
      <c r="BD443">
        <v>6</v>
      </c>
      <c r="BE443">
        <v>0.5</v>
      </c>
      <c r="BF443" t="s">
        <v>361</v>
      </c>
      <c r="BG443">
        <v>2</v>
      </c>
      <c r="BH443" t="b">
        <v>1</v>
      </c>
      <c r="BI443">
        <v>1728495138.5</v>
      </c>
      <c r="BJ443">
        <v>797.4544814814814</v>
      </c>
      <c r="BK443">
        <v>828.4811481481481</v>
      </c>
      <c r="BL443">
        <v>16.11346666666666</v>
      </c>
      <c r="BM443">
        <v>13.96234074074074</v>
      </c>
      <c r="BN443">
        <v>805.6601481481482</v>
      </c>
      <c r="BO443">
        <v>16.20396666666667</v>
      </c>
      <c r="BP443">
        <v>600.0191111111111</v>
      </c>
      <c r="BQ443">
        <v>97.51091851851854</v>
      </c>
      <c r="BR443">
        <v>0.1000326666666667</v>
      </c>
      <c r="BS443">
        <v>24.78517037037037</v>
      </c>
      <c r="BT443">
        <v>25.0102037037037</v>
      </c>
      <c r="BU443">
        <v>999.9000000000001</v>
      </c>
      <c r="BV443">
        <v>0</v>
      </c>
      <c r="BW443">
        <v>0</v>
      </c>
      <c r="BX443">
        <v>9989.255555555557</v>
      </c>
      <c r="BY443">
        <v>0</v>
      </c>
      <c r="BZ443">
        <v>75.66155925925926</v>
      </c>
      <c r="CA443">
        <v>-31.02663333333334</v>
      </c>
      <c r="CB443">
        <v>810.5146296296297</v>
      </c>
      <c r="CC443">
        <v>840.2124814814815</v>
      </c>
      <c r="CD443">
        <v>2.151104814814815</v>
      </c>
      <c r="CE443">
        <v>828.4811481481481</v>
      </c>
      <c r="CF443">
        <v>13.96234074074074</v>
      </c>
      <c r="CG443">
        <v>1.571238888888888</v>
      </c>
      <c r="CH443">
        <v>1.361481851851852</v>
      </c>
      <c r="CI443">
        <v>13.67957777777778</v>
      </c>
      <c r="CJ443">
        <v>11.49528888888889</v>
      </c>
      <c r="CK443">
        <v>1600.002962962963</v>
      </c>
      <c r="CL443">
        <v>0.691993</v>
      </c>
      <c r="CM443">
        <v>0.308007</v>
      </c>
      <c r="CN443">
        <v>0</v>
      </c>
      <c r="CO443">
        <v>2.193807407407407</v>
      </c>
      <c r="CP443">
        <v>0</v>
      </c>
      <c r="CQ443">
        <v>5596.148518518519</v>
      </c>
      <c r="CR443">
        <v>13790.17777777778</v>
      </c>
      <c r="CS443">
        <v>40.33311111111111</v>
      </c>
      <c r="CT443">
        <v>40.7752962962963</v>
      </c>
      <c r="CU443">
        <v>40.803</v>
      </c>
      <c r="CV443">
        <v>39.38174074074074</v>
      </c>
      <c r="CW443">
        <v>39.39555555555555</v>
      </c>
      <c r="CX443">
        <v>1107.192222222222</v>
      </c>
      <c r="CY443">
        <v>492.8107407407407</v>
      </c>
      <c r="CZ443">
        <v>0</v>
      </c>
      <c r="DA443">
        <v>1728495202.6</v>
      </c>
      <c r="DB443">
        <v>0</v>
      </c>
      <c r="DC443">
        <v>1728490956.5</v>
      </c>
      <c r="DD443" t="s">
        <v>362</v>
      </c>
      <c r="DE443">
        <v>1728490952.5</v>
      </c>
      <c r="DF443">
        <v>1728490956.5</v>
      </c>
      <c r="DG443">
        <v>1</v>
      </c>
      <c r="DH443">
        <v>-0.065</v>
      </c>
      <c r="DI443">
        <v>-0.008</v>
      </c>
      <c r="DJ443">
        <v>-3.246</v>
      </c>
      <c r="DK443">
        <v>-0.091</v>
      </c>
      <c r="DL443">
        <v>52</v>
      </c>
      <c r="DM443">
        <v>15</v>
      </c>
      <c r="DN443">
        <v>0.25</v>
      </c>
      <c r="DO443">
        <v>0.13</v>
      </c>
      <c r="DP443">
        <v>-30.99435</v>
      </c>
      <c r="DQ443">
        <v>-0.736099812382722</v>
      </c>
      <c r="DR443">
        <v>0.09620423327484094</v>
      </c>
      <c r="DS443">
        <v>0</v>
      </c>
      <c r="DT443">
        <v>2.15477175</v>
      </c>
      <c r="DU443">
        <v>-0.07445324577861127</v>
      </c>
      <c r="DV443">
        <v>0.00720386732509003</v>
      </c>
      <c r="DW443">
        <v>1</v>
      </c>
      <c r="DX443">
        <v>1</v>
      </c>
      <c r="DY443">
        <v>2</v>
      </c>
      <c r="DZ443" t="s">
        <v>363</v>
      </c>
      <c r="EA443">
        <v>3.22973</v>
      </c>
      <c r="EB443">
        <v>2.70417</v>
      </c>
      <c r="EC443">
        <v>0.163803</v>
      </c>
      <c r="ED443">
        <v>0.167192</v>
      </c>
      <c r="EE443">
        <v>0.0842286</v>
      </c>
      <c r="EF443">
        <v>0.0760102</v>
      </c>
      <c r="EG443">
        <v>27454.6</v>
      </c>
      <c r="EH443">
        <v>26638.4</v>
      </c>
      <c r="EI443">
        <v>31445</v>
      </c>
      <c r="EJ443">
        <v>30325.6</v>
      </c>
      <c r="EK443">
        <v>38582.8</v>
      </c>
      <c r="EL443">
        <v>37051.4</v>
      </c>
      <c r="EM443">
        <v>44078.3</v>
      </c>
      <c r="EN443">
        <v>42341.8</v>
      </c>
      <c r="EO443">
        <v>2.15282</v>
      </c>
      <c r="EP443">
        <v>1.85228</v>
      </c>
      <c r="EQ443">
        <v>0.0614859</v>
      </c>
      <c r="ER443">
        <v>0</v>
      </c>
      <c r="ES443">
        <v>23.994</v>
      </c>
      <c r="ET443">
        <v>999.9</v>
      </c>
      <c r="EU443">
        <v>69.09999999999999</v>
      </c>
      <c r="EV443">
        <v>25.5</v>
      </c>
      <c r="EW443">
        <v>23.2133</v>
      </c>
      <c r="EX443">
        <v>61.3319</v>
      </c>
      <c r="EY443">
        <v>24.4191</v>
      </c>
      <c r="EZ443">
        <v>1</v>
      </c>
      <c r="FA443">
        <v>-0.00615346</v>
      </c>
      <c r="FB443">
        <v>2.14624</v>
      </c>
      <c r="FC443">
        <v>20.1852</v>
      </c>
      <c r="FD443">
        <v>5.21714</v>
      </c>
      <c r="FE443">
        <v>11.998</v>
      </c>
      <c r="FF443">
        <v>4.96395</v>
      </c>
      <c r="FG443">
        <v>3.29555</v>
      </c>
      <c r="FH443">
        <v>9999</v>
      </c>
      <c r="FI443">
        <v>9999</v>
      </c>
      <c r="FJ443">
        <v>9999</v>
      </c>
      <c r="FK443">
        <v>149.2</v>
      </c>
      <c r="FL443">
        <v>4.97095</v>
      </c>
      <c r="FM443">
        <v>1.86768</v>
      </c>
      <c r="FN443">
        <v>1.85898</v>
      </c>
      <c r="FO443">
        <v>1.8651</v>
      </c>
      <c r="FP443">
        <v>1.8631</v>
      </c>
      <c r="FQ443">
        <v>1.86445</v>
      </c>
      <c r="FR443">
        <v>1.85989</v>
      </c>
      <c r="FS443">
        <v>1.86401</v>
      </c>
      <c r="FT443">
        <v>0</v>
      </c>
      <c r="FU443">
        <v>0</v>
      </c>
      <c r="FV443">
        <v>0</v>
      </c>
      <c r="FW443">
        <v>0</v>
      </c>
      <c r="FX443" t="s">
        <v>364</v>
      </c>
      <c r="FY443" t="s">
        <v>365</v>
      </c>
      <c r="FZ443" t="s">
        <v>366</v>
      </c>
      <c r="GA443" t="s">
        <v>366</v>
      </c>
      <c r="GB443" t="s">
        <v>366</v>
      </c>
      <c r="GC443" t="s">
        <v>366</v>
      </c>
      <c r="GD443">
        <v>0</v>
      </c>
      <c r="GE443">
        <v>100</v>
      </c>
      <c r="GF443">
        <v>100</v>
      </c>
      <c r="GG443">
        <v>-8.324</v>
      </c>
      <c r="GH443">
        <v>-0.0905</v>
      </c>
      <c r="GI443">
        <v>-2.868309889394353</v>
      </c>
      <c r="GJ443">
        <v>-0.006773961979547998</v>
      </c>
      <c r="GK443">
        <v>-8.296070481250098E-08</v>
      </c>
      <c r="GL443">
        <v>3.322967193956903E-10</v>
      </c>
      <c r="GM443">
        <v>-0.07871069313407227</v>
      </c>
      <c r="GN443">
        <v>-0.00208336341840114</v>
      </c>
      <c r="GO443">
        <v>8.801746095907445E-05</v>
      </c>
      <c r="GP443">
        <v>-2.677693255255651E-07</v>
      </c>
      <c r="GQ443">
        <v>3</v>
      </c>
      <c r="GR443">
        <v>2052</v>
      </c>
      <c r="GS443">
        <v>2</v>
      </c>
      <c r="GT443">
        <v>18</v>
      </c>
      <c r="GU443">
        <v>69.90000000000001</v>
      </c>
      <c r="GV443">
        <v>69.8</v>
      </c>
      <c r="GW443">
        <v>1.99463</v>
      </c>
      <c r="GX443">
        <v>2.37671</v>
      </c>
      <c r="GY443">
        <v>1.44897</v>
      </c>
      <c r="GZ443">
        <v>2.32178</v>
      </c>
      <c r="HA443">
        <v>1.55151</v>
      </c>
      <c r="HB443">
        <v>2.38281</v>
      </c>
      <c r="HC443">
        <v>30.6093</v>
      </c>
      <c r="HD443">
        <v>14.2809</v>
      </c>
      <c r="HE443">
        <v>18</v>
      </c>
      <c r="HF443">
        <v>617.851</v>
      </c>
      <c r="HG443">
        <v>426.918</v>
      </c>
      <c r="HH443">
        <v>20.7524</v>
      </c>
      <c r="HI443">
        <v>26.8027</v>
      </c>
      <c r="HJ443">
        <v>30.0004</v>
      </c>
      <c r="HK443">
        <v>26.7695</v>
      </c>
      <c r="HL443">
        <v>26.7009</v>
      </c>
      <c r="HM443">
        <v>39.9696</v>
      </c>
      <c r="HN443">
        <v>46.8083</v>
      </c>
      <c r="HO443">
        <v>0</v>
      </c>
      <c r="HP443">
        <v>20.7494</v>
      </c>
      <c r="HQ443">
        <v>862.404</v>
      </c>
      <c r="HR443">
        <v>13.9005</v>
      </c>
      <c r="HS443">
        <v>99.8013</v>
      </c>
      <c r="HT443">
        <v>101.181</v>
      </c>
    </row>
    <row r="444" spans="1:228">
      <c r="A444">
        <v>428</v>
      </c>
      <c r="B444">
        <v>1728495151</v>
      </c>
      <c r="C444">
        <v>4213.5</v>
      </c>
      <c r="D444" t="s">
        <v>1226</v>
      </c>
      <c r="E444" t="s">
        <v>1227</v>
      </c>
      <c r="F444">
        <v>5</v>
      </c>
      <c r="G444" t="s">
        <v>357</v>
      </c>
      <c r="H444" t="s">
        <v>1090</v>
      </c>
      <c r="I444" t="s">
        <v>359</v>
      </c>
      <c r="J444" t="s">
        <v>1091</v>
      </c>
      <c r="K444">
        <v>1728495143.214286</v>
      </c>
      <c r="L444">
        <f>(M444)/1000</f>
        <v>0</v>
      </c>
      <c r="M444">
        <f>IF(BH444, AP444, AJ444)</f>
        <v>0</v>
      </c>
      <c r="N444">
        <f>IF(BH444, AK444, AI444)</f>
        <v>0</v>
      </c>
      <c r="O444">
        <f>BJ444 - IF(AW444&gt;1, N444*BD444*100.0/(AY444), 0)</f>
        <v>0</v>
      </c>
      <c r="P444">
        <f>((V444-L444/2)*O444-N444)/(V444+L444/2)</f>
        <v>0</v>
      </c>
      <c r="Q444">
        <f>P444*(BQ444+BR444)/1000.0</f>
        <v>0</v>
      </c>
      <c r="R444">
        <f>(BJ444 - IF(AW444&gt;1, N444*BD444*100.0/(AY444), 0))*(BQ444+BR444)/1000.0</f>
        <v>0</v>
      </c>
      <c r="S444">
        <f>2.0/((1/U444-1/T444)+SIGN(U444)*SQRT((1/U444-1/T444)*(1/U444-1/T444) + 4*BE444/((BE444+1)*(BE444+1))*(2*1/U444*1/T444-1/T444*1/T444)))</f>
        <v>0</v>
      </c>
      <c r="T444">
        <f>IF(LEFT(BF444,1)&lt;&gt;"0",IF(LEFT(BF444,1)="1",3.0,BG444),$D$5+$E$5*(BX444*BQ444/($K$5*1000))+$F$5*(BX444*BQ444/($K$5*1000))*MAX(MIN(BD444,$J$5),$I$5)*MAX(MIN(BD444,$J$5),$I$5)+$G$5*MAX(MIN(BD444,$J$5),$I$5)*(BX444*BQ444/($K$5*1000))+$H$5*(BX444*BQ444/($K$5*1000))*(BX444*BQ444/($K$5*1000)))</f>
        <v>0</v>
      </c>
      <c r="U444">
        <f>L444*(1000-(1000*0.61365*exp(17.502*Y444/(240.97+Y444))/(BQ444+BR444)+BL444)/2)/(1000*0.61365*exp(17.502*Y444/(240.97+Y444))/(BQ444+BR444)-BL444)</f>
        <v>0</v>
      </c>
      <c r="V444">
        <f>1/((BE444+1)/(S444/1.6)+1/(T444/1.37)) + BE444/((BE444+1)/(S444/1.6) + BE444/(T444/1.37))</f>
        <v>0</v>
      </c>
      <c r="W444">
        <f>(AZ444*BC444)</f>
        <v>0</v>
      </c>
      <c r="X444">
        <f>(BS444+(W444+2*0.95*5.67E-8*(((BS444+$B$7)+273)^4-(BS444+273)^4)-44100*L444)/(1.84*29.3*T444+8*0.95*5.67E-8*(BS444+273)^3))</f>
        <v>0</v>
      </c>
      <c r="Y444">
        <f>($C$7*BT444+$D$7*BU444+$E$7*X444)</f>
        <v>0</v>
      </c>
      <c r="Z444">
        <f>0.61365*exp(17.502*Y444/(240.97+Y444))</f>
        <v>0</v>
      </c>
      <c r="AA444">
        <f>(AB444/AC444*100)</f>
        <v>0</v>
      </c>
      <c r="AB444">
        <f>BL444*(BQ444+BR444)/1000</f>
        <v>0</v>
      </c>
      <c r="AC444">
        <f>0.61365*exp(17.502*BS444/(240.97+BS444))</f>
        <v>0</v>
      </c>
      <c r="AD444">
        <f>(Z444-BL444*(BQ444+BR444)/1000)</f>
        <v>0</v>
      </c>
      <c r="AE444">
        <f>(-L444*44100)</f>
        <v>0</v>
      </c>
      <c r="AF444">
        <f>2*29.3*T444*0.92*(BS444-Y444)</f>
        <v>0</v>
      </c>
      <c r="AG444">
        <f>2*0.95*5.67E-8*(((BS444+$B$7)+273)^4-(Y444+273)^4)</f>
        <v>0</v>
      </c>
      <c r="AH444">
        <f>W444+AG444+AE444+AF444</f>
        <v>0</v>
      </c>
      <c r="AI444">
        <f>BP444*AW444*(BK444-BJ444*(1000-AW444*BM444)/(1000-AW444*BL444))/(100*BD444)</f>
        <v>0</v>
      </c>
      <c r="AJ444">
        <f>1000*BP444*AW444*(BL444-BM444)/(100*BD444*(1000-AW444*BL444))</f>
        <v>0</v>
      </c>
      <c r="AK444">
        <f>(AL444 - AM444 - BQ444*1E3/(8.314*(BS444+273.15)) * AO444/BP444 * AN444) * BP444/(100*BD444) * (1000 - BM444)/1000</f>
        <v>0</v>
      </c>
      <c r="AL444">
        <v>865.8428120957703</v>
      </c>
      <c r="AM444">
        <v>841.0806303030307</v>
      </c>
      <c r="AN444">
        <v>2.544720239343956</v>
      </c>
      <c r="AO444">
        <v>66.78554749712461</v>
      </c>
      <c r="AP444">
        <f>(AR444 - AQ444 + BQ444*1E3/(8.314*(BS444+273.15)) * AT444/BP444 * AS444) * BP444/(100*BD444) * 1000/(1000 - AR444)</f>
        <v>0</v>
      </c>
      <c r="AQ444">
        <v>13.97171435999046</v>
      </c>
      <c r="AR444">
        <v>16.10823818181818</v>
      </c>
      <c r="AS444">
        <v>-1.1600898517139E-05</v>
      </c>
      <c r="AT444">
        <v>79.48988405471586</v>
      </c>
      <c r="AU444">
        <v>0</v>
      </c>
      <c r="AV444">
        <v>0</v>
      </c>
      <c r="AW444">
        <f>IF(AU444*$H$13&gt;=AY444,1.0,(AY444/(AY444-AU444*$H$13)))</f>
        <v>0</v>
      </c>
      <c r="AX444">
        <f>(AW444-1)*100</f>
        <v>0</v>
      </c>
      <c r="AY444">
        <f>MAX(0,($B$13+$C$13*BX444)/(1+$D$13*BX444)*BQ444/(BS444+273)*$E$13)</f>
        <v>0</v>
      </c>
      <c r="AZ444">
        <f>$B$11*BY444+$C$11*BZ444+$F$11*CK444*(1-CN444)</f>
        <v>0</v>
      </c>
      <c r="BA444">
        <f>AZ444*BB444</f>
        <v>0</v>
      </c>
      <c r="BB444">
        <f>($B$11*$D$9+$C$11*$D$9+$F$11*((CX444+CP444)/MAX(CX444+CP444+CY444, 0.1)*$I$9+CY444/MAX(CX444+CP444+CY444, 0.1)*$J$9))/($B$11+$C$11+$F$11)</f>
        <v>0</v>
      </c>
      <c r="BC444">
        <f>($B$11*$K$9+$C$11*$K$9+$F$11*((CX444+CP444)/MAX(CX444+CP444+CY444, 0.1)*$P$9+CY444/MAX(CX444+CP444+CY444, 0.1)*$Q$9))/($B$11+$C$11+$F$11)</f>
        <v>0</v>
      </c>
      <c r="BD444">
        <v>6</v>
      </c>
      <c r="BE444">
        <v>0.5</v>
      </c>
      <c r="BF444" t="s">
        <v>361</v>
      </c>
      <c r="BG444">
        <v>2</v>
      </c>
      <c r="BH444" t="b">
        <v>1</v>
      </c>
      <c r="BI444">
        <v>1728495143.214286</v>
      </c>
      <c r="BJ444">
        <v>809.2573214285715</v>
      </c>
      <c r="BK444">
        <v>840.2964642857144</v>
      </c>
      <c r="BL444">
        <v>16.11203571428571</v>
      </c>
      <c r="BM444">
        <v>13.96535</v>
      </c>
      <c r="BN444">
        <v>817.5373214285713</v>
      </c>
      <c r="BO444">
        <v>16.20253571428571</v>
      </c>
      <c r="BP444">
        <v>600.0092142857144</v>
      </c>
      <c r="BQ444">
        <v>97.51112500000001</v>
      </c>
      <c r="BR444">
        <v>0.0999638357142857</v>
      </c>
      <c r="BS444">
        <v>24.77817857142857</v>
      </c>
      <c r="BT444">
        <v>25.00939285714286</v>
      </c>
      <c r="BU444">
        <v>999.9000000000002</v>
      </c>
      <c r="BV444">
        <v>0</v>
      </c>
      <c r="BW444">
        <v>0</v>
      </c>
      <c r="BX444">
        <v>9990.801071428572</v>
      </c>
      <c r="BY444">
        <v>0</v>
      </c>
      <c r="BZ444">
        <v>75.67899285714284</v>
      </c>
      <c r="CA444">
        <v>-31.03912857142857</v>
      </c>
      <c r="CB444">
        <v>822.5095714285713</v>
      </c>
      <c r="CC444">
        <v>852.1977499999999</v>
      </c>
      <c r="CD444">
        <v>2.146673214285714</v>
      </c>
      <c r="CE444">
        <v>840.2964642857144</v>
      </c>
      <c r="CF444">
        <v>13.96535</v>
      </c>
      <c r="CG444">
        <v>1.571103928571429</v>
      </c>
      <c r="CH444">
        <v>1.361778214285714</v>
      </c>
      <c r="CI444">
        <v>13.67825714285714</v>
      </c>
      <c r="CJ444">
        <v>11.498575</v>
      </c>
      <c r="CK444">
        <v>1600.000357142857</v>
      </c>
      <c r="CL444">
        <v>0.6919910714285715</v>
      </c>
      <c r="CM444">
        <v>0.3080089285714286</v>
      </c>
      <c r="CN444">
        <v>0</v>
      </c>
      <c r="CO444">
        <v>2.192164285714286</v>
      </c>
      <c r="CP444">
        <v>0</v>
      </c>
      <c r="CQ444">
        <v>5604.376428571429</v>
      </c>
      <c r="CR444">
        <v>13790.14642857143</v>
      </c>
      <c r="CS444">
        <v>40.26535714285713</v>
      </c>
      <c r="CT444">
        <v>40.71189285714286</v>
      </c>
      <c r="CU444">
        <v>40.75864285714285</v>
      </c>
      <c r="CV444">
        <v>39.27435714285713</v>
      </c>
      <c r="CW444">
        <v>39.33239285714286</v>
      </c>
      <c r="CX444">
        <v>1107.1875</v>
      </c>
      <c r="CY444">
        <v>492.8128571428571</v>
      </c>
      <c r="CZ444">
        <v>0</v>
      </c>
      <c r="DA444">
        <v>1728495208</v>
      </c>
      <c r="DB444">
        <v>0</v>
      </c>
      <c r="DC444">
        <v>1728490956.5</v>
      </c>
      <c r="DD444" t="s">
        <v>362</v>
      </c>
      <c r="DE444">
        <v>1728490952.5</v>
      </c>
      <c r="DF444">
        <v>1728490956.5</v>
      </c>
      <c r="DG444">
        <v>1</v>
      </c>
      <c r="DH444">
        <v>-0.065</v>
      </c>
      <c r="DI444">
        <v>-0.008</v>
      </c>
      <c r="DJ444">
        <v>-3.246</v>
      </c>
      <c r="DK444">
        <v>-0.091</v>
      </c>
      <c r="DL444">
        <v>52</v>
      </c>
      <c r="DM444">
        <v>15</v>
      </c>
      <c r="DN444">
        <v>0.25</v>
      </c>
      <c r="DO444">
        <v>0.13</v>
      </c>
      <c r="DP444">
        <v>-31.026285</v>
      </c>
      <c r="DQ444">
        <v>-0.3311031894933897</v>
      </c>
      <c r="DR444">
        <v>0.07816854402507435</v>
      </c>
      <c r="DS444">
        <v>0</v>
      </c>
      <c r="DT444">
        <v>2.14921875</v>
      </c>
      <c r="DU444">
        <v>-0.05722457786116877</v>
      </c>
      <c r="DV444">
        <v>0.006124847421568991</v>
      </c>
      <c r="DW444">
        <v>1</v>
      </c>
      <c r="DX444">
        <v>1</v>
      </c>
      <c r="DY444">
        <v>2</v>
      </c>
      <c r="DZ444" t="s">
        <v>363</v>
      </c>
      <c r="EA444">
        <v>3.2296</v>
      </c>
      <c r="EB444">
        <v>2.7043</v>
      </c>
      <c r="EC444">
        <v>0.16546</v>
      </c>
      <c r="ED444">
        <v>0.16883</v>
      </c>
      <c r="EE444">
        <v>0.08421439999999999</v>
      </c>
      <c r="EF444">
        <v>0.0759363</v>
      </c>
      <c r="EG444">
        <v>27400</v>
      </c>
      <c r="EH444">
        <v>26585.9</v>
      </c>
      <c r="EI444">
        <v>31444.7</v>
      </c>
      <c r="EJ444">
        <v>30325.5</v>
      </c>
      <c r="EK444">
        <v>38583.2</v>
      </c>
      <c r="EL444">
        <v>37054.3</v>
      </c>
      <c r="EM444">
        <v>44078</v>
      </c>
      <c r="EN444">
        <v>42341.6</v>
      </c>
      <c r="EO444">
        <v>2.15272</v>
      </c>
      <c r="EP444">
        <v>1.852</v>
      </c>
      <c r="EQ444">
        <v>0.0617653</v>
      </c>
      <c r="ER444">
        <v>0</v>
      </c>
      <c r="ES444">
        <v>23.9909</v>
      </c>
      <c r="ET444">
        <v>999.9</v>
      </c>
      <c r="EU444">
        <v>69.09999999999999</v>
      </c>
      <c r="EV444">
        <v>25.5</v>
      </c>
      <c r="EW444">
        <v>23.2125</v>
      </c>
      <c r="EX444">
        <v>61.2819</v>
      </c>
      <c r="EY444">
        <v>24.7636</v>
      </c>
      <c r="EZ444">
        <v>1</v>
      </c>
      <c r="FA444">
        <v>-0.00581809</v>
      </c>
      <c r="FB444">
        <v>2.1316</v>
      </c>
      <c r="FC444">
        <v>20.1854</v>
      </c>
      <c r="FD444">
        <v>5.21774</v>
      </c>
      <c r="FE444">
        <v>11.998</v>
      </c>
      <c r="FF444">
        <v>4.964</v>
      </c>
      <c r="FG444">
        <v>3.29548</v>
      </c>
      <c r="FH444">
        <v>9999</v>
      </c>
      <c r="FI444">
        <v>9999</v>
      </c>
      <c r="FJ444">
        <v>9999</v>
      </c>
      <c r="FK444">
        <v>149.2</v>
      </c>
      <c r="FL444">
        <v>4.97096</v>
      </c>
      <c r="FM444">
        <v>1.86768</v>
      </c>
      <c r="FN444">
        <v>1.85898</v>
      </c>
      <c r="FO444">
        <v>1.86509</v>
      </c>
      <c r="FP444">
        <v>1.8631</v>
      </c>
      <c r="FQ444">
        <v>1.86446</v>
      </c>
      <c r="FR444">
        <v>1.85989</v>
      </c>
      <c r="FS444">
        <v>1.86401</v>
      </c>
      <c r="FT444">
        <v>0</v>
      </c>
      <c r="FU444">
        <v>0</v>
      </c>
      <c r="FV444">
        <v>0</v>
      </c>
      <c r="FW444">
        <v>0</v>
      </c>
      <c r="FX444" t="s">
        <v>364</v>
      </c>
      <c r="FY444" t="s">
        <v>365</v>
      </c>
      <c r="FZ444" t="s">
        <v>366</v>
      </c>
      <c r="GA444" t="s">
        <v>366</v>
      </c>
      <c r="GB444" t="s">
        <v>366</v>
      </c>
      <c r="GC444" t="s">
        <v>366</v>
      </c>
      <c r="GD444">
        <v>0</v>
      </c>
      <c r="GE444">
        <v>100</v>
      </c>
      <c r="GF444">
        <v>100</v>
      </c>
      <c r="GG444">
        <v>-8.401999999999999</v>
      </c>
      <c r="GH444">
        <v>-0.0905</v>
      </c>
      <c r="GI444">
        <v>-2.868309889394353</v>
      </c>
      <c r="GJ444">
        <v>-0.006773961979547998</v>
      </c>
      <c r="GK444">
        <v>-8.296070481250098E-08</v>
      </c>
      <c r="GL444">
        <v>3.322967193956903E-10</v>
      </c>
      <c r="GM444">
        <v>-0.07871069313407227</v>
      </c>
      <c r="GN444">
        <v>-0.00208336341840114</v>
      </c>
      <c r="GO444">
        <v>8.801746095907445E-05</v>
      </c>
      <c r="GP444">
        <v>-2.677693255255651E-07</v>
      </c>
      <c r="GQ444">
        <v>3</v>
      </c>
      <c r="GR444">
        <v>2052</v>
      </c>
      <c r="GS444">
        <v>2</v>
      </c>
      <c r="GT444">
        <v>18</v>
      </c>
      <c r="GU444">
        <v>70</v>
      </c>
      <c r="GV444">
        <v>69.90000000000001</v>
      </c>
      <c r="GW444">
        <v>2.0166</v>
      </c>
      <c r="GX444">
        <v>2.36084</v>
      </c>
      <c r="GY444">
        <v>1.44775</v>
      </c>
      <c r="GZ444">
        <v>2.323</v>
      </c>
      <c r="HA444">
        <v>1.55151</v>
      </c>
      <c r="HB444">
        <v>2.33032</v>
      </c>
      <c r="HC444">
        <v>30.6309</v>
      </c>
      <c r="HD444">
        <v>14.2809</v>
      </c>
      <c r="HE444">
        <v>18</v>
      </c>
      <c r="HF444">
        <v>617.814</v>
      </c>
      <c r="HG444">
        <v>426.791</v>
      </c>
      <c r="HH444">
        <v>20.745</v>
      </c>
      <c r="HI444">
        <v>26.8061</v>
      </c>
      <c r="HJ444">
        <v>30.0002</v>
      </c>
      <c r="HK444">
        <v>26.7729</v>
      </c>
      <c r="HL444">
        <v>26.7054</v>
      </c>
      <c r="HM444">
        <v>40.4662</v>
      </c>
      <c r="HN444">
        <v>47.0783</v>
      </c>
      <c r="HO444">
        <v>0</v>
      </c>
      <c r="HP444">
        <v>20.7441</v>
      </c>
      <c r="HQ444">
        <v>877.431</v>
      </c>
      <c r="HR444">
        <v>13.9005</v>
      </c>
      <c r="HS444">
        <v>99.8006</v>
      </c>
      <c r="HT444">
        <v>101.18</v>
      </c>
    </row>
    <row r="445" spans="1:228">
      <c r="A445">
        <v>429</v>
      </c>
      <c r="B445">
        <v>1728495156</v>
      </c>
      <c r="C445">
        <v>4218.5</v>
      </c>
      <c r="D445" t="s">
        <v>1228</v>
      </c>
      <c r="E445" t="s">
        <v>1229</v>
      </c>
      <c r="F445">
        <v>5</v>
      </c>
      <c r="G445" t="s">
        <v>357</v>
      </c>
      <c r="H445" t="s">
        <v>1090</v>
      </c>
      <c r="I445" t="s">
        <v>359</v>
      </c>
      <c r="J445" t="s">
        <v>1091</v>
      </c>
      <c r="K445">
        <v>1728495148.5</v>
      </c>
      <c r="L445">
        <f>(M445)/1000</f>
        <v>0</v>
      </c>
      <c r="M445">
        <f>IF(BH445, AP445, AJ445)</f>
        <v>0</v>
      </c>
      <c r="N445">
        <f>IF(BH445, AK445, AI445)</f>
        <v>0</v>
      </c>
      <c r="O445">
        <f>BJ445 - IF(AW445&gt;1, N445*BD445*100.0/(AY445), 0)</f>
        <v>0</v>
      </c>
      <c r="P445">
        <f>((V445-L445/2)*O445-N445)/(V445+L445/2)</f>
        <v>0</v>
      </c>
      <c r="Q445">
        <f>P445*(BQ445+BR445)/1000.0</f>
        <v>0</v>
      </c>
      <c r="R445">
        <f>(BJ445 - IF(AW445&gt;1, N445*BD445*100.0/(AY445), 0))*(BQ445+BR445)/1000.0</f>
        <v>0</v>
      </c>
      <c r="S445">
        <f>2.0/((1/U445-1/T445)+SIGN(U445)*SQRT((1/U445-1/T445)*(1/U445-1/T445) + 4*BE445/((BE445+1)*(BE445+1))*(2*1/U445*1/T445-1/T445*1/T445)))</f>
        <v>0</v>
      </c>
      <c r="T445">
        <f>IF(LEFT(BF445,1)&lt;&gt;"0",IF(LEFT(BF445,1)="1",3.0,BG445),$D$5+$E$5*(BX445*BQ445/($K$5*1000))+$F$5*(BX445*BQ445/($K$5*1000))*MAX(MIN(BD445,$J$5),$I$5)*MAX(MIN(BD445,$J$5),$I$5)+$G$5*MAX(MIN(BD445,$J$5),$I$5)*(BX445*BQ445/($K$5*1000))+$H$5*(BX445*BQ445/($K$5*1000))*(BX445*BQ445/($K$5*1000)))</f>
        <v>0</v>
      </c>
      <c r="U445">
        <f>L445*(1000-(1000*0.61365*exp(17.502*Y445/(240.97+Y445))/(BQ445+BR445)+BL445)/2)/(1000*0.61365*exp(17.502*Y445/(240.97+Y445))/(BQ445+BR445)-BL445)</f>
        <v>0</v>
      </c>
      <c r="V445">
        <f>1/((BE445+1)/(S445/1.6)+1/(T445/1.37)) + BE445/((BE445+1)/(S445/1.6) + BE445/(T445/1.37))</f>
        <v>0</v>
      </c>
      <c r="W445">
        <f>(AZ445*BC445)</f>
        <v>0</v>
      </c>
      <c r="X445">
        <f>(BS445+(W445+2*0.95*5.67E-8*(((BS445+$B$7)+273)^4-(BS445+273)^4)-44100*L445)/(1.84*29.3*T445+8*0.95*5.67E-8*(BS445+273)^3))</f>
        <v>0</v>
      </c>
      <c r="Y445">
        <f>($C$7*BT445+$D$7*BU445+$E$7*X445)</f>
        <v>0</v>
      </c>
      <c r="Z445">
        <f>0.61365*exp(17.502*Y445/(240.97+Y445))</f>
        <v>0</v>
      </c>
      <c r="AA445">
        <f>(AB445/AC445*100)</f>
        <v>0</v>
      </c>
      <c r="AB445">
        <f>BL445*(BQ445+BR445)/1000</f>
        <v>0</v>
      </c>
      <c r="AC445">
        <f>0.61365*exp(17.502*BS445/(240.97+BS445))</f>
        <v>0</v>
      </c>
      <c r="AD445">
        <f>(Z445-BL445*(BQ445+BR445)/1000)</f>
        <v>0</v>
      </c>
      <c r="AE445">
        <f>(-L445*44100)</f>
        <v>0</v>
      </c>
      <c r="AF445">
        <f>2*29.3*T445*0.92*(BS445-Y445)</f>
        <v>0</v>
      </c>
      <c r="AG445">
        <f>2*0.95*5.67E-8*(((BS445+$B$7)+273)^4-(Y445+273)^4)</f>
        <v>0</v>
      </c>
      <c r="AH445">
        <f>W445+AG445+AE445+AF445</f>
        <v>0</v>
      </c>
      <c r="AI445">
        <f>BP445*AW445*(BK445-BJ445*(1000-AW445*BM445)/(1000-AW445*BL445))/(100*BD445)</f>
        <v>0</v>
      </c>
      <c r="AJ445">
        <f>1000*BP445*AW445*(BL445-BM445)/(100*BD445*(1000-AW445*BL445))</f>
        <v>0</v>
      </c>
      <c r="AK445">
        <f>(AL445 - AM445 - BQ445*1E3/(8.314*(BS445+273.15)) * AO445/BP445 * AN445) * BP445/(100*BD445) * (1000 - BM445)/1000</f>
        <v>0</v>
      </c>
      <c r="AL445">
        <v>878.7113947621557</v>
      </c>
      <c r="AM445">
        <v>853.8924303030298</v>
      </c>
      <c r="AN445">
        <v>2.564543652106309</v>
      </c>
      <c r="AO445">
        <v>66.78554749712461</v>
      </c>
      <c r="AP445">
        <f>(AR445 - AQ445 + BQ445*1E3/(8.314*(BS445+273.15)) * AT445/BP445 * AS445) * BP445/(100*BD445) * 1000/(1000 - AR445)</f>
        <v>0</v>
      </c>
      <c r="AQ445">
        <v>13.93313337106201</v>
      </c>
      <c r="AR445">
        <v>16.09002969696969</v>
      </c>
      <c r="AS445">
        <v>-6.031452155544655E-05</v>
      </c>
      <c r="AT445">
        <v>79.48988405471586</v>
      </c>
      <c r="AU445">
        <v>0</v>
      </c>
      <c r="AV445">
        <v>0</v>
      </c>
      <c r="AW445">
        <f>IF(AU445*$H$13&gt;=AY445,1.0,(AY445/(AY445-AU445*$H$13)))</f>
        <v>0</v>
      </c>
      <c r="AX445">
        <f>(AW445-1)*100</f>
        <v>0</v>
      </c>
      <c r="AY445">
        <f>MAX(0,($B$13+$C$13*BX445)/(1+$D$13*BX445)*BQ445/(BS445+273)*$E$13)</f>
        <v>0</v>
      </c>
      <c r="AZ445">
        <f>$B$11*BY445+$C$11*BZ445+$F$11*CK445*(1-CN445)</f>
        <v>0</v>
      </c>
      <c r="BA445">
        <f>AZ445*BB445</f>
        <v>0</v>
      </c>
      <c r="BB445">
        <f>($B$11*$D$9+$C$11*$D$9+$F$11*((CX445+CP445)/MAX(CX445+CP445+CY445, 0.1)*$I$9+CY445/MAX(CX445+CP445+CY445, 0.1)*$J$9))/($B$11+$C$11+$F$11)</f>
        <v>0</v>
      </c>
      <c r="BC445">
        <f>($B$11*$K$9+$C$11*$K$9+$F$11*((CX445+CP445)/MAX(CX445+CP445+CY445, 0.1)*$P$9+CY445/MAX(CX445+CP445+CY445, 0.1)*$Q$9))/($B$11+$C$11+$F$11)</f>
        <v>0</v>
      </c>
      <c r="BD445">
        <v>6</v>
      </c>
      <c r="BE445">
        <v>0.5</v>
      </c>
      <c r="BF445" t="s">
        <v>361</v>
      </c>
      <c r="BG445">
        <v>2</v>
      </c>
      <c r="BH445" t="b">
        <v>1</v>
      </c>
      <c r="BI445">
        <v>1728495148.5</v>
      </c>
      <c r="BJ445">
        <v>822.5297407407409</v>
      </c>
      <c r="BK445">
        <v>853.6232592592592</v>
      </c>
      <c r="BL445">
        <v>16.10712962962963</v>
      </c>
      <c r="BM445">
        <v>13.95602592592593</v>
      </c>
      <c r="BN445">
        <v>830.893111111111</v>
      </c>
      <c r="BO445">
        <v>16.19762962962963</v>
      </c>
      <c r="BP445">
        <v>599.9818888888889</v>
      </c>
      <c r="BQ445">
        <v>97.51122962962963</v>
      </c>
      <c r="BR445">
        <v>0.09987077037037037</v>
      </c>
      <c r="BS445">
        <v>24.76888888888889</v>
      </c>
      <c r="BT445">
        <v>25.00588888888889</v>
      </c>
      <c r="BU445">
        <v>999.9000000000001</v>
      </c>
      <c r="BV445">
        <v>0</v>
      </c>
      <c r="BW445">
        <v>0</v>
      </c>
      <c r="BX445">
        <v>10004.32703703704</v>
      </c>
      <c r="BY445">
        <v>0</v>
      </c>
      <c r="BZ445">
        <v>75.71216666666666</v>
      </c>
      <c r="CA445">
        <v>-31.09351481481482</v>
      </c>
      <c r="CB445">
        <v>835.9952222222222</v>
      </c>
      <c r="CC445">
        <v>865.7049629629631</v>
      </c>
      <c r="CD445">
        <v>2.151087777777778</v>
      </c>
      <c r="CE445">
        <v>853.6232592592592</v>
      </c>
      <c r="CF445">
        <v>13.95602592592593</v>
      </c>
      <c r="CG445">
        <v>1.570626296296296</v>
      </c>
      <c r="CH445">
        <v>1.360870370370371</v>
      </c>
      <c r="CI445">
        <v>13.67358888888889</v>
      </c>
      <c r="CJ445">
        <v>11.48848518518519</v>
      </c>
      <c r="CK445">
        <v>1600.006296296297</v>
      </c>
      <c r="CL445">
        <v>0.691989888888889</v>
      </c>
      <c r="CM445">
        <v>0.3080101111111112</v>
      </c>
      <c r="CN445">
        <v>0</v>
      </c>
      <c r="CO445">
        <v>2.217255555555556</v>
      </c>
      <c r="CP445">
        <v>0</v>
      </c>
      <c r="CQ445">
        <v>5611.794074074074</v>
      </c>
      <c r="CR445">
        <v>13790.18518518519</v>
      </c>
      <c r="CS445">
        <v>40.19885185185185</v>
      </c>
      <c r="CT445">
        <v>40.65955555555555</v>
      </c>
      <c r="CU445">
        <v>40.70581481481481</v>
      </c>
      <c r="CV445">
        <v>39.16877777777777</v>
      </c>
      <c r="CW445">
        <v>39.26596296296297</v>
      </c>
      <c r="CX445">
        <v>1107.18962962963</v>
      </c>
      <c r="CY445">
        <v>492.8166666666667</v>
      </c>
      <c r="CZ445">
        <v>0</v>
      </c>
      <c r="DA445">
        <v>1728495212.8</v>
      </c>
      <c r="DB445">
        <v>0</v>
      </c>
      <c r="DC445">
        <v>1728490956.5</v>
      </c>
      <c r="DD445" t="s">
        <v>362</v>
      </c>
      <c r="DE445">
        <v>1728490952.5</v>
      </c>
      <c r="DF445">
        <v>1728490956.5</v>
      </c>
      <c r="DG445">
        <v>1</v>
      </c>
      <c r="DH445">
        <v>-0.065</v>
      </c>
      <c r="DI445">
        <v>-0.008</v>
      </c>
      <c r="DJ445">
        <v>-3.246</v>
      </c>
      <c r="DK445">
        <v>-0.091</v>
      </c>
      <c r="DL445">
        <v>52</v>
      </c>
      <c r="DM445">
        <v>15</v>
      </c>
      <c r="DN445">
        <v>0.25</v>
      </c>
      <c r="DO445">
        <v>0.13</v>
      </c>
      <c r="DP445">
        <v>-31.054265</v>
      </c>
      <c r="DQ445">
        <v>-0.3901080675422998</v>
      </c>
      <c r="DR445">
        <v>0.08323658916005612</v>
      </c>
      <c r="DS445">
        <v>0</v>
      </c>
      <c r="DT445">
        <v>2.1506415</v>
      </c>
      <c r="DU445">
        <v>0.02527632270168417</v>
      </c>
      <c r="DV445">
        <v>0.008502391590017512</v>
      </c>
      <c r="DW445">
        <v>1</v>
      </c>
      <c r="DX445">
        <v>1</v>
      </c>
      <c r="DY445">
        <v>2</v>
      </c>
      <c r="DZ445" t="s">
        <v>363</v>
      </c>
      <c r="EA445">
        <v>3.22962</v>
      </c>
      <c r="EB445">
        <v>2.7042</v>
      </c>
      <c r="EC445">
        <v>0.16711</v>
      </c>
      <c r="ED445">
        <v>0.170449</v>
      </c>
      <c r="EE445">
        <v>0.0841382</v>
      </c>
      <c r="EF445">
        <v>0.07584249999999999</v>
      </c>
      <c r="EG445">
        <v>27345.2</v>
      </c>
      <c r="EH445">
        <v>26534.1</v>
      </c>
      <c r="EI445">
        <v>31444</v>
      </c>
      <c r="EJ445">
        <v>30325.3</v>
      </c>
      <c r="EK445">
        <v>38585.7</v>
      </c>
      <c r="EL445">
        <v>37057.9</v>
      </c>
      <c r="EM445">
        <v>44077.1</v>
      </c>
      <c r="EN445">
        <v>42341.4</v>
      </c>
      <c r="EO445">
        <v>2.15237</v>
      </c>
      <c r="EP445">
        <v>1.85242</v>
      </c>
      <c r="EQ445">
        <v>0.0623576</v>
      </c>
      <c r="ER445">
        <v>0</v>
      </c>
      <c r="ES445">
        <v>23.9873</v>
      </c>
      <c r="ET445">
        <v>999.9</v>
      </c>
      <c r="EU445">
        <v>69.09999999999999</v>
      </c>
      <c r="EV445">
        <v>25.5</v>
      </c>
      <c r="EW445">
        <v>23.2134</v>
      </c>
      <c r="EX445">
        <v>61.2019</v>
      </c>
      <c r="EY445">
        <v>24.4471</v>
      </c>
      <c r="EZ445">
        <v>1</v>
      </c>
      <c r="FA445">
        <v>-0.00565549</v>
      </c>
      <c r="FB445">
        <v>2.12262</v>
      </c>
      <c r="FC445">
        <v>20.1855</v>
      </c>
      <c r="FD445">
        <v>5.21714</v>
      </c>
      <c r="FE445">
        <v>11.998</v>
      </c>
      <c r="FF445">
        <v>4.9635</v>
      </c>
      <c r="FG445">
        <v>3.29548</v>
      </c>
      <c r="FH445">
        <v>9999</v>
      </c>
      <c r="FI445">
        <v>9999</v>
      </c>
      <c r="FJ445">
        <v>9999</v>
      </c>
      <c r="FK445">
        <v>149.2</v>
      </c>
      <c r="FL445">
        <v>4.97095</v>
      </c>
      <c r="FM445">
        <v>1.86768</v>
      </c>
      <c r="FN445">
        <v>1.85898</v>
      </c>
      <c r="FO445">
        <v>1.86509</v>
      </c>
      <c r="FP445">
        <v>1.8631</v>
      </c>
      <c r="FQ445">
        <v>1.86445</v>
      </c>
      <c r="FR445">
        <v>1.85989</v>
      </c>
      <c r="FS445">
        <v>1.86401</v>
      </c>
      <c r="FT445">
        <v>0</v>
      </c>
      <c r="FU445">
        <v>0</v>
      </c>
      <c r="FV445">
        <v>0</v>
      </c>
      <c r="FW445">
        <v>0</v>
      </c>
      <c r="FX445" t="s">
        <v>364</v>
      </c>
      <c r="FY445" t="s">
        <v>365</v>
      </c>
      <c r="FZ445" t="s">
        <v>366</v>
      </c>
      <c r="GA445" t="s">
        <v>366</v>
      </c>
      <c r="GB445" t="s">
        <v>366</v>
      </c>
      <c r="GC445" t="s">
        <v>366</v>
      </c>
      <c r="GD445">
        <v>0</v>
      </c>
      <c r="GE445">
        <v>100</v>
      </c>
      <c r="GF445">
        <v>100</v>
      </c>
      <c r="GG445">
        <v>-8.481</v>
      </c>
      <c r="GH445">
        <v>-0.0905</v>
      </c>
      <c r="GI445">
        <v>-2.868309889394353</v>
      </c>
      <c r="GJ445">
        <v>-0.006773961979547998</v>
      </c>
      <c r="GK445">
        <v>-8.296070481250098E-08</v>
      </c>
      <c r="GL445">
        <v>3.322967193956903E-10</v>
      </c>
      <c r="GM445">
        <v>-0.07871069313407227</v>
      </c>
      <c r="GN445">
        <v>-0.00208336341840114</v>
      </c>
      <c r="GO445">
        <v>8.801746095907445E-05</v>
      </c>
      <c r="GP445">
        <v>-2.677693255255651E-07</v>
      </c>
      <c r="GQ445">
        <v>3</v>
      </c>
      <c r="GR445">
        <v>2052</v>
      </c>
      <c r="GS445">
        <v>2</v>
      </c>
      <c r="GT445">
        <v>18</v>
      </c>
      <c r="GU445">
        <v>70.09999999999999</v>
      </c>
      <c r="GV445">
        <v>70</v>
      </c>
      <c r="GW445">
        <v>2.04224</v>
      </c>
      <c r="GX445">
        <v>2.37549</v>
      </c>
      <c r="GY445">
        <v>1.44897</v>
      </c>
      <c r="GZ445">
        <v>2.32178</v>
      </c>
      <c r="HA445">
        <v>1.55151</v>
      </c>
      <c r="HB445">
        <v>2.2998</v>
      </c>
      <c r="HC445">
        <v>30.6309</v>
      </c>
      <c r="HD445">
        <v>14.2634</v>
      </c>
      <c r="HE445">
        <v>18</v>
      </c>
      <c r="HF445">
        <v>617.604</v>
      </c>
      <c r="HG445">
        <v>427.069</v>
      </c>
      <c r="HH445">
        <v>20.7404</v>
      </c>
      <c r="HI445">
        <v>26.8095</v>
      </c>
      <c r="HJ445">
        <v>30.0003</v>
      </c>
      <c r="HK445">
        <v>26.7767</v>
      </c>
      <c r="HL445">
        <v>26.7093</v>
      </c>
      <c r="HM445">
        <v>40.9111</v>
      </c>
      <c r="HN445">
        <v>47.0783</v>
      </c>
      <c r="HO445">
        <v>0</v>
      </c>
      <c r="HP445">
        <v>20.7389</v>
      </c>
      <c r="HQ445">
        <v>887.448</v>
      </c>
      <c r="HR445">
        <v>13.904</v>
      </c>
      <c r="HS445">
        <v>99.7985</v>
      </c>
      <c r="HT445">
        <v>101.18</v>
      </c>
    </row>
    <row r="446" spans="1:228">
      <c r="A446">
        <v>430</v>
      </c>
      <c r="B446">
        <v>1728495161</v>
      </c>
      <c r="C446">
        <v>4223.5</v>
      </c>
      <c r="D446" t="s">
        <v>1230</v>
      </c>
      <c r="E446" t="s">
        <v>1231</v>
      </c>
      <c r="F446">
        <v>5</v>
      </c>
      <c r="G446" t="s">
        <v>357</v>
      </c>
      <c r="H446" t="s">
        <v>1090</v>
      </c>
      <c r="I446" t="s">
        <v>359</v>
      </c>
      <c r="J446" t="s">
        <v>1091</v>
      </c>
      <c r="K446">
        <v>1728495153.214286</v>
      </c>
      <c r="L446">
        <f>(M446)/1000</f>
        <v>0</v>
      </c>
      <c r="M446">
        <f>IF(BH446, AP446, AJ446)</f>
        <v>0</v>
      </c>
      <c r="N446">
        <f>IF(BH446, AK446, AI446)</f>
        <v>0</v>
      </c>
      <c r="O446">
        <f>BJ446 - IF(AW446&gt;1, N446*BD446*100.0/(AY446), 0)</f>
        <v>0</v>
      </c>
      <c r="P446">
        <f>((V446-L446/2)*O446-N446)/(V446+L446/2)</f>
        <v>0</v>
      </c>
      <c r="Q446">
        <f>P446*(BQ446+BR446)/1000.0</f>
        <v>0</v>
      </c>
      <c r="R446">
        <f>(BJ446 - IF(AW446&gt;1, N446*BD446*100.0/(AY446), 0))*(BQ446+BR446)/1000.0</f>
        <v>0</v>
      </c>
      <c r="S446">
        <f>2.0/((1/U446-1/T446)+SIGN(U446)*SQRT((1/U446-1/T446)*(1/U446-1/T446) + 4*BE446/((BE446+1)*(BE446+1))*(2*1/U446*1/T446-1/T446*1/T446)))</f>
        <v>0</v>
      </c>
      <c r="T446">
        <f>IF(LEFT(BF446,1)&lt;&gt;"0",IF(LEFT(BF446,1)="1",3.0,BG446),$D$5+$E$5*(BX446*BQ446/($K$5*1000))+$F$5*(BX446*BQ446/($K$5*1000))*MAX(MIN(BD446,$J$5),$I$5)*MAX(MIN(BD446,$J$5),$I$5)+$G$5*MAX(MIN(BD446,$J$5),$I$5)*(BX446*BQ446/($K$5*1000))+$H$5*(BX446*BQ446/($K$5*1000))*(BX446*BQ446/($K$5*1000)))</f>
        <v>0</v>
      </c>
      <c r="U446">
        <f>L446*(1000-(1000*0.61365*exp(17.502*Y446/(240.97+Y446))/(BQ446+BR446)+BL446)/2)/(1000*0.61365*exp(17.502*Y446/(240.97+Y446))/(BQ446+BR446)-BL446)</f>
        <v>0</v>
      </c>
      <c r="V446">
        <f>1/((BE446+1)/(S446/1.6)+1/(T446/1.37)) + BE446/((BE446+1)/(S446/1.6) + BE446/(T446/1.37))</f>
        <v>0</v>
      </c>
      <c r="W446">
        <f>(AZ446*BC446)</f>
        <v>0</v>
      </c>
      <c r="X446">
        <f>(BS446+(W446+2*0.95*5.67E-8*(((BS446+$B$7)+273)^4-(BS446+273)^4)-44100*L446)/(1.84*29.3*T446+8*0.95*5.67E-8*(BS446+273)^3))</f>
        <v>0</v>
      </c>
      <c r="Y446">
        <f>($C$7*BT446+$D$7*BU446+$E$7*X446)</f>
        <v>0</v>
      </c>
      <c r="Z446">
        <f>0.61365*exp(17.502*Y446/(240.97+Y446))</f>
        <v>0</v>
      </c>
      <c r="AA446">
        <f>(AB446/AC446*100)</f>
        <v>0</v>
      </c>
      <c r="AB446">
        <f>BL446*(BQ446+BR446)/1000</f>
        <v>0</v>
      </c>
      <c r="AC446">
        <f>0.61365*exp(17.502*BS446/(240.97+BS446))</f>
        <v>0</v>
      </c>
      <c r="AD446">
        <f>(Z446-BL446*(BQ446+BR446)/1000)</f>
        <v>0</v>
      </c>
      <c r="AE446">
        <f>(-L446*44100)</f>
        <v>0</v>
      </c>
      <c r="AF446">
        <f>2*29.3*T446*0.92*(BS446-Y446)</f>
        <v>0</v>
      </c>
      <c r="AG446">
        <f>2*0.95*5.67E-8*(((BS446+$B$7)+273)^4-(Y446+273)^4)</f>
        <v>0</v>
      </c>
      <c r="AH446">
        <f>W446+AG446+AE446+AF446</f>
        <v>0</v>
      </c>
      <c r="AI446">
        <f>BP446*AW446*(BK446-BJ446*(1000-AW446*BM446)/(1000-AW446*BL446))/(100*BD446)</f>
        <v>0</v>
      </c>
      <c r="AJ446">
        <f>1000*BP446*AW446*(BL446-BM446)/(100*BD446*(1000-AW446*BL446))</f>
        <v>0</v>
      </c>
      <c r="AK446">
        <f>(AL446 - AM446 - BQ446*1E3/(8.314*(BS446+273.15)) * AO446/BP446 * AN446) * BP446/(100*BD446) * (1000 - BM446)/1000</f>
        <v>0</v>
      </c>
      <c r="AL446">
        <v>891.1799144093291</v>
      </c>
      <c r="AM446">
        <v>866.5678181818181</v>
      </c>
      <c r="AN446">
        <v>2.515222845586627</v>
      </c>
      <c r="AO446">
        <v>66.78554749712461</v>
      </c>
      <c r="AP446">
        <f>(AR446 - AQ446 + BQ446*1E3/(8.314*(BS446+273.15)) * AT446/BP446 * AS446) * BP446/(100*BD446) * 1000/(1000 - AR446)</f>
        <v>0</v>
      </c>
      <c r="AQ446">
        <v>13.92870562854503</v>
      </c>
      <c r="AR446">
        <v>16.07233393939394</v>
      </c>
      <c r="AS446">
        <v>-6.258683841977541E-05</v>
      </c>
      <c r="AT446">
        <v>79.48988405471586</v>
      </c>
      <c r="AU446">
        <v>0</v>
      </c>
      <c r="AV446">
        <v>0</v>
      </c>
      <c r="AW446">
        <f>IF(AU446*$H$13&gt;=AY446,1.0,(AY446/(AY446-AU446*$H$13)))</f>
        <v>0</v>
      </c>
      <c r="AX446">
        <f>(AW446-1)*100</f>
        <v>0</v>
      </c>
      <c r="AY446">
        <f>MAX(0,($B$13+$C$13*BX446)/(1+$D$13*BX446)*BQ446/(BS446+273)*$E$13)</f>
        <v>0</v>
      </c>
      <c r="AZ446">
        <f>$B$11*BY446+$C$11*BZ446+$F$11*CK446*(1-CN446)</f>
        <v>0</v>
      </c>
      <c r="BA446">
        <f>AZ446*BB446</f>
        <v>0</v>
      </c>
      <c r="BB446">
        <f>($B$11*$D$9+$C$11*$D$9+$F$11*((CX446+CP446)/MAX(CX446+CP446+CY446, 0.1)*$I$9+CY446/MAX(CX446+CP446+CY446, 0.1)*$J$9))/($B$11+$C$11+$F$11)</f>
        <v>0</v>
      </c>
      <c r="BC446">
        <f>($B$11*$K$9+$C$11*$K$9+$F$11*((CX446+CP446)/MAX(CX446+CP446+CY446, 0.1)*$P$9+CY446/MAX(CX446+CP446+CY446, 0.1)*$Q$9))/($B$11+$C$11+$F$11)</f>
        <v>0</v>
      </c>
      <c r="BD446">
        <v>6</v>
      </c>
      <c r="BE446">
        <v>0.5</v>
      </c>
      <c r="BF446" t="s">
        <v>361</v>
      </c>
      <c r="BG446">
        <v>2</v>
      </c>
      <c r="BH446" t="b">
        <v>1</v>
      </c>
      <c r="BI446">
        <v>1728495153.214286</v>
      </c>
      <c r="BJ446">
        <v>834.3847857142855</v>
      </c>
      <c r="BK446">
        <v>865.4098214285713</v>
      </c>
      <c r="BL446">
        <v>16.09637142857143</v>
      </c>
      <c r="BM446">
        <v>13.94448571428572</v>
      </c>
      <c r="BN446">
        <v>842.8222857142857</v>
      </c>
      <c r="BO446">
        <v>16.18688214285714</v>
      </c>
      <c r="BP446">
        <v>599.9907142857143</v>
      </c>
      <c r="BQ446">
        <v>97.51181428571429</v>
      </c>
      <c r="BR446">
        <v>0.09996126071428571</v>
      </c>
      <c r="BS446">
        <v>24.76298571428571</v>
      </c>
      <c r="BT446">
        <v>25.00553214285714</v>
      </c>
      <c r="BU446">
        <v>999.9000000000002</v>
      </c>
      <c r="BV446">
        <v>0</v>
      </c>
      <c r="BW446">
        <v>0</v>
      </c>
      <c r="BX446">
        <v>10004.62357142857</v>
      </c>
      <c r="BY446">
        <v>0</v>
      </c>
      <c r="BZ446">
        <v>75.73131428571428</v>
      </c>
      <c r="CA446">
        <v>-31.02510000000001</v>
      </c>
      <c r="CB446">
        <v>848.034857142857</v>
      </c>
      <c r="CC446">
        <v>877.6480357142856</v>
      </c>
      <c r="CD446">
        <v>2.151871785714286</v>
      </c>
      <c r="CE446">
        <v>865.4098214285713</v>
      </c>
      <c r="CF446">
        <v>13.94448571428572</v>
      </c>
      <c r="CG446">
        <v>1.569586071428571</v>
      </c>
      <c r="CH446">
        <v>1.359753571428572</v>
      </c>
      <c r="CI446">
        <v>13.66340714285714</v>
      </c>
      <c r="CJ446">
        <v>11.47607857142857</v>
      </c>
      <c r="CK446">
        <v>1600.020357142857</v>
      </c>
      <c r="CL446">
        <v>0.69199</v>
      </c>
      <c r="CM446">
        <v>0.30801</v>
      </c>
      <c r="CN446">
        <v>0</v>
      </c>
      <c r="CO446">
        <v>2.190307142857143</v>
      </c>
      <c r="CP446">
        <v>0</v>
      </c>
      <c r="CQ446">
        <v>5616.356785714285</v>
      </c>
      <c r="CR446">
        <v>13790.30714285714</v>
      </c>
      <c r="CS446">
        <v>40.1447857142857</v>
      </c>
      <c r="CT446">
        <v>40.60467857142857</v>
      </c>
      <c r="CU446">
        <v>40.66271428571429</v>
      </c>
      <c r="CV446">
        <v>39.07567857142857</v>
      </c>
      <c r="CW446">
        <v>39.20739285714285</v>
      </c>
      <c r="CX446">
        <v>1107.199642857143</v>
      </c>
      <c r="CY446">
        <v>492.8207142857142</v>
      </c>
      <c r="CZ446">
        <v>0</v>
      </c>
      <c r="DA446">
        <v>1728495217.6</v>
      </c>
      <c r="DB446">
        <v>0</v>
      </c>
      <c r="DC446">
        <v>1728490956.5</v>
      </c>
      <c r="DD446" t="s">
        <v>362</v>
      </c>
      <c r="DE446">
        <v>1728490952.5</v>
      </c>
      <c r="DF446">
        <v>1728490956.5</v>
      </c>
      <c r="DG446">
        <v>1</v>
      </c>
      <c r="DH446">
        <v>-0.065</v>
      </c>
      <c r="DI446">
        <v>-0.008</v>
      </c>
      <c r="DJ446">
        <v>-3.246</v>
      </c>
      <c r="DK446">
        <v>-0.091</v>
      </c>
      <c r="DL446">
        <v>52</v>
      </c>
      <c r="DM446">
        <v>15</v>
      </c>
      <c r="DN446">
        <v>0.25</v>
      </c>
      <c r="DO446">
        <v>0.13</v>
      </c>
      <c r="DP446">
        <v>-31.04910487804878</v>
      </c>
      <c r="DQ446">
        <v>0.4161616724738296</v>
      </c>
      <c r="DR446">
        <v>0.09862939489411972</v>
      </c>
      <c r="DS446">
        <v>0</v>
      </c>
      <c r="DT446">
        <v>2.150885609756098</v>
      </c>
      <c r="DU446">
        <v>0.03877379790940867</v>
      </c>
      <c r="DV446">
        <v>0.009045306840992752</v>
      </c>
      <c r="DW446">
        <v>1</v>
      </c>
      <c r="DX446">
        <v>1</v>
      </c>
      <c r="DY446">
        <v>2</v>
      </c>
      <c r="DZ446" t="s">
        <v>363</v>
      </c>
      <c r="EA446">
        <v>3.22981</v>
      </c>
      <c r="EB446">
        <v>2.70433</v>
      </c>
      <c r="EC446">
        <v>0.168738</v>
      </c>
      <c r="ED446">
        <v>0.172048</v>
      </c>
      <c r="EE446">
        <v>0.0840736</v>
      </c>
      <c r="EF446">
        <v>0.0758588</v>
      </c>
      <c r="EG446">
        <v>27291.9</v>
      </c>
      <c r="EH446">
        <v>26482.4</v>
      </c>
      <c r="EI446">
        <v>31444.3</v>
      </c>
      <c r="EJ446">
        <v>30324.7</v>
      </c>
      <c r="EK446">
        <v>38588.4</v>
      </c>
      <c r="EL446">
        <v>37056.6</v>
      </c>
      <c r="EM446">
        <v>44077.1</v>
      </c>
      <c r="EN446">
        <v>42340.6</v>
      </c>
      <c r="EO446">
        <v>2.15263</v>
      </c>
      <c r="EP446">
        <v>1.8522</v>
      </c>
      <c r="EQ446">
        <v>0.06181</v>
      </c>
      <c r="ER446">
        <v>0</v>
      </c>
      <c r="ES446">
        <v>23.9843</v>
      </c>
      <c r="ET446">
        <v>999.9</v>
      </c>
      <c r="EU446">
        <v>69.2</v>
      </c>
      <c r="EV446">
        <v>25.5</v>
      </c>
      <c r="EW446">
        <v>23.2475</v>
      </c>
      <c r="EX446">
        <v>61.0319</v>
      </c>
      <c r="EY446">
        <v>24.5553</v>
      </c>
      <c r="EZ446">
        <v>1</v>
      </c>
      <c r="FA446">
        <v>-0.00528455</v>
      </c>
      <c r="FB446">
        <v>2.12186</v>
      </c>
      <c r="FC446">
        <v>20.1854</v>
      </c>
      <c r="FD446">
        <v>5.21744</v>
      </c>
      <c r="FE446">
        <v>11.998</v>
      </c>
      <c r="FF446">
        <v>4.96415</v>
      </c>
      <c r="FG446">
        <v>3.29548</v>
      </c>
      <c r="FH446">
        <v>9999</v>
      </c>
      <c r="FI446">
        <v>9999</v>
      </c>
      <c r="FJ446">
        <v>9999</v>
      </c>
      <c r="FK446">
        <v>149.2</v>
      </c>
      <c r="FL446">
        <v>4.97095</v>
      </c>
      <c r="FM446">
        <v>1.86768</v>
      </c>
      <c r="FN446">
        <v>1.85898</v>
      </c>
      <c r="FO446">
        <v>1.86508</v>
      </c>
      <c r="FP446">
        <v>1.8631</v>
      </c>
      <c r="FQ446">
        <v>1.86445</v>
      </c>
      <c r="FR446">
        <v>1.85989</v>
      </c>
      <c r="FS446">
        <v>1.864</v>
      </c>
      <c r="FT446">
        <v>0</v>
      </c>
      <c r="FU446">
        <v>0</v>
      </c>
      <c r="FV446">
        <v>0</v>
      </c>
      <c r="FW446">
        <v>0</v>
      </c>
      <c r="FX446" t="s">
        <v>364</v>
      </c>
      <c r="FY446" t="s">
        <v>365</v>
      </c>
      <c r="FZ446" t="s">
        <v>366</v>
      </c>
      <c r="GA446" t="s">
        <v>366</v>
      </c>
      <c r="GB446" t="s">
        <v>366</v>
      </c>
      <c r="GC446" t="s">
        <v>366</v>
      </c>
      <c r="GD446">
        <v>0</v>
      </c>
      <c r="GE446">
        <v>100</v>
      </c>
      <c r="GF446">
        <v>100</v>
      </c>
      <c r="GG446">
        <v>-8.558999999999999</v>
      </c>
      <c r="GH446">
        <v>-0.0905</v>
      </c>
      <c r="GI446">
        <v>-2.868309889394353</v>
      </c>
      <c r="GJ446">
        <v>-0.006773961979547998</v>
      </c>
      <c r="GK446">
        <v>-8.296070481250098E-08</v>
      </c>
      <c r="GL446">
        <v>3.322967193956903E-10</v>
      </c>
      <c r="GM446">
        <v>-0.07871069313407227</v>
      </c>
      <c r="GN446">
        <v>-0.00208336341840114</v>
      </c>
      <c r="GO446">
        <v>8.801746095907445E-05</v>
      </c>
      <c r="GP446">
        <v>-2.677693255255651E-07</v>
      </c>
      <c r="GQ446">
        <v>3</v>
      </c>
      <c r="GR446">
        <v>2052</v>
      </c>
      <c r="GS446">
        <v>2</v>
      </c>
      <c r="GT446">
        <v>18</v>
      </c>
      <c r="GU446">
        <v>70.09999999999999</v>
      </c>
      <c r="GV446">
        <v>70.09999999999999</v>
      </c>
      <c r="GW446">
        <v>2.06421</v>
      </c>
      <c r="GX446">
        <v>2.37061</v>
      </c>
      <c r="GY446">
        <v>1.44775</v>
      </c>
      <c r="GZ446">
        <v>2.32178</v>
      </c>
      <c r="HA446">
        <v>1.55151</v>
      </c>
      <c r="HB446">
        <v>2.39746</v>
      </c>
      <c r="HC446">
        <v>30.6309</v>
      </c>
      <c r="HD446">
        <v>14.2809</v>
      </c>
      <c r="HE446">
        <v>18</v>
      </c>
      <c r="HF446">
        <v>617.826</v>
      </c>
      <c r="HG446">
        <v>426.966</v>
      </c>
      <c r="HH446">
        <v>20.7361</v>
      </c>
      <c r="HI446">
        <v>26.813</v>
      </c>
      <c r="HJ446">
        <v>30.0005</v>
      </c>
      <c r="HK446">
        <v>26.7807</v>
      </c>
      <c r="HL446">
        <v>26.7131</v>
      </c>
      <c r="HM446">
        <v>41.4026</v>
      </c>
      <c r="HN446">
        <v>47.0783</v>
      </c>
      <c r="HO446">
        <v>0</v>
      </c>
      <c r="HP446">
        <v>20.7319</v>
      </c>
      <c r="HQ446">
        <v>902.475</v>
      </c>
      <c r="HR446">
        <v>13.9201</v>
      </c>
      <c r="HS446">
        <v>99.7988</v>
      </c>
      <c r="HT446">
        <v>101.178</v>
      </c>
    </row>
    <row r="447" spans="1:228">
      <c r="A447">
        <v>431</v>
      </c>
      <c r="B447">
        <v>1728495166</v>
      </c>
      <c r="C447">
        <v>4228.5</v>
      </c>
      <c r="D447" t="s">
        <v>1232</v>
      </c>
      <c r="E447" t="s">
        <v>1233</v>
      </c>
      <c r="F447">
        <v>5</v>
      </c>
      <c r="G447" t="s">
        <v>357</v>
      </c>
      <c r="H447" t="s">
        <v>1090</v>
      </c>
      <c r="I447" t="s">
        <v>359</v>
      </c>
      <c r="J447" t="s">
        <v>1091</v>
      </c>
      <c r="K447">
        <v>1728495158.5</v>
      </c>
      <c r="L447">
        <f>(M447)/1000</f>
        <v>0</v>
      </c>
      <c r="M447">
        <f>IF(BH447, AP447, AJ447)</f>
        <v>0</v>
      </c>
      <c r="N447">
        <f>IF(BH447, AK447, AI447)</f>
        <v>0</v>
      </c>
      <c r="O447">
        <f>BJ447 - IF(AW447&gt;1, N447*BD447*100.0/(AY447), 0)</f>
        <v>0</v>
      </c>
      <c r="P447">
        <f>((V447-L447/2)*O447-N447)/(V447+L447/2)</f>
        <v>0</v>
      </c>
      <c r="Q447">
        <f>P447*(BQ447+BR447)/1000.0</f>
        <v>0</v>
      </c>
      <c r="R447">
        <f>(BJ447 - IF(AW447&gt;1, N447*BD447*100.0/(AY447), 0))*(BQ447+BR447)/1000.0</f>
        <v>0</v>
      </c>
      <c r="S447">
        <f>2.0/((1/U447-1/T447)+SIGN(U447)*SQRT((1/U447-1/T447)*(1/U447-1/T447) + 4*BE447/((BE447+1)*(BE447+1))*(2*1/U447*1/T447-1/T447*1/T447)))</f>
        <v>0</v>
      </c>
      <c r="T447">
        <f>IF(LEFT(BF447,1)&lt;&gt;"0",IF(LEFT(BF447,1)="1",3.0,BG447),$D$5+$E$5*(BX447*BQ447/($K$5*1000))+$F$5*(BX447*BQ447/($K$5*1000))*MAX(MIN(BD447,$J$5),$I$5)*MAX(MIN(BD447,$J$5),$I$5)+$G$5*MAX(MIN(BD447,$J$5),$I$5)*(BX447*BQ447/($K$5*1000))+$H$5*(BX447*BQ447/($K$5*1000))*(BX447*BQ447/($K$5*1000)))</f>
        <v>0</v>
      </c>
      <c r="U447">
        <f>L447*(1000-(1000*0.61365*exp(17.502*Y447/(240.97+Y447))/(BQ447+BR447)+BL447)/2)/(1000*0.61365*exp(17.502*Y447/(240.97+Y447))/(BQ447+BR447)-BL447)</f>
        <v>0</v>
      </c>
      <c r="V447">
        <f>1/((BE447+1)/(S447/1.6)+1/(T447/1.37)) + BE447/((BE447+1)/(S447/1.6) + BE447/(T447/1.37))</f>
        <v>0</v>
      </c>
      <c r="W447">
        <f>(AZ447*BC447)</f>
        <v>0</v>
      </c>
      <c r="X447">
        <f>(BS447+(W447+2*0.95*5.67E-8*(((BS447+$B$7)+273)^4-(BS447+273)^4)-44100*L447)/(1.84*29.3*T447+8*0.95*5.67E-8*(BS447+273)^3))</f>
        <v>0</v>
      </c>
      <c r="Y447">
        <f>($C$7*BT447+$D$7*BU447+$E$7*X447)</f>
        <v>0</v>
      </c>
      <c r="Z447">
        <f>0.61365*exp(17.502*Y447/(240.97+Y447))</f>
        <v>0</v>
      </c>
      <c r="AA447">
        <f>(AB447/AC447*100)</f>
        <v>0</v>
      </c>
      <c r="AB447">
        <f>BL447*(BQ447+BR447)/1000</f>
        <v>0</v>
      </c>
      <c r="AC447">
        <f>0.61365*exp(17.502*BS447/(240.97+BS447))</f>
        <v>0</v>
      </c>
      <c r="AD447">
        <f>(Z447-BL447*(BQ447+BR447)/1000)</f>
        <v>0</v>
      </c>
      <c r="AE447">
        <f>(-L447*44100)</f>
        <v>0</v>
      </c>
      <c r="AF447">
        <f>2*29.3*T447*0.92*(BS447-Y447)</f>
        <v>0</v>
      </c>
      <c r="AG447">
        <f>2*0.95*5.67E-8*(((BS447+$B$7)+273)^4-(Y447+273)^4)</f>
        <v>0</v>
      </c>
      <c r="AH447">
        <f>W447+AG447+AE447+AF447</f>
        <v>0</v>
      </c>
      <c r="AI447">
        <f>BP447*AW447*(BK447-BJ447*(1000-AW447*BM447)/(1000-AW447*BL447))/(100*BD447)</f>
        <v>0</v>
      </c>
      <c r="AJ447">
        <f>1000*BP447*AW447*(BL447-BM447)/(100*BD447*(1000-AW447*BL447))</f>
        <v>0</v>
      </c>
      <c r="AK447">
        <f>(AL447 - AM447 - BQ447*1E3/(8.314*(BS447+273.15)) * AO447/BP447 * AN447) * BP447/(100*BD447) * (1000 - BM447)/1000</f>
        <v>0</v>
      </c>
      <c r="AL447">
        <v>904.131098482127</v>
      </c>
      <c r="AM447">
        <v>879.4406787878784</v>
      </c>
      <c r="AN447">
        <v>2.577707948507566</v>
      </c>
      <c r="AO447">
        <v>66.78554749712461</v>
      </c>
      <c r="AP447">
        <f>(AR447 - AQ447 + BQ447*1E3/(8.314*(BS447+273.15)) * AT447/BP447 * AS447) * BP447/(100*BD447) * 1000/(1000 - AR447)</f>
        <v>0</v>
      </c>
      <c r="AQ447">
        <v>13.93531468912379</v>
      </c>
      <c r="AR447">
        <v>16.06141575757576</v>
      </c>
      <c r="AS447">
        <v>-2.630664652141352E-05</v>
      </c>
      <c r="AT447">
        <v>79.48988405471586</v>
      </c>
      <c r="AU447">
        <v>0</v>
      </c>
      <c r="AV447">
        <v>0</v>
      </c>
      <c r="AW447">
        <f>IF(AU447*$H$13&gt;=AY447,1.0,(AY447/(AY447-AU447*$H$13)))</f>
        <v>0</v>
      </c>
      <c r="AX447">
        <f>(AW447-1)*100</f>
        <v>0</v>
      </c>
      <c r="AY447">
        <f>MAX(0,($B$13+$C$13*BX447)/(1+$D$13*BX447)*BQ447/(BS447+273)*$E$13)</f>
        <v>0</v>
      </c>
      <c r="AZ447">
        <f>$B$11*BY447+$C$11*BZ447+$F$11*CK447*(1-CN447)</f>
        <v>0</v>
      </c>
      <c r="BA447">
        <f>AZ447*BB447</f>
        <v>0</v>
      </c>
      <c r="BB447">
        <f>($B$11*$D$9+$C$11*$D$9+$F$11*((CX447+CP447)/MAX(CX447+CP447+CY447, 0.1)*$I$9+CY447/MAX(CX447+CP447+CY447, 0.1)*$J$9))/($B$11+$C$11+$F$11)</f>
        <v>0</v>
      </c>
      <c r="BC447">
        <f>($B$11*$K$9+$C$11*$K$9+$F$11*((CX447+CP447)/MAX(CX447+CP447+CY447, 0.1)*$P$9+CY447/MAX(CX447+CP447+CY447, 0.1)*$Q$9))/($B$11+$C$11+$F$11)</f>
        <v>0</v>
      </c>
      <c r="BD447">
        <v>6</v>
      </c>
      <c r="BE447">
        <v>0.5</v>
      </c>
      <c r="BF447" t="s">
        <v>361</v>
      </c>
      <c r="BG447">
        <v>2</v>
      </c>
      <c r="BH447" t="b">
        <v>1</v>
      </c>
      <c r="BI447">
        <v>1728495158.5</v>
      </c>
      <c r="BJ447">
        <v>847.6744074074073</v>
      </c>
      <c r="BK447">
        <v>878.7163703703704</v>
      </c>
      <c r="BL447">
        <v>16.08097777777778</v>
      </c>
      <c r="BM447">
        <v>13.9329037037037</v>
      </c>
      <c r="BN447">
        <v>856.1947037037038</v>
      </c>
      <c r="BO447">
        <v>16.1715</v>
      </c>
      <c r="BP447">
        <v>599.993962962963</v>
      </c>
      <c r="BQ447">
        <v>97.5118814814815</v>
      </c>
      <c r="BR447">
        <v>0.0999887777777778</v>
      </c>
      <c r="BS447">
        <v>24.75742222222222</v>
      </c>
      <c r="BT447">
        <v>25.00324444444444</v>
      </c>
      <c r="BU447">
        <v>999.9000000000001</v>
      </c>
      <c r="BV447">
        <v>0</v>
      </c>
      <c r="BW447">
        <v>0</v>
      </c>
      <c r="BX447">
        <v>10002.89333333333</v>
      </c>
      <c r="BY447">
        <v>0</v>
      </c>
      <c r="BZ447">
        <v>75.75302962962962</v>
      </c>
      <c r="CA447">
        <v>-31.04206296296296</v>
      </c>
      <c r="CB447">
        <v>861.5284074074074</v>
      </c>
      <c r="CC447">
        <v>891.1324444444446</v>
      </c>
      <c r="CD447">
        <v>2.148067037037037</v>
      </c>
      <c r="CE447">
        <v>878.7163703703704</v>
      </c>
      <c r="CF447">
        <v>13.9329037037037</v>
      </c>
      <c r="CG447">
        <v>1.568085555555556</v>
      </c>
      <c r="CH447">
        <v>1.358624444444445</v>
      </c>
      <c r="CI447">
        <v>13.64871481481482</v>
      </c>
      <c r="CJ447">
        <v>11.46354814814815</v>
      </c>
      <c r="CK447">
        <v>1600.022592592593</v>
      </c>
      <c r="CL447">
        <v>0.6919905555555554</v>
      </c>
      <c r="CM447">
        <v>0.3080094444444444</v>
      </c>
      <c r="CN447">
        <v>0</v>
      </c>
      <c r="CO447">
        <v>2.218666666666667</v>
      </c>
      <c r="CP447">
        <v>0</v>
      </c>
      <c r="CQ447">
        <v>5619.292592592592</v>
      </c>
      <c r="CR447">
        <v>13790.31851851852</v>
      </c>
      <c r="CS447">
        <v>40.08311111111111</v>
      </c>
      <c r="CT447">
        <v>40.55307407407408</v>
      </c>
      <c r="CU447">
        <v>40.6108148148148</v>
      </c>
      <c r="CV447">
        <v>38.97896296296295</v>
      </c>
      <c r="CW447">
        <v>39.14555555555555</v>
      </c>
      <c r="CX447">
        <v>1107.201851851852</v>
      </c>
      <c r="CY447">
        <v>492.8207407407407</v>
      </c>
      <c r="CZ447">
        <v>0</v>
      </c>
      <c r="DA447">
        <v>1728495223</v>
      </c>
      <c r="DB447">
        <v>0</v>
      </c>
      <c r="DC447">
        <v>1728490956.5</v>
      </c>
      <c r="DD447" t="s">
        <v>362</v>
      </c>
      <c r="DE447">
        <v>1728490952.5</v>
      </c>
      <c r="DF447">
        <v>1728490956.5</v>
      </c>
      <c r="DG447">
        <v>1</v>
      </c>
      <c r="DH447">
        <v>-0.065</v>
      </c>
      <c r="DI447">
        <v>-0.008</v>
      </c>
      <c r="DJ447">
        <v>-3.246</v>
      </c>
      <c r="DK447">
        <v>-0.091</v>
      </c>
      <c r="DL447">
        <v>52</v>
      </c>
      <c r="DM447">
        <v>15</v>
      </c>
      <c r="DN447">
        <v>0.25</v>
      </c>
      <c r="DO447">
        <v>0.13</v>
      </c>
      <c r="DP447">
        <v>-31.03956499999999</v>
      </c>
      <c r="DQ447">
        <v>-0.0157688555346324</v>
      </c>
      <c r="DR447">
        <v>0.08908429308806332</v>
      </c>
      <c r="DS447">
        <v>1</v>
      </c>
      <c r="DT447">
        <v>2.1469395</v>
      </c>
      <c r="DU447">
        <v>-0.05892923076923583</v>
      </c>
      <c r="DV447">
        <v>0.01295319592803261</v>
      </c>
      <c r="DW447">
        <v>1</v>
      </c>
      <c r="DX447">
        <v>2</v>
      </c>
      <c r="DY447">
        <v>2</v>
      </c>
      <c r="DZ447" t="s">
        <v>371</v>
      </c>
      <c r="EA447">
        <v>3.22952</v>
      </c>
      <c r="EB447">
        <v>2.70439</v>
      </c>
      <c r="EC447">
        <v>0.170365</v>
      </c>
      <c r="ED447">
        <v>0.173656</v>
      </c>
      <c r="EE447">
        <v>0.0840327</v>
      </c>
      <c r="EF447">
        <v>0.0758736</v>
      </c>
      <c r="EG447">
        <v>27238.4</v>
      </c>
      <c r="EH447">
        <v>26430.8</v>
      </c>
      <c r="EI447">
        <v>31444</v>
      </c>
      <c r="EJ447">
        <v>30324.6</v>
      </c>
      <c r="EK447">
        <v>38590.1</v>
      </c>
      <c r="EL447">
        <v>37056</v>
      </c>
      <c r="EM447">
        <v>44077</v>
      </c>
      <c r="EN447">
        <v>42340.6</v>
      </c>
      <c r="EO447">
        <v>2.15237</v>
      </c>
      <c r="EP447">
        <v>1.85225</v>
      </c>
      <c r="EQ447">
        <v>0.0620149</v>
      </c>
      <c r="ER447">
        <v>0</v>
      </c>
      <c r="ES447">
        <v>23.9813</v>
      </c>
      <c r="ET447">
        <v>999.9</v>
      </c>
      <c r="EU447">
        <v>69.09999999999999</v>
      </c>
      <c r="EV447">
        <v>25.5</v>
      </c>
      <c r="EW447">
        <v>23.213</v>
      </c>
      <c r="EX447">
        <v>61.2219</v>
      </c>
      <c r="EY447">
        <v>24.6915</v>
      </c>
      <c r="EZ447">
        <v>1</v>
      </c>
      <c r="FA447">
        <v>-0.00515752</v>
      </c>
      <c r="FB447">
        <v>1.66173</v>
      </c>
      <c r="FC447">
        <v>20.1883</v>
      </c>
      <c r="FD447">
        <v>5.21804</v>
      </c>
      <c r="FE447">
        <v>11.998</v>
      </c>
      <c r="FF447">
        <v>4.9645</v>
      </c>
      <c r="FG447">
        <v>3.29565</v>
      </c>
      <c r="FH447">
        <v>9999</v>
      </c>
      <c r="FI447">
        <v>9999</v>
      </c>
      <c r="FJ447">
        <v>9999</v>
      </c>
      <c r="FK447">
        <v>149.2</v>
      </c>
      <c r="FL447">
        <v>4.97096</v>
      </c>
      <c r="FM447">
        <v>1.86768</v>
      </c>
      <c r="FN447">
        <v>1.85898</v>
      </c>
      <c r="FO447">
        <v>1.86508</v>
      </c>
      <c r="FP447">
        <v>1.8631</v>
      </c>
      <c r="FQ447">
        <v>1.86447</v>
      </c>
      <c r="FR447">
        <v>1.85989</v>
      </c>
      <c r="FS447">
        <v>1.86399</v>
      </c>
      <c r="FT447">
        <v>0</v>
      </c>
      <c r="FU447">
        <v>0</v>
      </c>
      <c r="FV447">
        <v>0</v>
      </c>
      <c r="FW447">
        <v>0</v>
      </c>
      <c r="FX447" t="s">
        <v>364</v>
      </c>
      <c r="FY447" t="s">
        <v>365</v>
      </c>
      <c r="FZ447" t="s">
        <v>366</v>
      </c>
      <c r="GA447" t="s">
        <v>366</v>
      </c>
      <c r="GB447" t="s">
        <v>366</v>
      </c>
      <c r="GC447" t="s">
        <v>366</v>
      </c>
      <c r="GD447">
        <v>0</v>
      </c>
      <c r="GE447">
        <v>100</v>
      </c>
      <c r="GF447">
        <v>100</v>
      </c>
      <c r="GG447">
        <v>-8.638</v>
      </c>
      <c r="GH447">
        <v>-0.0905</v>
      </c>
      <c r="GI447">
        <v>-2.868309889394353</v>
      </c>
      <c r="GJ447">
        <v>-0.006773961979547998</v>
      </c>
      <c r="GK447">
        <v>-8.296070481250098E-08</v>
      </c>
      <c r="GL447">
        <v>3.322967193956903E-10</v>
      </c>
      <c r="GM447">
        <v>-0.07871069313407227</v>
      </c>
      <c r="GN447">
        <v>-0.00208336341840114</v>
      </c>
      <c r="GO447">
        <v>8.801746095907445E-05</v>
      </c>
      <c r="GP447">
        <v>-2.677693255255651E-07</v>
      </c>
      <c r="GQ447">
        <v>3</v>
      </c>
      <c r="GR447">
        <v>2052</v>
      </c>
      <c r="GS447">
        <v>2</v>
      </c>
      <c r="GT447">
        <v>18</v>
      </c>
      <c r="GU447">
        <v>70.2</v>
      </c>
      <c r="GV447">
        <v>70.2</v>
      </c>
      <c r="GW447">
        <v>2.08862</v>
      </c>
      <c r="GX447">
        <v>2.37549</v>
      </c>
      <c r="GY447">
        <v>1.44897</v>
      </c>
      <c r="GZ447">
        <v>2.32178</v>
      </c>
      <c r="HA447">
        <v>1.55151</v>
      </c>
      <c r="HB447">
        <v>2.24243</v>
      </c>
      <c r="HC447">
        <v>30.6309</v>
      </c>
      <c r="HD447">
        <v>14.2721</v>
      </c>
      <c r="HE447">
        <v>18</v>
      </c>
      <c r="HF447">
        <v>617.682</v>
      </c>
      <c r="HG447">
        <v>427.029</v>
      </c>
      <c r="HH447">
        <v>20.7328</v>
      </c>
      <c r="HI447">
        <v>26.8163</v>
      </c>
      <c r="HJ447">
        <v>30.0003</v>
      </c>
      <c r="HK447">
        <v>26.7841</v>
      </c>
      <c r="HL447">
        <v>26.7176</v>
      </c>
      <c r="HM447">
        <v>41.8461</v>
      </c>
      <c r="HN447">
        <v>47.0783</v>
      </c>
      <c r="HO447">
        <v>0</v>
      </c>
      <c r="HP447">
        <v>21.0957</v>
      </c>
      <c r="HQ447">
        <v>912.4930000000001</v>
      </c>
      <c r="HR447">
        <v>13.936</v>
      </c>
      <c r="HS447">
        <v>99.7984</v>
      </c>
      <c r="HT447">
        <v>101.178</v>
      </c>
    </row>
    <row r="448" spans="1:228">
      <c r="A448">
        <v>432</v>
      </c>
      <c r="B448">
        <v>1728495171</v>
      </c>
      <c r="C448">
        <v>4233.5</v>
      </c>
      <c r="D448" t="s">
        <v>1234</v>
      </c>
      <c r="E448" t="s">
        <v>1235</v>
      </c>
      <c r="F448">
        <v>5</v>
      </c>
      <c r="G448" t="s">
        <v>357</v>
      </c>
      <c r="H448" t="s">
        <v>1090</v>
      </c>
      <c r="I448" t="s">
        <v>359</v>
      </c>
      <c r="J448" t="s">
        <v>1091</v>
      </c>
      <c r="K448">
        <v>1728495163.214286</v>
      </c>
      <c r="L448">
        <f>(M448)/1000</f>
        <v>0</v>
      </c>
      <c r="M448">
        <f>IF(BH448, AP448, AJ448)</f>
        <v>0</v>
      </c>
      <c r="N448">
        <f>IF(BH448, AK448, AI448)</f>
        <v>0</v>
      </c>
      <c r="O448">
        <f>BJ448 - IF(AW448&gt;1, N448*BD448*100.0/(AY448), 0)</f>
        <v>0</v>
      </c>
      <c r="P448">
        <f>((V448-L448/2)*O448-N448)/(V448+L448/2)</f>
        <v>0</v>
      </c>
      <c r="Q448">
        <f>P448*(BQ448+BR448)/1000.0</f>
        <v>0</v>
      </c>
      <c r="R448">
        <f>(BJ448 - IF(AW448&gt;1, N448*BD448*100.0/(AY448), 0))*(BQ448+BR448)/1000.0</f>
        <v>0</v>
      </c>
      <c r="S448">
        <f>2.0/((1/U448-1/T448)+SIGN(U448)*SQRT((1/U448-1/T448)*(1/U448-1/T448) + 4*BE448/((BE448+1)*(BE448+1))*(2*1/U448*1/T448-1/T448*1/T448)))</f>
        <v>0</v>
      </c>
      <c r="T448">
        <f>IF(LEFT(BF448,1)&lt;&gt;"0",IF(LEFT(BF448,1)="1",3.0,BG448),$D$5+$E$5*(BX448*BQ448/($K$5*1000))+$F$5*(BX448*BQ448/($K$5*1000))*MAX(MIN(BD448,$J$5),$I$5)*MAX(MIN(BD448,$J$5),$I$5)+$G$5*MAX(MIN(BD448,$J$5),$I$5)*(BX448*BQ448/($K$5*1000))+$H$5*(BX448*BQ448/($K$5*1000))*(BX448*BQ448/($K$5*1000)))</f>
        <v>0</v>
      </c>
      <c r="U448">
        <f>L448*(1000-(1000*0.61365*exp(17.502*Y448/(240.97+Y448))/(BQ448+BR448)+BL448)/2)/(1000*0.61365*exp(17.502*Y448/(240.97+Y448))/(BQ448+BR448)-BL448)</f>
        <v>0</v>
      </c>
      <c r="V448">
        <f>1/((BE448+1)/(S448/1.6)+1/(T448/1.37)) + BE448/((BE448+1)/(S448/1.6) + BE448/(T448/1.37))</f>
        <v>0</v>
      </c>
      <c r="W448">
        <f>(AZ448*BC448)</f>
        <v>0</v>
      </c>
      <c r="X448">
        <f>(BS448+(W448+2*0.95*5.67E-8*(((BS448+$B$7)+273)^4-(BS448+273)^4)-44100*L448)/(1.84*29.3*T448+8*0.95*5.67E-8*(BS448+273)^3))</f>
        <v>0</v>
      </c>
      <c r="Y448">
        <f>($C$7*BT448+$D$7*BU448+$E$7*X448)</f>
        <v>0</v>
      </c>
      <c r="Z448">
        <f>0.61365*exp(17.502*Y448/(240.97+Y448))</f>
        <v>0</v>
      </c>
      <c r="AA448">
        <f>(AB448/AC448*100)</f>
        <v>0</v>
      </c>
      <c r="AB448">
        <f>BL448*(BQ448+BR448)/1000</f>
        <v>0</v>
      </c>
      <c r="AC448">
        <f>0.61365*exp(17.502*BS448/(240.97+BS448))</f>
        <v>0</v>
      </c>
      <c r="AD448">
        <f>(Z448-BL448*(BQ448+BR448)/1000)</f>
        <v>0</v>
      </c>
      <c r="AE448">
        <f>(-L448*44100)</f>
        <v>0</v>
      </c>
      <c r="AF448">
        <f>2*29.3*T448*0.92*(BS448-Y448)</f>
        <v>0</v>
      </c>
      <c r="AG448">
        <f>2*0.95*5.67E-8*(((BS448+$B$7)+273)^4-(Y448+273)^4)</f>
        <v>0</v>
      </c>
      <c r="AH448">
        <f>W448+AG448+AE448+AF448</f>
        <v>0</v>
      </c>
      <c r="AI448">
        <f>BP448*AW448*(BK448-BJ448*(1000-AW448*BM448)/(1000-AW448*BL448))/(100*BD448)</f>
        <v>0</v>
      </c>
      <c r="AJ448">
        <f>1000*BP448*AW448*(BL448-BM448)/(100*BD448*(1000-AW448*BL448))</f>
        <v>0</v>
      </c>
      <c r="AK448">
        <f>(AL448 - AM448 - BQ448*1E3/(8.314*(BS448+273.15)) * AO448/BP448 * AN448) * BP448/(100*BD448) * (1000 - BM448)/1000</f>
        <v>0</v>
      </c>
      <c r="AL448">
        <v>916.8809255663211</v>
      </c>
      <c r="AM448">
        <v>892.1717575757574</v>
      </c>
      <c r="AN448">
        <v>2.545155047089584</v>
      </c>
      <c r="AO448">
        <v>66.78554749712461</v>
      </c>
      <c r="AP448">
        <f>(AR448 - AQ448 + BQ448*1E3/(8.314*(BS448+273.15)) * AT448/BP448 * AS448) * BP448/(100*BD448) * 1000/(1000 - AR448)</f>
        <v>0</v>
      </c>
      <c r="AQ448">
        <v>13.93691762904093</v>
      </c>
      <c r="AR448">
        <v>16.05657454545455</v>
      </c>
      <c r="AS448">
        <v>-1.75569149949837E-05</v>
      </c>
      <c r="AT448">
        <v>79.48988405471586</v>
      </c>
      <c r="AU448">
        <v>0</v>
      </c>
      <c r="AV448">
        <v>0</v>
      </c>
      <c r="AW448">
        <f>IF(AU448*$H$13&gt;=AY448,1.0,(AY448/(AY448-AU448*$H$13)))</f>
        <v>0</v>
      </c>
      <c r="AX448">
        <f>(AW448-1)*100</f>
        <v>0</v>
      </c>
      <c r="AY448">
        <f>MAX(0,($B$13+$C$13*BX448)/(1+$D$13*BX448)*BQ448/(BS448+273)*$E$13)</f>
        <v>0</v>
      </c>
      <c r="AZ448">
        <f>$B$11*BY448+$C$11*BZ448+$F$11*CK448*(1-CN448)</f>
        <v>0</v>
      </c>
      <c r="BA448">
        <f>AZ448*BB448</f>
        <v>0</v>
      </c>
      <c r="BB448">
        <f>($B$11*$D$9+$C$11*$D$9+$F$11*((CX448+CP448)/MAX(CX448+CP448+CY448, 0.1)*$I$9+CY448/MAX(CX448+CP448+CY448, 0.1)*$J$9))/($B$11+$C$11+$F$11)</f>
        <v>0</v>
      </c>
      <c r="BC448">
        <f>($B$11*$K$9+$C$11*$K$9+$F$11*((CX448+CP448)/MAX(CX448+CP448+CY448, 0.1)*$P$9+CY448/MAX(CX448+CP448+CY448, 0.1)*$Q$9))/($B$11+$C$11+$F$11)</f>
        <v>0</v>
      </c>
      <c r="BD448">
        <v>6</v>
      </c>
      <c r="BE448">
        <v>0.5</v>
      </c>
      <c r="BF448" t="s">
        <v>361</v>
      </c>
      <c r="BG448">
        <v>2</v>
      </c>
      <c r="BH448" t="b">
        <v>1</v>
      </c>
      <c r="BI448">
        <v>1728495163.214286</v>
      </c>
      <c r="BJ448">
        <v>859.5349642857143</v>
      </c>
      <c r="BK448">
        <v>890.5498571428571</v>
      </c>
      <c r="BL448">
        <v>16.06798214285714</v>
      </c>
      <c r="BM448">
        <v>13.93393928571429</v>
      </c>
      <c r="BN448">
        <v>868.1290000000001</v>
      </c>
      <c r="BO448">
        <v>16.15851071428571</v>
      </c>
      <c r="BP448">
        <v>599.9961785714286</v>
      </c>
      <c r="BQ448">
        <v>97.51201785714287</v>
      </c>
      <c r="BR448">
        <v>0.09998309999999998</v>
      </c>
      <c r="BS448">
        <v>24.75256785714286</v>
      </c>
      <c r="BT448">
        <v>24.99907142857143</v>
      </c>
      <c r="BU448">
        <v>999.9000000000002</v>
      </c>
      <c r="BV448">
        <v>0</v>
      </c>
      <c r="BW448">
        <v>0</v>
      </c>
      <c r="BX448">
        <v>10007.36142857143</v>
      </c>
      <c r="BY448">
        <v>0</v>
      </c>
      <c r="BZ448">
        <v>75.77678928571429</v>
      </c>
      <c r="CA448">
        <v>-31.01499642857143</v>
      </c>
      <c r="CB448">
        <v>873.5713214285714</v>
      </c>
      <c r="CC448">
        <v>903.1341071428573</v>
      </c>
      <c r="CD448">
        <v>2.134049642857143</v>
      </c>
      <c r="CE448">
        <v>890.5498571428571</v>
      </c>
      <c r="CF448">
        <v>13.93393928571429</v>
      </c>
      <c r="CG448">
        <v>1.566821785714286</v>
      </c>
      <c r="CH448">
        <v>1.358726071428572</v>
      </c>
      <c r="CI448">
        <v>13.63632142857143</v>
      </c>
      <c r="CJ448">
        <v>11.46468214285714</v>
      </c>
      <c r="CK448">
        <v>1600.028214285714</v>
      </c>
      <c r="CL448">
        <v>0.6919994285714287</v>
      </c>
      <c r="CM448">
        <v>0.3080005714285714</v>
      </c>
      <c r="CN448">
        <v>0</v>
      </c>
      <c r="CO448">
        <v>2.227028571428571</v>
      </c>
      <c r="CP448">
        <v>0</v>
      </c>
      <c r="CQ448">
        <v>5619.765357142859</v>
      </c>
      <c r="CR448">
        <v>13790.41785714285</v>
      </c>
      <c r="CS448">
        <v>40.02428571428571</v>
      </c>
      <c r="CT448">
        <v>40.49746428571427</v>
      </c>
      <c r="CU448">
        <v>40.55557142857141</v>
      </c>
      <c r="CV448">
        <v>38.89260714285714</v>
      </c>
      <c r="CW448">
        <v>39.08682142857143</v>
      </c>
      <c r="CX448">
        <v>1107.22</v>
      </c>
      <c r="CY448">
        <v>492.8082142857144</v>
      </c>
      <c r="CZ448">
        <v>0</v>
      </c>
      <c r="DA448">
        <v>1728495227.8</v>
      </c>
      <c r="DB448">
        <v>0</v>
      </c>
      <c r="DC448">
        <v>1728490956.5</v>
      </c>
      <c r="DD448" t="s">
        <v>362</v>
      </c>
      <c r="DE448">
        <v>1728490952.5</v>
      </c>
      <c r="DF448">
        <v>1728490956.5</v>
      </c>
      <c r="DG448">
        <v>1</v>
      </c>
      <c r="DH448">
        <v>-0.065</v>
      </c>
      <c r="DI448">
        <v>-0.008</v>
      </c>
      <c r="DJ448">
        <v>-3.246</v>
      </c>
      <c r="DK448">
        <v>-0.091</v>
      </c>
      <c r="DL448">
        <v>52</v>
      </c>
      <c r="DM448">
        <v>15</v>
      </c>
      <c r="DN448">
        <v>0.25</v>
      </c>
      <c r="DO448">
        <v>0.13</v>
      </c>
      <c r="DP448">
        <v>-31.043435</v>
      </c>
      <c r="DQ448">
        <v>0.1236472795496982</v>
      </c>
      <c r="DR448">
        <v>0.0965882227551576</v>
      </c>
      <c r="DS448">
        <v>0</v>
      </c>
      <c r="DT448">
        <v>2.14141125</v>
      </c>
      <c r="DU448">
        <v>-0.1769908818011298</v>
      </c>
      <c r="DV448">
        <v>0.01749123611805357</v>
      </c>
      <c r="DW448">
        <v>0</v>
      </c>
      <c r="DX448">
        <v>0</v>
      </c>
      <c r="DY448">
        <v>2</v>
      </c>
      <c r="DZ448" t="s">
        <v>386</v>
      </c>
      <c r="EA448">
        <v>3.22983</v>
      </c>
      <c r="EB448">
        <v>2.70444</v>
      </c>
      <c r="EC448">
        <v>0.171972</v>
      </c>
      <c r="ED448">
        <v>0.175217</v>
      </c>
      <c r="EE448">
        <v>0.084019</v>
      </c>
      <c r="EF448">
        <v>0.0758977</v>
      </c>
      <c r="EG448">
        <v>27185.7</v>
      </c>
      <c r="EH448">
        <v>26381</v>
      </c>
      <c r="EI448">
        <v>31444.1</v>
      </c>
      <c r="EJ448">
        <v>30324.6</v>
      </c>
      <c r="EK448">
        <v>38590.9</v>
      </c>
      <c r="EL448">
        <v>37055.3</v>
      </c>
      <c r="EM448">
        <v>44077.2</v>
      </c>
      <c r="EN448">
        <v>42340.9</v>
      </c>
      <c r="EO448">
        <v>2.15285</v>
      </c>
      <c r="EP448">
        <v>1.852</v>
      </c>
      <c r="EQ448">
        <v>0.06162</v>
      </c>
      <c r="ER448">
        <v>0</v>
      </c>
      <c r="ES448">
        <v>23.9778</v>
      </c>
      <c r="ET448">
        <v>999.9</v>
      </c>
      <c r="EU448">
        <v>69.09999999999999</v>
      </c>
      <c r="EV448">
        <v>25.5</v>
      </c>
      <c r="EW448">
        <v>23.2106</v>
      </c>
      <c r="EX448">
        <v>61.5319</v>
      </c>
      <c r="EY448">
        <v>24.3429</v>
      </c>
      <c r="EZ448">
        <v>1</v>
      </c>
      <c r="FA448">
        <v>-0.00772866</v>
      </c>
      <c r="FB448">
        <v>1.00756</v>
      </c>
      <c r="FC448">
        <v>20.1957</v>
      </c>
      <c r="FD448">
        <v>5.21804</v>
      </c>
      <c r="FE448">
        <v>11.998</v>
      </c>
      <c r="FF448">
        <v>4.9642</v>
      </c>
      <c r="FG448">
        <v>3.29565</v>
      </c>
      <c r="FH448">
        <v>9999</v>
      </c>
      <c r="FI448">
        <v>9999</v>
      </c>
      <c r="FJ448">
        <v>9999</v>
      </c>
      <c r="FK448">
        <v>149.2</v>
      </c>
      <c r="FL448">
        <v>4.97097</v>
      </c>
      <c r="FM448">
        <v>1.86768</v>
      </c>
      <c r="FN448">
        <v>1.85898</v>
      </c>
      <c r="FO448">
        <v>1.86509</v>
      </c>
      <c r="FP448">
        <v>1.8631</v>
      </c>
      <c r="FQ448">
        <v>1.86446</v>
      </c>
      <c r="FR448">
        <v>1.85989</v>
      </c>
      <c r="FS448">
        <v>1.86399</v>
      </c>
      <c r="FT448">
        <v>0</v>
      </c>
      <c r="FU448">
        <v>0</v>
      </c>
      <c r="FV448">
        <v>0</v>
      </c>
      <c r="FW448">
        <v>0</v>
      </c>
      <c r="FX448" t="s">
        <v>364</v>
      </c>
      <c r="FY448" t="s">
        <v>365</v>
      </c>
      <c r="FZ448" t="s">
        <v>366</v>
      </c>
      <c r="GA448" t="s">
        <v>366</v>
      </c>
      <c r="GB448" t="s">
        <v>366</v>
      </c>
      <c r="GC448" t="s">
        <v>366</v>
      </c>
      <c r="GD448">
        <v>0</v>
      </c>
      <c r="GE448">
        <v>100</v>
      </c>
      <c r="GF448">
        <v>100</v>
      </c>
      <c r="GG448">
        <v>-8.714</v>
      </c>
      <c r="GH448">
        <v>-0.0905</v>
      </c>
      <c r="GI448">
        <v>-2.868309889394353</v>
      </c>
      <c r="GJ448">
        <v>-0.006773961979547998</v>
      </c>
      <c r="GK448">
        <v>-8.296070481250098E-08</v>
      </c>
      <c r="GL448">
        <v>3.322967193956903E-10</v>
      </c>
      <c r="GM448">
        <v>-0.07871069313407227</v>
      </c>
      <c r="GN448">
        <v>-0.00208336341840114</v>
      </c>
      <c r="GO448">
        <v>8.801746095907445E-05</v>
      </c>
      <c r="GP448">
        <v>-2.677693255255651E-07</v>
      </c>
      <c r="GQ448">
        <v>3</v>
      </c>
      <c r="GR448">
        <v>2052</v>
      </c>
      <c r="GS448">
        <v>2</v>
      </c>
      <c r="GT448">
        <v>18</v>
      </c>
      <c r="GU448">
        <v>70.3</v>
      </c>
      <c r="GV448">
        <v>70.2</v>
      </c>
      <c r="GW448">
        <v>2.1106</v>
      </c>
      <c r="GX448">
        <v>2.37793</v>
      </c>
      <c r="GY448">
        <v>1.44897</v>
      </c>
      <c r="GZ448">
        <v>2.32178</v>
      </c>
      <c r="HA448">
        <v>1.55151</v>
      </c>
      <c r="HB448">
        <v>2.34619</v>
      </c>
      <c r="HC448">
        <v>30.6524</v>
      </c>
      <c r="HD448">
        <v>14.2809</v>
      </c>
      <c r="HE448">
        <v>18</v>
      </c>
      <c r="HF448">
        <v>618.066</v>
      </c>
      <c r="HG448">
        <v>426.912</v>
      </c>
      <c r="HH448">
        <v>21.0257</v>
      </c>
      <c r="HI448">
        <v>26.8198</v>
      </c>
      <c r="HJ448">
        <v>29.9985</v>
      </c>
      <c r="HK448">
        <v>26.7881</v>
      </c>
      <c r="HL448">
        <v>26.7215</v>
      </c>
      <c r="HM448">
        <v>42.3341</v>
      </c>
      <c r="HN448">
        <v>47.0783</v>
      </c>
      <c r="HO448">
        <v>0</v>
      </c>
      <c r="HP448">
        <v>21.1001</v>
      </c>
      <c r="HQ448">
        <v>927.52</v>
      </c>
      <c r="HR448">
        <v>13.9491</v>
      </c>
      <c r="HS448">
        <v>99.7987</v>
      </c>
      <c r="HT448">
        <v>101.178</v>
      </c>
    </row>
    <row r="449" spans="1:228">
      <c r="A449">
        <v>433</v>
      </c>
      <c r="B449">
        <v>1728495176</v>
      </c>
      <c r="C449">
        <v>4238.5</v>
      </c>
      <c r="D449" t="s">
        <v>1236</v>
      </c>
      <c r="E449" t="s">
        <v>1237</v>
      </c>
      <c r="F449">
        <v>5</v>
      </c>
      <c r="G449" t="s">
        <v>357</v>
      </c>
      <c r="H449" t="s">
        <v>1090</v>
      </c>
      <c r="I449" t="s">
        <v>359</v>
      </c>
      <c r="J449" t="s">
        <v>1091</v>
      </c>
      <c r="K449">
        <v>1728495168.5</v>
      </c>
      <c r="L449">
        <f>(M449)/1000</f>
        <v>0</v>
      </c>
      <c r="M449">
        <f>IF(BH449, AP449, AJ449)</f>
        <v>0</v>
      </c>
      <c r="N449">
        <f>IF(BH449, AK449, AI449)</f>
        <v>0</v>
      </c>
      <c r="O449">
        <f>BJ449 - IF(AW449&gt;1, N449*BD449*100.0/(AY449), 0)</f>
        <v>0</v>
      </c>
      <c r="P449">
        <f>((V449-L449/2)*O449-N449)/(V449+L449/2)</f>
        <v>0</v>
      </c>
      <c r="Q449">
        <f>P449*(BQ449+BR449)/1000.0</f>
        <v>0</v>
      </c>
      <c r="R449">
        <f>(BJ449 - IF(AW449&gt;1, N449*BD449*100.0/(AY449), 0))*(BQ449+BR449)/1000.0</f>
        <v>0</v>
      </c>
      <c r="S449">
        <f>2.0/((1/U449-1/T449)+SIGN(U449)*SQRT((1/U449-1/T449)*(1/U449-1/T449) + 4*BE449/((BE449+1)*(BE449+1))*(2*1/U449*1/T449-1/T449*1/T449)))</f>
        <v>0</v>
      </c>
      <c r="T449">
        <f>IF(LEFT(BF449,1)&lt;&gt;"0",IF(LEFT(BF449,1)="1",3.0,BG449),$D$5+$E$5*(BX449*BQ449/($K$5*1000))+$F$5*(BX449*BQ449/($K$5*1000))*MAX(MIN(BD449,$J$5),$I$5)*MAX(MIN(BD449,$J$5),$I$5)+$G$5*MAX(MIN(BD449,$J$5),$I$5)*(BX449*BQ449/($K$5*1000))+$H$5*(BX449*BQ449/($K$5*1000))*(BX449*BQ449/($K$5*1000)))</f>
        <v>0</v>
      </c>
      <c r="U449">
        <f>L449*(1000-(1000*0.61365*exp(17.502*Y449/(240.97+Y449))/(BQ449+BR449)+BL449)/2)/(1000*0.61365*exp(17.502*Y449/(240.97+Y449))/(BQ449+BR449)-BL449)</f>
        <v>0</v>
      </c>
      <c r="V449">
        <f>1/((BE449+1)/(S449/1.6)+1/(T449/1.37)) + BE449/((BE449+1)/(S449/1.6) + BE449/(T449/1.37))</f>
        <v>0</v>
      </c>
      <c r="W449">
        <f>(AZ449*BC449)</f>
        <v>0</v>
      </c>
      <c r="X449">
        <f>(BS449+(W449+2*0.95*5.67E-8*(((BS449+$B$7)+273)^4-(BS449+273)^4)-44100*L449)/(1.84*29.3*T449+8*0.95*5.67E-8*(BS449+273)^3))</f>
        <v>0</v>
      </c>
      <c r="Y449">
        <f>($C$7*BT449+$D$7*BU449+$E$7*X449)</f>
        <v>0</v>
      </c>
      <c r="Z449">
        <f>0.61365*exp(17.502*Y449/(240.97+Y449))</f>
        <v>0</v>
      </c>
      <c r="AA449">
        <f>(AB449/AC449*100)</f>
        <v>0</v>
      </c>
      <c r="AB449">
        <f>BL449*(BQ449+BR449)/1000</f>
        <v>0</v>
      </c>
      <c r="AC449">
        <f>0.61365*exp(17.502*BS449/(240.97+BS449))</f>
        <v>0</v>
      </c>
      <c r="AD449">
        <f>(Z449-BL449*(BQ449+BR449)/1000)</f>
        <v>0</v>
      </c>
      <c r="AE449">
        <f>(-L449*44100)</f>
        <v>0</v>
      </c>
      <c r="AF449">
        <f>2*29.3*T449*0.92*(BS449-Y449)</f>
        <v>0</v>
      </c>
      <c r="AG449">
        <f>2*0.95*5.67E-8*(((BS449+$B$7)+273)^4-(Y449+273)^4)</f>
        <v>0</v>
      </c>
      <c r="AH449">
        <f>W449+AG449+AE449+AF449</f>
        <v>0</v>
      </c>
      <c r="AI449">
        <f>BP449*AW449*(BK449-BJ449*(1000-AW449*BM449)/(1000-AW449*BL449))/(100*BD449)</f>
        <v>0</v>
      </c>
      <c r="AJ449">
        <f>1000*BP449*AW449*(BL449-BM449)/(100*BD449*(1000-AW449*BL449))</f>
        <v>0</v>
      </c>
      <c r="AK449">
        <f>(AL449 - AM449 - BQ449*1E3/(8.314*(BS449+273.15)) * AO449/BP449 * AN449) * BP449/(100*BD449) * (1000 - BM449)/1000</f>
        <v>0</v>
      </c>
      <c r="AL449">
        <v>929.5477410412891</v>
      </c>
      <c r="AM449">
        <v>904.8741333333329</v>
      </c>
      <c r="AN449">
        <v>2.552950929354557</v>
      </c>
      <c r="AO449">
        <v>66.78554749712461</v>
      </c>
      <c r="AP449">
        <f>(AR449 - AQ449 + BQ449*1E3/(8.314*(BS449+273.15)) * AT449/BP449 * AS449) * BP449/(100*BD449) * 1000/(1000 - AR449)</f>
        <v>0</v>
      </c>
      <c r="AQ449">
        <v>13.94351254636635</v>
      </c>
      <c r="AR449">
        <v>16.05899393939393</v>
      </c>
      <c r="AS449">
        <v>8.147118161357204E-06</v>
      </c>
      <c r="AT449">
        <v>79.48988405471586</v>
      </c>
      <c r="AU449">
        <v>0</v>
      </c>
      <c r="AV449">
        <v>0</v>
      </c>
      <c r="AW449">
        <f>IF(AU449*$H$13&gt;=AY449,1.0,(AY449/(AY449-AU449*$H$13)))</f>
        <v>0</v>
      </c>
      <c r="AX449">
        <f>(AW449-1)*100</f>
        <v>0</v>
      </c>
      <c r="AY449">
        <f>MAX(0,($B$13+$C$13*BX449)/(1+$D$13*BX449)*BQ449/(BS449+273)*$E$13)</f>
        <v>0</v>
      </c>
      <c r="AZ449">
        <f>$B$11*BY449+$C$11*BZ449+$F$11*CK449*(1-CN449)</f>
        <v>0</v>
      </c>
      <c r="BA449">
        <f>AZ449*BB449</f>
        <v>0</v>
      </c>
      <c r="BB449">
        <f>($B$11*$D$9+$C$11*$D$9+$F$11*((CX449+CP449)/MAX(CX449+CP449+CY449, 0.1)*$I$9+CY449/MAX(CX449+CP449+CY449, 0.1)*$J$9))/($B$11+$C$11+$F$11)</f>
        <v>0</v>
      </c>
      <c r="BC449">
        <f>($B$11*$K$9+$C$11*$K$9+$F$11*((CX449+CP449)/MAX(CX449+CP449+CY449, 0.1)*$P$9+CY449/MAX(CX449+CP449+CY449, 0.1)*$Q$9))/($B$11+$C$11+$F$11)</f>
        <v>0</v>
      </c>
      <c r="BD449">
        <v>6</v>
      </c>
      <c r="BE449">
        <v>0.5</v>
      </c>
      <c r="BF449" t="s">
        <v>361</v>
      </c>
      <c r="BG449">
        <v>2</v>
      </c>
      <c r="BH449" t="b">
        <v>1</v>
      </c>
      <c r="BI449">
        <v>1728495168.5</v>
      </c>
      <c r="BJ449">
        <v>872.7987407407408</v>
      </c>
      <c r="BK449">
        <v>903.8327407407406</v>
      </c>
      <c r="BL449">
        <v>16.06026666666666</v>
      </c>
      <c r="BM449">
        <v>13.93894444444444</v>
      </c>
      <c r="BN449">
        <v>881.4749629629631</v>
      </c>
      <c r="BO449">
        <v>16.15078888888889</v>
      </c>
      <c r="BP449">
        <v>600.0007777777778</v>
      </c>
      <c r="BQ449">
        <v>97.51216296296296</v>
      </c>
      <c r="BR449">
        <v>0.1000183444444444</v>
      </c>
      <c r="BS449">
        <v>24.74958148148148</v>
      </c>
      <c r="BT449">
        <v>24.99801481481481</v>
      </c>
      <c r="BU449">
        <v>999.9000000000001</v>
      </c>
      <c r="BV449">
        <v>0</v>
      </c>
      <c r="BW449">
        <v>0</v>
      </c>
      <c r="BX449">
        <v>10009.48555555556</v>
      </c>
      <c r="BY449">
        <v>0</v>
      </c>
      <c r="BZ449">
        <v>75.79671111111112</v>
      </c>
      <c r="CA449">
        <v>-31.0340925925926</v>
      </c>
      <c r="CB449">
        <v>887.0448888888889</v>
      </c>
      <c r="CC449">
        <v>916.6093703703702</v>
      </c>
      <c r="CD449">
        <v>2.121338148148148</v>
      </c>
      <c r="CE449">
        <v>903.8327407407406</v>
      </c>
      <c r="CF449">
        <v>13.93894444444444</v>
      </c>
      <c r="CG449">
        <v>1.566071851851852</v>
      </c>
      <c r="CH449">
        <v>1.359215555555555</v>
      </c>
      <c r="CI449">
        <v>13.62896666666667</v>
      </c>
      <c r="CJ449">
        <v>11.47011851851852</v>
      </c>
      <c r="CK449">
        <v>1600.02</v>
      </c>
      <c r="CL449">
        <v>0.6920089629629629</v>
      </c>
      <c r="CM449">
        <v>0.307991037037037</v>
      </c>
      <c r="CN449">
        <v>0</v>
      </c>
      <c r="CO449">
        <v>2.196892592592592</v>
      </c>
      <c r="CP449">
        <v>0</v>
      </c>
      <c r="CQ449">
        <v>5618.131851851852</v>
      </c>
      <c r="CR449">
        <v>13790.38888888889</v>
      </c>
      <c r="CS449">
        <v>39.95811111111111</v>
      </c>
      <c r="CT449">
        <v>40.4534074074074</v>
      </c>
      <c r="CU449">
        <v>40.49499999999999</v>
      </c>
      <c r="CV449">
        <v>38.80996296296296</v>
      </c>
      <c r="CW449">
        <v>39.02988888888889</v>
      </c>
      <c r="CX449">
        <v>1107.228888888889</v>
      </c>
      <c r="CY449">
        <v>492.7911111111111</v>
      </c>
      <c r="CZ449">
        <v>0</v>
      </c>
      <c r="DA449">
        <v>1728495232.6</v>
      </c>
      <c r="DB449">
        <v>0</v>
      </c>
      <c r="DC449">
        <v>1728490956.5</v>
      </c>
      <c r="DD449" t="s">
        <v>362</v>
      </c>
      <c r="DE449">
        <v>1728490952.5</v>
      </c>
      <c r="DF449">
        <v>1728490956.5</v>
      </c>
      <c r="DG449">
        <v>1</v>
      </c>
      <c r="DH449">
        <v>-0.065</v>
      </c>
      <c r="DI449">
        <v>-0.008</v>
      </c>
      <c r="DJ449">
        <v>-3.246</v>
      </c>
      <c r="DK449">
        <v>-0.091</v>
      </c>
      <c r="DL449">
        <v>52</v>
      </c>
      <c r="DM449">
        <v>15</v>
      </c>
      <c r="DN449">
        <v>0.25</v>
      </c>
      <c r="DO449">
        <v>0.13</v>
      </c>
      <c r="DP449">
        <v>-31.0217625</v>
      </c>
      <c r="DQ449">
        <v>-0.1009159474670167</v>
      </c>
      <c r="DR449">
        <v>0.09107480356141295</v>
      </c>
      <c r="DS449">
        <v>0</v>
      </c>
      <c r="DT449">
        <v>2.1313275</v>
      </c>
      <c r="DU449">
        <v>-0.1560193621013114</v>
      </c>
      <c r="DV449">
        <v>0.01549324832790081</v>
      </c>
      <c r="DW449">
        <v>0</v>
      </c>
      <c r="DX449">
        <v>0</v>
      </c>
      <c r="DY449">
        <v>2</v>
      </c>
      <c r="DZ449" t="s">
        <v>386</v>
      </c>
      <c r="EA449">
        <v>3.22976</v>
      </c>
      <c r="EB449">
        <v>2.70465</v>
      </c>
      <c r="EC449">
        <v>0.173563</v>
      </c>
      <c r="ED449">
        <v>0.176773</v>
      </c>
      <c r="EE449">
        <v>0.0840263</v>
      </c>
      <c r="EF449">
        <v>0.075909</v>
      </c>
      <c r="EG449">
        <v>27134</v>
      </c>
      <c r="EH449">
        <v>26331</v>
      </c>
      <c r="EI449">
        <v>31444.8</v>
      </c>
      <c r="EJ449">
        <v>30324.4</v>
      </c>
      <c r="EK449">
        <v>38591.5</v>
      </c>
      <c r="EL449">
        <v>37054.7</v>
      </c>
      <c r="EM449">
        <v>44078.2</v>
      </c>
      <c r="EN449">
        <v>42340.6</v>
      </c>
      <c r="EO449">
        <v>2.1526</v>
      </c>
      <c r="EP449">
        <v>1.85203</v>
      </c>
      <c r="EQ449">
        <v>0.0629984</v>
      </c>
      <c r="ER449">
        <v>0</v>
      </c>
      <c r="ES449">
        <v>23.9752</v>
      </c>
      <c r="ET449">
        <v>999.9</v>
      </c>
      <c r="EU449">
        <v>69.2</v>
      </c>
      <c r="EV449">
        <v>25.5</v>
      </c>
      <c r="EW449">
        <v>23.2459</v>
      </c>
      <c r="EX449">
        <v>61.1219</v>
      </c>
      <c r="EY449">
        <v>24.6875</v>
      </c>
      <c r="EZ449">
        <v>1</v>
      </c>
      <c r="FA449">
        <v>-0.00710366</v>
      </c>
      <c r="FB449">
        <v>1.46188</v>
      </c>
      <c r="FC449">
        <v>20.1929</v>
      </c>
      <c r="FD449">
        <v>5.21864</v>
      </c>
      <c r="FE449">
        <v>11.998</v>
      </c>
      <c r="FF449">
        <v>4.9644</v>
      </c>
      <c r="FG449">
        <v>3.2957</v>
      </c>
      <c r="FH449">
        <v>9999</v>
      </c>
      <c r="FI449">
        <v>9999</v>
      </c>
      <c r="FJ449">
        <v>9999</v>
      </c>
      <c r="FK449">
        <v>149.2</v>
      </c>
      <c r="FL449">
        <v>4.97096</v>
      </c>
      <c r="FM449">
        <v>1.86768</v>
      </c>
      <c r="FN449">
        <v>1.85898</v>
      </c>
      <c r="FO449">
        <v>1.8651</v>
      </c>
      <c r="FP449">
        <v>1.86309</v>
      </c>
      <c r="FQ449">
        <v>1.86445</v>
      </c>
      <c r="FR449">
        <v>1.85989</v>
      </c>
      <c r="FS449">
        <v>1.86399</v>
      </c>
      <c r="FT449">
        <v>0</v>
      </c>
      <c r="FU449">
        <v>0</v>
      </c>
      <c r="FV449">
        <v>0</v>
      </c>
      <c r="FW449">
        <v>0</v>
      </c>
      <c r="FX449" t="s">
        <v>364</v>
      </c>
      <c r="FY449" t="s">
        <v>365</v>
      </c>
      <c r="FZ449" t="s">
        <v>366</v>
      </c>
      <c r="GA449" t="s">
        <v>366</v>
      </c>
      <c r="GB449" t="s">
        <v>366</v>
      </c>
      <c r="GC449" t="s">
        <v>366</v>
      </c>
      <c r="GD449">
        <v>0</v>
      </c>
      <c r="GE449">
        <v>100</v>
      </c>
      <c r="GF449">
        <v>100</v>
      </c>
      <c r="GG449">
        <v>-8.792</v>
      </c>
      <c r="GH449">
        <v>-0.0905</v>
      </c>
      <c r="GI449">
        <v>-2.868309889394353</v>
      </c>
      <c r="GJ449">
        <v>-0.006773961979547998</v>
      </c>
      <c r="GK449">
        <v>-8.296070481250098E-08</v>
      </c>
      <c r="GL449">
        <v>3.322967193956903E-10</v>
      </c>
      <c r="GM449">
        <v>-0.07871069313407227</v>
      </c>
      <c r="GN449">
        <v>-0.00208336341840114</v>
      </c>
      <c r="GO449">
        <v>8.801746095907445E-05</v>
      </c>
      <c r="GP449">
        <v>-2.677693255255651E-07</v>
      </c>
      <c r="GQ449">
        <v>3</v>
      </c>
      <c r="GR449">
        <v>2052</v>
      </c>
      <c r="GS449">
        <v>2</v>
      </c>
      <c r="GT449">
        <v>18</v>
      </c>
      <c r="GU449">
        <v>70.40000000000001</v>
      </c>
      <c r="GV449">
        <v>70.3</v>
      </c>
      <c r="GW449">
        <v>2.13501</v>
      </c>
      <c r="GX449">
        <v>2.36328</v>
      </c>
      <c r="GY449">
        <v>1.44775</v>
      </c>
      <c r="GZ449">
        <v>2.32178</v>
      </c>
      <c r="HA449">
        <v>1.55151</v>
      </c>
      <c r="HB449">
        <v>2.41577</v>
      </c>
      <c r="HC449">
        <v>30.6524</v>
      </c>
      <c r="HD449">
        <v>14.2809</v>
      </c>
      <c r="HE449">
        <v>18</v>
      </c>
      <c r="HF449">
        <v>617.933</v>
      </c>
      <c r="HG449">
        <v>426.957</v>
      </c>
      <c r="HH449">
        <v>21.1317</v>
      </c>
      <c r="HI449">
        <v>26.8237</v>
      </c>
      <c r="HJ449">
        <v>30.0001</v>
      </c>
      <c r="HK449">
        <v>26.7925</v>
      </c>
      <c r="HL449">
        <v>26.7255</v>
      </c>
      <c r="HM449">
        <v>42.7827</v>
      </c>
      <c r="HN449">
        <v>47.0783</v>
      </c>
      <c r="HO449">
        <v>0</v>
      </c>
      <c r="HP449">
        <v>21.1088</v>
      </c>
      <c r="HQ449">
        <v>937.538</v>
      </c>
      <c r="HR449">
        <v>13.9564</v>
      </c>
      <c r="HS449">
        <v>99.801</v>
      </c>
      <c r="HT449">
        <v>101.177</v>
      </c>
    </row>
    <row r="450" spans="1:228">
      <c r="A450">
        <v>434</v>
      </c>
      <c r="B450">
        <v>1728495181</v>
      </c>
      <c r="C450">
        <v>4243.5</v>
      </c>
      <c r="D450" t="s">
        <v>1238</v>
      </c>
      <c r="E450" t="s">
        <v>1239</v>
      </c>
      <c r="F450">
        <v>5</v>
      </c>
      <c r="G450" t="s">
        <v>357</v>
      </c>
      <c r="H450" t="s">
        <v>1090</v>
      </c>
      <c r="I450" t="s">
        <v>359</v>
      </c>
      <c r="J450" t="s">
        <v>1091</v>
      </c>
      <c r="K450">
        <v>1728495173.214286</v>
      </c>
      <c r="L450">
        <f>(M450)/1000</f>
        <v>0</v>
      </c>
      <c r="M450">
        <f>IF(BH450, AP450, AJ450)</f>
        <v>0</v>
      </c>
      <c r="N450">
        <f>IF(BH450, AK450, AI450)</f>
        <v>0</v>
      </c>
      <c r="O450">
        <f>BJ450 - IF(AW450&gt;1, N450*BD450*100.0/(AY450), 0)</f>
        <v>0</v>
      </c>
      <c r="P450">
        <f>((V450-L450/2)*O450-N450)/(V450+L450/2)</f>
        <v>0</v>
      </c>
      <c r="Q450">
        <f>P450*(BQ450+BR450)/1000.0</f>
        <v>0</v>
      </c>
      <c r="R450">
        <f>(BJ450 - IF(AW450&gt;1, N450*BD450*100.0/(AY450), 0))*(BQ450+BR450)/1000.0</f>
        <v>0</v>
      </c>
      <c r="S450">
        <f>2.0/((1/U450-1/T450)+SIGN(U450)*SQRT((1/U450-1/T450)*(1/U450-1/T450) + 4*BE450/((BE450+1)*(BE450+1))*(2*1/U450*1/T450-1/T450*1/T450)))</f>
        <v>0</v>
      </c>
      <c r="T450">
        <f>IF(LEFT(BF450,1)&lt;&gt;"0",IF(LEFT(BF450,1)="1",3.0,BG450),$D$5+$E$5*(BX450*BQ450/($K$5*1000))+$F$5*(BX450*BQ450/($K$5*1000))*MAX(MIN(BD450,$J$5),$I$5)*MAX(MIN(BD450,$J$5),$I$5)+$G$5*MAX(MIN(BD450,$J$5),$I$5)*(BX450*BQ450/($K$5*1000))+$H$5*(BX450*BQ450/($K$5*1000))*(BX450*BQ450/($K$5*1000)))</f>
        <v>0</v>
      </c>
      <c r="U450">
        <f>L450*(1000-(1000*0.61365*exp(17.502*Y450/(240.97+Y450))/(BQ450+BR450)+BL450)/2)/(1000*0.61365*exp(17.502*Y450/(240.97+Y450))/(BQ450+BR450)-BL450)</f>
        <v>0</v>
      </c>
      <c r="V450">
        <f>1/((BE450+1)/(S450/1.6)+1/(T450/1.37)) + BE450/((BE450+1)/(S450/1.6) + BE450/(T450/1.37))</f>
        <v>0</v>
      </c>
      <c r="W450">
        <f>(AZ450*BC450)</f>
        <v>0</v>
      </c>
      <c r="X450">
        <f>(BS450+(W450+2*0.95*5.67E-8*(((BS450+$B$7)+273)^4-(BS450+273)^4)-44100*L450)/(1.84*29.3*T450+8*0.95*5.67E-8*(BS450+273)^3))</f>
        <v>0</v>
      </c>
      <c r="Y450">
        <f>($C$7*BT450+$D$7*BU450+$E$7*X450)</f>
        <v>0</v>
      </c>
      <c r="Z450">
        <f>0.61365*exp(17.502*Y450/(240.97+Y450))</f>
        <v>0</v>
      </c>
      <c r="AA450">
        <f>(AB450/AC450*100)</f>
        <v>0</v>
      </c>
      <c r="AB450">
        <f>BL450*(BQ450+BR450)/1000</f>
        <v>0</v>
      </c>
      <c r="AC450">
        <f>0.61365*exp(17.502*BS450/(240.97+BS450))</f>
        <v>0</v>
      </c>
      <c r="AD450">
        <f>(Z450-BL450*(BQ450+BR450)/1000)</f>
        <v>0</v>
      </c>
      <c r="AE450">
        <f>(-L450*44100)</f>
        <v>0</v>
      </c>
      <c r="AF450">
        <f>2*29.3*T450*0.92*(BS450-Y450)</f>
        <v>0</v>
      </c>
      <c r="AG450">
        <f>2*0.95*5.67E-8*(((BS450+$B$7)+273)^4-(Y450+273)^4)</f>
        <v>0</v>
      </c>
      <c r="AH450">
        <f>W450+AG450+AE450+AF450</f>
        <v>0</v>
      </c>
      <c r="AI450">
        <f>BP450*AW450*(BK450-BJ450*(1000-AW450*BM450)/(1000-AW450*BL450))/(100*BD450)</f>
        <v>0</v>
      </c>
      <c r="AJ450">
        <f>1000*BP450*AW450*(BL450-BM450)/(100*BD450*(1000-AW450*BL450))</f>
        <v>0</v>
      </c>
      <c r="AK450">
        <f>(AL450 - AM450 - BQ450*1E3/(8.314*(BS450+273.15)) * AO450/BP450 * AN450) * BP450/(100*BD450) * (1000 - BM450)/1000</f>
        <v>0</v>
      </c>
      <c r="AL450">
        <v>942.325488527424</v>
      </c>
      <c r="AM450">
        <v>917.647078787879</v>
      </c>
      <c r="AN450">
        <v>2.560989718306828</v>
      </c>
      <c r="AO450">
        <v>66.78554749712461</v>
      </c>
      <c r="AP450">
        <f>(AR450 - AQ450 + BQ450*1E3/(8.314*(BS450+273.15)) * AT450/BP450 * AS450) * BP450/(100*BD450) * 1000/(1000 - AR450)</f>
        <v>0</v>
      </c>
      <c r="AQ450">
        <v>13.94573812447485</v>
      </c>
      <c r="AR450">
        <v>16.05493090909091</v>
      </c>
      <c r="AS450">
        <v>-3.825223290313035E-06</v>
      </c>
      <c r="AT450">
        <v>79.48988405471586</v>
      </c>
      <c r="AU450">
        <v>0</v>
      </c>
      <c r="AV450">
        <v>0</v>
      </c>
      <c r="AW450">
        <f>IF(AU450*$H$13&gt;=AY450,1.0,(AY450/(AY450-AU450*$H$13)))</f>
        <v>0</v>
      </c>
      <c r="AX450">
        <f>(AW450-1)*100</f>
        <v>0</v>
      </c>
      <c r="AY450">
        <f>MAX(0,($B$13+$C$13*BX450)/(1+$D$13*BX450)*BQ450/(BS450+273)*$E$13)</f>
        <v>0</v>
      </c>
      <c r="AZ450">
        <f>$B$11*BY450+$C$11*BZ450+$F$11*CK450*(1-CN450)</f>
        <v>0</v>
      </c>
      <c r="BA450">
        <f>AZ450*BB450</f>
        <v>0</v>
      </c>
      <c r="BB450">
        <f>($B$11*$D$9+$C$11*$D$9+$F$11*((CX450+CP450)/MAX(CX450+CP450+CY450, 0.1)*$I$9+CY450/MAX(CX450+CP450+CY450, 0.1)*$J$9))/($B$11+$C$11+$F$11)</f>
        <v>0</v>
      </c>
      <c r="BC450">
        <f>($B$11*$K$9+$C$11*$K$9+$F$11*((CX450+CP450)/MAX(CX450+CP450+CY450, 0.1)*$P$9+CY450/MAX(CX450+CP450+CY450, 0.1)*$Q$9))/($B$11+$C$11+$F$11)</f>
        <v>0</v>
      </c>
      <c r="BD450">
        <v>6</v>
      </c>
      <c r="BE450">
        <v>0.5</v>
      </c>
      <c r="BF450" t="s">
        <v>361</v>
      </c>
      <c r="BG450">
        <v>2</v>
      </c>
      <c r="BH450" t="b">
        <v>1</v>
      </c>
      <c r="BI450">
        <v>1728495173.214286</v>
      </c>
      <c r="BJ450">
        <v>884.6273928571429</v>
      </c>
      <c r="BK450">
        <v>915.6615357142856</v>
      </c>
      <c r="BL450">
        <v>16.05791071428571</v>
      </c>
      <c r="BM450">
        <v>13.94236785714286</v>
      </c>
      <c r="BN450">
        <v>893.3766428571428</v>
      </c>
      <c r="BO450">
        <v>16.148425</v>
      </c>
      <c r="BP450">
        <v>600.0132142857144</v>
      </c>
      <c r="BQ450">
        <v>97.512775</v>
      </c>
      <c r="BR450">
        <v>0.1000269964285714</v>
      </c>
      <c r="BS450">
        <v>24.751075</v>
      </c>
      <c r="BT450">
        <v>25.00294642857143</v>
      </c>
      <c r="BU450">
        <v>999.9000000000002</v>
      </c>
      <c r="BV450">
        <v>0</v>
      </c>
      <c r="BW450">
        <v>0</v>
      </c>
      <c r="BX450">
        <v>10012.655</v>
      </c>
      <c r="BY450">
        <v>0</v>
      </c>
      <c r="BZ450">
        <v>75.81886071428572</v>
      </c>
      <c r="CA450">
        <v>-31.034225</v>
      </c>
      <c r="CB450">
        <v>899.0644642857144</v>
      </c>
      <c r="CC450">
        <v>928.6086071428571</v>
      </c>
      <c r="CD450">
        <v>2.115552142857143</v>
      </c>
      <c r="CE450">
        <v>915.6615357142856</v>
      </c>
      <c r="CF450">
        <v>13.94236785714286</v>
      </c>
      <c r="CG450">
        <v>1.565851071428571</v>
      </c>
      <c r="CH450">
        <v>1.359557857142857</v>
      </c>
      <c r="CI450">
        <v>13.62678928571428</v>
      </c>
      <c r="CJ450">
        <v>11.47391071428571</v>
      </c>
      <c r="CK450">
        <v>1600.001428571428</v>
      </c>
      <c r="CL450">
        <v>0.6920105000000001</v>
      </c>
      <c r="CM450">
        <v>0.3079895</v>
      </c>
      <c r="CN450">
        <v>0</v>
      </c>
      <c r="CO450">
        <v>2.200132142857143</v>
      </c>
      <c r="CP450">
        <v>0</v>
      </c>
      <c r="CQ450">
        <v>5614.671785714285</v>
      </c>
      <c r="CR450">
        <v>13790.25357142857</v>
      </c>
      <c r="CS450">
        <v>39.9082857142857</v>
      </c>
      <c r="CT450">
        <v>40.41489285714285</v>
      </c>
      <c r="CU450">
        <v>40.4395</v>
      </c>
      <c r="CV450">
        <v>38.73635714285714</v>
      </c>
      <c r="CW450">
        <v>38.97525</v>
      </c>
      <c r="CX450">
        <v>1107.218928571429</v>
      </c>
      <c r="CY450">
        <v>492.7825</v>
      </c>
      <c r="CZ450">
        <v>0</v>
      </c>
      <c r="DA450">
        <v>1728495238</v>
      </c>
      <c r="DB450">
        <v>0</v>
      </c>
      <c r="DC450">
        <v>1728490956.5</v>
      </c>
      <c r="DD450" t="s">
        <v>362</v>
      </c>
      <c r="DE450">
        <v>1728490952.5</v>
      </c>
      <c r="DF450">
        <v>1728490956.5</v>
      </c>
      <c r="DG450">
        <v>1</v>
      </c>
      <c r="DH450">
        <v>-0.065</v>
      </c>
      <c r="DI450">
        <v>-0.008</v>
      </c>
      <c r="DJ450">
        <v>-3.246</v>
      </c>
      <c r="DK450">
        <v>-0.091</v>
      </c>
      <c r="DL450">
        <v>52</v>
      </c>
      <c r="DM450">
        <v>15</v>
      </c>
      <c r="DN450">
        <v>0.25</v>
      </c>
      <c r="DO450">
        <v>0.13</v>
      </c>
      <c r="DP450">
        <v>-31.039925</v>
      </c>
      <c r="DQ450">
        <v>0.1068630393996748</v>
      </c>
      <c r="DR450">
        <v>0.08750329922351487</v>
      </c>
      <c r="DS450">
        <v>0</v>
      </c>
      <c r="DT450">
        <v>2.119316</v>
      </c>
      <c r="DU450">
        <v>-0.07713500938086557</v>
      </c>
      <c r="DV450">
        <v>0.007860424225192954</v>
      </c>
      <c r="DW450">
        <v>1</v>
      </c>
      <c r="DX450">
        <v>1</v>
      </c>
      <c r="DY450">
        <v>2</v>
      </c>
      <c r="DZ450" t="s">
        <v>363</v>
      </c>
      <c r="EA450">
        <v>3.22959</v>
      </c>
      <c r="EB450">
        <v>2.70443</v>
      </c>
      <c r="EC450">
        <v>0.175156</v>
      </c>
      <c r="ED450">
        <v>0.178357</v>
      </c>
      <c r="EE450">
        <v>0.084007</v>
      </c>
      <c r="EF450">
        <v>0.0759257</v>
      </c>
      <c r="EG450">
        <v>27081.9</v>
      </c>
      <c r="EH450">
        <v>26280.1</v>
      </c>
      <c r="EI450">
        <v>31444.9</v>
      </c>
      <c r="EJ450">
        <v>30324.2</v>
      </c>
      <c r="EK450">
        <v>38592.2</v>
      </c>
      <c r="EL450">
        <v>37053.4</v>
      </c>
      <c r="EM450">
        <v>44078</v>
      </c>
      <c r="EN450">
        <v>42339.8</v>
      </c>
      <c r="EO450">
        <v>2.15225</v>
      </c>
      <c r="EP450">
        <v>1.85192</v>
      </c>
      <c r="EQ450">
        <v>0.063885</v>
      </c>
      <c r="ER450">
        <v>0</v>
      </c>
      <c r="ES450">
        <v>23.9722</v>
      </c>
      <c r="ET450">
        <v>999.9</v>
      </c>
      <c r="EU450">
        <v>69.2</v>
      </c>
      <c r="EV450">
        <v>25.5</v>
      </c>
      <c r="EW450">
        <v>23.2454</v>
      </c>
      <c r="EX450">
        <v>61.5819</v>
      </c>
      <c r="EY450">
        <v>24.4912</v>
      </c>
      <c r="EZ450">
        <v>1</v>
      </c>
      <c r="FA450">
        <v>-0.00574695</v>
      </c>
      <c r="FB450">
        <v>1.72011</v>
      </c>
      <c r="FC450">
        <v>20.1905</v>
      </c>
      <c r="FD450">
        <v>5.21819</v>
      </c>
      <c r="FE450">
        <v>11.998</v>
      </c>
      <c r="FF450">
        <v>4.96435</v>
      </c>
      <c r="FG450">
        <v>3.29555</v>
      </c>
      <c r="FH450">
        <v>9999</v>
      </c>
      <c r="FI450">
        <v>9999</v>
      </c>
      <c r="FJ450">
        <v>9999</v>
      </c>
      <c r="FK450">
        <v>149.2</v>
      </c>
      <c r="FL450">
        <v>4.97098</v>
      </c>
      <c r="FM450">
        <v>1.86768</v>
      </c>
      <c r="FN450">
        <v>1.85898</v>
      </c>
      <c r="FO450">
        <v>1.86509</v>
      </c>
      <c r="FP450">
        <v>1.8631</v>
      </c>
      <c r="FQ450">
        <v>1.86447</v>
      </c>
      <c r="FR450">
        <v>1.85989</v>
      </c>
      <c r="FS450">
        <v>1.86399</v>
      </c>
      <c r="FT450">
        <v>0</v>
      </c>
      <c r="FU450">
        <v>0</v>
      </c>
      <c r="FV450">
        <v>0</v>
      </c>
      <c r="FW450">
        <v>0</v>
      </c>
      <c r="FX450" t="s">
        <v>364</v>
      </c>
      <c r="FY450" t="s">
        <v>365</v>
      </c>
      <c r="FZ450" t="s">
        <v>366</v>
      </c>
      <c r="GA450" t="s">
        <v>366</v>
      </c>
      <c r="GB450" t="s">
        <v>366</v>
      </c>
      <c r="GC450" t="s">
        <v>366</v>
      </c>
      <c r="GD450">
        <v>0</v>
      </c>
      <c r="GE450">
        <v>100</v>
      </c>
      <c r="GF450">
        <v>100</v>
      </c>
      <c r="GG450">
        <v>-8.869</v>
      </c>
      <c r="GH450">
        <v>-0.0905</v>
      </c>
      <c r="GI450">
        <v>-2.868309889394353</v>
      </c>
      <c r="GJ450">
        <v>-0.006773961979547998</v>
      </c>
      <c r="GK450">
        <v>-8.296070481250098E-08</v>
      </c>
      <c r="GL450">
        <v>3.322967193956903E-10</v>
      </c>
      <c r="GM450">
        <v>-0.07871069313407227</v>
      </c>
      <c r="GN450">
        <v>-0.00208336341840114</v>
      </c>
      <c r="GO450">
        <v>8.801746095907445E-05</v>
      </c>
      <c r="GP450">
        <v>-2.677693255255651E-07</v>
      </c>
      <c r="GQ450">
        <v>3</v>
      </c>
      <c r="GR450">
        <v>2052</v>
      </c>
      <c r="GS450">
        <v>2</v>
      </c>
      <c r="GT450">
        <v>18</v>
      </c>
      <c r="GU450">
        <v>70.5</v>
      </c>
      <c r="GV450">
        <v>70.40000000000001</v>
      </c>
      <c r="GW450">
        <v>2.15698</v>
      </c>
      <c r="GX450">
        <v>2.37305</v>
      </c>
      <c r="GY450">
        <v>1.44897</v>
      </c>
      <c r="GZ450">
        <v>2.32178</v>
      </c>
      <c r="HA450">
        <v>1.55151</v>
      </c>
      <c r="HB450">
        <v>2.24854</v>
      </c>
      <c r="HC450">
        <v>30.6524</v>
      </c>
      <c r="HD450">
        <v>14.2721</v>
      </c>
      <c r="HE450">
        <v>18</v>
      </c>
      <c r="HF450">
        <v>617.723</v>
      </c>
      <c r="HG450">
        <v>426.933</v>
      </c>
      <c r="HH450">
        <v>21.1511</v>
      </c>
      <c r="HI450">
        <v>26.8266</v>
      </c>
      <c r="HJ450">
        <v>30.0008</v>
      </c>
      <c r="HK450">
        <v>26.7965</v>
      </c>
      <c r="HL450">
        <v>26.7299</v>
      </c>
      <c r="HM450">
        <v>43.2646</v>
      </c>
      <c r="HN450">
        <v>47.0783</v>
      </c>
      <c r="HO450">
        <v>0</v>
      </c>
      <c r="HP450">
        <v>21.0964</v>
      </c>
      <c r="HQ450">
        <v>952.5650000000001</v>
      </c>
      <c r="HR450">
        <v>13.9749</v>
      </c>
      <c r="HS450">
        <v>99.8008</v>
      </c>
      <c r="HT450">
        <v>101.176</v>
      </c>
    </row>
    <row r="451" spans="1:228">
      <c r="A451">
        <v>435</v>
      </c>
      <c r="B451">
        <v>1728495186</v>
      </c>
      <c r="C451">
        <v>4248.5</v>
      </c>
      <c r="D451" t="s">
        <v>1240</v>
      </c>
      <c r="E451" t="s">
        <v>1241</v>
      </c>
      <c r="F451">
        <v>5</v>
      </c>
      <c r="G451" t="s">
        <v>357</v>
      </c>
      <c r="H451" t="s">
        <v>1090</v>
      </c>
      <c r="I451" t="s">
        <v>359</v>
      </c>
      <c r="J451" t="s">
        <v>1091</v>
      </c>
      <c r="K451">
        <v>1728495178.5</v>
      </c>
      <c r="L451">
        <f>(M451)/1000</f>
        <v>0</v>
      </c>
      <c r="M451">
        <f>IF(BH451, AP451, AJ451)</f>
        <v>0</v>
      </c>
      <c r="N451">
        <f>IF(BH451, AK451, AI451)</f>
        <v>0</v>
      </c>
      <c r="O451">
        <f>BJ451 - IF(AW451&gt;1, N451*BD451*100.0/(AY451), 0)</f>
        <v>0</v>
      </c>
      <c r="P451">
        <f>((V451-L451/2)*O451-N451)/(V451+L451/2)</f>
        <v>0</v>
      </c>
      <c r="Q451">
        <f>P451*(BQ451+BR451)/1000.0</f>
        <v>0</v>
      </c>
      <c r="R451">
        <f>(BJ451 - IF(AW451&gt;1, N451*BD451*100.0/(AY451), 0))*(BQ451+BR451)/1000.0</f>
        <v>0</v>
      </c>
      <c r="S451">
        <f>2.0/((1/U451-1/T451)+SIGN(U451)*SQRT((1/U451-1/T451)*(1/U451-1/T451) + 4*BE451/((BE451+1)*(BE451+1))*(2*1/U451*1/T451-1/T451*1/T451)))</f>
        <v>0</v>
      </c>
      <c r="T451">
        <f>IF(LEFT(BF451,1)&lt;&gt;"0",IF(LEFT(BF451,1)="1",3.0,BG451),$D$5+$E$5*(BX451*BQ451/($K$5*1000))+$F$5*(BX451*BQ451/($K$5*1000))*MAX(MIN(BD451,$J$5),$I$5)*MAX(MIN(BD451,$J$5),$I$5)+$G$5*MAX(MIN(BD451,$J$5),$I$5)*(BX451*BQ451/($K$5*1000))+$H$5*(BX451*BQ451/($K$5*1000))*(BX451*BQ451/($K$5*1000)))</f>
        <v>0</v>
      </c>
      <c r="U451">
        <f>L451*(1000-(1000*0.61365*exp(17.502*Y451/(240.97+Y451))/(BQ451+BR451)+BL451)/2)/(1000*0.61365*exp(17.502*Y451/(240.97+Y451))/(BQ451+BR451)-BL451)</f>
        <v>0</v>
      </c>
      <c r="V451">
        <f>1/((BE451+1)/(S451/1.6)+1/(T451/1.37)) + BE451/((BE451+1)/(S451/1.6) + BE451/(T451/1.37))</f>
        <v>0</v>
      </c>
      <c r="W451">
        <f>(AZ451*BC451)</f>
        <v>0</v>
      </c>
      <c r="X451">
        <f>(BS451+(W451+2*0.95*5.67E-8*(((BS451+$B$7)+273)^4-(BS451+273)^4)-44100*L451)/(1.84*29.3*T451+8*0.95*5.67E-8*(BS451+273)^3))</f>
        <v>0</v>
      </c>
      <c r="Y451">
        <f>($C$7*BT451+$D$7*BU451+$E$7*X451)</f>
        <v>0</v>
      </c>
      <c r="Z451">
        <f>0.61365*exp(17.502*Y451/(240.97+Y451))</f>
        <v>0</v>
      </c>
      <c r="AA451">
        <f>(AB451/AC451*100)</f>
        <v>0</v>
      </c>
      <c r="AB451">
        <f>BL451*(BQ451+BR451)/1000</f>
        <v>0</v>
      </c>
      <c r="AC451">
        <f>0.61365*exp(17.502*BS451/(240.97+BS451))</f>
        <v>0</v>
      </c>
      <c r="AD451">
        <f>(Z451-BL451*(BQ451+BR451)/1000)</f>
        <v>0</v>
      </c>
      <c r="AE451">
        <f>(-L451*44100)</f>
        <v>0</v>
      </c>
      <c r="AF451">
        <f>2*29.3*T451*0.92*(BS451-Y451)</f>
        <v>0</v>
      </c>
      <c r="AG451">
        <f>2*0.95*5.67E-8*(((BS451+$B$7)+273)^4-(Y451+273)^4)</f>
        <v>0</v>
      </c>
      <c r="AH451">
        <f>W451+AG451+AE451+AF451</f>
        <v>0</v>
      </c>
      <c r="AI451">
        <f>BP451*AW451*(BK451-BJ451*(1000-AW451*BM451)/(1000-AW451*BL451))/(100*BD451)</f>
        <v>0</v>
      </c>
      <c r="AJ451">
        <f>1000*BP451*AW451*(BL451-BM451)/(100*BD451*(1000-AW451*BL451))</f>
        <v>0</v>
      </c>
      <c r="AK451">
        <f>(AL451 - AM451 - BQ451*1E3/(8.314*(BS451+273.15)) * AO451/BP451 * AN451) * BP451/(100*BD451) * (1000 - BM451)/1000</f>
        <v>0</v>
      </c>
      <c r="AL451">
        <v>955.1446006814207</v>
      </c>
      <c r="AM451">
        <v>930.3647030303028</v>
      </c>
      <c r="AN451">
        <v>2.561634553228364</v>
      </c>
      <c r="AO451">
        <v>66.78554749712461</v>
      </c>
      <c r="AP451">
        <f>(AR451 - AQ451 + BQ451*1E3/(8.314*(BS451+273.15)) * AT451/BP451 * AS451) * BP451/(100*BD451) * 1000/(1000 - AR451)</f>
        <v>0</v>
      </c>
      <c r="AQ451">
        <v>13.94606959869017</v>
      </c>
      <c r="AR451">
        <v>16.04563090909091</v>
      </c>
      <c r="AS451">
        <v>-2.247865307378081E-05</v>
      </c>
      <c r="AT451">
        <v>79.48988405471586</v>
      </c>
      <c r="AU451">
        <v>0</v>
      </c>
      <c r="AV451">
        <v>0</v>
      </c>
      <c r="AW451">
        <f>IF(AU451*$H$13&gt;=AY451,1.0,(AY451/(AY451-AU451*$H$13)))</f>
        <v>0</v>
      </c>
      <c r="AX451">
        <f>(AW451-1)*100</f>
        <v>0</v>
      </c>
      <c r="AY451">
        <f>MAX(0,($B$13+$C$13*BX451)/(1+$D$13*BX451)*BQ451/(BS451+273)*$E$13)</f>
        <v>0</v>
      </c>
      <c r="AZ451">
        <f>$B$11*BY451+$C$11*BZ451+$F$11*CK451*(1-CN451)</f>
        <v>0</v>
      </c>
      <c r="BA451">
        <f>AZ451*BB451</f>
        <v>0</v>
      </c>
      <c r="BB451">
        <f>($B$11*$D$9+$C$11*$D$9+$F$11*((CX451+CP451)/MAX(CX451+CP451+CY451, 0.1)*$I$9+CY451/MAX(CX451+CP451+CY451, 0.1)*$J$9))/($B$11+$C$11+$F$11)</f>
        <v>0</v>
      </c>
      <c r="BC451">
        <f>($B$11*$K$9+$C$11*$K$9+$F$11*((CX451+CP451)/MAX(CX451+CP451+CY451, 0.1)*$P$9+CY451/MAX(CX451+CP451+CY451, 0.1)*$Q$9))/($B$11+$C$11+$F$11)</f>
        <v>0</v>
      </c>
      <c r="BD451">
        <v>6</v>
      </c>
      <c r="BE451">
        <v>0.5</v>
      </c>
      <c r="BF451" t="s">
        <v>361</v>
      </c>
      <c r="BG451">
        <v>2</v>
      </c>
      <c r="BH451" t="b">
        <v>1</v>
      </c>
      <c r="BI451">
        <v>1728495178.5</v>
      </c>
      <c r="BJ451">
        <v>897.8622962962962</v>
      </c>
      <c r="BK451">
        <v>928.9506666666667</v>
      </c>
      <c r="BL451">
        <v>16.05518888888889</v>
      </c>
      <c r="BM451">
        <v>13.94574814814815</v>
      </c>
      <c r="BN451">
        <v>906.6929259259258</v>
      </c>
      <c r="BO451">
        <v>16.1456962962963</v>
      </c>
      <c r="BP451">
        <v>600.0126666666666</v>
      </c>
      <c r="BQ451">
        <v>97.51363333333332</v>
      </c>
      <c r="BR451">
        <v>0.100035137037037</v>
      </c>
      <c r="BS451">
        <v>24.75879259259259</v>
      </c>
      <c r="BT451">
        <v>25.01358148148148</v>
      </c>
      <c r="BU451">
        <v>999.9000000000001</v>
      </c>
      <c r="BV451">
        <v>0</v>
      </c>
      <c r="BW451">
        <v>0</v>
      </c>
      <c r="BX451">
        <v>10006.48407407407</v>
      </c>
      <c r="BY451">
        <v>0</v>
      </c>
      <c r="BZ451">
        <v>75.83482222222223</v>
      </c>
      <c r="CA451">
        <v>-31.08842592592592</v>
      </c>
      <c r="CB451">
        <v>912.5128888888888</v>
      </c>
      <c r="CC451">
        <v>942.0888148148147</v>
      </c>
      <c r="CD451">
        <v>2.109440740740741</v>
      </c>
      <c r="CE451">
        <v>928.9506666666667</v>
      </c>
      <c r="CF451">
        <v>13.94574814814815</v>
      </c>
      <c r="CG451">
        <v>1.565597777777778</v>
      </c>
      <c r="CH451">
        <v>1.35990037037037</v>
      </c>
      <c r="CI451">
        <v>13.6243037037037</v>
      </c>
      <c r="CJ451">
        <v>11.47771481481482</v>
      </c>
      <c r="CK451">
        <v>1599.988148148148</v>
      </c>
      <c r="CL451">
        <v>0.692007925925926</v>
      </c>
      <c r="CM451">
        <v>0.307992074074074</v>
      </c>
      <c r="CN451">
        <v>0</v>
      </c>
      <c r="CO451">
        <v>2.188888888888889</v>
      </c>
      <c r="CP451">
        <v>0</v>
      </c>
      <c r="CQ451">
        <v>5609.361481481481</v>
      </c>
      <c r="CR451">
        <v>13790.12592592592</v>
      </c>
      <c r="CS451">
        <v>39.84703703703703</v>
      </c>
      <c r="CT451">
        <v>40.3724074074074</v>
      </c>
      <c r="CU451">
        <v>40.38396296296295</v>
      </c>
      <c r="CV451">
        <v>38.66881481481482</v>
      </c>
      <c r="CW451">
        <v>38.91881481481482</v>
      </c>
      <c r="CX451">
        <v>1107.204814814815</v>
      </c>
      <c r="CY451">
        <v>492.7833333333334</v>
      </c>
      <c r="CZ451">
        <v>0</v>
      </c>
      <c r="DA451">
        <v>1728495242.8</v>
      </c>
      <c r="DB451">
        <v>0</v>
      </c>
      <c r="DC451">
        <v>1728490956.5</v>
      </c>
      <c r="DD451" t="s">
        <v>362</v>
      </c>
      <c r="DE451">
        <v>1728490952.5</v>
      </c>
      <c r="DF451">
        <v>1728490956.5</v>
      </c>
      <c r="DG451">
        <v>1</v>
      </c>
      <c r="DH451">
        <v>-0.065</v>
      </c>
      <c r="DI451">
        <v>-0.008</v>
      </c>
      <c r="DJ451">
        <v>-3.246</v>
      </c>
      <c r="DK451">
        <v>-0.091</v>
      </c>
      <c r="DL451">
        <v>52</v>
      </c>
      <c r="DM451">
        <v>15</v>
      </c>
      <c r="DN451">
        <v>0.25</v>
      </c>
      <c r="DO451">
        <v>0.13</v>
      </c>
      <c r="DP451">
        <v>-31.06629756097561</v>
      </c>
      <c r="DQ451">
        <v>-0.509092682926892</v>
      </c>
      <c r="DR451">
        <v>0.1125618041351002</v>
      </c>
      <c r="DS451">
        <v>0</v>
      </c>
      <c r="DT451">
        <v>2.113266585365853</v>
      </c>
      <c r="DU451">
        <v>-0.0654112891986063</v>
      </c>
      <c r="DV451">
        <v>0.006690055091010897</v>
      </c>
      <c r="DW451">
        <v>1</v>
      </c>
      <c r="DX451">
        <v>1</v>
      </c>
      <c r="DY451">
        <v>2</v>
      </c>
      <c r="DZ451" t="s">
        <v>363</v>
      </c>
      <c r="EA451">
        <v>3.22969</v>
      </c>
      <c r="EB451">
        <v>2.70436</v>
      </c>
      <c r="EC451">
        <v>0.176725</v>
      </c>
      <c r="ED451">
        <v>0.179908</v>
      </c>
      <c r="EE451">
        <v>0.0839678</v>
      </c>
      <c r="EF451">
        <v>0.0759189</v>
      </c>
      <c r="EG451">
        <v>27030</v>
      </c>
      <c r="EH451">
        <v>26230.2</v>
      </c>
      <c r="EI451">
        <v>31444.5</v>
      </c>
      <c r="EJ451">
        <v>30323.7</v>
      </c>
      <c r="EK451">
        <v>38593.6</v>
      </c>
      <c r="EL451">
        <v>37052.5</v>
      </c>
      <c r="EM451">
        <v>44077.6</v>
      </c>
      <c r="EN451">
        <v>42338.4</v>
      </c>
      <c r="EO451">
        <v>2.152</v>
      </c>
      <c r="EP451">
        <v>1.8522</v>
      </c>
      <c r="EQ451">
        <v>0.0640191</v>
      </c>
      <c r="ER451">
        <v>0</v>
      </c>
      <c r="ES451">
        <v>23.9692</v>
      </c>
      <c r="ET451">
        <v>999.9</v>
      </c>
      <c r="EU451">
        <v>69.2</v>
      </c>
      <c r="EV451">
        <v>25.5</v>
      </c>
      <c r="EW451">
        <v>23.2456</v>
      </c>
      <c r="EX451">
        <v>61.3519</v>
      </c>
      <c r="EY451">
        <v>24.4351</v>
      </c>
      <c r="EZ451">
        <v>1</v>
      </c>
      <c r="FA451">
        <v>-0.00474848</v>
      </c>
      <c r="FB451">
        <v>1.89638</v>
      </c>
      <c r="FC451">
        <v>20.1882</v>
      </c>
      <c r="FD451">
        <v>5.21699</v>
      </c>
      <c r="FE451">
        <v>11.998</v>
      </c>
      <c r="FF451">
        <v>4.9637</v>
      </c>
      <c r="FG451">
        <v>3.29545</v>
      </c>
      <c r="FH451">
        <v>9999</v>
      </c>
      <c r="FI451">
        <v>9999</v>
      </c>
      <c r="FJ451">
        <v>9999</v>
      </c>
      <c r="FK451">
        <v>149.2</v>
      </c>
      <c r="FL451">
        <v>4.97095</v>
      </c>
      <c r="FM451">
        <v>1.86768</v>
      </c>
      <c r="FN451">
        <v>1.85898</v>
      </c>
      <c r="FO451">
        <v>1.86509</v>
      </c>
      <c r="FP451">
        <v>1.8631</v>
      </c>
      <c r="FQ451">
        <v>1.86447</v>
      </c>
      <c r="FR451">
        <v>1.85988</v>
      </c>
      <c r="FS451">
        <v>1.86401</v>
      </c>
      <c r="FT451">
        <v>0</v>
      </c>
      <c r="FU451">
        <v>0</v>
      </c>
      <c r="FV451">
        <v>0</v>
      </c>
      <c r="FW451">
        <v>0</v>
      </c>
      <c r="FX451" t="s">
        <v>364</v>
      </c>
      <c r="FY451" t="s">
        <v>365</v>
      </c>
      <c r="FZ451" t="s">
        <v>366</v>
      </c>
      <c r="GA451" t="s">
        <v>366</v>
      </c>
      <c r="GB451" t="s">
        <v>366</v>
      </c>
      <c r="GC451" t="s">
        <v>366</v>
      </c>
      <c r="GD451">
        <v>0</v>
      </c>
      <c r="GE451">
        <v>100</v>
      </c>
      <c r="GF451">
        <v>100</v>
      </c>
      <c r="GG451">
        <v>-8.946999999999999</v>
      </c>
      <c r="GH451">
        <v>-0.0905</v>
      </c>
      <c r="GI451">
        <v>-2.868309889394353</v>
      </c>
      <c r="GJ451">
        <v>-0.006773961979547998</v>
      </c>
      <c r="GK451">
        <v>-8.296070481250098E-08</v>
      </c>
      <c r="GL451">
        <v>3.322967193956903E-10</v>
      </c>
      <c r="GM451">
        <v>-0.07871069313407227</v>
      </c>
      <c r="GN451">
        <v>-0.00208336341840114</v>
      </c>
      <c r="GO451">
        <v>8.801746095907445E-05</v>
      </c>
      <c r="GP451">
        <v>-2.677693255255651E-07</v>
      </c>
      <c r="GQ451">
        <v>3</v>
      </c>
      <c r="GR451">
        <v>2052</v>
      </c>
      <c r="GS451">
        <v>2</v>
      </c>
      <c r="GT451">
        <v>18</v>
      </c>
      <c r="GU451">
        <v>70.59999999999999</v>
      </c>
      <c r="GV451">
        <v>70.5</v>
      </c>
      <c r="GW451">
        <v>2.1814</v>
      </c>
      <c r="GX451">
        <v>2.37305</v>
      </c>
      <c r="GY451">
        <v>1.44775</v>
      </c>
      <c r="GZ451">
        <v>2.32178</v>
      </c>
      <c r="HA451">
        <v>1.55151</v>
      </c>
      <c r="HB451">
        <v>2.39014</v>
      </c>
      <c r="HC451">
        <v>30.674</v>
      </c>
      <c r="HD451">
        <v>14.2809</v>
      </c>
      <c r="HE451">
        <v>18</v>
      </c>
      <c r="HF451">
        <v>617.59</v>
      </c>
      <c r="HG451">
        <v>427.123</v>
      </c>
      <c r="HH451">
        <v>21.1294</v>
      </c>
      <c r="HI451">
        <v>26.8305</v>
      </c>
      <c r="HJ451">
        <v>30.0009</v>
      </c>
      <c r="HK451">
        <v>26.801</v>
      </c>
      <c r="HL451">
        <v>26.7338</v>
      </c>
      <c r="HM451">
        <v>43.7081</v>
      </c>
      <c r="HN451">
        <v>47.0783</v>
      </c>
      <c r="HO451">
        <v>0</v>
      </c>
      <c r="HP451">
        <v>21.0733</v>
      </c>
      <c r="HQ451">
        <v>962.596</v>
      </c>
      <c r="HR451">
        <v>13.9981</v>
      </c>
      <c r="HS451">
        <v>99.7998</v>
      </c>
      <c r="HT451">
        <v>101.173</v>
      </c>
    </row>
    <row r="452" spans="1:228">
      <c r="A452">
        <v>436</v>
      </c>
      <c r="B452">
        <v>1728495191</v>
      </c>
      <c r="C452">
        <v>4253.5</v>
      </c>
      <c r="D452" t="s">
        <v>1242</v>
      </c>
      <c r="E452" t="s">
        <v>1243</v>
      </c>
      <c r="F452">
        <v>5</v>
      </c>
      <c r="G452" t="s">
        <v>357</v>
      </c>
      <c r="H452" t="s">
        <v>1090</v>
      </c>
      <c r="I452" t="s">
        <v>359</v>
      </c>
      <c r="J452" t="s">
        <v>1091</v>
      </c>
      <c r="K452">
        <v>1728495183.214286</v>
      </c>
      <c r="L452">
        <f>(M452)/1000</f>
        <v>0</v>
      </c>
      <c r="M452">
        <f>IF(BH452, AP452, AJ452)</f>
        <v>0</v>
      </c>
      <c r="N452">
        <f>IF(BH452, AK452, AI452)</f>
        <v>0</v>
      </c>
      <c r="O452">
        <f>BJ452 - IF(AW452&gt;1, N452*BD452*100.0/(AY452), 0)</f>
        <v>0</v>
      </c>
      <c r="P452">
        <f>((V452-L452/2)*O452-N452)/(V452+L452/2)</f>
        <v>0</v>
      </c>
      <c r="Q452">
        <f>P452*(BQ452+BR452)/1000.0</f>
        <v>0</v>
      </c>
      <c r="R452">
        <f>(BJ452 - IF(AW452&gt;1, N452*BD452*100.0/(AY452), 0))*(BQ452+BR452)/1000.0</f>
        <v>0</v>
      </c>
      <c r="S452">
        <f>2.0/((1/U452-1/T452)+SIGN(U452)*SQRT((1/U452-1/T452)*(1/U452-1/T452) + 4*BE452/((BE452+1)*(BE452+1))*(2*1/U452*1/T452-1/T452*1/T452)))</f>
        <v>0</v>
      </c>
      <c r="T452">
        <f>IF(LEFT(BF452,1)&lt;&gt;"0",IF(LEFT(BF452,1)="1",3.0,BG452),$D$5+$E$5*(BX452*BQ452/($K$5*1000))+$F$5*(BX452*BQ452/($K$5*1000))*MAX(MIN(BD452,$J$5),$I$5)*MAX(MIN(BD452,$J$5),$I$5)+$G$5*MAX(MIN(BD452,$J$5),$I$5)*(BX452*BQ452/($K$5*1000))+$H$5*(BX452*BQ452/($K$5*1000))*(BX452*BQ452/($K$5*1000)))</f>
        <v>0</v>
      </c>
      <c r="U452">
        <f>L452*(1000-(1000*0.61365*exp(17.502*Y452/(240.97+Y452))/(BQ452+BR452)+BL452)/2)/(1000*0.61365*exp(17.502*Y452/(240.97+Y452))/(BQ452+BR452)-BL452)</f>
        <v>0</v>
      </c>
      <c r="V452">
        <f>1/((BE452+1)/(S452/1.6)+1/(T452/1.37)) + BE452/((BE452+1)/(S452/1.6) + BE452/(T452/1.37))</f>
        <v>0</v>
      </c>
      <c r="W452">
        <f>(AZ452*BC452)</f>
        <v>0</v>
      </c>
      <c r="X452">
        <f>(BS452+(W452+2*0.95*5.67E-8*(((BS452+$B$7)+273)^4-(BS452+273)^4)-44100*L452)/(1.84*29.3*T452+8*0.95*5.67E-8*(BS452+273)^3))</f>
        <v>0</v>
      </c>
      <c r="Y452">
        <f>($C$7*BT452+$D$7*BU452+$E$7*X452)</f>
        <v>0</v>
      </c>
      <c r="Z452">
        <f>0.61365*exp(17.502*Y452/(240.97+Y452))</f>
        <v>0</v>
      </c>
      <c r="AA452">
        <f>(AB452/AC452*100)</f>
        <v>0</v>
      </c>
      <c r="AB452">
        <f>BL452*(BQ452+BR452)/1000</f>
        <v>0</v>
      </c>
      <c r="AC452">
        <f>0.61365*exp(17.502*BS452/(240.97+BS452))</f>
        <v>0</v>
      </c>
      <c r="AD452">
        <f>(Z452-BL452*(BQ452+BR452)/1000)</f>
        <v>0</v>
      </c>
      <c r="AE452">
        <f>(-L452*44100)</f>
        <v>0</v>
      </c>
      <c r="AF452">
        <f>2*29.3*T452*0.92*(BS452-Y452)</f>
        <v>0</v>
      </c>
      <c r="AG452">
        <f>2*0.95*5.67E-8*(((BS452+$B$7)+273)^4-(Y452+273)^4)</f>
        <v>0</v>
      </c>
      <c r="AH452">
        <f>W452+AG452+AE452+AF452</f>
        <v>0</v>
      </c>
      <c r="AI452">
        <f>BP452*AW452*(BK452-BJ452*(1000-AW452*BM452)/(1000-AW452*BL452))/(100*BD452)</f>
        <v>0</v>
      </c>
      <c r="AJ452">
        <f>1000*BP452*AW452*(BL452-BM452)/(100*BD452*(1000-AW452*BL452))</f>
        <v>0</v>
      </c>
      <c r="AK452">
        <f>(AL452 - AM452 - BQ452*1E3/(8.314*(BS452+273.15)) * AO452/BP452 * AN452) * BP452/(100*BD452) * (1000 - BM452)/1000</f>
        <v>0</v>
      </c>
      <c r="AL452">
        <v>967.5870449133175</v>
      </c>
      <c r="AM452">
        <v>943.0517818181812</v>
      </c>
      <c r="AN452">
        <v>2.51072201925842</v>
      </c>
      <c r="AO452">
        <v>66.78554749712461</v>
      </c>
      <c r="AP452">
        <f>(AR452 - AQ452 + BQ452*1E3/(8.314*(BS452+273.15)) * AT452/BP452 * AS452) * BP452/(100*BD452) * 1000/(1000 - AR452)</f>
        <v>0</v>
      </c>
      <c r="AQ452">
        <v>13.95702930854714</v>
      </c>
      <c r="AR452">
        <v>16.03290303030303</v>
      </c>
      <c r="AS452">
        <v>-3.573187858278002E-05</v>
      </c>
      <c r="AT452">
        <v>79.48988405471586</v>
      </c>
      <c r="AU452">
        <v>0</v>
      </c>
      <c r="AV452">
        <v>0</v>
      </c>
      <c r="AW452">
        <f>IF(AU452*$H$13&gt;=AY452,1.0,(AY452/(AY452-AU452*$H$13)))</f>
        <v>0</v>
      </c>
      <c r="AX452">
        <f>(AW452-1)*100</f>
        <v>0</v>
      </c>
      <c r="AY452">
        <f>MAX(0,($B$13+$C$13*BX452)/(1+$D$13*BX452)*BQ452/(BS452+273)*$E$13)</f>
        <v>0</v>
      </c>
      <c r="AZ452">
        <f>$B$11*BY452+$C$11*BZ452+$F$11*CK452*(1-CN452)</f>
        <v>0</v>
      </c>
      <c r="BA452">
        <f>AZ452*BB452</f>
        <v>0</v>
      </c>
      <c r="BB452">
        <f>($B$11*$D$9+$C$11*$D$9+$F$11*((CX452+CP452)/MAX(CX452+CP452+CY452, 0.1)*$I$9+CY452/MAX(CX452+CP452+CY452, 0.1)*$J$9))/($B$11+$C$11+$F$11)</f>
        <v>0</v>
      </c>
      <c r="BC452">
        <f>($B$11*$K$9+$C$11*$K$9+$F$11*((CX452+CP452)/MAX(CX452+CP452+CY452, 0.1)*$P$9+CY452/MAX(CX452+CP452+CY452, 0.1)*$Q$9))/($B$11+$C$11+$F$11)</f>
        <v>0</v>
      </c>
      <c r="BD452">
        <v>6</v>
      </c>
      <c r="BE452">
        <v>0.5</v>
      </c>
      <c r="BF452" t="s">
        <v>361</v>
      </c>
      <c r="BG452">
        <v>2</v>
      </c>
      <c r="BH452" t="b">
        <v>1</v>
      </c>
      <c r="BI452">
        <v>1728495183.214286</v>
      </c>
      <c r="BJ452">
        <v>909.6999642857144</v>
      </c>
      <c r="BK452">
        <v>940.7670714285715</v>
      </c>
      <c r="BL452">
        <v>16.04892857142857</v>
      </c>
      <c r="BM452">
        <v>13.95003571428571</v>
      </c>
      <c r="BN452">
        <v>918.603142857143</v>
      </c>
      <c r="BO452">
        <v>16.13945</v>
      </c>
      <c r="BP452">
        <v>600.0066428571429</v>
      </c>
      <c r="BQ452">
        <v>97.51362857142858</v>
      </c>
      <c r="BR452">
        <v>0.09996562857142857</v>
      </c>
      <c r="BS452">
        <v>24.76643928571428</v>
      </c>
      <c r="BT452">
        <v>25.01859642857143</v>
      </c>
      <c r="BU452">
        <v>999.9000000000002</v>
      </c>
      <c r="BV452">
        <v>0</v>
      </c>
      <c r="BW452">
        <v>0</v>
      </c>
      <c r="BX452">
        <v>10010.33928571429</v>
      </c>
      <c r="BY452">
        <v>0</v>
      </c>
      <c r="BZ452">
        <v>75.8519142857143</v>
      </c>
      <c r="CA452">
        <v>-31.06716785714286</v>
      </c>
      <c r="CB452">
        <v>924.5377500000002</v>
      </c>
      <c r="CC452">
        <v>954.0765</v>
      </c>
      <c r="CD452">
        <v>2.098887857142857</v>
      </c>
      <c r="CE452">
        <v>940.7670714285715</v>
      </c>
      <c r="CF452">
        <v>13.95003571428571</v>
      </c>
      <c r="CG452">
        <v>1.564987857142857</v>
      </c>
      <c r="CH452">
        <v>1.360318214285714</v>
      </c>
      <c r="CI452">
        <v>13.61830714285714</v>
      </c>
      <c r="CJ452">
        <v>11.48237142857143</v>
      </c>
      <c r="CK452">
        <v>1599.993571428571</v>
      </c>
      <c r="CL452">
        <v>0.692004142857143</v>
      </c>
      <c r="CM452">
        <v>0.3079958571428572</v>
      </c>
      <c r="CN452">
        <v>0</v>
      </c>
      <c r="CO452">
        <v>2.180617857142857</v>
      </c>
      <c r="CP452">
        <v>0</v>
      </c>
      <c r="CQ452">
        <v>5603.682142857143</v>
      </c>
      <c r="CR452">
        <v>13790.16071428572</v>
      </c>
      <c r="CS452">
        <v>39.79671428571428</v>
      </c>
      <c r="CT452">
        <v>40.31903571428571</v>
      </c>
      <c r="CU452">
        <v>40.34567857142856</v>
      </c>
      <c r="CV452">
        <v>38.60025</v>
      </c>
      <c r="CW452">
        <v>38.86353571428571</v>
      </c>
      <c r="CX452">
        <v>1107.203214285714</v>
      </c>
      <c r="CY452">
        <v>492.7903571428571</v>
      </c>
      <c r="CZ452">
        <v>0</v>
      </c>
      <c r="DA452">
        <v>1728495247.6</v>
      </c>
      <c r="DB452">
        <v>0</v>
      </c>
      <c r="DC452">
        <v>1728490956.5</v>
      </c>
      <c r="DD452" t="s">
        <v>362</v>
      </c>
      <c r="DE452">
        <v>1728490952.5</v>
      </c>
      <c r="DF452">
        <v>1728490956.5</v>
      </c>
      <c r="DG452">
        <v>1</v>
      </c>
      <c r="DH452">
        <v>-0.065</v>
      </c>
      <c r="DI452">
        <v>-0.008</v>
      </c>
      <c r="DJ452">
        <v>-3.246</v>
      </c>
      <c r="DK452">
        <v>-0.091</v>
      </c>
      <c r="DL452">
        <v>52</v>
      </c>
      <c r="DM452">
        <v>15</v>
      </c>
      <c r="DN452">
        <v>0.25</v>
      </c>
      <c r="DO452">
        <v>0.13</v>
      </c>
      <c r="DP452">
        <v>-31.04293414634146</v>
      </c>
      <c r="DQ452">
        <v>-0.2619972125435932</v>
      </c>
      <c r="DR452">
        <v>0.1232925800583391</v>
      </c>
      <c r="DS452">
        <v>0</v>
      </c>
      <c r="DT452">
        <v>2.104213902439025</v>
      </c>
      <c r="DU452">
        <v>-0.1144484320557472</v>
      </c>
      <c r="DV452">
        <v>0.01241816919817024</v>
      </c>
      <c r="DW452">
        <v>0</v>
      </c>
      <c r="DX452">
        <v>0</v>
      </c>
      <c r="DY452">
        <v>2</v>
      </c>
      <c r="DZ452" t="s">
        <v>386</v>
      </c>
      <c r="EA452">
        <v>3.22964</v>
      </c>
      <c r="EB452">
        <v>2.70447</v>
      </c>
      <c r="EC452">
        <v>0.178281</v>
      </c>
      <c r="ED452">
        <v>0.181432</v>
      </c>
      <c r="EE452">
        <v>0.0839189</v>
      </c>
      <c r="EF452">
        <v>0.0759679</v>
      </c>
      <c r="EG452">
        <v>26978.3</v>
      </c>
      <c r="EH452">
        <v>26181.2</v>
      </c>
      <c r="EI452">
        <v>31443.8</v>
      </c>
      <c r="EJ452">
        <v>30323.4</v>
      </c>
      <c r="EK452">
        <v>38594.8</v>
      </c>
      <c r="EL452">
        <v>37051</v>
      </c>
      <c r="EM452">
        <v>44076.6</v>
      </c>
      <c r="EN452">
        <v>42339</v>
      </c>
      <c r="EO452">
        <v>2.15243</v>
      </c>
      <c r="EP452">
        <v>1.85193</v>
      </c>
      <c r="EQ452">
        <v>0.06448479999999999</v>
      </c>
      <c r="ER452">
        <v>0</v>
      </c>
      <c r="ES452">
        <v>23.9672</v>
      </c>
      <c r="ET452">
        <v>999.9</v>
      </c>
      <c r="EU452">
        <v>69.2</v>
      </c>
      <c r="EV452">
        <v>25.5</v>
      </c>
      <c r="EW452">
        <v>23.2464</v>
      </c>
      <c r="EX452">
        <v>61.1519</v>
      </c>
      <c r="EY452">
        <v>24.7476</v>
      </c>
      <c r="EZ452">
        <v>1</v>
      </c>
      <c r="FA452">
        <v>-0.00370681</v>
      </c>
      <c r="FB452">
        <v>1.98028</v>
      </c>
      <c r="FC452">
        <v>20.187</v>
      </c>
      <c r="FD452">
        <v>5.21729</v>
      </c>
      <c r="FE452">
        <v>11.998</v>
      </c>
      <c r="FF452">
        <v>4.96395</v>
      </c>
      <c r="FG452">
        <v>3.29553</v>
      </c>
      <c r="FH452">
        <v>9999</v>
      </c>
      <c r="FI452">
        <v>9999</v>
      </c>
      <c r="FJ452">
        <v>9999</v>
      </c>
      <c r="FK452">
        <v>149.2</v>
      </c>
      <c r="FL452">
        <v>4.97096</v>
      </c>
      <c r="FM452">
        <v>1.86768</v>
      </c>
      <c r="FN452">
        <v>1.85898</v>
      </c>
      <c r="FO452">
        <v>1.86508</v>
      </c>
      <c r="FP452">
        <v>1.8631</v>
      </c>
      <c r="FQ452">
        <v>1.86447</v>
      </c>
      <c r="FR452">
        <v>1.85989</v>
      </c>
      <c r="FS452">
        <v>1.864</v>
      </c>
      <c r="FT452">
        <v>0</v>
      </c>
      <c r="FU452">
        <v>0</v>
      </c>
      <c r="FV452">
        <v>0</v>
      </c>
      <c r="FW452">
        <v>0</v>
      </c>
      <c r="FX452" t="s">
        <v>364</v>
      </c>
      <c r="FY452" t="s">
        <v>365</v>
      </c>
      <c r="FZ452" t="s">
        <v>366</v>
      </c>
      <c r="GA452" t="s">
        <v>366</v>
      </c>
      <c r="GB452" t="s">
        <v>366</v>
      </c>
      <c r="GC452" t="s">
        <v>366</v>
      </c>
      <c r="GD452">
        <v>0</v>
      </c>
      <c r="GE452">
        <v>100</v>
      </c>
      <c r="GF452">
        <v>100</v>
      </c>
      <c r="GG452">
        <v>-9.022</v>
      </c>
      <c r="GH452">
        <v>-0.0905</v>
      </c>
      <c r="GI452">
        <v>-2.868309889394353</v>
      </c>
      <c r="GJ452">
        <v>-0.006773961979547998</v>
      </c>
      <c r="GK452">
        <v>-8.296070481250098E-08</v>
      </c>
      <c r="GL452">
        <v>3.322967193956903E-10</v>
      </c>
      <c r="GM452">
        <v>-0.07871069313407227</v>
      </c>
      <c r="GN452">
        <v>-0.00208336341840114</v>
      </c>
      <c r="GO452">
        <v>8.801746095907445E-05</v>
      </c>
      <c r="GP452">
        <v>-2.677693255255651E-07</v>
      </c>
      <c r="GQ452">
        <v>3</v>
      </c>
      <c r="GR452">
        <v>2052</v>
      </c>
      <c r="GS452">
        <v>2</v>
      </c>
      <c r="GT452">
        <v>18</v>
      </c>
      <c r="GU452">
        <v>70.59999999999999</v>
      </c>
      <c r="GV452">
        <v>70.59999999999999</v>
      </c>
      <c r="GW452">
        <v>2.20337</v>
      </c>
      <c r="GX452">
        <v>2.35962</v>
      </c>
      <c r="GY452">
        <v>1.44775</v>
      </c>
      <c r="GZ452">
        <v>2.32178</v>
      </c>
      <c r="HA452">
        <v>1.55151</v>
      </c>
      <c r="HB452">
        <v>2.33643</v>
      </c>
      <c r="HC452">
        <v>30.674</v>
      </c>
      <c r="HD452">
        <v>14.2721</v>
      </c>
      <c r="HE452">
        <v>18</v>
      </c>
      <c r="HF452">
        <v>617.933</v>
      </c>
      <c r="HG452">
        <v>426.996</v>
      </c>
      <c r="HH452">
        <v>21.0917</v>
      </c>
      <c r="HI452">
        <v>26.8345</v>
      </c>
      <c r="HJ452">
        <v>30.0009</v>
      </c>
      <c r="HK452">
        <v>26.8044</v>
      </c>
      <c r="HL452">
        <v>26.7383</v>
      </c>
      <c r="HM452">
        <v>44.1905</v>
      </c>
      <c r="HN452">
        <v>47.0783</v>
      </c>
      <c r="HO452">
        <v>0</v>
      </c>
      <c r="HP452">
        <v>21.054</v>
      </c>
      <c r="HQ452">
        <v>977.621</v>
      </c>
      <c r="HR452">
        <v>14.029</v>
      </c>
      <c r="HS452">
        <v>99.7976</v>
      </c>
      <c r="HT452">
        <v>101.174</v>
      </c>
    </row>
    <row r="453" spans="1:228">
      <c r="A453">
        <v>437</v>
      </c>
      <c r="B453">
        <v>1728495196</v>
      </c>
      <c r="C453">
        <v>4258.5</v>
      </c>
      <c r="D453" t="s">
        <v>1244</v>
      </c>
      <c r="E453" t="s">
        <v>1245</v>
      </c>
      <c r="F453">
        <v>5</v>
      </c>
      <c r="G453" t="s">
        <v>357</v>
      </c>
      <c r="H453" t="s">
        <v>1090</v>
      </c>
      <c r="I453" t="s">
        <v>359</v>
      </c>
      <c r="J453" t="s">
        <v>1091</v>
      </c>
      <c r="K453">
        <v>1728495188.5</v>
      </c>
      <c r="L453">
        <f>(M453)/1000</f>
        <v>0</v>
      </c>
      <c r="M453">
        <f>IF(BH453, AP453, AJ453)</f>
        <v>0</v>
      </c>
      <c r="N453">
        <f>IF(BH453, AK453, AI453)</f>
        <v>0</v>
      </c>
      <c r="O453">
        <f>BJ453 - IF(AW453&gt;1, N453*BD453*100.0/(AY453), 0)</f>
        <v>0</v>
      </c>
      <c r="P453">
        <f>((V453-L453/2)*O453-N453)/(V453+L453/2)</f>
        <v>0</v>
      </c>
      <c r="Q453">
        <f>P453*(BQ453+BR453)/1000.0</f>
        <v>0</v>
      </c>
      <c r="R453">
        <f>(BJ453 - IF(AW453&gt;1, N453*BD453*100.0/(AY453), 0))*(BQ453+BR453)/1000.0</f>
        <v>0</v>
      </c>
      <c r="S453">
        <f>2.0/((1/U453-1/T453)+SIGN(U453)*SQRT((1/U453-1/T453)*(1/U453-1/T453) + 4*BE453/((BE453+1)*(BE453+1))*(2*1/U453*1/T453-1/T453*1/T453)))</f>
        <v>0</v>
      </c>
      <c r="T453">
        <f>IF(LEFT(BF453,1)&lt;&gt;"0",IF(LEFT(BF453,1)="1",3.0,BG453),$D$5+$E$5*(BX453*BQ453/($K$5*1000))+$F$5*(BX453*BQ453/($K$5*1000))*MAX(MIN(BD453,$J$5),$I$5)*MAX(MIN(BD453,$J$5),$I$5)+$G$5*MAX(MIN(BD453,$J$5),$I$5)*(BX453*BQ453/($K$5*1000))+$H$5*(BX453*BQ453/($K$5*1000))*(BX453*BQ453/($K$5*1000)))</f>
        <v>0</v>
      </c>
      <c r="U453">
        <f>L453*(1000-(1000*0.61365*exp(17.502*Y453/(240.97+Y453))/(BQ453+BR453)+BL453)/2)/(1000*0.61365*exp(17.502*Y453/(240.97+Y453))/(BQ453+BR453)-BL453)</f>
        <v>0</v>
      </c>
      <c r="V453">
        <f>1/((BE453+1)/(S453/1.6)+1/(T453/1.37)) + BE453/((BE453+1)/(S453/1.6) + BE453/(T453/1.37))</f>
        <v>0</v>
      </c>
      <c r="W453">
        <f>(AZ453*BC453)</f>
        <v>0</v>
      </c>
      <c r="X453">
        <f>(BS453+(W453+2*0.95*5.67E-8*(((BS453+$B$7)+273)^4-(BS453+273)^4)-44100*L453)/(1.84*29.3*T453+8*0.95*5.67E-8*(BS453+273)^3))</f>
        <v>0</v>
      </c>
      <c r="Y453">
        <f>($C$7*BT453+$D$7*BU453+$E$7*X453)</f>
        <v>0</v>
      </c>
      <c r="Z453">
        <f>0.61365*exp(17.502*Y453/(240.97+Y453))</f>
        <v>0</v>
      </c>
      <c r="AA453">
        <f>(AB453/AC453*100)</f>
        <v>0</v>
      </c>
      <c r="AB453">
        <f>BL453*(BQ453+BR453)/1000</f>
        <v>0</v>
      </c>
      <c r="AC453">
        <f>0.61365*exp(17.502*BS453/(240.97+BS453))</f>
        <v>0</v>
      </c>
      <c r="AD453">
        <f>(Z453-BL453*(BQ453+BR453)/1000)</f>
        <v>0</v>
      </c>
      <c r="AE453">
        <f>(-L453*44100)</f>
        <v>0</v>
      </c>
      <c r="AF453">
        <f>2*29.3*T453*0.92*(BS453-Y453)</f>
        <v>0</v>
      </c>
      <c r="AG453">
        <f>2*0.95*5.67E-8*(((BS453+$B$7)+273)^4-(Y453+273)^4)</f>
        <v>0</v>
      </c>
      <c r="AH453">
        <f>W453+AG453+AE453+AF453</f>
        <v>0</v>
      </c>
      <c r="AI453">
        <f>BP453*AW453*(BK453-BJ453*(1000-AW453*BM453)/(1000-AW453*BL453))/(100*BD453)</f>
        <v>0</v>
      </c>
      <c r="AJ453">
        <f>1000*BP453*AW453*(BL453-BM453)/(100*BD453*(1000-AW453*BL453))</f>
        <v>0</v>
      </c>
      <c r="AK453">
        <f>(AL453 - AM453 - BQ453*1E3/(8.314*(BS453+273.15)) * AO453/BP453 * AN453) * BP453/(100*BD453) * (1000 - BM453)/1000</f>
        <v>0</v>
      </c>
      <c r="AL453">
        <v>980.5401817678346</v>
      </c>
      <c r="AM453">
        <v>955.7866848484845</v>
      </c>
      <c r="AN453">
        <v>2.538137460337966</v>
      </c>
      <c r="AO453">
        <v>66.78554749712461</v>
      </c>
      <c r="AP453">
        <f>(AR453 - AQ453 + BQ453*1E3/(8.314*(BS453+273.15)) * AT453/BP453 * AS453) * BP453/(100*BD453) * 1000/(1000 - AR453)</f>
        <v>0</v>
      </c>
      <c r="AQ453">
        <v>13.96296296987352</v>
      </c>
      <c r="AR453">
        <v>16.01953090909091</v>
      </c>
      <c r="AS453">
        <v>-3.43881104179306E-05</v>
      </c>
      <c r="AT453">
        <v>79.48988405471586</v>
      </c>
      <c r="AU453">
        <v>0</v>
      </c>
      <c r="AV453">
        <v>0</v>
      </c>
      <c r="AW453">
        <f>IF(AU453*$H$13&gt;=AY453,1.0,(AY453/(AY453-AU453*$H$13)))</f>
        <v>0</v>
      </c>
      <c r="AX453">
        <f>(AW453-1)*100</f>
        <v>0</v>
      </c>
      <c r="AY453">
        <f>MAX(0,($B$13+$C$13*BX453)/(1+$D$13*BX453)*BQ453/(BS453+273)*$E$13)</f>
        <v>0</v>
      </c>
      <c r="AZ453">
        <f>$B$11*BY453+$C$11*BZ453+$F$11*CK453*(1-CN453)</f>
        <v>0</v>
      </c>
      <c r="BA453">
        <f>AZ453*BB453</f>
        <v>0</v>
      </c>
      <c r="BB453">
        <f>($B$11*$D$9+$C$11*$D$9+$F$11*((CX453+CP453)/MAX(CX453+CP453+CY453, 0.1)*$I$9+CY453/MAX(CX453+CP453+CY453, 0.1)*$J$9))/($B$11+$C$11+$F$11)</f>
        <v>0</v>
      </c>
      <c r="BC453">
        <f>($B$11*$K$9+$C$11*$K$9+$F$11*((CX453+CP453)/MAX(CX453+CP453+CY453, 0.1)*$P$9+CY453/MAX(CX453+CP453+CY453, 0.1)*$Q$9))/($B$11+$C$11+$F$11)</f>
        <v>0</v>
      </c>
      <c r="BD453">
        <v>6</v>
      </c>
      <c r="BE453">
        <v>0.5</v>
      </c>
      <c r="BF453" t="s">
        <v>361</v>
      </c>
      <c r="BG453">
        <v>2</v>
      </c>
      <c r="BH453" t="b">
        <v>1</v>
      </c>
      <c r="BI453">
        <v>1728495188.5</v>
      </c>
      <c r="BJ453">
        <v>922.950962962963</v>
      </c>
      <c r="BK453">
        <v>954.0635555555554</v>
      </c>
      <c r="BL453">
        <v>16.03752962962963</v>
      </c>
      <c r="BM453">
        <v>13.9558</v>
      </c>
      <c r="BN453">
        <v>931.9351481481482</v>
      </c>
      <c r="BO453">
        <v>16.12806666666667</v>
      </c>
      <c r="BP453">
        <v>600.0068148148149</v>
      </c>
      <c r="BQ453">
        <v>97.51340370370372</v>
      </c>
      <c r="BR453">
        <v>0.09997549629629629</v>
      </c>
      <c r="BS453">
        <v>24.77017407407407</v>
      </c>
      <c r="BT453">
        <v>25.02128518518519</v>
      </c>
      <c r="BU453">
        <v>999.9000000000001</v>
      </c>
      <c r="BV453">
        <v>0</v>
      </c>
      <c r="BW453">
        <v>0</v>
      </c>
      <c r="BX453">
        <v>10010.48888888889</v>
      </c>
      <c r="BY453">
        <v>0</v>
      </c>
      <c r="BZ453">
        <v>75.86140000000002</v>
      </c>
      <c r="CA453">
        <v>-31.11253333333334</v>
      </c>
      <c r="CB453">
        <v>937.9941111111111</v>
      </c>
      <c r="CC453">
        <v>967.5667407407409</v>
      </c>
      <c r="CD453">
        <v>2.081721111111111</v>
      </c>
      <c r="CE453">
        <v>954.0635555555554</v>
      </c>
      <c r="CF453">
        <v>13.9558</v>
      </c>
      <c r="CG453">
        <v>1.563873703703704</v>
      </c>
      <c r="CH453">
        <v>1.360877777777778</v>
      </c>
      <c r="CI453">
        <v>13.60736666666667</v>
      </c>
      <c r="CJ453">
        <v>11.48859259259259</v>
      </c>
      <c r="CK453">
        <v>1599.99037037037</v>
      </c>
      <c r="CL453">
        <v>0.6920006666666667</v>
      </c>
      <c r="CM453">
        <v>0.3079993703703704</v>
      </c>
      <c r="CN453">
        <v>0</v>
      </c>
      <c r="CO453">
        <v>2.132037037037037</v>
      </c>
      <c r="CP453">
        <v>0</v>
      </c>
      <c r="CQ453">
        <v>5596.663333333334</v>
      </c>
      <c r="CR453">
        <v>13790.11111111111</v>
      </c>
      <c r="CS453">
        <v>39.72662962962963</v>
      </c>
      <c r="CT453">
        <v>40.2752962962963</v>
      </c>
      <c r="CU453">
        <v>40.29833333333332</v>
      </c>
      <c r="CV453">
        <v>38.53455555555556</v>
      </c>
      <c r="CW453">
        <v>38.80996296296296</v>
      </c>
      <c r="CX453">
        <v>1107.194444444444</v>
      </c>
      <c r="CY453">
        <v>492.7959259259259</v>
      </c>
      <c r="CZ453">
        <v>0</v>
      </c>
      <c r="DA453">
        <v>1728495253</v>
      </c>
      <c r="DB453">
        <v>0</v>
      </c>
      <c r="DC453">
        <v>1728490956.5</v>
      </c>
      <c r="DD453" t="s">
        <v>362</v>
      </c>
      <c r="DE453">
        <v>1728490952.5</v>
      </c>
      <c r="DF453">
        <v>1728490956.5</v>
      </c>
      <c r="DG453">
        <v>1</v>
      </c>
      <c r="DH453">
        <v>-0.065</v>
      </c>
      <c r="DI453">
        <v>-0.008</v>
      </c>
      <c r="DJ453">
        <v>-3.246</v>
      </c>
      <c r="DK453">
        <v>-0.091</v>
      </c>
      <c r="DL453">
        <v>52</v>
      </c>
      <c r="DM453">
        <v>15</v>
      </c>
      <c r="DN453">
        <v>0.25</v>
      </c>
      <c r="DO453">
        <v>0.13</v>
      </c>
      <c r="DP453">
        <v>-31.09435</v>
      </c>
      <c r="DQ453">
        <v>-0.2859962476547577</v>
      </c>
      <c r="DR453">
        <v>0.1243655921064986</v>
      </c>
      <c r="DS453">
        <v>0</v>
      </c>
      <c r="DT453">
        <v>2.0899255</v>
      </c>
      <c r="DU453">
        <v>-0.1991858161350919</v>
      </c>
      <c r="DV453">
        <v>0.01956198711148744</v>
      </c>
      <c r="DW453">
        <v>0</v>
      </c>
      <c r="DX453">
        <v>0</v>
      </c>
      <c r="DY453">
        <v>2</v>
      </c>
      <c r="DZ453" t="s">
        <v>386</v>
      </c>
      <c r="EA453">
        <v>3.22975</v>
      </c>
      <c r="EB453">
        <v>2.70449</v>
      </c>
      <c r="EC453">
        <v>0.17983</v>
      </c>
      <c r="ED453">
        <v>0.182982</v>
      </c>
      <c r="EE453">
        <v>0.08386589999999999</v>
      </c>
      <c r="EF453">
        <v>0.07598580000000001</v>
      </c>
      <c r="EG453">
        <v>26927.3</v>
      </c>
      <c r="EH453">
        <v>26131.2</v>
      </c>
      <c r="EI453">
        <v>31443.6</v>
      </c>
      <c r="EJ453">
        <v>30323</v>
      </c>
      <c r="EK453">
        <v>38596.7</v>
      </c>
      <c r="EL453">
        <v>37049.9</v>
      </c>
      <c r="EM453">
        <v>44076.2</v>
      </c>
      <c r="EN453">
        <v>42338.4</v>
      </c>
      <c r="EO453">
        <v>2.15212</v>
      </c>
      <c r="EP453">
        <v>1.85195</v>
      </c>
      <c r="EQ453">
        <v>0.06438049999999999</v>
      </c>
      <c r="ER453">
        <v>0</v>
      </c>
      <c r="ES453">
        <v>23.9661</v>
      </c>
      <c r="ET453">
        <v>999.9</v>
      </c>
      <c r="EU453">
        <v>69.2</v>
      </c>
      <c r="EV453">
        <v>25.5</v>
      </c>
      <c r="EW453">
        <v>23.2469</v>
      </c>
      <c r="EX453">
        <v>61.4019</v>
      </c>
      <c r="EY453">
        <v>24.3389</v>
      </c>
      <c r="EZ453">
        <v>1</v>
      </c>
      <c r="FA453">
        <v>-0.00324695</v>
      </c>
      <c r="FB453">
        <v>2.0057</v>
      </c>
      <c r="FC453">
        <v>20.1867</v>
      </c>
      <c r="FD453">
        <v>5.21744</v>
      </c>
      <c r="FE453">
        <v>11.998</v>
      </c>
      <c r="FF453">
        <v>4.96425</v>
      </c>
      <c r="FG453">
        <v>3.29553</v>
      </c>
      <c r="FH453">
        <v>9999</v>
      </c>
      <c r="FI453">
        <v>9999</v>
      </c>
      <c r="FJ453">
        <v>9999</v>
      </c>
      <c r="FK453">
        <v>149.2</v>
      </c>
      <c r="FL453">
        <v>4.97096</v>
      </c>
      <c r="FM453">
        <v>1.86768</v>
      </c>
      <c r="FN453">
        <v>1.85898</v>
      </c>
      <c r="FO453">
        <v>1.86508</v>
      </c>
      <c r="FP453">
        <v>1.8631</v>
      </c>
      <c r="FQ453">
        <v>1.86447</v>
      </c>
      <c r="FR453">
        <v>1.85989</v>
      </c>
      <c r="FS453">
        <v>1.864</v>
      </c>
      <c r="FT453">
        <v>0</v>
      </c>
      <c r="FU453">
        <v>0</v>
      </c>
      <c r="FV453">
        <v>0</v>
      </c>
      <c r="FW453">
        <v>0</v>
      </c>
      <c r="FX453" t="s">
        <v>364</v>
      </c>
      <c r="FY453" t="s">
        <v>365</v>
      </c>
      <c r="FZ453" t="s">
        <v>366</v>
      </c>
      <c r="GA453" t="s">
        <v>366</v>
      </c>
      <c r="GB453" t="s">
        <v>366</v>
      </c>
      <c r="GC453" t="s">
        <v>366</v>
      </c>
      <c r="GD453">
        <v>0</v>
      </c>
      <c r="GE453">
        <v>100</v>
      </c>
      <c r="GF453">
        <v>100</v>
      </c>
      <c r="GG453">
        <v>-9.099</v>
      </c>
      <c r="GH453">
        <v>-0.0906</v>
      </c>
      <c r="GI453">
        <v>-2.868309889394353</v>
      </c>
      <c r="GJ453">
        <v>-0.006773961979547998</v>
      </c>
      <c r="GK453">
        <v>-8.296070481250098E-08</v>
      </c>
      <c r="GL453">
        <v>3.322967193956903E-10</v>
      </c>
      <c r="GM453">
        <v>-0.07871069313407227</v>
      </c>
      <c r="GN453">
        <v>-0.00208336341840114</v>
      </c>
      <c r="GO453">
        <v>8.801746095907445E-05</v>
      </c>
      <c r="GP453">
        <v>-2.677693255255651E-07</v>
      </c>
      <c r="GQ453">
        <v>3</v>
      </c>
      <c r="GR453">
        <v>2052</v>
      </c>
      <c r="GS453">
        <v>2</v>
      </c>
      <c r="GT453">
        <v>18</v>
      </c>
      <c r="GU453">
        <v>70.7</v>
      </c>
      <c r="GV453">
        <v>70.7</v>
      </c>
      <c r="GW453">
        <v>2.22778</v>
      </c>
      <c r="GX453">
        <v>2.37183</v>
      </c>
      <c r="GY453">
        <v>1.44897</v>
      </c>
      <c r="GZ453">
        <v>2.32178</v>
      </c>
      <c r="HA453">
        <v>1.55151</v>
      </c>
      <c r="HB453">
        <v>2.29248</v>
      </c>
      <c r="HC453">
        <v>30.674</v>
      </c>
      <c r="HD453">
        <v>14.2721</v>
      </c>
      <c r="HE453">
        <v>18</v>
      </c>
      <c r="HF453">
        <v>617.758</v>
      </c>
      <c r="HG453">
        <v>427.045</v>
      </c>
      <c r="HH453">
        <v>21.0598</v>
      </c>
      <c r="HI453">
        <v>26.8379</v>
      </c>
      <c r="HJ453">
        <v>30.0007</v>
      </c>
      <c r="HK453">
        <v>26.8083</v>
      </c>
      <c r="HL453">
        <v>26.7428</v>
      </c>
      <c r="HM453">
        <v>44.624</v>
      </c>
      <c r="HN453">
        <v>47.0783</v>
      </c>
      <c r="HO453">
        <v>0</v>
      </c>
      <c r="HP453">
        <v>21.0324</v>
      </c>
      <c r="HQ453">
        <v>987.639</v>
      </c>
      <c r="HR453">
        <v>14.0661</v>
      </c>
      <c r="HS453">
        <v>99.7966</v>
      </c>
      <c r="HT453">
        <v>101.172</v>
      </c>
    </row>
    <row r="454" spans="1:228">
      <c r="A454">
        <v>438</v>
      </c>
      <c r="B454">
        <v>1728495201</v>
      </c>
      <c r="C454">
        <v>4263.5</v>
      </c>
      <c r="D454" t="s">
        <v>1246</v>
      </c>
      <c r="E454" t="s">
        <v>1247</v>
      </c>
      <c r="F454">
        <v>5</v>
      </c>
      <c r="G454" t="s">
        <v>357</v>
      </c>
      <c r="H454" t="s">
        <v>1090</v>
      </c>
      <c r="I454" t="s">
        <v>359</v>
      </c>
      <c r="J454" t="s">
        <v>1091</v>
      </c>
      <c r="K454">
        <v>1728495193.214286</v>
      </c>
      <c r="L454">
        <f>(M454)/1000</f>
        <v>0</v>
      </c>
      <c r="M454">
        <f>IF(BH454, AP454, AJ454)</f>
        <v>0</v>
      </c>
      <c r="N454">
        <f>IF(BH454, AK454, AI454)</f>
        <v>0</v>
      </c>
      <c r="O454">
        <f>BJ454 - IF(AW454&gt;1, N454*BD454*100.0/(AY454), 0)</f>
        <v>0</v>
      </c>
      <c r="P454">
        <f>((V454-L454/2)*O454-N454)/(V454+L454/2)</f>
        <v>0</v>
      </c>
      <c r="Q454">
        <f>P454*(BQ454+BR454)/1000.0</f>
        <v>0</v>
      </c>
      <c r="R454">
        <f>(BJ454 - IF(AW454&gt;1, N454*BD454*100.0/(AY454), 0))*(BQ454+BR454)/1000.0</f>
        <v>0</v>
      </c>
      <c r="S454">
        <f>2.0/((1/U454-1/T454)+SIGN(U454)*SQRT((1/U454-1/T454)*(1/U454-1/T454) + 4*BE454/((BE454+1)*(BE454+1))*(2*1/U454*1/T454-1/T454*1/T454)))</f>
        <v>0</v>
      </c>
      <c r="T454">
        <f>IF(LEFT(BF454,1)&lt;&gt;"0",IF(LEFT(BF454,1)="1",3.0,BG454),$D$5+$E$5*(BX454*BQ454/($K$5*1000))+$F$5*(BX454*BQ454/($K$5*1000))*MAX(MIN(BD454,$J$5),$I$5)*MAX(MIN(BD454,$J$5),$I$5)+$G$5*MAX(MIN(BD454,$J$5),$I$5)*(BX454*BQ454/($K$5*1000))+$H$5*(BX454*BQ454/($K$5*1000))*(BX454*BQ454/($K$5*1000)))</f>
        <v>0</v>
      </c>
      <c r="U454">
        <f>L454*(1000-(1000*0.61365*exp(17.502*Y454/(240.97+Y454))/(BQ454+BR454)+BL454)/2)/(1000*0.61365*exp(17.502*Y454/(240.97+Y454))/(BQ454+BR454)-BL454)</f>
        <v>0</v>
      </c>
      <c r="V454">
        <f>1/((BE454+1)/(S454/1.6)+1/(T454/1.37)) + BE454/((BE454+1)/(S454/1.6) + BE454/(T454/1.37))</f>
        <v>0</v>
      </c>
      <c r="W454">
        <f>(AZ454*BC454)</f>
        <v>0</v>
      </c>
      <c r="X454">
        <f>(BS454+(W454+2*0.95*5.67E-8*(((BS454+$B$7)+273)^4-(BS454+273)^4)-44100*L454)/(1.84*29.3*T454+8*0.95*5.67E-8*(BS454+273)^3))</f>
        <v>0</v>
      </c>
      <c r="Y454">
        <f>($C$7*BT454+$D$7*BU454+$E$7*X454)</f>
        <v>0</v>
      </c>
      <c r="Z454">
        <f>0.61365*exp(17.502*Y454/(240.97+Y454))</f>
        <v>0</v>
      </c>
      <c r="AA454">
        <f>(AB454/AC454*100)</f>
        <v>0</v>
      </c>
      <c r="AB454">
        <f>BL454*(BQ454+BR454)/1000</f>
        <v>0</v>
      </c>
      <c r="AC454">
        <f>0.61365*exp(17.502*BS454/(240.97+BS454))</f>
        <v>0</v>
      </c>
      <c r="AD454">
        <f>(Z454-BL454*(BQ454+BR454)/1000)</f>
        <v>0</v>
      </c>
      <c r="AE454">
        <f>(-L454*44100)</f>
        <v>0</v>
      </c>
      <c r="AF454">
        <f>2*29.3*T454*0.92*(BS454-Y454)</f>
        <v>0</v>
      </c>
      <c r="AG454">
        <f>2*0.95*5.67E-8*(((BS454+$B$7)+273)^4-(Y454+273)^4)</f>
        <v>0</v>
      </c>
      <c r="AH454">
        <f>W454+AG454+AE454+AF454</f>
        <v>0</v>
      </c>
      <c r="AI454">
        <f>BP454*AW454*(BK454-BJ454*(1000-AW454*BM454)/(1000-AW454*BL454))/(100*BD454)</f>
        <v>0</v>
      </c>
      <c r="AJ454">
        <f>1000*BP454*AW454*(BL454-BM454)/(100*BD454*(1000-AW454*BL454))</f>
        <v>0</v>
      </c>
      <c r="AK454">
        <f>(AL454 - AM454 - BQ454*1E3/(8.314*(BS454+273.15)) * AO454/BP454 * AN454) * BP454/(100*BD454) * (1000 - BM454)/1000</f>
        <v>0</v>
      </c>
      <c r="AL454">
        <v>993.2656991905536</v>
      </c>
      <c r="AM454">
        <v>968.5324181818182</v>
      </c>
      <c r="AN454">
        <v>2.534855836337818</v>
      </c>
      <c r="AO454">
        <v>66.78554749712461</v>
      </c>
      <c r="AP454">
        <f>(AR454 - AQ454 + BQ454*1E3/(8.314*(BS454+273.15)) * AT454/BP454 * AS454) * BP454/(100*BD454) * 1000/(1000 - AR454)</f>
        <v>0</v>
      </c>
      <c r="AQ454">
        <v>13.96679225994209</v>
      </c>
      <c r="AR454">
        <v>16.00649878787879</v>
      </c>
      <c r="AS454">
        <v>-3.554962233753355E-05</v>
      </c>
      <c r="AT454">
        <v>79.48988405471586</v>
      </c>
      <c r="AU454">
        <v>0</v>
      </c>
      <c r="AV454">
        <v>0</v>
      </c>
      <c r="AW454">
        <f>IF(AU454*$H$13&gt;=AY454,1.0,(AY454/(AY454-AU454*$H$13)))</f>
        <v>0</v>
      </c>
      <c r="AX454">
        <f>(AW454-1)*100</f>
        <v>0</v>
      </c>
      <c r="AY454">
        <f>MAX(0,($B$13+$C$13*BX454)/(1+$D$13*BX454)*BQ454/(BS454+273)*$E$13)</f>
        <v>0</v>
      </c>
      <c r="AZ454">
        <f>$B$11*BY454+$C$11*BZ454+$F$11*CK454*(1-CN454)</f>
        <v>0</v>
      </c>
      <c r="BA454">
        <f>AZ454*BB454</f>
        <v>0</v>
      </c>
      <c r="BB454">
        <f>($B$11*$D$9+$C$11*$D$9+$F$11*((CX454+CP454)/MAX(CX454+CP454+CY454, 0.1)*$I$9+CY454/MAX(CX454+CP454+CY454, 0.1)*$J$9))/($B$11+$C$11+$F$11)</f>
        <v>0</v>
      </c>
      <c r="BC454">
        <f>($B$11*$K$9+$C$11*$K$9+$F$11*((CX454+CP454)/MAX(CX454+CP454+CY454, 0.1)*$P$9+CY454/MAX(CX454+CP454+CY454, 0.1)*$Q$9))/($B$11+$C$11+$F$11)</f>
        <v>0</v>
      </c>
      <c r="BD454">
        <v>6</v>
      </c>
      <c r="BE454">
        <v>0.5</v>
      </c>
      <c r="BF454" t="s">
        <v>361</v>
      </c>
      <c r="BG454">
        <v>2</v>
      </c>
      <c r="BH454" t="b">
        <v>1</v>
      </c>
      <c r="BI454">
        <v>1728495193.214286</v>
      </c>
      <c r="BJ454">
        <v>934.7812857142859</v>
      </c>
      <c r="BK454">
        <v>965.8875714285713</v>
      </c>
      <c r="BL454">
        <v>16.02548928571429</v>
      </c>
      <c r="BM454">
        <v>13.96335714285714</v>
      </c>
      <c r="BN454">
        <v>943.8375714285714</v>
      </c>
      <c r="BO454">
        <v>16.11604285714286</v>
      </c>
      <c r="BP454">
        <v>600.0110000000001</v>
      </c>
      <c r="BQ454">
        <v>97.51267857142857</v>
      </c>
      <c r="BR454">
        <v>0.09993061071428569</v>
      </c>
      <c r="BS454">
        <v>24.76738571428572</v>
      </c>
      <c r="BT454">
        <v>25.02235714285715</v>
      </c>
      <c r="BU454">
        <v>999.9000000000002</v>
      </c>
      <c r="BV454">
        <v>0</v>
      </c>
      <c r="BW454">
        <v>0</v>
      </c>
      <c r="BX454">
        <v>10011.74392857143</v>
      </c>
      <c r="BY454">
        <v>0</v>
      </c>
      <c r="BZ454">
        <v>75.86594285714287</v>
      </c>
      <c r="CA454">
        <v>-31.10618214285714</v>
      </c>
      <c r="CB454">
        <v>950.0055714285716</v>
      </c>
      <c r="CC454">
        <v>979.5656428571427</v>
      </c>
      <c r="CD454">
        <v>2.062123571428571</v>
      </c>
      <c r="CE454">
        <v>965.8875714285713</v>
      </c>
      <c r="CF454">
        <v>13.96335714285714</v>
      </c>
      <c r="CG454">
        <v>1.562688571428571</v>
      </c>
      <c r="CH454">
        <v>1.361604642857143</v>
      </c>
      <c r="CI454">
        <v>13.59571428571429</v>
      </c>
      <c r="CJ454">
        <v>11.49666428571428</v>
      </c>
      <c r="CK454">
        <v>1599.981785714286</v>
      </c>
      <c r="CL454">
        <v>0.691998142857143</v>
      </c>
      <c r="CM454">
        <v>0.3080018928571429</v>
      </c>
      <c r="CN454">
        <v>0</v>
      </c>
      <c r="CO454">
        <v>2.116332142857143</v>
      </c>
      <c r="CP454">
        <v>0</v>
      </c>
      <c r="CQ454">
        <v>5590.012857142858</v>
      </c>
      <c r="CR454">
        <v>13790.02142857143</v>
      </c>
      <c r="CS454">
        <v>39.67621428571429</v>
      </c>
      <c r="CT454">
        <v>40.24092857142857</v>
      </c>
      <c r="CU454">
        <v>40.25189285714284</v>
      </c>
      <c r="CV454">
        <v>38.47075</v>
      </c>
      <c r="CW454">
        <v>38.76085714285714</v>
      </c>
      <c r="CX454">
        <v>1107.184642857143</v>
      </c>
      <c r="CY454">
        <v>492.7971428571428</v>
      </c>
      <c r="CZ454">
        <v>0</v>
      </c>
      <c r="DA454">
        <v>1728495257.8</v>
      </c>
      <c r="DB454">
        <v>0</v>
      </c>
      <c r="DC454">
        <v>1728490956.5</v>
      </c>
      <c r="DD454" t="s">
        <v>362</v>
      </c>
      <c r="DE454">
        <v>1728490952.5</v>
      </c>
      <c r="DF454">
        <v>1728490956.5</v>
      </c>
      <c r="DG454">
        <v>1</v>
      </c>
      <c r="DH454">
        <v>-0.065</v>
      </c>
      <c r="DI454">
        <v>-0.008</v>
      </c>
      <c r="DJ454">
        <v>-3.246</v>
      </c>
      <c r="DK454">
        <v>-0.091</v>
      </c>
      <c r="DL454">
        <v>52</v>
      </c>
      <c r="DM454">
        <v>15</v>
      </c>
      <c r="DN454">
        <v>0.25</v>
      </c>
      <c r="DO454">
        <v>0.13</v>
      </c>
      <c r="DP454">
        <v>-31.1260756097561</v>
      </c>
      <c r="DQ454">
        <v>-0.2434452961672989</v>
      </c>
      <c r="DR454">
        <v>0.1242898476722226</v>
      </c>
      <c r="DS454">
        <v>0</v>
      </c>
      <c r="DT454">
        <v>2.075215853658536</v>
      </c>
      <c r="DU454">
        <v>-0.2341559581881487</v>
      </c>
      <c r="DV454">
        <v>0.0233200264585477</v>
      </c>
      <c r="DW454">
        <v>0</v>
      </c>
      <c r="DX454">
        <v>0</v>
      </c>
      <c r="DY454">
        <v>2</v>
      </c>
      <c r="DZ454" t="s">
        <v>386</v>
      </c>
      <c r="EA454">
        <v>3.22969</v>
      </c>
      <c r="EB454">
        <v>2.70414</v>
      </c>
      <c r="EC454">
        <v>0.181373</v>
      </c>
      <c r="ED454">
        <v>0.184484</v>
      </c>
      <c r="EE454">
        <v>0.0838197</v>
      </c>
      <c r="EF454">
        <v>0.0760952</v>
      </c>
      <c r="EG454">
        <v>26876.1</v>
      </c>
      <c r="EH454">
        <v>26082.8</v>
      </c>
      <c r="EI454">
        <v>31442.9</v>
      </c>
      <c r="EJ454">
        <v>30322.5</v>
      </c>
      <c r="EK454">
        <v>38598.1</v>
      </c>
      <c r="EL454">
        <v>37044.8</v>
      </c>
      <c r="EM454">
        <v>44075.4</v>
      </c>
      <c r="EN454">
        <v>42337.7</v>
      </c>
      <c r="EO454">
        <v>2.15205</v>
      </c>
      <c r="EP454">
        <v>1.85205</v>
      </c>
      <c r="EQ454">
        <v>0.064902</v>
      </c>
      <c r="ER454">
        <v>0</v>
      </c>
      <c r="ES454">
        <v>23.9642</v>
      </c>
      <c r="ET454">
        <v>999.9</v>
      </c>
      <c r="EU454">
        <v>69.2</v>
      </c>
      <c r="EV454">
        <v>25.5</v>
      </c>
      <c r="EW454">
        <v>23.2458</v>
      </c>
      <c r="EX454">
        <v>60.9619</v>
      </c>
      <c r="EY454">
        <v>24.5232</v>
      </c>
      <c r="EZ454">
        <v>1</v>
      </c>
      <c r="FA454">
        <v>-0.00293191</v>
      </c>
      <c r="FB454">
        <v>2.01429</v>
      </c>
      <c r="FC454">
        <v>20.1865</v>
      </c>
      <c r="FD454">
        <v>5.21714</v>
      </c>
      <c r="FE454">
        <v>11.998</v>
      </c>
      <c r="FF454">
        <v>4.9641</v>
      </c>
      <c r="FG454">
        <v>3.29548</v>
      </c>
      <c r="FH454">
        <v>9999</v>
      </c>
      <c r="FI454">
        <v>9999</v>
      </c>
      <c r="FJ454">
        <v>9999</v>
      </c>
      <c r="FK454">
        <v>149.2</v>
      </c>
      <c r="FL454">
        <v>4.97095</v>
      </c>
      <c r="FM454">
        <v>1.86768</v>
      </c>
      <c r="FN454">
        <v>1.85898</v>
      </c>
      <c r="FO454">
        <v>1.8651</v>
      </c>
      <c r="FP454">
        <v>1.8631</v>
      </c>
      <c r="FQ454">
        <v>1.86447</v>
      </c>
      <c r="FR454">
        <v>1.85989</v>
      </c>
      <c r="FS454">
        <v>1.86401</v>
      </c>
      <c r="FT454">
        <v>0</v>
      </c>
      <c r="FU454">
        <v>0</v>
      </c>
      <c r="FV454">
        <v>0</v>
      </c>
      <c r="FW454">
        <v>0</v>
      </c>
      <c r="FX454" t="s">
        <v>364</v>
      </c>
      <c r="FY454" t="s">
        <v>365</v>
      </c>
      <c r="FZ454" t="s">
        <v>366</v>
      </c>
      <c r="GA454" t="s">
        <v>366</v>
      </c>
      <c r="GB454" t="s">
        <v>366</v>
      </c>
      <c r="GC454" t="s">
        <v>366</v>
      </c>
      <c r="GD454">
        <v>0</v>
      </c>
      <c r="GE454">
        <v>100</v>
      </c>
      <c r="GF454">
        <v>100</v>
      </c>
      <c r="GG454">
        <v>-9.173999999999999</v>
      </c>
      <c r="GH454">
        <v>-0.0906</v>
      </c>
      <c r="GI454">
        <v>-2.868309889394353</v>
      </c>
      <c r="GJ454">
        <v>-0.006773961979547998</v>
      </c>
      <c r="GK454">
        <v>-8.296070481250098E-08</v>
      </c>
      <c r="GL454">
        <v>3.322967193956903E-10</v>
      </c>
      <c r="GM454">
        <v>-0.07871069313407227</v>
      </c>
      <c r="GN454">
        <v>-0.00208336341840114</v>
      </c>
      <c r="GO454">
        <v>8.801746095907445E-05</v>
      </c>
      <c r="GP454">
        <v>-2.677693255255651E-07</v>
      </c>
      <c r="GQ454">
        <v>3</v>
      </c>
      <c r="GR454">
        <v>2052</v>
      </c>
      <c r="GS454">
        <v>2</v>
      </c>
      <c r="GT454">
        <v>18</v>
      </c>
      <c r="GU454">
        <v>70.8</v>
      </c>
      <c r="GV454">
        <v>70.7</v>
      </c>
      <c r="GW454">
        <v>2.24976</v>
      </c>
      <c r="GX454">
        <v>2.36572</v>
      </c>
      <c r="GY454">
        <v>1.44775</v>
      </c>
      <c r="GZ454">
        <v>2.32178</v>
      </c>
      <c r="HA454">
        <v>1.55151</v>
      </c>
      <c r="HB454">
        <v>2.39014</v>
      </c>
      <c r="HC454">
        <v>30.6956</v>
      </c>
      <c r="HD454">
        <v>14.2721</v>
      </c>
      <c r="HE454">
        <v>18</v>
      </c>
      <c r="HF454">
        <v>617.752</v>
      </c>
      <c r="HG454">
        <v>427.136</v>
      </c>
      <c r="HH454">
        <v>21.0305</v>
      </c>
      <c r="HI454">
        <v>26.8418</v>
      </c>
      <c r="HJ454">
        <v>30.0005</v>
      </c>
      <c r="HK454">
        <v>26.8128</v>
      </c>
      <c r="HL454">
        <v>26.7472</v>
      </c>
      <c r="HM454">
        <v>45.1014</v>
      </c>
      <c r="HN454">
        <v>46.7908</v>
      </c>
      <c r="HO454">
        <v>0</v>
      </c>
      <c r="HP454">
        <v>21.0065</v>
      </c>
      <c r="HQ454">
        <v>1002.67</v>
      </c>
      <c r="HR454">
        <v>14.1029</v>
      </c>
      <c r="HS454">
        <v>99.7949</v>
      </c>
      <c r="HT454">
        <v>101.171</v>
      </c>
    </row>
    <row r="455" spans="1:228">
      <c r="A455">
        <v>439</v>
      </c>
      <c r="B455">
        <v>1728495206</v>
      </c>
      <c r="C455">
        <v>4268.5</v>
      </c>
      <c r="D455" t="s">
        <v>1248</v>
      </c>
      <c r="E455" t="s">
        <v>1249</v>
      </c>
      <c r="F455">
        <v>5</v>
      </c>
      <c r="G455" t="s">
        <v>357</v>
      </c>
      <c r="H455" t="s">
        <v>1090</v>
      </c>
      <c r="I455" t="s">
        <v>359</v>
      </c>
      <c r="J455" t="s">
        <v>1091</v>
      </c>
      <c r="K455">
        <v>1728495198.5</v>
      </c>
      <c r="L455">
        <f>(M455)/1000</f>
        <v>0</v>
      </c>
      <c r="M455">
        <f>IF(BH455, AP455, AJ455)</f>
        <v>0</v>
      </c>
      <c r="N455">
        <f>IF(BH455, AK455, AI455)</f>
        <v>0</v>
      </c>
      <c r="O455">
        <f>BJ455 - IF(AW455&gt;1, N455*BD455*100.0/(AY455), 0)</f>
        <v>0</v>
      </c>
      <c r="P455">
        <f>((V455-L455/2)*O455-N455)/(V455+L455/2)</f>
        <v>0</v>
      </c>
      <c r="Q455">
        <f>P455*(BQ455+BR455)/1000.0</f>
        <v>0</v>
      </c>
      <c r="R455">
        <f>(BJ455 - IF(AW455&gt;1, N455*BD455*100.0/(AY455), 0))*(BQ455+BR455)/1000.0</f>
        <v>0</v>
      </c>
      <c r="S455">
        <f>2.0/((1/U455-1/T455)+SIGN(U455)*SQRT((1/U455-1/T455)*(1/U455-1/T455) + 4*BE455/((BE455+1)*(BE455+1))*(2*1/U455*1/T455-1/T455*1/T455)))</f>
        <v>0</v>
      </c>
      <c r="T455">
        <f>IF(LEFT(BF455,1)&lt;&gt;"0",IF(LEFT(BF455,1)="1",3.0,BG455),$D$5+$E$5*(BX455*BQ455/($K$5*1000))+$F$5*(BX455*BQ455/($K$5*1000))*MAX(MIN(BD455,$J$5),$I$5)*MAX(MIN(BD455,$J$5),$I$5)+$G$5*MAX(MIN(BD455,$J$5),$I$5)*(BX455*BQ455/($K$5*1000))+$H$5*(BX455*BQ455/($K$5*1000))*(BX455*BQ455/($K$5*1000)))</f>
        <v>0</v>
      </c>
      <c r="U455">
        <f>L455*(1000-(1000*0.61365*exp(17.502*Y455/(240.97+Y455))/(BQ455+BR455)+BL455)/2)/(1000*0.61365*exp(17.502*Y455/(240.97+Y455))/(BQ455+BR455)-BL455)</f>
        <v>0</v>
      </c>
      <c r="V455">
        <f>1/((BE455+1)/(S455/1.6)+1/(T455/1.37)) + BE455/((BE455+1)/(S455/1.6) + BE455/(T455/1.37))</f>
        <v>0</v>
      </c>
      <c r="W455">
        <f>(AZ455*BC455)</f>
        <v>0</v>
      </c>
      <c r="X455">
        <f>(BS455+(W455+2*0.95*5.67E-8*(((BS455+$B$7)+273)^4-(BS455+273)^4)-44100*L455)/(1.84*29.3*T455+8*0.95*5.67E-8*(BS455+273)^3))</f>
        <v>0</v>
      </c>
      <c r="Y455">
        <f>($C$7*BT455+$D$7*BU455+$E$7*X455)</f>
        <v>0</v>
      </c>
      <c r="Z455">
        <f>0.61365*exp(17.502*Y455/(240.97+Y455))</f>
        <v>0</v>
      </c>
      <c r="AA455">
        <f>(AB455/AC455*100)</f>
        <v>0</v>
      </c>
      <c r="AB455">
        <f>BL455*(BQ455+BR455)/1000</f>
        <v>0</v>
      </c>
      <c r="AC455">
        <f>0.61365*exp(17.502*BS455/(240.97+BS455))</f>
        <v>0</v>
      </c>
      <c r="AD455">
        <f>(Z455-BL455*(BQ455+BR455)/1000)</f>
        <v>0</v>
      </c>
      <c r="AE455">
        <f>(-L455*44100)</f>
        <v>0</v>
      </c>
      <c r="AF455">
        <f>2*29.3*T455*0.92*(BS455-Y455)</f>
        <v>0</v>
      </c>
      <c r="AG455">
        <f>2*0.95*5.67E-8*(((BS455+$B$7)+273)^4-(Y455+273)^4)</f>
        <v>0</v>
      </c>
      <c r="AH455">
        <f>W455+AG455+AE455+AF455</f>
        <v>0</v>
      </c>
      <c r="AI455">
        <f>BP455*AW455*(BK455-BJ455*(1000-AW455*BM455)/(1000-AW455*BL455))/(100*BD455)</f>
        <v>0</v>
      </c>
      <c r="AJ455">
        <f>1000*BP455*AW455*(BL455-BM455)/(100*BD455*(1000-AW455*BL455))</f>
        <v>0</v>
      </c>
      <c r="AK455">
        <f>(AL455 - AM455 - BQ455*1E3/(8.314*(BS455+273.15)) * AO455/BP455 * AN455) * BP455/(100*BD455) * (1000 - BM455)/1000</f>
        <v>0</v>
      </c>
      <c r="AL455">
        <v>1006.091724289592</v>
      </c>
      <c r="AM455">
        <v>981.2935939393938</v>
      </c>
      <c r="AN455">
        <v>2.561623422032288</v>
      </c>
      <c r="AO455">
        <v>66.78554749712461</v>
      </c>
      <c r="AP455">
        <f>(AR455 - AQ455 + BQ455*1E3/(8.314*(BS455+273.15)) * AT455/BP455 * AS455) * BP455/(100*BD455) * 1000/(1000 - AR455)</f>
        <v>0</v>
      </c>
      <c r="AQ455">
        <v>14.01334121333129</v>
      </c>
      <c r="AR455">
        <v>16.0075690909091</v>
      </c>
      <c r="AS455">
        <v>6.984068842431838E-06</v>
      </c>
      <c r="AT455">
        <v>79.48988405471586</v>
      </c>
      <c r="AU455">
        <v>0</v>
      </c>
      <c r="AV455">
        <v>0</v>
      </c>
      <c r="AW455">
        <f>IF(AU455*$H$13&gt;=AY455,1.0,(AY455/(AY455-AU455*$H$13)))</f>
        <v>0</v>
      </c>
      <c r="AX455">
        <f>(AW455-1)*100</f>
        <v>0</v>
      </c>
      <c r="AY455">
        <f>MAX(0,($B$13+$C$13*BX455)/(1+$D$13*BX455)*BQ455/(BS455+273)*$E$13)</f>
        <v>0</v>
      </c>
      <c r="AZ455">
        <f>$B$11*BY455+$C$11*BZ455+$F$11*CK455*(1-CN455)</f>
        <v>0</v>
      </c>
      <c r="BA455">
        <f>AZ455*BB455</f>
        <v>0</v>
      </c>
      <c r="BB455">
        <f>($B$11*$D$9+$C$11*$D$9+$F$11*((CX455+CP455)/MAX(CX455+CP455+CY455, 0.1)*$I$9+CY455/MAX(CX455+CP455+CY455, 0.1)*$J$9))/($B$11+$C$11+$F$11)</f>
        <v>0</v>
      </c>
      <c r="BC455">
        <f>($B$11*$K$9+$C$11*$K$9+$F$11*((CX455+CP455)/MAX(CX455+CP455+CY455, 0.1)*$P$9+CY455/MAX(CX455+CP455+CY455, 0.1)*$Q$9))/($B$11+$C$11+$F$11)</f>
        <v>0</v>
      </c>
      <c r="BD455">
        <v>6</v>
      </c>
      <c r="BE455">
        <v>0.5</v>
      </c>
      <c r="BF455" t="s">
        <v>361</v>
      </c>
      <c r="BG455">
        <v>2</v>
      </c>
      <c r="BH455" t="b">
        <v>1</v>
      </c>
      <c r="BI455">
        <v>1728495198.5</v>
      </c>
      <c r="BJ455">
        <v>948.0185555555554</v>
      </c>
      <c r="BK455">
        <v>979.2004814814813</v>
      </c>
      <c r="BL455">
        <v>16.01418518518519</v>
      </c>
      <c r="BM455">
        <v>13.9828</v>
      </c>
      <c r="BN455">
        <v>957.1551481481482</v>
      </c>
      <c r="BO455">
        <v>16.10474074074074</v>
      </c>
      <c r="BP455">
        <v>600.0058888888889</v>
      </c>
      <c r="BQ455">
        <v>97.5127333333333</v>
      </c>
      <c r="BR455">
        <v>0.1000019037037037</v>
      </c>
      <c r="BS455">
        <v>24.7610925925926</v>
      </c>
      <c r="BT455">
        <v>25.02388148148148</v>
      </c>
      <c r="BU455">
        <v>999.9000000000001</v>
      </c>
      <c r="BV455">
        <v>0</v>
      </c>
      <c r="BW455">
        <v>0</v>
      </c>
      <c r="BX455">
        <v>10003.42740740741</v>
      </c>
      <c r="BY455">
        <v>0</v>
      </c>
      <c r="BZ455">
        <v>75.88353333333333</v>
      </c>
      <c r="CA455">
        <v>-31.18183703703703</v>
      </c>
      <c r="CB455">
        <v>963.447296296296</v>
      </c>
      <c r="CC455">
        <v>993.0871851851851</v>
      </c>
      <c r="CD455">
        <v>2.03137962962963</v>
      </c>
      <c r="CE455">
        <v>979.2004814814813</v>
      </c>
      <c r="CF455">
        <v>13.9828</v>
      </c>
      <c r="CG455">
        <v>1.561587777777778</v>
      </c>
      <c r="CH455">
        <v>1.363500740740741</v>
      </c>
      <c r="CI455">
        <v>13.58488518518518</v>
      </c>
      <c r="CJ455">
        <v>11.51767407407407</v>
      </c>
      <c r="CK455">
        <v>1599.970370370371</v>
      </c>
      <c r="CL455">
        <v>0.6919962592592594</v>
      </c>
      <c r="CM455">
        <v>0.3080037777777778</v>
      </c>
      <c r="CN455">
        <v>0</v>
      </c>
      <c r="CO455">
        <v>2.205437037037037</v>
      </c>
      <c r="CP455">
        <v>0</v>
      </c>
      <c r="CQ455">
        <v>5582.29</v>
      </c>
      <c r="CR455">
        <v>13789.91851851852</v>
      </c>
      <c r="CS455">
        <v>39.61548148148147</v>
      </c>
      <c r="CT455">
        <v>40.20581481481481</v>
      </c>
      <c r="CU455">
        <v>40.19422222222222</v>
      </c>
      <c r="CV455">
        <v>38.40948148148147</v>
      </c>
      <c r="CW455">
        <v>38.7172962962963</v>
      </c>
      <c r="CX455">
        <v>1107.172592592593</v>
      </c>
      <c r="CY455">
        <v>492.7977777777778</v>
      </c>
      <c r="CZ455">
        <v>0</v>
      </c>
      <c r="DA455">
        <v>1728495262.6</v>
      </c>
      <c r="DB455">
        <v>0</v>
      </c>
      <c r="DC455">
        <v>1728490956.5</v>
      </c>
      <c r="DD455" t="s">
        <v>362</v>
      </c>
      <c r="DE455">
        <v>1728490952.5</v>
      </c>
      <c r="DF455">
        <v>1728490956.5</v>
      </c>
      <c r="DG455">
        <v>1</v>
      </c>
      <c r="DH455">
        <v>-0.065</v>
      </c>
      <c r="DI455">
        <v>-0.008</v>
      </c>
      <c r="DJ455">
        <v>-3.246</v>
      </c>
      <c r="DK455">
        <v>-0.091</v>
      </c>
      <c r="DL455">
        <v>52</v>
      </c>
      <c r="DM455">
        <v>15</v>
      </c>
      <c r="DN455">
        <v>0.25</v>
      </c>
      <c r="DO455">
        <v>0.13</v>
      </c>
      <c r="DP455">
        <v>-31.1242125</v>
      </c>
      <c r="DQ455">
        <v>-0.715649155722266</v>
      </c>
      <c r="DR455">
        <v>0.1226155173448695</v>
      </c>
      <c r="DS455">
        <v>0</v>
      </c>
      <c r="DT455">
        <v>2.04519325</v>
      </c>
      <c r="DU455">
        <v>-0.3401422514071293</v>
      </c>
      <c r="DV455">
        <v>0.03362464396744593</v>
      </c>
      <c r="DW455">
        <v>0</v>
      </c>
      <c r="DX455">
        <v>0</v>
      </c>
      <c r="DY455">
        <v>2</v>
      </c>
      <c r="DZ455" t="s">
        <v>386</v>
      </c>
      <c r="EA455">
        <v>3.2296</v>
      </c>
      <c r="EB455">
        <v>2.70436</v>
      </c>
      <c r="EC455">
        <v>0.182904</v>
      </c>
      <c r="ED455">
        <v>0.185979</v>
      </c>
      <c r="EE455">
        <v>0.08382539999999999</v>
      </c>
      <c r="EF455">
        <v>0.07623290000000001</v>
      </c>
      <c r="EG455">
        <v>26825.2</v>
      </c>
      <c r="EH455">
        <v>26034.5</v>
      </c>
      <c r="EI455">
        <v>31442.2</v>
      </c>
      <c r="EJ455">
        <v>30321.9</v>
      </c>
      <c r="EK455">
        <v>38596.6</v>
      </c>
      <c r="EL455">
        <v>37038.8</v>
      </c>
      <c r="EM455">
        <v>44074.1</v>
      </c>
      <c r="EN455">
        <v>42337.1</v>
      </c>
      <c r="EO455">
        <v>2.15208</v>
      </c>
      <c r="EP455">
        <v>1.85228</v>
      </c>
      <c r="EQ455">
        <v>0.06420910000000001</v>
      </c>
      <c r="ER455">
        <v>0</v>
      </c>
      <c r="ES455">
        <v>23.9632</v>
      </c>
      <c r="ET455">
        <v>999.9</v>
      </c>
      <c r="EU455">
        <v>69.2</v>
      </c>
      <c r="EV455">
        <v>25.5</v>
      </c>
      <c r="EW455">
        <v>23.2462</v>
      </c>
      <c r="EX455">
        <v>61.0919</v>
      </c>
      <c r="EY455">
        <v>24.6675</v>
      </c>
      <c r="EZ455">
        <v>1</v>
      </c>
      <c r="FA455">
        <v>-0.00240346</v>
      </c>
      <c r="FB455">
        <v>2.03303</v>
      </c>
      <c r="FC455">
        <v>20.1864</v>
      </c>
      <c r="FD455">
        <v>5.21774</v>
      </c>
      <c r="FE455">
        <v>11.998</v>
      </c>
      <c r="FF455">
        <v>4.96425</v>
      </c>
      <c r="FG455">
        <v>3.29553</v>
      </c>
      <c r="FH455">
        <v>9999</v>
      </c>
      <c r="FI455">
        <v>9999</v>
      </c>
      <c r="FJ455">
        <v>9999</v>
      </c>
      <c r="FK455">
        <v>149.2</v>
      </c>
      <c r="FL455">
        <v>4.97095</v>
      </c>
      <c r="FM455">
        <v>1.86768</v>
      </c>
      <c r="FN455">
        <v>1.85898</v>
      </c>
      <c r="FO455">
        <v>1.86509</v>
      </c>
      <c r="FP455">
        <v>1.8631</v>
      </c>
      <c r="FQ455">
        <v>1.86447</v>
      </c>
      <c r="FR455">
        <v>1.85989</v>
      </c>
      <c r="FS455">
        <v>1.86401</v>
      </c>
      <c r="FT455">
        <v>0</v>
      </c>
      <c r="FU455">
        <v>0</v>
      </c>
      <c r="FV455">
        <v>0</v>
      </c>
      <c r="FW455">
        <v>0</v>
      </c>
      <c r="FX455" t="s">
        <v>364</v>
      </c>
      <c r="FY455" t="s">
        <v>365</v>
      </c>
      <c r="FZ455" t="s">
        <v>366</v>
      </c>
      <c r="GA455" t="s">
        <v>366</v>
      </c>
      <c r="GB455" t="s">
        <v>366</v>
      </c>
      <c r="GC455" t="s">
        <v>366</v>
      </c>
      <c r="GD455">
        <v>0</v>
      </c>
      <c r="GE455">
        <v>100</v>
      </c>
      <c r="GF455">
        <v>100</v>
      </c>
      <c r="GG455">
        <v>-9.250999999999999</v>
      </c>
      <c r="GH455">
        <v>-0.0906</v>
      </c>
      <c r="GI455">
        <v>-2.868309889394353</v>
      </c>
      <c r="GJ455">
        <v>-0.006773961979547998</v>
      </c>
      <c r="GK455">
        <v>-8.296070481250098E-08</v>
      </c>
      <c r="GL455">
        <v>3.322967193956903E-10</v>
      </c>
      <c r="GM455">
        <v>-0.07871069313407227</v>
      </c>
      <c r="GN455">
        <v>-0.00208336341840114</v>
      </c>
      <c r="GO455">
        <v>8.801746095907445E-05</v>
      </c>
      <c r="GP455">
        <v>-2.677693255255651E-07</v>
      </c>
      <c r="GQ455">
        <v>3</v>
      </c>
      <c r="GR455">
        <v>2052</v>
      </c>
      <c r="GS455">
        <v>2</v>
      </c>
      <c r="GT455">
        <v>18</v>
      </c>
      <c r="GU455">
        <v>70.90000000000001</v>
      </c>
      <c r="GV455">
        <v>70.8</v>
      </c>
      <c r="GW455">
        <v>2.27417</v>
      </c>
      <c r="GX455">
        <v>2.36572</v>
      </c>
      <c r="GY455">
        <v>1.44897</v>
      </c>
      <c r="GZ455">
        <v>2.32178</v>
      </c>
      <c r="HA455">
        <v>1.55151</v>
      </c>
      <c r="HB455">
        <v>2.2522</v>
      </c>
      <c r="HC455">
        <v>30.6956</v>
      </c>
      <c r="HD455">
        <v>14.2546</v>
      </c>
      <c r="HE455">
        <v>18</v>
      </c>
      <c r="HF455">
        <v>617.812</v>
      </c>
      <c r="HG455">
        <v>427.297</v>
      </c>
      <c r="HH455">
        <v>21.0031</v>
      </c>
      <c r="HI455">
        <v>26.8447</v>
      </c>
      <c r="HJ455">
        <v>30.0005</v>
      </c>
      <c r="HK455">
        <v>26.8167</v>
      </c>
      <c r="HL455">
        <v>26.7511</v>
      </c>
      <c r="HM455">
        <v>45.5466</v>
      </c>
      <c r="HN455">
        <v>46.5115</v>
      </c>
      <c r="HO455">
        <v>0</v>
      </c>
      <c r="HP455">
        <v>20.9809</v>
      </c>
      <c r="HQ455">
        <v>1012.7</v>
      </c>
      <c r="HR455">
        <v>14.1343</v>
      </c>
      <c r="HS455">
        <v>99.7921</v>
      </c>
      <c r="HT455">
        <v>101.169</v>
      </c>
    </row>
    <row r="456" spans="1:228">
      <c r="A456">
        <v>440</v>
      </c>
      <c r="B456">
        <v>1728495211</v>
      </c>
      <c r="C456">
        <v>4273.5</v>
      </c>
      <c r="D456" t="s">
        <v>1250</v>
      </c>
      <c r="E456" t="s">
        <v>1251</v>
      </c>
      <c r="F456">
        <v>5</v>
      </c>
      <c r="G456" t="s">
        <v>357</v>
      </c>
      <c r="H456" t="s">
        <v>1090</v>
      </c>
      <c r="I456" t="s">
        <v>359</v>
      </c>
      <c r="J456" t="s">
        <v>1091</v>
      </c>
      <c r="K456">
        <v>1728495203.214286</v>
      </c>
      <c r="L456">
        <f>(M456)/1000</f>
        <v>0</v>
      </c>
      <c r="M456">
        <f>IF(BH456, AP456, AJ456)</f>
        <v>0</v>
      </c>
      <c r="N456">
        <f>IF(BH456, AK456, AI456)</f>
        <v>0</v>
      </c>
      <c r="O456">
        <f>BJ456 - IF(AW456&gt;1, N456*BD456*100.0/(AY456), 0)</f>
        <v>0</v>
      </c>
      <c r="P456">
        <f>((V456-L456/2)*O456-N456)/(V456+L456/2)</f>
        <v>0</v>
      </c>
      <c r="Q456">
        <f>P456*(BQ456+BR456)/1000.0</f>
        <v>0</v>
      </c>
      <c r="R456">
        <f>(BJ456 - IF(AW456&gt;1, N456*BD456*100.0/(AY456), 0))*(BQ456+BR456)/1000.0</f>
        <v>0</v>
      </c>
      <c r="S456">
        <f>2.0/((1/U456-1/T456)+SIGN(U456)*SQRT((1/U456-1/T456)*(1/U456-1/T456) + 4*BE456/((BE456+1)*(BE456+1))*(2*1/U456*1/T456-1/T456*1/T456)))</f>
        <v>0</v>
      </c>
      <c r="T456">
        <f>IF(LEFT(BF456,1)&lt;&gt;"0",IF(LEFT(BF456,1)="1",3.0,BG456),$D$5+$E$5*(BX456*BQ456/($K$5*1000))+$F$5*(BX456*BQ456/($K$5*1000))*MAX(MIN(BD456,$J$5),$I$5)*MAX(MIN(BD456,$J$5),$I$5)+$G$5*MAX(MIN(BD456,$J$5),$I$5)*(BX456*BQ456/($K$5*1000))+$H$5*(BX456*BQ456/($K$5*1000))*(BX456*BQ456/($K$5*1000)))</f>
        <v>0</v>
      </c>
      <c r="U456">
        <f>L456*(1000-(1000*0.61365*exp(17.502*Y456/(240.97+Y456))/(BQ456+BR456)+BL456)/2)/(1000*0.61365*exp(17.502*Y456/(240.97+Y456))/(BQ456+BR456)-BL456)</f>
        <v>0</v>
      </c>
      <c r="V456">
        <f>1/((BE456+1)/(S456/1.6)+1/(T456/1.37)) + BE456/((BE456+1)/(S456/1.6) + BE456/(T456/1.37))</f>
        <v>0</v>
      </c>
      <c r="W456">
        <f>(AZ456*BC456)</f>
        <v>0</v>
      </c>
      <c r="X456">
        <f>(BS456+(W456+2*0.95*5.67E-8*(((BS456+$B$7)+273)^4-(BS456+273)^4)-44100*L456)/(1.84*29.3*T456+8*0.95*5.67E-8*(BS456+273)^3))</f>
        <v>0</v>
      </c>
      <c r="Y456">
        <f>($C$7*BT456+$D$7*BU456+$E$7*X456)</f>
        <v>0</v>
      </c>
      <c r="Z456">
        <f>0.61365*exp(17.502*Y456/(240.97+Y456))</f>
        <v>0</v>
      </c>
      <c r="AA456">
        <f>(AB456/AC456*100)</f>
        <v>0</v>
      </c>
      <c r="AB456">
        <f>BL456*(BQ456+BR456)/1000</f>
        <v>0</v>
      </c>
      <c r="AC456">
        <f>0.61365*exp(17.502*BS456/(240.97+BS456))</f>
        <v>0</v>
      </c>
      <c r="AD456">
        <f>(Z456-BL456*(BQ456+BR456)/1000)</f>
        <v>0</v>
      </c>
      <c r="AE456">
        <f>(-L456*44100)</f>
        <v>0</v>
      </c>
      <c r="AF456">
        <f>2*29.3*T456*0.92*(BS456-Y456)</f>
        <v>0</v>
      </c>
      <c r="AG456">
        <f>2*0.95*5.67E-8*(((BS456+$B$7)+273)^4-(Y456+273)^4)</f>
        <v>0</v>
      </c>
      <c r="AH456">
        <f>W456+AG456+AE456+AF456</f>
        <v>0</v>
      </c>
      <c r="AI456">
        <f>BP456*AW456*(BK456-BJ456*(1000-AW456*BM456)/(1000-AW456*BL456))/(100*BD456)</f>
        <v>0</v>
      </c>
      <c r="AJ456">
        <f>1000*BP456*AW456*(BL456-BM456)/(100*BD456*(1000-AW456*BL456))</f>
        <v>0</v>
      </c>
      <c r="AK456">
        <f>(AL456 - AM456 - BQ456*1E3/(8.314*(BS456+273.15)) * AO456/BP456 * AN456) * BP456/(100*BD456) * (1000 - BM456)/1000</f>
        <v>0</v>
      </c>
      <c r="AL456">
        <v>1018.575555384492</v>
      </c>
      <c r="AM456">
        <v>993.9532606060598</v>
      </c>
      <c r="AN456">
        <v>2.536297713164199</v>
      </c>
      <c r="AO456">
        <v>66.78554749712461</v>
      </c>
      <c r="AP456">
        <f>(AR456 - AQ456 + BQ456*1E3/(8.314*(BS456+273.15)) * AT456/BP456 * AS456) * BP456/(100*BD456) * 1000/(1000 - AR456)</f>
        <v>0</v>
      </c>
      <c r="AQ456">
        <v>14.05028876482076</v>
      </c>
      <c r="AR456">
        <v>16.0129715151515</v>
      </c>
      <c r="AS456">
        <v>8.997851842664966E-06</v>
      </c>
      <c r="AT456">
        <v>79.48988405471586</v>
      </c>
      <c r="AU456">
        <v>0</v>
      </c>
      <c r="AV456">
        <v>0</v>
      </c>
      <c r="AW456">
        <f>IF(AU456*$H$13&gt;=AY456,1.0,(AY456/(AY456-AU456*$H$13)))</f>
        <v>0</v>
      </c>
      <c r="AX456">
        <f>(AW456-1)*100</f>
        <v>0</v>
      </c>
      <c r="AY456">
        <f>MAX(0,($B$13+$C$13*BX456)/(1+$D$13*BX456)*BQ456/(BS456+273)*$E$13)</f>
        <v>0</v>
      </c>
      <c r="AZ456">
        <f>$B$11*BY456+$C$11*BZ456+$F$11*CK456*(1-CN456)</f>
        <v>0</v>
      </c>
      <c r="BA456">
        <f>AZ456*BB456</f>
        <v>0</v>
      </c>
      <c r="BB456">
        <f>($B$11*$D$9+$C$11*$D$9+$F$11*((CX456+CP456)/MAX(CX456+CP456+CY456, 0.1)*$I$9+CY456/MAX(CX456+CP456+CY456, 0.1)*$J$9))/($B$11+$C$11+$F$11)</f>
        <v>0</v>
      </c>
      <c r="BC456">
        <f>($B$11*$K$9+$C$11*$K$9+$F$11*((CX456+CP456)/MAX(CX456+CP456+CY456, 0.1)*$P$9+CY456/MAX(CX456+CP456+CY456, 0.1)*$Q$9))/($B$11+$C$11+$F$11)</f>
        <v>0</v>
      </c>
      <c r="BD456">
        <v>6</v>
      </c>
      <c r="BE456">
        <v>0.5</v>
      </c>
      <c r="BF456" t="s">
        <v>361</v>
      </c>
      <c r="BG456">
        <v>2</v>
      </c>
      <c r="BH456" t="b">
        <v>1</v>
      </c>
      <c r="BI456">
        <v>1728495203.214286</v>
      </c>
      <c r="BJ456">
        <v>959.8275357142857</v>
      </c>
      <c r="BK456">
        <v>990.9583214285715</v>
      </c>
      <c r="BL456">
        <v>16.00947857142857</v>
      </c>
      <c r="BM456">
        <v>14.01122857142857</v>
      </c>
      <c r="BN456">
        <v>969.0354285714286</v>
      </c>
      <c r="BO456">
        <v>16.10003928571428</v>
      </c>
      <c r="BP456">
        <v>599.9945714285715</v>
      </c>
      <c r="BQ456">
        <v>97.5127857142857</v>
      </c>
      <c r="BR456">
        <v>0.09998256428571431</v>
      </c>
      <c r="BS456">
        <v>24.75681428571428</v>
      </c>
      <c r="BT456">
        <v>25.02433928571428</v>
      </c>
      <c r="BU456">
        <v>999.9000000000002</v>
      </c>
      <c r="BV456">
        <v>0</v>
      </c>
      <c r="BW456">
        <v>0</v>
      </c>
      <c r="BX456">
        <v>10002.32285714286</v>
      </c>
      <c r="BY456">
        <v>0</v>
      </c>
      <c r="BZ456">
        <v>75.90090357142856</v>
      </c>
      <c r="CA456">
        <v>-31.13037142857143</v>
      </c>
      <c r="CB456">
        <v>975.4437857142858</v>
      </c>
      <c r="CC456">
        <v>1005.040428571428</v>
      </c>
      <c r="CD456">
        <v>1.998250714285714</v>
      </c>
      <c r="CE456">
        <v>990.9583214285715</v>
      </c>
      <c r="CF456">
        <v>14.01122857142857</v>
      </c>
      <c r="CG456">
        <v>1.561129642857143</v>
      </c>
      <c r="CH456">
        <v>1.366273571428571</v>
      </c>
      <c r="CI456">
        <v>13.580375</v>
      </c>
      <c r="CJ456">
        <v>11.54836071428572</v>
      </c>
      <c r="CK456">
        <v>1599.995714285714</v>
      </c>
      <c r="CL456">
        <v>0.6920008928571427</v>
      </c>
      <c r="CM456">
        <v>0.3079991428571428</v>
      </c>
      <c r="CN456">
        <v>0</v>
      </c>
      <c r="CO456">
        <v>2.205375</v>
      </c>
      <c r="CP456">
        <v>0</v>
      </c>
      <c r="CQ456">
        <v>5575.406428571428</v>
      </c>
      <c r="CR456">
        <v>13790.16428571429</v>
      </c>
      <c r="CS456">
        <v>39.56457142857143</v>
      </c>
      <c r="CT456">
        <v>40.16721428571429</v>
      </c>
      <c r="CU456">
        <v>40.15153571428571</v>
      </c>
      <c r="CV456">
        <v>38.35903571428571</v>
      </c>
      <c r="CW456">
        <v>38.67607142857143</v>
      </c>
      <c r="CX456">
        <v>1107.1975</v>
      </c>
      <c r="CY456">
        <v>492.7982142857143</v>
      </c>
      <c r="CZ456">
        <v>0</v>
      </c>
      <c r="DA456">
        <v>1728495268</v>
      </c>
      <c r="DB456">
        <v>0</v>
      </c>
      <c r="DC456">
        <v>1728490956.5</v>
      </c>
      <c r="DD456" t="s">
        <v>362</v>
      </c>
      <c r="DE456">
        <v>1728490952.5</v>
      </c>
      <c r="DF456">
        <v>1728490956.5</v>
      </c>
      <c r="DG456">
        <v>1</v>
      </c>
      <c r="DH456">
        <v>-0.065</v>
      </c>
      <c r="DI456">
        <v>-0.008</v>
      </c>
      <c r="DJ456">
        <v>-3.246</v>
      </c>
      <c r="DK456">
        <v>-0.091</v>
      </c>
      <c r="DL456">
        <v>52</v>
      </c>
      <c r="DM456">
        <v>15</v>
      </c>
      <c r="DN456">
        <v>0.25</v>
      </c>
      <c r="DO456">
        <v>0.13</v>
      </c>
      <c r="DP456">
        <v>-31.13170731707317</v>
      </c>
      <c r="DQ456">
        <v>0.3843533101046082</v>
      </c>
      <c r="DR456">
        <v>0.1087164636044401</v>
      </c>
      <c r="DS456">
        <v>0</v>
      </c>
      <c r="DT456">
        <v>2.018967804878049</v>
      </c>
      <c r="DU456">
        <v>-0.4143819512195065</v>
      </c>
      <c r="DV456">
        <v>0.04147168699258214</v>
      </c>
      <c r="DW456">
        <v>0</v>
      </c>
      <c r="DX456">
        <v>0</v>
      </c>
      <c r="DY456">
        <v>2</v>
      </c>
      <c r="DZ456" t="s">
        <v>386</v>
      </c>
      <c r="EA456">
        <v>3.22976</v>
      </c>
      <c r="EB456">
        <v>2.70437</v>
      </c>
      <c r="EC456">
        <v>0.184419</v>
      </c>
      <c r="ED456">
        <v>0.187484</v>
      </c>
      <c r="EE456">
        <v>0.0838489</v>
      </c>
      <c r="EF456">
        <v>0.07642500000000001</v>
      </c>
      <c r="EG456">
        <v>26775.8</v>
      </c>
      <c r="EH456">
        <v>25986.2</v>
      </c>
      <c r="EI456">
        <v>31442.6</v>
      </c>
      <c r="EJ456">
        <v>30321.8</v>
      </c>
      <c r="EK456">
        <v>38595.9</v>
      </c>
      <c r="EL456">
        <v>37031.1</v>
      </c>
      <c r="EM456">
        <v>44074.3</v>
      </c>
      <c r="EN456">
        <v>42337.1</v>
      </c>
      <c r="EO456">
        <v>2.1518</v>
      </c>
      <c r="EP456">
        <v>1.85222</v>
      </c>
      <c r="EQ456">
        <v>0.0645891</v>
      </c>
      <c r="ER456">
        <v>0</v>
      </c>
      <c r="ES456">
        <v>23.9616</v>
      </c>
      <c r="ET456">
        <v>999.9</v>
      </c>
      <c r="EU456">
        <v>69.2</v>
      </c>
      <c r="EV456">
        <v>25.5</v>
      </c>
      <c r="EW456">
        <v>23.2458</v>
      </c>
      <c r="EX456">
        <v>61.0419</v>
      </c>
      <c r="EY456">
        <v>24.2989</v>
      </c>
      <c r="EZ456">
        <v>1</v>
      </c>
      <c r="FA456">
        <v>-0.00204268</v>
      </c>
      <c r="FB456">
        <v>2.04143</v>
      </c>
      <c r="FC456">
        <v>20.1863</v>
      </c>
      <c r="FD456">
        <v>5.21789</v>
      </c>
      <c r="FE456">
        <v>11.998</v>
      </c>
      <c r="FF456">
        <v>4.9643</v>
      </c>
      <c r="FG456">
        <v>3.29555</v>
      </c>
      <c r="FH456">
        <v>9999</v>
      </c>
      <c r="FI456">
        <v>9999</v>
      </c>
      <c r="FJ456">
        <v>9999</v>
      </c>
      <c r="FK456">
        <v>149.2</v>
      </c>
      <c r="FL456">
        <v>4.97095</v>
      </c>
      <c r="FM456">
        <v>1.86768</v>
      </c>
      <c r="FN456">
        <v>1.85898</v>
      </c>
      <c r="FO456">
        <v>1.86508</v>
      </c>
      <c r="FP456">
        <v>1.8631</v>
      </c>
      <c r="FQ456">
        <v>1.86447</v>
      </c>
      <c r="FR456">
        <v>1.85989</v>
      </c>
      <c r="FS456">
        <v>1.86401</v>
      </c>
      <c r="FT456">
        <v>0</v>
      </c>
      <c r="FU456">
        <v>0</v>
      </c>
      <c r="FV456">
        <v>0</v>
      </c>
      <c r="FW456">
        <v>0</v>
      </c>
      <c r="FX456" t="s">
        <v>364</v>
      </c>
      <c r="FY456" t="s">
        <v>365</v>
      </c>
      <c r="FZ456" t="s">
        <v>366</v>
      </c>
      <c r="GA456" t="s">
        <v>366</v>
      </c>
      <c r="GB456" t="s">
        <v>366</v>
      </c>
      <c r="GC456" t="s">
        <v>366</v>
      </c>
      <c r="GD456">
        <v>0</v>
      </c>
      <c r="GE456">
        <v>100</v>
      </c>
      <c r="GF456">
        <v>100</v>
      </c>
      <c r="GG456">
        <v>-9.324999999999999</v>
      </c>
      <c r="GH456">
        <v>-0.0906</v>
      </c>
      <c r="GI456">
        <v>-2.868309889394353</v>
      </c>
      <c r="GJ456">
        <v>-0.006773961979547998</v>
      </c>
      <c r="GK456">
        <v>-8.296070481250098E-08</v>
      </c>
      <c r="GL456">
        <v>3.322967193956903E-10</v>
      </c>
      <c r="GM456">
        <v>-0.07871069313407227</v>
      </c>
      <c r="GN456">
        <v>-0.00208336341840114</v>
      </c>
      <c r="GO456">
        <v>8.801746095907445E-05</v>
      </c>
      <c r="GP456">
        <v>-2.677693255255651E-07</v>
      </c>
      <c r="GQ456">
        <v>3</v>
      </c>
      <c r="GR456">
        <v>2052</v>
      </c>
      <c r="GS456">
        <v>2</v>
      </c>
      <c r="GT456">
        <v>18</v>
      </c>
      <c r="GU456">
        <v>71</v>
      </c>
      <c r="GV456">
        <v>70.90000000000001</v>
      </c>
      <c r="GW456">
        <v>2.29614</v>
      </c>
      <c r="GX456">
        <v>2.37305</v>
      </c>
      <c r="GY456">
        <v>1.44775</v>
      </c>
      <c r="GZ456">
        <v>2.32178</v>
      </c>
      <c r="HA456">
        <v>1.55151</v>
      </c>
      <c r="HB456">
        <v>2.34253</v>
      </c>
      <c r="HC456">
        <v>30.6956</v>
      </c>
      <c r="HD456">
        <v>14.2634</v>
      </c>
      <c r="HE456">
        <v>18</v>
      </c>
      <c r="HF456">
        <v>617.6609999999999</v>
      </c>
      <c r="HG456">
        <v>427.302</v>
      </c>
      <c r="HH456">
        <v>20.9766</v>
      </c>
      <c r="HI456">
        <v>26.8486</v>
      </c>
      <c r="HJ456">
        <v>30.0005</v>
      </c>
      <c r="HK456">
        <v>26.8212</v>
      </c>
      <c r="HL456">
        <v>26.7556</v>
      </c>
      <c r="HM456">
        <v>46.0331</v>
      </c>
      <c r="HN456">
        <v>46.5115</v>
      </c>
      <c r="HO456">
        <v>0</v>
      </c>
      <c r="HP456">
        <v>20.9594</v>
      </c>
      <c r="HQ456">
        <v>1027.8</v>
      </c>
      <c r="HR456">
        <v>14.1549</v>
      </c>
      <c r="HS456">
        <v>99.7929</v>
      </c>
      <c r="HT456">
        <v>101.169</v>
      </c>
    </row>
    <row r="457" spans="1:228">
      <c r="A457">
        <v>441</v>
      </c>
      <c r="B457">
        <v>1728495216</v>
      </c>
      <c r="C457">
        <v>4278.5</v>
      </c>
      <c r="D457" t="s">
        <v>1252</v>
      </c>
      <c r="E457" t="s">
        <v>1253</v>
      </c>
      <c r="F457">
        <v>5</v>
      </c>
      <c r="G457" t="s">
        <v>357</v>
      </c>
      <c r="H457" t="s">
        <v>1090</v>
      </c>
      <c r="I457" t="s">
        <v>359</v>
      </c>
      <c r="J457" t="s">
        <v>1091</v>
      </c>
      <c r="K457">
        <v>1728495208.5</v>
      </c>
      <c r="L457">
        <f>(M457)/1000</f>
        <v>0</v>
      </c>
      <c r="M457">
        <f>IF(BH457, AP457, AJ457)</f>
        <v>0</v>
      </c>
      <c r="N457">
        <f>IF(BH457, AK457, AI457)</f>
        <v>0</v>
      </c>
      <c r="O457">
        <f>BJ457 - IF(AW457&gt;1, N457*BD457*100.0/(AY457), 0)</f>
        <v>0</v>
      </c>
      <c r="P457">
        <f>((V457-L457/2)*O457-N457)/(V457+L457/2)</f>
        <v>0</v>
      </c>
      <c r="Q457">
        <f>P457*(BQ457+BR457)/1000.0</f>
        <v>0</v>
      </c>
      <c r="R457">
        <f>(BJ457 - IF(AW457&gt;1, N457*BD457*100.0/(AY457), 0))*(BQ457+BR457)/1000.0</f>
        <v>0</v>
      </c>
      <c r="S457">
        <f>2.0/((1/U457-1/T457)+SIGN(U457)*SQRT((1/U457-1/T457)*(1/U457-1/T457) + 4*BE457/((BE457+1)*(BE457+1))*(2*1/U457*1/T457-1/T457*1/T457)))</f>
        <v>0</v>
      </c>
      <c r="T457">
        <f>IF(LEFT(BF457,1)&lt;&gt;"0",IF(LEFT(BF457,1)="1",3.0,BG457),$D$5+$E$5*(BX457*BQ457/($K$5*1000))+$F$5*(BX457*BQ457/($K$5*1000))*MAX(MIN(BD457,$J$5),$I$5)*MAX(MIN(BD457,$J$5),$I$5)+$G$5*MAX(MIN(BD457,$J$5),$I$5)*(BX457*BQ457/($K$5*1000))+$H$5*(BX457*BQ457/($K$5*1000))*(BX457*BQ457/($K$5*1000)))</f>
        <v>0</v>
      </c>
      <c r="U457">
        <f>L457*(1000-(1000*0.61365*exp(17.502*Y457/(240.97+Y457))/(BQ457+BR457)+BL457)/2)/(1000*0.61365*exp(17.502*Y457/(240.97+Y457))/(BQ457+BR457)-BL457)</f>
        <v>0</v>
      </c>
      <c r="V457">
        <f>1/((BE457+1)/(S457/1.6)+1/(T457/1.37)) + BE457/((BE457+1)/(S457/1.6) + BE457/(T457/1.37))</f>
        <v>0</v>
      </c>
      <c r="W457">
        <f>(AZ457*BC457)</f>
        <v>0</v>
      </c>
      <c r="X457">
        <f>(BS457+(W457+2*0.95*5.67E-8*(((BS457+$B$7)+273)^4-(BS457+273)^4)-44100*L457)/(1.84*29.3*T457+8*0.95*5.67E-8*(BS457+273)^3))</f>
        <v>0</v>
      </c>
      <c r="Y457">
        <f>($C$7*BT457+$D$7*BU457+$E$7*X457)</f>
        <v>0</v>
      </c>
      <c r="Z457">
        <f>0.61365*exp(17.502*Y457/(240.97+Y457))</f>
        <v>0</v>
      </c>
      <c r="AA457">
        <f>(AB457/AC457*100)</f>
        <v>0</v>
      </c>
      <c r="AB457">
        <f>BL457*(BQ457+BR457)/1000</f>
        <v>0</v>
      </c>
      <c r="AC457">
        <f>0.61365*exp(17.502*BS457/(240.97+BS457))</f>
        <v>0</v>
      </c>
      <c r="AD457">
        <f>(Z457-BL457*(BQ457+BR457)/1000)</f>
        <v>0</v>
      </c>
      <c r="AE457">
        <f>(-L457*44100)</f>
        <v>0</v>
      </c>
      <c r="AF457">
        <f>2*29.3*T457*0.92*(BS457-Y457)</f>
        <v>0</v>
      </c>
      <c r="AG457">
        <f>2*0.95*5.67E-8*(((BS457+$B$7)+273)^4-(Y457+273)^4)</f>
        <v>0</v>
      </c>
      <c r="AH457">
        <f>W457+AG457+AE457+AF457</f>
        <v>0</v>
      </c>
      <c r="AI457">
        <f>BP457*AW457*(BK457-BJ457*(1000-AW457*BM457)/(1000-AW457*BL457))/(100*BD457)</f>
        <v>0</v>
      </c>
      <c r="AJ457">
        <f>1000*BP457*AW457*(BL457-BM457)/(100*BD457*(1000-AW457*BL457))</f>
        <v>0</v>
      </c>
      <c r="AK457">
        <f>(AL457 - AM457 - BQ457*1E3/(8.314*(BS457+273.15)) * AO457/BP457 * AN457) * BP457/(100*BD457) * (1000 - BM457)/1000</f>
        <v>0</v>
      </c>
      <c r="AL457">
        <v>1031.631721268227</v>
      </c>
      <c r="AM457">
        <v>1006.747218181818</v>
      </c>
      <c r="AN457">
        <v>2.55080329604179</v>
      </c>
      <c r="AO457">
        <v>66.78554749712461</v>
      </c>
      <c r="AP457">
        <f>(AR457 - AQ457 + BQ457*1E3/(8.314*(BS457+273.15)) * AT457/BP457 * AS457) * BP457/(100*BD457) * 1000/(1000 - AR457)</f>
        <v>0</v>
      </c>
      <c r="AQ457">
        <v>14.079096183723</v>
      </c>
      <c r="AR457">
        <v>16.01942303030302</v>
      </c>
      <c r="AS457">
        <v>1.861904548188588E-05</v>
      </c>
      <c r="AT457">
        <v>79.48988405471586</v>
      </c>
      <c r="AU457">
        <v>0</v>
      </c>
      <c r="AV457">
        <v>0</v>
      </c>
      <c r="AW457">
        <f>IF(AU457*$H$13&gt;=AY457,1.0,(AY457/(AY457-AU457*$H$13)))</f>
        <v>0</v>
      </c>
      <c r="AX457">
        <f>(AW457-1)*100</f>
        <v>0</v>
      </c>
      <c r="AY457">
        <f>MAX(0,($B$13+$C$13*BX457)/(1+$D$13*BX457)*BQ457/(BS457+273)*$E$13)</f>
        <v>0</v>
      </c>
      <c r="AZ457">
        <f>$B$11*BY457+$C$11*BZ457+$F$11*CK457*(1-CN457)</f>
        <v>0</v>
      </c>
      <c r="BA457">
        <f>AZ457*BB457</f>
        <v>0</v>
      </c>
      <c r="BB457">
        <f>($B$11*$D$9+$C$11*$D$9+$F$11*((CX457+CP457)/MAX(CX457+CP457+CY457, 0.1)*$I$9+CY457/MAX(CX457+CP457+CY457, 0.1)*$J$9))/($B$11+$C$11+$F$11)</f>
        <v>0</v>
      </c>
      <c r="BC457">
        <f>($B$11*$K$9+$C$11*$K$9+$F$11*((CX457+CP457)/MAX(CX457+CP457+CY457, 0.1)*$P$9+CY457/MAX(CX457+CP457+CY457, 0.1)*$Q$9))/($B$11+$C$11+$F$11)</f>
        <v>0</v>
      </c>
      <c r="BD457">
        <v>6</v>
      </c>
      <c r="BE457">
        <v>0.5</v>
      </c>
      <c r="BF457" t="s">
        <v>361</v>
      </c>
      <c r="BG457">
        <v>2</v>
      </c>
      <c r="BH457" t="b">
        <v>1</v>
      </c>
      <c r="BI457">
        <v>1728495208.5</v>
      </c>
      <c r="BJ457">
        <v>973.0664444444445</v>
      </c>
      <c r="BK457">
        <v>1004.215814814815</v>
      </c>
      <c r="BL457">
        <v>16.01118518518519</v>
      </c>
      <c r="BM457">
        <v>14.04911851851852</v>
      </c>
      <c r="BN457">
        <v>982.3542222222223</v>
      </c>
      <c r="BO457">
        <v>16.10174074074074</v>
      </c>
      <c r="BP457">
        <v>599.984962962963</v>
      </c>
      <c r="BQ457">
        <v>97.51328148148149</v>
      </c>
      <c r="BR457">
        <v>0.1000002555555556</v>
      </c>
      <c r="BS457">
        <v>24.75355925925926</v>
      </c>
      <c r="BT457">
        <v>25.02304074074074</v>
      </c>
      <c r="BU457">
        <v>999.9000000000001</v>
      </c>
      <c r="BV457">
        <v>0</v>
      </c>
      <c r="BW457">
        <v>0</v>
      </c>
      <c r="BX457">
        <v>10009.28</v>
      </c>
      <c r="BY457">
        <v>0</v>
      </c>
      <c r="BZ457">
        <v>75.91895555555557</v>
      </c>
      <c r="CA457">
        <v>-31.14864444444445</v>
      </c>
      <c r="CB457">
        <v>988.8997777777778</v>
      </c>
      <c r="CC457">
        <v>1018.525555555555</v>
      </c>
      <c r="CD457">
        <v>1.962071481481481</v>
      </c>
      <c r="CE457">
        <v>1004.215814814815</v>
      </c>
      <c r="CF457">
        <v>14.04911851851852</v>
      </c>
      <c r="CG457">
        <v>1.561304444444444</v>
      </c>
      <c r="CH457">
        <v>1.369974814814815</v>
      </c>
      <c r="CI457">
        <v>13.58209259259259</v>
      </c>
      <c r="CJ457">
        <v>11.58928518518518</v>
      </c>
      <c r="CK457">
        <v>1600.029629629629</v>
      </c>
      <c r="CL457">
        <v>0.6920031481481482</v>
      </c>
      <c r="CM457">
        <v>0.3079968518518519</v>
      </c>
      <c r="CN457">
        <v>0</v>
      </c>
      <c r="CO457">
        <v>2.213588888888889</v>
      </c>
      <c r="CP457">
        <v>0</v>
      </c>
      <c r="CQ457">
        <v>5567.432222222224</v>
      </c>
      <c r="CR457">
        <v>13790.46296296296</v>
      </c>
      <c r="CS457">
        <v>39.51133333333333</v>
      </c>
      <c r="CT457">
        <v>40.12248148148147</v>
      </c>
      <c r="CU457">
        <v>40.10622222222222</v>
      </c>
      <c r="CV457">
        <v>38.303</v>
      </c>
      <c r="CW457">
        <v>38.627</v>
      </c>
      <c r="CX457">
        <v>1107.224444444445</v>
      </c>
      <c r="CY457">
        <v>492.8051851851852</v>
      </c>
      <c r="CZ457">
        <v>0</v>
      </c>
      <c r="DA457">
        <v>1728495272.8</v>
      </c>
      <c r="DB457">
        <v>0</v>
      </c>
      <c r="DC457">
        <v>1728490956.5</v>
      </c>
      <c r="DD457" t="s">
        <v>362</v>
      </c>
      <c r="DE457">
        <v>1728490952.5</v>
      </c>
      <c r="DF457">
        <v>1728490956.5</v>
      </c>
      <c r="DG457">
        <v>1</v>
      </c>
      <c r="DH457">
        <v>-0.065</v>
      </c>
      <c r="DI457">
        <v>-0.008</v>
      </c>
      <c r="DJ457">
        <v>-3.246</v>
      </c>
      <c r="DK457">
        <v>-0.091</v>
      </c>
      <c r="DL457">
        <v>52</v>
      </c>
      <c r="DM457">
        <v>15</v>
      </c>
      <c r="DN457">
        <v>0.25</v>
      </c>
      <c r="DO457">
        <v>0.13</v>
      </c>
      <c r="DP457">
        <v>-31.15272</v>
      </c>
      <c r="DQ457">
        <v>0.005669043152136108</v>
      </c>
      <c r="DR457">
        <v>0.1136130146594128</v>
      </c>
      <c r="DS457">
        <v>1</v>
      </c>
      <c r="DT457">
        <v>1.9830115</v>
      </c>
      <c r="DU457">
        <v>-0.4114854033771106</v>
      </c>
      <c r="DV457">
        <v>0.04044757820624125</v>
      </c>
      <c r="DW457">
        <v>0</v>
      </c>
      <c r="DX457">
        <v>1</v>
      </c>
      <c r="DY457">
        <v>2</v>
      </c>
      <c r="DZ457" t="s">
        <v>363</v>
      </c>
      <c r="EA457">
        <v>3.22975</v>
      </c>
      <c r="EB457">
        <v>2.70472</v>
      </c>
      <c r="EC457">
        <v>0.185935</v>
      </c>
      <c r="ED457">
        <v>0.188974</v>
      </c>
      <c r="EE457">
        <v>0.08387269999999999</v>
      </c>
      <c r="EF457">
        <v>0.07649</v>
      </c>
      <c r="EG457">
        <v>26726.1</v>
      </c>
      <c r="EH457">
        <v>25938.3</v>
      </c>
      <c r="EI457">
        <v>31442.6</v>
      </c>
      <c r="EJ457">
        <v>30321.4</v>
      </c>
      <c r="EK457">
        <v>38595.3</v>
      </c>
      <c r="EL457">
        <v>37027.8</v>
      </c>
      <c r="EM457">
        <v>44074.8</v>
      </c>
      <c r="EN457">
        <v>42336.3</v>
      </c>
      <c r="EO457">
        <v>2.15195</v>
      </c>
      <c r="EP457">
        <v>1.85212</v>
      </c>
      <c r="EQ457">
        <v>0.0649989</v>
      </c>
      <c r="ER457">
        <v>0</v>
      </c>
      <c r="ES457">
        <v>23.9596</v>
      </c>
      <c r="ET457">
        <v>999.9</v>
      </c>
      <c r="EU457">
        <v>69.2</v>
      </c>
      <c r="EV457">
        <v>25.5</v>
      </c>
      <c r="EW457">
        <v>23.246</v>
      </c>
      <c r="EX457">
        <v>61.1119</v>
      </c>
      <c r="EY457">
        <v>24.6875</v>
      </c>
      <c r="EZ457">
        <v>1</v>
      </c>
      <c r="FA457">
        <v>-0.00179116</v>
      </c>
      <c r="FB457">
        <v>2.04152</v>
      </c>
      <c r="FC457">
        <v>20.1863</v>
      </c>
      <c r="FD457">
        <v>5.21834</v>
      </c>
      <c r="FE457">
        <v>11.998</v>
      </c>
      <c r="FF457">
        <v>4.9644</v>
      </c>
      <c r="FG457">
        <v>3.29573</v>
      </c>
      <c r="FH457">
        <v>9999</v>
      </c>
      <c r="FI457">
        <v>9999</v>
      </c>
      <c r="FJ457">
        <v>9999</v>
      </c>
      <c r="FK457">
        <v>149.2</v>
      </c>
      <c r="FL457">
        <v>4.97095</v>
      </c>
      <c r="FM457">
        <v>1.86768</v>
      </c>
      <c r="FN457">
        <v>1.85898</v>
      </c>
      <c r="FO457">
        <v>1.86511</v>
      </c>
      <c r="FP457">
        <v>1.8631</v>
      </c>
      <c r="FQ457">
        <v>1.86446</v>
      </c>
      <c r="FR457">
        <v>1.85989</v>
      </c>
      <c r="FS457">
        <v>1.86401</v>
      </c>
      <c r="FT457">
        <v>0</v>
      </c>
      <c r="FU457">
        <v>0</v>
      </c>
      <c r="FV457">
        <v>0</v>
      </c>
      <c r="FW457">
        <v>0</v>
      </c>
      <c r="FX457" t="s">
        <v>364</v>
      </c>
      <c r="FY457" t="s">
        <v>365</v>
      </c>
      <c r="FZ457" t="s">
        <v>366</v>
      </c>
      <c r="GA457" t="s">
        <v>366</v>
      </c>
      <c r="GB457" t="s">
        <v>366</v>
      </c>
      <c r="GC457" t="s">
        <v>366</v>
      </c>
      <c r="GD457">
        <v>0</v>
      </c>
      <c r="GE457">
        <v>100</v>
      </c>
      <c r="GF457">
        <v>100</v>
      </c>
      <c r="GG457">
        <v>-9.397</v>
      </c>
      <c r="GH457">
        <v>-0.0905</v>
      </c>
      <c r="GI457">
        <v>-2.868309889394353</v>
      </c>
      <c r="GJ457">
        <v>-0.006773961979547998</v>
      </c>
      <c r="GK457">
        <v>-8.296070481250098E-08</v>
      </c>
      <c r="GL457">
        <v>3.322967193956903E-10</v>
      </c>
      <c r="GM457">
        <v>-0.07871069313407227</v>
      </c>
      <c r="GN457">
        <v>-0.00208336341840114</v>
      </c>
      <c r="GO457">
        <v>8.801746095907445E-05</v>
      </c>
      <c r="GP457">
        <v>-2.677693255255651E-07</v>
      </c>
      <c r="GQ457">
        <v>3</v>
      </c>
      <c r="GR457">
        <v>2052</v>
      </c>
      <c r="GS457">
        <v>2</v>
      </c>
      <c r="GT457">
        <v>18</v>
      </c>
      <c r="GU457">
        <v>71.09999999999999</v>
      </c>
      <c r="GV457">
        <v>71</v>
      </c>
      <c r="GW457">
        <v>2.32056</v>
      </c>
      <c r="GX457">
        <v>2.36206</v>
      </c>
      <c r="GY457">
        <v>1.44775</v>
      </c>
      <c r="GZ457">
        <v>2.32178</v>
      </c>
      <c r="HA457">
        <v>1.55151</v>
      </c>
      <c r="HB457">
        <v>2.40479</v>
      </c>
      <c r="HC457">
        <v>30.6956</v>
      </c>
      <c r="HD457">
        <v>14.2634</v>
      </c>
      <c r="HE457">
        <v>18</v>
      </c>
      <c r="HF457">
        <v>617.806</v>
      </c>
      <c r="HG457">
        <v>427.27</v>
      </c>
      <c r="HH457">
        <v>20.9535</v>
      </c>
      <c r="HI457">
        <v>26.8515</v>
      </c>
      <c r="HJ457">
        <v>30.0004</v>
      </c>
      <c r="HK457">
        <v>26.8247</v>
      </c>
      <c r="HL457">
        <v>26.759</v>
      </c>
      <c r="HM457">
        <v>46.4786</v>
      </c>
      <c r="HN457">
        <v>46.2394</v>
      </c>
      <c r="HO457">
        <v>0</v>
      </c>
      <c r="HP457">
        <v>20.937</v>
      </c>
      <c r="HQ457">
        <v>1038</v>
      </c>
      <c r="HR457">
        <v>14.1771</v>
      </c>
      <c r="HS457">
        <v>99.7936</v>
      </c>
      <c r="HT457">
        <v>101.167</v>
      </c>
    </row>
    <row r="458" spans="1:228">
      <c r="A458">
        <v>442</v>
      </c>
      <c r="B458">
        <v>1728495221</v>
      </c>
      <c r="C458">
        <v>4283.5</v>
      </c>
      <c r="D458" t="s">
        <v>1254</v>
      </c>
      <c r="E458" t="s">
        <v>1255</v>
      </c>
      <c r="F458">
        <v>5</v>
      </c>
      <c r="G458" t="s">
        <v>357</v>
      </c>
      <c r="H458" t="s">
        <v>1090</v>
      </c>
      <c r="I458" t="s">
        <v>359</v>
      </c>
      <c r="J458" t="s">
        <v>1091</v>
      </c>
      <c r="K458">
        <v>1728495213.214286</v>
      </c>
      <c r="L458">
        <f>(M458)/1000</f>
        <v>0</v>
      </c>
      <c r="M458">
        <f>IF(BH458, AP458, AJ458)</f>
        <v>0</v>
      </c>
      <c r="N458">
        <f>IF(BH458, AK458, AI458)</f>
        <v>0</v>
      </c>
      <c r="O458">
        <f>BJ458 - IF(AW458&gt;1, N458*BD458*100.0/(AY458), 0)</f>
        <v>0</v>
      </c>
      <c r="P458">
        <f>((V458-L458/2)*O458-N458)/(V458+L458/2)</f>
        <v>0</v>
      </c>
      <c r="Q458">
        <f>P458*(BQ458+BR458)/1000.0</f>
        <v>0</v>
      </c>
      <c r="R458">
        <f>(BJ458 - IF(AW458&gt;1, N458*BD458*100.0/(AY458), 0))*(BQ458+BR458)/1000.0</f>
        <v>0</v>
      </c>
      <c r="S458">
        <f>2.0/((1/U458-1/T458)+SIGN(U458)*SQRT((1/U458-1/T458)*(1/U458-1/T458) + 4*BE458/((BE458+1)*(BE458+1))*(2*1/U458*1/T458-1/T458*1/T458)))</f>
        <v>0</v>
      </c>
      <c r="T458">
        <f>IF(LEFT(BF458,1)&lt;&gt;"0",IF(LEFT(BF458,1)="1",3.0,BG458),$D$5+$E$5*(BX458*BQ458/($K$5*1000))+$F$5*(BX458*BQ458/($K$5*1000))*MAX(MIN(BD458,$J$5),$I$5)*MAX(MIN(BD458,$J$5),$I$5)+$G$5*MAX(MIN(BD458,$J$5),$I$5)*(BX458*BQ458/($K$5*1000))+$H$5*(BX458*BQ458/($K$5*1000))*(BX458*BQ458/($K$5*1000)))</f>
        <v>0</v>
      </c>
      <c r="U458">
        <f>L458*(1000-(1000*0.61365*exp(17.502*Y458/(240.97+Y458))/(BQ458+BR458)+BL458)/2)/(1000*0.61365*exp(17.502*Y458/(240.97+Y458))/(BQ458+BR458)-BL458)</f>
        <v>0</v>
      </c>
      <c r="V458">
        <f>1/((BE458+1)/(S458/1.6)+1/(T458/1.37)) + BE458/((BE458+1)/(S458/1.6) + BE458/(T458/1.37))</f>
        <v>0</v>
      </c>
      <c r="W458">
        <f>(AZ458*BC458)</f>
        <v>0</v>
      </c>
      <c r="X458">
        <f>(BS458+(W458+2*0.95*5.67E-8*(((BS458+$B$7)+273)^4-(BS458+273)^4)-44100*L458)/(1.84*29.3*T458+8*0.95*5.67E-8*(BS458+273)^3))</f>
        <v>0</v>
      </c>
      <c r="Y458">
        <f>($C$7*BT458+$D$7*BU458+$E$7*X458)</f>
        <v>0</v>
      </c>
      <c r="Z458">
        <f>0.61365*exp(17.502*Y458/(240.97+Y458))</f>
        <v>0</v>
      </c>
      <c r="AA458">
        <f>(AB458/AC458*100)</f>
        <v>0</v>
      </c>
      <c r="AB458">
        <f>BL458*(BQ458+BR458)/1000</f>
        <v>0</v>
      </c>
      <c r="AC458">
        <f>0.61365*exp(17.502*BS458/(240.97+BS458))</f>
        <v>0</v>
      </c>
      <c r="AD458">
        <f>(Z458-BL458*(BQ458+BR458)/1000)</f>
        <v>0</v>
      </c>
      <c r="AE458">
        <f>(-L458*44100)</f>
        <v>0</v>
      </c>
      <c r="AF458">
        <f>2*29.3*T458*0.92*(BS458-Y458)</f>
        <v>0</v>
      </c>
      <c r="AG458">
        <f>2*0.95*5.67E-8*(((BS458+$B$7)+273)^4-(Y458+273)^4)</f>
        <v>0</v>
      </c>
      <c r="AH458">
        <f>W458+AG458+AE458+AF458</f>
        <v>0</v>
      </c>
      <c r="AI458">
        <f>BP458*AW458*(BK458-BJ458*(1000-AW458*BM458)/(1000-AW458*BL458))/(100*BD458)</f>
        <v>0</v>
      </c>
      <c r="AJ458">
        <f>1000*BP458*AW458*(BL458-BM458)/(100*BD458*(1000-AW458*BL458))</f>
        <v>0</v>
      </c>
      <c r="AK458">
        <f>(AL458 - AM458 - BQ458*1E3/(8.314*(BS458+273.15)) * AO458/BP458 * AN458) * BP458/(100*BD458) * (1000 - BM458)/1000</f>
        <v>0</v>
      </c>
      <c r="AL458">
        <v>1044.049050561427</v>
      </c>
      <c r="AM458">
        <v>1019.394484848485</v>
      </c>
      <c r="AN458">
        <v>2.527116103069119</v>
      </c>
      <c r="AO458">
        <v>66.78554749712461</v>
      </c>
      <c r="AP458">
        <f>(AR458 - AQ458 + BQ458*1E3/(8.314*(BS458+273.15)) * AT458/BP458 * AS458) * BP458/(100*BD458) * 1000/(1000 - AR458)</f>
        <v>0</v>
      </c>
      <c r="AQ458">
        <v>14.13435475782856</v>
      </c>
      <c r="AR458">
        <v>16.03178121212121</v>
      </c>
      <c r="AS458">
        <v>1.677785477537719E-05</v>
      </c>
      <c r="AT458">
        <v>79.48988405471586</v>
      </c>
      <c r="AU458">
        <v>0</v>
      </c>
      <c r="AV458">
        <v>0</v>
      </c>
      <c r="AW458">
        <f>IF(AU458*$H$13&gt;=AY458,1.0,(AY458/(AY458-AU458*$H$13)))</f>
        <v>0</v>
      </c>
      <c r="AX458">
        <f>(AW458-1)*100</f>
        <v>0</v>
      </c>
      <c r="AY458">
        <f>MAX(0,($B$13+$C$13*BX458)/(1+$D$13*BX458)*BQ458/(BS458+273)*$E$13)</f>
        <v>0</v>
      </c>
      <c r="AZ458">
        <f>$B$11*BY458+$C$11*BZ458+$F$11*CK458*(1-CN458)</f>
        <v>0</v>
      </c>
      <c r="BA458">
        <f>AZ458*BB458</f>
        <v>0</v>
      </c>
      <c r="BB458">
        <f>($B$11*$D$9+$C$11*$D$9+$F$11*((CX458+CP458)/MAX(CX458+CP458+CY458, 0.1)*$I$9+CY458/MAX(CX458+CP458+CY458, 0.1)*$J$9))/($B$11+$C$11+$F$11)</f>
        <v>0</v>
      </c>
      <c r="BC458">
        <f>($B$11*$K$9+$C$11*$K$9+$F$11*((CX458+CP458)/MAX(CX458+CP458+CY458, 0.1)*$P$9+CY458/MAX(CX458+CP458+CY458, 0.1)*$Q$9))/($B$11+$C$11+$F$11)</f>
        <v>0</v>
      </c>
      <c r="BD458">
        <v>6</v>
      </c>
      <c r="BE458">
        <v>0.5</v>
      </c>
      <c r="BF458" t="s">
        <v>361</v>
      </c>
      <c r="BG458">
        <v>2</v>
      </c>
      <c r="BH458" t="b">
        <v>1</v>
      </c>
      <c r="BI458">
        <v>1728495213.214286</v>
      </c>
      <c r="BJ458">
        <v>984.865</v>
      </c>
      <c r="BK458">
        <v>1015.979571428571</v>
      </c>
      <c r="BL458">
        <v>16.01682857142857</v>
      </c>
      <c r="BM458">
        <v>14.08881785714286</v>
      </c>
      <c r="BN458">
        <v>994.2236071428571</v>
      </c>
      <c r="BO458">
        <v>16.10737857142857</v>
      </c>
      <c r="BP458">
        <v>599.9996428571429</v>
      </c>
      <c r="BQ458">
        <v>97.51382857142859</v>
      </c>
      <c r="BR458">
        <v>0.0999908392857143</v>
      </c>
      <c r="BS458">
        <v>24.749875</v>
      </c>
      <c r="BT458">
        <v>25.02237857142857</v>
      </c>
      <c r="BU458">
        <v>999.9000000000002</v>
      </c>
      <c r="BV458">
        <v>0</v>
      </c>
      <c r="BW458">
        <v>0</v>
      </c>
      <c r="BX458">
        <v>10013.34714285714</v>
      </c>
      <c r="BY458">
        <v>0</v>
      </c>
      <c r="BZ458">
        <v>75.93038214285716</v>
      </c>
      <c r="CA458">
        <v>-31.11412142857143</v>
      </c>
      <c r="CB458">
        <v>1000.896285714286</v>
      </c>
      <c r="CC458">
        <v>1030.498571428571</v>
      </c>
      <c r="CD458">
        <v>1.92801</v>
      </c>
      <c r="CE458">
        <v>1015.979571428571</v>
      </c>
      <c r="CF458">
        <v>14.08881785714286</v>
      </c>
      <c r="CG458">
        <v>1.561863214285714</v>
      </c>
      <c r="CH458">
        <v>1.373854285714286</v>
      </c>
      <c r="CI458">
        <v>13.58759285714286</v>
      </c>
      <c r="CJ458">
        <v>11.63203214285715</v>
      </c>
      <c r="CK458">
        <v>1600.063214285714</v>
      </c>
      <c r="CL458">
        <v>0.6920057142857143</v>
      </c>
      <c r="CM458">
        <v>0.3079942857142856</v>
      </c>
      <c r="CN458">
        <v>0</v>
      </c>
      <c r="CO458">
        <v>2.114207142857143</v>
      </c>
      <c r="CP458">
        <v>0</v>
      </c>
      <c r="CQ458">
        <v>5560.192142857142</v>
      </c>
      <c r="CR458">
        <v>13790.75357142857</v>
      </c>
      <c r="CS458">
        <v>39.46853571428571</v>
      </c>
      <c r="CT458">
        <v>40.09125</v>
      </c>
      <c r="CU458">
        <v>40.06671428571428</v>
      </c>
      <c r="CV458">
        <v>38.25864285714285</v>
      </c>
      <c r="CW458">
        <v>38.58010714285714</v>
      </c>
      <c r="CX458">
        <v>1107.2525</v>
      </c>
      <c r="CY458">
        <v>492.8107142857143</v>
      </c>
      <c r="CZ458">
        <v>0</v>
      </c>
      <c r="DA458">
        <v>1728495277.6</v>
      </c>
      <c r="DB458">
        <v>0</v>
      </c>
      <c r="DC458">
        <v>1728490956.5</v>
      </c>
      <c r="DD458" t="s">
        <v>362</v>
      </c>
      <c r="DE458">
        <v>1728490952.5</v>
      </c>
      <c r="DF458">
        <v>1728490956.5</v>
      </c>
      <c r="DG458">
        <v>1</v>
      </c>
      <c r="DH458">
        <v>-0.065</v>
      </c>
      <c r="DI458">
        <v>-0.008</v>
      </c>
      <c r="DJ458">
        <v>-3.246</v>
      </c>
      <c r="DK458">
        <v>-0.091</v>
      </c>
      <c r="DL458">
        <v>52</v>
      </c>
      <c r="DM458">
        <v>15</v>
      </c>
      <c r="DN458">
        <v>0.25</v>
      </c>
      <c r="DO458">
        <v>0.13</v>
      </c>
      <c r="DP458">
        <v>-31.11349</v>
      </c>
      <c r="DQ458">
        <v>0.1340487804877851</v>
      </c>
      <c r="DR458">
        <v>0.124126920528949</v>
      </c>
      <c r="DS458">
        <v>0</v>
      </c>
      <c r="DT458">
        <v>1.95318625</v>
      </c>
      <c r="DU458">
        <v>-0.3982648030018841</v>
      </c>
      <c r="DV458">
        <v>0.0395288319892898</v>
      </c>
      <c r="DW458">
        <v>0</v>
      </c>
      <c r="DX458">
        <v>0</v>
      </c>
      <c r="DY458">
        <v>2</v>
      </c>
      <c r="DZ458" t="s">
        <v>386</v>
      </c>
      <c r="EA458">
        <v>3.2297</v>
      </c>
      <c r="EB458">
        <v>2.7043</v>
      </c>
      <c r="EC458">
        <v>0.187428</v>
      </c>
      <c r="ED458">
        <v>0.190502</v>
      </c>
      <c r="EE458">
        <v>0.0839268</v>
      </c>
      <c r="EF458">
        <v>0.0768398</v>
      </c>
      <c r="EG458">
        <v>26676.7</v>
      </c>
      <c r="EH458">
        <v>25889.8</v>
      </c>
      <c r="EI458">
        <v>31442.1</v>
      </c>
      <c r="EJ458">
        <v>30321.8</v>
      </c>
      <c r="EK458">
        <v>38592.3</v>
      </c>
      <c r="EL458">
        <v>37014.2</v>
      </c>
      <c r="EM458">
        <v>44073.9</v>
      </c>
      <c r="EN458">
        <v>42336.8</v>
      </c>
      <c r="EO458">
        <v>2.15195</v>
      </c>
      <c r="EP458">
        <v>1.85198</v>
      </c>
      <c r="EQ458">
        <v>0.0646487</v>
      </c>
      <c r="ER458">
        <v>0</v>
      </c>
      <c r="ES458">
        <v>23.958</v>
      </c>
      <c r="ET458">
        <v>999.9</v>
      </c>
      <c r="EU458">
        <v>69.2</v>
      </c>
      <c r="EV458">
        <v>25.5</v>
      </c>
      <c r="EW458">
        <v>23.2455</v>
      </c>
      <c r="EX458">
        <v>61.2119</v>
      </c>
      <c r="EY458">
        <v>24.4872</v>
      </c>
      <c r="EZ458">
        <v>1</v>
      </c>
      <c r="FA458">
        <v>-0.00138974</v>
      </c>
      <c r="FB458">
        <v>2.05828</v>
      </c>
      <c r="FC458">
        <v>20.1861</v>
      </c>
      <c r="FD458">
        <v>5.21789</v>
      </c>
      <c r="FE458">
        <v>11.998</v>
      </c>
      <c r="FF458">
        <v>4.9645</v>
      </c>
      <c r="FG458">
        <v>3.29568</v>
      </c>
      <c r="FH458">
        <v>9999</v>
      </c>
      <c r="FI458">
        <v>9999</v>
      </c>
      <c r="FJ458">
        <v>9999</v>
      </c>
      <c r="FK458">
        <v>149.2</v>
      </c>
      <c r="FL458">
        <v>4.97097</v>
      </c>
      <c r="FM458">
        <v>1.86768</v>
      </c>
      <c r="FN458">
        <v>1.85898</v>
      </c>
      <c r="FO458">
        <v>1.8651</v>
      </c>
      <c r="FP458">
        <v>1.8631</v>
      </c>
      <c r="FQ458">
        <v>1.86446</v>
      </c>
      <c r="FR458">
        <v>1.85989</v>
      </c>
      <c r="FS458">
        <v>1.86401</v>
      </c>
      <c r="FT458">
        <v>0</v>
      </c>
      <c r="FU458">
        <v>0</v>
      </c>
      <c r="FV458">
        <v>0</v>
      </c>
      <c r="FW458">
        <v>0</v>
      </c>
      <c r="FX458" t="s">
        <v>364</v>
      </c>
      <c r="FY458" t="s">
        <v>365</v>
      </c>
      <c r="FZ458" t="s">
        <v>366</v>
      </c>
      <c r="GA458" t="s">
        <v>366</v>
      </c>
      <c r="GB458" t="s">
        <v>366</v>
      </c>
      <c r="GC458" t="s">
        <v>366</v>
      </c>
      <c r="GD458">
        <v>0</v>
      </c>
      <c r="GE458">
        <v>100</v>
      </c>
      <c r="GF458">
        <v>100</v>
      </c>
      <c r="GG458">
        <v>-9.48</v>
      </c>
      <c r="GH458">
        <v>-0.0906</v>
      </c>
      <c r="GI458">
        <v>-2.868309889394353</v>
      </c>
      <c r="GJ458">
        <v>-0.006773961979547998</v>
      </c>
      <c r="GK458">
        <v>-8.296070481250098E-08</v>
      </c>
      <c r="GL458">
        <v>3.322967193956903E-10</v>
      </c>
      <c r="GM458">
        <v>-0.07871069313407227</v>
      </c>
      <c r="GN458">
        <v>-0.00208336341840114</v>
      </c>
      <c r="GO458">
        <v>8.801746095907445E-05</v>
      </c>
      <c r="GP458">
        <v>-2.677693255255651E-07</v>
      </c>
      <c r="GQ458">
        <v>3</v>
      </c>
      <c r="GR458">
        <v>2052</v>
      </c>
      <c r="GS458">
        <v>2</v>
      </c>
      <c r="GT458">
        <v>18</v>
      </c>
      <c r="GU458">
        <v>71.09999999999999</v>
      </c>
      <c r="GV458">
        <v>71.09999999999999</v>
      </c>
      <c r="GW458">
        <v>2.34131</v>
      </c>
      <c r="GX458">
        <v>2.37671</v>
      </c>
      <c r="GY458">
        <v>1.44775</v>
      </c>
      <c r="GZ458">
        <v>2.32178</v>
      </c>
      <c r="HA458">
        <v>1.55151</v>
      </c>
      <c r="HB458">
        <v>2.25586</v>
      </c>
      <c r="HC458">
        <v>30.7172</v>
      </c>
      <c r="HD458">
        <v>14.2546</v>
      </c>
      <c r="HE458">
        <v>18</v>
      </c>
      <c r="HF458">
        <v>617.848</v>
      </c>
      <c r="HG458">
        <v>427.216</v>
      </c>
      <c r="HH458">
        <v>20.9327</v>
      </c>
      <c r="HI458">
        <v>26.8554</v>
      </c>
      <c r="HJ458">
        <v>30.0004</v>
      </c>
      <c r="HK458">
        <v>26.8286</v>
      </c>
      <c r="HL458">
        <v>26.7635</v>
      </c>
      <c r="HM458">
        <v>46.9559</v>
      </c>
      <c r="HN458">
        <v>46.2394</v>
      </c>
      <c r="HO458">
        <v>0</v>
      </c>
      <c r="HP458">
        <v>20.9135</v>
      </c>
      <c r="HQ458">
        <v>1053.05</v>
      </c>
      <c r="HR458">
        <v>14.1886</v>
      </c>
      <c r="HS458">
        <v>99.79179999999999</v>
      </c>
      <c r="HT458">
        <v>101.169</v>
      </c>
    </row>
    <row r="459" spans="1:228">
      <c r="A459">
        <v>443</v>
      </c>
      <c r="B459">
        <v>1728495226</v>
      </c>
      <c r="C459">
        <v>4288.5</v>
      </c>
      <c r="D459" t="s">
        <v>1256</v>
      </c>
      <c r="E459" t="s">
        <v>1257</v>
      </c>
      <c r="F459">
        <v>5</v>
      </c>
      <c r="G459" t="s">
        <v>357</v>
      </c>
      <c r="H459" t="s">
        <v>1090</v>
      </c>
      <c r="I459" t="s">
        <v>359</v>
      </c>
      <c r="J459" t="s">
        <v>1091</v>
      </c>
      <c r="K459">
        <v>1728495218.5</v>
      </c>
      <c r="L459">
        <f>(M459)/1000</f>
        <v>0</v>
      </c>
      <c r="M459">
        <f>IF(BH459, AP459, AJ459)</f>
        <v>0</v>
      </c>
      <c r="N459">
        <f>IF(BH459, AK459, AI459)</f>
        <v>0</v>
      </c>
      <c r="O459">
        <f>BJ459 - IF(AW459&gt;1, N459*BD459*100.0/(AY459), 0)</f>
        <v>0</v>
      </c>
      <c r="P459">
        <f>((V459-L459/2)*O459-N459)/(V459+L459/2)</f>
        <v>0</v>
      </c>
      <c r="Q459">
        <f>P459*(BQ459+BR459)/1000.0</f>
        <v>0</v>
      </c>
      <c r="R459">
        <f>(BJ459 - IF(AW459&gt;1, N459*BD459*100.0/(AY459), 0))*(BQ459+BR459)/1000.0</f>
        <v>0</v>
      </c>
      <c r="S459">
        <f>2.0/((1/U459-1/T459)+SIGN(U459)*SQRT((1/U459-1/T459)*(1/U459-1/T459) + 4*BE459/((BE459+1)*(BE459+1))*(2*1/U459*1/T459-1/T459*1/T459)))</f>
        <v>0</v>
      </c>
      <c r="T459">
        <f>IF(LEFT(BF459,1)&lt;&gt;"0",IF(LEFT(BF459,1)="1",3.0,BG459),$D$5+$E$5*(BX459*BQ459/($K$5*1000))+$F$5*(BX459*BQ459/($K$5*1000))*MAX(MIN(BD459,$J$5),$I$5)*MAX(MIN(BD459,$J$5),$I$5)+$G$5*MAX(MIN(BD459,$J$5),$I$5)*(BX459*BQ459/($K$5*1000))+$H$5*(BX459*BQ459/($K$5*1000))*(BX459*BQ459/($K$5*1000)))</f>
        <v>0</v>
      </c>
      <c r="U459">
        <f>L459*(1000-(1000*0.61365*exp(17.502*Y459/(240.97+Y459))/(BQ459+BR459)+BL459)/2)/(1000*0.61365*exp(17.502*Y459/(240.97+Y459))/(BQ459+BR459)-BL459)</f>
        <v>0</v>
      </c>
      <c r="V459">
        <f>1/((BE459+1)/(S459/1.6)+1/(T459/1.37)) + BE459/((BE459+1)/(S459/1.6) + BE459/(T459/1.37))</f>
        <v>0</v>
      </c>
      <c r="W459">
        <f>(AZ459*BC459)</f>
        <v>0</v>
      </c>
      <c r="X459">
        <f>(BS459+(W459+2*0.95*5.67E-8*(((BS459+$B$7)+273)^4-(BS459+273)^4)-44100*L459)/(1.84*29.3*T459+8*0.95*5.67E-8*(BS459+273)^3))</f>
        <v>0</v>
      </c>
      <c r="Y459">
        <f>($C$7*BT459+$D$7*BU459+$E$7*X459)</f>
        <v>0</v>
      </c>
      <c r="Z459">
        <f>0.61365*exp(17.502*Y459/(240.97+Y459))</f>
        <v>0</v>
      </c>
      <c r="AA459">
        <f>(AB459/AC459*100)</f>
        <v>0</v>
      </c>
      <c r="AB459">
        <f>BL459*(BQ459+BR459)/1000</f>
        <v>0</v>
      </c>
      <c r="AC459">
        <f>0.61365*exp(17.502*BS459/(240.97+BS459))</f>
        <v>0</v>
      </c>
      <c r="AD459">
        <f>(Z459-BL459*(BQ459+BR459)/1000)</f>
        <v>0</v>
      </c>
      <c r="AE459">
        <f>(-L459*44100)</f>
        <v>0</v>
      </c>
      <c r="AF459">
        <f>2*29.3*T459*0.92*(BS459-Y459)</f>
        <v>0</v>
      </c>
      <c r="AG459">
        <f>2*0.95*5.67E-8*(((BS459+$B$7)+273)^4-(Y459+273)^4)</f>
        <v>0</v>
      </c>
      <c r="AH459">
        <f>W459+AG459+AE459+AF459</f>
        <v>0</v>
      </c>
      <c r="AI459">
        <f>BP459*AW459*(BK459-BJ459*(1000-AW459*BM459)/(1000-AW459*BL459))/(100*BD459)</f>
        <v>0</v>
      </c>
      <c r="AJ459">
        <f>1000*BP459*AW459*(BL459-BM459)/(100*BD459*(1000-AW459*BL459))</f>
        <v>0</v>
      </c>
      <c r="AK459">
        <f>(AL459 - AM459 - BQ459*1E3/(8.314*(BS459+273.15)) * AO459/BP459 * AN459) * BP459/(100*BD459) * (1000 - BM459)/1000</f>
        <v>0</v>
      </c>
      <c r="AL459">
        <v>1057.486674081675</v>
      </c>
      <c r="AM459">
        <v>1032.472121212121</v>
      </c>
      <c r="AN459">
        <v>2.612732958305997</v>
      </c>
      <c r="AO459">
        <v>66.78554749712461</v>
      </c>
      <c r="AP459">
        <f>(AR459 - AQ459 + BQ459*1E3/(8.314*(BS459+273.15)) * AT459/BP459 * AS459) * BP459/(100*BD459) * 1000/(1000 - AR459)</f>
        <v>0</v>
      </c>
      <c r="AQ459">
        <v>14.18510241403495</v>
      </c>
      <c r="AR459">
        <v>16.05202484848485</v>
      </c>
      <c r="AS459">
        <v>0.003037225103082693</v>
      </c>
      <c r="AT459">
        <v>79.48988405471586</v>
      </c>
      <c r="AU459">
        <v>0</v>
      </c>
      <c r="AV459">
        <v>0</v>
      </c>
      <c r="AW459">
        <f>IF(AU459*$H$13&gt;=AY459,1.0,(AY459/(AY459-AU459*$H$13)))</f>
        <v>0</v>
      </c>
      <c r="AX459">
        <f>(AW459-1)*100</f>
        <v>0</v>
      </c>
      <c r="AY459">
        <f>MAX(0,($B$13+$C$13*BX459)/(1+$D$13*BX459)*BQ459/(BS459+273)*$E$13)</f>
        <v>0</v>
      </c>
      <c r="AZ459">
        <f>$B$11*BY459+$C$11*BZ459+$F$11*CK459*(1-CN459)</f>
        <v>0</v>
      </c>
      <c r="BA459">
        <f>AZ459*BB459</f>
        <v>0</v>
      </c>
      <c r="BB459">
        <f>($B$11*$D$9+$C$11*$D$9+$F$11*((CX459+CP459)/MAX(CX459+CP459+CY459, 0.1)*$I$9+CY459/MAX(CX459+CP459+CY459, 0.1)*$J$9))/($B$11+$C$11+$F$11)</f>
        <v>0</v>
      </c>
      <c r="BC459">
        <f>($B$11*$K$9+$C$11*$K$9+$F$11*((CX459+CP459)/MAX(CX459+CP459+CY459, 0.1)*$P$9+CY459/MAX(CX459+CP459+CY459, 0.1)*$Q$9))/($B$11+$C$11+$F$11)</f>
        <v>0</v>
      </c>
      <c r="BD459">
        <v>6</v>
      </c>
      <c r="BE459">
        <v>0.5</v>
      </c>
      <c r="BF459" t="s">
        <v>361</v>
      </c>
      <c r="BG459">
        <v>2</v>
      </c>
      <c r="BH459" t="b">
        <v>1</v>
      </c>
      <c r="BI459">
        <v>1728495218.5</v>
      </c>
      <c r="BJ459">
        <v>998.1495555555557</v>
      </c>
      <c r="BK459">
        <v>1029.424444444445</v>
      </c>
      <c r="BL459">
        <v>16.0291037037037</v>
      </c>
      <c r="BM459">
        <v>14.13528518518519</v>
      </c>
      <c r="BN459">
        <v>1007.587740740741</v>
      </c>
      <c r="BO459">
        <v>16.11964074074074</v>
      </c>
      <c r="BP459">
        <v>599.9991481481482</v>
      </c>
      <c r="BQ459">
        <v>97.5143777777778</v>
      </c>
      <c r="BR459">
        <v>0.1000259037037037</v>
      </c>
      <c r="BS459">
        <v>24.74428888888889</v>
      </c>
      <c r="BT459">
        <v>25.02028148148148</v>
      </c>
      <c r="BU459">
        <v>999.9000000000001</v>
      </c>
      <c r="BV459">
        <v>0</v>
      </c>
      <c r="BW459">
        <v>0</v>
      </c>
      <c r="BX459">
        <v>10009.6262962963</v>
      </c>
      <c r="BY459">
        <v>0</v>
      </c>
      <c r="BZ459">
        <v>75.94372962962963</v>
      </c>
      <c r="CA459">
        <v>-31.27420740740741</v>
      </c>
      <c r="CB459">
        <v>1014.410037037037</v>
      </c>
      <c r="CC459">
        <v>1044.185185185185</v>
      </c>
      <c r="CD459">
        <v>1.893815185185185</v>
      </c>
      <c r="CE459">
        <v>1029.424444444445</v>
      </c>
      <c r="CF459">
        <v>14.13528518518519</v>
      </c>
      <c r="CG459">
        <v>1.563067777777778</v>
      </c>
      <c r="CH459">
        <v>1.378392962962963</v>
      </c>
      <c r="CI459">
        <v>13.59944444444445</v>
      </c>
      <c r="CJ459">
        <v>11.68192592592593</v>
      </c>
      <c r="CK459">
        <v>1600.037777777778</v>
      </c>
      <c r="CL459">
        <v>0.6919982592592594</v>
      </c>
      <c r="CM459">
        <v>0.3080017407407408</v>
      </c>
      <c r="CN459">
        <v>0</v>
      </c>
      <c r="CO459">
        <v>2.151011111111111</v>
      </c>
      <c r="CP459">
        <v>0</v>
      </c>
      <c r="CQ459">
        <v>5551.55074074074</v>
      </c>
      <c r="CR459">
        <v>13790.5</v>
      </c>
      <c r="CS459">
        <v>39.41874074074073</v>
      </c>
      <c r="CT459">
        <v>40.05522222222222</v>
      </c>
      <c r="CU459">
        <v>40.01355555555555</v>
      </c>
      <c r="CV459">
        <v>38.215</v>
      </c>
      <c r="CW459">
        <v>38.53448148148149</v>
      </c>
      <c r="CX459">
        <v>1107.223333333333</v>
      </c>
      <c r="CY459">
        <v>492.8144444444443</v>
      </c>
      <c r="CZ459">
        <v>0</v>
      </c>
      <c r="DA459">
        <v>1728495283</v>
      </c>
      <c r="DB459">
        <v>0</v>
      </c>
      <c r="DC459">
        <v>1728490956.5</v>
      </c>
      <c r="DD459" t="s">
        <v>362</v>
      </c>
      <c r="DE459">
        <v>1728490952.5</v>
      </c>
      <c r="DF459">
        <v>1728490956.5</v>
      </c>
      <c r="DG459">
        <v>1</v>
      </c>
      <c r="DH459">
        <v>-0.065</v>
      </c>
      <c r="DI459">
        <v>-0.008</v>
      </c>
      <c r="DJ459">
        <v>-3.246</v>
      </c>
      <c r="DK459">
        <v>-0.091</v>
      </c>
      <c r="DL459">
        <v>52</v>
      </c>
      <c r="DM459">
        <v>15</v>
      </c>
      <c r="DN459">
        <v>0.25</v>
      </c>
      <c r="DO459">
        <v>0.13</v>
      </c>
      <c r="DP459">
        <v>-31.2078725</v>
      </c>
      <c r="DQ459">
        <v>-1.544320075046809</v>
      </c>
      <c r="DR459">
        <v>0.2195675214911121</v>
      </c>
      <c r="DS459">
        <v>0</v>
      </c>
      <c r="DT459">
        <v>1.91106825</v>
      </c>
      <c r="DU459">
        <v>-0.4145246904315192</v>
      </c>
      <c r="DV459">
        <v>0.04173524858482935</v>
      </c>
      <c r="DW459">
        <v>0</v>
      </c>
      <c r="DX459">
        <v>0</v>
      </c>
      <c r="DY459">
        <v>2</v>
      </c>
      <c r="DZ459" t="s">
        <v>386</v>
      </c>
      <c r="EA459">
        <v>3.2298</v>
      </c>
      <c r="EB459">
        <v>2.70401</v>
      </c>
      <c r="EC459">
        <v>0.188952</v>
      </c>
      <c r="ED459">
        <v>0.19198</v>
      </c>
      <c r="EE459">
        <v>0.0839974</v>
      </c>
      <c r="EF459">
        <v>0.0768886</v>
      </c>
      <c r="EG459">
        <v>26626.8</v>
      </c>
      <c r="EH459">
        <v>25842.3</v>
      </c>
      <c r="EI459">
        <v>31442.3</v>
      </c>
      <c r="EJ459">
        <v>30321.6</v>
      </c>
      <c r="EK459">
        <v>38589.7</v>
      </c>
      <c r="EL459">
        <v>37011.9</v>
      </c>
      <c r="EM459">
        <v>44074.3</v>
      </c>
      <c r="EN459">
        <v>42336.4</v>
      </c>
      <c r="EO459">
        <v>2.1518</v>
      </c>
      <c r="EP459">
        <v>1.8521</v>
      </c>
      <c r="EQ459">
        <v>0.0642948</v>
      </c>
      <c r="ER459">
        <v>0</v>
      </c>
      <c r="ES459">
        <v>23.9571</v>
      </c>
      <c r="ET459">
        <v>999.9</v>
      </c>
      <c r="EU459">
        <v>69.2</v>
      </c>
      <c r="EV459">
        <v>25.6</v>
      </c>
      <c r="EW459">
        <v>23.3848</v>
      </c>
      <c r="EX459">
        <v>60.7719</v>
      </c>
      <c r="EY459">
        <v>24.383</v>
      </c>
      <c r="EZ459">
        <v>1</v>
      </c>
      <c r="FA459">
        <v>-0.00100356</v>
      </c>
      <c r="FB459">
        <v>2.06656</v>
      </c>
      <c r="FC459">
        <v>20.1857</v>
      </c>
      <c r="FD459">
        <v>5.21699</v>
      </c>
      <c r="FE459">
        <v>11.998</v>
      </c>
      <c r="FF459">
        <v>4.96405</v>
      </c>
      <c r="FG459">
        <v>3.29545</v>
      </c>
      <c r="FH459">
        <v>9999</v>
      </c>
      <c r="FI459">
        <v>9999</v>
      </c>
      <c r="FJ459">
        <v>9999</v>
      </c>
      <c r="FK459">
        <v>149.2</v>
      </c>
      <c r="FL459">
        <v>4.97097</v>
      </c>
      <c r="FM459">
        <v>1.86768</v>
      </c>
      <c r="FN459">
        <v>1.85898</v>
      </c>
      <c r="FO459">
        <v>1.86512</v>
      </c>
      <c r="FP459">
        <v>1.8631</v>
      </c>
      <c r="FQ459">
        <v>1.86447</v>
      </c>
      <c r="FR459">
        <v>1.85989</v>
      </c>
      <c r="FS459">
        <v>1.86401</v>
      </c>
      <c r="FT459">
        <v>0</v>
      </c>
      <c r="FU459">
        <v>0</v>
      </c>
      <c r="FV459">
        <v>0</v>
      </c>
      <c r="FW459">
        <v>0</v>
      </c>
      <c r="FX459" t="s">
        <v>364</v>
      </c>
      <c r="FY459" t="s">
        <v>365</v>
      </c>
      <c r="FZ459" t="s">
        <v>366</v>
      </c>
      <c r="GA459" t="s">
        <v>366</v>
      </c>
      <c r="GB459" t="s">
        <v>366</v>
      </c>
      <c r="GC459" t="s">
        <v>366</v>
      </c>
      <c r="GD459">
        <v>0</v>
      </c>
      <c r="GE459">
        <v>100</v>
      </c>
      <c r="GF459">
        <v>100</v>
      </c>
      <c r="GG459">
        <v>-9.550000000000001</v>
      </c>
      <c r="GH459">
        <v>-0.0906</v>
      </c>
      <c r="GI459">
        <v>-2.868309889394353</v>
      </c>
      <c r="GJ459">
        <v>-0.006773961979547998</v>
      </c>
      <c r="GK459">
        <v>-8.296070481250098E-08</v>
      </c>
      <c r="GL459">
        <v>3.322967193956903E-10</v>
      </c>
      <c r="GM459">
        <v>-0.07871069313407227</v>
      </c>
      <c r="GN459">
        <v>-0.00208336341840114</v>
      </c>
      <c r="GO459">
        <v>8.801746095907445E-05</v>
      </c>
      <c r="GP459">
        <v>-2.677693255255651E-07</v>
      </c>
      <c r="GQ459">
        <v>3</v>
      </c>
      <c r="GR459">
        <v>2052</v>
      </c>
      <c r="GS459">
        <v>2</v>
      </c>
      <c r="GT459">
        <v>18</v>
      </c>
      <c r="GU459">
        <v>71.2</v>
      </c>
      <c r="GV459">
        <v>71.2</v>
      </c>
      <c r="GW459">
        <v>2.36572</v>
      </c>
      <c r="GX459">
        <v>2.37061</v>
      </c>
      <c r="GY459">
        <v>1.44897</v>
      </c>
      <c r="GZ459">
        <v>2.32178</v>
      </c>
      <c r="HA459">
        <v>1.55151</v>
      </c>
      <c r="HB459">
        <v>2.38647</v>
      </c>
      <c r="HC459">
        <v>30.7172</v>
      </c>
      <c r="HD459">
        <v>14.2634</v>
      </c>
      <c r="HE459">
        <v>18</v>
      </c>
      <c r="HF459">
        <v>617.788</v>
      </c>
      <c r="HG459">
        <v>427.323</v>
      </c>
      <c r="HH459">
        <v>20.9096</v>
      </c>
      <c r="HI459">
        <v>26.8589</v>
      </c>
      <c r="HJ459">
        <v>30.0004</v>
      </c>
      <c r="HK459">
        <v>26.8331</v>
      </c>
      <c r="HL459">
        <v>26.7679</v>
      </c>
      <c r="HM459">
        <v>47.3859</v>
      </c>
      <c r="HN459">
        <v>46.2394</v>
      </c>
      <c r="HO459">
        <v>0</v>
      </c>
      <c r="HP459">
        <v>20.8967</v>
      </c>
      <c r="HQ459">
        <v>1063.09</v>
      </c>
      <c r="HR459">
        <v>14.1687</v>
      </c>
      <c r="HS459">
        <v>99.7925</v>
      </c>
      <c r="HT459">
        <v>101.168</v>
      </c>
    </row>
    <row r="460" spans="1:228">
      <c r="A460">
        <v>444</v>
      </c>
      <c r="B460">
        <v>1728495231</v>
      </c>
      <c r="C460">
        <v>4293.5</v>
      </c>
      <c r="D460" t="s">
        <v>1258</v>
      </c>
      <c r="E460" t="s">
        <v>1259</v>
      </c>
      <c r="F460">
        <v>5</v>
      </c>
      <c r="G460" t="s">
        <v>357</v>
      </c>
      <c r="H460" t="s">
        <v>1090</v>
      </c>
      <c r="I460" t="s">
        <v>359</v>
      </c>
      <c r="J460" t="s">
        <v>1091</v>
      </c>
      <c r="K460">
        <v>1728495223.214286</v>
      </c>
      <c r="L460">
        <f>(M460)/1000</f>
        <v>0</v>
      </c>
      <c r="M460">
        <f>IF(BH460, AP460, AJ460)</f>
        <v>0</v>
      </c>
      <c r="N460">
        <f>IF(BH460, AK460, AI460)</f>
        <v>0</v>
      </c>
      <c r="O460">
        <f>BJ460 - IF(AW460&gt;1, N460*BD460*100.0/(AY460), 0)</f>
        <v>0</v>
      </c>
      <c r="P460">
        <f>((V460-L460/2)*O460-N460)/(V460+L460/2)</f>
        <v>0</v>
      </c>
      <c r="Q460">
        <f>P460*(BQ460+BR460)/1000.0</f>
        <v>0</v>
      </c>
      <c r="R460">
        <f>(BJ460 - IF(AW460&gt;1, N460*BD460*100.0/(AY460), 0))*(BQ460+BR460)/1000.0</f>
        <v>0</v>
      </c>
      <c r="S460">
        <f>2.0/((1/U460-1/T460)+SIGN(U460)*SQRT((1/U460-1/T460)*(1/U460-1/T460) + 4*BE460/((BE460+1)*(BE460+1))*(2*1/U460*1/T460-1/T460*1/T460)))</f>
        <v>0</v>
      </c>
      <c r="T460">
        <f>IF(LEFT(BF460,1)&lt;&gt;"0",IF(LEFT(BF460,1)="1",3.0,BG460),$D$5+$E$5*(BX460*BQ460/($K$5*1000))+$F$5*(BX460*BQ460/($K$5*1000))*MAX(MIN(BD460,$J$5),$I$5)*MAX(MIN(BD460,$J$5),$I$5)+$G$5*MAX(MIN(BD460,$J$5),$I$5)*(BX460*BQ460/($K$5*1000))+$H$5*(BX460*BQ460/($K$5*1000))*(BX460*BQ460/($K$5*1000)))</f>
        <v>0</v>
      </c>
      <c r="U460">
        <f>L460*(1000-(1000*0.61365*exp(17.502*Y460/(240.97+Y460))/(BQ460+BR460)+BL460)/2)/(1000*0.61365*exp(17.502*Y460/(240.97+Y460))/(BQ460+BR460)-BL460)</f>
        <v>0</v>
      </c>
      <c r="V460">
        <f>1/((BE460+1)/(S460/1.6)+1/(T460/1.37)) + BE460/((BE460+1)/(S460/1.6) + BE460/(T460/1.37))</f>
        <v>0</v>
      </c>
      <c r="W460">
        <f>(AZ460*BC460)</f>
        <v>0</v>
      </c>
      <c r="X460">
        <f>(BS460+(W460+2*0.95*5.67E-8*(((BS460+$B$7)+273)^4-(BS460+273)^4)-44100*L460)/(1.84*29.3*T460+8*0.95*5.67E-8*(BS460+273)^3))</f>
        <v>0</v>
      </c>
      <c r="Y460">
        <f>($C$7*BT460+$D$7*BU460+$E$7*X460)</f>
        <v>0</v>
      </c>
      <c r="Z460">
        <f>0.61365*exp(17.502*Y460/(240.97+Y460))</f>
        <v>0</v>
      </c>
      <c r="AA460">
        <f>(AB460/AC460*100)</f>
        <v>0</v>
      </c>
      <c r="AB460">
        <f>BL460*(BQ460+BR460)/1000</f>
        <v>0</v>
      </c>
      <c r="AC460">
        <f>0.61365*exp(17.502*BS460/(240.97+BS460))</f>
        <v>0</v>
      </c>
      <c r="AD460">
        <f>(Z460-BL460*(BQ460+BR460)/1000)</f>
        <v>0</v>
      </c>
      <c r="AE460">
        <f>(-L460*44100)</f>
        <v>0</v>
      </c>
      <c r="AF460">
        <f>2*29.3*T460*0.92*(BS460-Y460)</f>
        <v>0</v>
      </c>
      <c r="AG460">
        <f>2*0.95*5.67E-8*(((BS460+$B$7)+273)^4-(Y460+273)^4)</f>
        <v>0</v>
      </c>
      <c r="AH460">
        <f>W460+AG460+AE460+AF460</f>
        <v>0</v>
      </c>
      <c r="AI460">
        <f>BP460*AW460*(BK460-BJ460*(1000-AW460*BM460)/(1000-AW460*BL460))/(100*BD460)</f>
        <v>0</v>
      </c>
      <c r="AJ460">
        <f>1000*BP460*AW460*(BL460-BM460)/(100*BD460*(1000-AW460*BL460))</f>
        <v>0</v>
      </c>
      <c r="AK460">
        <f>(AL460 - AM460 - BQ460*1E3/(8.314*(BS460+273.15)) * AO460/BP460 * AN460) * BP460/(100*BD460) * (1000 - BM460)/1000</f>
        <v>0</v>
      </c>
      <c r="AL460">
        <v>1069.988206479564</v>
      </c>
      <c r="AM460">
        <v>1045.261999999999</v>
      </c>
      <c r="AN460">
        <v>2.556852394497024</v>
      </c>
      <c r="AO460">
        <v>66.78554749712461</v>
      </c>
      <c r="AP460">
        <f>(AR460 - AQ460 + BQ460*1E3/(8.314*(BS460+273.15)) * AT460/BP460 * AS460) * BP460/(100*BD460) * 1000/(1000 - AR460)</f>
        <v>0</v>
      </c>
      <c r="AQ460">
        <v>14.19515825432282</v>
      </c>
      <c r="AR460">
        <v>16.0542993939394</v>
      </c>
      <c r="AS460">
        <v>4.193287998257771E-05</v>
      </c>
      <c r="AT460">
        <v>79.48988405471586</v>
      </c>
      <c r="AU460">
        <v>0</v>
      </c>
      <c r="AV460">
        <v>0</v>
      </c>
      <c r="AW460">
        <f>IF(AU460*$H$13&gt;=AY460,1.0,(AY460/(AY460-AU460*$H$13)))</f>
        <v>0</v>
      </c>
      <c r="AX460">
        <f>(AW460-1)*100</f>
        <v>0</v>
      </c>
      <c r="AY460">
        <f>MAX(0,($B$13+$C$13*BX460)/(1+$D$13*BX460)*BQ460/(BS460+273)*$E$13)</f>
        <v>0</v>
      </c>
      <c r="AZ460">
        <f>$B$11*BY460+$C$11*BZ460+$F$11*CK460*(1-CN460)</f>
        <v>0</v>
      </c>
      <c r="BA460">
        <f>AZ460*BB460</f>
        <v>0</v>
      </c>
      <c r="BB460">
        <f>($B$11*$D$9+$C$11*$D$9+$F$11*((CX460+CP460)/MAX(CX460+CP460+CY460, 0.1)*$I$9+CY460/MAX(CX460+CP460+CY460, 0.1)*$J$9))/($B$11+$C$11+$F$11)</f>
        <v>0</v>
      </c>
      <c r="BC460">
        <f>($B$11*$K$9+$C$11*$K$9+$F$11*((CX460+CP460)/MAX(CX460+CP460+CY460, 0.1)*$P$9+CY460/MAX(CX460+CP460+CY460, 0.1)*$Q$9))/($B$11+$C$11+$F$11)</f>
        <v>0</v>
      </c>
      <c r="BD460">
        <v>6</v>
      </c>
      <c r="BE460">
        <v>0.5</v>
      </c>
      <c r="BF460" t="s">
        <v>361</v>
      </c>
      <c r="BG460">
        <v>2</v>
      </c>
      <c r="BH460" t="b">
        <v>1</v>
      </c>
      <c r="BI460">
        <v>1728495223.214286</v>
      </c>
      <c r="BJ460">
        <v>1010.045857142857</v>
      </c>
      <c r="BK460">
        <v>1041.3025</v>
      </c>
      <c r="BL460">
        <v>16.04053571428571</v>
      </c>
      <c r="BM460">
        <v>14.17057142857143</v>
      </c>
      <c r="BN460">
        <v>1019.555</v>
      </c>
      <c r="BO460">
        <v>16.13107142857143</v>
      </c>
      <c r="BP460">
        <v>599.9893214285714</v>
      </c>
      <c r="BQ460">
        <v>97.51462142857144</v>
      </c>
      <c r="BR460">
        <v>0.09996896071428572</v>
      </c>
      <c r="BS460">
        <v>24.73966785714286</v>
      </c>
      <c r="BT460">
        <v>25.02080714285714</v>
      </c>
      <c r="BU460">
        <v>999.9000000000002</v>
      </c>
      <c r="BV460">
        <v>0</v>
      </c>
      <c r="BW460">
        <v>0</v>
      </c>
      <c r="BX460">
        <v>9998.946071428571</v>
      </c>
      <c r="BY460">
        <v>0</v>
      </c>
      <c r="BZ460">
        <v>75.96325357142858</v>
      </c>
      <c r="CA460">
        <v>-31.25598571428572</v>
      </c>
      <c r="CB460">
        <v>1026.5125</v>
      </c>
      <c r="CC460">
        <v>1056.271428571429</v>
      </c>
      <c r="CD460">
        <v>1.8699675</v>
      </c>
      <c r="CE460">
        <v>1041.3025</v>
      </c>
      <c r="CF460">
        <v>14.17057142857143</v>
      </c>
      <c r="CG460">
        <v>1.564186428571429</v>
      </c>
      <c r="CH460">
        <v>1.381836785714286</v>
      </c>
      <c r="CI460">
        <v>13.61044285714286</v>
      </c>
      <c r="CJ460">
        <v>11.71973571428572</v>
      </c>
      <c r="CK460">
        <v>1600.002142857143</v>
      </c>
      <c r="CL460">
        <v>0.6919929285714287</v>
      </c>
      <c r="CM460">
        <v>0.3080070714285715</v>
      </c>
      <c r="CN460">
        <v>0</v>
      </c>
      <c r="CO460">
        <v>2.115225</v>
      </c>
      <c r="CP460">
        <v>0</v>
      </c>
      <c r="CQ460">
        <v>5543.586071428572</v>
      </c>
      <c r="CR460">
        <v>13790.175</v>
      </c>
      <c r="CS460">
        <v>39.36796428571428</v>
      </c>
      <c r="CT460">
        <v>40.02878571428572</v>
      </c>
      <c r="CU460">
        <v>39.97510714285713</v>
      </c>
      <c r="CV460">
        <v>38.1805</v>
      </c>
      <c r="CW460">
        <v>38.49528571428571</v>
      </c>
      <c r="CX460">
        <v>1107.19</v>
      </c>
      <c r="CY460">
        <v>492.8121428571429</v>
      </c>
      <c r="CZ460">
        <v>0</v>
      </c>
      <c r="DA460">
        <v>1728495287.8</v>
      </c>
      <c r="DB460">
        <v>0</v>
      </c>
      <c r="DC460">
        <v>1728490956.5</v>
      </c>
      <c r="DD460" t="s">
        <v>362</v>
      </c>
      <c r="DE460">
        <v>1728490952.5</v>
      </c>
      <c r="DF460">
        <v>1728490956.5</v>
      </c>
      <c r="DG460">
        <v>1</v>
      </c>
      <c r="DH460">
        <v>-0.065</v>
      </c>
      <c r="DI460">
        <v>-0.008</v>
      </c>
      <c r="DJ460">
        <v>-3.246</v>
      </c>
      <c r="DK460">
        <v>-0.091</v>
      </c>
      <c r="DL460">
        <v>52</v>
      </c>
      <c r="DM460">
        <v>15</v>
      </c>
      <c r="DN460">
        <v>0.25</v>
      </c>
      <c r="DO460">
        <v>0.13</v>
      </c>
      <c r="DP460">
        <v>-31.25606</v>
      </c>
      <c r="DQ460">
        <v>-0.6193328330205685</v>
      </c>
      <c r="DR460">
        <v>0.1931402169409571</v>
      </c>
      <c r="DS460">
        <v>0</v>
      </c>
      <c r="DT460">
        <v>1.89050325</v>
      </c>
      <c r="DU460">
        <v>-0.3339083302063813</v>
      </c>
      <c r="DV460">
        <v>0.03573925897297676</v>
      </c>
      <c r="DW460">
        <v>0</v>
      </c>
      <c r="DX460">
        <v>0</v>
      </c>
      <c r="DY460">
        <v>2</v>
      </c>
      <c r="DZ460" t="s">
        <v>386</v>
      </c>
      <c r="EA460">
        <v>3.22993</v>
      </c>
      <c r="EB460">
        <v>2.70465</v>
      </c>
      <c r="EC460">
        <v>0.190438</v>
      </c>
      <c r="ED460">
        <v>0.193443</v>
      </c>
      <c r="EE460">
        <v>0.083996</v>
      </c>
      <c r="EF460">
        <v>0.0769189</v>
      </c>
      <c r="EG460">
        <v>26578.3</v>
      </c>
      <c r="EH460">
        <v>25795.3</v>
      </c>
      <c r="EI460">
        <v>31442.6</v>
      </c>
      <c r="EJ460">
        <v>30321.3</v>
      </c>
      <c r="EK460">
        <v>38590.2</v>
      </c>
      <c r="EL460">
        <v>37010.4</v>
      </c>
      <c r="EM460">
        <v>44074.8</v>
      </c>
      <c r="EN460">
        <v>42336.1</v>
      </c>
      <c r="EO460">
        <v>2.15217</v>
      </c>
      <c r="EP460">
        <v>1.8518</v>
      </c>
      <c r="EQ460">
        <v>0.0652187</v>
      </c>
      <c r="ER460">
        <v>0</v>
      </c>
      <c r="ES460">
        <v>23.956</v>
      </c>
      <c r="ET460">
        <v>999.9</v>
      </c>
      <c r="EU460">
        <v>69.2</v>
      </c>
      <c r="EV460">
        <v>25.6</v>
      </c>
      <c r="EW460">
        <v>23.3852</v>
      </c>
      <c r="EX460">
        <v>61.1119</v>
      </c>
      <c r="EY460">
        <v>24.4431</v>
      </c>
      <c r="EZ460">
        <v>1</v>
      </c>
      <c r="FA460">
        <v>-0.000833333</v>
      </c>
      <c r="FB460">
        <v>2.06783</v>
      </c>
      <c r="FC460">
        <v>20.186</v>
      </c>
      <c r="FD460">
        <v>5.21759</v>
      </c>
      <c r="FE460">
        <v>11.998</v>
      </c>
      <c r="FF460">
        <v>4.96415</v>
      </c>
      <c r="FG460">
        <v>3.29555</v>
      </c>
      <c r="FH460">
        <v>9999</v>
      </c>
      <c r="FI460">
        <v>9999</v>
      </c>
      <c r="FJ460">
        <v>9999</v>
      </c>
      <c r="FK460">
        <v>149.2</v>
      </c>
      <c r="FL460">
        <v>4.97096</v>
      </c>
      <c r="FM460">
        <v>1.86768</v>
      </c>
      <c r="FN460">
        <v>1.85898</v>
      </c>
      <c r="FO460">
        <v>1.86513</v>
      </c>
      <c r="FP460">
        <v>1.8631</v>
      </c>
      <c r="FQ460">
        <v>1.86446</v>
      </c>
      <c r="FR460">
        <v>1.85989</v>
      </c>
      <c r="FS460">
        <v>1.86401</v>
      </c>
      <c r="FT460">
        <v>0</v>
      </c>
      <c r="FU460">
        <v>0</v>
      </c>
      <c r="FV460">
        <v>0</v>
      </c>
      <c r="FW460">
        <v>0</v>
      </c>
      <c r="FX460" t="s">
        <v>364</v>
      </c>
      <c r="FY460" t="s">
        <v>365</v>
      </c>
      <c r="FZ460" t="s">
        <v>366</v>
      </c>
      <c r="GA460" t="s">
        <v>366</v>
      </c>
      <c r="GB460" t="s">
        <v>366</v>
      </c>
      <c r="GC460" t="s">
        <v>366</v>
      </c>
      <c r="GD460">
        <v>0</v>
      </c>
      <c r="GE460">
        <v>100</v>
      </c>
      <c r="GF460">
        <v>100</v>
      </c>
      <c r="GG460">
        <v>-9.619999999999999</v>
      </c>
      <c r="GH460">
        <v>-0.0905</v>
      </c>
      <c r="GI460">
        <v>-2.868309889394353</v>
      </c>
      <c r="GJ460">
        <v>-0.006773961979547998</v>
      </c>
      <c r="GK460">
        <v>-8.296070481250098E-08</v>
      </c>
      <c r="GL460">
        <v>3.322967193956903E-10</v>
      </c>
      <c r="GM460">
        <v>-0.07871069313407227</v>
      </c>
      <c r="GN460">
        <v>-0.00208336341840114</v>
      </c>
      <c r="GO460">
        <v>8.801746095907445E-05</v>
      </c>
      <c r="GP460">
        <v>-2.677693255255651E-07</v>
      </c>
      <c r="GQ460">
        <v>3</v>
      </c>
      <c r="GR460">
        <v>2052</v>
      </c>
      <c r="GS460">
        <v>2</v>
      </c>
      <c r="GT460">
        <v>18</v>
      </c>
      <c r="GU460">
        <v>71.3</v>
      </c>
      <c r="GV460">
        <v>71.2</v>
      </c>
      <c r="GW460">
        <v>2.3877</v>
      </c>
      <c r="GX460">
        <v>2.36084</v>
      </c>
      <c r="GY460">
        <v>1.44775</v>
      </c>
      <c r="GZ460">
        <v>2.32178</v>
      </c>
      <c r="HA460">
        <v>1.55151</v>
      </c>
      <c r="HB460">
        <v>2.33398</v>
      </c>
      <c r="HC460">
        <v>30.7172</v>
      </c>
      <c r="HD460">
        <v>14.2634</v>
      </c>
      <c r="HE460">
        <v>18</v>
      </c>
      <c r="HF460">
        <v>618.098</v>
      </c>
      <c r="HG460">
        <v>427.176</v>
      </c>
      <c r="HH460">
        <v>20.8926</v>
      </c>
      <c r="HI460">
        <v>26.8622</v>
      </c>
      <c r="HJ460">
        <v>30.0004</v>
      </c>
      <c r="HK460">
        <v>26.8369</v>
      </c>
      <c r="HL460">
        <v>26.7717</v>
      </c>
      <c r="HM460">
        <v>47.8633</v>
      </c>
      <c r="HN460">
        <v>46.2394</v>
      </c>
      <c r="HO460">
        <v>0</v>
      </c>
      <c r="HP460">
        <v>20.8756</v>
      </c>
      <c r="HQ460">
        <v>1078.13</v>
      </c>
      <c r="HR460">
        <v>14.1687</v>
      </c>
      <c r="HS460">
        <v>99.79349999999999</v>
      </c>
      <c r="HT460">
        <v>101.167</v>
      </c>
    </row>
    <row r="461" spans="1:228">
      <c r="A461">
        <v>445</v>
      </c>
      <c r="B461">
        <v>1728495236</v>
      </c>
      <c r="C461">
        <v>4298.5</v>
      </c>
      <c r="D461" t="s">
        <v>1260</v>
      </c>
      <c r="E461" t="s">
        <v>1261</v>
      </c>
      <c r="F461">
        <v>5</v>
      </c>
      <c r="G461" t="s">
        <v>357</v>
      </c>
      <c r="H461" t="s">
        <v>1090</v>
      </c>
      <c r="I461" t="s">
        <v>359</v>
      </c>
      <c r="J461" t="s">
        <v>1091</v>
      </c>
      <c r="K461">
        <v>1728495228.5</v>
      </c>
      <c r="L461">
        <f>(M461)/1000</f>
        <v>0</v>
      </c>
      <c r="M461">
        <f>IF(BH461, AP461, AJ461)</f>
        <v>0</v>
      </c>
      <c r="N461">
        <f>IF(BH461, AK461, AI461)</f>
        <v>0</v>
      </c>
      <c r="O461">
        <f>BJ461 - IF(AW461&gt;1, N461*BD461*100.0/(AY461), 0)</f>
        <v>0</v>
      </c>
      <c r="P461">
        <f>((V461-L461/2)*O461-N461)/(V461+L461/2)</f>
        <v>0</v>
      </c>
      <c r="Q461">
        <f>P461*(BQ461+BR461)/1000.0</f>
        <v>0</v>
      </c>
      <c r="R461">
        <f>(BJ461 - IF(AW461&gt;1, N461*BD461*100.0/(AY461), 0))*(BQ461+BR461)/1000.0</f>
        <v>0</v>
      </c>
      <c r="S461">
        <f>2.0/((1/U461-1/T461)+SIGN(U461)*SQRT((1/U461-1/T461)*(1/U461-1/T461) + 4*BE461/((BE461+1)*(BE461+1))*(2*1/U461*1/T461-1/T461*1/T461)))</f>
        <v>0</v>
      </c>
      <c r="T461">
        <f>IF(LEFT(BF461,1)&lt;&gt;"0",IF(LEFT(BF461,1)="1",3.0,BG461),$D$5+$E$5*(BX461*BQ461/($K$5*1000))+$F$5*(BX461*BQ461/($K$5*1000))*MAX(MIN(BD461,$J$5),$I$5)*MAX(MIN(BD461,$J$5),$I$5)+$G$5*MAX(MIN(BD461,$J$5),$I$5)*(BX461*BQ461/($K$5*1000))+$H$5*(BX461*BQ461/($K$5*1000))*(BX461*BQ461/($K$5*1000)))</f>
        <v>0</v>
      </c>
      <c r="U461">
        <f>L461*(1000-(1000*0.61365*exp(17.502*Y461/(240.97+Y461))/(BQ461+BR461)+BL461)/2)/(1000*0.61365*exp(17.502*Y461/(240.97+Y461))/(BQ461+BR461)-BL461)</f>
        <v>0</v>
      </c>
      <c r="V461">
        <f>1/((BE461+1)/(S461/1.6)+1/(T461/1.37)) + BE461/((BE461+1)/(S461/1.6) + BE461/(T461/1.37))</f>
        <v>0</v>
      </c>
      <c r="W461">
        <f>(AZ461*BC461)</f>
        <v>0</v>
      </c>
      <c r="X461">
        <f>(BS461+(W461+2*0.95*5.67E-8*(((BS461+$B$7)+273)^4-(BS461+273)^4)-44100*L461)/(1.84*29.3*T461+8*0.95*5.67E-8*(BS461+273)^3))</f>
        <v>0</v>
      </c>
      <c r="Y461">
        <f>($C$7*BT461+$D$7*BU461+$E$7*X461)</f>
        <v>0</v>
      </c>
      <c r="Z461">
        <f>0.61365*exp(17.502*Y461/(240.97+Y461))</f>
        <v>0</v>
      </c>
      <c r="AA461">
        <f>(AB461/AC461*100)</f>
        <v>0</v>
      </c>
      <c r="AB461">
        <f>BL461*(BQ461+BR461)/1000</f>
        <v>0</v>
      </c>
      <c r="AC461">
        <f>0.61365*exp(17.502*BS461/(240.97+BS461))</f>
        <v>0</v>
      </c>
      <c r="AD461">
        <f>(Z461-BL461*(BQ461+BR461)/1000)</f>
        <v>0</v>
      </c>
      <c r="AE461">
        <f>(-L461*44100)</f>
        <v>0</v>
      </c>
      <c r="AF461">
        <f>2*29.3*T461*0.92*(BS461-Y461)</f>
        <v>0</v>
      </c>
      <c r="AG461">
        <f>2*0.95*5.67E-8*(((BS461+$B$7)+273)^4-(Y461+273)^4)</f>
        <v>0</v>
      </c>
      <c r="AH461">
        <f>W461+AG461+AE461+AF461</f>
        <v>0</v>
      </c>
      <c r="AI461">
        <f>BP461*AW461*(BK461-BJ461*(1000-AW461*BM461)/(1000-AW461*BL461))/(100*BD461)</f>
        <v>0</v>
      </c>
      <c r="AJ461">
        <f>1000*BP461*AW461*(BL461-BM461)/(100*BD461*(1000-AW461*BL461))</f>
        <v>0</v>
      </c>
      <c r="AK461">
        <f>(AL461 - AM461 - BQ461*1E3/(8.314*(BS461+273.15)) * AO461/BP461 * AN461) * BP461/(100*BD461) * (1000 - BM461)/1000</f>
        <v>0</v>
      </c>
      <c r="AL461">
        <v>1082.90254191944</v>
      </c>
      <c r="AM461">
        <v>1058.038545454545</v>
      </c>
      <c r="AN461">
        <v>2.536162442326572</v>
      </c>
      <c r="AO461">
        <v>66.78554749712461</v>
      </c>
      <c r="AP461">
        <f>(AR461 - AQ461 + BQ461*1E3/(8.314*(BS461+273.15)) * AT461/BP461 * AS461) * BP461/(100*BD461) * 1000/(1000 - AR461)</f>
        <v>0</v>
      </c>
      <c r="AQ461">
        <v>14.20086433506658</v>
      </c>
      <c r="AR461">
        <v>16.04598424242424</v>
      </c>
      <c r="AS461">
        <v>-0.0002464483424818371</v>
      </c>
      <c r="AT461">
        <v>79.48988405471586</v>
      </c>
      <c r="AU461">
        <v>0</v>
      </c>
      <c r="AV461">
        <v>0</v>
      </c>
      <c r="AW461">
        <f>IF(AU461*$H$13&gt;=AY461,1.0,(AY461/(AY461-AU461*$H$13)))</f>
        <v>0</v>
      </c>
      <c r="AX461">
        <f>(AW461-1)*100</f>
        <v>0</v>
      </c>
      <c r="AY461">
        <f>MAX(0,($B$13+$C$13*BX461)/(1+$D$13*BX461)*BQ461/(BS461+273)*$E$13)</f>
        <v>0</v>
      </c>
      <c r="AZ461">
        <f>$B$11*BY461+$C$11*BZ461+$F$11*CK461*(1-CN461)</f>
        <v>0</v>
      </c>
      <c r="BA461">
        <f>AZ461*BB461</f>
        <v>0</v>
      </c>
      <c r="BB461">
        <f>($B$11*$D$9+$C$11*$D$9+$F$11*((CX461+CP461)/MAX(CX461+CP461+CY461, 0.1)*$I$9+CY461/MAX(CX461+CP461+CY461, 0.1)*$J$9))/($B$11+$C$11+$F$11)</f>
        <v>0</v>
      </c>
      <c r="BC461">
        <f>($B$11*$K$9+$C$11*$K$9+$F$11*((CX461+CP461)/MAX(CX461+CP461+CY461, 0.1)*$P$9+CY461/MAX(CX461+CP461+CY461, 0.1)*$Q$9))/($B$11+$C$11+$F$11)</f>
        <v>0</v>
      </c>
      <c r="BD461">
        <v>6</v>
      </c>
      <c r="BE461">
        <v>0.5</v>
      </c>
      <c r="BF461" t="s">
        <v>361</v>
      </c>
      <c r="BG461">
        <v>2</v>
      </c>
      <c r="BH461" t="b">
        <v>1</v>
      </c>
      <c r="BI461">
        <v>1728495228.5</v>
      </c>
      <c r="BJ461">
        <v>1023.424074074074</v>
      </c>
      <c r="BK461">
        <v>1054.735555555555</v>
      </c>
      <c r="BL461">
        <v>16.0497</v>
      </c>
      <c r="BM461">
        <v>14.19433333333333</v>
      </c>
      <c r="BN461">
        <v>1033.012222222222</v>
      </c>
      <c r="BO461">
        <v>16.14023703703704</v>
      </c>
      <c r="BP461">
        <v>599.9869629629629</v>
      </c>
      <c r="BQ461">
        <v>97.51424074074075</v>
      </c>
      <c r="BR461">
        <v>0.09998754074074075</v>
      </c>
      <c r="BS461">
        <v>24.73644074074074</v>
      </c>
      <c r="BT461">
        <v>25.02097777777778</v>
      </c>
      <c r="BU461">
        <v>999.9000000000001</v>
      </c>
      <c r="BV461">
        <v>0</v>
      </c>
      <c r="BW461">
        <v>0</v>
      </c>
      <c r="BX461">
        <v>9993.978148148148</v>
      </c>
      <c r="BY461">
        <v>0</v>
      </c>
      <c r="BZ461">
        <v>75.95604074074075</v>
      </c>
      <c r="CA461">
        <v>-31.31050740740741</v>
      </c>
      <c r="CB461">
        <v>1040.118148148148</v>
      </c>
      <c r="CC461">
        <v>1069.922222222222</v>
      </c>
      <c r="CD461">
        <v>1.855367407407407</v>
      </c>
      <c r="CE461">
        <v>1054.735555555555</v>
      </c>
      <c r="CF461">
        <v>14.19433333333333</v>
      </c>
      <c r="CG461">
        <v>1.565073703703704</v>
      </c>
      <c r="CH461">
        <v>1.384149259259259</v>
      </c>
      <c r="CI461">
        <v>13.61916666666666</v>
      </c>
      <c r="CJ461">
        <v>11.74508888888889</v>
      </c>
      <c r="CK461">
        <v>1599.953703703704</v>
      </c>
      <c r="CL461">
        <v>0.6919844074074076</v>
      </c>
      <c r="CM461">
        <v>0.3080155925925926</v>
      </c>
      <c r="CN461">
        <v>0</v>
      </c>
      <c r="CO461">
        <v>2.180251851851852</v>
      </c>
      <c r="CP461">
        <v>0</v>
      </c>
      <c r="CQ461">
        <v>5534.238888888889</v>
      </c>
      <c r="CR461">
        <v>13789.72222222222</v>
      </c>
      <c r="CS461">
        <v>39.30996296296296</v>
      </c>
      <c r="CT461">
        <v>40.00222222222222</v>
      </c>
      <c r="CU461">
        <v>39.92333333333332</v>
      </c>
      <c r="CV461">
        <v>38.15025925925926</v>
      </c>
      <c r="CW461">
        <v>38.44425925925925</v>
      </c>
      <c r="CX461">
        <v>1107.142962962963</v>
      </c>
      <c r="CY461">
        <v>492.8107407407408</v>
      </c>
      <c r="CZ461">
        <v>0</v>
      </c>
      <c r="DA461">
        <v>1728495292.6</v>
      </c>
      <c r="DB461">
        <v>0</v>
      </c>
      <c r="DC461">
        <v>1728490956.5</v>
      </c>
      <c r="DD461" t="s">
        <v>362</v>
      </c>
      <c r="DE461">
        <v>1728490952.5</v>
      </c>
      <c r="DF461">
        <v>1728490956.5</v>
      </c>
      <c r="DG461">
        <v>1</v>
      </c>
      <c r="DH461">
        <v>-0.065</v>
      </c>
      <c r="DI461">
        <v>-0.008</v>
      </c>
      <c r="DJ461">
        <v>-3.246</v>
      </c>
      <c r="DK461">
        <v>-0.091</v>
      </c>
      <c r="DL461">
        <v>52</v>
      </c>
      <c r="DM461">
        <v>15</v>
      </c>
      <c r="DN461">
        <v>0.25</v>
      </c>
      <c r="DO461">
        <v>0.13</v>
      </c>
      <c r="DP461">
        <v>-31.26463</v>
      </c>
      <c r="DQ461">
        <v>-0.1675722326453301</v>
      </c>
      <c r="DR461">
        <v>0.1981483171768058</v>
      </c>
      <c r="DS461">
        <v>0</v>
      </c>
      <c r="DT461">
        <v>1.86387775</v>
      </c>
      <c r="DU461">
        <v>-0.1559048780487839</v>
      </c>
      <c r="DV461">
        <v>0.01977549032103883</v>
      </c>
      <c r="DW461">
        <v>0</v>
      </c>
      <c r="DX461">
        <v>0</v>
      </c>
      <c r="DY461">
        <v>2</v>
      </c>
      <c r="DZ461" t="s">
        <v>386</v>
      </c>
      <c r="EA461">
        <v>3.22982</v>
      </c>
      <c r="EB461">
        <v>2.7046</v>
      </c>
      <c r="EC461">
        <v>0.191911</v>
      </c>
      <c r="ED461">
        <v>0.19487</v>
      </c>
      <c r="EE461">
        <v>0.0839631</v>
      </c>
      <c r="EF461">
        <v>0.0769513</v>
      </c>
      <c r="EG461">
        <v>26529.6</v>
      </c>
      <c r="EH461">
        <v>25749.3</v>
      </c>
      <c r="EI461">
        <v>31442.2</v>
      </c>
      <c r="EJ461">
        <v>30320.9</v>
      </c>
      <c r="EK461">
        <v>38591</v>
      </c>
      <c r="EL461">
        <v>37008.9</v>
      </c>
      <c r="EM461">
        <v>44074</v>
      </c>
      <c r="EN461">
        <v>42335.8</v>
      </c>
      <c r="EO461">
        <v>2.1519</v>
      </c>
      <c r="EP461">
        <v>1.8524</v>
      </c>
      <c r="EQ461">
        <v>0.0653006</v>
      </c>
      <c r="ER461">
        <v>0</v>
      </c>
      <c r="ES461">
        <v>23.9556</v>
      </c>
      <c r="ET461">
        <v>999.9</v>
      </c>
      <c r="EU461">
        <v>69.2</v>
      </c>
      <c r="EV461">
        <v>25.6</v>
      </c>
      <c r="EW461">
        <v>23.3827</v>
      </c>
      <c r="EX461">
        <v>60.9119</v>
      </c>
      <c r="EY461">
        <v>24.3309</v>
      </c>
      <c r="EZ461">
        <v>1</v>
      </c>
      <c r="FA461">
        <v>-0.000411585</v>
      </c>
      <c r="FB461">
        <v>2.09428</v>
      </c>
      <c r="FC461">
        <v>20.1858</v>
      </c>
      <c r="FD461">
        <v>5.21714</v>
      </c>
      <c r="FE461">
        <v>11.998</v>
      </c>
      <c r="FF461">
        <v>4.9644</v>
      </c>
      <c r="FG461">
        <v>3.29553</v>
      </c>
      <c r="FH461">
        <v>9999</v>
      </c>
      <c r="FI461">
        <v>9999</v>
      </c>
      <c r="FJ461">
        <v>9999</v>
      </c>
      <c r="FK461">
        <v>149.2</v>
      </c>
      <c r="FL461">
        <v>4.97095</v>
      </c>
      <c r="FM461">
        <v>1.86768</v>
      </c>
      <c r="FN461">
        <v>1.85898</v>
      </c>
      <c r="FO461">
        <v>1.86509</v>
      </c>
      <c r="FP461">
        <v>1.8631</v>
      </c>
      <c r="FQ461">
        <v>1.86447</v>
      </c>
      <c r="FR461">
        <v>1.85989</v>
      </c>
      <c r="FS461">
        <v>1.86401</v>
      </c>
      <c r="FT461">
        <v>0</v>
      </c>
      <c r="FU461">
        <v>0</v>
      </c>
      <c r="FV461">
        <v>0</v>
      </c>
      <c r="FW461">
        <v>0</v>
      </c>
      <c r="FX461" t="s">
        <v>364</v>
      </c>
      <c r="FY461" t="s">
        <v>365</v>
      </c>
      <c r="FZ461" t="s">
        <v>366</v>
      </c>
      <c r="GA461" t="s">
        <v>366</v>
      </c>
      <c r="GB461" t="s">
        <v>366</v>
      </c>
      <c r="GC461" t="s">
        <v>366</v>
      </c>
      <c r="GD461">
        <v>0</v>
      </c>
      <c r="GE461">
        <v>100</v>
      </c>
      <c r="GF461">
        <v>100</v>
      </c>
      <c r="GG461">
        <v>-9.699999999999999</v>
      </c>
      <c r="GH461">
        <v>-0.0906</v>
      </c>
      <c r="GI461">
        <v>-2.868309889394353</v>
      </c>
      <c r="GJ461">
        <v>-0.006773961979547998</v>
      </c>
      <c r="GK461">
        <v>-8.296070481250098E-08</v>
      </c>
      <c r="GL461">
        <v>3.322967193956903E-10</v>
      </c>
      <c r="GM461">
        <v>-0.07871069313407227</v>
      </c>
      <c r="GN461">
        <v>-0.00208336341840114</v>
      </c>
      <c r="GO461">
        <v>8.801746095907445E-05</v>
      </c>
      <c r="GP461">
        <v>-2.677693255255651E-07</v>
      </c>
      <c r="GQ461">
        <v>3</v>
      </c>
      <c r="GR461">
        <v>2052</v>
      </c>
      <c r="GS461">
        <v>2</v>
      </c>
      <c r="GT461">
        <v>18</v>
      </c>
      <c r="GU461">
        <v>71.40000000000001</v>
      </c>
      <c r="GV461">
        <v>71.3</v>
      </c>
      <c r="GW461">
        <v>2.41211</v>
      </c>
      <c r="GX461">
        <v>2.37061</v>
      </c>
      <c r="GY461">
        <v>1.44897</v>
      </c>
      <c r="GZ461">
        <v>2.32178</v>
      </c>
      <c r="HA461">
        <v>1.55151</v>
      </c>
      <c r="HB461">
        <v>2.31445</v>
      </c>
      <c r="HC461">
        <v>30.7388</v>
      </c>
      <c r="HD461">
        <v>14.2546</v>
      </c>
      <c r="HE461">
        <v>18</v>
      </c>
      <c r="HF461">
        <v>617.938</v>
      </c>
      <c r="HG461">
        <v>427.561</v>
      </c>
      <c r="HH461">
        <v>20.8722</v>
      </c>
      <c r="HI461">
        <v>26.8663</v>
      </c>
      <c r="HJ461">
        <v>30.0005</v>
      </c>
      <c r="HK461">
        <v>26.8405</v>
      </c>
      <c r="HL461">
        <v>26.7763</v>
      </c>
      <c r="HM461">
        <v>48.2993</v>
      </c>
      <c r="HN461">
        <v>46.2394</v>
      </c>
      <c r="HO461">
        <v>0</v>
      </c>
      <c r="HP461">
        <v>20.8517</v>
      </c>
      <c r="HQ461">
        <v>1088.16</v>
      </c>
      <c r="HR461">
        <v>14.1687</v>
      </c>
      <c r="HS461">
        <v>99.792</v>
      </c>
      <c r="HT461">
        <v>101.166</v>
      </c>
    </row>
    <row r="462" spans="1:228">
      <c r="A462">
        <v>446</v>
      </c>
      <c r="B462">
        <v>1728495241</v>
      </c>
      <c r="C462">
        <v>4303.5</v>
      </c>
      <c r="D462" t="s">
        <v>1262</v>
      </c>
      <c r="E462" t="s">
        <v>1263</v>
      </c>
      <c r="F462">
        <v>5</v>
      </c>
      <c r="G462" t="s">
        <v>357</v>
      </c>
      <c r="H462" t="s">
        <v>1090</v>
      </c>
      <c r="I462" t="s">
        <v>359</v>
      </c>
      <c r="J462" t="s">
        <v>1091</v>
      </c>
      <c r="K462">
        <v>1728495233.214286</v>
      </c>
      <c r="L462">
        <f>(M462)/1000</f>
        <v>0</v>
      </c>
      <c r="M462">
        <f>IF(BH462, AP462, AJ462)</f>
        <v>0</v>
      </c>
      <c r="N462">
        <f>IF(BH462, AK462, AI462)</f>
        <v>0</v>
      </c>
      <c r="O462">
        <f>BJ462 - IF(AW462&gt;1, N462*BD462*100.0/(AY462), 0)</f>
        <v>0</v>
      </c>
      <c r="P462">
        <f>((V462-L462/2)*O462-N462)/(V462+L462/2)</f>
        <v>0</v>
      </c>
      <c r="Q462">
        <f>P462*(BQ462+BR462)/1000.0</f>
        <v>0</v>
      </c>
      <c r="R462">
        <f>(BJ462 - IF(AW462&gt;1, N462*BD462*100.0/(AY462), 0))*(BQ462+BR462)/1000.0</f>
        <v>0</v>
      </c>
      <c r="S462">
        <f>2.0/((1/U462-1/T462)+SIGN(U462)*SQRT((1/U462-1/T462)*(1/U462-1/T462) + 4*BE462/((BE462+1)*(BE462+1))*(2*1/U462*1/T462-1/T462*1/T462)))</f>
        <v>0</v>
      </c>
      <c r="T462">
        <f>IF(LEFT(BF462,1)&lt;&gt;"0",IF(LEFT(BF462,1)="1",3.0,BG462),$D$5+$E$5*(BX462*BQ462/($K$5*1000))+$F$5*(BX462*BQ462/($K$5*1000))*MAX(MIN(BD462,$J$5),$I$5)*MAX(MIN(BD462,$J$5),$I$5)+$G$5*MAX(MIN(BD462,$J$5),$I$5)*(BX462*BQ462/($K$5*1000))+$H$5*(BX462*BQ462/($K$5*1000))*(BX462*BQ462/($K$5*1000)))</f>
        <v>0</v>
      </c>
      <c r="U462">
        <f>L462*(1000-(1000*0.61365*exp(17.502*Y462/(240.97+Y462))/(BQ462+BR462)+BL462)/2)/(1000*0.61365*exp(17.502*Y462/(240.97+Y462))/(BQ462+BR462)-BL462)</f>
        <v>0</v>
      </c>
      <c r="V462">
        <f>1/((BE462+1)/(S462/1.6)+1/(T462/1.37)) + BE462/((BE462+1)/(S462/1.6) + BE462/(T462/1.37))</f>
        <v>0</v>
      </c>
      <c r="W462">
        <f>(AZ462*BC462)</f>
        <v>0</v>
      </c>
      <c r="X462">
        <f>(BS462+(W462+2*0.95*5.67E-8*(((BS462+$B$7)+273)^4-(BS462+273)^4)-44100*L462)/(1.84*29.3*T462+8*0.95*5.67E-8*(BS462+273)^3))</f>
        <v>0</v>
      </c>
      <c r="Y462">
        <f>($C$7*BT462+$D$7*BU462+$E$7*X462)</f>
        <v>0</v>
      </c>
      <c r="Z462">
        <f>0.61365*exp(17.502*Y462/(240.97+Y462))</f>
        <v>0</v>
      </c>
      <c r="AA462">
        <f>(AB462/AC462*100)</f>
        <v>0</v>
      </c>
      <c r="AB462">
        <f>BL462*(BQ462+BR462)/1000</f>
        <v>0</v>
      </c>
      <c r="AC462">
        <f>0.61365*exp(17.502*BS462/(240.97+BS462))</f>
        <v>0</v>
      </c>
      <c r="AD462">
        <f>(Z462-BL462*(BQ462+BR462)/1000)</f>
        <v>0</v>
      </c>
      <c r="AE462">
        <f>(-L462*44100)</f>
        <v>0</v>
      </c>
      <c r="AF462">
        <f>2*29.3*T462*0.92*(BS462-Y462)</f>
        <v>0</v>
      </c>
      <c r="AG462">
        <f>2*0.95*5.67E-8*(((BS462+$B$7)+273)^4-(Y462+273)^4)</f>
        <v>0</v>
      </c>
      <c r="AH462">
        <f>W462+AG462+AE462+AF462</f>
        <v>0</v>
      </c>
      <c r="AI462">
        <f>BP462*AW462*(BK462-BJ462*(1000-AW462*BM462)/(1000-AW462*BL462))/(100*BD462)</f>
        <v>0</v>
      </c>
      <c r="AJ462">
        <f>1000*BP462*AW462*(BL462-BM462)/(100*BD462*(1000-AW462*BL462))</f>
        <v>0</v>
      </c>
      <c r="AK462">
        <f>(AL462 - AM462 - BQ462*1E3/(8.314*(BS462+273.15)) * AO462/BP462 * AN462) * BP462/(100*BD462) * (1000 - BM462)/1000</f>
        <v>0</v>
      </c>
      <c r="AL462">
        <v>1095.613314002551</v>
      </c>
      <c r="AM462">
        <v>1070.684181818181</v>
      </c>
      <c r="AN462">
        <v>2.540318403809287</v>
      </c>
      <c r="AO462">
        <v>66.78554749712461</v>
      </c>
      <c r="AP462">
        <f>(AR462 - AQ462 + BQ462*1E3/(8.314*(BS462+273.15)) * AT462/BP462 * AS462) * BP462/(100*BD462) * 1000/(1000 - AR462)</f>
        <v>0</v>
      </c>
      <c r="AQ462">
        <v>14.20800600030742</v>
      </c>
      <c r="AR462">
        <v>16.03386303030303</v>
      </c>
      <c r="AS462">
        <v>-0.0002747626995503233</v>
      </c>
      <c r="AT462">
        <v>79.48988405471586</v>
      </c>
      <c r="AU462">
        <v>0</v>
      </c>
      <c r="AV462">
        <v>0</v>
      </c>
      <c r="AW462">
        <f>IF(AU462*$H$13&gt;=AY462,1.0,(AY462/(AY462-AU462*$H$13)))</f>
        <v>0</v>
      </c>
      <c r="AX462">
        <f>(AW462-1)*100</f>
        <v>0</v>
      </c>
      <c r="AY462">
        <f>MAX(0,($B$13+$C$13*BX462)/(1+$D$13*BX462)*BQ462/(BS462+273)*$E$13)</f>
        <v>0</v>
      </c>
      <c r="AZ462">
        <f>$B$11*BY462+$C$11*BZ462+$F$11*CK462*(1-CN462)</f>
        <v>0</v>
      </c>
      <c r="BA462">
        <f>AZ462*BB462</f>
        <v>0</v>
      </c>
      <c r="BB462">
        <f>($B$11*$D$9+$C$11*$D$9+$F$11*((CX462+CP462)/MAX(CX462+CP462+CY462, 0.1)*$I$9+CY462/MAX(CX462+CP462+CY462, 0.1)*$J$9))/($B$11+$C$11+$F$11)</f>
        <v>0</v>
      </c>
      <c r="BC462">
        <f>($B$11*$K$9+$C$11*$K$9+$F$11*((CX462+CP462)/MAX(CX462+CP462+CY462, 0.1)*$P$9+CY462/MAX(CX462+CP462+CY462, 0.1)*$Q$9))/($B$11+$C$11+$F$11)</f>
        <v>0</v>
      </c>
      <c r="BD462">
        <v>6</v>
      </c>
      <c r="BE462">
        <v>0.5</v>
      </c>
      <c r="BF462" t="s">
        <v>361</v>
      </c>
      <c r="BG462">
        <v>2</v>
      </c>
      <c r="BH462" t="b">
        <v>1</v>
      </c>
      <c r="BI462">
        <v>1728495233.214286</v>
      </c>
      <c r="BJ462">
        <v>1035.289642857143</v>
      </c>
      <c r="BK462">
        <v>1066.550357142857</v>
      </c>
      <c r="BL462">
        <v>16.04775714285714</v>
      </c>
      <c r="BM462">
        <v>14.201525</v>
      </c>
      <c r="BN462">
        <v>1044.9475</v>
      </c>
      <c r="BO462">
        <v>16.13829285714285</v>
      </c>
      <c r="BP462">
        <v>600.0146785714286</v>
      </c>
      <c r="BQ462">
        <v>97.51399285714287</v>
      </c>
      <c r="BR462">
        <v>0.1000112464285714</v>
      </c>
      <c r="BS462">
        <v>24.73363928571429</v>
      </c>
      <c r="BT462">
        <v>25.02542857142857</v>
      </c>
      <c r="BU462">
        <v>999.9000000000002</v>
      </c>
      <c r="BV462">
        <v>0</v>
      </c>
      <c r="BW462">
        <v>0</v>
      </c>
      <c r="BX462">
        <v>9987.966785714287</v>
      </c>
      <c r="BY462">
        <v>0</v>
      </c>
      <c r="BZ462">
        <v>75.98107857142857</v>
      </c>
      <c r="CA462">
        <v>-31.26077142857143</v>
      </c>
      <c r="CB462">
        <v>1052.174642857143</v>
      </c>
      <c r="CC462">
        <v>1081.915</v>
      </c>
      <c r="CD462">
        <v>1.846228214285714</v>
      </c>
      <c r="CE462">
        <v>1066.550357142857</v>
      </c>
      <c r="CF462">
        <v>14.201525</v>
      </c>
      <c r="CG462">
        <v>1.564880714285714</v>
      </c>
      <c r="CH462">
        <v>1.3848475</v>
      </c>
      <c r="CI462">
        <v>13.61726071428571</v>
      </c>
      <c r="CJ462">
        <v>11.752725</v>
      </c>
      <c r="CK462">
        <v>1599.966071428571</v>
      </c>
      <c r="CL462">
        <v>0.69197975</v>
      </c>
      <c r="CM462">
        <v>0.3080202500000001</v>
      </c>
      <c r="CN462">
        <v>0</v>
      </c>
      <c r="CO462">
        <v>2.186221428571428</v>
      </c>
      <c r="CP462">
        <v>0</v>
      </c>
      <c r="CQ462">
        <v>5525.910357142857</v>
      </c>
      <c r="CR462">
        <v>13789.80714285714</v>
      </c>
      <c r="CS462">
        <v>39.26085714285714</v>
      </c>
      <c r="CT462">
        <v>39.97525</v>
      </c>
      <c r="CU462">
        <v>39.88364285714285</v>
      </c>
      <c r="CV462">
        <v>38.11139285714285</v>
      </c>
      <c r="CW462">
        <v>38.40607142857142</v>
      </c>
      <c r="CX462">
        <v>1107.143928571428</v>
      </c>
      <c r="CY462">
        <v>492.8221428571429</v>
      </c>
      <c r="CZ462">
        <v>0</v>
      </c>
      <c r="DA462">
        <v>1728495298</v>
      </c>
      <c r="DB462">
        <v>0</v>
      </c>
      <c r="DC462">
        <v>1728490956.5</v>
      </c>
      <c r="DD462" t="s">
        <v>362</v>
      </c>
      <c r="DE462">
        <v>1728490952.5</v>
      </c>
      <c r="DF462">
        <v>1728490956.5</v>
      </c>
      <c r="DG462">
        <v>1</v>
      </c>
      <c r="DH462">
        <v>-0.065</v>
      </c>
      <c r="DI462">
        <v>-0.008</v>
      </c>
      <c r="DJ462">
        <v>-3.246</v>
      </c>
      <c r="DK462">
        <v>-0.091</v>
      </c>
      <c r="DL462">
        <v>52</v>
      </c>
      <c r="DM462">
        <v>15</v>
      </c>
      <c r="DN462">
        <v>0.25</v>
      </c>
      <c r="DO462">
        <v>0.13</v>
      </c>
      <c r="DP462">
        <v>-31.32353658536586</v>
      </c>
      <c r="DQ462">
        <v>0.7681797909406773</v>
      </c>
      <c r="DR462">
        <v>0.1462609908417101</v>
      </c>
      <c r="DS462">
        <v>0</v>
      </c>
      <c r="DT462">
        <v>1.850603170731707</v>
      </c>
      <c r="DU462">
        <v>-0.100833031358889</v>
      </c>
      <c r="DV462">
        <v>0.0112986846717799</v>
      </c>
      <c r="DW462">
        <v>0</v>
      </c>
      <c r="DX462">
        <v>0</v>
      </c>
      <c r="DY462">
        <v>2</v>
      </c>
      <c r="DZ462" t="s">
        <v>386</v>
      </c>
      <c r="EA462">
        <v>3.22977</v>
      </c>
      <c r="EB462">
        <v>2.70429</v>
      </c>
      <c r="EC462">
        <v>0.193371</v>
      </c>
      <c r="ED462">
        <v>0.196336</v>
      </c>
      <c r="EE462">
        <v>0.0839136</v>
      </c>
      <c r="EF462">
        <v>0.0769707</v>
      </c>
      <c r="EG462">
        <v>26481.8</v>
      </c>
      <c r="EH462">
        <v>25701.9</v>
      </c>
      <c r="EI462">
        <v>31442.3</v>
      </c>
      <c r="EJ462">
        <v>30320.3</v>
      </c>
      <c r="EK462">
        <v>38593.5</v>
      </c>
      <c r="EL462">
        <v>37007.4</v>
      </c>
      <c r="EM462">
        <v>44074.4</v>
      </c>
      <c r="EN462">
        <v>42334.9</v>
      </c>
      <c r="EO462">
        <v>2.15173</v>
      </c>
      <c r="EP462">
        <v>1.85245</v>
      </c>
      <c r="EQ462">
        <v>0.06490949999999999</v>
      </c>
      <c r="ER462">
        <v>0</v>
      </c>
      <c r="ES462">
        <v>23.9545</v>
      </c>
      <c r="ET462">
        <v>999.9</v>
      </c>
      <c r="EU462">
        <v>69.2</v>
      </c>
      <c r="EV462">
        <v>25.6</v>
      </c>
      <c r="EW462">
        <v>23.3849</v>
      </c>
      <c r="EX462">
        <v>61.1319</v>
      </c>
      <c r="EY462">
        <v>24.2949</v>
      </c>
      <c r="EZ462">
        <v>1</v>
      </c>
      <c r="FA462">
        <v>-2.28659E-05</v>
      </c>
      <c r="FB462">
        <v>2.12404</v>
      </c>
      <c r="FC462">
        <v>20.1855</v>
      </c>
      <c r="FD462">
        <v>5.21759</v>
      </c>
      <c r="FE462">
        <v>11.998</v>
      </c>
      <c r="FF462">
        <v>4.96425</v>
      </c>
      <c r="FG462">
        <v>3.2955</v>
      </c>
      <c r="FH462">
        <v>9999</v>
      </c>
      <c r="FI462">
        <v>9999</v>
      </c>
      <c r="FJ462">
        <v>9999</v>
      </c>
      <c r="FK462">
        <v>149.2</v>
      </c>
      <c r="FL462">
        <v>4.97095</v>
      </c>
      <c r="FM462">
        <v>1.86768</v>
      </c>
      <c r="FN462">
        <v>1.85898</v>
      </c>
      <c r="FO462">
        <v>1.86508</v>
      </c>
      <c r="FP462">
        <v>1.8631</v>
      </c>
      <c r="FQ462">
        <v>1.86446</v>
      </c>
      <c r="FR462">
        <v>1.85989</v>
      </c>
      <c r="FS462">
        <v>1.86401</v>
      </c>
      <c r="FT462">
        <v>0</v>
      </c>
      <c r="FU462">
        <v>0</v>
      </c>
      <c r="FV462">
        <v>0</v>
      </c>
      <c r="FW462">
        <v>0</v>
      </c>
      <c r="FX462" t="s">
        <v>364</v>
      </c>
      <c r="FY462" t="s">
        <v>365</v>
      </c>
      <c r="FZ462" t="s">
        <v>366</v>
      </c>
      <c r="GA462" t="s">
        <v>366</v>
      </c>
      <c r="GB462" t="s">
        <v>366</v>
      </c>
      <c r="GC462" t="s">
        <v>366</v>
      </c>
      <c r="GD462">
        <v>0</v>
      </c>
      <c r="GE462">
        <v>100</v>
      </c>
      <c r="GF462">
        <v>100</v>
      </c>
      <c r="GG462">
        <v>-9.779999999999999</v>
      </c>
      <c r="GH462">
        <v>-0.0905</v>
      </c>
      <c r="GI462">
        <v>-2.868309889394353</v>
      </c>
      <c r="GJ462">
        <v>-0.006773961979547998</v>
      </c>
      <c r="GK462">
        <v>-8.296070481250098E-08</v>
      </c>
      <c r="GL462">
        <v>3.322967193956903E-10</v>
      </c>
      <c r="GM462">
        <v>-0.07871069313407227</v>
      </c>
      <c r="GN462">
        <v>-0.00208336341840114</v>
      </c>
      <c r="GO462">
        <v>8.801746095907445E-05</v>
      </c>
      <c r="GP462">
        <v>-2.677693255255651E-07</v>
      </c>
      <c r="GQ462">
        <v>3</v>
      </c>
      <c r="GR462">
        <v>2052</v>
      </c>
      <c r="GS462">
        <v>2</v>
      </c>
      <c r="GT462">
        <v>18</v>
      </c>
      <c r="GU462">
        <v>71.5</v>
      </c>
      <c r="GV462">
        <v>71.40000000000001</v>
      </c>
      <c r="GW462">
        <v>2.43286</v>
      </c>
      <c r="GX462">
        <v>2.36572</v>
      </c>
      <c r="GY462">
        <v>1.44775</v>
      </c>
      <c r="GZ462">
        <v>2.32178</v>
      </c>
      <c r="HA462">
        <v>1.55151</v>
      </c>
      <c r="HB462">
        <v>2.40601</v>
      </c>
      <c r="HC462">
        <v>30.7388</v>
      </c>
      <c r="HD462">
        <v>14.2634</v>
      </c>
      <c r="HE462">
        <v>18</v>
      </c>
      <c r="HF462">
        <v>617.8579999999999</v>
      </c>
      <c r="HG462">
        <v>427.618</v>
      </c>
      <c r="HH462">
        <v>20.8503</v>
      </c>
      <c r="HI462">
        <v>26.8695</v>
      </c>
      <c r="HJ462">
        <v>30.0005</v>
      </c>
      <c r="HK462">
        <v>26.8448</v>
      </c>
      <c r="HL462">
        <v>26.78</v>
      </c>
      <c r="HM462">
        <v>48.7712</v>
      </c>
      <c r="HN462">
        <v>46.2394</v>
      </c>
      <c r="HO462">
        <v>0</v>
      </c>
      <c r="HP462">
        <v>20.821</v>
      </c>
      <c r="HQ462">
        <v>1103.19</v>
      </c>
      <c r="HR462">
        <v>14.1687</v>
      </c>
      <c r="HS462">
        <v>99.7927</v>
      </c>
      <c r="HT462">
        <v>101.164</v>
      </c>
    </row>
    <row r="463" spans="1:228">
      <c r="A463">
        <v>447</v>
      </c>
      <c r="B463">
        <v>1728495246</v>
      </c>
      <c r="C463">
        <v>4308.5</v>
      </c>
      <c r="D463" t="s">
        <v>1264</v>
      </c>
      <c r="E463" t="s">
        <v>1265</v>
      </c>
      <c r="F463">
        <v>5</v>
      </c>
      <c r="G463" t="s">
        <v>357</v>
      </c>
      <c r="H463" t="s">
        <v>1090</v>
      </c>
      <c r="I463" t="s">
        <v>359</v>
      </c>
      <c r="J463" t="s">
        <v>1091</v>
      </c>
      <c r="K463">
        <v>1728495238.5</v>
      </c>
      <c r="L463">
        <f>(M463)/1000</f>
        <v>0</v>
      </c>
      <c r="M463">
        <f>IF(BH463, AP463, AJ463)</f>
        <v>0</v>
      </c>
      <c r="N463">
        <f>IF(BH463, AK463, AI463)</f>
        <v>0</v>
      </c>
      <c r="O463">
        <f>BJ463 - IF(AW463&gt;1, N463*BD463*100.0/(AY463), 0)</f>
        <v>0</v>
      </c>
      <c r="P463">
        <f>((V463-L463/2)*O463-N463)/(V463+L463/2)</f>
        <v>0</v>
      </c>
      <c r="Q463">
        <f>P463*(BQ463+BR463)/1000.0</f>
        <v>0</v>
      </c>
      <c r="R463">
        <f>(BJ463 - IF(AW463&gt;1, N463*BD463*100.0/(AY463), 0))*(BQ463+BR463)/1000.0</f>
        <v>0</v>
      </c>
      <c r="S463">
        <f>2.0/((1/U463-1/T463)+SIGN(U463)*SQRT((1/U463-1/T463)*(1/U463-1/T463) + 4*BE463/((BE463+1)*(BE463+1))*(2*1/U463*1/T463-1/T463*1/T463)))</f>
        <v>0</v>
      </c>
      <c r="T463">
        <f>IF(LEFT(BF463,1)&lt;&gt;"0",IF(LEFT(BF463,1)="1",3.0,BG463),$D$5+$E$5*(BX463*BQ463/($K$5*1000))+$F$5*(BX463*BQ463/($K$5*1000))*MAX(MIN(BD463,$J$5),$I$5)*MAX(MIN(BD463,$J$5),$I$5)+$G$5*MAX(MIN(BD463,$J$5),$I$5)*(BX463*BQ463/($K$5*1000))+$H$5*(BX463*BQ463/($K$5*1000))*(BX463*BQ463/($K$5*1000)))</f>
        <v>0</v>
      </c>
      <c r="U463">
        <f>L463*(1000-(1000*0.61365*exp(17.502*Y463/(240.97+Y463))/(BQ463+BR463)+BL463)/2)/(1000*0.61365*exp(17.502*Y463/(240.97+Y463))/(BQ463+BR463)-BL463)</f>
        <v>0</v>
      </c>
      <c r="V463">
        <f>1/((BE463+1)/(S463/1.6)+1/(T463/1.37)) + BE463/((BE463+1)/(S463/1.6) + BE463/(T463/1.37))</f>
        <v>0</v>
      </c>
      <c r="W463">
        <f>(AZ463*BC463)</f>
        <v>0</v>
      </c>
      <c r="X463">
        <f>(BS463+(W463+2*0.95*5.67E-8*(((BS463+$B$7)+273)^4-(BS463+273)^4)-44100*L463)/(1.84*29.3*T463+8*0.95*5.67E-8*(BS463+273)^3))</f>
        <v>0</v>
      </c>
      <c r="Y463">
        <f>($C$7*BT463+$D$7*BU463+$E$7*X463)</f>
        <v>0</v>
      </c>
      <c r="Z463">
        <f>0.61365*exp(17.502*Y463/(240.97+Y463))</f>
        <v>0</v>
      </c>
      <c r="AA463">
        <f>(AB463/AC463*100)</f>
        <v>0</v>
      </c>
      <c r="AB463">
        <f>BL463*(BQ463+BR463)/1000</f>
        <v>0</v>
      </c>
      <c r="AC463">
        <f>0.61365*exp(17.502*BS463/(240.97+BS463))</f>
        <v>0</v>
      </c>
      <c r="AD463">
        <f>(Z463-BL463*(BQ463+BR463)/1000)</f>
        <v>0</v>
      </c>
      <c r="AE463">
        <f>(-L463*44100)</f>
        <v>0</v>
      </c>
      <c r="AF463">
        <f>2*29.3*T463*0.92*(BS463-Y463)</f>
        <v>0</v>
      </c>
      <c r="AG463">
        <f>2*0.95*5.67E-8*(((BS463+$B$7)+273)^4-(Y463+273)^4)</f>
        <v>0</v>
      </c>
      <c r="AH463">
        <f>W463+AG463+AE463+AF463</f>
        <v>0</v>
      </c>
      <c r="AI463">
        <f>BP463*AW463*(BK463-BJ463*(1000-AW463*BM463)/(1000-AW463*BL463))/(100*BD463)</f>
        <v>0</v>
      </c>
      <c r="AJ463">
        <f>1000*BP463*AW463*(BL463-BM463)/(100*BD463*(1000-AW463*BL463))</f>
        <v>0</v>
      </c>
      <c r="AK463">
        <f>(AL463 - AM463 - BQ463*1E3/(8.314*(BS463+273.15)) * AO463/BP463 * AN463) * BP463/(100*BD463) * (1000 - BM463)/1000</f>
        <v>0</v>
      </c>
      <c r="AL463">
        <v>1108.548908059293</v>
      </c>
      <c r="AM463">
        <v>1083.458606060606</v>
      </c>
      <c r="AN463">
        <v>2.560346619471177</v>
      </c>
      <c r="AO463">
        <v>66.78554749712461</v>
      </c>
      <c r="AP463">
        <f>(AR463 - AQ463 + BQ463*1E3/(8.314*(BS463+273.15)) * AT463/BP463 * AS463) * BP463/(100*BD463) * 1000/(1000 - AR463)</f>
        <v>0</v>
      </c>
      <c r="AQ463">
        <v>14.21366443735982</v>
      </c>
      <c r="AR463">
        <v>16.01406787878787</v>
      </c>
      <c r="AS463">
        <v>-0.0003717744951175177</v>
      </c>
      <c r="AT463">
        <v>79.48988405471586</v>
      </c>
      <c r="AU463">
        <v>0</v>
      </c>
      <c r="AV463">
        <v>0</v>
      </c>
      <c r="AW463">
        <f>IF(AU463*$H$13&gt;=AY463,1.0,(AY463/(AY463-AU463*$H$13)))</f>
        <v>0</v>
      </c>
      <c r="AX463">
        <f>(AW463-1)*100</f>
        <v>0</v>
      </c>
      <c r="AY463">
        <f>MAX(0,($B$13+$C$13*BX463)/(1+$D$13*BX463)*BQ463/(BS463+273)*$E$13)</f>
        <v>0</v>
      </c>
      <c r="AZ463">
        <f>$B$11*BY463+$C$11*BZ463+$F$11*CK463*(1-CN463)</f>
        <v>0</v>
      </c>
      <c r="BA463">
        <f>AZ463*BB463</f>
        <v>0</v>
      </c>
      <c r="BB463">
        <f>($B$11*$D$9+$C$11*$D$9+$F$11*((CX463+CP463)/MAX(CX463+CP463+CY463, 0.1)*$I$9+CY463/MAX(CX463+CP463+CY463, 0.1)*$J$9))/($B$11+$C$11+$F$11)</f>
        <v>0</v>
      </c>
      <c r="BC463">
        <f>($B$11*$K$9+$C$11*$K$9+$F$11*((CX463+CP463)/MAX(CX463+CP463+CY463, 0.1)*$P$9+CY463/MAX(CX463+CP463+CY463, 0.1)*$Q$9))/($B$11+$C$11+$F$11)</f>
        <v>0</v>
      </c>
      <c r="BD463">
        <v>6</v>
      </c>
      <c r="BE463">
        <v>0.5</v>
      </c>
      <c r="BF463" t="s">
        <v>361</v>
      </c>
      <c r="BG463">
        <v>2</v>
      </c>
      <c r="BH463" t="b">
        <v>1</v>
      </c>
      <c r="BI463">
        <v>1728495238.5</v>
      </c>
      <c r="BJ463">
        <v>1048.546296296296</v>
      </c>
      <c r="BK463">
        <v>1079.880740740741</v>
      </c>
      <c r="BL463">
        <v>16.03678518518518</v>
      </c>
      <c r="BM463">
        <v>14.20826666666667</v>
      </c>
      <c r="BN463">
        <v>1058.281481481481</v>
      </c>
      <c r="BO463">
        <v>16.12733333333333</v>
      </c>
      <c r="BP463">
        <v>600.0414814814815</v>
      </c>
      <c r="BQ463">
        <v>97.51411111111112</v>
      </c>
      <c r="BR463">
        <v>0.1000286851851852</v>
      </c>
      <c r="BS463">
        <v>24.7322037037037</v>
      </c>
      <c r="BT463">
        <v>25.0253962962963</v>
      </c>
      <c r="BU463">
        <v>999.9000000000001</v>
      </c>
      <c r="BV463">
        <v>0</v>
      </c>
      <c r="BW463">
        <v>0</v>
      </c>
      <c r="BX463">
        <v>9989.863333333333</v>
      </c>
      <c r="BY463">
        <v>0</v>
      </c>
      <c r="BZ463">
        <v>76.01303703703704</v>
      </c>
      <c r="CA463">
        <v>-31.33471851851852</v>
      </c>
      <c r="CB463">
        <v>1065.634814814815</v>
      </c>
      <c r="CC463">
        <v>1095.444074074074</v>
      </c>
      <c r="CD463">
        <v>1.828514074074074</v>
      </c>
      <c r="CE463">
        <v>1079.880740740741</v>
      </c>
      <c r="CF463">
        <v>14.20826666666667</v>
      </c>
      <c r="CG463">
        <v>1.563812962962963</v>
      </c>
      <c r="CH463">
        <v>1.385505925925926</v>
      </c>
      <c r="CI463">
        <v>13.60676296296296</v>
      </c>
      <c r="CJ463">
        <v>11.75993703703704</v>
      </c>
      <c r="CK463">
        <v>1599.98962962963</v>
      </c>
      <c r="CL463">
        <v>0.691977925925926</v>
      </c>
      <c r="CM463">
        <v>0.3080220740740742</v>
      </c>
      <c r="CN463">
        <v>0</v>
      </c>
      <c r="CO463">
        <v>2.2026</v>
      </c>
      <c r="CP463">
        <v>0</v>
      </c>
      <c r="CQ463">
        <v>5516.512962962963</v>
      </c>
      <c r="CR463">
        <v>13789.98518518518</v>
      </c>
      <c r="CS463">
        <v>39.2127037037037</v>
      </c>
      <c r="CT463">
        <v>39.95333333333333</v>
      </c>
      <c r="CU463">
        <v>39.84</v>
      </c>
      <c r="CV463">
        <v>38.083</v>
      </c>
      <c r="CW463">
        <v>38.36092592592592</v>
      </c>
      <c r="CX463">
        <v>1107.157407407407</v>
      </c>
      <c r="CY463">
        <v>492.8322222222222</v>
      </c>
      <c r="CZ463">
        <v>0</v>
      </c>
      <c r="DA463">
        <v>1728495302.8</v>
      </c>
      <c r="DB463">
        <v>0</v>
      </c>
      <c r="DC463">
        <v>1728490956.5</v>
      </c>
      <c r="DD463" t="s">
        <v>362</v>
      </c>
      <c r="DE463">
        <v>1728490952.5</v>
      </c>
      <c r="DF463">
        <v>1728490956.5</v>
      </c>
      <c r="DG463">
        <v>1</v>
      </c>
      <c r="DH463">
        <v>-0.065</v>
      </c>
      <c r="DI463">
        <v>-0.008</v>
      </c>
      <c r="DJ463">
        <v>-3.246</v>
      </c>
      <c r="DK463">
        <v>-0.091</v>
      </c>
      <c r="DL463">
        <v>52</v>
      </c>
      <c r="DM463">
        <v>15</v>
      </c>
      <c r="DN463">
        <v>0.25</v>
      </c>
      <c r="DO463">
        <v>0.13</v>
      </c>
      <c r="DP463">
        <v>-31.3050975609756</v>
      </c>
      <c r="DQ463">
        <v>-0.6270125435539489</v>
      </c>
      <c r="DR463">
        <v>0.1220446469440986</v>
      </c>
      <c r="DS463">
        <v>0</v>
      </c>
      <c r="DT463">
        <v>1.839089024390244</v>
      </c>
      <c r="DU463">
        <v>-0.1905229965156768</v>
      </c>
      <c r="DV463">
        <v>0.01914808222007422</v>
      </c>
      <c r="DW463">
        <v>0</v>
      </c>
      <c r="DX463">
        <v>0</v>
      </c>
      <c r="DY463">
        <v>2</v>
      </c>
      <c r="DZ463" t="s">
        <v>386</v>
      </c>
      <c r="EA463">
        <v>3.22964</v>
      </c>
      <c r="EB463">
        <v>2.70413</v>
      </c>
      <c r="EC463">
        <v>0.194833</v>
      </c>
      <c r="ED463">
        <v>0.197744</v>
      </c>
      <c r="EE463">
        <v>0.0838391</v>
      </c>
      <c r="EF463">
        <v>0.0769923</v>
      </c>
      <c r="EG463">
        <v>26433.5</v>
      </c>
      <c r="EH463">
        <v>25656.8</v>
      </c>
      <c r="EI463">
        <v>31442</v>
      </c>
      <c r="EJ463">
        <v>30320.2</v>
      </c>
      <c r="EK463">
        <v>38596.4</v>
      </c>
      <c r="EL463">
        <v>37006.3</v>
      </c>
      <c r="EM463">
        <v>44074.1</v>
      </c>
      <c r="EN463">
        <v>42334.6</v>
      </c>
      <c r="EO463">
        <v>2.15153</v>
      </c>
      <c r="EP463">
        <v>1.8525</v>
      </c>
      <c r="EQ463">
        <v>0.0651255</v>
      </c>
      <c r="ER463">
        <v>0</v>
      </c>
      <c r="ES463">
        <v>23.954</v>
      </c>
      <c r="ET463">
        <v>999.9</v>
      </c>
      <c r="EU463">
        <v>69.2</v>
      </c>
      <c r="EV463">
        <v>25.6</v>
      </c>
      <c r="EW463">
        <v>23.3834</v>
      </c>
      <c r="EX463">
        <v>61.3519</v>
      </c>
      <c r="EY463">
        <v>24.6074</v>
      </c>
      <c r="EZ463">
        <v>1</v>
      </c>
      <c r="FA463">
        <v>0.000487805</v>
      </c>
      <c r="FB463">
        <v>2.1615</v>
      </c>
      <c r="FC463">
        <v>20.185</v>
      </c>
      <c r="FD463">
        <v>5.21789</v>
      </c>
      <c r="FE463">
        <v>11.998</v>
      </c>
      <c r="FF463">
        <v>4.9645</v>
      </c>
      <c r="FG463">
        <v>3.29555</v>
      </c>
      <c r="FH463">
        <v>9999</v>
      </c>
      <c r="FI463">
        <v>9999</v>
      </c>
      <c r="FJ463">
        <v>9999</v>
      </c>
      <c r="FK463">
        <v>149.2</v>
      </c>
      <c r="FL463">
        <v>4.97095</v>
      </c>
      <c r="FM463">
        <v>1.86768</v>
      </c>
      <c r="FN463">
        <v>1.85898</v>
      </c>
      <c r="FO463">
        <v>1.86509</v>
      </c>
      <c r="FP463">
        <v>1.8631</v>
      </c>
      <c r="FQ463">
        <v>1.86444</v>
      </c>
      <c r="FR463">
        <v>1.85989</v>
      </c>
      <c r="FS463">
        <v>1.86401</v>
      </c>
      <c r="FT463">
        <v>0</v>
      </c>
      <c r="FU463">
        <v>0</v>
      </c>
      <c r="FV463">
        <v>0</v>
      </c>
      <c r="FW463">
        <v>0</v>
      </c>
      <c r="FX463" t="s">
        <v>364</v>
      </c>
      <c r="FY463" t="s">
        <v>365</v>
      </c>
      <c r="FZ463" t="s">
        <v>366</v>
      </c>
      <c r="GA463" t="s">
        <v>366</v>
      </c>
      <c r="GB463" t="s">
        <v>366</v>
      </c>
      <c r="GC463" t="s">
        <v>366</v>
      </c>
      <c r="GD463">
        <v>0</v>
      </c>
      <c r="GE463">
        <v>100</v>
      </c>
      <c r="GF463">
        <v>100</v>
      </c>
      <c r="GG463">
        <v>-9.84</v>
      </c>
      <c r="GH463">
        <v>-0.0905</v>
      </c>
      <c r="GI463">
        <v>-2.868309889394353</v>
      </c>
      <c r="GJ463">
        <v>-0.006773961979547998</v>
      </c>
      <c r="GK463">
        <v>-8.296070481250098E-08</v>
      </c>
      <c r="GL463">
        <v>3.322967193956903E-10</v>
      </c>
      <c r="GM463">
        <v>-0.07871069313407227</v>
      </c>
      <c r="GN463">
        <v>-0.00208336341840114</v>
      </c>
      <c r="GO463">
        <v>8.801746095907445E-05</v>
      </c>
      <c r="GP463">
        <v>-2.677693255255651E-07</v>
      </c>
      <c r="GQ463">
        <v>3</v>
      </c>
      <c r="GR463">
        <v>2052</v>
      </c>
      <c r="GS463">
        <v>2</v>
      </c>
      <c r="GT463">
        <v>18</v>
      </c>
      <c r="GU463">
        <v>71.59999999999999</v>
      </c>
      <c r="GV463">
        <v>71.5</v>
      </c>
      <c r="GW463">
        <v>2.45605</v>
      </c>
      <c r="GX463">
        <v>2.37427</v>
      </c>
      <c r="GY463">
        <v>1.44897</v>
      </c>
      <c r="GZ463">
        <v>2.32178</v>
      </c>
      <c r="HA463">
        <v>1.55151</v>
      </c>
      <c r="HB463">
        <v>2.22412</v>
      </c>
      <c r="HC463">
        <v>30.7388</v>
      </c>
      <c r="HD463">
        <v>14.2546</v>
      </c>
      <c r="HE463">
        <v>18</v>
      </c>
      <c r="HF463">
        <v>617.7569999999999</v>
      </c>
      <c r="HG463">
        <v>427.684</v>
      </c>
      <c r="HH463">
        <v>20.8195</v>
      </c>
      <c r="HI463">
        <v>26.8736</v>
      </c>
      <c r="HJ463">
        <v>30.0005</v>
      </c>
      <c r="HK463">
        <v>26.8489</v>
      </c>
      <c r="HL463">
        <v>26.7847</v>
      </c>
      <c r="HM463">
        <v>49.1932</v>
      </c>
      <c r="HN463">
        <v>46.2394</v>
      </c>
      <c r="HO463">
        <v>0</v>
      </c>
      <c r="HP463">
        <v>20.7992</v>
      </c>
      <c r="HQ463">
        <v>1113.21</v>
      </c>
      <c r="HR463">
        <v>14.1687</v>
      </c>
      <c r="HS463">
        <v>99.79179999999999</v>
      </c>
      <c r="HT463">
        <v>101.163</v>
      </c>
    </row>
    <row r="464" spans="1:228">
      <c r="A464">
        <v>448</v>
      </c>
      <c r="B464">
        <v>1728495251</v>
      </c>
      <c r="C464">
        <v>4313.5</v>
      </c>
      <c r="D464" t="s">
        <v>1266</v>
      </c>
      <c r="E464" t="s">
        <v>1267</v>
      </c>
      <c r="F464">
        <v>5</v>
      </c>
      <c r="G464" t="s">
        <v>357</v>
      </c>
      <c r="H464" t="s">
        <v>1090</v>
      </c>
      <c r="I464" t="s">
        <v>359</v>
      </c>
      <c r="J464" t="s">
        <v>1091</v>
      </c>
      <c r="K464">
        <v>1728495243.214286</v>
      </c>
      <c r="L464">
        <f>(M464)/1000</f>
        <v>0</v>
      </c>
      <c r="M464">
        <f>IF(BH464, AP464, AJ464)</f>
        <v>0</v>
      </c>
      <c r="N464">
        <f>IF(BH464, AK464, AI464)</f>
        <v>0</v>
      </c>
      <c r="O464">
        <f>BJ464 - IF(AW464&gt;1, N464*BD464*100.0/(AY464), 0)</f>
        <v>0</v>
      </c>
      <c r="P464">
        <f>((V464-L464/2)*O464-N464)/(V464+L464/2)</f>
        <v>0</v>
      </c>
      <c r="Q464">
        <f>P464*(BQ464+BR464)/1000.0</f>
        <v>0</v>
      </c>
      <c r="R464">
        <f>(BJ464 - IF(AW464&gt;1, N464*BD464*100.0/(AY464), 0))*(BQ464+BR464)/1000.0</f>
        <v>0</v>
      </c>
      <c r="S464">
        <f>2.0/((1/U464-1/T464)+SIGN(U464)*SQRT((1/U464-1/T464)*(1/U464-1/T464) + 4*BE464/((BE464+1)*(BE464+1))*(2*1/U464*1/T464-1/T464*1/T464)))</f>
        <v>0</v>
      </c>
      <c r="T464">
        <f>IF(LEFT(BF464,1)&lt;&gt;"0",IF(LEFT(BF464,1)="1",3.0,BG464),$D$5+$E$5*(BX464*BQ464/($K$5*1000))+$F$5*(BX464*BQ464/($K$5*1000))*MAX(MIN(BD464,$J$5),$I$5)*MAX(MIN(BD464,$J$5),$I$5)+$G$5*MAX(MIN(BD464,$J$5),$I$5)*(BX464*BQ464/($K$5*1000))+$H$5*(BX464*BQ464/($K$5*1000))*(BX464*BQ464/($K$5*1000)))</f>
        <v>0</v>
      </c>
      <c r="U464">
        <f>L464*(1000-(1000*0.61365*exp(17.502*Y464/(240.97+Y464))/(BQ464+BR464)+BL464)/2)/(1000*0.61365*exp(17.502*Y464/(240.97+Y464))/(BQ464+BR464)-BL464)</f>
        <v>0</v>
      </c>
      <c r="V464">
        <f>1/((BE464+1)/(S464/1.6)+1/(T464/1.37)) + BE464/((BE464+1)/(S464/1.6) + BE464/(T464/1.37))</f>
        <v>0</v>
      </c>
      <c r="W464">
        <f>(AZ464*BC464)</f>
        <v>0</v>
      </c>
      <c r="X464">
        <f>(BS464+(W464+2*0.95*5.67E-8*(((BS464+$B$7)+273)^4-(BS464+273)^4)-44100*L464)/(1.84*29.3*T464+8*0.95*5.67E-8*(BS464+273)^3))</f>
        <v>0</v>
      </c>
      <c r="Y464">
        <f>($C$7*BT464+$D$7*BU464+$E$7*X464)</f>
        <v>0</v>
      </c>
      <c r="Z464">
        <f>0.61365*exp(17.502*Y464/(240.97+Y464))</f>
        <v>0</v>
      </c>
      <c r="AA464">
        <f>(AB464/AC464*100)</f>
        <v>0</v>
      </c>
      <c r="AB464">
        <f>BL464*(BQ464+BR464)/1000</f>
        <v>0</v>
      </c>
      <c r="AC464">
        <f>0.61365*exp(17.502*BS464/(240.97+BS464))</f>
        <v>0</v>
      </c>
      <c r="AD464">
        <f>(Z464-BL464*(BQ464+BR464)/1000)</f>
        <v>0</v>
      </c>
      <c r="AE464">
        <f>(-L464*44100)</f>
        <v>0</v>
      </c>
      <c r="AF464">
        <f>2*29.3*T464*0.92*(BS464-Y464)</f>
        <v>0</v>
      </c>
      <c r="AG464">
        <f>2*0.95*5.67E-8*(((BS464+$B$7)+273)^4-(Y464+273)^4)</f>
        <v>0</v>
      </c>
      <c r="AH464">
        <f>W464+AG464+AE464+AF464</f>
        <v>0</v>
      </c>
      <c r="AI464">
        <f>BP464*AW464*(BK464-BJ464*(1000-AW464*BM464)/(1000-AW464*BL464))/(100*BD464)</f>
        <v>0</v>
      </c>
      <c r="AJ464">
        <f>1000*BP464*AW464*(BL464-BM464)/(100*BD464*(1000-AW464*BL464))</f>
        <v>0</v>
      </c>
      <c r="AK464">
        <f>(AL464 - AM464 - BQ464*1E3/(8.314*(BS464+273.15)) * AO464/BP464 * AN464) * BP464/(100*BD464) * (1000 - BM464)/1000</f>
        <v>0</v>
      </c>
      <c r="AL464">
        <v>1120.543458311189</v>
      </c>
      <c r="AM464">
        <v>1095.966303030303</v>
      </c>
      <c r="AN464">
        <v>2.46436807618912</v>
      </c>
      <c r="AO464">
        <v>66.78554749712461</v>
      </c>
      <c r="AP464">
        <f>(AR464 - AQ464 + BQ464*1E3/(8.314*(BS464+273.15)) * AT464/BP464 * AS464) * BP464/(100*BD464) * 1000/(1000 - AR464)</f>
        <v>0</v>
      </c>
      <c r="AQ464">
        <v>14.22008650027967</v>
      </c>
      <c r="AR464">
        <v>15.99513454545454</v>
      </c>
      <c r="AS464">
        <v>-0.0002815967921799402</v>
      </c>
      <c r="AT464">
        <v>79.48988405471586</v>
      </c>
      <c r="AU464">
        <v>0</v>
      </c>
      <c r="AV464">
        <v>0</v>
      </c>
      <c r="AW464">
        <f>IF(AU464*$H$13&gt;=AY464,1.0,(AY464/(AY464-AU464*$H$13)))</f>
        <v>0</v>
      </c>
      <c r="AX464">
        <f>(AW464-1)*100</f>
        <v>0</v>
      </c>
      <c r="AY464">
        <f>MAX(0,($B$13+$C$13*BX464)/(1+$D$13*BX464)*BQ464/(BS464+273)*$E$13)</f>
        <v>0</v>
      </c>
      <c r="AZ464">
        <f>$B$11*BY464+$C$11*BZ464+$F$11*CK464*(1-CN464)</f>
        <v>0</v>
      </c>
      <c r="BA464">
        <f>AZ464*BB464</f>
        <v>0</v>
      </c>
      <c r="BB464">
        <f>($B$11*$D$9+$C$11*$D$9+$F$11*((CX464+CP464)/MAX(CX464+CP464+CY464, 0.1)*$I$9+CY464/MAX(CX464+CP464+CY464, 0.1)*$J$9))/($B$11+$C$11+$F$11)</f>
        <v>0</v>
      </c>
      <c r="BC464">
        <f>($B$11*$K$9+$C$11*$K$9+$F$11*((CX464+CP464)/MAX(CX464+CP464+CY464, 0.1)*$P$9+CY464/MAX(CX464+CP464+CY464, 0.1)*$Q$9))/($B$11+$C$11+$F$11)</f>
        <v>0</v>
      </c>
      <c r="BD464">
        <v>6</v>
      </c>
      <c r="BE464">
        <v>0.5</v>
      </c>
      <c r="BF464" t="s">
        <v>361</v>
      </c>
      <c r="BG464">
        <v>2</v>
      </c>
      <c r="BH464" t="b">
        <v>1</v>
      </c>
      <c r="BI464">
        <v>1728495243.214286</v>
      </c>
      <c r="BJ464">
        <v>1060.335357142857</v>
      </c>
      <c r="BK464">
        <v>1091.558571428571</v>
      </c>
      <c r="BL464">
        <v>16.02215357142857</v>
      </c>
      <c r="BM464">
        <v>14.2141</v>
      </c>
      <c r="BN464">
        <v>1070.14</v>
      </c>
      <c r="BO464">
        <v>16.11271428571428</v>
      </c>
      <c r="BP464">
        <v>600.0153214285714</v>
      </c>
      <c r="BQ464">
        <v>97.51435714285712</v>
      </c>
      <c r="BR464">
        <v>0.09996325714285714</v>
      </c>
      <c r="BS464">
        <v>24.72753928571428</v>
      </c>
      <c r="BT464">
        <v>25.02481071428571</v>
      </c>
      <c r="BU464">
        <v>999.9000000000002</v>
      </c>
      <c r="BV464">
        <v>0</v>
      </c>
      <c r="BW464">
        <v>0</v>
      </c>
      <c r="BX464">
        <v>9991.408214285713</v>
      </c>
      <c r="BY464">
        <v>0</v>
      </c>
      <c r="BZ464">
        <v>76.06580357142857</v>
      </c>
      <c r="CA464">
        <v>-31.223325</v>
      </c>
      <c r="CB464">
        <v>1077.600357142857</v>
      </c>
      <c r="CC464">
        <v>1107.296785714286</v>
      </c>
      <c r="CD464">
        <v>1.808063214285714</v>
      </c>
      <c r="CE464">
        <v>1091.558571428571</v>
      </c>
      <c r="CF464">
        <v>14.2141</v>
      </c>
      <c r="CG464">
        <v>1.562391071428571</v>
      </c>
      <c r="CH464">
        <v>1.386077857142857</v>
      </c>
      <c r="CI464">
        <v>13.59277857142857</v>
      </c>
      <c r="CJ464">
        <v>11.76618571428571</v>
      </c>
      <c r="CK464">
        <v>1600.007857142857</v>
      </c>
      <c r="CL464">
        <v>0.6919771071428572</v>
      </c>
      <c r="CM464">
        <v>0.308022892857143</v>
      </c>
      <c r="CN464">
        <v>0</v>
      </c>
      <c r="CO464">
        <v>2.163685714285714</v>
      </c>
      <c r="CP464">
        <v>0</v>
      </c>
      <c r="CQ464">
        <v>5508.196785714286</v>
      </c>
      <c r="CR464">
        <v>13790.12857142857</v>
      </c>
      <c r="CS464">
        <v>39.17164285714286</v>
      </c>
      <c r="CT464">
        <v>39.91707142857143</v>
      </c>
      <c r="CU464">
        <v>39.80107142857143</v>
      </c>
      <c r="CV464">
        <v>38.04432142857143</v>
      </c>
      <c r="CW464">
        <v>38.31903571428571</v>
      </c>
      <c r="CX464">
        <v>1107.1675</v>
      </c>
      <c r="CY464">
        <v>492.8403571428571</v>
      </c>
      <c r="CZ464">
        <v>0</v>
      </c>
      <c r="DA464">
        <v>1728495308.2</v>
      </c>
      <c r="DB464">
        <v>0</v>
      </c>
      <c r="DC464">
        <v>1728490956.5</v>
      </c>
      <c r="DD464" t="s">
        <v>362</v>
      </c>
      <c r="DE464">
        <v>1728490952.5</v>
      </c>
      <c r="DF464">
        <v>1728490956.5</v>
      </c>
      <c r="DG464">
        <v>1</v>
      </c>
      <c r="DH464">
        <v>-0.065</v>
      </c>
      <c r="DI464">
        <v>-0.008</v>
      </c>
      <c r="DJ464">
        <v>-3.246</v>
      </c>
      <c r="DK464">
        <v>-0.091</v>
      </c>
      <c r="DL464">
        <v>52</v>
      </c>
      <c r="DM464">
        <v>15</v>
      </c>
      <c r="DN464">
        <v>0.25</v>
      </c>
      <c r="DO464">
        <v>0.13</v>
      </c>
      <c r="DP464">
        <v>-31.23543</v>
      </c>
      <c r="DQ464">
        <v>0.9801028142589281</v>
      </c>
      <c r="DR464">
        <v>0.2094935001378324</v>
      </c>
      <c r="DS464">
        <v>0</v>
      </c>
      <c r="DT464">
        <v>1.81804625</v>
      </c>
      <c r="DU464">
        <v>-0.2580577485928706</v>
      </c>
      <c r="DV464">
        <v>0.02493401970075223</v>
      </c>
      <c r="DW464">
        <v>0</v>
      </c>
      <c r="DX464">
        <v>0</v>
      </c>
      <c r="DY464">
        <v>2</v>
      </c>
      <c r="DZ464" t="s">
        <v>386</v>
      </c>
      <c r="EA464">
        <v>3.22966</v>
      </c>
      <c r="EB464">
        <v>2.70449</v>
      </c>
      <c r="EC464">
        <v>0.19625</v>
      </c>
      <c r="ED464">
        <v>0.199157</v>
      </c>
      <c r="EE464">
        <v>0.0837653</v>
      </c>
      <c r="EF464">
        <v>0.0770129</v>
      </c>
      <c r="EG464">
        <v>26386.8</v>
      </c>
      <c r="EH464">
        <v>25611.6</v>
      </c>
      <c r="EI464">
        <v>31441.8</v>
      </c>
      <c r="EJ464">
        <v>30320.1</v>
      </c>
      <c r="EK464">
        <v>38599.1</v>
      </c>
      <c r="EL464">
        <v>37005.5</v>
      </c>
      <c r="EM464">
        <v>44073.6</v>
      </c>
      <c r="EN464">
        <v>42334.6</v>
      </c>
      <c r="EO464">
        <v>2.15155</v>
      </c>
      <c r="EP464">
        <v>1.85235</v>
      </c>
      <c r="EQ464">
        <v>0.06483120000000001</v>
      </c>
      <c r="ER464">
        <v>0</v>
      </c>
      <c r="ES464">
        <v>23.954</v>
      </c>
      <c r="ET464">
        <v>999.9</v>
      </c>
      <c r="EU464">
        <v>69.2</v>
      </c>
      <c r="EV464">
        <v>25.6</v>
      </c>
      <c r="EW464">
        <v>23.3833</v>
      </c>
      <c r="EX464">
        <v>61.3019</v>
      </c>
      <c r="EY464">
        <v>24.6795</v>
      </c>
      <c r="EZ464">
        <v>1</v>
      </c>
      <c r="FA464">
        <v>0.000754573</v>
      </c>
      <c r="FB464">
        <v>2.16723</v>
      </c>
      <c r="FC464">
        <v>20.1851</v>
      </c>
      <c r="FD464">
        <v>5.21819</v>
      </c>
      <c r="FE464">
        <v>11.998</v>
      </c>
      <c r="FF464">
        <v>4.96465</v>
      </c>
      <c r="FG464">
        <v>3.29558</v>
      </c>
      <c r="FH464">
        <v>9999</v>
      </c>
      <c r="FI464">
        <v>9999</v>
      </c>
      <c r="FJ464">
        <v>9999</v>
      </c>
      <c r="FK464">
        <v>149.2</v>
      </c>
      <c r="FL464">
        <v>4.97095</v>
      </c>
      <c r="FM464">
        <v>1.86768</v>
      </c>
      <c r="FN464">
        <v>1.85898</v>
      </c>
      <c r="FO464">
        <v>1.86509</v>
      </c>
      <c r="FP464">
        <v>1.86309</v>
      </c>
      <c r="FQ464">
        <v>1.86445</v>
      </c>
      <c r="FR464">
        <v>1.85989</v>
      </c>
      <c r="FS464">
        <v>1.86401</v>
      </c>
      <c r="FT464">
        <v>0</v>
      </c>
      <c r="FU464">
        <v>0</v>
      </c>
      <c r="FV464">
        <v>0</v>
      </c>
      <c r="FW464">
        <v>0</v>
      </c>
      <c r="FX464" t="s">
        <v>364</v>
      </c>
      <c r="FY464" t="s">
        <v>365</v>
      </c>
      <c r="FZ464" t="s">
        <v>366</v>
      </c>
      <c r="GA464" t="s">
        <v>366</v>
      </c>
      <c r="GB464" t="s">
        <v>366</v>
      </c>
      <c r="GC464" t="s">
        <v>366</v>
      </c>
      <c r="GD464">
        <v>0</v>
      </c>
      <c r="GE464">
        <v>100</v>
      </c>
      <c r="GF464">
        <v>100</v>
      </c>
      <c r="GG464">
        <v>-9.91</v>
      </c>
      <c r="GH464">
        <v>-0.0905</v>
      </c>
      <c r="GI464">
        <v>-2.868309889394353</v>
      </c>
      <c r="GJ464">
        <v>-0.006773961979547998</v>
      </c>
      <c r="GK464">
        <v>-8.296070481250098E-08</v>
      </c>
      <c r="GL464">
        <v>3.322967193956903E-10</v>
      </c>
      <c r="GM464">
        <v>-0.07871069313407227</v>
      </c>
      <c r="GN464">
        <v>-0.00208336341840114</v>
      </c>
      <c r="GO464">
        <v>8.801746095907445E-05</v>
      </c>
      <c r="GP464">
        <v>-2.677693255255651E-07</v>
      </c>
      <c r="GQ464">
        <v>3</v>
      </c>
      <c r="GR464">
        <v>2052</v>
      </c>
      <c r="GS464">
        <v>2</v>
      </c>
      <c r="GT464">
        <v>18</v>
      </c>
      <c r="GU464">
        <v>71.59999999999999</v>
      </c>
      <c r="GV464">
        <v>71.59999999999999</v>
      </c>
      <c r="GW464">
        <v>2.47681</v>
      </c>
      <c r="GX464">
        <v>2.37061</v>
      </c>
      <c r="GY464">
        <v>1.44775</v>
      </c>
      <c r="GZ464">
        <v>2.32178</v>
      </c>
      <c r="HA464">
        <v>1.55151</v>
      </c>
      <c r="HB464">
        <v>2.37427</v>
      </c>
      <c r="HC464">
        <v>30.7604</v>
      </c>
      <c r="HD464">
        <v>14.2634</v>
      </c>
      <c r="HE464">
        <v>18</v>
      </c>
      <c r="HF464">
        <v>617.822</v>
      </c>
      <c r="HG464">
        <v>427.628</v>
      </c>
      <c r="HH464">
        <v>20.7963</v>
      </c>
      <c r="HI464">
        <v>26.8774</v>
      </c>
      <c r="HJ464">
        <v>30.0005</v>
      </c>
      <c r="HK464">
        <v>26.8533</v>
      </c>
      <c r="HL464">
        <v>26.789</v>
      </c>
      <c r="HM464">
        <v>49.6567</v>
      </c>
      <c r="HN464">
        <v>46.2394</v>
      </c>
      <c r="HO464">
        <v>0</v>
      </c>
      <c r="HP464">
        <v>20.777</v>
      </c>
      <c r="HQ464">
        <v>1128.24</v>
      </c>
      <c r="HR464">
        <v>14.1821</v>
      </c>
      <c r="HS464">
        <v>99.79089999999999</v>
      </c>
      <c r="HT464">
        <v>101.163</v>
      </c>
    </row>
    <row r="465" spans="1:228">
      <c r="A465">
        <v>449</v>
      </c>
      <c r="B465">
        <v>1728495256</v>
      </c>
      <c r="C465">
        <v>4318.5</v>
      </c>
      <c r="D465" t="s">
        <v>1268</v>
      </c>
      <c r="E465" t="s">
        <v>1269</v>
      </c>
      <c r="F465">
        <v>5</v>
      </c>
      <c r="G465" t="s">
        <v>357</v>
      </c>
      <c r="H465" t="s">
        <v>1090</v>
      </c>
      <c r="I465" t="s">
        <v>359</v>
      </c>
      <c r="J465" t="s">
        <v>1091</v>
      </c>
      <c r="K465">
        <v>1728495248.5</v>
      </c>
      <c r="L465">
        <f>(M465)/1000</f>
        <v>0</v>
      </c>
      <c r="M465">
        <f>IF(BH465, AP465, AJ465)</f>
        <v>0</v>
      </c>
      <c r="N465">
        <f>IF(BH465, AK465, AI465)</f>
        <v>0</v>
      </c>
      <c r="O465">
        <f>BJ465 - IF(AW465&gt;1, N465*BD465*100.0/(AY465), 0)</f>
        <v>0</v>
      </c>
      <c r="P465">
        <f>((V465-L465/2)*O465-N465)/(V465+L465/2)</f>
        <v>0</v>
      </c>
      <c r="Q465">
        <f>P465*(BQ465+BR465)/1000.0</f>
        <v>0</v>
      </c>
      <c r="R465">
        <f>(BJ465 - IF(AW465&gt;1, N465*BD465*100.0/(AY465), 0))*(BQ465+BR465)/1000.0</f>
        <v>0</v>
      </c>
      <c r="S465">
        <f>2.0/((1/U465-1/T465)+SIGN(U465)*SQRT((1/U465-1/T465)*(1/U465-1/T465) + 4*BE465/((BE465+1)*(BE465+1))*(2*1/U465*1/T465-1/T465*1/T465)))</f>
        <v>0</v>
      </c>
      <c r="T465">
        <f>IF(LEFT(BF465,1)&lt;&gt;"0",IF(LEFT(BF465,1)="1",3.0,BG465),$D$5+$E$5*(BX465*BQ465/($K$5*1000))+$F$5*(BX465*BQ465/($K$5*1000))*MAX(MIN(BD465,$J$5),$I$5)*MAX(MIN(BD465,$J$5),$I$5)+$G$5*MAX(MIN(BD465,$J$5),$I$5)*(BX465*BQ465/($K$5*1000))+$H$5*(BX465*BQ465/($K$5*1000))*(BX465*BQ465/($K$5*1000)))</f>
        <v>0</v>
      </c>
      <c r="U465">
        <f>L465*(1000-(1000*0.61365*exp(17.502*Y465/(240.97+Y465))/(BQ465+BR465)+BL465)/2)/(1000*0.61365*exp(17.502*Y465/(240.97+Y465))/(BQ465+BR465)-BL465)</f>
        <v>0</v>
      </c>
      <c r="V465">
        <f>1/((BE465+1)/(S465/1.6)+1/(T465/1.37)) + BE465/((BE465+1)/(S465/1.6) + BE465/(T465/1.37))</f>
        <v>0</v>
      </c>
      <c r="W465">
        <f>(AZ465*BC465)</f>
        <v>0</v>
      </c>
      <c r="X465">
        <f>(BS465+(W465+2*0.95*5.67E-8*(((BS465+$B$7)+273)^4-(BS465+273)^4)-44100*L465)/(1.84*29.3*T465+8*0.95*5.67E-8*(BS465+273)^3))</f>
        <v>0</v>
      </c>
      <c r="Y465">
        <f>($C$7*BT465+$D$7*BU465+$E$7*X465)</f>
        <v>0</v>
      </c>
      <c r="Z465">
        <f>0.61365*exp(17.502*Y465/(240.97+Y465))</f>
        <v>0</v>
      </c>
      <c r="AA465">
        <f>(AB465/AC465*100)</f>
        <v>0</v>
      </c>
      <c r="AB465">
        <f>BL465*(BQ465+BR465)/1000</f>
        <v>0</v>
      </c>
      <c r="AC465">
        <f>0.61365*exp(17.502*BS465/(240.97+BS465))</f>
        <v>0</v>
      </c>
      <c r="AD465">
        <f>(Z465-BL465*(BQ465+BR465)/1000)</f>
        <v>0</v>
      </c>
      <c r="AE465">
        <f>(-L465*44100)</f>
        <v>0</v>
      </c>
      <c r="AF465">
        <f>2*29.3*T465*0.92*(BS465-Y465)</f>
        <v>0</v>
      </c>
      <c r="AG465">
        <f>2*0.95*5.67E-8*(((BS465+$B$7)+273)^4-(Y465+273)^4)</f>
        <v>0</v>
      </c>
      <c r="AH465">
        <f>W465+AG465+AE465+AF465</f>
        <v>0</v>
      </c>
      <c r="AI465">
        <f>BP465*AW465*(BK465-BJ465*(1000-AW465*BM465)/(1000-AW465*BL465))/(100*BD465)</f>
        <v>0</v>
      </c>
      <c r="AJ465">
        <f>1000*BP465*AW465*(BL465-BM465)/(100*BD465*(1000-AW465*BL465))</f>
        <v>0</v>
      </c>
      <c r="AK465">
        <f>(AL465 - AM465 - BQ465*1E3/(8.314*(BS465+273.15)) * AO465/BP465 * AN465) * BP465/(100*BD465) * (1000 - BM465)/1000</f>
        <v>0</v>
      </c>
      <c r="AL465">
        <v>1133.250690490426</v>
      </c>
      <c r="AM465">
        <v>1108.492424242424</v>
      </c>
      <c r="AN465">
        <v>2.514416290582492</v>
      </c>
      <c r="AO465">
        <v>66.78554749712461</v>
      </c>
      <c r="AP465">
        <f>(AR465 - AQ465 + BQ465*1E3/(8.314*(BS465+273.15)) * AT465/BP465 * AS465) * BP465/(100*BD465) * 1000/(1000 - AR465)</f>
        <v>0</v>
      </c>
      <c r="AQ465">
        <v>14.22562677509174</v>
      </c>
      <c r="AR465">
        <v>15.97167818181818</v>
      </c>
      <c r="AS465">
        <v>-0.000272939410902181</v>
      </c>
      <c r="AT465">
        <v>79.48988405471586</v>
      </c>
      <c r="AU465">
        <v>0</v>
      </c>
      <c r="AV465">
        <v>0</v>
      </c>
      <c r="AW465">
        <f>IF(AU465*$H$13&gt;=AY465,1.0,(AY465/(AY465-AU465*$H$13)))</f>
        <v>0</v>
      </c>
      <c r="AX465">
        <f>(AW465-1)*100</f>
        <v>0</v>
      </c>
      <c r="AY465">
        <f>MAX(0,($B$13+$C$13*BX465)/(1+$D$13*BX465)*BQ465/(BS465+273)*$E$13)</f>
        <v>0</v>
      </c>
      <c r="AZ465">
        <f>$B$11*BY465+$C$11*BZ465+$F$11*CK465*(1-CN465)</f>
        <v>0</v>
      </c>
      <c r="BA465">
        <f>AZ465*BB465</f>
        <v>0</v>
      </c>
      <c r="BB465">
        <f>($B$11*$D$9+$C$11*$D$9+$F$11*((CX465+CP465)/MAX(CX465+CP465+CY465, 0.1)*$I$9+CY465/MAX(CX465+CP465+CY465, 0.1)*$J$9))/($B$11+$C$11+$F$11)</f>
        <v>0</v>
      </c>
      <c r="BC465">
        <f>($B$11*$K$9+$C$11*$K$9+$F$11*((CX465+CP465)/MAX(CX465+CP465+CY465, 0.1)*$P$9+CY465/MAX(CX465+CP465+CY465, 0.1)*$Q$9))/($B$11+$C$11+$F$11)</f>
        <v>0</v>
      </c>
      <c r="BD465">
        <v>6</v>
      </c>
      <c r="BE465">
        <v>0.5</v>
      </c>
      <c r="BF465" t="s">
        <v>361</v>
      </c>
      <c r="BG465">
        <v>2</v>
      </c>
      <c r="BH465" t="b">
        <v>1</v>
      </c>
      <c r="BI465">
        <v>1728495248.5</v>
      </c>
      <c r="BJ465">
        <v>1073.488888888889</v>
      </c>
      <c r="BK465">
        <v>1104.659259259259</v>
      </c>
      <c r="BL465">
        <v>16.00214444444444</v>
      </c>
      <c r="BM465">
        <v>14.22026296296296</v>
      </c>
      <c r="BN465">
        <v>1083.37</v>
      </c>
      <c r="BO465">
        <v>16.09272592592593</v>
      </c>
      <c r="BP465">
        <v>600.0071111111112</v>
      </c>
      <c r="BQ465">
        <v>97.51461481481481</v>
      </c>
      <c r="BR465">
        <v>0.09989994074074075</v>
      </c>
      <c r="BS465">
        <v>24.72306296296296</v>
      </c>
      <c r="BT465">
        <v>25.02086666666667</v>
      </c>
      <c r="BU465">
        <v>999.9000000000001</v>
      </c>
      <c r="BV465">
        <v>0</v>
      </c>
      <c r="BW465">
        <v>0</v>
      </c>
      <c r="BX465">
        <v>10001.91814814815</v>
      </c>
      <c r="BY465">
        <v>0</v>
      </c>
      <c r="BZ465">
        <v>76.09284074074074</v>
      </c>
      <c r="CA465">
        <v>-31.17043703703704</v>
      </c>
      <c r="CB465">
        <v>1090.945925925926</v>
      </c>
      <c r="CC465">
        <v>1120.593703703704</v>
      </c>
      <c r="CD465">
        <v>1.781894074074074</v>
      </c>
      <c r="CE465">
        <v>1104.659259259259</v>
      </c>
      <c r="CF465">
        <v>14.22026296296296</v>
      </c>
      <c r="CG465">
        <v>1.560444814814815</v>
      </c>
      <c r="CH465">
        <v>1.386683333333333</v>
      </c>
      <c r="CI465">
        <v>13.57363333333334</v>
      </c>
      <c r="CJ465">
        <v>11.7728</v>
      </c>
      <c r="CK465">
        <v>1600.011111111111</v>
      </c>
      <c r="CL465">
        <v>0.6919822592592593</v>
      </c>
      <c r="CM465">
        <v>0.3080177407407407</v>
      </c>
      <c r="CN465">
        <v>0</v>
      </c>
      <c r="CO465">
        <v>2.181085185185185</v>
      </c>
      <c r="CP465">
        <v>0</v>
      </c>
      <c r="CQ465">
        <v>5499.094444444445</v>
      </c>
      <c r="CR465">
        <v>13790.17407407408</v>
      </c>
      <c r="CS465">
        <v>39.1224074074074</v>
      </c>
      <c r="CT465">
        <v>39.89566666666666</v>
      </c>
      <c r="CU465">
        <v>39.752</v>
      </c>
      <c r="CV465">
        <v>38.01133333333333</v>
      </c>
      <c r="CW465">
        <v>38.2752962962963</v>
      </c>
      <c r="CX465">
        <v>1107.178148148148</v>
      </c>
      <c r="CY465">
        <v>492.8329629629629</v>
      </c>
      <c r="CZ465">
        <v>0</v>
      </c>
      <c r="DA465">
        <v>1728495313</v>
      </c>
      <c r="DB465">
        <v>0</v>
      </c>
      <c r="DC465">
        <v>1728490956.5</v>
      </c>
      <c r="DD465" t="s">
        <v>362</v>
      </c>
      <c r="DE465">
        <v>1728490952.5</v>
      </c>
      <c r="DF465">
        <v>1728490956.5</v>
      </c>
      <c r="DG465">
        <v>1</v>
      </c>
      <c r="DH465">
        <v>-0.065</v>
      </c>
      <c r="DI465">
        <v>-0.008</v>
      </c>
      <c r="DJ465">
        <v>-3.246</v>
      </c>
      <c r="DK465">
        <v>-0.091</v>
      </c>
      <c r="DL465">
        <v>52</v>
      </c>
      <c r="DM465">
        <v>15</v>
      </c>
      <c r="DN465">
        <v>0.25</v>
      </c>
      <c r="DO465">
        <v>0.13</v>
      </c>
      <c r="DP465">
        <v>-31.2116625</v>
      </c>
      <c r="DQ465">
        <v>1.000542213883622</v>
      </c>
      <c r="DR465">
        <v>0.2042796804475422</v>
      </c>
      <c r="DS465">
        <v>0</v>
      </c>
      <c r="DT465">
        <v>1.79525025</v>
      </c>
      <c r="DU465">
        <v>-0.2968960975609785</v>
      </c>
      <c r="DV465">
        <v>0.02861958747846481</v>
      </c>
      <c r="DW465">
        <v>0</v>
      </c>
      <c r="DX465">
        <v>0</v>
      </c>
      <c r="DY465">
        <v>2</v>
      </c>
      <c r="DZ465" t="s">
        <v>386</v>
      </c>
      <c r="EA465">
        <v>3.22974</v>
      </c>
      <c r="EB465">
        <v>2.70416</v>
      </c>
      <c r="EC465">
        <v>0.19767</v>
      </c>
      <c r="ED465">
        <v>0.200579</v>
      </c>
      <c r="EE465">
        <v>0.08367579999999999</v>
      </c>
      <c r="EF465">
        <v>0.07704030000000001</v>
      </c>
      <c r="EG465">
        <v>26340</v>
      </c>
      <c r="EH465">
        <v>25565.8</v>
      </c>
      <c r="EI465">
        <v>31441.6</v>
      </c>
      <c r="EJ465">
        <v>30319.8</v>
      </c>
      <c r="EK465">
        <v>38602.6</v>
      </c>
      <c r="EL465">
        <v>37004.1</v>
      </c>
      <c r="EM465">
        <v>44073.2</v>
      </c>
      <c r="EN465">
        <v>42334.3</v>
      </c>
      <c r="EO465">
        <v>2.15158</v>
      </c>
      <c r="EP465">
        <v>1.85203</v>
      </c>
      <c r="EQ465">
        <v>0.0651926</v>
      </c>
      <c r="ER465">
        <v>0</v>
      </c>
      <c r="ES465">
        <v>23.9531</v>
      </c>
      <c r="ET465">
        <v>999.9</v>
      </c>
      <c r="EU465">
        <v>69.2</v>
      </c>
      <c r="EV465">
        <v>25.6</v>
      </c>
      <c r="EW465">
        <v>23.3849</v>
      </c>
      <c r="EX465">
        <v>60.9819</v>
      </c>
      <c r="EY465">
        <v>24.6995</v>
      </c>
      <c r="EZ465">
        <v>1</v>
      </c>
      <c r="FA465">
        <v>0.00117124</v>
      </c>
      <c r="FB465">
        <v>2.16712</v>
      </c>
      <c r="FC465">
        <v>20.1853</v>
      </c>
      <c r="FD465">
        <v>5.21864</v>
      </c>
      <c r="FE465">
        <v>11.998</v>
      </c>
      <c r="FF465">
        <v>4.9647</v>
      </c>
      <c r="FG465">
        <v>3.29568</v>
      </c>
      <c r="FH465">
        <v>9999</v>
      </c>
      <c r="FI465">
        <v>9999</v>
      </c>
      <c r="FJ465">
        <v>9999</v>
      </c>
      <c r="FK465">
        <v>149.2</v>
      </c>
      <c r="FL465">
        <v>4.97096</v>
      </c>
      <c r="FM465">
        <v>1.86768</v>
      </c>
      <c r="FN465">
        <v>1.85898</v>
      </c>
      <c r="FO465">
        <v>1.86508</v>
      </c>
      <c r="FP465">
        <v>1.86309</v>
      </c>
      <c r="FQ465">
        <v>1.86445</v>
      </c>
      <c r="FR465">
        <v>1.85989</v>
      </c>
      <c r="FS465">
        <v>1.864</v>
      </c>
      <c r="FT465">
        <v>0</v>
      </c>
      <c r="FU465">
        <v>0</v>
      </c>
      <c r="FV465">
        <v>0</v>
      </c>
      <c r="FW465">
        <v>0</v>
      </c>
      <c r="FX465" t="s">
        <v>364</v>
      </c>
      <c r="FY465" t="s">
        <v>365</v>
      </c>
      <c r="FZ465" t="s">
        <v>366</v>
      </c>
      <c r="GA465" t="s">
        <v>366</v>
      </c>
      <c r="GB465" t="s">
        <v>366</v>
      </c>
      <c r="GC465" t="s">
        <v>366</v>
      </c>
      <c r="GD465">
        <v>0</v>
      </c>
      <c r="GE465">
        <v>100</v>
      </c>
      <c r="GF465">
        <v>100</v>
      </c>
      <c r="GG465">
        <v>-9.99</v>
      </c>
      <c r="GH465">
        <v>-0.0906</v>
      </c>
      <c r="GI465">
        <v>-2.868309889394353</v>
      </c>
      <c r="GJ465">
        <v>-0.006773961979547998</v>
      </c>
      <c r="GK465">
        <v>-8.296070481250098E-08</v>
      </c>
      <c r="GL465">
        <v>3.322967193956903E-10</v>
      </c>
      <c r="GM465">
        <v>-0.07871069313407227</v>
      </c>
      <c r="GN465">
        <v>-0.00208336341840114</v>
      </c>
      <c r="GO465">
        <v>8.801746095907445E-05</v>
      </c>
      <c r="GP465">
        <v>-2.677693255255651E-07</v>
      </c>
      <c r="GQ465">
        <v>3</v>
      </c>
      <c r="GR465">
        <v>2052</v>
      </c>
      <c r="GS465">
        <v>2</v>
      </c>
      <c r="GT465">
        <v>18</v>
      </c>
      <c r="GU465">
        <v>71.7</v>
      </c>
      <c r="GV465">
        <v>71.7</v>
      </c>
      <c r="GW465">
        <v>2.50122</v>
      </c>
      <c r="GX465">
        <v>2.36694</v>
      </c>
      <c r="GY465">
        <v>1.44897</v>
      </c>
      <c r="GZ465">
        <v>2.32178</v>
      </c>
      <c r="HA465">
        <v>1.55151</v>
      </c>
      <c r="HB465">
        <v>2.323</v>
      </c>
      <c r="HC465">
        <v>30.7604</v>
      </c>
      <c r="HD465">
        <v>14.2459</v>
      </c>
      <c r="HE465">
        <v>18</v>
      </c>
      <c r="HF465">
        <v>617.883</v>
      </c>
      <c r="HG465">
        <v>427.473</v>
      </c>
      <c r="HH465">
        <v>20.7719</v>
      </c>
      <c r="HI465">
        <v>26.8822</v>
      </c>
      <c r="HJ465">
        <v>30.0004</v>
      </c>
      <c r="HK465">
        <v>26.8573</v>
      </c>
      <c r="HL465">
        <v>26.7937</v>
      </c>
      <c r="HM465">
        <v>50.1032</v>
      </c>
      <c r="HN465">
        <v>46.2394</v>
      </c>
      <c r="HO465">
        <v>0</v>
      </c>
      <c r="HP465">
        <v>20.7585</v>
      </c>
      <c r="HQ465">
        <v>1138.27</v>
      </c>
      <c r="HR465">
        <v>14.2117</v>
      </c>
      <c r="HS465">
        <v>99.79000000000001</v>
      </c>
      <c r="HT465">
        <v>101.162</v>
      </c>
    </row>
    <row r="466" spans="1:228">
      <c r="A466">
        <v>450</v>
      </c>
      <c r="B466">
        <v>1728495261</v>
      </c>
      <c r="C466">
        <v>4323.5</v>
      </c>
      <c r="D466" t="s">
        <v>1270</v>
      </c>
      <c r="E466" t="s">
        <v>1271</v>
      </c>
      <c r="F466">
        <v>5</v>
      </c>
      <c r="G466" t="s">
        <v>357</v>
      </c>
      <c r="H466" t="s">
        <v>1090</v>
      </c>
      <c r="I466" t="s">
        <v>359</v>
      </c>
      <c r="J466" t="s">
        <v>1091</v>
      </c>
      <c r="K466">
        <v>1728495253.214286</v>
      </c>
      <c r="L466">
        <f>(M466)/1000</f>
        <v>0</v>
      </c>
      <c r="M466">
        <f>IF(BH466, AP466, AJ466)</f>
        <v>0</v>
      </c>
      <c r="N466">
        <f>IF(BH466, AK466, AI466)</f>
        <v>0</v>
      </c>
      <c r="O466">
        <f>BJ466 - IF(AW466&gt;1, N466*BD466*100.0/(AY466), 0)</f>
        <v>0</v>
      </c>
      <c r="P466">
        <f>((V466-L466/2)*O466-N466)/(V466+L466/2)</f>
        <v>0</v>
      </c>
      <c r="Q466">
        <f>P466*(BQ466+BR466)/1000.0</f>
        <v>0</v>
      </c>
      <c r="R466">
        <f>(BJ466 - IF(AW466&gt;1, N466*BD466*100.0/(AY466), 0))*(BQ466+BR466)/1000.0</f>
        <v>0</v>
      </c>
      <c r="S466">
        <f>2.0/((1/U466-1/T466)+SIGN(U466)*SQRT((1/U466-1/T466)*(1/U466-1/T466) + 4*BE466/((BE466+1)*(BE466+1))*(2*1/U466*1/T466-1/T466*1/T466)))</f>
        <v>0</v>
      </c>
      <c r="T466">
        <f>IF(LEFT(BF466,1)&lt;&gt;"0",IF(LEFT(BF466,1)="1",3.0,BG466),$D$5+$E$5*(BX466*BQ466/($K$5*1000))+$F$5*(BX466*BQ466/($K$5*1000))*MAX(MIN(BD466,$J$5),$I$5)*MAX(MIN(BD466,$J$5),$I$5)+$G$5*MAX(MIN(BD466,$J$5),$I$5)*(BX466*BQ466/($K$5*1000))+$H$5*(BX466*BQ466/($K$5*1000))*(BX466*BQ466/($K$5*1000)))</f>
        <v>0</v>
      </c>
      <c r="U466">
        <f>L466*(1000-(1000*0.61365*exp(17.502*Y466/(240.97+Y466))/(BQ466+BR466)+BL466)/2)/(1000*0.61365*exp(17.502*Y466/(240.97+Y466))/(BQ466+BR466)-BL466)</f>
        <v>0</v>
      </c>
      <c r="V466">
        <f>1/((BE466+1)/(S466/1.6)+1/(T466/1.37)) + BE466/((BE466+1)/(S466/1.6) + BE466/(T466/1.37))</f>
        <v>0</v>
      </c>
      <c r="W466">
        <f>(AZ466*BC466)</f>
        <v>0</v>
      </c>
      <c r="X466">
        <f>(BS466+(W466+2*0.95*5.67E-8*(((BS466+$B$7)+273)^4-(BS466+273)^4)-44100*L466)/(1.84*29.3*T466+8*0.95*5.67E-8*(BS466+273)^3))</f>
        <v>0</v>
      </c>
      <c r="Y466">
        <f>($C$7*BT466+$D$7*BU466+$E$7*X466)</f>
        <v>0</v>
      </c>
      <c r="Z466">
        <f>0.61365*exp(17.502*Y466/(240.97+Y466))</f>
        <v>0</v>
      </c>
      <c r="AA466">
        <f>(AB466/AC466*100)</f>
        <v>0</v>
      </c>
      <c r="AB466">
        <f>BL466*(BQ466+BR466)/1000</f>
        <v>0</v>
      </c>
      <c r="AC466">
        <f>0.61365*exp(17.502*BS466/(240.97+BS466))</f>
        <v>0</v>
      </c>
      <c r="AD466">
        <f>(Z466-BL466*(BQ466+BR466)/1000)</f>
        <v>0</v>
      </c>
      <c r="AE466">
        <f>(-L466*44100)</f>
        <v>0</v>
      </c>
      <c r="AF466">
        <f>2*29.3*T466*0.92*(BS466-Y466)</f>
        <v>0</v>
      </c>
      <c r="AG466">
        <f>2*0.95*5.67E-8*(((BS466+$B$7)+273)^4-(Y466+273)^4)</f>
        <v>0</v>
      </c>
      <c r="AH466">
        <f>W466+AG466+AE466+AF466</f>
        <v>0</v>
      </c>
      <c r="AI466">
        <f>BP466*AW466*(BK466-BJ466*(1000-AW466*BM466)/(1000-AW466*BL466))/(100*BD466)</f>
        <v>0</v>
      </c>
      <c r="AJ466">
        <f>1000*BP466*AW466*(BL466-BM466)/(100*BD466*(1000-AW466*BL466))</f>
        <v>0</v>
      </c>
      <c r="AK466">
        <f>(AL466 - AM466 - BQ466*1E3/(8.314*(BS466+273.15)) * AO466/BP466 * AN466) * BP466/(100*BD466) * (1000 - BM466)/1000</f>
        <v>0</v>
      </c>
      <c r="AL466">
        <v>1146.338542792751</v>
      </c>
      <c r="AM466">
        <v>1121.318545454545</v>
      </c>
      <c r="AN466">
        <v>2.575351595978924</v>
      </c>
      <c r="AO466">
        <v>66.78554749712461</v>
      </c>
      <c r="AP466">
        <f>(AR466 - AQ466 + BQ466*1E3/(8.314*(BS466+273.15)) * AT466/BP466 * AS466) * BP466/(100*BD466) * 1000/(1000 - AR466)</f>
        <v>0</v>
      </c>
      <c r="AQ466">
        <v>14.23103971559041</v>
      </c>
      <c r="AR466">
        <v>15.95009818181817</v>
      </c>
      <c r="AS466">
        <v>-0.001900595815879249</v>
      </c>
      <c r="AT466">
        <v>79.48988405471586</v>
      </c>
      <c r="AU466">
        <v>0</v>
      </c>
      <c r="AV466">
        <v>0</v>
      </c>
      <c r="AW466">
        <f>IF(AU466*$H$13&gt;=AY466,1.0,(AY466/(AY466-AU466*$H$13)))</f>
        <v>0</v>
      </c>
      <c r="AX466">
        <f>(AW466-1)*100</f>
        <v>0</v>
      </c>
      <c r="AY466">
        <f>MAX(0,($B$13+$C$13*BX466)/(1+$D$13*BX466)*BQ466/(BS466+273)*$E$13)</f>
        <v>0</v>
      </c>
      <c r="AZ466">
        <f>$B$11*BY466+$C$11*BZ466+$F$11*CK466*(1-CN466)</f>
        <v>0</v>
      </c>
      <c r="BA466">
        <f>AZ466*BB466</f>
        <v>0</v>
      </c>
      <c r="BB466">
        <f>($B$11*$D$9+$C$11*$D$9+$F$11*((CX466+CP466)/MAX(CX466+CP466+CY466, 0.1)*$I$9+CY466/MAX(CX466+CP466+CY466, 0.1)*$J$9))/($B$11+$C$11+$F$11)</f>
        <v>0</v>
      </c>
      <c r="BC466">
        <f>($B$11*$K$9+$C$11*$K$9+$F$11*((CX466+CP466)/MAX(CX466+CP466+CY466, 0.1)*$P$9+CY466/MAX(CX466+CP466+CY466, 0.1)*$Q$9))/($B$11+$C$11+$F$11)</f>
        <v>0</v>
      </c>
      <c r="BD466">
        <v>6</v>
      </c>
      <c r="BE466">
        <v>0.5</v>
      </c>
      <c r="BF466" t="s">
        <v>361</v>
      </c>
      <c r="BG466">
        <v>2</v>
      </c>
      <c r="BH466" t="b">
        <v>1</v>
      </c>
      <c r="BI466">
        <v>1728495253.214286</v>
      </c>
      <c r="BJ466">
        <v>1085.212857142857</v>
      </c>
      <c r="BK466">
        <v>1116.407857142857</v>
      </c>
      <c r="BL466">
        <v>15.98223571428571</v>
      </c>
      <c r="BM466">
        <v>14.22568571428572</v>
      </c>
      <c r="BN466">
        <v>1095.161428571429</v>
      </c>
      <c r="BO466">
        <v>16.07281428571429</v>
      </c>
      <c r="BP466">
        <v>599.9916071428571</v>
      </c>
      <c r="BQ466">
        <v>97.51466428571428</v>
      </c>
      <c r="BR466">
        <v>0.09993894642857142</v>
      </c>
      <c r="BS466">
        <v>24.71662857142857</v>
      </c>
      <c r="BT466">
        <v>25.01953571428572</v>
      </c>
      <c r="BU466">
        <v>999.9000000000002</v>
      </c>
      <c r="BV466">
        <v>0</v>
      </c>
      <c r="BW466">
        <v>0</v>
      </c>
      <c r="BX466">
        <v>9998.945714285715</v>
      </c>
      <c r="BY466">
        <v>0</v>
      </c>
      <c r="BZ466">
        <v>76.11354285714285</v>
      </c>
      <c r="CA466">
        <v>-31.19495357142857</v>
      </c>
      <c r="CB466">
        <v>1102.838214285714</v>
      </c>
      <c r="CC466">
        <v>1132.5175</v>
      </c>
      <c r="CD466">
        <v>1.756560714285714</v>
      </c>
      <c r="CE466">
        <v>1116.407857142857</v>
      </c>
      <c r="CF466">
        <v>14.22568571428572</v>
      </c>
      <c r="CG466">
        <v>1.558503928571428</v>
      </c>
      <c r="CH466">
        <v>1.387213928571428</v>
      </c>
      <c r="CI466">
        <v>13.55451428571429</v>
      </c>
      <c r="CJ466">
        <v>11.77858571428571</v>
      </c>
      <c r="CK466">
        <v>1600.014642857142</v>
      </c>
      <c r="CL466">
        <v>0.691986857142857</v>
      </c>
      <c r="CM466">
        <v>0.3080131428571428</v>
      </c>
      <c r="CN466">
        <v>0</v>
      </c>
      <c r="CO466">
        <v>2.189807142857143</v>
      </c>
      <c r="CP466">
        <v>0</v>
      </c>
      <c r="CQ466">
        <v>5491.280357142858</v>
      </c>
      <c r="CR466">
        <v>13790.23928571429</v>
      </c>
      <c r="CS466">
        <v>39.08453571428571</v>
      </c>
      <c r="CT466">
        <v>39.86371428571427</v>
      </c>
      <c r="CU466">
        <v>39.70953571428571</v>
      </c>
      <c r="CV466">
        <v>37.97296428571428</v>
      </c>
      <c r="CW466">
        <v>38.23642857142857</v>
      </c>
      <c r="CX466">
        <v>1107.187857142857</v>
      </c>
      <c r="CY466">
        <v>492.8267857142856</v>
      </c>
      <c r="CZ466">
        <v>0</v>
      </c>
      <c r="DA466">
        <v>1728495317.8</v>
      </c>
      <c r="DB466">
        <v>0</v>
      </c>
      <c r="DC466">
        <v>1728490956.5</v>
      </c>
      <c r="DD466" t="s">
        <v>362</v>
      </c>
      <c r="DE466">
        <v>1728490952.5</v>
      </c>
      <c r="DF466">
        <v>1728490956.5</v>
      </c>
      <c r="DG466">
        <v>1</v>
      </c>
      <c r="DH466">
        <v>-0.065</v>
      </c>
      <c r="DI466">
        <v>-0.008</v>
      </c>
      <c r="DJ466">
        <v>-3.246</v>
      </c>
      <c r="DK466">
        <v>-0.091</v>
      </c>
      <c r="DL466">
        <v>52</v>
      </c>
      <c r="DM466">
        <v>15</v>
      </c>
      <c r="DN466">
        <v>0.25</v>
      </c>
      <c r="DO466">
        <v>0.13</v>
      </c>
      <c r="DP466">
        <v>-31.25358536585366</v>
      </c>
      <c r="DQ466">
        <v>-0.276875958188165</v>
      </c>
      <c r="DR466">
        <v>0.2303743597701364</v>
      </c>
      <c r="DS466">
        <v>0</v>
      </c>
      <c r="DT466">
        <v>1.773476097560976</v>
      </c>
      <c r="DU466">
        <v>-0.319914355400701</v>
      </c>
      <c r="DV466">
        <v>0.03157138576947671</v>
      </c>
      <c r="DW466">
        <v>0</v>
      </c>
      <c r="DX466">
        <v>0</v>
      </c>
      <c r="DY466">
        <v>2</v>
      </c>
      <c r="DZ466" t="s">
        <v>386</v>
      </c>
      <c r="EA466">
        <v>3.22972</v>
      </c>
      <c r="EB466">
        <v>2.70419</v>
      </c>
      <c r="EC466">
        <v>0.199111</v>
      </c>
      <c r="ED466">
        <v>0.202027</v>
      </c>
      <c r="EE466">
        <v>0.083589</v>
      </c>
      <c r="EF466">
        <v>0.077058</v>
      </c>
      <c r="EG466">
        <v>26292.4</v>
      </c>
      <c r="EH466">
        <v>25519.3</v>
      </c>
      <c r="EI466">
        <v>31441.2</v>
      </c>
      <c r="EJ466">
        <v>30319.5</v>
      </c>
      <c r="EK466">
        <v>38605.7</v>
      </c>
      <c r="EL466">
        <v>37003.2</v>
      </c>
      <c r="EM466">
        <v>44072.5</v>
      </c>
      <c r="EN466">
        <v>42334</v>
      </c>
      <c r="EO466">
        <v>2.15132</v>
      </c>
      <c r="EP466">
        <v>1.85225</v>
      </c>
      <c r="EQ466">
        <v>0.06438049999999999</v>
      </c>
      <c r="ER466">
        <v>0</v>
      </c>
      <c r="ES466">
        <v>23.952</v>
      </c>
      <c r="ET466">
        <v>999.9</v>
      </c>
      <c r="EU466">
        <v>69.2</v>
      </c>
      <c r="EV466">
        <v>25.6</v>
      </c>
      <c r="EW466">
        <v>23.3824</v>
      </c>
      <c r="EX466">
        <v>61.0219</v>
      </c>
      <c r="EY466">
        <v>24.4832</v>
      </c>
      <c r="EZ466">
        <v>1</v>
      </c>
      <c r="FA466">
        <v>0.00158537</v>
      </c>
      <c r="FB466">
        <v>2.16543</v>
      </c>
      <c r="FC466">
        <v>20.1853</v>
      </c>
      <c r="FD466">
        <v>5.21864</v>
      </c>
      <c r="FE466">
        <v>11.998</v>
      </c>
      <c r="FF466">
        <v>4.96455</v>
      </c>
      <c r="FG466">
        <v>3.29568</v>
      </c>
      <c r="FH466">
        <v>9999</v>
      </c>
      <c r="FI466">
        <v>9999</v>
      </c>
      <c r="FJ466">
        <v>9999</v>
      </c>
      <c r="FK466">
        <v>149.2</v>
      </c>
      <c r="FL466">
        <v>4.97095</v>
      </c>
      <c r="FM466">
        <v>1.86768</v>
      </c>
      <c r="FN466">
        <v>1.85898</v>
      </c>
      <c r="FO466">
        <v>1.8651</v>
      </c>
      <c r="FP466">
        <v>1.86309</v>
      </c>
      <c r="FQ466">
        <v>1.86445</v>
      </c>
      <c r="FR466">
        <v>1.85988</v>
      </c>
      <c r="FS466">
        <v>1.86401</v>
      </c>
      <c r="FT466">
        <v>0</v>
      </c>
      <c r="FU466">
        <v>0</v>
      </c>
      <c r="FV466">
        <v>0</v>
      </c>
      <c r="FW466">
        <v>0</v>
      </c>
      <c r="FX466" t="s">
        <v>364</v>
      </c>
      <c r="FY466" t="s">
        <v>365</v>
      </c>
      <c r="FZ466" t="s">
        <v>366</v>
      </c>
      <c r="GA466" t="s">
        <v>366</v>
      </c>
      <c r="GB466" t="s">
        <v>366</v>
      </c>
      <c r="GC466" t="s">
        <v>366</v>
      </c>
      <c r="GD466">
        <v>0</v>
      </c>
      <c r="GE466">
        <v>100</v>
      </c>
      <c r="GF466">
        <v>100</v>
      </c>
      <c r="GG466">
        <v>-10.07</v>
      </c>
      <c r="GH466">
        <v>-0.0906</v>
      </c>
      <c r="GI466">
        <v>-2.868309889394353</v>
      </c>
      <c r="GJ466">
        <v>-0.006773961979547998</v>
      </c>
      <c r="GK466">
        <v>-8.296070481250098E-08</v>
      </c>
      <c r="GL466">
        <v>3.322967193956903E-10</v>
      </c>
      <c r="GM466">
        <v>-0.07871069313407227</v>
      </c>
      <c r="GN466">
        <v>-0.00208336341840114</v>
      </c>
      <c r="GO466">
        <v>8.801746095907445E-05</v>
      </c>
      <c r="GP466">
        <v>-2.677693255255651E-07</v>
      </c>
      <c r="GQ466">
        <v>3</v>
      </c>
      <c r="GR466">
        <v>2052</v>
      </c>
      <c r="GS466">
        <v>2</v>
      </c>
      <c r="GT466">
        <v>18</v>
      </c>
      <c r="GU466">
        <v>71.8</v>
      </c>
      <c r="GV466">
        <v>71.7</v>
      </c>
      <c r="GW466">
        <v>2.52319</v>
      </c>
      <c r="GX466">
        <v>2.36938</v>
      </c>
      <c r="GY466">
        <v>1.44775</v>
      </c>
      <c r="GZ466">
        <v>2.32178</v>
      </c>
      <c r="HA466">
        <v>1.55151</v>
      </c>
      <c r="HB466">
        <v>2.33032</v>
      </c>
      <c r="HC466">
        <v>30.7604</v>
      </c>
      <c r="HD466">
        <v>14.2634</v>
      </c>
      <c r="HE466">
        <v>18</v>
      </c>
      <c r="HF466">
        <v>617.748</v>
      </c>
      <c r="HG466">
        <v>427.633</v>
      </c>
      <c r="HH466">
        <v>20.7534</v>
      </c>
      <c r="HI466">
        <v>26.8854</v>
      </c>
      <c r="HJ466">
        <v>30.0004</v>
      </c>
      <c r="HK466">
        <v>26.8617</v>
      </c>
      <c r="HL466">
        <v>26.7974</v>
      </c>
      <c r="HM466">
        <v>50.5675</v>
      </c>
      <c r="HN466">
        <v>46.2394</v>
      </c>
      <c r="HO466">
        <v>0</v>
      </c>
      <c r="HP466">
        <v>20.7389</v>
      </c>
      <c r="HQ466">
        <v>1153.3</v>
      </c>
      <c r="HR466">
        <v>14.2532</v>
      </c>
      <c r="HS466">
        <v>99.78870000000001</v>
      </c>
      <c r="HT466">
        <v>101.161</v>
      </c>
    </row>
    <row r="467" spans="1:228">
      <c r="A467">
        <v>451</v>
      </c>
      <c r="B467">
        <v>1728495266</v>
      </c>
      <c r="C467">
        <v>4328.5</v>
      </c>
      <c r="D467" t="s">
        <v>1272</v>
      </c>
      <c r="E467" t="s">
        <v>1273</v>
      </c>
      <c r="F467">
        <v>5</v>
      </c>
      <c r="G467" t="s">
        <v>357</v>
      </c>
      <c r="H467" t="s">
        <v>1090</v>
      </c>
      <c r="I467" t="s">
        <v>359</v>
      </c>
      <c r="J467" t="s">
        <v>1091</v>
      </c>
      <c r="K467">
        <v>1728495258.5</v>
      </c>
      <c r="L467">
        <f>(M467)/1000</f>
        <v>0</v>
      </c>
      <c r="M467">
        <f>IF(BH467, AP467, AJ467)</f>
        <v>0</v>
      </c>
      <c r="N467">
        <f>IF(BH467, AK467, AI467)</f>
        <v>0</v>
      </c>
      <c r="O467">
        <f>BJ467 - IF(AW467&gt;1, N467*BD467*100.0/(AY467), 0)</f>
        <v>0</v>
      </c>
      <c r="P467">
        <f>((V467-L467/2)*O467-N467)/(V467+L467/2)</f>
        <v>0</v>
      </c>
      <c r="Q467">
        <f>P467*(BQ467+BR467)/1000.0</f>
        <v>0</v>
      </c>
      <c r="R467">
        <f>(BJ467 - IF(AW467&gt;1, N467*BD467*100.0/(AY467), 0))*(BQ467+BR467)/1000.0</f>
        <v>0</v>
      </c>
      <c r="S467">
        <f>2.0/((1/U467-1/T467)+SIGN(U467)*SQRT((1/U467-1/T467)*(1/U467-1/T467) + 4*BE467/((BE467+1)*(BE467+1))*(2*1/U467*1/T467-1/T467*1/T467)))</f>
        <v>0</v>
      </c>
      <c r="T467">
        <f>IF(LEFT(BF467,1)&lt;&gt;"0",IF(LEFT(BF467,1)="1",3.0,BG467),$D$5+$E$5*(BX467*BQ467/($K$5*1000))+$F$5*(BX467*BQ467/($K$5*1000))*MAX(MIN(BD467,$J$5),$I$5)*MAX(MIN(BD467,$J$5),$I$5)+$G$5*MAX(MIN(BD467,$J$5),$I$5)*(BX467*BQ467/($K$5*1000))+$H$5*(BX467*BQ467/($K$5*1000))*(BX467*BQ467/($K$5*1000)))</f>
        <v>0</v>
      </c>
      <c r="U467">
        <f>L467*(1000-(1000*0.61365*exp(17.502*Y467/(240.97+Y467))/(BQ467+BR467)+BL467)/2)/(1000*0.61365*exp(17.502*Y467/(240.97+Y467))/(BQ467+BR467)-BL467)</f>
        <v>0</v>
      </c>
      <c r="V467">
        <f>1/((BE467+1)/(S467/1.6)+1/(T467/1.37)) + BE467/((BE467+1)/(S467/1.6) + BE467/(T467/1.37))</f>
        <v>0</v>
      </c>
      <c r="W467">
        <f>(AZ467*BC467)</f>
        <v>0</v>
      </c>
      <c r="X467">
        <f>(BS467+(W467+2*0.95*5.67E-8*(((BS467+$B$7)+273)^4-(BS467+273)^4)-44100*L467)/(1.84*29.3*T467+8*0.95*5.67E-8*(BS467+273)^3))</f>
        <v>0</v>
      </c>
      <c r="Y467">
        <f>($C$7*BT467+$D$7*BU467+$E$7*X467)</f>
        <v>0</v>
      </c>
      <c r="Z467">
        <f>0.61365*exp(17.502*Y467/(240.97+Y467))</f>
        <v>0</v>
      </c>
      <c r="AA467">
        <f>(AB467/AC467*100)</f>
        <v>0</v>
      </c>
      <c r="AB467">
        <f>BL467*(BQ467+BR467)/1000</f>
        <v>0</v>
      </c>
      <c r="AC467">
        <f>0.61365*exp(17.502*BS467/(240.97+BS467))</f>
        <v>0</v>
      </c>
      <c r="AD467">
        <f>(Z467-BL467*(BQ467+BR467)/1000)</f>
        <v>0</v>
      </c>
      <c r="AE467">
        <f>(-L467*44100)</f>
        <v>0</v>
      </c>
      <c r="AF467">
        <f>2*29.3*T467*0.92*(BS467-Y467)</f>
        <v>0</v>
      </c>
      <c r="AG467">
        <f>2*0.95*5.67E-8*(((BS467+$B$7)+273)^4-(Y467+273)^4)</f>
        <v>0</v>
      </c>
      <c r="AH467">
        <f>W467+AG467+AE467+AF467</f>
        <v>0</v>
      </c>
      <c r="AI467">
        <f>BP467*AW467*(BK467-BJ467*(1000-AW467*BM467)/(1000-AW467*BL467))/(100*BD467)</f>
        <v>0</v>
      </c>
      <c r="AJ467">
        <f>1000*BP467*AW467*(BL467-BM467)/(100*BD467*(1000-AW467*BL467))</f>
        <v>0</v>
      </c>
      <c r="AK467">
        <f>(AL467 - AM467 - BQ467*1E3/(8.314*(BS467+273.15)) * AO467/BP467 * AN467) * BP467/(100*BD467) * (1000 - BM467)/1000</f>
        <v>0</v>
      </c>
      <c r="AL467">
        <v>1159.450390268906</v>
      </c>
      <c r="AM467">
        <v>1134.348909090909</v>
      </c>
      <c r="AN467">
        <v>2.602452723174226</v>
      </c>
      <c r="AO467">
        <v>66.78554749712461</v>
      </c>
      <c r="AP467">
        <f>(AR467 - AQ467 + BQ467*1E3/(8.314*(BS467+273.15)) * AT467/BP467 * AS467) * BP467/(100*BD467) * 1000/(1000 - AR467)</f>
        <v>0</v>
      </c>
      <c r="AQ467">
        <v>14.23681564345923</v>
      </c>
      <c r="AR467">
        <v>15.9249006060606</v>
      </c>
      <c r="AS467">
        <v>-0.005134327754098444</v>
      </c>
      <c r="AT467">
        <v>79.48988405471586</v>
      </c>
      <c r="AU467">
        <v>0</v>
      </c>
      <c r="AV467">
        <v>0</v>
      </c>
      <c r="AW467">
        <f>IF(AU467*$H$13&gt;=AY467,1.0,(AY467/(AY467-AU467*$H$13)))</f>
        <v>0</v>
      </c>
      <c r="AX467">
        <f>(AW467-1)*100</f>
        <v>0</v>
      </c>
      <c r="AY467">
        <f>MAX(0,($B$13+$C$13*BX467)/(1+$D$13*BX467)*BQ467/(BS467+273)*$E$13)</f>
        <v>0</v>
      </c>
      <c r="AZ467">
        <f>$B$11*BY467+$C$11*BZ467+$F$11*CK467*(1-CN467)</f>
        <v>0</v>
      </c>
      <c r="BA467">
        <f>AZ467*BB467</f>
        <v>0</v>
      </c>
      <c r="BB467">
        <f>($B$11*$D$9+$C$11*$D$9+$F$11*((CX467+CP467)/MAX(CX467+CP467+CY467, 0.1)*$I$9+CY467/MAX(CX467+CP467+CY467, 0.1)*$J$9))/($B$11+$C$11+$F$11)</f>
        <v>0</v>
      </c>
      <c r="BC467">
        <f>($B$11*$K$9+$C$11*$K$9+$F$11*((CX467+CP467)/MAX(CX467+CP467+CY467, 0.1)*$P$9+CY467/MAX(CX467+CP467+CY467, 0.1)*$Q$9))/($B$11+$C$11+$F$11)</f>
        <v>0</v>
      </c>
      <c r="BD467">
        <v>6</v>
      </c>
      <c r="BE467">
        <v>0.5</v>
      </c>
      <c r="BF467" t="s">
        <v>361</v>
      </c>
      <c r="BG467">
        <v>2</v>
      </c>
      <c r="BH467" t="b">
        <v>1</v>
      </c>
      <c r="BI467">
        <v>1728495258.5</v>
      </c>
      <c r="BJ467">
        <v>1098.447037037037</v>
      </c>
      <c r="BK467">
        <v>1129.858148148148</v>
      </c>
      <c r="BL467">
        <v>15.95833703703704</v>
      </c>
      <c r="BM467">
        <v>14.23166666666667</v>
      </c>
      <c r="BN467">
        <v>1108.472222222222</v>
      </c>
      <c r="BO467">
        <v>16.04891851851852</v>
      </c>
      <c r="BP467">
        <v>599.997888888889</v>
      </c>
      <c r="BQ467">
        <v>97.51435185185186</v>
      </c>
      <c r="BR467">
        <v>0.1000371</v>
      </c>
      <c r="BS467">
        <v>24.70991481481481</v>
      </c>
      <c r="BT467">
        <v>25.01742592592593</v>
      </c>
      <c r="BU467">
        <v>999.9000000000001</v>
      </c>
      <c r="BV467">
        <v>0</v>
      </c>
      <c r="BW467">
        <v>0</v>
      </c>
      <c r="BX467">
        <v>9989.531481481483</v>
      </c>
      <c r="BY467">
        <v>0</v>
      </c>
      <c r="BZ467">
        <v>76.14796296296296</v>
      </c>
      <c r="CA467">
        <v>-31.41157407407408</v>
      </c>
      <c r="CB467">
        <v>1116.259259259259</v>
      </c>
      <c r="CC467">
        <v>1146.168888888889</v>
      </c>
      <c r="CD467">
        <v>1.726670740740741</v>
      </c>
      <c r="CE467">
        <v>1129.858148148148</v>
      </c>
      <c r="CF467">
        <v>14.23166666666667</v>
      </c>
      <c r="CG467">
        <v>1.556167407407407</v>
      </c>
      <c r="CH467">
        <v>1.387792592592592</v>
      </c>
      <c r="CI467">
        <v>13.53147407407407</v>
      </c>
      <c r="CJ467">
        <v>11.7849074074074</v>
      </c>
      <c r="CK467">
        <v>1600.015185185185</v>
      </c>
      <c r="CL467">
        <v>0.6919942222222224</v>
      </c>
      <c r="CM467">
        <v>0.3080057777777778</v>
      </c>
      <c r="CN467">
        <v>0</v>
      </c>
      <c r="CO467">
        <v>2.217766666666666</v>
      </c>
      <c r="CP467">
        <v>0</v>
      </c>
      <c r="CQ467">
        <v>5482.928888888888</v>
      </c>
      <c r="CR467">
        <v>13790.28888888889</v>
      </c>
      <c r="CS467">
        <v>39.03907407407407</v>
      </c>
      <c r="CT467">
        <v>39.84</v>
      </c>
      <c r="CU467">
        <v>39.66637037037037</v>
      </c>
      <c r="CV467">
        <v>37.94866666666667</v>
      </c>
      <c r="CW467">
        <v>38.20114814814815</v>
      </c>
      <c r="CX467">
        <v>1107.20037037037</v>
      </c>
      <c r="CY467">
        <v>492.8148148148147</v>
      </c>
      <c r="CZ467">
        <v>0</v>
      </c>
      <c r="DA467">
        <v>1728495322.6</v>
      </c>
      <c r="DB467">
        <v>0</v>
      </c>
      <c r="DC467">
        <v>1728490956.5</v>
      </c>
      <c r="DD467" t="s">
        <v>362</v>
      </c>
      <c r="DE467">
        <v>1728490952.5</v>
      </c>
      <c r="DF467">
        <v>1728490956.5</v>
      </c>
      <c r="DG467">
        <v>1</v>
      </c>
      <c r="DH467">
        <v>-0.065</v>
      </c>
      <c r="DI467">
        <v>-0.008</v>
      </c>
      <c r="DJ467">
        <v>-3.246</v>
      </c>
      <c r="DK467">
        <v>-0.091</v>
      </c>
      <c r="DL467">
        <v>52</v>
      </c>
      <c r="DM467">
        <v>15</v>
      </c>
      <c r="DN467">
        <v>0.25</v>
      </c>
      <c r="DO467">
        <v>0.13</v>
      </c>
      <c r="DP467">
        <v>-31.29639268292683</v>
      </c>
      <c r="DQ467">
        <v>-2.313815331010495</v>
      </c>
      <c r="DR467">
        <v>0.2756090881278328</v>
      </c>
      <c r="DS467">
        <v>0</v>
      </c>
      <c r="DT467">
        <v>1.746222926829268</v>
      </c>
      <c r="DU467">
        <v>-0.3371052961672444</v>
      </c>
      <c r="DV467">
        <v>0.03326236877914025</v>
      </c>
      <c r="DW467">
        <v>0</v>
      </c>
      <c r="DX467">
        <v>0</v>
      </c>
      <c r="DY467">
        <v>2</v>
      </c>
      <c r="DZ467" t="s">
        <v>386</v>
      </c>
      <c r="EA467">
        <v>3.22974</v>
      </c>
      <c r="EB467">
        <v>2.70438</v>
      </c>
      <c r="EC467">
        <v>0.200567</v>
      </c>
      <c r="ED467">
        <v>0.203418</v>
      </c>
      <c r="EE467">
        <v>0.08349520000000001</v>
      </c>
      <c r="EF467">
        <v>0.0770795</v>
      </c>
      <c r="EG467">
        <v>26245</v>
      </c>
      <c r="EH467">
        <v>25474.3</v>
      </c>
      <c r="EI467">
        <v>31441.6</v>
      </c>
      <c r="EJ467">
        <v>30318.9</v>
      </c>
      <c r="EK467">
        <v>38610.4</v>
      </c>
      <c r="EL467">
        <v>37001.4</v>
      </c>
      <c r="EM467">
        <v>44073.3</v>
      </c>
      <c r="EN467">
        <v>42332.9</v>
      </c>
      <c r="EO467">
        <v>2.15145</v>
      </c>
      <c r="EP467">
        <v>1.85217</v>
      </c>
      <c r="EQ467">
        <v>0.0653528</v>
      </c>
      <c r="ER467">
        <v>0</v>
      </c>
      <c r="ES467">
        <v>23.95</v>
      </c>
      <c r="ET467">
        <v>999.9</v>
      </c>
      <c r="EU467">
        <v>69.2</v>
      </c>
      <c r="EV467">
        <v>25.6</v>
      </c>
      <c r="EW467">
        <v>23.3846</v>
      </c>
      <c r="EX467">
        <v>61.4219</v>
      </c>
      <c r="EY467">
        <v>24.6795</v>
      </c>
      <c r="EZ467">
        <v>1</v>
      </c>
      <c r="FA467">
        <v>0.00183435</v>
      </c>
      <c r="FB467">
        <v>2.16595</v>
      </c>
      <c r="FC467">
        <v>20.1852</v>
      </c>
      <c r="FD467">
        <v>5.21729</v>
      </c>
      <c r="FE467">
        <v>11.998</v>
      </c>
      <c r="FF467">
        <v>4.9644</v>
      </c>
      <c r="FG467">
        <v>3.29565</v>
      </c>
      <c r="FH467">
        <v>9999</v>
      </c>
      <c r="FI467">
        <v>9999</v>
      </c>
      <c r="FJ467">
        <v>9999</v>
      </c>
      <c r="FK467">
        <v>149.2</v>
      </c>
      <c r="FL467">
        <v>4.97095</v>
      </c>
      <c r="FM467">
        <v>1.86768</v>
      </c>
      <c r="FN467">
        <v>1.85898</v>
      </c>
      <c r="FO467">
        <v>1.86508</v>
      </c>
      <c r="FP467">
        <v>1.8631</v>
      </c>
      <c r="FQ467">
        <v>1.86446</v>
      </c>
      <c r="FR467">
        <v>1.85988</v>
      </c>
      <c r="FS467">
        <v>1.86401</v>
      </c>
      <c r="FT467">
        <v>0</v>
      </c>
      <c r="FU467">
        <v>0</v>
      </c>
      <c r="FV467">
        <v>0</v>
      </c>
      <c r="FW467">
        <v>0</v>
      </c>
      <c r="FX467" t="s">
        <v>364</v>
      </c>
      <c r="FY467" t="s">
        <v>365</v>
      </c>
      <c r="FZ467" t="s">
        <v>366</v>
      </c>
      <c r="GA467" t="s">
        <v>366</v>
      </c>
      <c r="GB467" t="s">
        <v>366</v>
      </c>
      <c r="GC467" t="s">
        <v>366</v>
      </c>
      <c r="GD467">
        <v>0</v>
      </c>
      <c r="GE467">
        <v>100</v>
      </c>
      <c r="GF467">
        <v>100</v>
      </c>
      <c r="GG467">
        <v>-10.13</v>
      </c>
      <c r="GH467">
        <v>-0.0906</v>
      </c>
      <c r="GI467">
        <v>-2.868309889394353</v>
      </c>
      <c r="GJ467">
        <v>-0.006773961979547998</v>
      </c>
      <c r="GK467">
        <v>-8.296070481250098E-08</v>
      </c>
      <c r="GL467">
        <v>3.322967193956903E-10</v>
      </c>
      <c r="GM467">
        <v>-0.07871069313407227</v>
      </c>
      <c r="GN467">
        <v>-0.00208336341840114</v>
      </c>
      <c r="GO467">
        <v>8.801746095907445E-05</v>
      </c>
      <c r="GP467">
        <v>-2.677693255255651E-07</v>
      </c>
      <c r="GQ467">
        <v>3</v>
      </c>
      <c r="GR467">
        <v>2052</v>
      </c>
      <c r="GS467">
        <v>2</v>
      </c>
      <c r="GT467">
        <v>18</v>
      </c>
      <c r="GU467">
        <v>71.90000000000001</v>
      </c>
      <c r="GV467">
        <v>71.8</v>
      </c>
      <c r="GW467">
        <v>2.54395</v>
      </c>
      <c r="GX467">
        <v>2.3584</v>
      </c>
      <c r="GY467">
        <v>1.44775</v>
      </c>
      <c r="GZ467">
        <v>2.32178</v>
      </c>
      <c r="HA467">
        <v>1.55151</v>
      </c>
      <c r="HB467">
        <v>2.40723</v>
      </c>
      <c r="HC467">
        <v>30.7604</v>
      </c>
      <c r="HD467">
        <v>14.2634</v>
      </c>
      <c r="HE467">
        <v>18</v>
      </c>
      <c r="HF467">
        <v>617.889</v>
      </c>
      <c r="HG467">
        <v>427.624</v>
      </c>
      <c r="HH467">
        <v>20.7341</v>
      </c>
      <c r="HI467">
        <v>26.8896</v>
      </c>
      <c r="HJ467">
        <v>30.0004</v>
      </c>
      <c r="HK467">
        <v>26.8664</v>
      </c>
      <c r="HL467">
        <v>26.8021</v>
      </c>
      <c r="HM467">
        <v>50.9564</v>
      </c>
      <c r="HN467">
        <v>46.2394</v>
      </c>
      <c r="HO467">
        <v>0</v>
      </c>
      <c r="HP467">
        <v>20.7252</v>
      </c>
      <c r="HQ467">
        <v>1163.34</v>
      </c>
      <c r="HR467">
        <v>14.2978</v>
      </c>
      <c r="HS467">
        <v>99.7902</v>
      </c>
      <c r="HT467">
        <v>101.159</v>
      </c>
    </row>
    <row r="468" spans="1:228">
      <c r="A468">
        <v>452</v>
      </c>
      <c r="B468">
        <v>1728495271</v>
      </c>
      <c r="C468">
        <v>4333.5</v>
      </c>
      <c r="D468" t="s">
        <v>1274</v>
      </c>
      <c r="E468" t="s">
        <v>1275</v>
      </c>
      <c r="F468">
        <v>5</v>
      </c>
      <c r="G468" t="s">
        <v>357</v>
      </c>
      <c r="H468" t="s">
        <v>1090</v>
      </c>
      <c r="I468" t="s">
        <v>359</v>
      </c>
      <c r="J468" t="s">
        <v>1091</v>
      </c>
      <c r="K468">
        <v>1728495263.214286</v>
      </c>
      <c r="L468">
        <f>(M468)/1000</f>
        <v>0</v>
      </c>
      <c r="M468">
        <f>IF(BH468, AP468, AJ468)</f>
        <v>0</v>
      </c>
      <c r="N468">
        <f>IF(BH468, AK468, AI468)</f>
        <v>0</v>
      </c>
      <c r="O468">
        <f>BJ468 - IF(AW468&gt;1, N468*BD468*100.0/(AY468), 0)</f>
        <v>0</v>
      </c>
      <c r="P468">
        <f>((V468-L468/2)*O468-N468)/(V468+L468/2)</f>
        <v>0</v>
      </c>
      <c r="Q468">
        <f>P468*(BQ468+BR468)/1000.0</f>
        <v>0</v>
      </c>
      <c r="R468">
        <f>(BJ468 - IF(AW468&gt;1, N468*BD468*100.0/(AY468), 0))*(BQ468+BR468)/1000.0</f>
        <v>0</v>
      </c>
      <c r="S468">
        <f>2.0/((1/U468-1/T468)+SIGN(U468)*SQRT((1/U468-1/T468)*(1/U468-1/T468) + 4*BE468/((BE468+1)*(BE468+1))*(2*1/U468*1/T468-1/T468*1/T468)))</f>
        <v>0</v>
      </c>
      <c r="T468">
        <f>IF(LEFT(BF468,1)&lt;&gt;"0",IF(LEFT(BF468,1)="1",3.0,BG468),$D$5+$E$5*(BX468*BQ468/($K$5*1000))+$F$5*(BX468*BQ468/($K$5*1000))*MAX(MIN(BD468,$J$5),$I$5)*MAX(MIN(BD468,$J$5),$I$5)+$G$5*MAX(MIN(BD468,$J$5),$I$5)*(BX468*BQ468/($K$5*1000))+$H$5*(BX468*BQ468/($K$5*1000))*(BX468*BQ468/($K$5*1000)))</f>
        <v>0</v>
      </c>
      <c r="U468">
        <f>L468*(1000-(1000*0.61365*exp(17.502*Y468/(240.97+Y468))/(BQ468+BR468)+BL468)/2)/(1000*0.61365*exp(17.502*Y468/(240.97+Y468))/(BQ468+BR468)-BL468)</f>
        <v>0</v>
      </c>
      <c r="V468">
        <f>1/((BE468+1)/(S468/1.6)+1/(T468/1.37)) + BE468/((BE468+1)/(S468/1.6) + BE468/(T468/1.37))</f>
        <v>0</v>
      </c>
      <c r="W468">
        <f>(AZ468*BC468)</f>
        <v>0</v>
      </c>
      <c r="X468">
        <f>(BS468+(W468+2*0.95*5.67E-8*(((BS468+$B$7)+273)^4-(BS468+273)^4)-44100*L468)/(1.84*29.3*T468+8*0.95*5.67E-8*(BS468+273)^3))</f>
        <v>0</v>
      </c>
      <c r="Y468">
        <f>($C$7*BT468+$D$7*BU468+$E$7*X468)</f>
        <v>0</v>
      </c>
      <c r="Z468">
        <f>0.61365*exp(17.502*Y468/(240.97+Y468))</f>
        <v>0</v>
      </c>
      <c r="AA468">
        <f>(AB468/AC468*100)</f>
        <v>0</v>
      </c>
      <c r="AB468">
        <f>BL468*(BQ468+BR468)/1000</f>
        <v>0</v>
      </c>
      <c r="AC468">
        <f>0.61365*exp(17.502*BS468/(240.97+BS468))</f>
        <v>0</v>
      </c>
      <c r="AD468">
        <f>(Z468-BL468*(BQ468+BR468)/1000)</f>
        <v>0</v>
      </c>
      <c r="AE468">
        <f>(-L468*44100)</f>
        <v>0</v>
      </c>
      <c r="AF468">
        <f>2*29.3*T468*0.92*(BS468-Y468)</f>
        <v>0</v>
      </c>
      <c r="AG468">
        <f>2*0.95*5.67E-8*(((BS468+$B$7)+273)^4-(Y468+273)^4)</f>
        <v>0</v>
      </c>
      <c r="AH468">
        <f>W468+AG468+AE468+AF468</f>
        <v>0</v>
      </c>
      <c r="AI468">
        <f>BP468*AW468*(BK468-BJ468*(1000-AW468*BM468)/(1000-AW468*BL468))/(100*BD468)</f>
        <v>0</v>
      </c>
      <c r="AJ468">
        <f>1000*BP468*AW468*(BL468-BM468)/(100*BD468*(1000-AW468*BL468))</f>
        <v>0</v>
      </c>
      <c r="AK468">
        <f>(AL468 - AM468 - BQ468*1E3/(8.314*(BS468+273.15)) * AO468/BP468 * AN468) * BP468/(100*BD468) * (1000 - BM468)/1000</f>
        <v>0</v>
      </c>
      <c r="AL468">
        <v>1171.472728769535</v>
      </c>
      <c r="AM468">
        <v>1146.880969696969</v>
      </c>
      <c r="AN468">
        <v>2.456815776505634</v>
      </c>
      <c r="AO468">
        <v>66.78554749712461</v>
      </c>
      <c r="AP468">
        <f>(AR468 - AQ468 + BQ468*1E3/(8.314*(BS468+273.15)) * AT468/BP468 * AS468) * BP468/(100*BD468) * 1000/(1000 - AR468)</f>
        <v>0</v>
      </c>
      <c r="AQ468">
        <v>14.24185575932282</v>
      </c>
      <c r="AR468">
        <v>15.90025878787878</v>
      </c>
      <c r="AS468">
        <v>-0.001588188377714947</v>
      </c>
      <c r="AT468">
        <v>79.48988405471586</v>
      </c>
      <c r="AU468">
        <v>0</v>
      </c>
      <c r="AV468">
        <v>0</v>
      </c>
      <c r="AW468">
        <f>IF(AU468*$H$13&gt;=AY468,1.0,(AY468/(AY468-AU468*$H$13)))</f>
        <v>0</v>
      </c>
      <c r="AX468">
        <f>(AW468-1)*100</f>
        <v>0</v>
      </c>
      <c r="AY468">
        <f>MAX(0,($B$13+$C$13*BX468)/(1+$D$13*BX468)*BQ468/(BS468+273)*$E$13)</f>
        <v>0</v>
      </c>
      <c r="AZ468">
        <f>$B$11*BY468+$C$11*BZ468+$F$11*CK468*(1-CN468)</f>
        <v>0</v>
      </c>
      <c r="BA468">
        <f>AZ468*BB468</f>
        <v>0</v>
      </c>
      <c r="BB468">
        <f>($B$11*$D$9+$C$11*$D$9+$F$11*((CX468+CP468)/MAX(CX468+CP468+CY468, 0.1)*$I$9+CY468/MAX(CX468+CP468+CY468, 0.1)*$J$9))/($B$11+$C$11+$F$11)</f>
        <v>0</v>
      </c>
      <c r="BC468">
        <f>($B$11*$K$9+$C$11*$K$9+$F$11*((CX468+CP468)/MAX(CX468+CP468+CY468, 0.1)*$P$9+CY468/MAX(CX468+CP468+CY468, 0.1)*$Q$9))/($B$11+$C$11+$F$11)</f>
        <v>0</v>
      </c>
      <c r="BD468">
        <v>6</v>
      </c>
      <c r="BE468">
        <v>0.5</v>
      </c>
      <c r="BF468" t="s">
        <v>361</v>
      </c>
      <c r="BG468">
        <v>2</v>
      </c>
      <c r="BH468" t="b">
        <v>1</v>
      </c>
      <c r="BI468">
        <v>1728495263.214286</v>
      </c>
      <c r="BJ468">
        <v>1110.373928571429</v>
      </c>
      <c r="BK468">
        <v>1141.669642857143</v>
      </c>
      <c r="BL468">
        <v>15.935925</v>
      </c>
      <c r="BM468">
        <v>14.23676071428572</v>
      </c>
      <c r="BN468">
        <v>1120.468214285714</v>
      </c>
      <c r="BO468">
        <v>16.02651071428572</v>
      </c>
      <c r="BP468">
        <v>599.9942857142856</v>
      </c>
      <c r="BQ468">
        <v>97.51431428571428</v>
      </c>
      <c r="BR468">
        <v>0.09998555714285715</v>
      </c>
      <c r="BS468">
        <v>24.70584285714285</v>
      </c>
      <c r="BT468">
        <v>25.01852857142857</v>
      </c>
      <c r="BU468">
        <v>999.9000000000002</v>
      </c>
      <c r="BV468">
        <v>0</v>
      </c>
      <c r="BW468">
        <v>0</v>
      </c>
      <c r="BX468">
        <v>9995.467142857144</v>
      </c>
      <c r="BY468">
        <v>0</v>
      </c>
      <c r="BZ468">
        <v>76.17119285714287</v>
      </c>
      <c r="CA468">
        <v>-31.29567142857142</v>
      </c>
      <c r="CB468">
        <v>1128.355</v>
      </c>
      <c r="CC468">
        <v>1158.156785714286</v>
      </c>
      <c r="CD468">
        <v>1.699158571428571</v>
      </c>
      <c r="CE468">
        <v>1141.669642857143</v>
      </c>
      <c r="CF468">
        <v>14.23676071428572</v>
      </c>
      <c r="CG468">
        <v>1.553981071428571</v>
      </c>
      <c r="CH468">
        <v>1.388288571428572</v>
      </c>
      <c r="CI468">
        <v>13.50987142857143</v>
      </c>
      <c r="CJ468">
        <v>11.79031785714286</v>
      </c>
      <c r="CK468">
        <v>1600.018214285714</v>
      </c>
      <c r="CL468">
        <v>0.69199975</v>
      </c>
      <c r="CM468">
        <v>0.3080002857142857</v>
      </c>
      <c r="CN468">
        <v>0</v>
      </c>
      <c r="CO468">
        <v>2.196757142857142</v>
      </c>
      <c r="CP468">
        <v>0</v>
      </c>
      <c r="CQ468">
        <v>5476.068214285714</v>
      </c>
      <c r="CR468">
        <v>13790.34285714286</v>
      </c>
      <c r="CS468">
        <v>39.00421428571428</v>
      </c>
      <c r="CT468">
        <v>39.81214285714286</v>
      </c>
      <c r="CU468">
        <v>39.64042857142856</v>
      </c>
      <c r="CV468">
        <v>37.91707142857143</v>
      </c>
      <c r="CW468">
        <v>38.16271428571429</v>
      </c>
      <c r="CX468">
        <v>1107.211071428572</v>
      </c>
      <c r="CY468">
        <v>492.8071428571429</v>
      </c>
      <c r="CZ468">
        <v>0</v>
      </c>
      <c r="DA468">
        <v>1728495328</v>
      </c>
      <c r="DB468">
        <v>0</v>
      </c>
      <c r="DC468">
        <v>1728490956.5</v>
      </c>
      <c r="DD468" t="s">
        <v>362</v>
      </c>
      <c r="DE468">
        <v>1728490952.5</v>
      </c>
      <c r="DF468">
        <v>1728490956.5</v>
      </c>
      <c r="DG468">
        <v>1</v>
      </c>
      <c r="DH468">
        <v>-0.065</v>
      </c>
      <c r="DI468">
        <v>-0.008</v>
      </c>
      <c r="DJ468">
        <v>-3.246</v>
      </c>
      <c r="DK468">
        <v>-0.091</v>
      </c>
      <c r="DL468">
        <v>52</v>
      </c>
      <c r="DM468">
        <v>15</v>
      </c>
      <c r="DN468">
        <v>0.25</v>
      </c>
      <c r="DO468">
        <v>0.13</v>
      </c>
      <c r="DP468">
        <v>-31.2747875</v>
      </c>
      <c r="DQ468">
        <v>1.214763602251468</v>
      </c>
      <c r="DR468">
        <v>0.3426671870689545</v>
      </c>
      <c r="DS468">
        <v>0</v>
      </c>
      <c r="DT468">
        <v>1.713525</v>
      </c>
      <c r="DU468">
        <v>-0.3502433020637908</v>
      </c>
      <c r="DV468">
        <v>0.03370013212140272</v>
      </c>
      <c r="DW468">
        <v>0</v>
      </c>
      <c r="DX468">
        <v>0</v>
      </c>
      <c r="DY468">
        <v>2</v>
      </c>
      <c r="DZ468" t="s">
        <v>386</v>
      </c>
      <c r="EA468">
        <v>3.22961</v>
      </c>
      <c r="EB468">
        <v>2.7045</v>
      </c>
      <c r="EC468">
        <v>0.201949</v>
      </c>
      <c r="ED468">
        <v>0.204683</v>
      </c>
      <c r="EE468">
        <v>0.0833976</v>
      </c>
      <c r="EF468">
        <v>0.07710119999999999</v>
      </c>
      <c r="EG468">
        <v>26199.2</v>
      </c>
      <c r="EH468">
        <v>25433.7</v>
      </c>
      <c r="EI468">
        <v>31441.1</v>
      </c>
      <c r="EJ468">
        <v>30318.7</v>
      </c>
      <c r="EK468">
        <v>38613.9</v>
      </c>
      <c r="EL468">
        <v>37000.7</v>
      </c>
      <c r="EM468">
        <v>44072.5</v>
      </c>
      <c r="EN468">
        <v>42333</v>
      </c>
      <c r="EO468">
        <v>2.15132</v>
      </c>
      <c r="EP468">
        <v>1.85205</v>
      </c>
      <c r="EQ468">
        <v>0.06549430000000001</v>
      </c>
      <c r="ER468">
        <v>0</v>
      </c>
      <c r="ES468">
        <v>23.9479</v>
      </c>
      <c r="ET468">
        <v>999.9</v>
      </c>
      <c r="EU468">
        <v>69.2</v>
      </c>
      <c r="EV468">
        <v>25.6</v>
      </c>
      <c r="EW468">
        <v>23.3837</v>
      </c>
      <c r="EX468">
        <v>61.0419</v>
      </c>
      <c r="EY468">
        <v>24.6875</v>
      </c>
      <c r="EZ468">
        <v>1</v>
      </c>
      <c r="FA468">
        <v>0.00216209</v>
      </c>
      <c r="FB468">
        <v>2.16874</v>
      </c>
      <c r="FC468">
        <v>20.1852</v>
      </c>
      <c r="FD468">
        <v>5.21774</v>
      </c>
      <c r="FE468">
        <v>11.998</v>
      </c>
      <c r="FF468">
        <v>4.96425</v>
      </c>
      <c r="FG468">
        <v>3.29553</v>
      </c>
      <c r="FH468">
        <v>9999</v>
      </c>
      <c r="FI468">
        <v>9999</v>
      </c>
      <c r="FJ468">
        <v>9999</v>
      </c>
      <c r="FK468">
        <v>149.2</v>
      </c>
      <c r="FL468">
        <v>4.97094</v>
      </c>
      <c r="FM468">
        <v>1.86768</v>
      </c>
      <c r="FN468">
        <v>1.85898</v>
      </c>
      <c r="FO468">
        <v>1.86508</v>
      </c>
      <c r="FP468">
        <v>1.86309</v>
      </c>
      <c r="FQ468">
        <v>1.86445</v>
      </c>
      <c r="FR468">
        <v>1.85989</v>
      </c>
      <c r="FS468">
        <v>1.86401</v>
      </c>
      <c r="FT468">
        <v>0</v>
      </c>
      <c r="FU468">
        <v>0</v>
      </c>
      <c r="FV468">
        <v>0</v>
      </c>
      <c r="FW468">
        <v>0</v>
      </c>
      <c r="FX468" t="s">
        <v>364</v>
      </c>
      <c r="FY468" t="s">
        <v>365</v>
      </c>
      <c r="FZ468" t="s">
        <v>366</v>
      </c>
      <c r="GA468" t="s">
        <v>366</v>
      </c>
      <c r="GB468" t="s">
        <v>366</v>
      </c>
      <c r="GC468" t="s">
        <v>366</v>
      </c>
      <c r="GD468">
        <v>0</v>
      </c>
      <c r="GE468">
        <v>100</v>
      </c>
      <c r="GF468">
        <v>100</v>
      </c>
      <c r="GG468">
        <v>-10.2</v>
      </c>
      <c r="GH468">
        <v>-0.0906</v>
      </c>
      <c r="GI468">
        <v>-2.868309889394353</v>
      </c>
      <c r="GJ468">
        <v>-0.006773961979547998</v>
      </c>
      <c r="GK468">
        <v>-8.296070481250098E-08</v>
      </c>
      <c r="GL468">
        <v>3.322967193956903E-10</v>
      </c>
      <c r="GM468">
        <v>-0.07871069313407227</v>
      </c>
      <c r="GN468">
        <v>-0.00208336341840114</v>
      </c>
      <c r="GO468">
        <v>8.801746095907445E-05</v>
      </c>
      <c r="GP468">
        <v>-2.677693255255651E-07</v>
      </c>
      <c r="GQ468">
        <v>3</v>
      </c>
      <c r="GR468">
        <v>2052</v>
      </c>
      <c r="GS468">
        <v>2</v>
      </c>
      <c r="GT468">
        <v>18</v>
      </c>
      <c r="GU468">
        <v>72</v>
      </c>
      <c r="GV468">
        <v>71.90000000000001</v>
      </c>
      <c r="GW468">
        <v>2.5647</v>
      </c>
      <c r="GX468">
        <v>2.37305</v>
      </c>
      <c r="GY468">
        <v>1.44897</v>
      </c>
      <c r="GZ468">
        <v>2.32178</v>
      </c>
      <c r="HA468">
        <v>1.55151</v>
      </c>
      <c r="HB468">
        <v>2.26196</v>
      </c>
      <c r="HC468">
        <v>30.782</v>
      </c>
      <c r="HD468">
        <v>14.2459</v>
      </c>
      <c r="HE468">
        <v>18</v>
      </c>
      <c r="HF468">
        <v>617.838</v>
      </c>
      <c r="HG468">
        <v>427.583</v>
      </c>
      <c r="HH468">
        <v>20.7205</v>
      </c>
      <c r="HI468">
        <v>26.894</v>
      </c>
      <c r="HJ468">
        <v>30.0003</v>
      </c>
      <c r="HK468">
        <v>26.8701</v>
      </c>
      <c r="HL468">
        <v>26.8063</v>
      </c>
      <c r="HM468">
        <v>51.3784</v>
      </c>
      <c r="HN468">
        <v>45.9692</v>
      </c>
      <c r="HO468">
        <v>0</v>
      </c>
      <c r="HP468">
        <v>20.7034</v>
      </c>
      <c r="HQ468">
        <v>1178.36</v>
      </c>
      <c r="HR468">
        <v>14.3579</v>
      </c>
      <c r="HS468">
        <v>99.7886</v>
      </c>
      <c r="HT468">
        <v>101.159</v>
      </c>
    </row>
    <row r="469" spans="1:228">
      <c r="A469">
        <v>453</v>
      </c>
      <c r="B469">
        <v>1728495276</v>
      </c>
      <c r="C469">
        <v>4338.5</v>
      </c>
      <c r="D469" t="s">
        <v>1276</v>
      </c>
      <c r="E469" t="s">
        <v>1277</v>
      </c>
      <c r="F469">
        <v>5</v>
      </c>
      <c r="G469" t="s">
        <v>357</v>
      </c>
      <c r="H469" t="s">
        <v>1090</v>
      </c>
      <c r="I469" t="s">
        <v>359</v>
      </c>
      <c r="J469" t="s">
        <v>1091</v>
      </c>
      <c r="K469">
        <v>1728495268.5</v>
      </c>
      <c r="L469">
        <f>(M469)/1000</f>
        <v>0</v>
      </c>
      <c r="M469">
        <f>IF(BH469, AP469, AJ469)</f>
        <v>0</v>
      </c>
      <c r="N469">
        <f>IF(BH469, AK469, AI469)</f>
        <v>0</v>
      </c>
      <c r="O469">
        <f>BJ469 - IF(AW469&gt;1, N469*BD469*100.0/(AY469), 0)</f>
        <v>0</v>
      </c>
      <c r="P469">
        <f>((V469-L469/2)*O469-N469)/(V469+L469/2)</f>
        <v>0</v>
      </c>
      <c r="Q469">
        <f>P469*(BQ469+BR469)/1000.0</f>
        <v>0</v>
      </c>
      <c r="R469">
        <f>(BJ469 - IF(AW469&gt;1, N469*BD469*100.0/(AY469), 0))*(BQ469+BR469)/1000.0</f>
        <v>0</v>
      </c>
      <c r="S469">
        <f>2.0/((1/U469-1/T469)+SIGN(U469)*SQRT((1/U469-1/T469)*(1/U469-1/T469) + 4*BE469/((BE469+1)*(BE469+1))*(2*1/U469*1/T469-1/T469*1/T469)))</f>
        <v>0</v>
      </c>
      <c r="T469">
        <f>IF(LEFT(BF469,1)&lt;&gt;"0",IF(LEFT(BF469,1)="1",3.0,BG469),$D$5+$E$5*(BX469*BQ469/($K$5*1000))+$F$5*(BX469*BQ469/($K$5*1000))*MAX(MIN(BD469,$J$5),$I$5)*MAX(MIN(BD469,$J$5),$I$5)+$G$5*MAX(MIN(BD469,$J$5),$I$5)*(BX469*BQ469/($K$5*1000))+$H$5*(BX469*BQ469/($K$5*1000))*(BX469*BQ469/($K$5*1000)))</f>
        <v>0</v>
      </c>
      <c r="U469">
        <f>L469*(1000-(1000*0.61365*exp(17.502*Y469/(240.97+Y469))/(BQ469+BR469)+BL469)/2)/(1000*0.61365*exp(17.502*Y469/(240.97+Y469))/(BQ469+BR469)-BL469)</f>
        <v>0</v>
      </c>
      <c r="V469">
        <f>1/((BE469+1)/(S469/1.6)+1/(T469/1.37)) + BE469/((BE469+1)/(S469/1.6) + BE469/(T469/1.37))</f>
        <v>0</v>
      </c>
      <c r="W469">
        <f>(AZ469*BC469)</f>
        <v>0</v>
      </c>
      <c r="X469">
        <f>(BS469+(W469+2*0.95*5.67E-8*(((BS469+$B$7)+273)^4-(BS469+273)^4)-44100*L469)/(1.84*29.3*T469+8*0.95*5.67E-8*(BS469+273)^3))</f>
        <v>0</v>
      </c>
      <c r="Y469">
        <f>($C$7*BT469+$D$7*BU469+$E$7*X469)</f>
        <v>0</v>
      </c>
      <c r="Z469">
        <f>0.61365*exp(17.502*Y469/(240.97+Y469))</f>
        <v>0</v>
      </c>
      <c r="AA469">
        <f>(AB469/AC469*100)</f>
        <v>0</v>
      </c>
      <c r="AB469">
        <f>BL469*(BQ469+BR469)/1000</f>
        <v>0</v>
      </c>
      <c r="AC469">
        <f>0.61365*exp(17.502*BS469/(240.97+BS469))</f>
        <v>0</v>
      </c>
      <c r="AD469">
        <f>(Z469-BL469*(BQ469+BR469)/1000)</f>
        <v>0</v>
      </c>
      <c r="AE469">
        <f>(-L469*44100)</f>
        <v>0</v>
      </c>
      <c r="AF469">
        <f>2*29.3*T469*0.92*(BS469-Y469)</f>
        <v>0</v>
      </c>
      <c r="AG469">
        <f>2*0.95*5.67E-8*(((BS469+$B$7)+273)^4-(Y469+273)^4)</f>
        <v>0</v>
      </c>
      <c r="AH469">
        <f>W469+AG469+AE469+AF469</f>
        <v>0</v>
      </c>
      <c r="AI469">
        <f>BP469*AW469*(BK469-BJ469*(1000-AW469*BM469)/(1000-AW469*BL469))/(100*BD469)</f>
        <v>0</v>
      </c>
      <c r="AJ469">
        <f>1000*BP469*AW469*(BL469-BM469)/(100*BD469*(1000-AW469*BL469))</f>
        <v>0</v>
      </c>
      <c r="AK469">
        <f>(AL469 - AM469 - BQ469*1E3/(8.314*(BS469+273.15)) * AO469/BP469 * AN469) * BP469/(100*BD469) * (1000 - BM469)/1000</f>
        <v>0</v>
      </c>
      <c r="AL469">
        <v>1183.505981932071</v>
      </c>
      <c r="AM469">
        <v>1158.93406060606</v>
      </c>
      <c r="AN469">
        <v>2.4432389187316</v>
      </c>
      <c r="AO469">
        <v>66.78554749712461</v>
      </c>
      <c r="AP469">
        <f>(AR469 - AQ469 + BQ469*1E3/(8.314*(BS469+273.15)) * AT469/BP469 * AS469) * BP469/(100*BD469) * 1000/(1000 - AR469)</f>
        <v>0</v>
      </c>
      <c r="AQ469">
        <v>14.24953971853904</v>
      </c>
      <c r="AR469">
        <v>15.87513333333333</v>
      </c>
      <c r="AS469">
        <v>-0.005938816734019225</v>
      </c>
      <c r="AT469">
        <v>79.48988405471586</v>
      </c>
      <c r="AU469">
        <v>0</v>
      </c>
      <c r="AV469">
        <v>0</v>
      </c>
      <c r="AW469">
        <f>IF(AU469*$H$13&gt;=AY469,1.0,(AY469/(AY469-AU469*$H$13)))</f>
        <v>0</v>
      </c>
      <c r="AX469">
        <f>(AW469-1)*100</f>
        <v>0</v>
      </c>
      <c r="AY469">
        <f>MAX(0,($B$13+$C$13*BX469)/(1+$D$13*BX469)*BQ469/(BS469+273)*$E$13)</f>
        <v>0</v>
      </c>
      <c r="AZ469">
        <f>$B$11*BY469+$C$11*BZ469+$F$11*CK469*(1-CN469)</f>
        <v>0</v>
      </c>
      <c r="BA469">
        <f>AZ469*BB469</f>
        <v>0</v>
      </c>
      <c r="BB469">
        <f>($B$11*$D$9+$C$11*$D$9+$F$11*((CX469+CP469)/MAX(CX469+CP469+CY469, 0.1)*$I$9+CY469/MAX(CX469+CP469+CY469, 0.1)*$J$9))/($B$11+$C$11+$F$11)</f>
        <v>0</v>
      </c>
      <c r="BC469">
        <f>($B$11*$K$9+$C$11*$K$9+$F$11*((CX469+CP469)/MAX(CX469+CP469+CY469, 0.1)*$P$9+CY469/MAX(CX469+CP469+CY469, 0.1)*$Q$9))/($B$11+$C$11+$F$11)</f>
        <v>0</v>
      </c>
      <c r="BD469">
        <v>6</v>
      </c>
      <c r="BE469">
        <v>0.5</v>
      </c>
      <c r="BF469" t="s">
        <v>361</v>
      </c>
      <c r="BG469">
        <v>2</v>
      </c>
      <c r="BH469" t="b">
        <v>1</v>
      </c>
      <c r="BI469">
        <v>1728495268.5</v>
      </c>
      <c r="BJ469">
        <v>1123.554444444444</v>
      </c>
      <c r="BK469">
        <v>1154.592962962963</v>
      </c>
      <c r="BL469">
        <v>15.90986296296296</v>
      </c>
      <c r="BM469">
        <v>14.24488888888889</v>
      </c>
      <c r="BN469">
        <v>1133.725555555556</v>
      </c>
      <c r="BO469">
        <v>16.00046666666667</v>
      </c>
      <c r="BP469">
        <v>599.9929629629629</v>
      </c>
      <c r="BQ469">
        <v>97.51397037037037</v>
      </c>
      <c r="BR469">
        <v>0.1000358962962963</v>
      </c>
      <c r="BS469">
        <v>24.69983703703704</v>
      </c>
      <c r="BT469">
        <v>25.01703703703704</v>
      </c>
      <c r="BU469">
        <v>999.9000000000001</v>
      </c>
      <c r="BV469">
        <v>0</v>
      </c>
      <c r="BW469">
        <v>0</v>
      </c>
      <c r="BX469">
        <v>10006.38481481482</v>
      </c>
      <c r="BY469">
        <v>0</v>
      </c>
      <c r="BZ469">
        <v>76.22747407407408</v>
      </c>
      <c r="CA469">
        <v>-31.03771481481482</v>
      </c>
      <c r="CB469">
        <v>1141.718888888889</v>
      </c>
      <c r="CC469">
        <v>1171.276296296296</v>
      </c>
      <c r="CD469">
        <v>1.664964814814815</v>
      </c>
      <c r="CE469">
        <v>1154.592962962963</v>
      </c>
      <c r="CF469">
        <v>14.24488888888889</v>
      </c>
      <c r="CG469">
        <v>1.551433703703704</v>
      </c>
      <c r="CH469">
        <v>1.389075925925926</v>
      </c>
      <c r="CI469">
        <v>13.48467777777778</v>
      </c>
      <c r="CJ469">
        <v>11.79890740740741</v>
      </c>
      <c r="CK469">
        <v>1600.014074074074</v>
      </c>
      <c r="CL469">
        <v>0.6920083703703704</v>
      </c>
      <c r="CM469">
        <v>0.307992</v>
      </c>
      <c r="CN469">
        <v>0</v>
      </c>
      <c r="CO469">
        <v>2.174225925925926</v>
      </c>
      <c r="CP469">
        <v>0</v>
      </c>
      <c r="CQ469">
        <v>5468.726296296296</v>
      </c>
      <c r="CR469">
        <v>13790.34814814815</v>
      </c>
      <c r="CS469">
        <v>38.965</v>
      </c>
      <c r="CT469">
        <v>39.78214814814815</v>
      </c>
      <c r="CU469">
        <v>39.60162962962963</v>
      </c>
      <c r="CV469">
        <v>37.89566666666666</v>
      </c>
      <c r="CW469">
        <v>38.13181481481482</v>
      </c>
      <c r="CX469">
        <v>1107.222592592593</v>
      </c>
      <c r="CY469">
        <v>492.7914814814815</v>
      </c>
      <c r="CZ469">
        <v>0</v>
      </c>
      <c r="DA469">
        <v>1728495332.8</v>
      </c>
      <c r="DB469">
        <v>0</v>
      </c>
      <c r="DC469">
        <v>1728490956.5</v>
      </c>
      <c r="DD469" t="s">
        <v>362</v>
      </c>
      <c r="DE469">
        <v>1728490952.5</v>
      </c>
      <c r="DF469">
        <v>1728490956.5</v>
      </c>
      <c r="DG469">
        <v>1</v>
      </c>
      <c r="DH469">
        <v>-0.065</v>
      </c>
      <c r="DI469">
        <v>-0.008</v>
      </c>
      <c r="DJ469">
        <v>-3.246</v>
      </c>
      <c r="DK469">
        <v>-0.091</v>
      </c>
      <c r="DL469">
        <v>52</v>
      </c>
      <c r="DM469">
        <v>15</v>
      </c>
      <c r="DN469">
        <v>0.25</v>
      </c>
      <c r="DO469">
        <v>0.13</v>
      </c>
      <c r="DP469">
        <v>-31.1701475</v>
      </c>
      <c r="DQ469">
        <v>3.578495684803047</v>
      </c>
      <c r="DR469">
        <v>0.4408852316575707</v>
      </c>
      <c r="DS469">
        <v>0</v>
      </c>
      <c r="DT469">
        <v>1.6890495</v>
      </c>
      <c r="DU469">
        <v>-0.3678306191369606</v>
      </c>
      <c r="DV469">
        <v>0.03548019003260833</v>
      </c>
      <c r="DW469">
        <v>0</v>
      </c>
      <c r="DX469">
        <v>0</v>
      </c>
      <c r="DY469">
        <v>2</v>
      </c>
      <c r="DZ469" t="s">
        <v>386</v>
      </c>
      <c r="EA469">
        <v>3.22986</v>
      </c>
      <c r="EB469">
        <v>2.70455</v>
      </c>
      <c r="EC469">
        <v>0.203281</v>
      </c>
      <c r="ED469">
        <v>0.206087</v>
      </c>
      <c r="EE469">
        <v>0.08330369999999999</v>
      </c>
      <c r="EF469">
        <v>0.0772284</v>
      </c>
      <c r="EG469">
        <v>26155.1</v>
      </c>
      <c r="EH469">
        <v>25388.9</v>
      </c>
      <c r="EI469">
        <v>31440.5</v>
      </c>
      <c r="EJ469">
        <v>30318.9</v>
      </c>
      <c r="EK469">
        <v>38617.3</v>
      </c>
      <c r="EL469">
        <v>36995.6</v>
      </c>
      <c r="EM469">
        <v>44071.8</v>
      </c>
      <c r="EN469">
        <v>42333</v>
      </c>
      <c r="EO469">
        <v>2.15128</v>
      </c>
      <c r="EP469">
        <v>1.85195</v>
      </c>
      <c r="EQ469">
        <v>0.0647418</v>
      </c>
      <c r="ER469">
        <v>0</v>
      </c>
      <c r="ES469">
        <v>23.9465</v>
      </c>
      <c r="ET469">
        <v>999.9</v>
      </c>
      <c r="EU469">
        <v>69.2</v>
      </c>
      <c r="EV469">
        <v>25.6</v>
      </c>
      <c r="EW469">
        <v>23.3843</v>
      </c>
      <c r="EX469">
        <v>60.9319</v>
      </c>
      <c r="EY469">
        <v>24.351</v>
      </c>
      <c r="EZ469">
        <v>1</v>
      </c>
      <c r="FA469">
        <v>0.00246443</v>
      </c>
      <c r="FB469">
        <v>2.19565</v>
      </c>
      <c r="FC469">
        <v>20.1849</v>
      </c>
      <c r="FD469">
        <v>5.21789</v>
      </c>
      <c r="FE469">
        <v>11.998</v>
      </c>
      <c r="FF469">
        <v>4.9643</v>
      </c>
      <c r="FG469">
        <v>3.29553</v>
      </c>
      <c r="FH469">
        <v>9999</v>
      </c>
      <c r="FI469">
        <v>9999</v>
      </c>
      <c r="FJ469">
        <v>9999</v>
      </c>
      <c r="FK469">
        <v>149.2</v>
      </c>
      <c r="FL469">
        <v>4.97096</v>
      </c>
      <c r="FM469">
        <v>1.86768</v>
      </c>
      <c r="FN469">
        <v>1.85898</v>
      </c>
      <c r="FO469">
        <v>1.86508</v>
      </c>
      <c r="FP469">
        <v>1.8631</v>
      </c>
      <c r="FQ469">
        <v>1.86447</v>
      </c>
      <c r="FR469">
        <v>1.85989</v>
      </c>
      <c r="FS469">
        <v>1.86401</v>
      </c>
      <c r="FT469">
        <v>0</v>
      </c>
      <c r="FU469">
        <v>0</v>
      </c>
      <c r="FV469">
        <v>0</v>
      </c>
      <c r="FW469">
        <v>0</v>
      </c>
      <c r="FX469" t="s">
        <v>364</v>
      </c>
      <c r="FY469" t="s">
        <v>365</v>
      </c>
      <c r="FZ469" t="s">
        <v>366</v>
      </c>
      <c r="GA469" t="s">
        <v>366</v>
      </c>
      <c r="GB469" t="s">
        <v>366</v>
      </c>
      <c r="GC469" t="s">
        <v>366</v>
      </c>
      <c r="GD469">
        <v>0</v>
      </c>
      <c r="GE469">
        <v>100</v>
      </c>
      <c r="GF469">
        <v>100</v>
      </c>
      <c r="GG469">
        <v>-10.27</v>
      </c>
      <c r="GH469">
        <v>-0.0906</v>
      </c>
      <c r="GI469">
        <v>-2.868309889394353</v>
      </c>
      <c r="GJ469">
        <v>-0.006773961979547998</v>
      </c>
      <c r="GK469">
        <v>-8.296070481250098E-08</v>
      </c>
      <c r="GL469">
        <v>3.322967193956903E-10</v>
      </c>
      <c r="GM469">
        <v>-0.07871069313407227</v>
      </c>
      <c r="GN469">
        <v>-0.00208336341840114</v>
      </c>
      <c r="GO469">
        <v>8.801746095907445E-05</v>
      </c>
      <c r="GP469">
        <v>-2.677693255255651E-07</v>
      </c>
      <c r="GQ469">
        <v>3</v>
      </c>
      <c r="GR469">
        <v>2052</v>
      </c>
      <c r="GS469">
        <v>2</v>
      </c>
      <c r="GT469">
        <v>18</v>
      </c>
      <c r="GU469">
        <v>72.09999999999999</v>
      </c>
      <c r="GV469">
        <v>72</v>
      </c>
      <c r="GW469">
        <v>2.58911</v>
      </c>
      <c r="GX469">
        <v>2.36816</v>
      </c>
      <c r="GY469">
        <v>1.44775</v>
      </c>
      <c r="GZ469">
        <v>2.32178</v>
      </c>
      <c r="HA469">
        <v>1.55151</v>
      </c>
      <c r="HB469">
        <v>2.3877</v>
      </c>
      <c r="HC469">
        <v>30.782</v>
      </c>
      <c r="HD469">
        <v>14.2546</v>
      </c>
      <c r="HE469">
        <v>18</v>
      </c>
      <c r="HF469">
        <v>617.846</v>
      </c>
      <c r="HG469">
        <v>427.56</v>
      </c>
      <c r="HH469">
        <v>20.7014</v>
      </c>
      <c r="HI469">
        <v>26.8986</v>
      </c>
      <c r="HJ469">
        <v>30.0005</v>
      </c>
      <c r="HK469">
        <v>26.8743</v>
      </c>
      <c r="HL469">
        <v>26.811</v>
      </c>
      <c r="HM469">
        <v>51.8461</v>
      </c>
      <c r="HN469">
        <v>45.6651</v>
      </c>
      <c r="HO469">
        <v>0</v>
      </c>
      <c r="HP469">
        <v>20.6873</v>
      </c>
      <c r="HQ469">
        <v>1188.4</v>
      </c>
      <c r="HR469">
        <v>14.4221</v>
      </c>
      <c r="HS469">
        <v>99.7869</v>
      </c>
      <c r="HT469">
        <v>101.159</v>
      </c>
    </row>
    <row r="470" spans="1:228">
      <c r="A470">
        <v>454</v>
      </c>
      <c r="B470">
        <v>1728495281</v>
      </c>
      <c r="C470">
        <v>4343.5</v>
      </c>
      <c r="D470" t="s">
        <v>1278</v>
      </c>
      <c r="E470" t="s">
        <v>1279</v>
      </c>
      <c r="F470">
        <v>5</v>
      </c>
      <c r="G470" t="s">
        <v>357</v>
      </c>
      <c r="H470" t="s">
        <v>1090</v>
      </c>
      <c r="I470" t="s">
        <v>359</v>
      </c>
      <c r="J470" t="s">
        <v>1091</v>
      </c>
      <c r="K470">
        <v>1728495273.214286</v>
      </c>
      <c r="L470">
        <f>(M470)/1000</f>
        <v>0</v>
      </c>
      <c r="M470">
        <f>IF(BH470, AP470, AJ470)</f>
        <v>0</v>
      </c>
      <c r="N470">
        <f>IF(BH470, AK470, AI470)</f>
        <v>0</v>
      </c>
      <c r="O470">
        <f>BJ470 - IF(AW470&gt;1, N470*BD470*100.0/(AY470), 0)</f>
        <v>0</v>
      </c>
      <c r="P470">
        <f>((V470-L470/2)*O470-N470)/(V470+L470/2)</f>
        <v>0</v>
      </c>
      <c r="Q470">
        <f>P470*(BQ470+BR470)/1000.0</f>
        <v>0</v>
      </c>
      <c r="R470">
        <f>(BJ470 - IF(AW470&gt;1, N470*BD470*100.0/(AY470), 0))*(BQ470+BR470)/1000.0</f>
        <v>0</v>
      </c>
      <c r="S470">
        <f>2.0/((1/U470-1/T470)+SIGN(U470)*SQRT((1/U470-1/T470)*(1/U470-1/T470) + 4*BE470/((BE470+1)*(BE470+1))*(2*1/U470*1/T470-1/T470*1/T470)))</f>
        <v>0</v>
      </c>
      <c r="T470">
        <f>IF(LEFT(BF470,1)&lt;&gt;"0",IF(LEFT(BF470,1)="1",3.0,BG470),$D$5+$E$5*(BX470*BQ470/($K$5*1000))+$F$5*(BX470*BQ470/($K$5*1000))*MAX(MIN(BD470,$J$5),$I$5)*MAX(MIN(BD470,$J$5),$I$5)+$G$5*MAX(MIN(BD470,$J$5),$I$5)*(BX470*BQ470/($K$5*1000))+$H$5*(BX470*BQ470/($K$5*1000))*(BX470*BQ470/($K$5*1000)))</f>
        <v>0</v>
      </c>
      <c r="U470">
        <f>L470*(1000-(1000*0.61365*exp(17.502*Y470/(240.97+Y470))/(BQ470+BR470)+BL470)/2)/(1000*0.61365*exp(17.502*Y470/(240.97+Y470))/(BQ470+BR470)-BL470)</f>
        <v>0</v>
      </c>
      <c r="V470">
        <f>1/((BE470+1)/(S470/1.6)+1/(T470/1.37)) + BE470/((BE470+1)/(S470/1.6) + BE470/(T470/1.37))</f>
        <v>0</v>
      </c>
      <c r="W470">
        <f>(AZ470*BC470)</f>
        <v>0</v>
      </c>
      <c r="X470">
        <f>(BS470+(W470+2*0.95*5.67E-8*(((BS470+$B$7)+273)^4-(BS470+273)^4)-44100*L470)/(1.84*29.3*T470+8*0.95*5.67E-8*(BS470+273)^3))</f>
        <v>0</v>
      </c>
      <c r="Y470">
        <f>($C$7*BT470+$D$7*BU470+$E$7*X470)</f>
        <v>0</v>
      </c>
      <c r="Z470">
        <f>0.61365*exp(17.502*Y470/(240.97+Y470))</f>
        <v>0</v>
      </c>
      <c r="AA470">
        <f>(AB470/AC470*100)</f>
        <v>0</v>
      </c>
      <c r="AB470">
        <f>BL470*(BQ470+BR470)/1000</f>
        <v>0</v>
      </c>
      <c r="AC470">
        <f>0.61365*exp(17.502*BS470/(240.97+BS470))</f>
        <v>0</v>
      </c>
      <c r="AD470">
        <f>(Z470-BL470*(BQ470+BR470)/1000)</f>
        <v>0</v>
      </c>
      <c r="AE470">
        <f>(-L470*44100)</f>
        <v>0</v>
      </c>
      <c r="AF470">
        <f>2*29.3*T470*0.92*(BS470-Y470)</f>
        <v>0</v>
      </c>
      <c r="AG470">
        <f>2*0.95*5.67E-8*(((BS470+$B$7)+273)^4-(Y470+273)^4)</f>
        <v>0</v>
      </c>
      <c r="AH470">
        <f>W470+AG470+AE470+AF470</f>
        <v>0</v>
      </c>
      <c r="AI470">
        <f>BP470*AW470*(BK470-BJ470*(1000-AW470*BM470)/(1000-AW470*BL470))/(100*BD470)</f>
        <v>0</v>
      </c>
      <c r="AJ470">
        <f>1000*BP470*AW470*(BL470-BM470)/(100*BD470*(1000-AW470*BL470))</f>
        <v>0</v>
      </c>
      <c r="AK470">
        <f>(AL470 - AM470 - BQ470*1E3/(8.314*(BS470+273.15)) * AO470/BP470 * AN470) * BP470/(100*BD470) * (1000 - BM470)/1000</f>
        <v>0</v>
      </c>
      <c r="AL470">
        <v>1196.087961580756</v>
      </c>
      <c r="AM470">
        <v>1171.321575757576</v>
      </c>
      <c r="AN470">
        <v>2.469676573332532</v>
      </c>
      <c r="AO470">
        <v>66.78554749712461</v>
      </c>
      <c r="AP470">
        <f>(AR470 - AQ470 + BQ470*1E3/(8.314*(BS470+273.15)) * AT470/BP470 * AS470) * BP470/(100*BD470) * 1000/(1000 - AR470)</f>
        <v>0</v>
      </c>
      <c r="AQ470">
        <v>14.30563190567112</v>
      </c>
      <c r="AR470">
        <v>15.86933393939394</v>
      </c>
      <c r="AS470">
        <v>-0.000637602137371035</v>
      </c>
      <c r="AT470">
        <v>79.48988405471586</v>
      </c>
      <c r="AU470">
        <v>0</v>
      </c>
      <c r="AV470">
        <v>0</v>
      </c>
      <c r="AW470">
        <f>IF(AU470*$H$13&gt;=AY470,1.0,(AY470/(AY470-AU470*$H$13)))</f>
        <v>0</v>
      </c>
      <c r="AX470">
        <f>(AW470-1)*100</f>
        <v>0</v>
      </c>
      <c r="AY470">
        <f>MAX(0,($B$13+$C$13*BX470)/(1+$D$13*BX470)*BQ470/(BS470+273)*$E$13)</f>
        <v>0</v>
      </c>
      <c r="AZ470">
        <f>$B$11*BY470+$C$11*BZ470+$F$11*CK470*(1-CN470)</f>
        <v>0</v>
      </c>
      <c r="BA470">
        <f>AZ470*BB470</f>
        <v>0</v>
      </c>
      <c r="BB470">
        <f>($B$11*$D$9+$C$11*$D$9+$F$11*((CX470+CP470)/MAX(CX470+CP470+CY470, 0.1)*$I$9+CY470/MAX(CX470+CP470+CY470, 0.1)*$J$9))/($B$11+$C$11+$F$11)</f>
        <v>0</v>
      </c>
      <c r="BC470">
        <f>($B$11*$K$9+$C$11*$K$9+$F$11*((CX470+CP470)/MAX(CX470+CP470+CY470, 0.1)*$P$9+CY470/MAX(CX470+CP470+CY470, 0.1)*$Q$9))/($B$11+$C$11+$F$11)</f>
        <v>0</v>
      </c>
      <c r="BD470">
        <v>6</v>
      </c>
      <c r="BE470">
        <v>0.5</v>
      </c>
      <c r="BF470" t="s">
        <v>361</v>
      </c>
      <c r="BG470">
        <v>2</v>
      </c>
      <c r="BH470" t="b">
        <v>1</v>
      </c>
      <c r="BI470">
        <v>1728495273.214286</v>
      </c>
      <c r="BJ470">
        <v>1135.098214285714</v>
      </c>
      <c r="BK470">
        <v>1165.948214285714</v>
      </c>
      <c r="BL470">
        <v>15.8894</v>
      </c>
      <c r="BM470">
        <v>14.27027857142857</v>
      </c>
      <c r="BN470">
        <v>1145.335</v>
      </c>
      <c r="BO470">
        <v>15.98001785714286</v>
      </c>
      <c r="BP470">
        <v>600.0067142857142</v>
      </c>
      <c r="BQ470">
        <v>97.514</v>
      </c>
      <c r="BR470">
        <v>0.09997388214285712</v>
      </c>
      <c r="BS470">
        <v>24.69710357142857</v>
      </c>
      <c r="BT470">
        <v>25.01612142857143</v>
      </c>
      <c r="BU470">
        <v>999.9000000000002</v>
      </c>
      <c r="BV470">
        <v>0</v>
      </c>
      <c r="BW470">
        <v>0</v>
      </c>
      <c r="BX470">
        <v>10023.27714285714</v>
      </c>
      <c r="BY470">
        <v>0</v>
      </c>
      <c r="BZ470">
        <v>76.29686428571428</v>
      </c>
      <c r="CA470">
        <v>-30.85009285714286</v>
      </c>
      <c r="CB470">
        <v>1153.424642857143</v>
      </c>
      <c r="CC470">
        <v>1182.827857142857</v>
      </c>
      <c r="CD470">
        <v>1.619123214285715</v>
      </c>
      <c r="CE470">
        <v>1165.948214285714</v>
      </c>
      <c r="CF470">
        <v>14.27027857142857</v>
      </c>
      <c r="CG470">
        <v>1.549439285714286</v>
      </c>
      <c r="CH470">
        <v>1.391551785714286</v>
      </c>
      <c r="CI470">
        <v>13.46493571428571</v>
      </c>
      <c r="CJ470">
        <v>11.82584642857143</v>
      </c>
      <c r="CK470">
        <v>1600.0125</v>
      </c>
      <c r="CL470">
        <v>0.6920132499999999</v>
      </c>
      <c r="CM470">
        <v>0.3079874285714285</v>
      </c>
      <c r="CN470">
        <v>0</v>
      </c>
      <c r="CO470">
        <v>2.157446428571429</v>
      </c>
      <c r="CP470">
        <v>0</v>
      </c>
      <c r="CQ470">
        <v>5462.284285714287</v>
      </c>
      <c r="CR470">
        <v>13790.35</v>
      </c>
      <c r="CS470">
        <v>38.92607142857143</v>
      </c>
      <c r="CT470">
        <v>39.76328571428571</v>
      </c>
      <c r="CU470">
        <v>39.56007142857143</v>
      </c>
      <c r="CV470">
        <v>37.85696428571429</v>
      </c>
      <c r="CW470">
        <v>38.10025</v>
      </c>
      <c r="CX470">
        <v>1107.228928571428</v>
      </c>
      <c r="CY470">
        <v>492.7835714285715</v>
      </c>
      <c r="CZ470">
        <v>0</v>
      </c>
      <c r="DA470">
        <v>1728495338.2</v>
      </c>
      <c r="DB470">
        <v>0</v>
      </c>
      <c r="DC470">
        <v>1728490956.5</v>
      </c>
      <c r="DD470" t="s">
        <v>362</v>
      </c>
      <c r="DE470">
        <v>1728490952.5</v>
      </c>
      <c r="DF470">
        <v>1728490956.5</v>
      </c>
      <c r="DG470">
        <v>1</v>
      </c>
      <c r="DH470">
        <v>-0.065</v>
      </c>
      <c r="DI470">
        <v>-0.008</v>
      </c>
      <c r="DJ470">
        <v>-3.246</v>
      </c>
      <c r="DK470">
        <v>-0.091</v>
      </c>
      <c r="DL470">
        <v>52</v>
      </c>
      <c r="DM470">
        <v>15</v>
      </c>
      <c r="DN470">
        <v>0.25</v>
      </c>
      <c r="DO470">
        <v>0.13</v>
      </c>
      <c r="DP470">
        <v>-31.02995499999999</v>
      </c>
      <c r="DQ470">
        <v>2.44310769230766</v>
      </c>
      <c r="DR470">
        <v>0.4034190569060909</v>
      </c>
      <c r="DS470">
        <v>0</v>
      </c>
      <c r="DT470">
        <v>1.63928125</v>
      </c>
      <c r="DU470">
        <v>-0.5629399249531022</v>
      </c>
      <c r="DV470">
        <v>0.05604681998951857</v>
      </c>
      <c r="DW470">
        <v>0</v>
      </c>
      <c r="DX470">
        <v>0</v>
      </c>
      <c r="DY470">
        <v>2</v>
      </c>
      <c r="DZ470" t="s">
        <v>386</v>
      </c>
      <c r="EA470">
        <v>3.22972</v>
      </c>
      <c r="EB470">
        <v>2.7045</v>
      </c>
      <c r="EC470">
        <v>0.204645</v>
      </c>
      <c r="ED470">
        <v>0.207418</v>
      </c>
      <c r="EE470">
        <v>0.0832917</v>
      </c>
      <c r="EF470">
        <v>0.0776119</v>
      </c>
      <c r="EG470">
        <v>26109.9</v>
      </c>
      <c r="EH470">
        <v>25345.9</v>
      </c>
      <c r="EI470">
        <v>31440</v>
      </c>
      <c r="EJ470">
        <v>30318.4</v>
      </c>
      <c r="EK470">
        <v>38617.3</v>
      </c>
      <c r="EL470">
        <v>36979.8</v>
      </c>
      <c r="EM470">
        <v>44071.2</v>
      </c>
      <c r="EN470">
        <v>42332.5</v>
      </c>
      <c r="EO470">
        <v>2.15128</v>
      </c>
      <c r="EP470">
        <v>1.85185</v>
      </c>
      <c r="EQ470">
        <v>0.0650063</v>
      </c>
      <c r="ER470">
        <v>0</v>
      </c>
      <c r="ES470">
        <v>23.9459</v>
      </c>
      <c r="ET470">
        <v>999.9</v>
      </c>
      <c r="EU470">
        <v>69.2</v>
      </c>
      <c r="EV470">
        <v>25.6</v>
      </c>
      <c r="EW470">
        <v>23.3837</v>
      </c>
      <c r="EX470">
        <v>60.9719</v>
      </c>
      <c r="EY470">
        <v>24.6915</v>
      </c>
      <c r="EZ470">
        <v>1</v>
      </c>
      <c r="FA470">
        <v>0.00284553</v>
      </c>
      <c r="FB470">
        <v>2.19281</v>
      </c>
      <c r="FC470">
        <v>20.1849</v>
      </c>
      <c r="FD470">
        <v>5.21729</v>
      </c>
      <c r="FE470">
        <v>11.998</v>
      </c>
      <c r="FF470">
        <v>4.9643</v>
      </c>
      <c r="FG470">
        <v>3.29555</v>
      </c>
      <c r="FH470">
        <v>9999</v>
      </c>
      <c r="FI470">
        <v>9999</v>
      </c>
      <c r="FJ470">
        <v>9999</v>
      </c>
      <c r="FK470">
        <v>149.2</v>
      </c>
      <c r="FL470">
        <v>4.97096</v>
      </c>
      <c r="FM470">
        <v>1.86768</v>
      </c>
      <c r="FN470">
        <v>1.85898</v>
      </c>
      <c r="FO470">
        <v>1.86508</v>
      </c>
      <c r="FP470">
        <v>1.8631</v>
      </c>
      <c r="FQ470">
        <v>1.86447</v>
      </c>
      <c r="FR470">
        <v>1.85989</v>
      </c>
      <c r="FS470">
        <v>1.864</v>
      </c>
      <c r="FT470">
        <v>0</v>
      </c>
      <c r="FU470">
        <v>0</v>
      </c>
      <c r="FV470">
        <v>0</v>
      </c>
      <c r="FW470">
        <v>0</v>
      </c>
      <c r="FX470" t="s">
        <v>364</v>
      </c>
      <c r="FY470" t="s">
        <v>365</v>
      </c>
      <c r="FZ470" t="s">
        <v>366</v>
      </c>
      <c r="GA470" t="s">
        <v>366</v>
      </c>
      <c r="GB470" t="s">
        <v>366</v>
      </c>
      <c r="GC470" t="s">
        <v>366</v>
      </c>
      <c r="GD470">
        <v>0</v>
      </c>
      <c r="GE470">
        <v>100</v>
      </c>
      <c r="GF470">
        <v>100</v>
      </c>
      <c r="GG470">
        <v>-10.34</v>
      </c>
      <c r="GH470">
        <v>-0.0906</v>
      </c>
      <c r="GI470">
        <v>-2.868309889394353</v>
      </c>
      <c r="GJ470">
        <v>-0.006773961979547998</v>
      </c>
      <c r="GK470">
        <v>-8.296070481250098E-08</v>
      </c>
      <c r="GL470">
        <v>3.322967193956903E-10</v>
      </c>
      <c r="GM470">
        <v>-0.07871069313407227</v>
      </c>
      <c r="GN470">
        <v>-0.00208336341840114</v>
      </c>
      <c r="GO470">
        <v>8.801746095907445E-05</v>
      </c>
      <c r="GP470">
        <v>-2.677693255255651E-07</v>
      </c>
      <c r="GQ470">
        <v>3</v>
      </c>
      <c r="GR470">
        <v>2052</v>
      </c>
      <c r="GS470">
        <v>2</v>
      </c>
      <c r="GT470">
        <v>18</v>
      </c>
      <c r="GU470">
        <v>72.09999999999999</v>
      </c>
      <c r="GV470">
        <v>72.09999999999999</v>
      </c>
      <c r="GW470">
        <v>2.60986</v>
      </c>
      <c r="GX470">
        <v>2.35718</v>
      </c>
      <c r="GY470">
        <v>1.44775</v>
      </c>
      <c r="GZ470">
        <v>2.32178</v>
      </c>
      <c r="HA470">
        <v>1.55151</v>
      </c>
      <c r="HB470">
        <v>2.34863</v>
      </c>
      <c r="HC470">
        <v>30.782</v>
      </c>
      <c r="HD470">
        <v>14.2634</v>
      </c>
      <c r="HE470">
        <v>18</v>
      </c>
      <c r="HF470">
        <v>617.893</v>
      </c>
      <c r="HG470">
        <v>427.535</v>
      </c>
      <c r="HH470">
        <v>20.6842</v>
      </c>
      <c r="HI470">
        <v>26.9026</v>
      </c>
      <c r="HJ470">
        <v>30.0004</v>
      </c>
      <c r="HK470">
        <v>26.8787</v>
      </c>
      <c r="HL470">
        <v>26.8154</v>
      </c>
      <c r="HM470">
        <v>52.2738</v>
      </c>
      <c r="HN470">
        <v>45.6651</v>
      </c>
      <c r="HO470">
        <v>0</v>
      </c>
      <c r="HP470">
        <v>20.6757</v>
      </c>
      <c r="HQ470">
        <v>1203.43</v>
      </c>
      <c r="HR470">
        <v>14.4736</v>
      </c>
      <c r="HS470">
        <v>99.7854</v>
      </c>
      <c r="HT470">
        <v>101.158</v>
      </c>
    </row>
    <row r="471" spans="1:228">
      <c r="A471">
        <v>455</v>
      </c>
      <c r="B471">
        <v>1728495286</v>
      </c>
      <c r="C471">
        <v>4348.5</v>
      </c>
      <c r="D471" t="s">
        <v>1280</v>
      </c>
      <c r="E471" t="s">
        <v>1281</v>
      </c>
      <c r="F471">
        <v>5</v>
      </c>
      <c r="G471" t="s">
        <v>357</v>
      </c>
      <c r="H471" t="s">
        <v>1090</v>
      </c>
      <c r="I471" t="s">
        <v>359</v>
      </c>
      <c r="J471" t="s">
        <v>1091</v>
      </c>
      <c r="K471">
        <v>1728495278.5</v>
      </c>
      <c r="L471">
        <f>(M471)/1000</f>
        <v>0</v>
      </c>
      <c r="M471">
        <f>IF(BH471, AP471, AJ471)</f>
        <v>0</v>
      </c>
      <c r="N471">
        <f>IF(BH471, AK471, AI471)</f>
        <v>0</v>
      </c>
      <c r="O471">
        <f>BJ471 - IF(AW471&gt;1, N471*BD471*100.0/(AY471), 0)</f>
        <v>0</v>
      </c>
      <c r="P471">
        <f>((V471-L471/2)*O471-N471)/(V471+L471/2)</f>
        <v>0</v>
      </c>
      <c r="Q471">
        <f>P471*(BQ471+BR471)/1000.0</f>
        <v>0</v>
      </c>
      <c r="R471">
        <f>(BJ471 - IF(AW471&gt;1, N471*BD471*100.0/(AY471), 0))*(BQ471+BR471)/1000.0</f>
        <v>0</v>
      </c>
      <c r="S471">
        <f>2.0/((1/U471-1/T471)+SIGN(U471)*SQRT((1/U471-1/T471)*(1/U471-1/T471) + 4*BE471/((BE471+1)*(BE471+1))*(2*1/U471*1/T471-1/T471*1/T471)))</f>
        <v>0</v>
      </c>
      <c r="T471">
        <f>IF(LEFT(BF471,1)&lt;&gt;"0",IF(LEFT(BF471,1)="1",3.0,BG471),$D$5+$E$5*(BX471*BQ471/($K$5*1000))+$F$5*(BX471*BQ471/($K$5*1000))*MAX(MIN(BD471,$J$5),$I$5)*MAX(MIN(BD471,$J$5),$I$5)+$G$5*MAX(MIN(BD471,$J$5),$I$5)*(BX471*BQ471/($K$5*1000))+$H$5*(BX471*BQ471/($K$5*1000))*(BX471*BQ471/($K$5*1000)))</f>
        <v>0</v>
      </c>
      <c r="U471">
        <f>L471*(1000-(1000*0.61365*exp(17.502*Y471/(240.97+Y471))/(BQ471+BR471)+BL471)/2)/(1000*0.61365*exp(17.502*Y471/(240.97+Y471))/(BQ471+BR471)-BL471)</f>
        <v>0</v>
      </c>
      <c r="V471">
        <f>1/((BE471+1)/(S471/1.6)+1/(T471/1.37)) + BE471/((BE471+1)/(S471/1.6) + BE471/(T471/1.37))</f>
        <v>0</v>
      </c>
      <c r="W471">
        <f>(AZ471*BC471)</f>
        <v>0</v>
      </c>
      <c r="X471">
        <f>(BS471+(W471+2*0.95*5.67E-8*(((BS471+$B$7)+273)^4-(BS471+273)^4)-44100*L471)/(1.84*29.3*T471+8*0.95*5.67E-8*(BS471+273)^3))</f>
        <v>0</v>
      </c>
      <c r="Y471">
        <f>($C$7*BT471+$D$7*BU471+$E$7*X471)</f>
        <v>0</v>
      </c>
      <c r="Z471">
        <f>0.61365*exp(17.502*Y471/(240.97+Y471))</f>
        <v>0</v>
      </c>
      <c r="AA471">
        <f>(AB471/AC471*100)</f>
        <v>0</v>
      </c>
      <c r="AB471">
        <f>BL471*(BQ471+BR471)/1000</f>
        <v>0</v>
      </c>
      <c r="AC471">
        <f>0.61365*exp(17.502*BS471/(240.97+BS471))</f>
        <v>0</v>
      </c>
      <c r="AD471">
        <f>(Z471-BL471*(BQ471+BR471)/1000)</f>
        <v>0</v>
      </c>
      <c r="AE471">
        <f>(-L471*44100)</f>
        <v>0</v>
      </c>
      <c r="AF471">
        <f>2*29.3*T471*0.92*(BS471-Y471)</f>
        <v>0</v>
      </c>
      <c r="AG471">
        <f>2*0.95*5.67E-8*(((BS471+$B$7)+273)^4-(Y471+273)^4)</f>
        <v>0</v>
      </c>
      <c r="AH471">
        <f>W471+AG471+AE471+AF471</f>
        <v>0</v>
      </c>
      <c r="AI471">
        <f>BP471*AW471*(BK471-BJ471*(1000-AW471*BM471)/(1000-AW471*BL471))/(100*BD471)</f>
        <v>0</v>
      </c>
      <c r="AJ471">
        <f>1000*BP471*AW471*(BL471-BM471)/(100*BD471*(1000-AW471*BL471))</f>
        <v>0</v>
      </c>
      <c r="AK471">
        <f>(AL471 - AM471 - BQ471*1E3/(8.314*(BS471+273.15)) * AO471/BP471 * AN471) * BP471/(100*BD471) * (1000 - BM471)/1000</f>
        <v>0</v>
      </c>
      <c r="AL471">
        <v>1209.402617644325</v>
      </c>
      <c r="AM471">
        <v>1184.096424242424</v>
      </c>
      <c r="AN471">
        <v>2.586146008466502</v>
      </c>
      <c r="AO471">
        <v>66.78554749712461</v>
      </c>
      <c r="AP471">
        <f>(AR471 - AQ471 + BQ471*1E3/(8.314*(BS471+273.15)) * AT471/BP471 * AS471) * BP471/(100*BD471) * 1000/(1000 - AR471)</f>
        <v>0</v>
      </c>
      <c r="AQ471">
        <v>14.40059453474688</v>
      </c>
      <c r="AR471">
        <v>15.88636787878787</v>
      </c>
      <c r="AS471">
        <v>0.0007400933433328673</v>
      </c>
      <c r="AT471">
        <v>79.48988405471586</v>
      </c>
      <c r="AU471">
        <v>0</v>
      </c>
      <c r="AV471">
        <v>0</v>
      </c>
      <c r="AW471">
        <f>IF(AU471*$H$13&gt;=AY471,1.0,(AY471/(AY471-AU471*$H$13)))</f>
        <v>0</v>
      </c>
      <c r="AX471">
        <f>(AW471-1)*100</f>
        <v>0</v>
      </c>
      <c r="AY471">
        <f>MAX(0,($B$13+$C$13*BX471)/(1+$D$13*BX471)*BQ471/(BS471+273)*$E$13)</f>
        <v>0</v>
      </c>
      <c r="AZ471">
        <f>$B$11*BY471+$C$11*BZ471+$F$11*CK471*(1-CN471)</f>
        <v>0</v>
      </c>
      <c r="BA471">
        <f>AZ471*BB471</f>
        <v>0</v>
      </c>
      <c r="BB471">
        <f>($B$11*$D$9+$C$11*$D$9+$F$11*((CX471+CP471)/MAX(CX471+CP471+CY471, 0.1)*$I$9+CY471/MAX(CX471+CP471+CY471, 0.1)*$J$9))/($B$11+$C$11+$F$11)</f>
        <v>0</v>
      </c>
      <c r="BC471">
        <f>($B$11*$K$9+$C$11*$K$9+$F$11*((CX471+CP471)/MAX(CX471+CP471+CY471, 0.1)*$P$9+CY471/MAX(CX471+CP471+CY471, 0.1)*$Q$9))/($B$11+$C$11+$F$11)</f>
        <v>0</v>
      </c>
      <c r="BD471">
        <v>6</v>
      </c>
      <c r="BE471">
        <v>0.5</v>
      </c>
      <c r="BF471" t="s">
        <v>361</v>
      </c>
      <c r="BG471">
        <v>2</v>
      </c>
      <c r="BH471" t="b">
        <v>1</v>
      </c>
      <c r="BI471">
        <v>1728495278.5</v>
      </c>
      <c r="BJ471">
        <v>1147.933333333333</v>
      </c>
      <c r="BK471">
        <v>1178.986296296296</v>
      </c>
      <c r="BL471">
        <v>15.8776074074074</v>
      </c>
      <c r="BM471">
        <v>14.32416666666667</v>
      </c>
      <c r="BN471">
        <v>1158.243333333333</v>
      </c>
      <c r="BO471">
        <v>15.96824074074074</v>
      </c>
      <c r="BP471">
        <v>600.0041851851852</v>
      </c>
      <c r="BQ471">
        <v>97.51429259259257</v>
      </c>
      <c r="BR471">
        <v>0.1000444666666667</v>
      </c>
      <c r="BS471">
        <v>24.69166666666667</v>
      </c>
      <c r="BT471">
        <v>25.01220740740741</v>
      </c>
      <c r="BU471">
        <v>999.9000000000001</v>
      </c>
      <c r="BV471">
        <v>0</v>
      </c>
      <c r="BW471">
        <v>0</v>
      </c>
      <c r="BX471">
        <v>10017.31037037037</v>
      </c>
      <c r="BY471">
        <v>0</v>
      </c>
      <c r="BZ471">
        <v>76.35088888888887</v>
      </c>
      <c r="CA471">
        <v>-31.05228148148148</v>
      </c>
      <c r="CB471">
        <v>1166.453703703704</v>
      </c>
      <c r="CC471">
        <v>1196.12</v>
      </c>
      <c r="CD471">
        <v>1.553459259259259</v>
      </c>
      <c r="CE471">
        <v>1178.986296296296</v>
      </c>
      <c r="CF471">
        <v>14.32416666666667</v>
      </c>
      <c r="CG471">
        <v>1.548294814814815</v>
      </c>
      <c r="CH471">
        <v>1.39680962962963</v>
      </c>
      <c r="CI471">
        <v>13.45360370370371</v>
      </c>
      <c r="CJ471">
        <v>11.88292592592593</v>
      </c>
      <c r="CK471">
        <v>1600.009629629629</v>
      </c>
      <c r="CL471">
        <v>0.6920178518518519</v>
      </c>
      <c r="CM471">
        <v>0.307983074074074</v>
      </c>
      <c r="CN471">
        <v>0</v>
      </c>
      <c r="CO471">
        <v>2.179085185185185</v>
      </c>
      <c r="CP471">
        <v>0</v>
      </c>
      <c r="CQ471">
        <v>5455.034074074075</v>
      </c>
      <c r="CR471">
        <v>13790.35185185185</v>
      </c>
      <c r="CS471">
        <v>38.88633333333333</v>
      </c>
      <c r="CT471">
        <v>39.73133333333333</v>
      </c>
      <c r="CU471">
        <v>39.51133333333333</v>
      </c>
      <c r="CV471">
        <v>37.833</v>
      </c>
      <c r="CW471">
        <v>38.07374074074074</v>
      </c>
      <c r="CX471">
        <v>1107.233703703704</v>
      </c>
      <c r="CY471">
        <v>492.7759259259259</v>
      </c>
      <c r="CZ471">
        <v>0</v>
      </c>
      <c r="DA471">
        <v>1728495343</v>
      </c>
      <c r="DB471">
        <v>0</v>
      </c>
      <c r="DC471">
        <v>1728490956.5</v>
      </c>
      <c r="DD471" t="s">
        <v>362</v>
      </c>
      <c r="DE471">
        <v>1728490952.5</v>
      </c>
      <c r="DF471">
        <v>1728490956.5</v>
      </c>
      <c r="DG471">
        <v>1</v>
      </c>
      <c r="DH471">
        <v>-0.065</v>
      </c>
      <c r="DI471">
        <v>-0.008</v>
      </c>
      <c r="DJ471">
        <v>-3.246</v>
      </c>
      <c r="DK471">
        <v>-0.091</v>
      </c>
      <c r="DL471">
        <v>52</v>
      </c>
      <c r="DM471">
        <v>15</v>
      </c>
      <c r="DN471">
        <v>0.25</v>
      </c>
      <c r="DO471">
        <v>0.13</v>
      </c>
      <c r="DP471">
        <v>-30.9880275</v>
      </c>
      <c r="DQ471">
        <v>-2.162970731707348</v>
      </c>
      <c r="DR471">
        <v>0.3515154783131889</v>
      </c>
      <c r="DS471">
        <v>0</v>
      </c>
      <c r="DT471">
        <v>1.58461425</v>
      </c>
      <c r="DU471">
        <v>-0.7605371482176411</v>
      </c>
      <c r="DV471">
        <v>0.07458780677454929</v>
      </c>
      <c r="DW471">
        <v>0</v>
      </c>
      <c r="DX471">
        <v>0</v>
      </c>
      <c r="DY471">
        <v>2</v>
      </c>
      <c r="DZ471" t="s">
        <v>386</v>
      </c>
      <c r="EA471">
        <v>3.22983</v>
      </c>
      <c r="EB471">
        <v>2.70441</v>
      </c>
      <c r="EC471">
        <v>0.20604</v>
      </c>
      <c r="ED471">
        <v>0.208807</v>
      </c>
      <c r="EE471">
        <v>0.0833581</v>
      </c>
      <c r="EF471">
        <v>0.07775890000000001</v>
      </c>
      <c r="EG471">
        <v>26064</v>
      </c>
      <c r="EH471">
        <v>25301.1</v>
      </c>
      <c r="EI471">
        <v>31439.9</v>
      </c>
      <c r="EJ471">
        <v>30317.9</v>
      </c>
      <c r="EK471">
        <v>38614.2</v>
      </c>
      <c r="EL471">
        <v>36973.1</v>
      </c>
      <c r="EM471">
        <v>44070.9</v>
      </c>
      <c r="EN471">
        <v>42331.7</v>
      </c>
      <c r="EO471">
        <v>2.15097</v>
      </c>
      <c r="EP471">
        <v>1.8519</v>
      </c>
      <c r="EQ471">
        <v>0.06447360000000001</v>
      </c>
      <c r="ER471">
        <v>0</v>
      </c>
      <c r="ES471">
        <v>23.9459</v>
      </c>
      <c r="ET471">
        <v>999.9</v>
      </c>
      <c r="EU471">
        <v>69.2</v>
      </c>
      <c r="EV471">
        <v>25.6</v>
      </c>
      <c r="EW471">
        <v>23.3837</v>
      </c>
      <c r="EX471">
        <v>60.9219</v>
      </c>
      <c r="EY471">
        <v>24.379</v>
      </c>
      <c r="EZ471">
        <v>1</v>
      </c>
      <c r="FA471">
        <v>0.00316819</v>
      </c>
      <c r="FB471">
        <v>2.18735</v>
      </c>
      <c r="FC471">
        <v>20.185</v>
      </c>
      <c r="FD471">
        <v>5.21714</v>
      </c>
      <c r="FE471">
        <v>11.998</v>
      </c>
      <c r="FF471">
        <v>4.9642</v>
      </c>
      <c r="FG471">
        <v>3.2955</v>
      </c>
      <c r="FH471">
        <v>9999</v>
      </c>
      <c r="FI471">
        <v>9999</v>
      </c>
      <c r="FJ471">
        <v>9999</v>
      </c>
      <c r="FK471">
        <v>149.2</v>
      </c>
      <c r="FL471">
        <v>4.97094</v>
      </c>
      <c r="FM471">
        <v>1.86768</v>
      </c>
      <c r="FN471">
        <v>1.85898</v>
      </c>
      <c r="FO471">
        <v>1.86511</v>
      </c>
      <c r="FP471">
        <v>1.86309</v>
      </c>
      <c r="FQ471">
        <v>1.86445</v>
      </c>
      <c r="FR471">
        <v>1.85989</v>
      </c>
      <c r="FS471">
        <v>1.86401</v>
      </c>
      <c r="FT471">
        <v>0</v>
      </c>
      <c r="FU471">
        <v>0</v>
      </c>
      <c r="FV471">
        <v>0</v>
      </c>
      <c r="FW471">
        <v>0</v>
      </c>
      <c r="FX471" t="s">
        <v>364</v>
      </c>
      <c r="FY471" t="s">
        <v>365</v>
      </c>
      <c r="FZ471" t="s">
        <v>366</v>
      </c>
      <c r="GA471" t="s">
        <v>366</v>
      </c>
      <c r="GB471" t="s">
        <v>366</v>
      </c>
      <c r="GC471" t="s">
        <v>366</v>
      </c>
      <c r="GD471">
        <v>0</v>
      </c>
      <c r="GE471">
        <v>100</v>
      </c>
      <c r="GF471">
        <v>100</v>
      </c>
      <c r="GG471">
        <v>-10.41</v>
      </c>
      <c r="GH471">
        <v>-0.0907</v>
      </c>
      <c r="GI471">
        <v>-2.868309889394353</v>
      </c>
      <c r="GJ471">
        <v>-0.006773961979547998</v>
      </c>
      <c r="GK471">
        <v>-8.296070481250098E-08</v>
      </c>
      <c r="GL471">
        <v>3.322967193956903E-10</v>
      </c>
      <c r="GM471">
        <v>-0.07871069313407227</v>
      </c>
      <c r="GN471">
        <v>-0.00208336341840114</v>
      </c>
      <c r="GO471">
        <v>8.801746095907445E-05</v>
      </c>
      <c r="GP471">
        <v>-2.677693255255651E-07</v>
      </c>
      <c r="GQ471">
        <v>3</v>
      </c>
      <c r="GR471">
        <v>2052</v>
      </c>
      <c r="GS471">
        <v>2</v>
      </c>
      <c r="GT471">
        <v>18</v>
      </c>
      <c r="GU471">
        <v>72.2</v>
      </c>
      <c r="GV471">
        <v>72.2</v>
      </c>
      <c r="GW471">
        <v>2.63306</v>
      </c>
      <c r="GX471">
        <v>2.37061</v>
      </c>
      <c r="GY471">
        <v>1.44897</v>
      </c>
      <c r="GZ471">
        <v>2.32178</v>
      </c>
      <c r="HA471">
        <v>1.55151</v>
      </c>
      <c r="HB471">
        <v>2.27173</v>
      </c>
      <c r="HC471">
        <v>30.8037</v>
      </c>
      <c r="HD471">
        <v>14.2546</v>
      </c>
      <c r="HE471">
        <v>18</v>
      </c>
      <c r="HF471">
        <v>617.7190000000001</v>
      </c>
      <c r="HG471">
        <v>427.599</v>
      </c>
      <c r="HH471">
        <v>20.6719</v>
      </c>
      <c r="HI471">
        <v>26.9072</v>
      </c>
      <c r="HJ471">
        <v>30.0004</v>
      </c>
      <c r="HK471">
        <v>26.8828</v>
      </c>
      <c r="HL471">
        <v>26.82</v>
      </c>
      <c r="HM471">
        <v>52.7495</v>
      </c>
      <c r="HN471">
        <v>45.3846</v>
      </c>
      <c r="HO471">
        <v>0</v>
      </c>
      <c r="HP471">
        <v>20.6639</v>
      </c>
      <c r="HQ471">
        <v>1213.47</v>
      </c>
      <c r="HR471">
        <v>14.5098</v>
      </c>
      <c r="HS471">
        <v>99.78489999999999</v>
      </c>
      <c r="HT471">
        <v>101.156</v>
      </c>
    </row>
    <row r="472" spans="1:228">
      <c r="A472">
        <v>456</v>
      </c>
      <c r="B472">
        <v>1728495291</v>
      </c>
      <c r="C472">
        <v>4353.5</v>
      </c>
      <c r="D472" t="s">
        <v>1282</v>
      </c>
      <c r="E472" t="s">
        <v>1283</v>
      </c>
      <c r="F472">
        <v>5</v>
      </c>
      <c r="G472" t="s">
        <v>357</v>
      </c>
      <c r="H472" t="s">
        <v>1090</v>
      </c>
      <c r="I472" t="s">
        <v>359</v>
      </c>
      <c r="J472" t="s">
        <v>1091</v>
      </c>
      <c r="K472">
        <v>1728495283.214286</v>
      </c>
      <c r="L472">
        <f>(M472)/1000</f>
        <v>0</v>
      </c>
      <c r="M472">
        <f>IF(BH472, AP472, AJ472)</f>
        <v>0</v>
      </c>
      <c r="N472">
        <f>IF(BH472, AK472, AI472)</f>
        <v>0</v>
      </c>
      <c r="O472">
        <f>BJ472 - IF(AW472&gt;1, N472*BD472*100.0/(AY472), 0)</f>
        <v>0</v>
      </c>
      <c r="P472">
        <f>((V472-L472/2)*O472-N472)/(V472+L472/2)</f>
        <v>0</v>
      </c>
      <c r="Q472">
        <f>P472*(BQ472+BR472)/1000.0</f>
        <v>0</v>
      </c>
      <c r="R472">
        <f>(BJ472 - IF(AW472&gt;1, N472*BD472*100.0/(AY472), 0))*(BQ472+BR472)/1000.0</f>
        <v>0</v>
      </c>
      <c r="S472">
        <f>2.0/((1/U472-1/T472)+SIGN(U472)*SQRT((1/U472-1/T472)*(1/U472-1/T472) + 4*BE472/((BE472+1)*(BE472+1))*(2*1/U472*1/T472-1/T472*1/T472)))</f>
        <v>0</v>
      </c>
      <c r="T472">
        <f>IF(LEFT(BF472,1)&lt;&gt;"0",IF(LEFT(BF472,1)="1",3.0,BG472),$D$5+$E$5*(BX472*BQ472/($K$5*1000))+$F$5*(BX472*BQ472/($K$5*1000))*MAX(MIN(BD472,$J$5),$I$5)*MAX(MIN(BD472,$J$5),$I$5)+$G$5*MAX(MIN(BD472,$J$5),$I$5)*(BX472*BQ472/($K$5*1000))+$H$5*(BX472*BQ472/($K$5*1000))*(BX472*BQ472/($K$5*1000)))</f>
        <v>0</v>
      </c>
      <c r="U472">
        <f>L472*(1000-(1000*0.61365*exp(17.502*Y472/(240.97+Y472))/(BQ472+BR472)+BL472)/2)/(1000*0.61365*exp(17.502*Y472/(240.97+Y472))/(BQ472+BR472)-BL472)</f>
        <v>0</v>
      </c>
      <c r="V472">
        <f>1/((BE472+1)/(S472/1.6)+1/(T472/1.37)) + BE472/((BE472+1)/(S472/1.6) + BE472/(T472/1.37))</f>
        <v>0</v>
      </c>
      <c r="W472">
        <f>(AZ472*BC472)</f>
        <v>0</v>
      </c>
      <c r="X472">
        <f>(BS472+(W472+2*0.95*5.67E-8*(((BS472+$B$7)+273)^4-(BS472+273)^4)-44100*L472)/(1.84*29.3*T472+8*0.95*5.67E-8*(BS472+273)^3))</f>
        <v>0</v>
      </c>
      <c r="Y472">
        <f>($C$7*BT472+$D$7*BU472+$E$7*X472)</f>
        <v>0</v>
      </c>
      <c r="Z472">
        <f>0.61365*exp(17.502*Y472/(240.97+Y472))</f>
        <v>0</v>
      </c>
      <c r="AA472">
        <f>(AB472/AC472*100)</f>
        <v>0</v>
      </c>
      <c r="AB472">
        <f>BL472*(BQ472+BR472)/1000</f>
        <v>0</v>
      </c>
      <c r="AC472">
        <f>0.61365*exp(17.502*BS472/(240.97+BS472))</f>
        <v>0</v>
      </c>
      <c r="AD472">
        <f>(Z472-BL472*(BQ472+BR472)/1000)</f>
        <v>0</v>
      </c>
      <c r="AE472">
        <f>(-L472*44100)</f>
        <v>0</v>
      </c>
      <c r="AF472">
        <f>2*29.3*T472*0.92*(BS472-Y472)</f>
        <v>0</v>
      </c>
      <c r="AG472">
        <f>2*0.95*5.67E-8*(((BS472+$B$7)+273)^4-(Y472+273)^4)</f>
        <v>0</v>
      </c>
      <c r="AH472">
        <f>W472+AG472+AE472+AF472</f>
        <v>0</v>
      </c>
      <c r="AI472">
        <f>BP472*AW472*(BK472-BJ472*(1000-AW472*BM472)/(1000-AW472*BL472))/(100*BD472)</f>
        <v>0</v>
      </c>
      <c r="AJ472">
        <f>1000*BP472*AW472*(BL472-BM472)/(100*BD472*(1000-AW472*BL472))</f>
        <v>0</v>
      </c>
      <c r="AK472">
        <f>(AL472 - AM472 - BQ472*1E3/(8.314*(BS472+273.15)) * AO472/BP472 * AN472) * BP472/(100*BD472) * (1000 - BM472)/1000</f>
        <v>0</v>
      </c>
      <c r="AL472">
        <v>1222.00404920196</v>
      </c>
      <c r="AM472">
        <v>1196.88109090909</v>
      </c>
      <c r="AN472">
        <v>2.560880610158681</v>
      </c>
      <c r="AO472">
        <v>66.78554749712461</v>
      </c>
      <c r="AP472">
        <f>(AR472 - AQ472 + BQ472*1E3/(8.314*(BS472+273.15)) * AT472/BP472 * AS472) * BP472/(100*BD472) * 1000/(1000 - AR472)</f>
        <v>0</v>
      </c>
      <c r="AQ472">
        <v>14.4279243710197</v>
      </c>
      <c r="AR472">
        <v>15.89460121212121</v>
      </c>
      <c r="AS472">
        <v>0.0001497073744987613</v>
      </c>
      <c r="AT472">
        <v>79.48988405471586</v>
      </c>
      <c r="AU472">
        <v>0</v>
      </c>
      <c r="AV472">
        <v>0</v>
      </c>
      <c r="AW472">
        <f>IF(AU472*$H$13&gt;=AY472,1.0,(AY472/(AY472-AU472*$H$13)))</f>
        <v>0</v>
      </c>
      <c r="AX472">
        <f>(AW472-1)*100</f>
        <v>0</v>
      </c>
      <c r="AY472">
        <f>MAX(0,($B$13+$C$13*BX472)/(1+$D$13*BX472)*BQ472/(BS472+273)*$E$13)</f>
        <v>0</v>
      </c>
      <c r="AZ472">
        <f>$B$11*BY472+$C$11*BZ472+$F$11*CK472*(1-CN472)</f>
        <v>0</v>
      </c>
      <c r="BA472">
        <f>AZ472*BB472</f>
        <v>0</v>
      </c>
      <c r="BB472">
        <f>($B$11*$D$9+$C$11*$D$9+$F$11*((CX472+CP472)/MAX(CX472+CP472+CY472, 0.1)*$I$9+CY472/MAX(CX472+CP472+CY472, 0.1)*$J$9))/($B$11+$C$11+$F$11)</f>
        <v>0</v>
      </c>
      <c r="BC472">
        <f>($B$11*$K$9+$C$11*$K$9+$F$11*((CX472+CP472)/MAX(CX472+CP472+CY472, 0.1)*$P$9+CY472/MAX(CX472+CP472+CY472, 0.1)*$Q$9))/($B$11+$C$11+$F$11)</f>
        <v>0</v>
      </c>
      <c r="BD472">
        <v>6</v>
      </c>
      <c r="BE472">
        <v>0.5</v>
      </c>
      <c r="BF472" t="s">
        <v>361</v>
      </c>
      <c r="BG472">
        <v>2</v>
      </c>
      <c r="BH472" t="b">
        <v>1</v>
      </c>
      <c r="BI472">
        <v>1728495283.214286</v>
      </c>
      <c r="BJ472">
        <v>1159.594285714286</v>
      </c>
      <c r="BK472">
        <v>1190.824285714286</v>
      </c>
      <c r="BL472">
        <v>15.87996428571429</v>
      </c>
      <c r="BM472">
        <v>14.37967857142857</v>
      </c>
      <c r="BN472">
        <v>1169.97</v>
      </c>
      <c r="BO472">
        <v>15.97060357142857</v>
      </c>
      <c r="BP472">
        <v>599.9938571428572</v>
      </c>
      <c r="BQ472">
        <v>97.51424642857141</v>
      </c>
      <c r="BR472">
        <v>0.09998591071428571</v>
      </c>
      <c r="BS472">
        <v>24.68813928571428</v>
      </c>
      <c r="BT472">
        <v>25.01033214285714</v>
      </c>
      <c r="BU472">
        <v>999.9000000000002</v>
      </c>
      <c r="BV472">
        <v>0</v>
      </c>
      <c r="BW472">
        <v>0</v>
      </c>
      <c r="BX472">
        <v>10020.93285714286</v>
      </c>
      <c r="BY472">
        <v>0</v>
      </c>
      <c r="BZ472">
        <v>76.30685714285714</v>
      </c>
      <c r="CA472">
        <v>-31.23025</v>
      </c>
      <c r="CB472">
        <v>1178.305</v>
      </c>
      <c r="CC472">
        <v>1208.198214285714</v>
      </c>
      <c r="CD472">
        <v>1.500304642857143</v>
      </c>
      <c r="CE472">
        <v>1190.824285714286</v>
      </c>
      <c r="CF472">
        <v>14.37967857142857</v>
      </c>
      <c r="CG472">
        <v>1.548524285714286</v>
      </c>
      <c r="CH472">
        <v>1.4022225</v>
      </c>
      <c r="CI472">
        <v>13.45587857142857</v>
      </c>
      <c r="CJ472">
        <v>11.94159642857143</v>
      </c>
      <c r="CK472">
        <v>1600.012142857143</v>
      </c>
      <c r="CL472">
        <v>0.6920216785714288</v>
      </c>
      <c r="CM472">
        <v>0.3079789285714286</v>
      </c>
      <c r="CN472">
        <v>0</v>
      </c>
      <c r="CO472">
        <v>2.212446428571428</v>
      </c>
      <c r="CP472">
        <v>0</v>
      </c>
      <c r="CQ472">
        <v>5448.570714285715</v>
      </c>
      <c r="CR472">
        <v>13790.38928571429</v>
      </c>
      <c r="CS472">
        <v>38.84353571428571</v>
      </c>
      <c r="CT472">
        <v>39.71174999999999</v>
      </c>
      <c r="CU472">
        <v>39.47296428571428</v>
      </c>
      <c r="CV472">
        <v>37.80096428571429</v>
      </c>
      <c r="CW472">
        <v>38.03764285714286</v>
      </c>
      <c r="CX472">
        <v>1107.240714285714</v>
      </c>
      <c r="CY472">
        <v>492.7714285714286</v>
      </c>
      <c r="CZ472">
        <v>0</v>
      </c>
      <c r="DA472">
        <v>1728495347.8</v>
      </c>
      <c r="DB472">
        <v>0</v>
      </c>
      <c r="DC472">
        <v>1728490956.5</v>
      </c>
      <c r="DD472" t="s">
        <v>362</v>
      </c>
      <c r="DE472">
        <v>1728490952.5</v>
      </c>
      <c r="DF472">
        <v>1728490956.5</v>
      </c>
      <c r="DG472">
        <v>1</v>
      </c>
      <c r="DH472">
        <v>-0.065</v>
      </c>
      <c r="DI472">
        <v>-0.008</v>
      </c>
      <c r="DJ472">
        <v>-3.246</v>
      </c>
      <c r="DK472">
        <v>-0.091</v>
      </c>
      <c r="DL472">
        <v>52</v>
      </c>
      <c r="DM472">
        <v>15</v>
      </c>
      <c r="DN472">
        <v>0.25</v>
      </c>
      <c r="DO472">
        <v>0.13</v>
      </c>
      <c r="DP472">
        <v>-31.05583658536585</v>
      </c>
      <c r="DQ472">
        <v>-2.846989547038385</v>
      </c>
      <c r="DR472">
        <v>0.344734010404839</v>
      </c>
      <c r="DS472">
        <v>0</v>
      </c>
      <c r="DT472">
        <v>1.5407</v>
      </c>
      <c r="DU472">
        <v>-0.7144151916376316</v>
      </c>
      <c r="DV472">
        <v>0.07249438817641797</v>
      </c>
      <c r="DW472">
        <v>0</v>
      </c>
      <c r="DX472">
        <v>0</v>
      </c>
      <c r="DY472">
        <v>2</v>
      </c>
      <c r="DZ472" t="s">
        <v>386</v>
      </c>
      <c r="EA472">
        <v>3.22974</v>
      </c>
      <c r="EB472">
        <v>2.70474</v>
      </c>
      <c r="EC472">
        <v>0.207422</v>
      </c>
      <c r="ED472">
        <v>0.210175</v>
      </c>
      <c r="EE472">
        <v>0.083384</v>
      </c>
      <c r="EF472">
        <v>0.0779595</v>
      </c>
      <c r="EG472">
        <v>26018.6</v>
      </c>
      <c r="EH472">
        <v>25257.4</v>
      </c>
      <c r="EI472">
        <v>31439.8</v>
      </c>
      <c r="EJ472">
        <v>30317.9</v>
      </c>
      <c r="EK472">
        <v>38613.2</v>
      </c>
      <c r="EL472">
        <v>36965</v>
      </c>
      <c r="EM472">
        <v>44071</v>
      </c>
      <c r="EN472">
        <v>42331.6</v>
      </c>
      <c r="EO472">
        <v>2.15085</v>
      </c>
      <c r="EP472">
        <v>1.85225</v>
      </c>
      <c r="EQ472">
        <v>0.06448479999999999</v>
      </c>
      <c r="ER472">
        <v>0</v>
      </c>
      <c r="ES472">
        <v>23.945</v>
      </c>
      <c r="ET472">
        <v>999.9</v>
      </c>
      <c r="EU472">
        <v>69.2</v>
      </c>
      <c r="EV472">
        <v>25.6</v>
      </c>
      <c r="EW472">
        <v>23.3843</v>
      </c>
      <c r="EX472">
        <v>61.0219</v>
      </c>
      <c r="EY472">
        <v>24.5112</v>
      </c>
      <c r="EZ472">
        <v>1</v>
      </c>
      <c r="FA472">
        <v>0.00350102</v>
      </c>
      <c r="FB472">
        <v>2.18275</v>
      </c>
      <c r="FC472">
        <v>20.1849</v>
      </c>
      <c r="FD472">
        <v>5.21789</v>
      </c>
      <c r="FE472">
        <v>11.998</v>
      </c>
      <c r="FF472">
        <v>4.96445</v>
      </c>
      <c r="FG472">
        <v>3.29565</v>
      </c>
      <c r="FH472">
        <v>9999</v>
      </c>
      <c r="FI472">
        <v>9999</v>
      </c>
      <c r="FJ472">
        <v>9999</v>
      </c>
      <c r="FK472">
        <v>149.2</v>
      </c>
      <c r="FL472">
        <v>4.97094</v>
      </c>
      <c r="FM472">
        <v>1.86768</v>
      </c>
      <c r="FN472">
        <v>1.85898</v>
      </c>
      <c r="FO472">
        <v>1.8651</v>
      </c>
      <c r="FP472">
        <v>1.8631</v>
      </c>
      <c r="FQ472">
        <v>1.86447</v>
      </c>
      <c r="FR472">
        <v>1.85989</v>
      </c>
      <c r="FS472">
        <v>1.86401</v>
      </c>
      <c r="FT472">
        <v>0</v>
      </c>
      <c r="FU472">
        <v>0</v>
      </c>
      <c r="FV472">
        <v>0</v>
      </c>
      <c r="FW472">
        <v>0</v>
      </c>
      <c r="FX472" t="s">
        <v>364</v>
      </c>
      <c r="FY472" t="s">
        <v>365</v>
      </c>
      <c r="FZ472" t="s">
        <v>366</v>
      </c>
      <c r="GA472" t="s">
        <v>366</v>
      </c>
      <c r="GB472" t="s">
        <v>366</v>
      </c>
      <c r="GC472" t="s">
        <v>366</v>
      </c>
      <c r="GD472">
        <v>0</v>
      </c>
      <c r="GE472">
        <v>100</v>
      </c>
      <c r="GF472">
        <v>100</v>
      </c>
      <c r="GG472">
        <v>-10.48</v>
      </c>
      <c r="GH472">
        <v>-0.0906</v>
      </c>
      <c r="GI472">
        <v>-2.868309889394353</v>
      </c>
      <c r="GJ472">
        <v>-0.006773961979547998</v>
      </c>
      <c r="GK472">
        <v>-8.296070481250098E-08</v>
      </c>
      <c r="GL472">
        <v>3.322967193956903E-10</v>
      </c>
      <c r="GM472">
        <v>-0.07871069313407227</v>
      </c>
      <c r="GN472">
        <v>-0.00208336341840114</v>
      </c>
      <c r="GO472">
        <v>8.801746095907445E-05</v>
      </c>
      <c r="GP472">
        <v>-2.677693255255651E-07</v>
      </c>
      <c r="GQ472">
        <v>3</v>
      </c>
      <c r="GR472">
        <v>2052</v>
      </c>
      <c r="GS472">
        <v>2</v>
      </c>
      <c r="GT472">
        <v>18</v>
      </c>
      <c r="GU472">
        <v>72.3</v>
      </c>
      <c r="GV472">
        <v>72.2</v>
      </c>
      <c r="GW472">
        <v>2.65503</v>
      </c>
      <c r="GX472">
        <v>2.3645</v>
      </c>
      <c r="GY472">
        <v>1.44775</v>
      </c>
      <c r="GZ472">
        <v>2.32178</v>
      </c>
      <c r="HA472">
        <v>1.55151</v>
      </c>
      <c r="HB472">
        <v>2.40112</v>
      </c>
      <c r="HC472">
        <v>30.8037</v>
      </c>
      <c r="HD472">
        <v>14.2634</v>
      </c>
      <c r="HE472">
        <v>18</v>
      </c>
      <c r="HF472">
        <v>617.677</v>
      </c>
      <c r="HG472">
        <v>427.838</v>
      </c>
      <c r="HH472">
        <v>20.6604</v>
      </c>
      <c r="HI472">
        <v>26.9106</v>
      </c>
      <c r="HJ472">
        <v>30.0003</v>
      </c>
      <c r="HK472">
        <v>26.8872</v>
      </c>
      <c r="HL472">
        <v>26.8244</v>
      </c>
      <c r="HM472">
        <v>53.1642</v>
      </c>
      <c r="HN472">
        <v>45.3846</v>
      </c>
      <c r="HO472">
        <v>0</v>
      </c>
      <c r="HP472">
        <v>20.6562</v>
      </c>
      <c r="HQ472">
        <v>1228.49</v>
      </c>
      <c r="HR472">
        <v>14.5473</v>
      </c>
      <c r="HS472">
        <v>99.7848</v>
      </c>
      <c r="HT472">
        <v>101.156</v>
      </c>
    </row>
    <row r="473" spans="1:228">
      <c r="A473">
        <v>457</v>
      </c>
      <c r="B473">
        <v>1728495296</v>
      </c>
      <c r="C473">
        <v>4358.5</v>
      </c>
      <c r="D473" t="s">
        <v>1284</v>
      </c>
      <c r="E473" t="s">
        <v>1285</v>
      </c>
      <c r="F473">
        <v>5</v>
      </c>
      <c r="G473" t="s">
        <v>357</v>
      </c>
      <c r="H473" t="s">
        <v>1090</v>
      </c>
      <c r="I473" t="s">
        <v>359</v>
      </c>
      <c r="J473" t="s">
        <v>1091</v>
      </c>
      <c r="K473">
        <v>1728495288.5</v>
      </c>
      <c r="L473">
        <f>(M473)/1000</f>
        <v>0</v>
      </c>
      <c r="M473">
        <f>IF(BH473, AP473, AJ473)</f>
        <v>0</v>
      </c>
      <c r="N473">
        <f>IF(BH473, AK473, AI473)</f>
        <v>0</v>
      </c>
      <c r="O473">
        <f>BJ473 - IF(AW473&gt;1, N473*BD473*100.0/(AY473), 0)</f>
        <v>0</v>
      </c>
      <c r="P473">
        <f>((V473-L473/2)*O473-N473)/(V473+L473/2)</f>
        <v>0</v>
      </c>
      <c r="Q473">
        <f>P473*(BQ473+BR473)/1000.0</f>
        <v>0</v>
      </c>
      <c r="R473">
        <f>(BJ473 - IF(AW473&gt;1, N473*BD473*100.0/(AY473), 0))*(BQ473+BR473)/1000.0</f>
        <v>0</v>
      </c>
      <c r="S473">
        <f>2.0/((1/U473-1/T473)+SIGN(U473)*SQRT((1/U473-1/T473)*(1/U473-1/T473) + 4*BE473/((BE473+1)*(BE473+1))*(2*1/U473*1/T473-1/T473*1/T473)))</f>
        <v>0</v>
      </c>
      <c r="T473">
        <f>IF(LEFT(BF473,1)&lt;&gt;"0",IF(LEFT(BF473,1)="1",3.0,BG473),$D$5+$E$5*(BX473*BQ473/($K$5*1000))+$F$5*(BX473*BQ473/($K$5*1000))*MAX(MIN(BD473,$J$5),$I$5)*MAX(MIN(BD473,$J$5),$I$5)+$G$5*MAX(MIN(BD473,$J$5),$I$5)*(BX473*BQ473/($K$5*1000))+$H$5*(BX473*BQ473/($K$5*1000))*(BX473*BQ473/($K$5*1000)))</f>
        <v>0</v>
      </c>
      <c r="U473">
        <f>L473*(1000-(1000*0.61365*exp(17.502*Y473/(240.97+Y473))/(BQ473+BR473)+BL473)/2)/(1000*0.61365*exp(17.502*Y473/(240.97+Y473))/(BQ473+BR473)-BL473)</f>
        <v>0</v>
      </c>
      <c r="V473">
        <f>1/((BE473+1)/(S473/1.6)+1/(T473/1.37)) + BE473/((BE473+1)/(S473/1.6) + BE473/(T473/1.37))</f>
        <v>0</v>
      </c>
      <c r="W473">
        <f>(AZ473*BC473)</f>
        <v>0</v>
      </c>
      <c r="X473">
        <f>(BS473+(W473+2*0.95*5.67E-8*(((BS473+$B$7)+273)^4-(BS473+273)^4)-44100*L473)/(1.84*29.3*T473+8*0.95*5.67E-8*(BS473+273)^3))</f>
        <v>0</v>
      </c>
      <c r="Y473">
        <f>($C$7*BT473+$D$7*BU473+$E$7*X473)</f>
        <v>0</v>
      </c>
      <c r="Z473">
        <f>0.61365*exp(17.502*Y473/(240.97+Y473))</f>
        <v>0</v>
      </c>
      <c r="AA473">
        <f>(AB473/AC473*100)</f>
        <v>0</v>
      </c>
      <c r="AB473">
        <f>BL473*(BQ473+BR473)/1000</f>
        <v>0</v>
      </c>
      <c r="AC473">
        <f>0.61365*exp(17.502*BS473/(240.97+BS473))</f>
        <v>0</v>
      </c>
      <c r="AD473">
        <f>(Z473-BL473*(BQ473+BR473)/1000)</f>
        <v>0</v>
      </c>
      <c r="AE473">
        <f>(-L473*44100)</f>
        <v>0</v>
      </c>
      <c r="AF473">
        <f>2*29.3*T473*0.92*(BS473-Y473)</f>
        <v>0</v>
      </c>
      <c r="AG473">
        <f>2*0.95*5.67E-8*(((BS473+$B$7)+273)^4-(Y473+273)^4)</f>
        <v>0</v>
      </c>
      <c r="AH473">
        <f>W473+AG473+AE473+AF473</f>
        <v>0</v>
      </c>
      <c r="AI473">
        <f>BP473*AW473*(BK473-BJ473*(1000-AW473*BM473)/(1000-AW473*BL473))/(100*BD473)</f>
        <v>0</v>
      </c>
      <c r="AJ473">
        <f>1000*BP473*AW473*(BL473-BM473)/(100*BD473*(1000-AW473*BL473))</f>
        <v>0</v>
      </c>
      <c r="AK473">
        <f>(AL473 - AM473 - BQ473*1E3/(8.314*(BS473+273.15)) * AO473/BP473 * AN473) * BP473/(100*BD473) * (1000 - BM473)/1000</f>
        <v>0</v>
      </c>
      <c r="AL473">
        <v>1234.612838023697</v>
      </c>
      <c r="AM473">
        <v>1209.539575757576</v>
      </c>
      <c r="AN473">
        <v>2.534570515979058</v>
      </c>
      <c r="AO473">
        <v>66.78554749712461</v>
      </c>
      <c r="AP473">
        <f>(AR473 - AQ473 + BQ473*1E3/(8.314*(BS473+273.15)) * AT473/BP473 * AS473) * BP473/(100*BD473) * 1000/(1000 - AR473)</f>
        <v>0</v>
      </c>
      <c r="AQ473">
        <v>14.47126303991559</v>
      </c>
      <c r="AR473">
        <v>15.89800848484848</v>
      </c>
      <c r="AS473">
        <v>0.0001125774720867432</v>
      </c>
      <c r="AT473">
        <v>79.48988405471586</v>
      </c>
      <c r="AU473">
        <v>0</v>
      </c>
      <c r="AV473">
        <v>0</v>
      </c>
      <c r="AW473">
        <f>IF(AU473*$H$13&gt;=AY473,1.0,(AY473/(AY473-AU473*$H$13)))</f>
        <v>0</v>
      </c>
      <c r="AX473">
        <f>(AW473-1)*100</f>
        <v>0</v>
      </c>
      <c r="AY473">
        <f>MAX(0,($B$13+$C$13*BX473)/(1+$D$13*BX473)*BQ473/(BS473+273)*$E$13)</f>
        <v>0</v>
      </c>
      <c r="AZ473">
        <f>$B$11*BY473+$C$11*BZ473+$F$11*CK473*(1-CN473)</f>
        <v>0</v>
      </c>
      <c r="BA473">
        <f>AZ473*BB473</f>
        <v>0</v>
      </c>
      <c r="BB473">
        <f>($B$11*$D$9+$C$11*$D$9+$F$11*((CX473+CP473)/MAX(CX473+CP473+CY473, 0.1)*$I$9+CY473/MAX(CX473+CP473+CY473, 0.1)*$J$9))/($B$11+$C$11+$F$11)</f>
        <v>0</v>
      </c>
      <c r="BC473">
        <f>($B$11*$K$9+$C$11*$K$9+$F$11*((CX473+CP473)/MAX(CX473+CP473+CY473, 0.1)*$P$9+CY473/MAX(CX473+CP473+CY473, 0.1)*$Q$9))/($B$11+$C$11+$F$11)</f>
        <v>0</v>
      </c>
      <c r="BD473">
        <v>6</v>
      </c>
      <c r="BE473">
        <v>0.5</v>
      </c>
      <c r="BF473" t="s">
        <v>361</v>
      </c>
      <c r="BG473">
        <v>2</v>
      </c>
      <c r="BH473" t="b">
        <v>1</v>
      </c>
      <c r="BI473">
        <v>1728495288.5</v>
      </c>
      <c r="BJ473">
        <v>1172.783333333333</v>
      </c>
      <c r="BK473">
        <v>1204.122962962963</v>
      </c>
      <c r="BL473">
        <v>15.88963333333334</v>
      </c>
      <c r="BM473">
        <v>14.43516666666667</v>
      </c>
      <c r="BN473">
        <v>1183.233703703704</v>
      </c>
      <c r="BO473">
        <v>15.98026666666667</v>
      </c>
      <c r="BP473">
        <v>600.0085185185185</v>
      </c>
      <c r="BQ473">
        <v>97.51462962962962</v>
      </c>
      <c r="BR473">
        <v>0.09999729629629631</v>
      </c>
      <c r="BS473">
        <v>24.6825037037037</v>
      </c>
      <c r="BT473">
        <v>25.00786296296296</v>
      </c>
      <c r="BU473">
        <v>999.9000000000001</v>
      </c>
      <c r="BV473">
        <v>0</v>
      </c>
      <c r="BW473">
        <v>0</v>
      </c>
      <c r="BX473">
        <v>10017.65148148148</v>
      </c>
      <c r="BY473">
        <v>0</v>
      </c>
      <c r="BZ473">
        <v>76.35016296296295</v>
      </c>
      <c r="CA473">
        <v>-31.33888518518518</v>
      </c>
      <c r="CB473">
        <v>1191.72</v>
      </c>
      <c r="CC473">
        <v>1221.758518518519</v>
      </c>
      <c r="CD473">
        <v>1.454478888888889</v>
      </c>
      <c r="CE473">
        <v>1204.122962962963</v>
      </c>
      <c r="CF473">
        <v>14.43516666666667</v>
      </c>
      <c r="CG473">
        <v>1.549473333333333</v>
      </c>
      <c r="CH473">
        <v>1.40763962962963</v>
      </c>
      <c r="CI473">
        <v>13.46527777777778</v>
      </c>
      <c r="CJ473">
        <v>12.00015185185185</v>
      </c>
      <c r="CK473">
        <v>1600.021481481481</v>
      </c>
      <c r="CL473">
        <v>0.692021777777778</v>
      </c>
      <c r="CM473">
        <v>0.3079786666666667</v>
      </c>
      <c r="CN473">
        <v>0</v>
      </c>
      <c r="CO473">
        <v>2.222551851851852</v>
      </c>
      <c r="CP473">
        <v>0</v>
      </c>
      <c r="CQ473">
        <v>5441.301851851852</v>
      </c>
      <c r="CR473">
        <v>13790.47777777778</v>
      </c>
      <c r="CS473">
        <v>38.8007037037037</v>
      </c>
      <c r="CT473">
        <v>39.68933333333333</v>
      </c>
      <c r="CU473">
        <v>39.44407407407407</v>
      </c>
      <c r="CV473">
        <v>37.77755555555555</v>
      </c>
      <c r="CW473">
        <v>38.00674074074074</v>
      </c>
      <c r="CX473">
        <v>1107.247037037037</v>
      </c>
      <c r="CY473">
        <v>492.7744444444445</v>
      </c>
      <c r="CZ473">
        <v>0</v>
      </c>
      <c r="DA473">
        <v>1728495352.6</v>
      </c>
      <c r="DB473">
        <v>0</v>
      </c>
      <c r="DC473">
        <v>1728490956.5</v>
      </c>
      <c r="DD473" t="s">
        <v>362</v>
      </c>
      <c r="DE473">
        <v>1728490952.5</v>
      </c>
      <c r="DF473">
        <v>1728490956.5</v>
      </c>
      <c r="DG473">
        <v>1</v>
      </c>
      <c r="DH473">
        <v>-0.065</v>
      </c>
      <c r="DI473">
        <v>-0.008</v>
      </c>
      <c r="DJ473">
        <v>-3.246</v>
      </c>
      <c r="DK473">
        <v>-0.091</v>
      </c>
      <c r="DL473">
        <v>52</v>
      </c>
      <c r="DM473">
        <v>15</v>
      </c>
      <c r="DN473">
        <v>0.25</v>
      </c>
      <c r="DO473">
        <v>0.13</v>
      </c>
      <c r="DP473">
        <v>-31.21012926829269</v>
      </c>
      <c r="DQ473">
        <v>-0.8457470383275965</v>
      </c>
      <c r="DR473">
        <v>0.2165920580981028</v>
      </c>
      <c r="DS473">
        <v>0</v>
      </c>
      <c r="DT473">
        <v>1.488692682926829</v>
      </c>
      <c r="DU473">
        <v>-0.5341051567944263</v>
      </c>
      <c r="DV473">
        <v>0.0556376747258498</v>
      </c>
      <c r="DW473">
        <v>0</v>
      </c>
      <c r="DX473">
        <v>0</v>
      </c>
      <c r="DY473">
        <v>2</v>
      </c>
      <c r="DZ473" t="s">
        <v>386</v>
      </c>
      <c r="EA473">
        <v>3.22979</v>
      </c>
      <c r="EB473">
        <v>2.70436</v>
      </c>
      <c r="EC473">
        <v>0.208796</v>
      </c>
      <c r="ED473">
        <v>0.211577</v>
      </c>
      <c r="EE473">
        <v>0.0833942</v>
      </c>
      <c r="EF473">
        <v>0.0780246</v>
      </c>
      <c r="EG473">
        <v>25972.8</v>
      </c>
      <c r="EH473">
        <v>25212.4</v>
      </c>
      <c r="EI473">
        <v>31439</v>
      </c>
      <c r="EJ473">
        <v>30317.7</v>
      </c>
      <c r="EK473">
        <v>38611.6</v>
      </c>
      <c r="EL473">
        <v>36962.4</v>
      </c>
      <c r="EM473">
        <v>44069.6</v>
      </c>
      <c r="EN473">
        <v>42331.6</v>
      </c>
      <c r="EO473">
        <v>2.151</v>
      </c>
      <c r="EP473">
        <v>1.85235</v>
      </c>
      <c r="EQ473">
        <v>0.0646152</v>
      </c>
      <c r="ER473">
        <v>0</v>
      </c>
      <c r="ES473">
        <v>23.9439</v>
      </c>
      <c r="ET473">
        <v>999.9</v>
      </c>
      <c r="EU473">
        <v>69.2</v>
      </c>
      <c r="EV473">
        <v>25.6</v>
      </c>
      <c r="EW473">
        <v>23.3837</v>
      </c>
      <c r="EX473">
        <v>60.7319</v>
      </c>
      <c r="EY473">
        <v>24.7115</v>
      </c>
      <c r="EZ473">
        <v>1</v>
      </c>
      <c r="FA473">
        <v>0.00382114</v>
      </c>
      <c r="FB473">
        <v>2.16591</v>
      </c>
      <c r="FC473">
        <v>20.1853</v>
      </c>
      <c r="FD473">
        <v>5.21909</v>
      </c>
      <c r="FE473">
        <v>11.998</v>
      </c>
      <c r="FF473">
        <v>4.96495</v>
      </c>
      <c r="FG473">
        <v>3.29565</v>
      </c>
      <c r="FH473">
        <v>9999</v>
      </c>
      <c r="FI473">
        <v>9999</v>
      </c>
      <c r="FJ473">
        <v>9999</v>
      </c>
      <c r="FK473">
        <v>149.2</v>
      </c>
      <c r="FL473">
        <v>4.97094</v>
      </c>
      <c r="FM473">
        <v>1.86768</v>
      </c>
      <c r="FN473">
        <v>1.85898</v>
      </c>
      <c r="FO473">
        <v>1.86512</v>
      </c>
      <c r="FP473">
        <v>1.8631</v>
      </c>
      <c r="FQ473">
        <v>1.86446</v>
      </c>
      <c r="FR473">
        <v>1.85989</v>
      </c>
      <c r="FS473">
        <v>1.86401</v>
      </c>
      <c r="FT473">
        <v>0</v>
      </c>
      <c r="FU473">
        <v>0</v>
      </c>
      <c r="FV473">
        <v>0</v>
      </c>
      <c r="FW473">
        <v>0</v>
      </c>
      <c r="FX473" t="s">
        <v>364</v>
      </c>
      <c r="FY473" t="s">
        <v>365</v>
      </c>
      <c r="FZ473" t="s">
        <v>366</v>
      </c>
      <c r="GA473" t="s">
        <v>366</v>
      </c>
      <c r="GB473" t="s">
        <v>366</v>
      </c>
      <c r="GC473" t="s">
        <v>366</v>
      </c>
      <c r="GD473">
        <v>0</v>
      </c>
      <c r="GE473">
        <v>100</v>
      </c>
      <c r="GF473">
        <v>100</v>
      </c>
      <c r="GG473">
        <v>-10.56</v>
      </c>
      <c r="GH473">
        <v>-0.0906</v>
      </c>
      <c r="GI473">
        <v>-2.868309889394353</v>
      </c>
      <c r="GJ473">
        <v>-0.006773961979547998</v>
      </c>
      <c r="GK473">
        <v>-8.296070481250098E-08</v>
      </c>
      <c r="GL473">
        <v>3.322967193956903E-10</v>
      </c>
      <c r="GM473">
        <v>-0.07871069313407227</v>
      </c>
      <c r="GN473">
        <v>-0.00208336341840114</v>
      </c>
      <c r="GO473">
        <v>8.801746095907445E-05</v>
      </c>
      <c r="GP473">
        <v>-2.677693255255651E-07</v>
      </c>
      <c r="GQ473">
        <v>3</v>
      </c>
      <c r="GR473">
        <v>2052</v>
      </c>
      <c r="GS473">
        <v>2</v>
      </c>
      <c r="GT473">
        <v>18</v>
      </c>
      <c r="GU473">
        <v>72.40000000000001</v>
      </c>
      <c r="GV473">
        <v>72.3</v>
      </c>
      <c r="GW473">
        <v>2.677</v>
      </c>
      <c r="GX473">
        <v>2.35718</v>
      </c>
      <c r="GY473">
        <v>1.44775</v>
      </c>
      <c r="GZ473">
        <v>2.32178</v>
      </c>
      <c r="HA473">
        <v>1.55151</v>
      </c>
      <c r="HB473">
        <v>2.32788</v>
      </c>
      <c r="HC473">
        <v>30.8037</v>
      </c>
      <c r="HD473">
        <v>14.2546</v>
      </c>
      <c r="HE473">
        <v>18</v>
      </c>
      <c r="HF473">
        <v>617.833</v>
      </c>
      <c r="HG473">
        <v>427.927</v>
      </c>
      <c r="HH473">
        <v>20.6518</v>
      </c>
      <c r="HI473">
        <v>26.9152</v>
      </c>
      <c r="HJ473">
        <v>30.0004</v>
      </c>
      <c r="HK473">
        <v>26.8918</v>
      </c>
      <c r="HL473">
        <v>26.8285</v>
      </c>
      <c r="HM473">
        <v>53.632</v>
      </c>
      <c r="HN473">
        <v>45.089</v>
      </c>
      <c r="HO473">
        <v>0</v>
      </c>
      <c r="HP473">
        <v>20.6516</v>
      </c>
      <c r="HQ473">
        <v>1238.53</v>
      </c>
      <c r="HR473">
        <v>14.5931</v>
      </c>
      <c r="HS473">
        <v>99.78189999999999</v>
      </c>
      <c r="HT473">
        <v>101.156</v>
      </c>
    </row>
    <row r="474" spans="1:228">
      <c r="A474">
        <v>458</v>
      </c>
      <c r="B474">
        <v>1728495301</v>
      </c>
      <c r="C474">
        <v>4363.5</v>
      </c>
      <c r="D474" t="s">
        <v>1286</v>
      </c>
      <c r="E474" t="s">
        <v>1287</v>
      </c>
      <c r="F474">
        <v>5</v>
      </c>
      <c r="G474" t="s">
        <v>357</v>
      </c>
      <c r="H474" t="s">
        <v>1090</v>
      </c>
      <c r="I474" t="s">
        <v>359</v>
      </c>
      <c r="J474" t="s">
        <v>1091</v>
      </c>
      <c r="K474">
        <v>1728495293.214286</v>
      </c>
      <c r="L474">
        <f>(M474)/1000</f>
        <v>0</v>
      </c>
      <c r="M474">
        <f>IF(BH474, AP474, AJ474)</f>
        <v>0</v>
      </c>
      <c r="N474">
        <f>IF(BH474, AK474, AI474)</f>
        <v>0</v>
      </c>
      <c r="O474">
        <f>BJ474 - IF(AW474&gt;1, N474*BD474*100.0/(AY474), 0)</f>
        <v>0</v>
      </c>
      <c r="P474">
        <f>((V474-L474/2)*O474-N474)/(V474+L474/2)</f>
        <v>0</v>
      </c>
      <c r="Q474">
        <f>P474*(BQ474+BR474)/1000.0</f>
        <v>0</v>
      </c>
      <c r="R474">
        <f>(BJ474 - IF(AW474&gt;1, N474*BD474*100.0/(AY474), 0))*(BQ474+BR474)/1000.0</f>
        <v>0</v>
      </c>
      <c r="S474">
        <f>2.0/((1/U474-1/T474)+SIGN(U474)*SQRT((1/U474-1/T474)*(1/U474-1/T474) + 4*BE474/((BE474+1)*(BE474+1))*(2*1/U474*1/T474-1/T474*1/T474)))</f>
        <v>0</v>
      </c>
      <c r="T474">
        <f>IF(LEFT(BF474,1)&lt;&gt;"0",IF(LEFT(BF474,1)="1",3.0,BG474),$D$5+$E$5*(BX474*BQ474/($K$5*1000))+$F$5*(BX474*BQ474/($K$5*1000))*MAX(MIN(BD474,$J$5),$I$5)*MAX(MIN(BD474,$J$5),$I$5)+$G$5*MAX(MIN(BD474,$J$5),$I$5)*(BX474*BQ474/($K$5*1000))+$H$5*(BX474*BQ474/($K$5*1000))*(BX474*BQ474/($K$5*1000)))</f>
        <v>0</v>
      </c>
      <c r="U474">
        <f>L474*(1000-(1000*0.61365*exp(17.502*Y474/(240.97+Y474))/(BQ474+BR474)+BL474)/2)/(1000*0.61365*exp(17.502*Y474/(240.97+Y474))/(BQ474+BR474)-BL474)</f>
        <v>0</v>
      </c>
      <c r="V474">
        <f>1/((BE474+1)/(S474/1.6)+1/(T474/1.37)) + BE474/((BE474+1)/(S474/1.6) + BE474/(T474/1.37))</f>
        <v>0</v>
      </c>
      <c r="W474">
        <f>(AZ474*BC474)</f>
        <v>0</v>
      </c>
      <c r="X474">
        <f>(BS474+(W474+2*0.95*5.67E-8*(((BS474+$B$7)+273)^4-(BS474+273)^4)-44100*L474)/(1.84*29.3*T474+8*0.95*5.67E-8*(BS474+273)^3))</f>
        <v>0</v>
      </c>
      <c r="Y474">
        <f>($C$7*BT474+$D$7*BU474+$E$7*X474)</f>
        <v>0</v>
      </c>
      <c r="Z474">
        <f>0.61365*exp(17.502*Y474/(240.97+Y474))</f>
        <v>0</v>
      </c>
      <c r="AA474">
        <f>(AB474/AC474*100)</f>
        <v>0</v>
      </c>
      <c r="AB474">
        <f>BL474*(BQ474+BR474)/1000</f>
        <v>0</v>
      </c>
      <c r="AC474">
        <f>0.61365*exp(17.502*BS474/(240.97+BS474))</f>
        <v>0</v>
      </c>
      <c r="AD474">
        <f>(Z474-BL474*(BQ474+BR474)/1000)</f>
        <v>0</v>
      </c>
      <c r="AE474">
        <f>(-L474*44100)</f>
        <v>0</v>
      </c>
      <c r="AF474">
        <f>2*29.3*T474*0.92*(BS474-Y474)</f>
        <v>0</v>
      </c>
      <c r="AG474">
        <f>2*0.95*5.67E-8*(((BS474+$B$7)+273)^4-(Y474+273)^4)</f>
        <v>0</v>
      </c>
      <c r="AH474">
        <f>W474+AG474+AE474+AF474</f>
        <v>0</v>
      </c>
      <c r="AI474">
        <f>BP474*AW474*(BK474-BJ474*(1000-AW474*BM474)/(1000-AW474*BL474))/(100*BD474)</f>
        <v>0</v>
      </c>
      <c r="AJ474">
        <f>1000*BP474*AW474*(BL474-BM474)/(100*BD474*(1000-AW474*BL474))</f>
        <v>0</v>
      </c>
      <c r="AK474">
        <f>(AL474 - AM474 - BQ474*1E3/(8.314*(BS474+273.15)) * AO474/BP474 * AN474) * BP474/(100*BD474) * (1000 - BM474)/1000</f>
        <v>0</v>
      </c>
      <c r="AL474">
        <v>1247.28328059367</v>
      </c>
      <c r="AM474">
        <v>1222.346363636363</v>
      </c>
      <c r="AN474">
        <v>2.521650001056743</v>
      </c>
      <c r="AO474">
        <v>66.78554749712461</v>
      </c>
      <c r="AP474">
        <f>(AR474 - AQ474 + BQ474*1E3/(8.314*(BS474+273.15)) * AT474/BP474 * AS474) * BP474/(100*BD474) * 1000/(1000 - AR474)</f>
        <v>0</v>
      </c>
      <c r="AQ474">
        <v>14.51510177733962</v>
      </c>
      <c r="AR474">
        <v>15.90406727272727</v>
      </c>
      <c r="AS474">
        <v>1.647137677307328E-05</v>
      </c>
      <c r="AT474">
        <v>79.48988405471586</v>
      </c>
      <c r="AU474">
        <v>0</v>
      </c>
      <c r="AV474">
        <v>0</v>
      </c>
      <c r="AW474">
        <f>IF(AU474*$H$13&gt;=AY474,1.0,(AY474/(AY474-AU474*$H$13)))</f>
        <v>0</v>
      </c>
      <c r="AX474">
        <f>(AW474-1)*100</f>
        <v>0</v>
      </c>
      <c r="AY474">
        <f>MAX(0,($B$13+$C$13*BX474)/(1+$D$13*BX474)*BQ474/(BS474+273)*$E$13)</f>
        <v>0</v>
      </c>
      <c r="AZ474">
        <f>$B$11*BY474+$C$11*BZ474+$F$11*CK474*(1-CN474)</f>
        <v>0</v>
      </c>
      <c r="BA474">
        <f>AZ474*BB474</f>
        <v>0</v>
      </c>
      <c r="BB474">
        <f>($B$11*$D$9+$C$11*$D$9+$F$11*((CX474+CP474)/MAX(CX474+CP474+CY474, 0.1)*$I$9+CY474/MAX(CX474+CP474+CY474, 0.1)*$J$9))/($B$11+$C$11+$F$11)</f>
        <v>0</v>
      </c>
      <c r="BC474">
        <f>($B$11*$K$9+$C$11*$K$9+$F$11*((CX474+CP474)/MAX(CX474+CP474+CY474, 0.1)*$P$9+CY474/MAX(CX474+CP474+CY474, 0.1)*$Q$9))/($B$11+$C$11+$F$11)</f>
        <v>0</v>
      </c>
      <c r="BD474">
        <v>6</v>
      </c>
      <c r="BE474">
        <v>0.5</v>
      </c>
      <c r="BF474" t="s">
        <v>361</v>
      </c>
      <c r="BG474">
        <v>2</v>
      </c>
      <c r="BH474" t="b">
        <v>1</v>
      </c>
      <c r="BI474">
        <v>1728495293.214286</v>
      </c>
      <c r="BJ474">
        <v>1184.645</v>
      </c>
      <c r="BK474">
        <v>1215.872142857143</v>
      </c>
      <c r="BL474">
        <v>15.895975</v>
      </c>
      <c r="BM474">
        <v>14.47381785714286</v>
      </c>
      <c r="BN474">
        <v>1195.161428571428</v>
      </c>
      <c r="BO474">
        <v>15.9866</v>
      </c>
      <c r="BP474">
        <v>600.0086071428572</v>
      </c>
      <c r="BQ474">
        <v>97.51473571428572</v>
      </c>
      <c r="BR474">
        <v>0.09998468571428572</v>
      </c>
      <c r="BS474">
        <v>24.67847857142857</v>
      </c>
      <c r="BT474">
        <v>25.00557857142857</v>
      </c>
      <c r="BU474">
        <v>999.9000000000002</v>
      </c>
      <c r="BV474">
        <v>0</v>
      </c>
      <c r="BW474">
        <v>0</v>
      </c>
      <c r="BX474">
        <v>10012.26785714286</v>
      </c>
      <c r="BY474">
        <v>0</v>
      </c>
      <c r="BZ474">
        <v>76.40993214285716</v>
      </c>
      <c r="CA474">
        <v>-31.22558571428572</v>
      </c>
      <c r="CB474">
        <v>1203.780714285714</v>
      </c>
      <c r="CC474">
        <v>1233.727857142857</v>
      </c>
      <c r="CD474">
        <v>1.422157857142857</v>
      </c>
      <c r="CE474">
        <v>1215.872142857143</v>
      </c>
      <c r="CF474">
        <v>14.47381785714286</v>
      </c>
      <c r="CG474">
        <v>1.550092142857143</v>
      </c>
      <c r="CH474">
        <v>1.411411071428571</v>
      </c>
      <c r="CI474">
        <v>13.47142142857143</v>
      </c>
      <c r="CJ474">
        <v>12.04072857142857</v>
      </c>
      <c r="CK474">
        <v>1600.011785714286</v>
      </c>
      <c r="CL474">
        <v>0.6920226785714289</v>
      </c>
      <c r="CM474">
        <v>0.3079775357142857</v>
      </c>
      <c r="CN474">
        <v>0</v>
      </c>
      <c r="CO474">
        <v>2.223996428571428</v>
      </c>
      <c r="CP474">
        <v>0</v>
      </c>
      <c r="CQ474">
        <v>5434.836071428572</v>
      </c>
      <c r="CR474">
        <v>13790.38928571429</v>
      </c>
      <c r="CS474">
        <v>38.76992857142857</v>
      </c>
      <c r="CT474">
        <v>39.67814285714286</v>
      </c>
      <c r="CU474">
        <v>39.41264285714286</v>
      </c>
      <c r="CV474">
        <v>37.75885714285715</v>
      </c>
      <c r="CW474">
        <v>37.97075</v>
      </c>
      <c r="CX474">
        <v>1107.241428571429</v>
      </c>
      <c r="CY474">
        <v>492.7703571428571</v>
      </c>
      <c r="CZ474">
        <v>0</v>
      </c>
      <c r="DA474">
        <v>1728495358</v>
      </c>
      <c r="DB474">
        <v>0</v>
      </c>
      <c r="DC474">
        <v>1728490956.5</v>
      </c>
      <c r="DD474" t="s">
        <v>362</v>
      </c>
      <c r="DE474">
        <v>1728490952.5</v>
      </c>
      <c r="DF474">
        <v>1728490956.5</v>
      </c>
      <c r="DG474">
        <v>1</v>
      </c>
      <c r="DH474">
        <v>-0.065</v>
      </c>
      <c r="DI474">
        <v>-0.008</v>
      </c>
      <c r="DJ474">
        <v>-3.246</v>
      </c>
      <c r="DK474">
        <v>-0.091</v>
      </c>
      <c r="DL474">
        <v>52</v>
      </c>
      <c r="DM474">
        <v>15</v>
      </c>
      <c r="DN474">
        <v>0.25</v>
      </c>
      <c r="DO474">
        <v>0.13</v>
      </c>
      <c r="DP474">
        <v>-31.27972</v>
      </c>
      <c r="DQ474">
        <v>0.7996255159475196</v>
      </c>
      <c r="DR474">
        <v>0.2023823636090853</v>
      </c>
      <c r="DS474">
        <v>0</v>
      </c>
      <c r="DT474">
        <v>1.43693225</v>
      </c>
      <c r="DU474">
        <v>-0.4082858161350876</v>
      </c>
      <c r="DV474">
        <v>0.04119449341158961</v>
      </c>
      <c r="DW474">
        <v>0</v>
      </c>
      <c r="DX474">
        <v>0</v>
      </c>
      <c r="DY474">
        <v>2</v>
      </c>
      <c r="DZ474" t="s">
        <v>386</v>
      </c>
      <c r="EA474">
        <v>3.2297</v>
      </c>
      <c r="EB474">
        <v>2.70424</v>
      </c>
      <c r="EC474">
        <v>0.210164</v>
      </c>
      <c r="ED474">
        <v>0.212885</v>
      </c>
      <c r="EE474">
        <v>0.0834261</v>
      </c>
      <c r="EF474">
        <v>0.07838829999999999</v>
      </c>
      <c r="EG474">
        <v>25928</v>
      </c>
      <c r="EH474">
        <v>25170.1</v>
      </c>
      <c r="EI474">
        <v>31439.2</v>
      </c>
      <c r="EJ474">
        <v>30317.1</v>
      </c>
      <c r="EK474">
        <v>38610.6</v>
      </c>
      <c r="EL474">
        <v>36947.1</v>
      </c>
      <c r="EM474">
        <v>44069.9</v>
      </c>
      <c r="EN474">
        <v>42330.8</v>
      </c>
      <c r="EO474">
        <v>2.15068</v>
      </c>
      <c r="EP474">
        <v>1.85277</v>
      </c>
      <c r="EQ474">
        <v>0.0647828</v>
      </c>
      <c r="ER474">
        <v>0</v>
      </c>
      <c r="ES474">
        <v>23.9439</v>
      </c>
      <c r="ET474">
        <v>999.9</v>
      </c>
      <c r="EU474">
        <v>69.2</v>
      </c>
      <c r="EV474">
        <v>25.6</v>
      </c>
      <c r="EW474">
        <v>23.3819</v>
      </c>
      <c r="EX474">
        <v>60.8919</v>
      </c>
      <c r="EY474">
        <v>24.7115</v>
      </c>
      <c r="EZ474">
        <v>1</v>
      </c>
      <c r="FA474">
        <v>0.00396341</v>
      </c>
      <c r="FB474">
        <v>2.1535</v>
      </c>
      <c r="FC474">
        <v>20.1854</v>
      </c>
      <c r="FD474">
        <v>5.21774</v>
      </c>
      <c r="FE474">
        <v>11.998</v>
      </c>
      <c r="FF474">
        <v>4.9642</v>
      </c>
      <c r="FG474">
        <v>3.29565</v>
      </c>
      <c r="FH474">
        <v>9999</v>
      </c>
      <c r="FI474">
        <v>9999</v>
      </c>
      <c r="FJ474">
        <v>9999</v>
      </c>
      <c r="FK474">
        <v>149.2</v>
      </c>
      <c r="FL474">
        <v>4.97094</v>
      </c>
      <c r="FM474">
        <v>1.86768</v>
      </c>
      <c r="FN474">
        <v>1.85898</v>
      </c>
      <c r="FO474">
        <v>1.86512</v>
      </c>
      <c r="FP474">
        <v>1.86309</v>
      </c>
      <c r="FQ474">
        <v>1.86447</v>
      </c>
      <c r="FR474">
        <v>1.85989</v>
      </c>
      <c r="FS474">
        <v>1.86401</v>
      </c>
      <c r="FT474">
        <v>0</v>
      </c>
      <c r="FU474">
        <v>0</v>
      </c>
      <c r="FV474">
        <v>0</v>
      </c>
      <c r="FW474">
        <v>0</v>
      </c>
      <c r="FX474" t="s">
        <v>364</v>
      </c>
      <c r="FY474" t="s">
        <v>365</v>
      </c>
      <c r="FZ474" t="s">
        <v>366</v>
      </c>
      <c r="GA474" t="s">
        <v>366</v>
      </c>
      <c r="GB474" t="s">
        <v>366</v>
      </c>
      <c r="GC474" t="s">
        <v>366</v>
      </c>
      <c r="GD474">
        <v>0</v>
      </c>
      <c r="GE474">
        <v>100</v>
      </c>
      <c r="GF474">
        <v>100</v>
      </c>
      <c r="GG474">
        <v>-10.62</v>
      </c>
      <c r="GH474">
        <v>-0.0906</v>
      </c>
      <c r="GI474">
        <v>-2.868309889394353</v>
      </c>
      <c r="GJ474">
        <v>-0.006773961979547998</v>
      </c>
      <c r="GK474">
        <v>-8.296070481250098E-08</v>
      </c>
      <c r="GL474">
        <v>3.322967193956903E-10</v>
      </c>
      <c r="GM474">
        <v>-0.07871069313407227</v>
      </c>
      <c r="GN474">
        <v>-0.00208336341840114</v>
      </c>
      <c r="GO474">
        <v>8.801746095907445E-05</v>
      </c>
      <c r="GP474">
        <v>-2.677693255255651E-07</v>
      </c>
      <c r="GQ474">
        <v>3</v>
      </c>
      <c r="GR474">
        <v>2052</v>
      </c>
      <c r="GS474">
        <v>2</v>
      </c>
      <c r="GT474">
        <v>18</v>
      </c>
      <c r="GU474">
        <v>72.5</v>
      </c>
      <c r="GV474">
        <v>72.40000000000001</v>
      </c>
      <c r="GW474">
        <v>2.69897</v>
      </c>
      <c r="GX474">
        <v>2.36938</v>
      </c>
      <c r="GY474">
        <v>1.44897</v>
      </c>
      <c r="GZ474">
        <v>2.32178</v>
      </c>
      <c r="HA474">
        <v>1.55151</v>
      </c>
      <c r="HB474">
        <v>2.2998</v>
      </c>
      <c r="HC474">
        <v>30.8037</v>
      </c>
      <c r="HD474">
        <v>14.2546</v>
      </c>
      <c r="HE474">
        <v>18</v>
      </c>
      <c r="HF474">
        <v>617.639</v>
      </c>
      <c r="HG474">
        <v>428.21</v>
      </c>
      <c r="HH474">
        <v>20.6476</v>
      </c>
      <c r="HI474">
        <v>26.9191</v>
      </c>
      <c r="HJ474">
        <v>30.0003</v>
      </c>
      <c r="HK474">
        <v>26.8956</v>
      </c>
      <c r="HL474">
        <v>26.8329</v>
      </c>
      <c r="HM474">
        <v>54.0534</v>
      </c>
      <c r="HN474">
        <v>45.089</v>
      </c>
      <c r="HO474">
        <v>0</v>
      </c>
      <c r="HP474">
        <v>20.6477</v>
      </c>
      <c r="HQ474">
        <v>1253.56</v>
      </c>
      <c r="HR474">
        <v>14.6222</v>
      </c>
      <c r="HS474">
        <v>99.7825</v>
      </c>
      <c r="HT474">
        <v>101.154</v>
      </c>
    </row>
    <row r="475" spans="1:228">
      <c r="A475">
        <v>459</v>
      </c>
      <c r="B475">
        <v>1728495306</v>
      </c>
      <c r="C475">
        <v>4368.5</v>
      </c>
      <c r="D475" t="s">
        <v>1288</v>
      </c>
      <c r="E475" t="s">
        <v>1289</v>
      </c>
      <c r="F475">
        <v>5</v>
      </c>
      <c r="G475" t="s">
        <v>357</v>
      </c>
      <c r="H475" t="s">
        <v>1090</v>
      </c>
      <c r="I475" t="s">
        <v>359</v>
      </c>
      <c r="J475" t="s">
        <v>1091</v>
      </c>
      <c r="K475">
        <v>1728495298.5</v>
      </c>
      <c r="L475">
        <f>(M475)/1000</f>
        <v>0</v>
      </c>
      <c r="M475">
        <f>IF(BH475, AP475, AJ475)</f>
        <v>0</v>
      </c>
      <c r="N475">
        <f>IF(BH475, AK475, AI475)</f>
        <v>0</v>
      </c>
      <c r="O475">
        <f>BJ475 - IF(AW475&gt;1, N475*BD475*100.0/(AY475), 0)</f>
        <v>0</v>
      </c>
      <c r="P475">
        <f>((V475-L475/2)*O475-N475)/(V475+L475/2)</f>
        <v>0</v>
      </c>
      <c r="Q475">
        <f>P475*(BQ475+BR475)/1000.0</f>
        <v>0</v>
      </c>
      <c r="R475">
        <f>(BJ475 - IF(AW475&gt;1, N475*BD475*100.0/(AY475), 0))*(BQ475+BR475)/1000.0</f>
        <v>0</v>
      </c>
      <c r="S475">
        <f>2.0/((1/U475-1/T475)+SIGN(U475)*SQRT((1/U475-1/T475)*(1/U475-1/T475) + 4*BE475/((BE475+1)*(BE475+1))*(2*1/U475*1/T475-1/T475*1/T475)))</f>
        <v>0</v>
      </c>
      <c r="T475">
        <f>IF(LEFT(BF475,1)&lt;&gt;"0",IF(LEFT(BF475,1)="1",3.0,BG475),$D$5+$E$5*(BX475*BQ475/($K$5*1000))+$F$5*(BX475*BQ475/($K$5*1000))*MAX(MIN(BD475,$J$5),$I$5)*MAX(MIN(BD475,$J$5),$I$5)+$G$5*MAX(MIN(BD475,$J$5),$I$5)*(BX475*BQ475/($K$5*1000))+$H$5*(BX475*BQ475/($K$5*1000))*(BX475*BQ475/($K$5*1000)))</f>
        <v>0</v>
      </c>
      <c r="U475">
        <f>L475*(1000-(1000*0.61365*exp(17.502*Y475/(240.97+Y475))/(BQ475+BR475)+BL475)/2)/(1000*0.61365*exp(17.502*Y475/(240.97+Y475))/(BQ475+BR475)-BL475)</f>
        <v>0</v>
      </c>
      <c r="V475">
        <f>1/((BE475+1)/(S475/1.6)+1/(T475/1.37)) + BE475/((BE475+1)/(S475/1.6) + BE475/(T475/1.37))</f>
        <v>0</v>
      </c>
      <c r="W475">
        <f>(AZ475*BC475)</f>
        <v>0</v>
      </c>
      <c r="X475">
        <f>(BS475+(W475+2*0.95*5.67E-8*(((BS475+$B$7)+273)^4-(BS475+273)^4)-44100*L475)/(1.84*29.3*T475+8*0.95*5.67E-8*(BS475+273)^3))</f>
        <v>0</v>
      </c>
      <c r="Y475">
        <f>($C$7*BT475+$D$7*BU475+$E$7*X475)</f>
        <v>0</v>
      </c>
      <c r="Z475">
        <f>0.61365*exp(17.502*Y475/(240.97+Y475))</f>
        <v>0</v>
      </c>
      <c r="AA475">
        <f>(AB475/AC475*100)</f>
        <v>0</v>
      </c>
      <c r="AB475">
        <f>BL475*(BQ475+BR475)/1000</f>
        <v>0</v>
      </c>
      <c r="AC475">
        <f>0.61365*exp(17.502*BS475/(240.97+BS475))</f>
        <v>0</v>
      </c>
      <c r="AD475">
        <f>(Z475-BL475*(BQ475+BR475)/1000)</f>
        <v>0</v>
      </c>
      <c r="AE475">
        <f>(-L475*44100)</f>
        <v>0</v>
      </c>
      <c r="AF475">
        <f>2*29.3*T475*0.92*(BS475-Y475)</f>
        <v>0</v>
      </c>
      <c r="AG475">
        <f>2*0.95*5.67E-8*(((BS475+$B$7)+273)^4-(Y475+273)^4)</f>
        <v>0</v>
      </c>
      <c r="AH475">
        <f>W475+AG475+AE475+AF475</f>
        <v>0</v>
      </c>
      <c r="AI475">
        <f>BP475*AW475*(BK475-BJ475*(1000-AW475*BM475)/(1000-AW475*BL475))/(100*BD475)</f>
        <v>0</v>
      </c>
      <c r="AJ475">
        <f>1000*BP475*AW475*(BL475-BM475)/(100*BD475*(1000-AW475*BL475))</f>
        <v>0</v>
      </c>
      <c r="AK475">
        <f>(AL475 - AM475 - BQ475*1E3/(8.314*(BS475+273.15)) * AO475/BP475 * AN475) * BP475/(100*BD475) * (1000 - BM475)/1000</f>
        <v>0</v>
      </c>
      <c r="AL475">
        <v>1260.417836636625</v>
      </c>
      <c r="AM475">
        <v>1235.22696969697</v>
      </c>
      <c r="AN475">
        <v>2.584198967618485</v>
      </c>
      <c r="AO475">
        <v>66.78554749712461</v>
      </c>
      <c r="AP475">
        <f>(AR475 - AQ475 + BQ475*1E3/(8.314*(BS475+273.15)) * AT475/BP475 * AS475) * BP475/(100*BD475) * 1000/(1000 - AR475)</f>
        <v>0</v>
      </c>
      <c r="AQ475">
        <v>14.57809754014782</v>
      </c>
      <c r="AR475">
        <v>15.91724181818181</v>
      </c>
      <c r="AS475">
        <v>0.0001902451971662736</v>
      </c>
      <c r="AT475">
        <v>79.48988405471586</v>
      </c>
      <c r="AU475">
        <v>0</v>
      </c>
      <c r="AV475">
        <v>0</v>
      </c>
      <c r="AW475">
        <f>IF(AU475*$H$13&gt;=AY475,1.0,(AY475/(AY475-AU475*$H$13)))</f>
        <v>0</v>
      </c>
      <c r="AX475">
        <f>(AW475-1)*100</f>
        <v>0</v>
      </c>
      <c r="AY475">
        <f>MAX(0,($B$13+$C$13*BX475)/(1+$D$13*BX475)*BQ475/(BS475+273)*$E$13)</f>
        <v>0</v>
      </c>
      <c r="AZ475">
        <f>$B$11*BY475+$C$11*BZ475+$F$11*CK475*(1-CN475)</f>
        <v>0</v>
      </c>
      <c r="BA475">
        <f>AZ475*BB475</f>
        <v>0</v>
      </c>
      <c r="BB475">
        <f>($B$11*$D$9+$C$11*$D$9+$F$11*((CX475+CP475)/MAX(CX475+CP475+CY475, 0.1)*$I$9+CY475/MAX(CX475+CP475+CY475, 0.1)*$J$9))/($B$11+$C$11+$F$11)</f>
        <v>0</v>
      </c>
      <c r="BC475">
        <f>($B$11*$K$9+$C$11*$K$9+$F$11*((CX475+CP475)/MAX(CX475+CP475+CY475, 0.1)*$P$9+CY475/MAX(CX475+CP475+CY475, 0.1)*$Q$9))/($B$11+$C$11+$F$11)</f>
        <v>0</v>
      </c>
      <c r="BD475">
        <v>6</v>
      </c>
      <c r="BE475">
        <v>0.5</v>
      </c>
      <c r="BF475" t="s">
        <v>361</v>
      </c>
      <c r="BG475">
        <v>2</v>
      </c>
      <c r="BH475" t="b">
        <v>1</v>
      </c>
      <c r="BI475">
        <v>1728495298.5</v>
      </c>
      <c r="BJ475">
        <v>1197.915925925926</v>
      </c>
      <c r="BK475">
        <v>1229.156296296296</v>
      </c>
      <c r="BL475">
        <v>15.90343703703704</v>
      </c>
      <c r="BM475">
        <v>14.52465185185185</v>
      </c>
      <c r="BN475">
        <v>1208.505185185185</v>
      </c>
      <c r="BO475">
        <v>15.99405185185185</v>
      </c>
      <c r="BP475">
        <v>600.0239259259259</v>
      </c>
      <c r="BQ475">
        <v>97.51525925925927</v>
      </c>
      <c r="BR475">
        <v>0.09999733703703706</v>
      </c>
      <c r="BS475">
        <v>24.67296296296296</v>
      </c>
      <c r="BT475">
        <v>25.00447037037037</v>
      </c>
      <c r="BU475">
        <v>999.9000000000001</v>
      </c>
      <c r="BV475">
        <v>0</v>
      </c>
      <c r="BW475">
        <v>0</v>
      </c>
      <c r="BX475">
        <v>10001.82407407407</v>
      </c>
      <c r="BY475">
        <v>0</v>
      </c>
      <c r="BZ475">
        <v>76.55817407407406</v>
      </c>
      <c r="CA475">
        <v>-31.23894444444444</v>
      </c>
      <c r="CB475">
        <v>1217.275925925926</v>
      </c>
      <c r="CC475">
        <v>1247.272592592593</v>
      </c>
      <c r="CD475">
        <v>1.378791111111111</v>
      </c>
      <c r="CE475">
        <v>1229.156296296296</v>
      </c>
      <c r="CF475">
        <v>14.52465185185185</v>
      </c>
      <c r="CG475">
        <v>1.550827777777778</v>
      </c>
      <c r="CH475">
        <v>1.416375555555556</v>
      </c>
      <c r="CI475">
        <v>13.47871111111111</v>
      </c>
      <c r="CJ475">
        <v>12.09401111111111</v>
      </c>
      <c r="CK475">
        <v>1600.023703703704</v>
      </c>
      <c r="CL475">
        <v>0.6920192592592594</v>
      </c>
      <c r="CM475">
        <v>0.3079810740740741</v>
      </c>
      <c r="CN475">
        <v>0</v>
      </c>
      <c r="CO475">
        <v>2.24402962962963</v>
      </c>
      <c r="CP475">
        <v>0</v>
      </c>
      <c r="CQ475">
        <v>5427.77962962963</v>
      </c>
      <c r="CR475">
        <v>13790.47777777778</v>
      </c>
      <c r="CS475">
        <v>38.73596296296297</v>
      </c>
      <c r="CT475">
        <v>39.65714814814815</v>
      </c>
      <c r="CU475">
        <v>39.3864074074074</v>
      </c>
      <c r="CV475">
        <v>37.72900000000001</v>
      </c>
      <c r="CW475">
        <v>37.93029629629629</v>
      </c>
      <c r="CX475">
        <v>1107.244814814815</v>
      </c>
      <c r="CY475">
        <v>492.7788888888889</v>
      </c>
      <c r="CZ475">
        <v>0</v>
      </c>
      <c r="DA475">
        <v>1728495362.8</v>
      </c>
      <c r="DB475">
        <v>0</v>
      </c>
      <c r="DC475">
        <v>1728490956.5</v>
      </c>
      <c r="DD475" t="s">
        <v>362</v>
      </c>
      <c r="DE475">
        <v>1728490952.5</v>
      </c>
      <c r="DF475">
        <v>1728490956.5</v>
      </c>
      <c r="DG475">
        <v>1</v>
      </c>
      <c r="DH475">
        <v>-0.065</v>
      </c>
      <c r="DI475">
        <v>-0.008</v>
      </c>
      <c r="DJ475">
        <v>-3.246</v>
      </c>
      <c r="DK475">
        <v>-0.091</v>
      </c>
      <c r="DL475">
        <v>52</v>
      </c>
      <c r="DM475">
        <v>15</v>
      </c>
      <c r="DN475">
        <v>0.25</v>
      </c>
      <c r="DO475">
        <v>0.13</v>
      </c>
      <c r="DP475">
        <v>-31.2497975</v>
      </c>
      <c r="DQ475">
        <v>0.05365666041286429</v>
      </c>
      <c r="DR475">
        <v>0.1687459251174675</v>
      </c>
      <c r="DS475">
        <v>1</v>
      </c>
      <c r="DT475">
        <v>1.40768625</v>
      </c>
      <c r="DU475">
        <v>-0.5088088930581667</v>
      </c>
      <c r="DV475">
        <v>0.05020554798463513</v>
      </c>
      <c r="DW475">
        <v>0</v>
      </c>
      <c r="DX475">
        <v>1</v>
      </c>
      <c r="DY475">
        <v>2</v>
      </c>
      <c r="DZ475" t="s">
        <v>363</v>
      </c>
      <c r="EA475">
        <v>3.22992</v>
      </c>
      <c r="EB475">
        <v>2.70432</v>
      </c>
      <c r="EC475">
        <v>0.211532</v>
      </c>
      <c r="ED475">
        <v>0.214262</v>
      </c>
      <c r="EE475">
        <v>0.0834694</v>
      </c>
      <c r="EF475">
        <v>0.07844429999999999</v>
      </c>
      <c r="EG475">
        <v>25883.4</v>
      </c>
      <c r="EH475">
        <v>25125.7</v>
      </c>
      <c r="EI475">
        <v>31439.6</v>
      </c>
      <c r="EJ475">
        <v>30316.7</v>
      </c>
      <c r="EK475">
        <v>38609.4</v>
      </c>
      <c r="EL475">
        <v>36944</v>
      </c>
      <c r="EM475">
        <v>44070.6</v>
      </c>
      <c r="EN475">
        <v>42329.9</v>
      </c>
      <c r="EO475">
        <v>2.15068</v>
      </c>
      <c r="EP475">
        <v>1.85225</v>
      </c>
      <c r="EQ475">
        <v>0.0647865</v>
      </c>
      <c r="ER475">
        <v>0</v>
      </c>
      <c r="ES475">
        <v>23.9439</v>
      </c>
      <c r="ET475">
        <v>999.9</v>
      </c>
      <c r="EU475">
        <v>69.2</v>
      </c>
      <c r="EV475">
        <v>25.6</v>
      </c>
      <c r="EW475">
        <v>23.3847</v>
      </c>
      <c r="EX475">
        <v>60.3619</v>
      </c>
      <c r="EY475">
        <v>24.4431</v>
      </c>
      <c r="EZ475">
        <v>1</v>
      </c>
      <c r="FA475">
        <v>0.00423272</v>
      </c>
      <c r="FB475">
        <v>2.14847</v>
      </c>
      <c r="FC475">
        <v>20.1854</v>
      </c>
      <c r="FD475">
        <v>5.21729</v>
      </c>
      <c r="FE475">
        <v>11.998</v>
      </c>
      <c r="FF475">
        <v>4.9641</v>
      </c>
      <c r="FG475">
        <v>3.29558</v>
      </c>
      <c r="FH475">
        <v>9999</v>
      </c>
      <c r="FI475">
        <v>9999</v>
      </c>
      <c r="FJ475">
        <v>9999</v>
      </c>
      <c r="FK475">
        <v>149.2</v>
      </c>
      <c r="FL475">
        <v>4.97096</v>
      </c>
      <c r="FM475">
        <v>1.86768</v>
      </c>
      <c r="FN475">
        <v>1.85898</v>
      </c>
      <c r="FO475">
        <v>1.86513</v>
      </c>
      <c r="FP475">
        <v>1.86309</v>
      </c>
      <c r="FQ475">
        <v>1.86447</v>
      </c>
      <c r="FR475">
        <v>1.85989</v>
      </c>
      <c r="FS475">
        <v>1.86401</v>
      </c>
      <c r="FT475">
        <v>0</v>
      </c>
      <c r="FU475">
        <v>0</v>
      </c>
      <c r="FV475">
        <v>0</v>
      </c>
      <c r="FW475">
        <v>0</v>
      </c>
      <c r="FX475" t="s">
        <v>364</v>
      </c>
      <c r="FY475" t="s">
        <v>365</v>
      </c>
      <c r="FZ475" t="s">
        <v>366</v>
      </c>
      <c r="GA475" t="s">
        <v>366</v>
      </c>
      <c r="GB475" t="s">
        <v>366</v>
      </c>
      <c r="GC475" t="s">
        <v>366</v>
      </c>
      <c r="GD475">
        <v>0</v>
      </c>
      <c r="GE475">
        <v>100</v>
      </c>
      <c r="GF475">
        <v>100</v>
      </c>
      <c r="GG475">
        <v>-10.69</v>
      </c>
      <c r="GH475">
        <v>-0.0906</v>
      </c>
      <c r="GI475">
        <v>-2.868309889394353</v>
      </c>
      <c r="GJ475">
        <v>-0.006773961979547998</v>
      </c>
      <c r="GK475">
        <v>-8.296070481250098E-08</v>
      </c>
      <c r="GL475">
        <v>3.322967193956903E-10</v>
      </c>
      <c r="GM475">
        <v>-0.07871069313407227</v>
      </c>
      <c r="GN475">
        <v>-0.00208336341840114</v>
      </c>
      <c r="GO475">
        <v>8.801746095907445E-05</v>
      </c>
      <c r="GP475">
        <v>-2.677693255255651E-07</v>
      </c>
      <c r="GQ475">
        <v>3</v>
      </c>
      <c r="GR475">
        <v>2052</v>
      </c>
      <c r="GS475">
        <v>2</v>
      </c>
      <c r="GT475">
        <v>18</v>
      </c>
      <c r="GU475">
        <v>72.59999999999999</v>
      </c>
      <c r="GV475">
        <v>72.5</v>
      </c>
      <c r="GW475">
        <v>2.72217</v>
      </c>
      <c r="GX475">
        <v>2.36572</v>
      </c>
      <c r="GY475">
        <v>1.44775</v>
      </c>
      <c r="GZ475">
        <v>2.32178</v>
      </c>
      <c r="HA475">
        <v>1.55151</v>
      </c>
      <c r="HB475">
        <v>2.39136</v>
      </c>
      <c r="HC475">
        <v>30.8253</v>
      </c>
      <c r="HD475">
        <v>14.2546</v>
      </c>
      <c r="HE475">
        <v>18</v>
      </c>
      <c r="HF475">
        <v>617.688</v>
      </c>
      <c r="HG475">
        <v>427.933</v>
      </c>
      <c r="HH475">
        <v>20.6447</v>
      </c>
      <c r="HI475">
        <v>26.9231</v>
      </c>
      <c r="HJ475">
        <v>30.0004</v>
      </c>
      <c r="HK475">
        <v>26.9002</v>
      </c>
      <c r="HL475">
        <v>26.8369</v>
      </c>
      <c r="HM475">
        <v>54.5164</v>
      </c>
      <c r="HN475">
        <v>45.089</v>
      </c>
      <c r="HO475">
        <v>0</v>
      </c>
      <c r="HP475">
        <v>20.6425</v>
      </c>
      <c r="HQ475">
        <v>1263.6</v>
      </c>
      <c r="HR475">
        <v>14.6517</v>
      </c>
      <c r="HS475">
        <v>99.78400000000001</v>
      </c>
      <c r="HT475">
        <v>101.152</v>
      </c>
    </row>
    <row r="476" spans="1:228">
      <c r="A476">
        <v>460</v>
      </c>
      <c r="B476">
        <v>1728495311</v>
      </c>
      <c r="C476">
        <v>4373.5</v>
      </c>
      <c r="D476" t="s">
        <v>1290</v>
      </c>
      <c r="E476" t="s">
        <v>1291</v>
      </c>
      <c r="F476">
        <v>5</v>
      </c>
      <c r="G476" t="s">
        <v>357</v>
      </c>
      <c r="H476" t="s">
        <v>1090</v>
      </c>
      <c r="I476" t="s">
        <v>359</v>
      </c>
      <c r="J476" t="s">
        <v>1091</v>
      </c>
      <c r="K476">
        <v>1728495303.214286</v>
      </c>
      <c r="L476">
        <f>(M476)/1000</f>
        <v>0</v>
      </c>
      <c r="M476">
        <f>IF(BH476, AP476, AJ476)</f>
        <v>0</v>
      </c>
      <c r="N476">
        <f>IF(BH476, AK476, AI476)</f>
        <v>0</v>
      </c>
      <c r="O476">
        <f>BJ476 - IF(AW476&gt;1, N476*BD476*100.0/(AY476), 0)</f>
        <v>0</v>
      </c>
      <c r="P476">
        <f>((V476-L476/2)*O476-N476)/(V476+L476/2)</f>
        <v>0</v>
      </c>
      <c r="Q476">
        <f>P476*(BQ476+BR476)/1000.0</f>
        <v>0</v>
      </c>
      <c r="R476">
        <f>(BJ476 - IF(AW476&gt;1, N476*BD476*100.0/(AY476), 0))*(BQ476+BR476)/1000.0</f>
        <v>0</v>
      </c>
      <c r="S476">
        <f>2.0/((1/U476-1/T476)+SIGN(U476)*SQRT((1/U476-1/T476)*(1/U476-1/T476) + 4*BE476/((BE476+1)*(BE476+1))*(2*1/U476*1/T476-1/T476*1/T476)))</f>
        <v>0</v>
      </c>
      <c r="T476">
        <f>IF(LEFT(BF476,1)&lt;&gt;"0",IF(LEFT(BF476,1)="1",3.0,BG476),$D$5+$E$5*(BX476*BQ476/($K$5*1000))+$F$5*(BX476*BQ476/($K$5*1000))*MAX(MIN(BD476,$J$5),$I$5)*MAX(MIN(BD476,$J$5),$I$5)+$G$5*MAX(MIN(BD476,$J$5),$I$5)*(BX476*BQ476/($K$5*1000))+$H$5*(BX476*BQ476/($K$5*1000))*(BX476*BQ476/($K$5*1000)))</f>
        <v>0</v>
      </c>
      <c r="U476">
        <f>L476*(1000-(1000*0.61365*exp(17.502*Y476/(240.97+Y476))/(BQ476+BR476)+BL476)/2)/(1000*0.61365*exp(17.502*Y476/(240.97+Y476))/(BQ476+BR476)-BL476)</f>
        <v>0</v>
      </c>
      <c r="V476">
        <f>1/((BE476+1)/(S476/1.6)+1/(T476/1.37)) + BE476/((BE476+1)/(S476/1.6) + BE476/(T476/1.37))</f>
        <v>0</v>
      </c>
      <c r="W476">
        <f>(AZ476*BC476)</f>
        <v>0</v>
      </c>
      <c r="X476">
        <f>(BS476+(W476+2*0.95*5.67E-8*(((BS476+$B$7)+273)^4-(BS476+273)^4)-44100*L476)/(1.84*29.3*T476+8*0.95*5.67E-8*(BS476+273)^3))</f>
        <v>0</v>
      </c>
      <c r="Y476">
        <f>($C$7*BT476+$D$7*BU476+$E$7*X476)</f>
        <v>0</v>
      </c>
      <c r="Z476">
        <f>0.61365*exp(17.502*Y476/(240.97+Y476))</f>
        <v>0</v>
      </c>
      <c r="AA476">
        <f>(AB476/AC476*100)</f>
        <v>0</v>
      </c>
      <c r="AB476">
        <f>BL476*(BQ476+BR476)/1000</f>
        <v>0</v>
      </c>
      <c r="AC476">
        <f>0.61365*exp(17.502*BS476/(240.97+BS476))</f>
        <v>0</v>
      </c>
      <c r="AD476">
        <f>(Z476-BL476*(BQ476+BR476)/1000)</f>
        <v>0</v>
      </c>
      <c r="AE476">
        <f>(-L476*44100)</f>
        <v>0</v>
      </c>
      <c r="AF476">
        <f>2*29.3*T476*0.92*(BS476-Y476)</f>
        <v>0</v>
      </c>
      <c r="AG476">
        <f>2*0.95*5.67E-8*(((BS476+$B$7)+273)^4-(Y476+273)^4)</f>
        <v>0</v>
      </c>
      <c r="AH476">
        <f>W476+AG476+AE476+AF476</f>
        <v>0</v>
      </c>
      <c r="AI476">
        <f>BP476*AW476*(BK476-BJ476*(1000-AW476*BM476)/(1000-AW476*BL476))/(100*BD476)</f>
        <v>0</v>
      </c>
      <c r="AJ476">
        <f>1000*BP476*AW476*(BL476-BM476)/(100*BD476*(1000-AW476*BL476))</f>
        <v>0</v>
      </c>
      <c r="AK476">
        <f>(AL476 - AM476 - BQ476*1E3/(8.314*(BS476+273.15)) * AO476/BP476 * AN476) * BP476/(100*BD476) * (1000 - BM476)/1000</f>
        <v>0</v>
      </c>
      <c r="AL476">
        <v>1273.181545403606</v>
      </c>
      <c r="AM476">
        <v>1248.034484848485</v>
      </c>
      <c r="AN476">
        <v>2.567968497566125</v>
      </c>
      <c r="AO476">
        <v>66.78554749712461</v>
      </c>
      <c r="AP476">
        <f>(AR476 - AQ476 + BQ476*1E3/(8.314*(BS476+273.15)) * AT476/BP476 * AS476) * BP476/(100*BD476) * 1000/(1000 - AR476)</f>
        <v>0</v>
      </c>
      <c r="AQ476">
        <v>14.5882651211288</v>
      </c>
      <c r="AR476">
        <v>15.9131406060606</v>
      </c>
      <c r="AS476">
        <v>-3.271905327262853E-05</v>
      </c>
      <c r="AT476">
        <v>79.48988405471586</v>
      </c>
      <c r="AU476">
        <v>0</v>
      </c>
      <c r="AV476">
        <v>0</v>
      </c>
      <c r="AW476">
        <f>IF(AU476*$H$13&gt;=AY476,1.0,(AY476/(AY476-AU476*$H$13)))</f>
        <v>0</v>
      </c>
      <c r="AX476">
        <f>(AW476-1)*100</f>
        <v>0</v>
      </c>
      <c r="AY476">
        <f>MAX(0,($B$13+$C$13*BX476)/(1+$D$13*BX476)*BQ476/(BS476+273)*$E$13)</f>
        <v>0</v>
      </c>
      <c r="AZ476">
        <f>$B$11*BY476+$C$11*BZ476+$F$11*CK476*(1-CN476)</f>
        <v>0</v>
      </c>
      <c r="BA476">
        <f>AZ476*BB476</f>
        <v>0</v>
      </c>
      <c r="BB476">
        <f>($B$11*$D$9+$C$11*$D$9+$F$11*((CX476+CP476)/MAX(CX476+CP476+CY476, 0.1)*$I$9+CY476/MAX(CX476+CP476+CY476, 0.1)*$J$9))/($B$11+$C$11+$F$11)</f>
        <v>0</v>
      </c>
      <c r="BC476">
        <f>($B$11*$K$9+$C$11*$K$9+$F$11*((CX476+CP476)/MAX(CX476+CP476+CY476, 0.1)*$P$9+CY476/MAX(CX476+CP476+CY476, 0.1)*$Q$9))/($B$11+$C$11+$F$11)</f>
        <v>0</v>
      </c>
      <c r="BD476">
        <v>6</v>
      </c>
      <c r="BE476">
        <v>0.5</v>
      </c>
      <c r="BF476" t="s">
        <v>361</v>
      </c>
      <c r="BG476">
        <v>2</v>
      </c>
      <c r="BH476" t="b">
        <v>1</v>
      </c>
      <c r="BI476">
        <v>1728495303.214286</v>
      </c>
      <c r="BJ476">
        <v>1209.7925</v>
      </c>
      <c r="BK476">
        <v>1241.060714285714</v>
      </c>
      <c r="BL476">
        <v>15.90931428571429</v>
      </c>
      <c r="BM476">
        <v>14.56062142857143</v>
      </c>
      <c r="BN476">
        <v>1220.446785714286</v>
      </c>
      <c r="BO476">
        <v>15.99992142857143</v>
      </c>
      <c r="BP476">
        <v>600.0122142857143</v>
      </c>
      <c r="BQ476">
        <v>97.51535357142858</v>
      </c>
      <c r="BR476">
        <v>0.1000019214285714</v>
      </c>
      <c r="BS476">
        <v>24.66941428571428</v>
      </c>
      <c r="BT476">
        <v>25.00623928571429</v>
      </c>
      <c r="BU476">
        <v>999.9000000000002</v>
      </c>
      <c r="BV476">
        <v>0</v>
      </c>
      <c r="BW476">
        <v>0</v>
      </c>
      <c r="BX476">
        <v>9988.147142857142</v>
      </c>
      <c r="BY476">
        <v>0</v>
      </c>
      <c r="BZ476">
        <v>76.57063571428571</v>
      </c>
      <c r="CA476">
        <v>-31.26765</v>
      </c>
      <c r="CB476">
        <v>1229.351071428571</v>
      </c>
      <c r="CC476">
        <v>1259.398571428571</v>
      </c>
      <c r="CD476">
        <v>1.348694285714286</v>
      </c>
      <c r="CE476">
        <v>1241.060714285714</v>
      </c>
      <c r="CF476">
        <v>14.56062142857143</v>
      </c>
      <c r="CG476">
        <v>1.5514025</v>
      </c>
      <c r="CH476">
        <v>1.419884642857143</v>
      </c>
      <c r="CI476">
        <v>13.48439642857143</v>
      </c>
      <c r="CJ476">
        <v>12.13162857142857</v>
      </c>
      <c r="CK476">
        <v>1600.006071428571</v>
      </c>
      <c r="CL476">
        <v>0.6920170357142857</v>
      </c>
      <c r="CM476">
        <v>0.30798325</v>
      </c>
      <c r="CN476">
        <v>0</v>
      </c>
      <c r="CO476">
        <v>2.215642857142857</v>
      </c>
      <c r="CP476">
        <v>0</v>
      </c>
      <c r="CQ476">
        <v>5421.655357142858</v>
      </c>
      <c r="CR476">
        <v>13790.31428571428</v>
      </c>
      <c r="CS476">
        <v>38.70957142857143</v>
      </c>
      <c r="CT476">
        <v>39.63828571428571</v>
      </c>
      <c r="CU476">
        <v>39.35025</v>
      </c>
      <c r="CV476">
        <v>37.7095</v>
      </c>
      <c r="CW476">
        <v>37.89935714285714</v>
      </c>
      <c r="CX476">
        <v>1107.230357142857</v>
      </c>
      <c r="CY476">
        <v>492.7757142857143</v>
      </c>
      <c r="CZ476">
        <v>0</v>
      </c>
      <c r="DA476">
        <v>1728495368.2</v>
      </c>
      <c r="DB476">
        <v>0</v>
      </c>
      <c r="DC476">
        <v>1728490956.5</v>
      </c>
      <c r="DD476" t="s">
        <v>362</v>
      </c>
      <c r="DE476">
        <v>1728490952.5</v>
      </c>
      <c r="DF476">
        <v>1728490956.5</v>
      </c>
      <c r="DG476">
        <v>1</v>
      </c>
      <c r="DH476">
        <v>-0.065</v>
      </c>
      <c r="DI476">
        <v>-0.008</v>
      </c>
      <c r="DJ476">
        <v>-3.246</v>
      </c>
      <c r="DK476">
        <v>-0.091</v>
      </c>
      <c r="DL476">
        <v>52</v>
      </c>
      <c r="DM476">
        <v>15</v>
      </c>
      <c r="DN476">
        <v>0.25</v>
      </c>
      <c r="DO476">
        <v>0.13</v>
      </c>
      <c r="DP476">
        <v>-31.26744390243902</v>
      </c>
      <c r="DQ476">
        <v>-0.3716006968640964</v>
      </c>
      <c r="DR476">
        <v>0.1707230035063651</v>
      </c>
      <c r="DS476">
        <v>0</v>
      </c>
      <c r="DT476">
        <v>1.372188536585366</v>
      </c>
      <c r="DU476">
        <v>-0.4166291289198594</v>
      </c>
      <c r="DV476">
        <v>0.04374400617121388</v>
      </c>
      <c r="DW476">
        <v>0</v>
      </c>
      <c r="DX476">
        <v>0</v>
      </c>
      <c r="DY476">
        <v>2</v>
      </c>
      <c r="DZ476" t="s">
        <v>386</v>
      </c>
      <c r="EA476">
        <v>3.22983</v>
      </c>
      <c r="EB476">
        <v>2.70436</v>
      </c>
      <c r="EC476">
        <v>0.212895</v>
      </c>
      <c r="ED476">
        <v>0.215581</v>
      </c>
      <c r="EE476">
        <v>0.0834454</v>
      </c>
      <c r="EF476">
        <v>0.07847800000000001</v>
      </c>
      <c r="EG476">
        <v>25838.3</v>
      </c>
      <c r="EH476">
        <v>25083</v>
      </c>
      <c r="EI476">
        <v>31439.1</v>
      </c>
      <c r="EJ476">
        <v>30316.1</v>
      </c>
      <c r="EK476">
        <v>38609.7</v>
      </c>
      <c r="EL476">
        <v>36942</v>
      </c>
      <c r="EM476">
        <v>44069.8</v>
      </c>
      <c r="EN476">
        <v>42329.1</v>
      </c>
      <c r="EO476">
        <v>2.15035</v>
      </c>
      <c r="EP476">
        <v>1.85268</v>
      </c>
      <c r="EQ476">
        <v>0.06482010000000001</v>
      </c>
      <c r="ER476">
        <v>0</v>
      </c>
      <c r="ES476">
        <v>23.9439</v>
      </c>
      <c r="ET476">
        <v>999.9</v>
      </c>
      <c r="EU476">
        <v>69.2</v>
      </c>
      <c r="EV476">
        <v>25.6</v>
      </c>
      <c r="EW476">
        <v>23.3871</v>
      </c>
      <c r="EX476">
        <v>61.0619</v>
      </c>
      <c r="EY476">
        <v>24.5192</v>
      </c>
      <c r="EZ476">
        <v>1</v>
      </c>
      <c r="FA476">
        <v>0.00460366</v>
      </c>
      <c r="FB476">
        <v>2.15677</v>
      </c>
      <c r="FC476">
        <v>20.1854</v>
      </c>
      <c r="FD476">
        <v>5.21714</v>
      </c>
      <c r="FE476">
        <v>11.998</v>
      </c>
      <c r="FF476">
        <v>4.9642</v>
      </c>
      <c r="FG476">
        <v>3.29553</v>
      </c>
      <c r="FH476">
        <v>9999</v>
      </c>
      <c r="FI476">
        <v>9999</v>
      </c>
      <c r="FJ476">
        <v>9999</v>
      </c>
      <c r="FK476">
        <v>149.2</v>
      </c>
      <c r="FL476">
        <v>4.97095</v>
      </c>
      <c r="FM476">
        <v>1.86768</v>
      </c>
      <c r="FN476">
        <v>1.85898</v>
      </c>
      <c r="FO476">
        <v>1.86513</v>
      </c>
      <c r="FP476">
        <v>1.8631</v>
      </c>
      <c r="FQ476">
        <v>1.86447</v>
      </c>
      <c r="FR476">
        <v>1.85989</v>
      </c>
      <c r="FS476">
        <v>1.86401</v>
      </c>
      <c r="FT476">
        <v>0</v>
      </c>
      <c r="FU476">
        <v>0</v>
      </c>
      <c r="FV476">
        <v>0</v>
      </c>
      <c r="FW476">
        <v>0</v>
      </c>
      <c r="FX476" t="s">
        <v>364</v>
      </c>
      <c r="FY476" t="s">
        <v>365</v>
      </c>
      <c r="FZ476" t="s">
        <v>366</v>
      </c>
      <c r="GA476" t="s">
        <v>366</v>
      </c>
      <c r="GB476" t="s">
        <v>366</v>
      </c>
      <c r="GC476" t="s">
        <v>366</v>
      </c>
      <c r="GD476">
        <v>0</v>
      </c>
      <c r="GE476">
        <v>100</v>
      </c>
      <c r="GF476">
        <v>100</v>
      </c>
      <c r="GG476">
        <v>-10.76</v>
      </c>
      <c r="GH476">
        <v>-0.0906</v>
      </c>
      <c r="GI476">
        <v>-2.868309889394353</v>
      </c>
      <c r="GJ476">
        <v>-0.006773961979547998</v>
      </c>
      <c r="GK476">
        <v>-8.296070481250098E-08</v>
      </c>
      <c r="GL476">
        <v>3.322967193956903E-10</v>
      </c>
      <c r="GM476">
        <v>-0.07871069313407227</v>
      </c>
      <c r="GN476">
        <v>-0.00208336341840114</v>
      </c>
      <c r="GO476">
        <v>8.801746095907445E-05</v>
      </c>
      <c r="GP476">
        <v>-2.677693255255651E-07</v>
      </c>
      <c r="GQ476">
        <v>3</v>
      </c>
      <c r="GR476">
        <v>2052</v>
      </c>
      <c r="GS476">
        <v>2</v>
      </c>
      <c r="GT476">
        <v>18</v>
      </c>
      <c r="GU476">
        <v>72.59999999999999</v>
      </c>
      <c r="GV476">
        <v>72.59999999999999</v>
      </c>
      <c r="GW476">
        <v>2.74414</v>
      </c>
      <c r="GX476">
        <v>2.3584</v>
      </c>
      <c r="GY476">
        <v>1.44775</v>
      </c>
      <c r="GZ476">
        <v>2.32178</v>
      </c>
      <c r="HA476">
        <v>1.55151</v>
      </c>
      <c r="HB476">
        <v>2.37671</v>
      </c>
      <c r="HC476">
        <v>30.8253</v>
      </c>
      <c r="HD476">
        <v>14.2546</v>
      </c>
      <c r="HE476">
        <v>18</v>
      </c>
      <c r="HF476">
        <v>617.499</v>
      </c>
      <c r="HG476">
        <v>428.217</v>
      </c>
      <c r="HH476">
        <v>20.6407</v>
      </c>
      <c r="HI476">
        <v>26.9272</v>
      </c>
      <c r="HJ476">
        <v>30.0003</v>
      </c>
      <c r="HK476">
        <v>26.9045</v>
      </c>
      <c r="HL476">
        <v>26.8415</v>
      </c>
      <c r="HM476">
        <v>54.9284</v>
      </c>
      <c r="HN476">
        <v>44.7871</v>
      </c>
      <c r="HO476">
        <v>0</v>
      </c>
      <c r="HP476">
        <v>20.6331</v>
      </c>
      <c r="HQ476">
        <v>1278.63</v>
      </c>
      <c r="HR476">
        <v>14.6954</v>
      </c>
      <c r="HS476">
        <v>99.78230000000001</v>
      </c>
      <c r="HT476">
        <v>101.15</v>
      </c>
    </row>
    <row r="477" spans="1:228">
      <c r="A477">
        <v>461</v>
      </c>
      <c r="B477">
        <v>1728495316</v>
      </c>
      <c r="C477">
        <v>4378.5</v>
      </c>
      <c r="D477" t="s">
        <v>1292</v>
      </c>
      <c r="E477" t="s">
        <v>1293</v>
      </c>
      <c r="F477">
        <v>5</v>
      </c>
      <c r="G477" t="s">
        <v>357</v>
      </c>
      <c r="H477" t="s">
        <v>1090</v>
      </c>
      <c r="I477" t="s">
        <v>359</v>
      </c>
      <c r="J477" t="s">
        <v>1091</v>
      </c>
      <c r="K477">
        <v>1728495308.5</v>
      </c>
      <c r="L477">
        <f>(M477)/1000</f>
        <v>0</v>
      </c>
      <c r="M477">
        <f>IF(BH477, AP477, AJ477)</f>
        <v>0</v>
      </c>
      <c r="N477">
        <f>IF(BH477, AK477, AI477)</f>
        <v>0</v>
      </c>
      <c r="O477">
        <f>BJ477 - IF(AW477&gt;1, N477*BD477*100.0/(AY477), 0)</f>
        <v>0</v>
      </c>
      <c r="P477">
        <f>((V477-L477/2)*O477-N477)/(V477+L477/2)</f>
        <v>0</v>
      </c>
      <c r="Q477">
        <f>P477*(BQ477+BR477)/1000.0</f>
        <v>0</v>
      </c>
      <c r="R477">
        <f>(BJ477 - IF(AW477&gt;1, N477*BD477*100.0/(AY477), 0))*(BQ477+BR477)/1000.0</f>
        <v>0</v>
      </c>
      <c r="S477">
        <f>2.0/((1/U477-1/T477)+SIGN(U477)*SQRT((1/U477-1/T477)*(1/U477-1/T477) + 4*BE477/((BE477+1)*(BE477+1))*(2*1/U477*1/T477-1/T477*1/T477)))</f>
        <v>0</v>
      </c>
      <c r="T477">
        <f>IF(LEFT(BF477,1)&lt;&gt;"0",IF(LEFT(BF477,1)="1",3.0,BG477),$D$5+$E$5*(BX477*BQ477/($K$5*1000))+$F$5*(BX477*BQ477/($K$5*1000))*MAX(MIN(BD477,$J$5),$I$5)*MAX(MIN(BD477,$J$5),$I$5)+$G$5*MAX(MIN(BD477,$J$5),$I$5)*(BX477*BQ477/($K$5*1000))+$H$5*(BX477*BQ477/($K$5*1000))*(BX477*BQ477/($K$5*1000)))</f>
        <v>0</v>
      </c>
      <c r="U477">
        <f>L477*(1000-(1000*0.61365*exp(17.502*Y477/(240.97+Y477))/(BQ477+BR477)+BL477)/2)/(1000*0.61365*exp(17.502*Y477/(240.97+Y477))/(BQ477+BR477)-BL477)</f>
        <v>0</v>
      </c>
      <c r="V477">
        <f>1/((BE477+1)/(S477/1.6)+1/(T477/1.37)) + BE477/((BE477+1)/(S477/1.6) + BE477/(T477/1.37))</f>
        <v>0</v>
      </c>
      <c r="W477">
        <f>(AZ477*BC477)</f>
        <v>0</v>
      </c>
      <c r="X477">
        <f>(BS477+(W477+2*0.95*5.67E-8*(((BS477+$B$7)+273)^4-(BS477+273)^4)-44100*L477)/(1.84*29.3*T477+8*0.95*5.67E-8*(BS477+273)^3))</f>
        <v>0</v>
      </c>
      <c r="Y477">
        <f>($C$7*BT477+$D$7*BU477+$E$7*X477)</f>
        <v>0</v>
      </c>
      <c r="Z477">
        <f>0.61365*exp(17.502*Y477/(240.97+Y477))</f>
        <v>0</v>
      </c>
      <c r="AA477">
        <f>(AB477/AC477*100)</f>
        <v>0</v>
      </c>
      <c r="AB477">
        <f>BL477*(BQ477+BR477)/1000</f>
        <v>0</v>
      </c>
      <c r="AC477">
        <f>0.61365*exp(17.502*BS477/(240.97+BS477))</f>
        <v>0</v>
      </c>
      <c r="AD477">
        <f>(Z477-BL477*(BQ477+BR477)/1000)</f>
        <v>0</v>
      </c>
      <c r="AE477">
        <f>(-L477*44100)</f>
        <v>0</v>
      </c>
      <c r="AF477">
        <f>2*29.3*T477*0.92*(BS477-Y477)</f>
        <v>0</v>
      </c>
      <c r="AG477">
        <f>2*0.95*5.67E-8*(((BS477+$B$7)+273)^4-(Y477+273)^4)</f>
        <v>0</v>
      </c>
      <c r="AH477">
        <f>W477+AG477+AE477+AF477</f>
        <v>0</v>
      </c>
      <c r="AI477">
        <f>BP477*AW477*(BK477-BJ477*(1000-AW477*BM477)/(1000-AW477*BL477))/(100*BD477)</f>
        <v>0</v>
      </c>
      <c r="AJ477">
        <f>1000*BP477*AW477*(BL477-BM477)/(100*BD477*(1000-AW477*BL477))</f>
        <v>0</v>
      </c>
      <c r="AK477">
        <f>(AL477 - AM477 - BQ477*1E3/(8.314*(BS477+273.15)) * AO477/BP477 * AN477) * BP477/(100*BD477) * (1000 - BM477)/1000</f>
        <v>0</v>
      </c>
      <c r="AL477">
        <v>1285.87211790776</v>
      </c>
      <c r="AM477">
        <v>1260.776424242423</v>
      </c>
      <c r="AN477">
        <v>2.531336620105035</v>
      </c>
      <c r="AO477">
        <v>66.78554749712461</v>
      </c>
      <c r="AP477">
        <f>(AR477 - AQ477 + BQ477*1E3/(8.314*(BS477+273.15)) * AT477/BP477 * AS477) * BP477/(100*BD477) * 1000/(1000 - AR477)</f>
        <v>0</v>
      </c>
      <c r="AQ477">
        <v>14.59966445258967</v>
      </c>
      <c r="AR477">
        <v>15.90056121212121</v>
      </c>
      <c r="AS477">
        <v>-0.0001438361669114914</v>
      </c>
      <c r="AT477">
        <v>79.48988405471586</v>
      </c>
      <c r="AU477">
        <v>0</v>
      </c>
      <c r="AV477">
        <v>0</v>
      </c>
      <c r="AW477">
        <f>IF(AU477*$H$13&gt;=AY477,1.0,(AY477/(AY477-AU477*$H$13)))</f>
        <v>0</v>
      </c>
      <c r="AX477">
        <f>(AW477-1)*100</f>
        <v>0</v>
      </c>
      <c r="AY477">
        <f>MAX(0,($B$13+$C$13*BX477)/(1+$D$13*BX477)*BQ477/(BS477+273)*$E$13)</f>
        <v>0</v>
      </c>
      <c r="AZ477">
        <f>$B$11*BY477+$C$11*BZ477+$F$11*CK477*(1-CN477)</f>
        <v>0</v>
      </c>
      <c r="BA477">
        <f>AZ477*BB477</f>
        <v>0</v>
      </c>
      <c r="BB477">
        <f>($B$11*$D$9+$C$11*$D$9+$F$11*((CX477+CP477)/MAX(CX477+CP477+CY477, 0.1)*$I$9+CY477/MAX(CX477+CP477+CY477, 0.1)*$J$9))/($B$11+$C$11+$F$11)</f>
        <v>0</v>
      </c>
      <c r="BC477">
        <f>($B$11*$K$9+$C$11*$K$9+$F$11*((CX477+CP477)/MAX(CX477+CP477+CY477, 0.1)*$P$9+CY477/MAX(CX477+CP477+CY477, 0.1)*$Q$9))/($B$11+$C$11+$F$11)</f>
        <v>0</v>
      </c>
      <c r="BD477">
        <v>6</v>
      </c>
      <c r="BE477">
        <v>0.5</v>
      </c>
      <c r="BF477" t="s">
        <v>361</v>
      </c>
      <c r="BG477">
        <v>2</v>
      </c>
      <c r="BH477" t="b">
        <v>1</v>
      </c>
      <c r="BI477">
        <v>1728495308.5</v>
      </c>
      <c r="BJ477">
        <v>1223.113333333333</v>
      </c>
      <c r="BK477">
        <v>1254.375925925926</v>
      </c>
      <c r="BL477">
        <v>15.91181851851852</v>
      </c>
      <c r="BM477">
        <v>14.59261851851852</v>
      </c>
      <c r="BN477">
        <v>1233.84037037037</v>
      </c>
      <c r="BO477">
        <v>16.00242222222222</v>
      </c>
      <c r="BP477">
        <v>599.9995925925925</v>
      </c>
      <c r="BQ477">
        <v>97.5154037037037</v>
      </c>
      <c r="BR477">
        <v>0.09994050740740741</v>
      </c>
      <c r="BS477">
        <v>24.66372592592592</v>
      </c>
      <c r="BT477">
        <v>25.00434814814815</v>
      </c>
      <c r="BU477">
        <v>999.9000000000001</v>
      </c>
      <c r="BV477">
        <v>0</v>
      </c>
      <c r="BW477">
        <v>0</v>
      </c>
      <c r="BX477">
        <v>9997.524444444443</v>
      </c>
      <c r="BY477">
        <v>0</v>
      </c>
      <c r="BZ477">
        <v>76.5980037037037</v>
      </c>
      <c r="CA477">
        <v>-31.26265555555556</v>
      </c>
      <c r="CB477">
        <v>1242.889259259259</v>
      </c>
      <c r="CC477">
        <v>1272.952222222222</v>
      </c>
      <c r="CD477">
        <v>1.319206296296296</v>
      </c>
      <c r="CE477">
        <v>1254.375925925926</v>
      </c>
      <c r="CF477">
        <v>14.59261851851852</v>
      </c>
      <c r="CG477">
        <v>1.551648148148148</v>
      </c>
      <c r="CH477">
        <v>1.423005185185185</v>
      </c>
      <c r="CI477">
        <v>13.48682592592593</v>
      </c>
      <c r="CJ477">
        <v>12.16501481481482</v>
      </c>
      <c r="CK477">
        <v>1600.015185185185</v>
      </c>
      <c r="CL477">
        <v>0.6920122592592591</v>
      </c>
      <c r="CM477">
        <v>0.3079881481481481</v>
      </c>
      <c r="CN477">
        <v>0</v>
      </c>
      <c r="CO477">
        <v>2.233466666666667</v>
      </c>
      <c r="CP477">
        <v>0</v>
      </c>
      <c r="CQ477">
        <v>5415.135925925925</v>
      </c>
      <c r="CR477">
        <v>13790.37777777778</v>
      </c>
      <c r="CS477">
        <v>38.6687037037037</v>
      </c>
      <c r="CT477">
        <v>39.60633333333333</v>
      </c>
      <c r="CU477">
        <v>39.31914814814814</v>
      </c>
      <c r="CV477">
        <v>37.6824074074074</v>
      </c>
      <c r="CW477">
        <v>37.8632962962963</v>
      </c>
      <c r="CX477">
        <v>1107.23037037037</v>
      </c>
      <c r="CY477">
        <v>492.7851851851851</v>
      </c>
      <c r="CZ477">
        <v>0</v>
      </c>
      <c r="DA477">
        <v>1728495373</v>
      </c>
      <c r="DB477">
        <v>0</v>
      </c>
      <c r="DC477">
        <v>1728490956.5</v>
      </c>
      <c r="DD477" t="s">
        <v>362</v>
      </c>
      <c r="DE477">
        <v>1728490952.5</v>
      </c>
      <c r="DF477">
        <v>1728490956.5</v>
      </c>
      <c r="DG477">
        <v>1</v>
      </c>
      <c r="DH477">
        <v>-0.065</v>
      </c>
      <c r="DI477">
        <v>-0.008</v>
      </c>
      <c r="DJ477">
        <v>-3.246</v>
      </c>
      <c r="DK477">
        <v>-0.091</v>
      </c>
      <c r="DL477">
        <v>52</v>
      </c>
      <c r="DM477">
        <v>15</v>
      </c>
      <c r="DN477">
        <v>0.25</v>
      </c>
      <c r="DO477">
        <v>0.13</v>
      </c>
      <c r="DP477">
        <v>-31.25904878048781</v>
      </c>
      <c r="DQ477">
        <v>0.4483108013937249</v>
      </c>
      <c r="DR477">
        <v>0.1652607593957917</v>
      </c>
      <c r="DS477">
        <v>0</v>
      </c>
      <c r="DT477">
        <v>1.341363414634146</v>
      </c>
      <c r="DU477">
        <v>-0.3338648780487804</v>
      </c>
      <c r="DV477">
        <v>0.03652054875030221</v>
      </c>
      <c r="DW477">
        <v>0</v>
      </c>
      <c r="DX477">
        <v>0</v>
      </c>
      <c r="DY477">
        <v>2</v>
      </c>
      <c r="DZ477" t="s">
        <v>386</v>
      </c>
      <c r="EA477">
        <v>3.22988</v>
      </c>
      <c r="EB477">
        <v>2.70443</v>
      </c>
      <c r="EC477">
        <v>0.214236</v>
      </c>
      <c r="ED477">
        <v>0.216904</v>
      </c>
      <c r="EE477">
        <v>0.08340259999999999</v>
      </c>
      <c r="EF477">
        <v>0.0787207</v>
      </c>
      <c r="EG477">
        <v>25794.2</v>
      </c>
      <c r="EH477">
        <v>25040.8</v>
      </c>
      <c r="EI477">
        <v>31438.9</v>
      </c>
      <c r="EJ477">
        <v>30316.2</v>
      </c>
      <c r="EK477">
        <v>38611.4</v>
      </c>
      <c r="EL477">
        <v>36932.3</v>
      </c>
      <c r="EM477">
        <v>44069.6</v>
      </c>
      <c r="EN477">
        <v>42329.1</v>
      </c>
      <c r="EO477">
        <v>2.15023</v>
      </c>
      <c r="EP477">
        <v>1.85277</v>
      </c>
      <c r="EQ477">
        <v>0.0642575</v>
      </c>
      <c r="ER477">
        <v>0</v>
      </c>
      <c r="ES477">
        <v>23.9419</v>
      </c>
      <c r="ET477">
        <v>999.9</v>
      </c>
      <c r="EU477">
        <v>69.2</v>
      </c>
      <c r="EV477">
        <v>25.6</v>
      </c>
      <c r="EW477">
        <v>23.3833</v>
      </c>
      <c r="EX477">
        <v>61.2219</v>
      </c>
      <c r="EY477">
        <v>24.2829</v>
      </c>
      <c r="EZ477">
        <v>1</v>
      </c>
      <c r="FA477">
        <v>0.00491108</v>
      </c>
      <c r="FB477">
        <v>2.16054</v>
      </c>
      <c r="FC477">
        <v>20.1854</v>
      </c>
      <c r="FD477">
        <v>5.21744</v>
      </c>
      <c r="FE477">
        <v>11.998</v>
      </c>
      <c r="FF477">
        <v>4.9642</v>
      </c>
      <c r="FG477">
        <v>3.29555</v>
      </c>
      <c r="FH477">
        <v>9999</v>
      </c>
      <c r="FI477">
        <v>9999</v>
      </c>
      <c r="FJ477">
        <v>9999</v>
      </c>
      <c r="FK477">
        <v>149.2</v>
      </c>
      <c r="FL477">
        <v>4.97093</v>
      </c>
      <c r="FM477">
        <v>1.86768</v>
      </c>
      <c r="FN477">
        <v>1.85898</v>
      </c>
      <c r="FO477">
        <v>1.86513</v>
      </c>
      <c r="FP477">
        <v>1.8631</v>
      </c>
      <c r="FQ477">
        <v>1.86447</v>
      </c>
      <c r="FR477">
        <v>1.85989</v>
      </c>
      <c r="FS477">
        <v>1.86401</v>
      </c>
      <c r="FT477">
        <v>0</v>
      </c>
      <c r="FU477">
        <v>0</v>
      </c>
      <c r="FV477">
        <v>0</v>
      </c>
      <c r="FW477">
        <v>0</v>
      </c>
      <c r="FX477" t="s">
        <v>364</v>
      </c>
      <c r="FY477" t="s">
        <v>365</v>
      </c>
      <c r="FZ477" t="s">
        <v>366</v>
      </c>
      <c r="GA477" t="s">
        <v>366</v>
      </c>
      <c r="GB477" t="s">
        <v>366</v>
      </c>
      <c r="GC477" t="s">
        <v>366</v>
      </c>
      <c r="GD477">
        <v>0</v>
      </c>
      <c r="GE477">
        <v>100</v>
      </c>
      <c r="GF477">
        <v>100</v>
      </c>
      <c r="GG477">
        <v>-10.84</v>
      </c>
      <c r="GH477">
        <v>-0.0906</v>
      </c>
      <c r="GI477">
        <v>-2.868309889394353</v>
      </c>
      <c r="GJ477">
        <v>-0.006773961979547998</v>
      </c>
      <c r="GK477">
        <v>-8.296070481250098E-08</v>
      </c>
      <c r="GL477">
        <v>3.322967193956903E-10</v>
      </c>
      <c r="GM477">
        <v>-0.07871069313407227</v>
      </c>
      <c r="GN477">
        <v>-0.00208336341840114</v>
      </c>
      <c r="GO477">
        <v>8.801746095907445E-05</v>
      </c>
      <c r="GP477">
        <v>-2.677693255255651E-07</v>
      </c>
      <c r="GQ477">
        <v>3</v>
      </c>
      <c r="GR477">
        <v>2052</v>
      </c>
      <c r="GS477">
        <v>2</v>
      </c>
      <c r="GT477">
        <v>18</v>
      </c>
      <c r="GU477">
        <v>72.7</v>
      </c>
      <c r="GV477">
        <v>72.7</v>
      </c>
      <c r="GW477">
        <v>2.76611</v>
      </c>
      <c r="GX477">
        <v>2.37061</v>
      </c>
      <c r="GY477">
        <v>1.44897</v>
      </c>
      <c r="GZ477">
        <v>2.32178</v>
      </c>
      <c r="HA477">
        <v>1.55151</v>
      </c>
      <c r="HB477">
        <v>2.30469</v>
      </c>
      <c r="HC477">
        <v>30.8253</v>
      </c>
      <c r="HD477">
        <v>14.2459</v>
      </c>
      <c r="HE477">
        <v>18</v>
      </c>
      <c r="HF477">
        <v>617.448</v>
      </c>
      <c r="HG477">
        <v>428.303</v>
      </c>
      <c r="HH477">
        <v>20.6326</v>
      </c>
      <c r="HI477">
        <v>26.9312</v>
      </c>
      <c r="HJ477">
        <v>30.0004</v>
      </c>
      <c r="HK477">
        <v>26.9082</v>
      </c>
      <c r="HL477">
        <v>26.8453</v>
      </c>
      <c r="HM477">
        <v>55.3962</v>
      </c>
      <c r="HN477">
        <v>44.7871</v>
      </c>
      <c r="HO477">
        <v>0</v>
      </c>
      <c r="HP477">
        <v>20.6324</v>
      </c>
      <c r="HQ477">
        <v>1288.66</v>
      </c>
      <c r="HR477">
        <v>14.7391</v>
      </c>
      <c r="HS477">
        <v>99.78189999999999</v>
      </c>
      <c r="HT477">
        <v>101.15</v>
      </c>
    </row>
    <row r="478" spans="1:228">
      <c r="A478">
        <v>462</v>
      </c>
      <c r="B478">
        <v>1728495321</v>
      </c>
      <c r="C478">
        <v>4383.5</v>
      </c>
      <c r="D478" t="s">
        <v>1294</v>
      </c>
      <c r="E478" t="s">
        <v>1295</v>
      </c>
      <c r="F478">
        <v>5</v>
      </c>
      <c r="G478" t="s">
        <v>357</v>
      </c>
      <c r="H478" t="s">
        <v>1090</v>
      </c>
      <c r="I478" t="s">
        <v>359</v>
      </c>
      <c r="J478" t="s">
        <v>1091</v>
      </c>
      <c r="K478">
        <v>1728495313.214286</v>
      </c>
      <c r="L478">
        <f>(M478)/1000</f>
        <v>0</v>
      </c>
      <c r="M478">
        <f>IF(BH478, AP478, AJ478)</f>
        <v>0</v>
      </c>
      <c r="N478">
        <f>IF(BH478, AK478, AI478)</f>
        <v>0</v>
      </c>
      <c r="O478">
        <f>BJ478 - IF(AW478&gt;1, N478*BD478*100.0/(AY478), 0)</f>
        <v>0</v>
      </c>
      <c r="P478">
        <f>((V478-L478/2)*O478-N478)/(V478+L478/2)</f>
        <v>0</v>
      </c>
      <c r="Q478">
        <f>P478*(BQ478+BR478)/1000.0</f>
        <v>0</v>
      </c>
      <c r="R478">
        <f>(BJ478 - IF(AW478&gt;1, N478*BD478*100.0/(AY478), 0))*(BQ478+BR478)/1000.0</f>
        <v>0</v>
      </c>
      <c r="S478">
        <f>2.0/((1/U478-1/T478)+SIGN(U478)*SQRT((1/U478-1/T478)*(1/U478-1/T478) + 4*BE478/((BE478+1)*(BE478+1))*(2*1/U478*1/T478-1/T478*1/T478)))</f>
        <v>0</v>
      </c>
      <c r="T478">
        <f>IF(LEFT(BF478,1)&lt;&gt;"0",IF(LEFT(BF478,1)="1",3.0,BG478),$D$5+$E$5*(BX478*BQ478/($K$5*1000))+$F$5*(BX478*BQ478/($K$5*1000))*MAX(MIN(BD478,$J$5),$I$5)*MAX(MIN(BD478,$J$5),$I$5)+$G$5*MAX(MIN(BD478,$J$5),$I$5)*(BX478*BQ478/($K$5*1000))+$H$5*(BX478*BQ478/($K$5*1000))*(BX478*BQ478/($K$5*1000)))</f>
        <v>0</v>
      </c>
      <c r="U478">
        <f>L478*(1000-(1000*0.61365*exp(17.502*Y478/(240.97+Y478))/(BQ478+BR478)+BL478)/2)/(1000*0.61365*exp(17.502*Y478/(240.97+Y478))/(BQ478+BR478)-BL478)</f>
        <v>0</v>
      </c>
      <c r="V478">
        <f>1/((BE478+1)/(S478/1.6)+1/(T478/1.37)) + BE478/((BE478+1)/(S478/1.6) + BE478/(T478/1.37))</f>
        <v>0</v>
      </c>
      <c r="W478">
        <f>(AZ478*BC478)</f>
        <v>0</v>
      </c>
      <c r="X478">
        <f>(BS478+(W478+2*0.95*5.67E-8*(((BS478+$B$7)+273)^4-(BS478+273)^4)-44100*L478)/(1.84*29.3*T478+8*0.95*5.67E-8*(BS478+273)^3))</f>
        <v>0</v>
      </c>
      <c r="Y478">
        <f>($C$7*BT478+$D$7*BU478+$E$7*X478)</f>
        <v>0</v>
      </c>
      <c r="Z478">
        <f>0.61365*exp(17.502*Y478/(240.97+Y478))</f>
        <v>0</v>
      </c>
      <c r="AA478">
        <f>(AB478/AC478*100)</f>
        <v>0</v>
      </c>
      <c r="AB478">
        <f>BL478*(BQ478+BR478)/1000</f>
        <v>0</v>
      </c>
      <c r="AC478">
        <f>0.61365*exp(17.502*BS478/(240.97+BS478))</f>
        <v>0</v>
      </c>
      <c r="AD478">
        <f>(Z478-BL478*(BQ478+BR478)/1000)</f>
        <v>0</v>
      </c>
      <c r="AE478">
        <f>(-L478*44100)</f>
        <v>0</v>
      </c>
      <c r="AF478">
        <f>2*29.3*T478*0.92*(BS478-Y478)</f>
        <v>0</v>
      </c>
      <c r="AG478">
        <f>2*0.95*5.67E-8*(((BS478+$B$7)+273)^4-(Y478+273)^4)</f>
        <v>0</v>
      </c>
      <c r="AH478">
        <f>W478+AG478+AE478+AF478</f>
        <v>0</v>
      </c>
      <c r="AI478">
        <f>BP478*AW478*(BK478-BJ478*(1000-AW478*BM478)/(1000-AW478*BL478))/(100*BD478)</f>
        <v>0</v>
      </c>
      <c r="AJ478">
        <f>1000*BP478*AW478*(BL478-BM478)/(100*BD478*(1000-AW478*BL478))</f>
        <v>0</v>
      </c>
      <c r="AK478">
        <f>(AL478 - AM478 - BQ478*1E3/(8.314*(BS478+273.15)) * AO478/BP478 * AN478) * BP478/(100*BD478) * (1000 - BM478)/1000</f>
        <v>0</v>
      </c>
      <c r="AL478">
        <v>1298.884751669649</v>
      </c>
      <c r="AM478">
        <v>1273.591575757576</v>
      </c>
      <c r="AN478">
        <v>2.573980093968182</v>
      </c>
      <c r="AO478">
        <v>66.78554749712461</v>
      </c>
      <c r="AP478">
        <f>(AR478 - AQ478 + BQ478*1E3/(8.314*(BS478+273.15)) * AT478/BP478 * AS478) * BP478/(100*BD478) * 1000/(1000 - AR478)</f>
        <v>0</v>
      </c>
      <c r="AQ478">
        <v>14.68969676391011</v>
      </c>
      <c r="AR478">
        <v>15.91342484848484</v>
      </c>
      <c r="AS478">
        <v>0.0001294320174611309</v>
      </c>
      <c r="AT478">
        <v>79.48988405471586</v>
      </c>
      <c r="AU478">
        <v>0</v>
      </c>
      <c r="AV478">
        <v>0</v>
      </c>
      <c r="AW478">
        <f>IF(AU478*$H$13&gt;=AY478,1.0,(AY478/(AY478-AU478*$H$13)))</f>
        <v>0</v>
      </c>
      <c r="AX478">
        <f>(AW478-1)*100</f>
        <v>0</v>
      </c>
      <c r="AY478">
        <f>MAX(0,($B$13+$C$13*BX478)/(1+$D$13*BX478)*BQ478/(BS478+273)*$E$13)</f>
        <v>0</v>
      </c>
      <c r="AZ478">
        <f>$B$11*BY478+$C$11*BZ478+$F$11*CK478*(1-CN478)</f>
        <v>0</v>
      </c>
      <c r="BA478">
        <f>AZ478*BB478</f>
        <v>0</v>
      </c>
      <c r="BB478">
        <f>($B$11*$D$9+$C$11*$D$9+$F$11*((CX478+CP478)/MAX(CX478+CP478+CY478, 0.1)*$I$9+CY478/MAX(CX478+CP478+CY478, 0.1)*$J$9))/($B$11+$C$11+$F$11)</f>
        <v>0</v>
      </c>
      <c r="BC478">
        <f>($B$11*$K$9+$C$11*$K$9+$F$11*((CX478+CP478)/MAX(CX478+CP478+CY478, 0.1)*$P$9+CY478/MAX(CX478+CP478+CY478, 0.1)*$Q$9))/($B$11+$C$11+$F$11)</f>
        <v>0</v>
      </c>
      <c r="BD478">
        <v>6</v>
      </c>
      <c r="BE478">
        <v>0.5</v>
      </c>
      <c r="BF478" t="s">
        <v>361</v>
      </c>
      <c r="BG478">
        <v>2</v>
      </c>
      <c r="BH478" t="b">
        <v>1</v>
      </c>
      <c r="BI478">
        <v>1728495313.214286</v>
      </c>
      <c r="BJ478">
        <v>1234.988571428572</v>
      </c>
      <c r="BK478">
        <v>1266.2375</v>
      </c>
      <c r="BL478">
        <v>15.91015357142857</v>
      </c>
      <c r="BM478">
        <v>14.62776071428572</v>
      </c>
      <c r="BN478">
        <v>1245.781785714286</v>
      </c>
      <c r="BO478">
        <v>16.00075714285715</v>
      </c>
      <c r="BP478">
        <v>599.9878571428571</v>
      </c>
      <c r="BQ478">
        <v>97.51541785714288</v>
      </c>
      <c r="BR478">
        <v>0.09991714642857144</v>
      </c>
      <c r="BS478">
        <v>24.65961785714287</v>
      </c>
      <c r="BT478">
        <v>25.00383571428571</v>
      </c>
      <c r="BU478">
        <v>999.9000000000002</v>
      </c>
      <c r="BV478">
        <v>0</v>
      </c>
      <c r="BW478">
        <v>0</v>
      </c>
      <c r="BX478">
        <v>10002.97285714286</v>
      </c>
      <c r="BY478">
        <v>0</v>
      </c>
      <c r="BZ478">
        <v>76.60606785714286</v>
      </c>
      <c r="CA478">
        <v>-31.24842857142857</v>
      </c>
      <c r="CB478">
        <v>1254.954285714286</v>
      </c>
      <c r="CC478">
        <v>1285.035714285714</v>
      </c>
      <c r="CD478">
        <v>1.282396071428571</v>
      </c>
      <c r="CE478">
        <v>1266.2375</v>
      </c>
      <c r="CF478">
        <v>14.62776071428572</v>
      </c>
      <c r="CG478">
        <v>1.551486071428571</v>
      </c>
      <c r="CH478">
        <v>1.4264325</v>
      </c>
      <c r="CI478">
        <v>13.48521785714286</v>
      </c>
      <c r="CJ478">
        <v>12.20151785714286</v>
      </c>
      <c r="CK478">
        <v>1599.985</v>
      </c>
      <c r="CL478">
        <v>0.6920071071428572</v>
      </c>
      <c r="CM478">
        <v>0.3079931785714286</v>
      </c>
      <c r="CN478">
        <v>0</v>
      </c>
      <c r="CO478">
        <v>2.199353571428571</v>
      </c>
      <c r="CP478">
        <v>0</v>
      </c>
      <c r="CQ478">
        <v>5409.419642857143</v>
      </c>
      <c r="CR478">
        <v>13790.09285714286</v>
      </c>
      <c r="CS478">
        <v>38.64042857142857</v>
      </c>
      <c r="CT478">
        <v>39.58674999999999</v>
      </c>
      <c r="CU478">
        <v>39.28321428571428</v>
      </c>
      <c r="CV478">
        <v>37.66264285714286</v>
      </c>
      <c r="CW478">
        <v>37.84125</v>
      </c>
      <c r="CX478">
        <v>1107.201071428571</v>
      </c>
      <c r="CY478">
        <v>492.7846428571429</v>
      </c>
      <c r="CZ478">
        <v>0</v>
      </c>
      <c r="DA478">
        <v>1728495377.8</v>
      </c>
      <c r="DB478">
        <v>0</v>
      </c>
      <c r="DC478">
        <v>1728490956.5</v>
      </c>
      <c r="DD478" t="s">
        <v>362</v>
      </c>
      <c r="DE478">
        <v>1728490952.5</v>
      </c>
      <c r="DF478">
        <v>1728490956.5</v>
      </c>
      <c r="DG478">
        <v>1</v>
      </c>
      <c r="DH478">
        <v>-0.065</v>
      </c>
      <c r="DI478">
        <v>-0.008</v>
      </c>
      <c r="DJ478">
        <v>-3.246</v>
      </c>
      <c r="DK478">
        <v>-0.091</v>
      </c>
      <c r="DL478">
        <v>52</v>
      </c>
      <c r="DM478">
        <v>15</v>
      </c>
      <c r="DN478">
        <v>0.25</v>
      </c>
      <c r="DO478">
        <v>0.13</v>
      </c>
      <c r="DP478">
        <v>-31.259925</v>
      </c>
      <c r="DQ478">
        <v>0.3842026266416898</v>
      </c>
      <c r="DR478">
        <v>0.09707108413425716</v>
      </c>
      <c r="DS478">
        <v>0</v>
      </c>
      <c r="DT478">
        <v>1.2955105</v>
      </c>
      <c r="DU478">
        <v>-0.4398961350844307</v>
      </c>
      <c r="DV478">
        <v>0.04664907592600308</v>
      </c>
      <c r="DW478">
        <v>0</v>
      </c>
      <c r="DX478">
        <v>0</v>
      </c>
      <c r="DY478">
        <v>2</v>
      </c>
      <c r="DZ478" t="s">
        <v>386</v>
      </c>
      <c r="EA478">
        <v>3.2296</v>
      </c>
      <c r="EB478">
        <v>2.7042</v>
      </c>
      <c r="EC478">
        <v>0.215585</v>
      </c>
      <c r="ED478">
        <v>0.218237</v>
      </c>
      <c r="EE478">
        <v>0.08345370000000001</v>
      </c>
      <c r="EF478">
        <v>0.0789072</v>
      </c>
      <c r="EG478">
        <v>25750.2</v>
      </c>
      <c r="EH478">
        <v>24997.7</v>
      </c>
      <c r="EI478">
        <v>31439.4</v>
      </c>
      <c r="EJ478">
        <v>30315.6</v>
      </c>
      <c r="EK478">
        <v>38609.4</v>
      </c>
      <c r="EL478">
        <v>36924.1</v>
      </c>
      <c r="EM478">
        <v>44069.8</v>
      </c>
      <c r="EN478">
        <v>42328.3</v>
      </c>
      <c r="EO478">
        <v>2.15045</v>
      </c>
      <c r="EP478">
        <v>1.85268</v>
      </c>
      <c r="EQ478">
        <v>0.0652596</v>
      </c>
      <c r="ER478">
        <v>0</v>
      </c>
      <c r="ES478">
        <v>23.9415</v>
      </c>
      <c r="ET478">
        <v>999.9</v>
      </c>
      <c r="EU478">
        <v>69.2</v>
      </c>
      <c r="EV478">
        <v>25.6</v>
      </c>
      <c r="EW478">
        <v>23.3847</v>
      </c>
      <c r="EX478">
        <v>60.9619</v>
      </c>
      <c r="EY478">
        <v>24.7236</v>
      </c>
      <c r="EZ478">
        <v>1</v>
      </c>
      <c r="FA478">
        <v>0.00520833</v>
      </c>
      <c r="FB478">
        <v>2.1445</v>
      </c>
      <c r="FC478">
        <v>20.1849</v>
      </c>
      <c r="FD478">
        <v>5.2131</v>
      </c>
      <c r="FE478">
        <v>11.998</v>
      </c>
      <c r="FF478">
        <v>4.96295</v>
      </c>
      <c r="FG478">
        <v>3.29493</v>
      </c>
      <c r="FH478">
        <v>9999</v>
      </c>
      <c r="FI478">
        <v>9999</v>
      </c>
      <c r="FJ478">
        <v>9999</v>
      </c>
      <c r="FK478">
        <v>149.2</v>
      </c>
      <c r="FL478">
        <v>4.97096</v>
      </c>
      <c r="FM478">
        <v>1.86768</v>
      </c>
      <c r="FN478">
        <v>1.85898</v>
      </c>
      <c r="FO478">
        <v>1.86509</v>
      </c>
      <c r="FP478">
        <v>1.8631</v>
      </c>
      <c r="FQ478">
        <v>1.86447</v>
      </c>
      <c r="FR478">
        <v>1.85989</v>
      </c>
      <c r="FS478">
        <v>1.864</v>
      </c>
      <c r="FT478">
        <v>0</v>
      </c>
      <c r="FU478">
        <v>0</v>
      </c>
      <c r="FV478">
        <v>0</v>
      </c>
      <c r="FW478">
        <v>0</v>
      </c>
      <c r="FX478" t="s">
        <v>364</v>
      </c>
      <c r="FY478" t="s">
        <v>365</v>
      </c>
      <c r="FZ478" t="s">
        <v>366</v>
      </c>
      <c r="GA478" t="s">
        <v>366</v>
      </c>
      <c r="GB478" t="s">
        <v>366</v>
      </c>
      <c r="GC478" t="s">
        <v>366</v>
      </c>
      <c r="GD478">
        <v>0</v>
      </c>
      <c r="GE478">
        <v>100</v>
      </c>
      <c r="GF478">
        <v>100</v>
      </c>
      <c r="GG478">
        <v>-10.9</v>
      </c>
      <c r="GH478">
        <v>-0.0906</v>
      </c>
      <c r="GI478">
        <v>-2.868309889394353</v>
      </c>
      <c r="GJ478">
        <v>-0.006773961979547998</v>
      </c>
      <c r="GK478">
        <v>-8.296070481250098E-08</v>
      </c>
      <c r="GL478">
        <v>3.322967193956903E-10</v>
      </c>
      <c r="GM478">
        <v>-0.07871069313407227</v>
      </c>
      <c r="GN478">
        <v>-0.00208336341840114</v>
      </c>
      <c r="GO478">
        <v>8.801746095907445E-05</v>
      </c>
      <c r="GP478">
        <v>-2.677693255255651E-07</v>
      </c>
      <c r="GQ478">
        <v>3</v>
      </c>
      <c r="GR478">
        <v>2052</v>
      </c>
      <c r="GS478">
        <v>2</v>
      </c>
      <c r="GT478">
        <v>18</v>
      </c>
      <c r="GU478">
        <v>72.8</v>
      </c>
      <c r="GV478">
        <v>72.7</v>
      </c>
      <c r="GW478">
        <v>2.78809</v>
      </c>
      <c r="GX478">
        <v>2.36816</v>
      </c>
      <c r="GY478">
        <v>1.44897</v>
      </c>
      <c r="GZ478">
        <v>2.32178</v>
      </c>
      <c r="HA478">
        <v>1.55151</v>
      </c>
      <c r="HB478">
        <v>2.39136</v>
      </c>
      <c r="HC478">
        <v>30.8469</v>
      </c>
      <c r="HD478">
        <v>14.2546</v>
      </c>
      <c r="HE478">
        <v>18</v>
      </c>
      <c r="HF478">
        <v>617.652</v>
      </c>
      <c r="HG478">
        <v>428.279</v>
      </c>
      <c r="HH478">
        <v>20.63</v>
      </c>
      <c r="HI478">
        <v>26.9351</v>
      </c>
      <c r="HJ478">
        <v>30.0003</v>
      </c>
      <c r="HK478">
        <v>26.9121</v>
      </c>
      <c r="HL478">
        <v>26.8498</v>
      </c>
      <c r="HM478">
        <v>55.807</v>
      </c>
      <c r="HN478">
        <v>44.7871</v>
      </c>
      <c r="HO478">
        <v>0</v>
      </c>
      <c r="HP478">
        <v>20.6315</v>
      </c>
      <c r="HQ478">
        <v>1303.68</v>
      </c>
      <c r="HR478">
        <v>14.7025</v>
      </c>
      <c r="HS478">
        <v>99.78270000000001</v>
      </c>
      <c r="HT478">
        <v>101.148</v>
      </c>
    </row>
    <row r="479" spans="1:228">
      <c r="A479">
        <v>463</v>
      </c>
      <c r="B479">
        <v>1728495326</v>
      </c>
      <c r="C479">
        <v>4388.5</v>
      </c>
      <c r="D479" t="s">
        <v>1296</v>
      </c>
      <c r="E479" t="s">
        <v>1297</v>
      </c>
      <c r="F479">
        <v>5</v>
      </c>
      <c r="G479" t="s">
        <v>357</v>
      </c>
      <c r="H479" t="s">
        <v>1090</v>
      </c>
      <c r="I479" t="s">
        <v>359</v>
      </c>
      <c r="J479" t="s">
        <v>1091</v>
      </c>
      <c r="K479">
        <v>1728495318.5</v>
      </c>
      <c r="L479">
        <f>(M479)/1000</f>
        <v>0</v>
      </c>
      <c r="M479">
        <f>IF(BH479, AP479, AJ479)</f>
        <v>0</v>
      </c>
      <c r="N479">
        <f>IF(BH479, AK479, AI479)</f>
        <v>0</v>
      </c>
      <c r="O479">
        <f>BJ479 - IF(AW479&gt;1, N479*BD479*100.0/(AY479), 0)</f>
        <v>0</v>
      </c>
      <c r="P479">
        <f>((V479-L479/2)*O479-N479)/(V479+L479/2)</f>
        <v>0</v>
      </c>
      <c r="Q479">
        <f>P479*(BQ479+BR479)/1000.0</f>
        <v>0</v>
      </c>
      <c r="R479">
        <f>(BJ479 - IF(AW479&gt;1, N479*BD479*100.0/(AY479), 0))*(BQ479+BR479)/1000.0</f>
        <v>0</v>
      </c>
      <c r="S479">
        <f>2.0/((1/U479-1/T479)+SIGN(U479)*SQRT((1/U479-1/T479)*(1/U479-1/T479) + 4*BE479/((BE479+1)*(BE479+1))*(2*1/U479*1/T479-1/T479*1/T479)))</f>
        <v>0</v>
      </c>
      <c r="T479">
        <f>IF(LEFT(BF479,1)&lt;&gt;"0",IF(LEFT(BF479,1)="1",3.0,BG479),$D$5+$E$5*(BX479*BQ479/($K$5*1000))+$F$5*(BX479*BQ479/($K$5*1000))*MAX(MIN(BD479,$J$5),$I$5)*MAX(MIN(BD479,$J$5),$I$5)+$G$5*MAX(MIN(BD479,$J$5),$I$5)*(BX479*BQ479/($K$5*1000))+$H$5*(BX479*BQ479/($K$5*1000))*(BX479*BQ479/($K$5*1000)))</f>
        <v>0</v>
      </c>
      <c r="U479">
        <f>L479*(1000-(1000*0.61365*exp(17.502*Y479/(240.97+Y479))/(BQ479+BR479)+BL479)/2)/(1000*0.61365*exp(17.502*Y479/(240.97+Y479))/(BQ479+BR479)-BL479)</f>
        <v>0</v>
      </c>
      <c r="V479">
        <f>1/((BE479+1)/(S479/1.6)+1/(T479/1.37)) + BE479/((BE479+1)/(S479/1.6) + BE479/(T479/1.37))</f>
        <v>0</v>
      </c>
      <c r="W479">
        <f>(AZ479*BC479)</f>
        <v>0</v>
      </c>
      <c r="X479">
        <f>(BS479+(W479+2*0.95*5.67E-8*(((BS479+$B$7)+273)^4-(BS479+273)^4)-44100*L479)/(1.84*29.3*T479+8*0.95*5.67E-8*(BS479+273)^3))</f>
        <v>0</v>
      </c>
      <c r="Y479">
        <f>($C$7*BT479+$D$7*BU479+$E$7*X479)</f>
        <v>0</v>
      </c>
      <c r="Z479">
        <f>0.61365*exp(17.502*Y479/(240.97+Y479))</f>
        <v>0</v>
      </c>
      <c r="AA479">
        <f>(AB479/AC479*100)</f>
        <v>0</v>
      </c>
      <c r="AB479">
        <f>BL479*(BQ479+BR479)/1000</f>
        <v>0</v>
      </c>
      <c r="AC479">
        <f>0.61365*exp(17.502*BS479/(240.97+BS479))</f>
        <v>0</v>
      </c>
      <c r="AD479">
        <f>(Z479-BL479*(BQ479+BR479)/1000)</f>
        <v>0</v>
      </c>
      <c r="AE479">
        <f>(-L479*44100)</f>
        <v>0</v>
      </c>
      <c r="AF479">
        <f>2*29.3*T479*0.92*(BS479-Y479)</f>
        <v>0</v>
      </c>
      <c r="AG479">
        <f>2*0.95*5.67E-8*(((BS479+$B$7)+273)^4-(Y479+273)^4)</f>
        <v>0</v>
      </c>
      <c r="AH479">
        <f>W479+AG479+AE479+AF479</f>
        <v>0</v>
      </c>
      <c r="AI479">
        <f>BP479*AW479*(BK479-BJ479*(1000-AW479*BM479)/(1000-AW479*BL479))/(100*BD479)</f>
        <v>0</v>
      </c>
      <c r="AJ479">
        <f>1000*BP479*AW479*(BL479-BM479)/(100*BD479*(1000-AW479*BL479))</f>
        <v>0</v>
      </c>
      <c r="AK479">
        <f>(AL479 - AM479 - BQ479*1E3/(8.314*(BS479+273.15)) * AO479/BP479 * AN479) * BP479/(100*BD479) * (1000 - BM479)/1000</f>
        <v>0</v>
      </c>
      <c r="AL479">
        <v>1311.358334951978</v>
      </c>
      <c r="AM479">
        <v>1286.254969696969</v>
      </c>
      <c r="AN479">
        <v>2.515641784126673</v>
      </c>
      <c r="AO479">
        <v>66.78554749712461</v>
      </c>
      <c r="AP479">
        <f>(AR479 - AQ479 + BQ479*1E3/(8.314*(BS479+273.15)) * AT479/BP479 * AS479) * BP479/(100*BD479) * 1000/(1000 - AR479)</f>
        <v>0</v>
      </c>
      <c r="AQ479">
        <v>14.70566184007442</v>
      </c>
      <c r="AR479">
        <v>15.9155612121212</v>
      </c>
      <c r="AS479">
        <v>4.482027500693679E-05</v>
      </c>
      <c r="AT479">
        <v>79.48988405471586</v>
      </c>
      <c r="AU479">
        <v>0</v>
      </c>
      <c r="AV479">
        <v>0</v>
      </c>
      <c r="AW479">
        <f>IF(AU479*$H$13&gt;=AY479,1.0,(AY479/(AY479-AU479*$H$13)))</f>
        <v>0</v>
      </c>
      <c r="AX479">
        <f>(AW479-1)*100</f>
        <v>0</v>
      </c>
      <c r="AY479">
        <f>MAX(0,($B$13+$C$13*BX479)/(1+$D$13*BX479)*BQ479/(BS479+273)*$E$13)</f>
        <v>0</v>
      </c>
      <c r="AZ479">
        <f>$B$11*BY479+$C$11*BZ479+$F$11*CK479*(1-CN479)</f>
        <v>0</v>
      </c>
      <c r="BA479">
        <f>AZ479*BB479</f>
        <v>0</v>
      </c>
      <c r="BB479">
        <f>($B$11*$D$9+$C$11*$D$9+$F$11*((CX479+CP479)/MAX(CX479+CP479+CY479, 0.1)*$I$9+CY479/MAX(CX479+CP479+CY479, 0.1)*$J$9))/($B$11+$C$11+$F$11)</f>
        <v>0</v>
      </c>
      <c r="BC479">
        <f>($B$11*$K$9+$C$11*$K$9+$F$11*((CX479+CP479)/MAX(CX479+CP479+CY479, 0.1)*$P$9+CY479/MAX(CX479+CP479+CY479, 0.1)*$Q$9))/($B$11+$C$11+$F$11)</f>
        <v>0</v>
      </c>
      <c r="BD479">
        <v>6</v>
      </c>
      <c r="BE479">
        <v>0.5</v>
      </c>
      <c r="BF479" t="s">
        <v>361</v>
      </c>
      <c r="BG479">
        <v>2</v>
      </c>
      <c r="BH479" t="b">
        <v>1</v>
      </c>
      <c r="BI479">
        <v>1728495318.5</v>
      </c>
      <c r="BJ479">
        <v>1248.28</v>
      </c>
      <c r="BK479">
        <v>1279.449259259259</v>
      </c>
      <c r="BL479">
        <v>15.90973703703703</v>
      </c>
      <c r="BM479">
        <v>14.66851851851852</v>
      </c>
      <c r="BN479">
        <v>1259.144814814815</v>
      </c>
      <c r="BO479">
        <v>16.00033703703703</v>
      </c>
      <c r="BP479">
        <v>599.988037037037</v>
      </c>
      <c r="BQ479">
        <v>97.51553333333334</v>
      </c>
      <c r="BR479">
        <v>0.09993119629629631</v>
      </c>
      <c r="BS479">
        <v>24.65416666666667</v>
      </c>
      <c r="BT479">
        <v>25.00193703703704</v>
      </c>
      <c r="BU479">
        <v>999.9000000000001</v>
      </c>
      <c r="BV479">
        <v>0</v>
      </c>
      <c r="BW479">
        <v>0</v>
      </c>
      <c r="BX479">
        <v>10012.27518518518</v>
      </c>
      <c r="BY479">
        <v>0</v>
      </c>
      <c r="BZ479">
        <v>76.4651074074074</v>
      </c>
      <c r="CA479">
        <v>-31.16942222222222</v>
      </c>
      <c r="CB479">
        <v>1268.45962962963</v>
      </c>
      <c r="CC479">
        <v>1298.498148148148</v>
      </c>
      <c r="CD479">
        <v>1.241215925925926</v>
      </c>
      <c r="CE479">
        <v>1279.449259259259</v>
      </c>
      <c r="CF479">
        <v>14.66851851851852</v>
      </c>
      <c r="CG479">
        <v>1.551446666666666</v>
      </c>
      <c r="CH479">
        <v>1.430408518518518</v>
      </c>
      <c r="CI479">
        <v>13.48482592592593</v>
      </c>
      <c r="CJ479">
        <v>12.24382222222222</v>
      </c>
      <c r="CK479">
        <v>1600</v>
      </c>
      <c r="CL479">
        <v>0.6920062222222221</v>
      </c>
      <c r="CM479">
        <v>0.3079940740740741</v>
      </c>
      <c r="CN479">
        <v>0</v>
      </c>
      <c r="CO479">
        <v>2.240185185185185</v>
      </c>
      <c r="CP479">
        <v>0</v>
      </c>
      <c r="CQ479">
        <v>5403.410370370371</v>
      </c>
      <c r="CR479">
        <v>13790.21851851852</v>
      </c>
      <c r="CS479">
        <v>38.60162962962963</v>
      </c>
      <c r="CT479">
        <v>39.56433333333333</v>
      </c>
      <c r="CU479">
        <v>39.24748148148148</v>
      </c>
      <c r="CV479">
        <v>37.64107407407408</v>
      </c>
      <c r="CW479">
        <v>37.8144074074074</v>
      </c>
      <c r="CX479">
        <v>1107.209259259259</v>
      </c>
      <c r="CY479">
        <v>492.7914814814815</v>
      </c>
      <c r="CZ479">
        <v>0</v>
      </c>
      <c r="DA479">
        <v>1728495382.6</v>
      </c>
      <c r="DB479">
        <v>0</v>
      </c>
      <c r="DC479">
        <v>1728490956.5</v>
      </c>
      <c r="DD479" t="s">
        <v>362</v>
      </c>
      <c r="DE479">
        <v>1728490952.5</v>
      </c>
      <c r="DF479">
        <v>1728490956.5</v>
      </c>
      <c r="DG479">
        <v>1</v>
      </c>
      <c r="DH479">
        <v>-0.065</v>
      </c>
      <c r="DI479">
        <v>-0.008</v>
      </c>
      <c r="DJ479">
        <v>-3.246</v>
      </c>
      <c r="DK479">
        <v>-0.091</v>
      </c>
      <c r="DL479">
        <v>52</v>
      </c>
      <c r="DM479">
        <v>15</v>
      </c>
      <c r="DN479">
        <v>0.25</v>
      </c>
      <c r="DO479">
        <v>0.13</v>
      </c>
      <c r="DP479">
        <v>-31.211605</v>
      </c>
      <c r="DQ479">
        <v>0.8264555347093393</v>
      </c>
      <c r="DR479">
        <v>0.1223354158655623</v>
      </c>
      <c r="DS479">
        <v>0</v>
      </c>
      <c r="DT479">
        <v>1.27074125</v>
      </c>
      <c r="DU479">
        <v>-0.5127580863039415</v>
      </c>
      <c r="DV479">
        <v>0.05172888956799188</v>
      </c>
      <c r="DW479">
        <v>0</v>
      </c>
      <c r="DX479">
        <v>0</v>
      </c>
      <c r="DY479">
        <v>2</v>
      </c>
      <c r="DZ479" t="s">
        <v>386</v>
      </c>
      <c r="EA479">
        <v>3.22997</v>
      </c>
      <c r="EB479">
        <v>2.70455</v>
      </c>
      <c r="EC479">
        <v>0.216906</v>
      </c>
      <c r="ED479">
        <v>0.219556</v>
      </c>
      <c r="EE479">
        <v>0.0834544</v>
      </c>
      <c r="EF479">
        <v>0.078939</v>
      </c>
      <c r="EG479">
        <v>25706.6</v>
      </c>
      <c r="EH479">
        <v>24955.5</v>
      </c>
      <c r="EI479">
        <v>31439</v>
      </c>
      <c r="EJ479">
        <v>30315.5</v>
      </c>
      <c r="EK479">
        <v>38609.5</v>
      </c>
      <c r="EL479">
        <v>36922.9</v>
      </c>
      <c r="EM479">
        <v>44069.9</v>
      </c>
      <c r="EN479">
        <v>42328.3</v>
      </c>
      <c r="EO479">
        <v>2.1507</v>
      </c>
      <c r="EP479">
        <v>1.85198</v>
      </c>
      <c r="EQ479">
        <v>0.0644512</v>
      </c>
      <c r="ER479">
        <v>0</v>
      </c>
      <c r="ES479">
        <v>23.9399</v>
      </c>
      <c r="ET479">
        <v>999.9</v>
      </c>
      <c r="EU479">
        <v>69.2</v>
      </c>
      <c r="EV479">
        <v>25.6</v>
      </c>
      <c r="EW479">
        <v>23.3837</v>
      </c>
      <c r="EX479">
        <v>61.1519</v>
      </c>
      <c r="EY479">
        <v>24.6554</v>
      </c>
      <c r="EZ479">
        <v>1</v>
      </c>
      <c r="FA479">
        <v>0.00528455</v>
      </c>
      <c r="FB479">
        <v>2.14272</v>
      </c>
      <c r="FC479">
        <v>20.1855</v>
      </c>
      <c r="FD479">
        <v>5.21774</v>
      </c>
      <c r="FE479">
        <v>11.998</v>
      </c>
      <c r="FF479">
        <v>4.96385</v>
      </c>
      <c r="FG479">
        <v>3.29553</v>
      </c>
      <c r="FH479">
        <v>9999</v>
      </c>
      <c r="FI479">
        <v>9999</v>
      </c>
      <c r="FJ479">
        <v>9999</v>
      </c>
      <c r="FK479">
        <v>149.2</v>
      </c>
      <c r="FL479">
        <v>4.97097</v>
      </c>
      <c r="FM479">
        <v>1.86768</v>
      </c>
      <c r="FN479">
        <v>1.85898</v>
      </c>
      <c r="FO479">
        <v>1.86509</v>
      </c>
      <c r="FP479">
        <v>1.8631</v>
      </c>
      <c r="FQ479">
        <v>1.86446</v>
      </c>
      <c r="FR479">
        <v>1.85988</v>
      </c>
      <c r="FS479">
        <v>1.86401</v>
      </c>
      <c r="FT479">
        <v>0</v>
      </c>
      <c r="FU479">
        <v>0</v>
      </c>
      <c r="FV479">
        <v>0</v>
      </c>
      <c r="FW479">
        <v>0</v>
      </c>
      <c r="FX479" t="s">
        <v>364</v>
      </c>
      <c r="FY479" t="s">
        <v>365</v>
      </c>
      <c r="FZ479" t="s">
        <v>366</v>
      </c>
      <c r="GA479" t="s">
        <v>366</v>
      </c>
      <c r="GB479" t="s">
        <v>366</v>
      </c>
      <c r="GC479" t="s">
        <v>366</v>
      </c>
      <c r="GD479">
        <v>0</v>
      </c>
      <c r="GE479">
        <v>100</v>
      </c>
      <c r="GF479">
        <v>100</v>
      </c>
      <c r="GG479">
        <v>-10.97</v>
      </c>
      <c r="GH479">
        <v>-0.0906</v>
      </c>
      <c r="GI479">
        <v>-2.868309889394353</v>
      </c>
      <c r="GJ479">
        <v>-0.006773961979547998</v>
      </c>
      <c r="GK479">
        <v>-8.296070481250098E-08</v>
      </c>
      <c r="GL479">
        <v>3.322967193956903E-10</v>
      </c>
      <c r="GM479">
        <v>-0.07871069313407227</v>
      </c>
      <c r="GN479">
        <v>-0.00208336341840114</v>
      </c>
      <c r="GO479">
        <v>8.801746095907445E-05</v>
      </c>
      <c r="GP479">
        <v>-2.677693255255651E-07</v>
      </c>
      <c r="GQ479">
        <v>3</v>
      </c>
      <c r="GR479">
        <v>2052</v>
      </c>
      <c r="GS479">
        <v>2</v>
      </c>
      <c r="GT479">
        <v>18</v>
      </c>
      <c r="GU479">
        <v>72.90000000000001</v>
      </c>
      <c r="GV479">
        <v>72.8</v>
      </c>
      <c r="GW479">
        <v>2.80884</v>
      </c>
      <c r="GX479">
        <v>2.36084</v>
      </c>
      <c r="GY479">
        <v>1.44897</v>
      </c>
      <c r="GZ479">
        <v>2.32178</v>
      </c>
      <c r="HA479">
        <v>1.55151</v>
      </c>
      <c r="HB479">
        <v>2.28149</v>
      </c>
      <c r="HC479">
        <v>30.8469</v>
      </c>
      <c r="HD479">
        <v>14.2371</v>
      </c>
      <c r="HE479">
        <v>18</v>
      </c>
      <c r="HF479">
        <v>617.88</v>
      </c>
      <c r="HG479">
        <v>427.895</v>
      </c>
      <c r="HH479">
        <v>20.6295</v>
      </c>
      <c r="HI479">
        <v>26.9391</v>
      </c>
      <c r="HJ479">
        <v>30.0003</v>
      </c>
      <c r="HK479">
        <v>26.9166</v>
      </c>
      <c r="HL479">
        <v>26.8532</v>
      </c>
      <c r="HM479">
        <v>56.2711</v>
      </c>
      <c r="HN479">
        <v>44.7871</v>
      </c>
      <c r="HO479">
        <v>0</v>
      </c>
      <c r="HP479">
        <v>20.6248</v>
      </c>
      <c r="HQ479">
        <v>1313.71</v>
      </c>
      <c r="HR479">
        <v>14.7122</v>
      </c>
      <c r="HS479">
        <v>99.78230000000001</v>
      </c>
      <c r="HT479">
        <v>101.148</v>
      </c>
    </row>
    <row r="480" spans="1:228">
      <c r="A480">
        <v>464</v>
      </c>
      <c r="B480">
        <v>1728495331</v>
      </c>
      <c r="C480">
        <v>4393.5</v>
      </c>
      <c r="D480" t="s">
        <v>1298</v>
      </c>
      <c r="E480" t="s">
        <v>1299</v>
      </c>
      <c r="F480">
        <v>5</v>
      </c>
      <c r="G480" t="s">
        <v>357</v>
      </c>
      <c r="H480" t="s">
        <v>1090</v>
      </c>
      <c r="I480" t="s">
        <v>359</v>
      </c>
      <c r="J480" t="s">
        <v>1091</v>
      </c>
      <c r="K480">
        <v>1728495323.214286</v>
      </c>
      <c r="L480">
        <f>(M480)/1000</f>
        <v>0</v>
      </c>
      <c r="M480">
        <f>IF(BH480, AP480, AJ480)</f>
        <v>0</v>
      </c>
      <c r="N480">
        <f>IF(BH480, AK480, AI480)</f>
        <v>0</v>
      </c>
      <c r="O480">
        <f>BJ480 - IF(AW480&gt;1, N480*BD480*100.0/(AY480), 0)</f>
        <v>0</v>
      </c>
      <c r="P480">
        <f>((V480-L480/2)*O480-N480)/(V480+L480/2)</f>
        <v>0</v>
      </c>
      <c r="Q480">
        <f>P480*(BQ480+BR480)/1000.0</f>
        <v>0</v>
      </c>
      <c r="R480">
        <f>(BJ480 - IF(AW480&gt;1, N480*BD480*100.0/(AY480), 0))*(BQ480+BR480)/1000.0</f>
        <v>0</v>
      </c>
      <c r="S480">
        <f>2.0/((1/U480-1/T480)+SIGN(U480)*SQRT((1/U480-1/T480)*(1/U480-1/T480) + 4*BE480/((BE480+1)*(BE480+1))*(2*1/U480*1/T480-1/T480*1/T480)))</f>
        <v>0</v>
      </c>
      <c r="T480">
        <f>IF(LEFT(BF480,1)&lt;&gt;"0",IF(LEFT(BF480,1)="1",3.0,BG480),$D$5+$E$5*(BX480*BQ480/($K$5*1000))+$F$5*(BX480*BQ480/($K$5*1000))*MAX(MIN(BD480,$J$5),$I$5)*MAX(MIN(BD480,$J$5),$I$5)+$G$5*MAX(MIN(BD480,$J$5),$I$5)*(BX480*BQ480/($K$5*1000))+$H$5*(BX480*BQ480/($K$5*1000))*(BX480*BQ480/($K$5*1000)))</f>
        <v>0</v>
      </c>
      <c r="U480">
        <f>L480*(1000-(1000*0.61365*exp(17.502*Y480/(240.97+Y480))/(BQ480+BR480)+BL480)/2)/(1000*0.61365*exp(17.502*Y480/(240.97+Y480))/(BQ480+BR480)-BL480)</f>
        <v>0</v>
      </c>
      <c r="V480">
        <f>1/((BE480+1)/(S480/1.6)+1/(T480/1.37)) + BE480/((BE480+1)/(S480/1.6) + BE480/(T480/1.37))</f>
        <v>0</v>
      </c>
      <c r="W480">
        <f>(AZ480*BC480)</f>
        <v>0</v>
      </c>
      <c r="X480">
        <f>(BS480+(W480+2*0.95*5.67E-8*(((BS480+$B$7)+273)^4-(BS480+273)^4)-44100*L480)/(1.84*29.3*T480+8*0.95*5.67E-8*(BS480+273)^3))</f>
        <v>0</v>
      </c>
      <c r="Y480">
        <f>($C$7*BT480+$D$7*BU480+$E$7*X480)</f>
        <v>0</v>
      </c>
      <c r="Z480">
        <f>0.61365*exp(17.502*Y480/(240.97+Y480))</f>
        <v>0</v>
      </c>
      <c r="AA480">
        <f>(AB480/AC480*100)</f>
        <v>0</v>
      </c>
      <c r="AB480">
        <f>BL480*(BQ480+BR480)/1000</f>
        <v>0</v>
      </c>
      <c r="AC480">
        <f>0.61365*exp(17.502*BS480/(240.97+BS480))</f>
        <v>0</v>
      </c>
      <c r="AD480">
        <f>(Z480-BL480*(BQ480+BR480)/1000)</f>
        <v>0</v>
      </c>
      <c r="AE480">
        <f>(-L480*44100)</f>
        <v>0</v>
      </c>
      <c r="AF480">
        <f>2*29.3*T480*0.92*(BS480-Y480)</f>
        <v>0</v>
      </c>
      <c r="AG480">
        <f>2*0.95*5.67E-8*(((BS480+$B$7)+273)^4-(Y480+273)^4)</f>
        <v>0</v>
      </c>
      <c r="AH480">
        <f>W480+AG480+AE480+AF480</f>
        <v>0</v>
      </c>
      <c r="AI480">
        <f>BP480*AW480*(BK480-BJ480*(1000-AW480*BM480)/(1000-AW480*BL480))/(100*BD480)</f>
        <v>0</v>
      </c>
      <c r="AJ480">
        <f>1000*BP480*AW480*(BL480-BM480)/(100*BD480*(1000-AW480*BL480))</f>
        <v>0</v>
      </c>
      <c r="AK480">
        <f>(AL480 - AM480 - BQ480*1E3/(8.314*(BS480+273.15)) * AO480/BP480 * AN480) * BP480/(100*BD480) * (1000 - BM480)/1000</f>
        <v>0</v>
      </c>
      <c r="AL480">
        <v>1324.208828330588</v>
      </c>
      <c r="AM480">
        <v>1299.221696969697</v>
      </c>
      <c r="AN480">
        <v>2.590713052274247</v>
      </c>
      <c r="AO480">
        <v>66.78554749712461</v>
      </c>
      <c r="AP480">
        <f>(AR480 - AQ480 + BQ480*1E3/(8.314*(BS480+273.15)) * AT480/BP480 * AS480) * BP480/(100*BD480) * 1000/(1000 - AR480)</f>
        <v>0</v>
      </c>
      <c r="AQ480">
        <v>14.7128814211584</v>
      </c>
      <c r="AR480">
        <v>15.90502242424243</v>
      </c>
      <c r="AS480">
        <v>-7.066855951263334E-05</v>
      </c>
      <c r="AT480">
        <v>79.48988405471586</v>
      </c>
      <c r="AU480">
        <v>0</v>
      </c>
      <c r="AV480">
        <v>0</v>
      </c>
      <c r="AW480">
        <f>IF(AU480*$H$13&gt;=AY480,1.0,(AY480/(AY480-AU480*$H$13)))</f>
        <v>0</v>
      </c>
      <c r="AX480">
        <f>(AW480-1)*100</f>
        <v>0</v>
      </c>
      <c r="AY480">
        <f>MAX(0,($B$13+$C$13*BX480)/(1+$D$13*BX480)*BQ480/(BS480+273)*$E$13)</f>
        <v>0</v>
      </c>
      <c r="AZ480">
        <f>$B$11*BY480+$C$11*BZ480+$F$11*CK480*(1-CN480)</f>
        <v>0</v>
      </c>
      <c r="BA480">
        <f>AZ480*BB480</f>
        <v>0</v>
      </c>
      <c r="BB480">
        <f>($B$11*$D$9+$C$11*$D$9+$F$11*((CX480+CP480)/MAX(CX480+CP480+CY480, 0.1)*$I$9+CY480/MAX(CX480+CP480+CY480, 0.1)*$J$9))/($B$11+$C$11+$F$11)</f>
        <v>0</v>
      </c>
      <c r="BC480">
        <f>($B$11*$K$9+$C$11*$K$9+$F$11*((CX480+CP480)/MAX(CX480+CP480+CY480, 0.1)*$P$9+CY480/MAX(CX480+CP480+CY480, 0.1)*$Q$9))/($B$11+$C$11+$F$11)</f>
        <v>0</v>
      </c>
      <c r="BD480">
        <v>6</v>
      </c>
      <c r="BE480">
        <v>0.5</v>
      </c>
      <c r="BF480" t="s">
        <v>361</v>
      </c>
      <c r="BG480">
        <v>2</v>
      </c>
      <c r="BH480" t="b">
        <v>1</v>
      </c>
      <c r="BI480">
        <v>1728495323.214286</v>
      </c>
      <c r="BJ480">
        <v>1260.130714285714</v>
      </c>
      <c r="BK480">
        <v>1291.285</v>
      </c>
      <c r="BL480">
        <v>15.91092857142857</v>
      </c>
      <c r="BM480">
        <v>14.70087857142857</v>
      </c>
      <c r="BN480">
        <v>1271.059285714286</v>
      </c>
      <c r="BO480">
        <v>16.00153214285714</v>
      </c>
      <c r="BP480">
        <v>600.0193928571429</v>
      </c>
      <c r="BQ480">
        <v>97.51551428571427</v>
      </c>
      <c r="BR480">
        <v>0.09999780714285715</v>
      </c>
      <c r="BS480">
        <v>24.65199642857143</v>
      </c>
      <c r="BT480">
        <v>24.99997142857143</v>
      </c>
      <c r="BU480">
        <v>999.9000000000002</v>
      </c>
      <c r="BV480">
        <v>0</v>
      </c>
      <c r="BW480">
        <v>0</v>
      </c>
      <c r="BX480">
        <v>10006.69607142857</v>
      </c>
      <c r="BY480">
        <v>0</v>
      </c>
      <c r="BZ480">
        <v>76.31857500000001</v>
      </c>
      <c r="CA480">
        <v>-31.15498214285714</v>
      </c>
      <c r="CB480">
        <v>1280.503928571429</v>
      </c>
      <c r="CC480">
        <v>1310.5525</v>
      </c>
      <c r="CD480">
        <v>1.210048214285715</v>
      </c>
      <c r="CE480">
        <v>1291.285</v>
      </c>
      <c r="CF480">
        <v>14.70087857142857</v>
      </c>
      <c r="CG480">
        <v>1.5515625</v>
      </c>
      <c r="CH480">
        <v>1.433564285714286</v>
      </c>
      <c r="CI480">
        <v>13.48596785714286</v>
      </c>
      <c r="CJ480">
        <v>12.277375</v>
      </c>
      <c r="CK480">
        <v>1600.006428571428</v>
      </c>
      <c r="CL480">
        <v>0.6920050714285713</v>
      </c>
      <c r="CM480">
        <v>0.3079952142857142</v>
      </c>
      <c r="CN480">
        <v>0</v>
      </c>
      <c r="CO480">
        <v>2.225867857142857</v>
      </c>
      <c r="CP480">
        <v>0</v>
      </c>
      <c r="CQ480">
        <v>5398.479285714285</v>
      </c>
      <c r="CR480">
        <v>13790.25714285714</v>
      </c>
      <c r="CS480">
        <v>38.57114285714285</v>
      </c>
      <c r="CT480">
        <v>39.54871428571429</v>
      </c>
      <c r="CU480">
        <v>39.21625</v>
      </c>
      <c r="CV480">
        <v>37.625</v>
      </c>
      <c r="CW480">
        <v>37.78764285714286</v>
      </c>
      <c r="CX480">
        <v>1107.211785714285</v>
      </c>
      <c r="CY480">
        <v>492.7953571428571</v>
      </c>
      <c r="CZ480">
        <v>0</v>
      </c>
      <c r="DA480">
        <v>1728495388</v>
      </c>
      <c r="DB480">
        <v>0</v>
      </c>
      <c r="DC480">
        <v>1728490956.5</v>
      </c>
      <c r="DD480" t="s">
        <v>362</v>
      </c>
      <c r="DE480">
        <v>1728490952.5</v>
      </c>
      <c r="DF480">
        <v>1728490956.5</v>
      </c>
      <c r="DG480">
        <v>1</v>
      </c>
      <c r="DH480">
        <v>-0.065</v>
      </c>
      <c r="DI480">
        <v>-0.008</v>
      </c>
      <c r="DJ480">
        <v>-3.246</v>
      </c>
      <c r="DK480">
        <v>-0.091</v>
      </c>
      <c r="DL480">
        <v>52</v>
      </c>
      <c r="DM480">
        <v>15</v>
      </c>
      <c r="DN480">
        <v>0.25</v>
      </c>
      <c r="DO480">
        <v>0.13</v>
      </c>
      <c r="DP480">
        <v>-31.16117073170732</v>
      </c>
      <c r="DQ480">
        <v>0.2403282229964803</v>
      </c>
      <c r="DR480">
        <v>0.09517217579632245</v>
      </c>
      <c r="DS480">
        <v>0</v>
      </c>
      <c r="DT480">
        <v>1.237109024390244</v>
      </c>
      <c r="DU480">
        <v>-0.4027007665505207</v>
      </c>
      <c r="DV480">
        <v>0.04418096808028995</v>
      </c>
      <c r="DW480">
        <v>0</v>
      </c>
      <c r="DX480">
        <v>0</v>
      </c>
      <c r="DY480">
        <v>2</v>
      </c>
      <c r="DZ480" t="s">
        <v>386</v>
      </c>
      <c r="EA480">
        <v>3.22979</v>
      </c>
      <c r="EB480">
        <v>2.70384</v>
      </c>
      <c r="EC480">
        <v>0.218248</v>
      </c>
      <c r="ED480">
        <v>0.220863</v>
      </c>
      <c r="EE480">
        <v>0.0834076</v>
      </c>
      <c r="EF480">
        <v>0.078972</v>
      </c>
      <c r="EG480">
        <v>25662.5</v>
      </c>
      <c r="EH480">
        <v>24913.5</v>
      </c>
      <c r="EI480">
        <v>31438.9</v>
      </c>
      <c r="EJ480">
        <v>30315.2</v>
      </c>
      <c r="EK480">
        <v>38611.4</v>
      </c>
      <c r="EL480">
        <v>36921.4</v>
      </c>
      <c r="EM480">
        <v>44069.7</v>
      </c>
      <c r="EN480">
        <v>42328.1</v>
      </c>
      <c r="EO480">
        <v>2.15</v>
      </c>
      <c r="EP480">
        <v>1.85268</v>
      </c>
      <c r="EQ480">
        <v>0.06386269999999999</v>
      </c>
      <c r="ER480">
        <v>0</v>
      </c>
      <c r="ES480">
        <v>23.9399</v>
      </c>
      <c r="ET480">
        <v>999.9</v>
      </c>
      <c r="EU480">
        <v>69.2</v>
      </c>
      <c r="EV480">
        <v>25.6</v>
      </c>
      <c r="EW480">
        <v>23.3828</v>
      </c>
      <c r="EX480">
        <v>60.9819</v>
      </c>
      <c r="EY480">
        <v>24.383</v>
      </c>
      <c r="EZ480">
        <v>1</v>
      </c>
      <c r="FA480">
        <v>0.00573679</v>
      </c>
      <c r="FB480">
        <v>1.86468</v>
      </c>
      <c r="FC480">
        <v>20.1876</v>
      </c>
      <c r="FD480">
        <v>5.21639</v>
      </c>
      <c r="FE480">
        <v>11.998</v>
      </c>
      <c r="FF480">
        <v>4.96235</v>
      </c>
      <c r="FG480">
        <v>3.29548</v>
      </c>
      <c r="FH480">
        <v>9999</v>
      </c>
      <c r="FI480">
        <v>9999</v>
      </c>
      <c r="FJ480">
        <v>9999</v>
      </c>
      <c r="FK480">
        <v>149.2</v>
      </c>
      <c r="FL480">
        <v>4.97096</v>
      </c>
      <c r="FM480">
        <v>1.86768</v>
      </c>
      <c r="FN480">
        <v>1.85898</v>
      </c>
      <c r="FO480">
        <v>1.86509</v>
      </c>
      <c r="FP480">
        <v>1.8631</v>
      </c>
      <c r="FQ480">
        <v>1.86446</v>
      </c>
      <c r="FR480">
        <v>1.85989</v>
      </c>
      <c r="FS480">
        <v>1.86401</v>
      </c>
      <c r="FT480">
        <v>0</v>
      </c>
      <c r="FU480">
        <v>0</v>
      </c>
      <c r="FV480">
        <v>0</v>
      </c>
      <c r="FW480">
        <v>0</v>
      </c>
      <c r="FX480" t="s">
        <v>364</v>
      </c>
      <c r="FY480" t="s">
        <v>365</v>
      </c>
      <c r="FZ480" t="s">
        <v>366</v>
      </c>
      <c r="GA480" t="s">
        <v>366</v>
      </c>
      <c r="GB480" t="s">
        <v>366</v>
      </c>
      <c r="GC480" t="s">
        <v>366</v>
      </c>
      <c r="GD480">
        <v>0</v>
      </c>
      <c r="GE480">
        <v>100</v>
      </c>
      <c r="GF480">
        <v>100</v>
      </c>
      <c r="GG480">
        <v>-11.03</v>
      </c>
      <c r="GH480">
        <v>-0.0906</v>
      </c>
      <c r="GI480">
        <v>-2.868309889394353</v>
      </c>
      <c r="GJ480">
        <v>-0.006773961979547998</v>
      </c>
      <c r="GK480">
        <v>-8.296070481250098E-08</v>
      </c>
      <c r="GL480">
        <v>3.322967193956903E-10</v>
      </c>
      <c r="GM480">
        <v>-0.07871069313407227</v>
      </c>
      <c r="GN480">
        <v>-0.00208336341840114</v>
      </c>
      <c r="GO480">
        <v>8.801746095907445E-05</v>
      </c>
      <c r="GP480">
        <v>-2.677693255255651E-07</v>
      </c>
      <c r="GQ480">
        <v>3</v>
      </c>
      <c r="GR480">
        <v>2052</v>
      </c>
      <c r="GS480">
        <v>2</v>
      </c>
      <c r="GT480">
        <v>18</v>
      </c>
      <c r="GU480">
        <v>73</v>
      </c>
      <c r="GV480">
        <v>72.90000000000001</v>
      </c>
      <c r="GW480">
        <v>2.83203</v>
      </c>
      <c r="GX480">
        <v>2.37183</v>
      </c>
      <c r="GY480">
        <v>1.44775</v>
      </c>
      <c r="GZ480">
        <v>2.32178</v>
      </c>
      <c r="HA480">
        <v>1.55151</v>
      </c>
      <c r="HB480">
        <v>2.26318</v>
      </c>
      <c r="HC480">
        <v>30.8686</v>
      </c>
      <c r="HD480">
        <v>14.2546</v>
      </c>
      <c r="HE480">
        <v>18</v>
      </c>
      <c r="HF480">
        <v>617.418</v>
      </c>
      <c r="HG480">
        <v>428.335</v>
      </c>
      <c r="HH480">
        <v>20.6274</v>
      </c>
      <c r="HI480">
        <v>26.9431</v>
      </c>
      <c r="HJ480">
        <v>30.0003</v>
      </c>
      <c r="HK480">
        <v>26.9206</v>
      </c>
      <c r="HL480">
        <v>26.8571</v>
      </c>
      <c r="HM480">
        <v>56.6753</v>
      </c>
      <c r="HN480">
        <v>44.7871</v>
      </c>
      <c r="HO480">
        <v>0</v>
      </c>
      <c r="HP480">
        <v>20.8679</v>
      </c>
      <c r="HQ480">
        <v>1328.74</v>
      </c>
      <c r="HR480">
        <v>14.7271</v>
      </c>
      <c r="HS480">
        <v>99.782</v>
      </c>
      <c r="HT480">
        <v>101.147</v>
      </c>
    </row>
    <row r="481" spans="1:228">
      <c r="A481">
        <v>465</v>
      </c>
      <c r="B481">
        <v>1728495336</v>
      </c>
      <c r="C481">
        <v>4398.5</v>
      </c>
      <c r="D481" t="s">
        <v>1300</v>
      </c>
      <c r="E481" t="s">
        <v>1301</v>
      </c>
      <c r="F481">
        <v>5</v>
      </c>
      <c r="G481" t="s">
        <v>357</v>
      </c>
      <c r="H481" t="s">
        <v>1090</v>
      </c>
      <c r="I481" t="s">
        <v>359</v>
      </c>
      <c r="J481" t="s">
        <v>1091</v>
      </c>
      <c r="K481">
        <v>1728495328.5</v>
      </c>
      <c r="L481">
        <f>(M481)/1000</f>
        <v>0</v>
      </c>
      <c r="M481">
        <f>IF(BH481, AP481, AJ481)</f>
        <v>0</v>
      </c>
      <c r="N481">
        <f>IF(BH481, AK481, AI481)</f>
        <v>0</v>
      </c>
      <c r="O481">
        <f>BJ481 - IF(AW481&gt;1, N481*BD481*100.0/(AY481), 0)</f>
        <v>0</v>
      </c>
      <c r="P481">
        <f>((V481-L481/2)*O481-N481)/(V481+L481/2)</f>
        <v>0</v>
      </c>
      <c r="Q481">
        <f>P481*(BQ481+BR481)/1000.0</f>
        <v>0</v>
      </c>
      <c r="R481">
        <f>(BJ481 - IF(AW481&gt;1, N481*BD481*100.0/(AY481), 0))*(BQ481+BR481)/1000.0</f>
        <v>0</v>
      </c>
      <c r="S481">
        <f>2.0/((1/U481-1/T481)+SIGN(U481)*SQRT((1/U481-1/T481)*(1/U481-1/T481) + 4*BE481/((BE481+1)*(BE481+1))*(2*1/U481*1/T481-1/T481*1/T481)))</f>
        <v>0</v>
      </c>
      <c r="T481">
        <f>IF(LEFT(BF481,1)&lt;&gt;"0",IF(LEFT(BF481,1)="1",3.0,BG481),$D$5+$E$5*(BX481*BQ481/($K$5*1000))+$F$5*(BX481*BQ481/($K$5*1000))*MAX(MIN(BD481,$J$5),$I$5)*MAX(MIN(BD481,$J$5),$I$5)+$G$5*MAX(MIN(BD481,$J$5),$I$5)*(BX481*BQ481/($K$5*1000))+$H$5*(BX481*BQ481/($K$5*1000))*(BX481*BQ481/($K$5*1000)))</f>
        <v>0</v>
      </c>
      <c r="U481">
        <f>L481*(1000-(1000*0.61365*exp(17.502*Y481/(240.97+Y481))/(BQ481+BR481)+BL481)/2)/(1000*0.61365*exp(17.502*Y481/(240.97+Y481))/(BQ481+BR481)-BL481)</f>
        <v>0</v>
      </c>
      <c r="V481">
        <f>1/((BE481+1)/(S481/1.6)+1/(T481/1.37)) + BE481/((BE481+1)/(S481/1.6) + BE481/(T481/1.37))</f>
        <v>0</v>
      </c>
      <c r="W481">
        <f>(AZ481*BC481)</f>
        <v>0</v>
      </c>
      <c r="X481">
        <f>(BS481+(W481+2*0.95*5.67E-8*(((BS481+$B$7)+273)^4-(BS481+273)^4)-44100*L481)/(1.84*29.3*T481+8*0.95*5.67E-8*(BS481+273)^3))</f>
        <v>0</v>
      </c>
      <c r="Y481">
        <f>($C$7*BT481+$D$7*BU481+$E$7*X481)</f>
        <v>0</v>
      </c>
      <c r="Z481">
        <f>0.61365*exp(17.502*Y481/(240.97+Y481))</f>
        <v>0</v>
      </c>
      <c r="AA481">
        <f>(AB481/AC481*100)</f>
        <v>0</v>
      </c>
      <c r="AB481">
        <f>BL481*(BQ481+BR481)/1000</f>
        <v>0</v>
      </c>
      <c r="AC481">
        <f>0.61365*exp(17.502*BS481/(240.97+BS481))</f>
        <v>0</v>
      </c>
      <c r="AD481">
        <f>(Z481-BL481*(BQ481+BR481)/1000)</f>
        <v>0</v>
      </c>
      <c r="AE481">
        <f>(-L481*44100)</f>
        <v>0</v>
      </c>
      <c r="AF481">
        <f>2*29.3*T481*0.92*(BS481-Y481)</f>
        <v>0</v>
      </c>
      <c r="AG481">
        <f>2*0.95*5.67E-8*(((BS481+$B$7)+273)^4-(Y481+273)^4)</f>
        <v>0</v>
      </c>
      <c r="AH481">
        <f>W481+AG481+AE481+AF481</f>
        <v>0</v>
      </c>
      <c r="AI481">
        <f>BP481*AW481*(BK481-BJ481*(1000-AW481*BM481)/(1000-AW481*BL481))/(100*BD481)</f>
        <v>0</v>
      </c>
      <c r="AJ481">
        <f>1000*BP481*AW481*(BL481-BM481)/(100*BD481*(1000-AW481*BL481))</f>
        <v>0</v>
      </c>
      <c r="AK481">
        <f>(AL481 - AM481 - BQ481*1E3/(8.314*(BS481+273.15)) * AO481/BP481 * AN481) * BP481/(100*BD481) * (1000 - BM481)/1000</f>
        <v>0</v>
      </c>
      <c r="AL481">
        <v>1337.243303390851</v>
      </c>
      <c r="AM481">
        <v>1312.067272727273</v>
      </c>
      <c r="AN481">
        <v>2.570338309841147</v>
      </c>
      <c r="AO481">
        <v>66.78554749712461</v>
      </c>
      <c r="AP481">
        <f>(AR481 - AQ481 + BQ481*1E3/(8.314*(BS481+273.15)) * AT481/BP481 * AS481) * BP481/(100*BD481) * 1000/(1000 - AR481)</f>
        <v>0</v>
      </c>
      <c r="AQ481">
        <v>14.72371771774816</v>
      </c>
      <c r="AR481">
        <v>15.88974484848485</v>
      </c>
      <c r="AS481">
        <v>-0.000109805514739985</v>
      </c>
      <c r="AT481">
        <v>79.48988405471586</v>
      </c>
      <c r="AU481">
        <v>0</v>
      </c>
      <c r="AV481">
        <v>0</v>
      </c>
      <c r="AW481">
        <f>IF(AU481*$H$13&gt;=AY481,1.0,(AY481/(AY481-AU481*$H$13)))</f>
        <v>0</v>
      </c>
      <c r="AX481">
        <f>(AW481-1)*100</f>
        <v>0</v>
      </c>
      <c r="AY481">
        <f>MAX(0,($B$13+$C$13*BX481)/(1+$D$13*BX481)*BQ481/(BS481+273)*$E$13)</f>
        <v>0</v>
      </c>
      <c r="AZ481">
        <f>$B$11*BY481+$C$11*BZ481+$F$11*CK481*(1-CN481)</f>
        <v>0</v>
      </c>
      <c r="BA481">
        <f>AZ481*BB481</f>
        <v>0</v>
      </c>
      <c r="BB481">
        <f>($B$11*$D$9+$C$11*$D$9+$F$11*((CX481+CP481)/MAX(CX481+CP481+CY481, 0.1)*$I$9+CY481/MAX(CX481+CP481+CY481, 0.1)*$J$9))/($B$11+$C$11+$F$11)</f>
        <v>0</v>
      </c>
      <c r="BC481">
        <f>($B$11*$K$9+$C$11*$K$9+$F$11*((CX481+CP481)/MAX(CX481+CP481+CY481, 0.1)*$P$9+CY481/MAX(CX481+CP481+CY481, 0.1)*$Q$9))/($B$11+$C$11+$F$11)</f>
        <v>0</v>
      </c>
      <c r="BD481">
        <v>6</v>
      </c>
      <c r="BE481">
        <v>0.5</v>
      </c>
      <c r="BF481" t="s">
        <v>361</v>
      </c>
      <c r="BG481">
        <v>2</v>
      </c>
      <c r="BH481" t="b">
        <v>1</v>
      </c>
      <c r="BI481">
        <v>1728495328.5</v>
      </c>
      <c r="BJ481">
        <v>1273.478148148148</v>
      </c>
      <c r="BK481">
        <v>1304.598888888889</v>
      </c>
      <c r="BL481">
        <v>15.90714074074074</v>
      </c>
      <c r="BM481">
        <v>14.71463333333333</v>
      </c>
      <c r="BN481">
        <v>1284.478518518519</v>
      </c>
      <c r="BO481">
        <v>15.99774814814815</v>
      </c>
      <c r="BP481">
        <v>600.0137777777777</v>
      </c>
      <c r="BQ481">
        <v>97.51509259259261</v>
      </c>
      <c r="BR481">
        <v>0.1000103296296296</v>
      </c>
      <c r="BS481">
        <v>24.64915925925926</v>
      </c>
      <c r="BT481">
        <v>24.99767407407407</v>
      </c>
      <c r="BU481">
        <v>999.9000000000001</v>
      </c>
      <c r="BV481">
        <v>0</v>
      </c>
      <c r="BW481">
        <v>0</v>
      </c>
      <c r="BX481">
        <v>10003.30814814815</v>
      </c>
      <c r="BY481">
        <v>0</v>
      </c>
      <c r="BZ481">
        <v>76.23056296296298</v>
      </c>
      <c r="CA481">
        <v>-31.12151851851852</v>
      </c>
      <c r="CB481">
        <v>1294.062592592592</v>
      </c>
      <c r="CC481">
        <v>1324.082962962963</v>
      </c>
      <c r="CD481">
        <v>1.192495555555556</v>
      </c>
      <c r="CE481">
        <v>1304.598888888889</v>
      </c>
      <c r="CF481">
        <v>14.71463333333333</v>
      </c>
      <c r="CG481">
        <v>1.551185185185185</v>
      </c>
      <c r="CH481">
        <v>1.434899259259259</v>
      </c>
      <c r="CI481">
        <v>13.48224814814815</v>
      </c>
      <c r="CJ481">
        <v>12.29154444444445</v>
      </c>
      <c r="CK481">
        <v>1600.015555555556</v>
      </c>
      <c r="CL481">
        <v>0.6920047037037035</v>
      </c>
      <c r="CM481">
        <v>0.3079956296296296</v>
      </c>
      <c r="CN481">
        <v>0</v>
      </c>
      <c r="CO481">
        <v>2.191148148148148</v>
      </c>
      <c r="CP481">
        <v>0</v>
      </c>
      <c r="CQ481">
        <v>5393.348888888887</v>
      </c>
      <c r="CR481">
        <v>13790.33703703704</v>
      </c>
      <c r="CS481">
        <v>38.53214814814815</v>
      </c>
      <c r="CT481">
        <v>39.52755555555555</v>
      </c>
      <c r="CU481">
        <v>39.18022222222222</v>
      </c>
      <c r="CV481">
        <v>37.625</v>
      </c>
      <c r="CW481">
        <v>37.76607407407408</v>
      </c>
      <c r="CX481">
        <v>1107.217407407407</v>
      </c>
      <c r="CY481">
        <v>492.7981481481482</v>
      </c>
      <c r="CZ481">
        <v>0</v>
      </c>
      <c r="DA481">
        <v>1728495392.8</v>
      </c>
      <c r="DB481">
        <v>0</v>
      </c>
      <c r="DC481">
        <v>1728490956.5</v>
      </c>
      <c r="DD481" t="s">
        <v>362</v>
      </c>
      <c r="DE481">
        <v>1728490952.5</v>
      </c>
      <c r="DF481">
        <v>1728490956.5</v>
      </c>
      <c r="DG481">
        <v>1</v>
      </c>
      <c r="DH481">
        <v>-0.065</v>
      </c>
      <c r="DI481">
        <v>-0.008</v>
      </c>
      <c r="DJ481">
        <v>-3.246</v>
      </c>
      <c r="DK481">
        <v>-0.091</v>
      </c>
      <c r="DL481">
        <v>52</v>
      </c>
      <c r="DM481">
        <v>15</v>
      </c>
      <c r="DN481">
        <v>0.25</v>
      </c>
      <c r="DO481">
        <v>0.13</v>
      </c>
      <c r="DP481">
        <v>-31.15946585365853</v>
      </c>
      <c r="DQ481">
        <v>0.2076961672473269</v>
      </c>
      <c r="DR481">
        <v>0.09759504588025401</v>
      </c>
      <c r="DS481">
        <v>0</v>
      </c>
      <c r="DT481">
        <v>1.204325609756097</v>
      </c>
      <c r="DU481">
        <v>-0.2166353310104531</v>
      </c>
      <c r="DV481">
        <v>0.02284646805694435</v>
      </c>
      <c r="DW481">
        <v>0</v>
      </c>
      <c r="DX481">
        <v>0</v>
      </c>
      <c r="DY481">
        <v>2</v>
      </c>
      <c r="DZ481" t="s">
        <v>386</v>
      </c>
      <c r="EA481">
        <v>3.22997</v>
      </c>
      <c r="EB481">
        <v>2.70475</v>
      </c>
      <c r="EC481">
        <v>0.219576</v>
      </c>
      <c r="ED481">
        <v>0.222163</v>
      </c>
      <c r="EE481">
        <v>0.083353</v>
      </c>
      <c r="EF481">
        <v>0.0790106</v>
      </c>
      <c r="EG481">
        <v>25618.5</v>
      </c>
      <c r="EH481">
        <v>24872.1</v>
      </c>
      <c r="EI481">
        <v>31438.4</v>
      </c>
      <c r="EJ481">
        <v>30315.4</v>
      </c>
      <c r="EK481">
        <v>38613</v>
      </c>
      <c r="EL481">
        <v>36920.4</v>
      </c>
      <c r="EM481">
        <v>44068.9</v>
      </c>
      <c r="EN481">
        <v>42328.7</v>
      </c>
      <c r="EO481">
        <v>2.15075</v>
      </c>
      <c r="EP481">
        <v>1.8523</v>
      </c>
      <c r="EQ481">
        <v>0.0648499</v>
      </c>
      <c r="ER481">
        <v>0</v>
      </c>
      <c r="ES481">
        <v>23.9399</v>
      </c>
      <c r="ET481">
        <v>999.9</v>
      </c>
      <c r="EU481">
        <v>69.2</v>
      </c>
      <c r="EV481">
        <v>25.7</v>
      </c>
      <c r="EW481">
        <v>23.5229</v>
      </c>
      <c r="EX481">
        <v>61.1119</v>
      </c>
      <c r="EY481">
        <v>24.5272</v>
      </c>
      <c r="EZ481">
        <v>1</v>
      </c>
      <c r="FA481">
        <v>0.00369919</v>
      </c>
      <c r="FB481">
        <v>1.40247</v>
      </c>
      <c r="FC481">
        <v>20.1932</v>
      </c>
      <c r="FD481">
        <v>5.21849</v>
      </c>
      <c r="FE481">
        <v>11.998</v>
      </c>
      <c r="FF481">
        <v>4.96435</v>
      </c>
      <c r="FG481">
        <v>3.29568</v>
      </c>
      <c r="FH481">
        <v>9999</v>
      </c>
      <c r="FI481">
        <v>9999</v>
      </c>
      <c r="FJ481">
        <v>9999</v>
      </c>
      <c r="FK481">
        <v>149.2</v>
      </c>
      <c r="FL481">
        <v>4.97097</v>
      </c>
      <c r="FM481">
        <v>1.86768</v>
      </c>
      <c r="FN481">
        <v>1.85898</v>
      </c>
      <c r="FO481">
        <v>1.86512</v>
      </c>
      <c r="FP481">
        <v>1.8631</v>
      </c>
      <c r="FQ481">
        <v>1.86447</v>
      </c>
      <c r="FR481">
        <v>1.85989</v>
      </c>
      <c r="FS481">
        <v>1.86401</v>
      </c>
      <c r="FT481">
        <v>0</v>
      </c>
      <c r="FU481">
        <v>0</v>
      </c>
      <c r="FV481">
        <v>0</v>
      </c>
      <c r="FW481">
        <v>0</v>
      </c>
      <c r="FX481" t="s">
        <v>364</v>
      </c>
      <c r="FY481" t="s">
        <v>365</v>
      </c>
      <c r="FZ481" t="s">
        <v>366</v>
      </c>
      <c r="GA481" t="s">
        <v>366</v>
      </c>
      <c r="GB481" t="s">
        <v>366</v>
      </c>
      <c r="GC481" t="s">
        <v>366</v>
      </c>
      <c r="GD481">
        <v>0</v>
      </c>
      <c r="GE481">
        <v>100</v>
      </c>
      <c r="GF481">
        <v>100</v>
      </c>
      <c r="GG481">
        <v>-11.11</v>
      </c>
      <c r="GH481">
        <v>-0.0906</v>
      </c>
      <c r="GI481">
        <v>-2.868309889394353</v>
      </c>
      <c r="GJ481">
        <v>-0.006773961979547998</v>
      </c>
      <c r="GK481">
        <v>-8.296070481250098E-08</v>
      </c>
      <c r="GL481">
        <v>3.322967193956903E-10</v>
      </c>
      <c r="GM481">
        <v>-0.07871069313407227</v>
      </c>
      <c r="GN481">
        <v>-0.00208336341840114</v>
      </c>
      <c r="GO481">
        <v>8.801746095907445E-05</v>
      </c>
      <c r="GP481">
        <v>-2.677693255255651E-07</v>
      </c>
      <c r="GQ481">
        <v>3</v>
      </c>
      <c r="GR481">
        <v>2052</v>
      </c>
      <c r="GS481">
        <v>2</v>
      </c>
      <c r="GT481">
        <v>18</v>
      </c>
      <c r="GU481">
        <v>73.09999999999999</v>
      </c>
      <c r="GV481">
        <v>73</v>
      </c>
      <c r="GW481">
        <v>2.85278</v>
      </c>
      <c r="GX481">
        <v>2.3645</v>
      </c>
      <c r="GY481">
        <v>1.44775</v>
      </c>
      <c r="GZ481">
        <v>2.32178</v>
      </c>
      <c r="HA481">
        <v>1.55151</v>
      </c>
      <c r="HB481">
        <v>2.39868</v>
      </c>
      <c r="HC481">
        <v>30.8686</v>
      </c>
      <c r="HD481">
        <v>14.2546</v>
      </c>
      <c r="HE481">
        <v>18</v>
      </c>
      <c r="HF481">
        <v>617.995</v>
      </c>
      <c r="HG481">
        <v>428.149</v>
      </c>
      <c r="HH481">
        <v>20.8205</v>
      </c>
      <c r="HI481">
        <v>26.9471</v>
      </c>
      <c r="HJ481">
        <v>29.9991</v>
      </c>
      <c r="HK481">
        <v>26.9241</v>
      </c>
      <c r="HL481">
        <v>26.8616</v>
      </c>
      <c r="HM481">
        <v>57.1321</v>
      </c>
      <c r="HN481">
        <v>44.7871</v>
      </c>
      <c r="HO481">
        <v>0</v>
      </c>
      <c r="HP481">
        <v>20.8724</v>
      </c>
      <c r="HQ481">
        <v>1338.75</v>
      </c>
      <c r="HR481">
        <v>14.7502</v>
      </c>
      <c r="HS481">
        <v>99.78019999999999</v>
      </c>
      <c r="HT481">
        <v>101.148</v>
      </c>
    </row>
    <row r="482" spans="1:228">
      <c r="A482">
        <v>466</v>
      </c>
      <c r="B482">
        <v>1728495341</v>
      </c>
      <c r="C482">
        <v>4403.5</v>
      </c>
      <c r="D482" t="s">
        <v>1302</v>
      </c>
      <c r="E482" t="s">
        <v>1303</v>
      </c>
      <c r="F482">
        <v>5</v>
      </c>
      <c r="G482" t="s">
        <v>357</v>
      </c>
      <c r="H482" t="s">
        <v>1090</v>
      </c>
      <c r="I482" t="s">
        <v>359</v>
      </c>
      <c r="J482" t="s">
        <v>1091</v>
      </c>
      <c r="K482">
        <v>1728495333.214286</v>
      </c>
      <c r="L482">
        <f>(M482)/1000</f>
        <v>0</v>
      </c>
      <c r="M482">
        <f>IF(BH482, AP482, AJ482)</f>
        <v>0</v>
      </c>
      <c r="N482">
        <f>IF(BH482, AK482, AI482)</f>
        <v>0</v>
      </c>
      <c r="O482">
        <f>BJ482 - IF(AW482&gt;1, N482*BD482*100.0/(AY482), 0)</f>
        <v>0</v>
      </c>
      <c r="P482">
        <f>((V482-L482/2)*O482-N482)/(V482+L482/2)</f>
        <v>0</v>
      </c>
      <c r="Q482">
        <f>P482*(BQ482+BR482)/1000.0</f>
        <v>0</v>
      </c>
      <c r="R482">
        <f>(BJ482 - IF(AW482&gt;1, N482*BD482*100.0/(AY482), 0))*(BQ482+BR482)/1000.0</f>
        <v>0</v>
      </c>
      <c r="S482">
        <f>2.0/((1/U482-1/T482)+SIGN(U482)*SQRT((1/U482-1/T482)*(1/U482-1/T482) + 4*BE482/((BE482+1)*(BE482+1))*(2*1/U482*1/T482-1/T482*1/T482)))</f>
        <v>0</v>
      </c>
      <c r="T482">
        <f>IF(LEFT(BF482,1)&lt;&gt;"0",IF(LEFT(BF482,1)="1",3.0,BG482),$D$5+$E$5*(BX482*BQ482/($K$5*1000))+$F$5*(BX482*BQ482/($K$5*1000))*MAX(MIN(BD482,$J$5),$I$5)*MAX(MIN(BD482,$J$5),$I$5)+$G$5*MAX(MIN(BD482,$J$5),$I$5)*(BX482*BQ482/($K$5*1000))+$H$5*(BX482*BQ482/($K$5*1000))*(BX482*BQ482/($K$5*1000)))</f>
        <v>0</v>
      </c>
      <c r="U482">
        <f>L482*(1000-(1000*0.61365*exp(17.502*Y482/(240.97+Y482))/(BQ482+BR482)+BL482)/2)/(1000*0.61365*exp(17.502*Y482/(240.97+Y482))/(BQ482+BR482)-BL482)</f>
        <v>0</v>
      </c>
      <c r="V482">
        <f>1/((BE482+1)/(S482/1.6)+1/(T482/1.37)) + BE482/((BE482+1)/(S482/1.6) + BE482/(T482/1.37))</f>
        <v>0</v>
      </c>
      <c r="W482">
        <f>(AZ482*BC482)</f>
        <v>0</v>
      </c>
      <c r="X482">
        <f>(BS482+(W482+2*0.95*5.67E-8*(((BS482+$B$7)+273)^4-(BS482+273)^4)-44100*L482)/(1.84*29.3*T482+8*0.95*5.67E-8*(BS482+273)^3))</f>
        <v>0</v>
      </c>
      <c r="Y482">
        <f>($C$7*BT482+$D$7*BU482+$E$7*X482)</f>
        <v>0</v>
      </c>
      <c r="Z482">
        <f>0.61365*exp(17.502*Y482/(240.97+Y482))</f>
        <v>0</v>
      </c>
      <c r="AA482">
        <f>(AB482/AC482*100)</f>
        <v>0</v>
      </c>
      <c r="AB482">
        <f>BL482*(BQ482+BR482)/1000</f>
        <v>0</v>
      </c>
      <c r="AC482">
        <f>0.61365*exp(17.502*BS482/(240.97+BS482))</f>
        <v>0</v>
      </c>
      <c r="AD482">
        <f>(Z482-BL482*(BQ482+BR482)/1000)</f>
        <v>0</v>
      </c>
      <c r="AE482">
        <f>(-L482*44100)</f>
        <v>0</v>
      </c>
      <c r="AF482">
        <f>2*29.3*T482*0.92*(BS482-Y482)</f>
        <v>0</v>
      </c>
      <c r="AG482">
        <f>2*0.95*5.67E-8*(((BS482+$B$7)+273)^4-(Y482+273)^4)</f>
        <v>0</v>
      </c>
      <c r="AH482">
        <f>W482+AG482+AE482+AF482</f>
        <v>0</v>
      </c>
      <c r="AI482">
        <f>BP482*AW482*(BK482-BJ482*(1000-AW482*BM482)/(1000-AW482*BL482))/(100*BD482)</f>
        <v>0</v>
      </c>
      <c r="AJ482">
        <f>1000*BP482*AW482*(BL482-BM482)/(100*BD482*(1000-AW482*BL482))</f>
        <v>0</v>
      </c>
      <c r="AK482">
        <f>(AL482 - AM482 - BQ482*1E3/(8.314*(BS482+273.15)) * AO482/BP482 * AN482) * BP482/(100*BD482) * (1000 - BM482)/1000</f>
        <v>0</v>
      </c>
      <c r="AL482">
        <v>1349.523794325079</v>
      </c>
      <c r="AM482">
        <v>1324.731515151515</v>
      </c>
      <c r="AN482">
        <v>2.524217230264419</v>
      </c>
      <c r="AO482">
        <v>66.78554749712461</v>
      </c>
      <c r="AP482">
        <f>(AR482 - AQ482 + BQ482*1E3/(8.314*(BS482+273.15)) * AT482/BP482 * AS482) * BP482/(100*BD482) * 1000/(1000 - AR482)</f>
        <v>0</v>
      </c>
      <c r="AQ482">
        <v>14.72641642398481</v>
      </c>
      <c r="AR482">
        <v>15.87628181818181</v>
      </c>
      <c r="AS482">
        <v>-7.749359285151919E-05</v>
      </c>
      <c r="AT482">
        <v>79.48988405471586</v>
      </c>
      <c r="AU482">
        <v>0</v>
      </c>
      <c r="AV482">
        <v>0</v>
      </c>
      <c r="AW482">
        <f>IF(AU482*$H$13&gt;=AY482,1.0,(AY482/(AY482-AU482*$H$13)))</f>
        <v>0</v>
      </c>
      <c r="AX482">
        <f>(AW482-1)*100</f>
        <v>0</v>
      </c>
      <c r="AY482">
        <f>MAX(0,($B$13+$C$13*BX482)/(1+$D$13*BX482)*BQ482/(BS482+273)*$E$13)</f>
        <v>0</v>
      </c>
      <c r="AZ482">
        <f>$B$11*BY482+$C$11*BZ482+$F$11*CK482*(1-CN482)</f>
        <v>0</v>
      </c>
      <c r="BA482">
        <f>AZ482*BB482</f>
        <v>0</v>
      </c>
      <c r="BB482">
        <f>($B$11*$D$9+$C$11*$D$9+$F$11*((CX482+CP482)/MAX(CX482+CP482+CY482, 0.1)*$I$9+CY482/MAX(CX482+CP482+CY482, 0.1)*$J$9))/($B$11+$C$11+$F$11)</f>
        <v>0</v>
      </c>
      <c r="BC482">
        <f>($B$11*$K$9+$C$11*$K$9+$F$11*((CX482+CP482)/MAX(CX482+CP482+CY482, 0.1)*$P$9+CY482/MAX(CX482+CP482+CY482, 0.1)*$Q$9))/($B$11+$C$11+$F$11)</f>
        <v>0</v>
      </c>
      <c r="BD482">
        <v>6</v>
      </c>
      <c r="BE482">
        <v>0.5</v>
      </c>
      <c r="BF482" t="s">
        <v>361</v>
      </c>
      <c r="BG482">
        <v>2</v>
      </c>
      <c r="BH482" t="b">
        <v>1</v>
      </c>
      <c r="BI482">
        <v>1728495333.214286</v>
      </c>
      <c r="BJ482">
        <v>1285.383571428571</v>
      </c>
      <c r="BK482">
        <v>1316.411071428571</v>
      </c>
      <c r="BL482">
        <v>15.89648214285714</v>
      </c>
      <c r="BM482">
        <v>14.72129642857143</v>
      </c>
      <c r="BN482">
        <v>1296.448571428572</v>
      </c>
      <c r="BO482">
        <v>15.98709642857143</v>
      </c>
      <c r="BP482">
        <v>600.0269642857141</v>
      </c>
      <c r="BQ482">
        <v>97.51537142857144</v>
      </c>
      <c r="BR482">
        <v>0.1000240107142857</v>
      </c>
      <c r="BS482">
        <v>24.64843928571429</v>
      </c>
      <c r="BT482">
        <v>24.99701785714286</v>
      </c>
      <c r="BU482">
        <v>999.9000000000002</v>
      </c>
      <c r="BV482">
        <v>0</v>
      </c>
      <c r="BW482">
        <v>0</v>
      </c>
      <c r="BX482">
        <v>10007.70678571428</v>
      </c>
      <c r="BY482">
        <v>0</v>
      </c>
      <c r="BZ482">
        <v>76.29546071428571</v>
      </c>
      <c r="CA482">
        <v>-31.02789285714286</v>
      </c>
      <c r="CB482">
        <v>1306.145714285715</v>
      </c>
      <c r="CC482">
        <v>1336.079285714286</v>
      </c>
      <c r="CD482">
        <v>1.175181785714286</v>
      </c>
      <c r="CE482">
        <v>1316.411071428571</v>
      </c>
      <c r="CF482">
        <v>14.72129642857143</v>
      </c>
      <c r="CG482">
        <v>1.550150357142857</v>
      </c>
      <c r="CH482">
        <v>1.435553214285715</v>
      </c>
      <c r="CI482">
        <v>13.47200714285715</v>
      </c>
      <c r="CJ482">
        <v>12.29847857142857</v>
      </c>
      <c r="CK482">
        <v>1600.0175</v>
      </c>
      <c r="CL482">
        <v>0.6920036071428569</v>
      </c>
      <c r="CM482">
        <v>0.3079967142857142</v>
      </c>
      <c r="CN482">
        <v>0</v>
      </c>
      <c r="CO482">
        <v>2.200489285714286</v>
      </c>
      <c r="CP482">
        <v>0</v>
      </c>
      <c r="CQ482">
        <v>5388.9475</v>
      </c>
      <c r="CR482">
        <v>13790.35357142857</v>
      </c>
      <c r="CS482">
        <v>38.50878571428571</v>
      </c>
      <c r="CT482">
        <v>39.50885714285715</v>
      </c>
      <c r="CU482">
        <v>39.15378571428572</v>
      </c>
      <c r="CV482">
        <v>37.616</v>
      </c>
      <c r="CW482">
        <v>37.7365</v>
      </c>
      <c r="CX482">
        <v>1107.216785714286</v>
      </c>
      <c r="CY482">
        <v>492.8007142857144</v>
      </c>
      <c r="CZ482">
        <v>0</v>
      </c>
      <c r="DA482">
        <v>1728495398.2</v>
      </c>
      <c r="DB482">
        <v>0</v>
      </c>
      <c r="DC482">
        <v>1728490956.5</v>
      </c>
      <c r="DD482" t="s">
        <v>362</v>
      </c>
      <c r="DE482">
        <v>1728490952.5</v>
      </c>
      <c r="DF482">
        <v>1728490956.5</v>
      </c>
      <c r="DG482">
        <v>1</v>
      </c>
      <c r="DH482">
        <v>-0.065</v>
      </c>
      <c r="DI482">
        <v>-0.008</v>
      </c>
      <c r="DJ482">
        <v>-3.246</v>
      </c>
      <c r="DK482">
        <v>-0.091</v>
      </c>
      <c r="DL482">
        <v>52</v>
      </c>
      <c r="DM482">
        <v>15</v>
      </c>
      <c r="DN482">
        <v>0.25</v>
      </c>
      <c r="DO482">
        <v>0.13</v>
      </c>
      <c r="DP482">
        <v>-31.04506</v>
      </c>
      <c r="DQ482">
        <v>0.9986521575985895</v>
      </c>
      <c r="DR482">
        <v>0.1645974389229675</v>
      </c>
      <c r="DS482">
        <v>0</v>
      </c>
      <c r="DT482">
        <v>1.1837815</v>
      </c>
      <c r="DU482">
        <v>-0.2270850281425897</v>
      </c>
      <c r="DV482">
        <v>0.02210399110454942</v>
      </c>
      <c r="DW482">
        <v>0</v>
      </c>
      <c r="DX482">
        <v>0</v>
      </c>
      <c r="DY482">
        <v>2</v>
      </c>
      <c r="DZ482" t="s">
        <v>386</v>
      </c>
      <c r="EA482">
        <v>3.23005</v>
      </c>
      <c r="EB482">
        <v>2.70443</v>
      </c>
      <c r="EC482">
        <v>0.220883</v>
      </c>
      <c r="ED482">
        <v>0.223438</v>
      </c>
      <c r="EE482">
        <v>0.0832999</v>
      </c>
      <c r="EF482">
        <v>0.0790023</v>
      </c>
      <c r="EG482">
        <v>25575.8</v>
      </c>
      <c r="EH482">
        <v>24830.9</v>
      </c>
      <c r="EI482">
        <v>31438.6</v>
      </c>
      <c r="EJ482">
        <v>30314.9</v>
      </c>
      <c r="EK482">
        <v>38615.2</v>
      </c>
      <c r="EL482">
        <v>36919.6</v>
      </c>
      <c r="EM482">
        <v>44068.8</v>
      </c>
      <c r="EN482">
        <v>42327.4</v>
      </c>
      <c r="EO482">
        <v>2.15077</v>
      </c>
      <c r="EP482">
        <v>1.85205</v>
      </c>
      <c r="EQ482">
        <v>0.0647679</v>
      </c>
      <c r="ER482">
        <v>0</v>
      </c>
      <c r="ES482">
        <v>23.9399</v>
      </c>
      <c r="ET482">
        <v>999.9</v>
      </c>
      <c r="EU482">
        <v>69.2</v>
      </c>
      <c r="EV482">
        <v>25.6</v>
      </c>
      <c r="EW482">
        <v>23.3843</v>
      </c>
      <c r="EX482">
        <v>61.0619</v>
      </c>
      <c r="EY482">
        <v>24.2027</v>
      </c>
      <c r="EZ482">
        <v>1</v>
      </c>
      <c r="FA482">
        <v>0.00440803</v>
      </c>
      <c r="FB482">
        <v>1.70223</v>
      </c>
      <c r="FC482">
        <v>20.1906</v>
      </c>
      <c r="FD482">
        <v>5.21804</v>
      </c>
      <c r="FE482">
        <v>11.998</v>
      </c>
      <c r="FF482">
        <v>4.9644</v>
      </c>
      <c r="FG482">
        <v>3.29568</v>
      </c>
      <c r="FH482">
        <v>9999</v>
      </c>
      <c r="FI482">
        <v>9999</v>
      </c>
      <c r="FJ482">
        <v>9999</v>
      </c>
      <c r="FK482">
        <v>149.2</v>
      </c>
      <c r="FL482">
        <v>4.97096</v>
      </c>
      <c r="FM482">
        <v>1.86768</v>
      </c>
      <c r="FN482">
        <v>1.85898</v>
      </c>
      <c r="FO482">
        <v>1.8651</v>
      </c>
      <c r="FP482">
        <v>1.8631</v>
      </c>
      <c r="FQ482">
        <v>1.86446</v>
      </c>
      <c r="FR482">
        <v>1.85987</v>
      </c>
      <c r="FS482">
        <v>1.86401</v>
      </c>
      <c r="FT482">
        <v>0</v>
      </c>
      <c r="FU482">
        <v>0</v>
      </c>
      <c r="FV482">
        <v>0</v>
      </c>
      <c r="FW482">
        <v>0</v>
      </c>
      <c r="FX482" t="s">
        <v>364</v>
      </c>
      <c r="FY482" t="s">
        <v>365</v>
      </c>
      <c r="FZ482" t="s">
        <v>366</v>
      </c>
      <c r="GA482" t="s">
        <v>366</v>
      </c>
      <c r="GB482" t="s">
        <v>366</v>
      </c>
      <c r="GC482" t="s">
        <v>366</v>
      </c>
      <c r="GD482">
        <v>0</v>
      </c>
      <c r="GE482">
        <v>100</v>
      </c>
      <c r="GF482">
        <v>100</v>
      </c>
      <c r="GG482">
        <v>-11.17</v>
      </c>
      <c r="GH482">
        <v>-0.0906</v>
      </c>
      <c r="GI482">
        <v>-2.868309889394353</v>
      </c>
      <c r="GJ482">
        <v>-0.006773961979547998</v>
      </c>
      <c r="GK482">
        <v>-8.296070481250098E-08</v>
      </c>
      <c r="GL482">
        <v>3.322967193956903E-10</v>
      </c>
      <c r="GM482">
        <v>-0.07871069313407227</v>
      </c>
      <c r="GN482">
        <v>-0.00208336341840114</v>
      </c>
      <c r="GO482">
        <v>8.801746095907445E-05</v>
      </c>
      <c r="GP482">
        <v>-2.677693255255651E-07</v>
      </c>
      <c r="GQ482">
        <v>3</v>
      </c>
      <c r="GR482">
        <v>2052</v>
      </c>
      <c r="GS482">
        <v>2</v>
      </c>
      <c r="GT482">
        <v>18</v>
      </c>
      <c r="GU482">
        <v>73.09999999999999</v>
      </c>
      <c r="GV482">
        <v>73.09999999999999</v>
      </c>
      <c r="GW482">
        <v>2.87476</v>
      </c>
      <c r="GX482">
        <v>2.35229</v>
      </c>
      <c r="GY482">
        <v>1.44775</v>
      </c>
      <c r="GZ482">
        <v>2.32178</v>
      </c>
      <c r="HA482">
        <v>1.55151</v>
      </c>
      <c r="HB482">
        <v>2.37305</v>
      </c>
      <c r="HC482">
        <v>30.8686</v>
      </c>
      <c r="HD482">
        <v>14.2546</v>
      </c>
      <c r="HE482">
        <v>18</v>
      </c>
      <c r="HF482">
        <v>618.061</v>
      </c>
      <c r="HG482">
        <v>428.036</v>
      </c>
      <c r="HH482">
        <v>20.8927</v>
      </c>
      <c r="HI482">
        <v>26.9511</v>
      </c>
      <c r="HJ482">
        <v>30.0001</v>
      </c>
      <c r="HK482">
        <v>26.9286</v>
      </c>
      <c r="HL482">
        <v>26.8661</v>
      </c>
      <c r="HM482">
        <v>57.5356</v>
      </c>
      <c r="HN482">
        <v>44.7871</v>
      </c>
      <c r="HO482">
        <v>0</v>
      </c>
      <c r="HP482">
        <v>20.8769</v>
      </c>
      <c r="HQ482">
        <v>1353.78</v>
      </c>
      <c r="HR482">
        <v>14.7791</v>
      </c>
      <c r="HS482">
        <v>99.7804</v>
      </c>
      <c r="HT482">
        <v>101.146</v>
      </c>
    </row>
    <row r="483" spans="1:228">
      <c r="A483">
        <v>467</v>
      </c>
      <c r="B483">
        <v>1728495346</v>
      </c>
      <c r="C483">
        <v>4408.5</v>
      </c>
      <c r="D483" t="s">
        <v>1304</v>
      </c>
      <c r="E483" t="s">
        <v>1305</v>
      </c>
      <c r="F483">
        <v>5</v>
      </c>
      <c r="G483" t="s">
        <v>357</v>
      </c>
      <c r="H483" t="s">
        <v>1090</v>
      </c>
      <c r="I483" t="s">
        <v>359</v>
      </c>
      <c r="J483" t="s">
        <v>1091</v>
      </c>
      <c r="K483">
        <v>1728495338.5</v>
      </c>
      <c r="L483">
        <f>(M483)/1000</f>
        <v>0</v>
      </c>
      <c r="M483">
        <f>IF(BH483, AP483, AJ483)</f>
        <v>0</v>
      </c>
      <c r="N483">
        <f>IF(BH483, AK483, AI483)</f>
        <v>0</v>
      </c>
      <c r="O483">
        <f>BJ483 - IF(AW483&gt;1, N483*BD483*100.0/(AY483), 0)</f>
        <v>0</v>
      </c>
      <c r="P483">
        <f>((V483-L483/2)*O483-N483)/(V483+L483/2)</f>
        <v>0</v>
      </c>
      <c r="Q483">
        <f>P483*(BQ483+BR483)/1000.0</f>
        <v>0</v>
      </c>
      <c r="R483">
        <f>(BJ483 - IF(AW483&gt;1, N483*BD483*100.0/(AY483), 0))*(BQ483+BR483)/1000.0</f>
        <v>0</v>
      </c>
      <c r="S483">
        <f>2.0/((1/U483-1/T483)+SIGN(U483)*SQRT((1/U483-1/T483)*(1/U483-1/T483) + 4*BE483/((BE483+1)*(BE483+1))*(2*1/U483*1/T483-1/T483*1/T483)))</f>
        <v>0</v>
      </c>
      <c r="T483">
        <f>IF(LEFT(BF483,1)&lt;&gt;"0",IF(LEFT(BF483,1)="1",3.0,BG483),$D$5+$E$5*(BX483*BQ483/($K$5*1000))+$F$5*(BX483*BQ483/($K$5*1000))*MAX(MIN(BD483,$J$5),$I$5)*MAX(MIN(BD483,$J$5),$I$5)+$G$5*MAX(MIN(BD483,$J$5),$I$5)*(BX483*BQ483/($K$5*1000))+$H$5*(BX483*BQ483/($K$5*1000))*(BX483*BQ483/($K$5*1000)))</f>
        <v>0</v>
      </c>
      <c r="U483">
        <f>L483*(1000-(1000*0.61365*exp(17.502*Y483/(240.97+Y483))/(BQ483+BR483)+BL483)/2)/(1000*0.61365*exp(17.502*Y483/(240.97+Y483))/(BQ483+BR483)-BL483)</f>
        <v>0</v>
      </c>
      <c r="V483">
        <f>1/((BE483+1)/(S483/1.6)+1/(T483/1.37)) + BE483/((BE483+1)/(S483/1.6) + BE483/(T483/1.37))</f>
        <v>0</v>
      </c>
      <c r="W483">
        <f>(AZ483*BC483)</f>
        <v>0</v>
      </c>
      <c r="X483">
        <f>(BS483+(W483+2*0.95*5.67E-8*(((BS483+$B$7)+273)^4-(BS483+273)^4)-44100*L483)/(1.84*29.3*T483+8*0.95*5.67E-8*(BS483+273)^3))</f>
        <v>0</v>
      </c>
      <c r="Y483">
        <f>($C$7*BT483+$D$7*BU483+$E$7*X483)</f>
        <v>0</v>
      </c>
      <c r="Z483">
        <f>0.61365*exp(17.502*Y483/(240.97+Y483))</f>
        <v>0</v>
      </c>
      <c r="AA483">
        <f>(AB483/AC483*100)</f>
        <v>0</v>
      </c>
      <c r="AB483">
        <f>BL483*(BQ483+BR483)/1000</f>
        <v>0</v>
      </c>
      <c r="AC483">
        <f>0.61365*exp(17.502*BS483/(240.97+BS483))</f>
        <v>0</v>
      </c>
      <c r="AD483">
        <f>(Z483-BL483*(BQ483+BR483)/1000)</f>
        <v>0</v>
      </c>
      <c r="AE483">
        <f>(-L483*44100)</f>
        <v>0</v>
      </c>
      <c r="AF483">
        <f>2*29.3*T483*0.92*(BS483-Y483)</f>
        <v>0</v>
      </c>
      <c r="AG483">
        <f>2*0.95*5.67E-8*(((BS483+$B$7)+273)^4-(Y483+273)^4)</f>
        <v>0</v>
      </c>
      <c r="AH483">
        <f>W483+AG483+AE483+AF483</f>
        <v>0</v>
      </c>
      <c r="AI483">
        <f>BP483*AW483*(BK483-BJ483*(1000-AW483*BM483)/(1000-AW483*BL483))/(100*BD483)</f>
        <v>0</v>
      </c>
      <c r="AJ483">
        <f>1000*BP483*AW483*(BL483-BM483)/(100*BD483*(1000-AW483*BL483))</f>
        <v>0</v>
      </c>
      <c r="AK483">
        <f>(AL483 - AM483 - BQ483*1E3/(8.314*(BS483+273.15)) * AO483/BP483 * AN483) * BP483/(100*BD483) * (1000 - BM483)/1000</f>
        <v>0</v>
      </c>
      <c r="AL483">
        <v>1362.594166447995</v>
      </c>
      <c r="AM483">
        <v>1337.685878787879</v>
      </c>
      <c r="AN483">
        <v>2.600296854391412</v>
      </c>
      <c r="AO483">
        <v>66.78554749712461</v>
      </c>
      <c r="AP483">
        <f>(AR483 - AQ483 + BQ483*1E3/(8.314*(BS483+273.15)) * AT483/BP483 * AS483) * BP483/(100*BD483) * 1000/(1000 - AR483)</f>
        <v>0</v>
      </c>
      <c r="AQ483">
        <v>14.72974506947911</v>
      </c>
      <c r="AR483">
        <v>15.86083333333333</v>
      </c>
      <c r="AS483">
        <v>-8.826291079802447E-05</v>
      </c>
      <c r="AT483">
        <v>79.48988405471586</v>
      </c>
      <c r="AU483">
        <v>0</v>
      </c>
      <c r="AV483">
        <v>0</v>
      </c>
      <c r="AW483">
        <f>IF(AU483*$H$13&gt;=AY483,1.0,(AY483/(AY483-AU483*$H$13)))</f>
        <v>0</v>
      </c>
      <c r="AX483">
        <f>(AW483-1)*100</f>
        <v>0</v>
      </c>
      <c r="AY483">
        <f>MAX(0,($B$13+$C$13*BX483)/(1+$D$13*BX483)*BQ483/(BS483+273)*$E$13)</f>
        <v>0</v>
      </c>
      <c r="AZ483">
        <f>$B$11*BY483+$C$11*BZ483+$F$11*CK483*(1-CN483)</f>
        <v>0</v>
      </c>
      <c r="BA483">
        <f>AZ483*BB483</f>
        <v>0</v>
      </c>
      <c r="BB483">
        <f>($B$11*$D$9+$C$11*$D$9+$F$11*((CX483+CP483)/MAX(CX483+CP483+CY483, 0.1)*$I$9+CY483/MAX(CX483+CP483+CY483, 0.1)*$J$9))/($B$11+$C$11+$F$11)</f>
        <v>0</v>
      </c>
      <c r="BC483">
        <f>($B$11*$K$9+$C$11*$K$9+$F$11*((CX483+CP483)/MAX(CX483+CP483+CY483, 0.1)*$P$9+CY483/MAX(CX483+CP483+CY483, 0.1)*$Q$9))/($B$11+$C$11+$F$11)</f>
        <v>0</v>
      </c>
      <c r="BD483">
        <v>6</v>
      </c>
      <c r="BE483">
        <v>0.5</v>
      </c>
      <c r="BF483" t="s">
        <v>361</v>
      </c>
      <c r="BG483">
        <v>2</v>
      </c>
      <c r="BH483" t="b">
        <v>1</v>
      </c>
      <c r="BI483">
        <v>1728495338.5</v>
      </c>
      <c r="BJ483">
        <v>1298.740740740741</v>
      </c>
      <c r="BK483">
        <v>1329.714074074074</v>
      </c>
      <c r="BL483">
        <v>15.88141851851852</v>
      </c>
      <c r="BM483">
        <v>14.72758518518519</v>
      </c>
      <c r="BN483">
        <v>1309.877037037037</v>
      </c>
      <c r="BO483">
        <v>15.97203703703704</v>
      </c>
      <c r="BP483">
        <v>600.0001851851852</v>
      </c>
      <c r="BQ483">
        <v>97.51574074074075</v>
      </c>
      <c r="BR483">
        <v>0.09993028888888889</v>
      </c>
      <c r="BS483">
        <v>24.65155925925926</v>
      </c>
      <c r="BT483">
        <v>25.00454074074074</v>
      </c>
      <c r="BU483">
        <v>999.9000000000001</v>
      </c>
      <c r="BV483">
        <v>0</v>
      </c>
      <c r="BW483">
        <v>0</v>
      </c>
      <c r="BX483">
        <v>10012.32</v>
      </c>
      <c r="BY483">
        <v>0</v>
      </c>
      <c r="BZ483">
        <v>76.38371851851852</v>
      </c>
      <c r="CA483">
        <v>-30.97398888888889</v>
      </c>
      <c r="CB483">
        <v>1319.698148148148</v>
      </c>
      <c r="CC483">
        <v>1349.590740740741</v>
      </c>
      <c r="CD483">
        <v>1.153834444444444</v>
      </c>
      <c r="CE483">
        <v>1329.714074074074</v>
      </c>
      <c r="CF483">
        <v>14.72758518518519</v>
      </c>
      <c r="CG483">
        <v>1.548687777777778</v>
      </c>
      <c r="CH483">
        <v>1.436171111111112</v>
      </c>
      <c r="CI483">
        <v>13.45751851851852</v>
      </c>
      <c r="CJ483">
        <v>12.30502962962963</v>
      </c>
      <c r="CK483">
        <v>1600.007777777777</v>
      </c>
      <c r="CL483">
        <v>0.6920010740740742</v>
      </c>
      <c r="CM483">
        <v>0.3079992592592593</v>
      </c>
      <c r="CN483">
        <v>0</v>
      </c>
      <c r="CO483">
        <v>2.13087037037037</v>
      </c>
      <c r="CP483">
        <v>0</v>
      </c>
      <c r="CQ483">
        <v>5383.831481481482</v>
      </c>
      <c r="CR483">
        <v>13790.25555555556</v>
      </c>
      <c r="CS483">
        <v>38.47433333333333</v>
      </c>
      <c r="CT483">
        <v>39.5</v>
      </c>
      <c r="CU483">
        <v>39.12722222222222</v>
      </c>
      <c r="CV483">
        <v>37.597</v>
      </c>
      <c r="CW483">
        <v>37.715</v>
      </c>
      <c r="CX483">
        <v>1107.205925925926</v>
      </c>
      <c r="CY483">
        <v>492.8018518518519</v>
      </c>
      <c r="CZ483">
        <v>0</v>
      </c>
      <c r="DA483">
        <v>1728495403</v>
      </c>
      <c r="DB483">
        <v>0</v>
      </c>
      <c r="DC483">
        <v>1728490956.5</v>
      </c>
      <c r="DD483" t="s">
        <v>362</v>
      </c>
      <c r="DE483">
        <v>1728490952.5</v>
      </c>
      <c r="DF483">
        <v>1728490956.5</v>
      </c>
      <c r="DG483">
        <v>1</v>
      </c>
      <c r="DH483">
        <v>-0.065</v>
      </c>
      <c r="DI483">
        <v>-0.008</v>
      </c>
      <c r="DJ483">
        <v>-3.246</v>
      </c>
      <c r="DK483">
        <v>-0.091</v>
      </c>
      <c r="DL483">
        <v>52</v>
      </c>
      <c r="DM483">
        <v>15</v>
      </c>
      <c r="DN483">
        <v>0.25</v>
      </c>
      <c r="DO483">
        <v>0.13</v>
      </c>
      <c r="DP483">
        <v>-31.02341219512195</v>
      </c>
      <c r="DQ483">
        <v>1.137401393728223</v>
      </c>
      <c r="DR483">
        <v>0.1673496605185361</v>
      </c>
      <c r="DS483">
        <v>0</v>
      </c>
      <c r="DT483">
        <v>1.168480731707317</v>
      </c>
      <c r="DU483">
        <v>-0.2381709407665495</v>
      </c>
      <c r="DV483">
        <v>0.02363024812171622</v>
      </c>
      <c r="DW483">
        <v>0</v>
      </c>
      <c r="DX483">
        <v>0</v>
      </c>
      <c r="DY483">
        <v>2</v>
      </c>
      <c r="DZ483" t="s">
        <v>386</v>
      </c>
      <c r="EA483">
        <v>3.22986</v>
      </c>
      <c r="EB483">
        <v>2.70452</v>
      </c>
      <c r="EC483">
        <v>0.222203</v>
      </c>
      <c r="ED483">
        <v>0.22477</v>
      </c>
      <c r="EE483">
        <v>0.083236</v>
      </c>
      <c r="EF483">
        <v>0.079043</v>
      </c>
      <c r="EG483">
        <v>25531.9</v>
      </c>
      <c r="EH483">
        <v>24788.6</v>
      </c>
      <c r="EI483">
        <v>31437.9</v>
      </c>
      <c r="EJ483">
        <v>30315.3</v>
      </c>
      <c r="EK483">
        <v>38617.2</v>
      </c>
      <c r="EL483">
        <v>36918.1</v>
      </c>
      <c r="EM483">
        <v>44068</v>
      </c>
      <c r="EN483">
        <v>42327.5</v>
      </c>
      <c r="EO483">
        <v>2.15048</v>
      </c>
      <c r="EP483">
        <v>1.85225</v>
      </c>
      <c r="EQ483">
        <v>0.0656471</v>
      </c>
      <c r="ER483">
        <v>0</v>
      </c>
      <c r="ES483">
        <v>23.9429</v>
      </c>
      <c r="ET483">
        <v>999.9</v>
      </c>
      <c r="EU483">
        <v>69.2</v>
      </c>
      <c r="EV483">
        <v>25.7</v>
      </c>
      <c r="EW483">
        <v>23.5228</v>
      </c>
      <c r="EX483">
        <v>61.3719</v>
      </c>
      <c r="EY483">
        <v>24.2788</v>
      </c>
      <c r="EZ483">
        <v>1</v>
      </c>
      <c r="FA483">
        <v>0.00541667</v>
      </c>
      <c r="FB483">
        <v>1.88928</v>
      </c>
      <c r="FC483">
        <v>20.1886</v>
      </c>
      <c r="FD483">
        <v>5.21819</v>
      </c>
      <c r="FE483">
        <v>11.998</v>
      </c>
      <c r="FF483">
        <v>4.96475</v>
      </c>
      <c r="FG483">
        <v>3.29568</v>
      </c>
      <c r="FH483">
        <v>9999</v>
      </c>
      <c r="FI483">
        <v>9999</v>
      </c>
      <c r="FJ483">
        <v>9999</v>
      </c>
      <c r="FK483">
        <v>149.2</v>
      </c>
      <c r="FL483">
        <v>4.97098</v>
      </c>
      <c r="FM483">
        <v>1.86768</v>
      </c>
      <c r="FN483">
        <v>1.85898</v>
      </c>
      <c r="FO483">
        <v>1.86515</v>
      </c>
      <c r="FP483">
        <v>1.8631</v>
      </c>
      <c r="FQ483">
        <v>1.86447</v>
      </c>
      <c r="FR483">
        <v>1.85989</v>
      </c>
      <c r="FS483">
        <v>1.86401</v>
      </c>
      <c r="FT483">
        <v>0</v>
      </c>
      <c r="FU483">
        <v>0</v>
      </c>
      <c r="FV483">
        <v>0</v>
      </c>
      <c r="FW483">
        <v>0</v>
      </c>
      <c r="FX483" t="s">
        <v>364</v>
      </c>
      <c r="FY483" t="s">
        <v>365</v>
      </c>
      <c r="FZ483" t="s">
        <v>366</v>
      </c>
      <c r="GA483" t="s">
        <v>366</v>
      </c>
      <c r="GB483" t="s">
        <v>366</v>
      </c>
      <c r="GC483" t="s">
        <v>366</v>
      </c>
      <c r="GD483">
        <v>0</v>
      </c>
      <c r="GE483">
        <v>100</v>
      </c>
      <c r="GF483">
        <v>100</v>
      </c>
      <c r="GG483">
        <v>-11.23</v>
      </c>
      <c r="GH483">
        <v>-0.0907</v>
      </c>
      <c r="GI483">
        <v>-2.868309889394353</v>
      </c>
      <c r="GJ483">
        <v>-0.006773961979547998</v>
      </c>
      <c r="GK483">
        <v>-8.296070481250098E-08</v>
      </c>
      <c r="GL483">
        <v>3.322967193956903E-10</v>
      </c>
      <c r="GM483">
        <v>-0.07871069313407227</v>
      </c>
      <c r="GN483">
        <v>-0.00208336341840114</v>
      </c>
      <c r="GO483">
        <v>8.801746095907445E-05</v>
      </c>
      <c r="GP483">
        <v>-2.677693255255651E-07</v>
      </c>
      <c r="GQ483">
        <v>3</v>
      </c>
      <c r="GR483">
        <v>2052</v>
      </c>
      <c r="GS483">
        <v>2</v>
      </c>
      <c r="GT483">
        <v>18</v>
      </c>
      <c r="GU483">
        <v>73.2</v>
      </c>
      <c r="GV483">
        <v>73.2</v>
      </c>
      <c r="GW483">
        <v>2.89551</v>
      </c>
      <c r="GX483">
        <v>2.36694</v>
      </c>
      <c r="GY483">
        <v>1.44775</v>
      </c>
      <c r="GZ483">
        <v>2.32178</v>
      </c>
      <c r="HA483">
        <v>1.55151</v>
      </c>
      <c r="HB483">
        <v>2.30469</v>
      </c>
      <c r="HC483">
        <v>30.8686</v>
      </c>
      <c r="HD483">
        <v>14.2371</v>
      </c>
      <c r="HE483">
        <v>18</v>
      </c>
      <c r="HF483">
        <v>617.893</v>
      </c>
      <c r="HG483">
        <v>428.188</v>
      </c>
      <c r="HH483">
        <v>20.9066</v>
      </c>
      <c r="HI483">
        <v>26.9556</v>
      </c>
      <c r="HJ483">
        <v>30.0007</v>
      </c>
      <c r="HK483">
        <v>26.9331</v>
      </c>
      <c r="HL483">
        <v>26.8706</v>
      </c>
      <c r="HM483">
        <v>57.9902</v>
      </c>
      <c r="HN483">
        <v>44.7871</v>
      </c>
      <c r="HO483">
        <v>0</v>
      </c>
      <c r="HP483">
        <v>20.8645</v>
      </c>
      <c r="HQ483">
        <v>1363.8</v>
      </c>
      <c r="HR483">
        <v>14.8147</v>
      </c>
      <c r="HS483">
        <v>99.7784</v>
      </c>
      <c r="HT483">
        <v>101.146</v>
      </c>
    </row>
    <row r="484" spans="1:228">
      <c r="A484">
        <v>468</v>
      </c>
      <c r="B484">
        <v>1728495351</v>
      </c>
      <c r="C484">
        <v>4413.5</v>
      </c>
      <c r="D484" t="s">
        <v>1306</v>
      </c>
      <c r="E484" t="s">
        <v>1307</v>
      </c>
      <c r="F484">
        <v>5</v>
      </c>
      <c r="G484" t="s">
        <v>357</v>
      </c>
      <c r="H484" t="s">
        <v>1090</v>
      </c>
      <c r="I484" t="s">
        <v>359</v>
      </c>
      <c r="J484" t="s">
        <v>1091</v>
      </c>
      <c r="K484">
        <v>1728495343.214286</v>
      </c>
      <c r="L484">
        <f>(M484)/1000</f>
        <v>0</v>
      </c>
      <c r="M484">
        <f>IF(BH484, AP484, AJ484)</f>
        <v>0</v>
      </c>
      <c r="N484">
        <f>IF(BH484, AK484, AI484)</f>
        <v>0</v>
      </c>
      <c r="O484">
        <f>BJ484 - IF(AW484&gt;1, N484*BD484*100.0/(AY484), 0)</f>
        <v>0</v>
      </c>
      <c r="P484">
        <f>((V484-L484/2)*O484-N484)/(V484+L484/2)</f>
        <v>0</v>
      </c>
      <c r="Q484">
        <f>P484*(BQ484+BR484)/1000.0</f>
        <v>0</v>
      </c>
      <c r="R484">
        <f>(BJ484 - IF(AW484&gt;1, N484*BD484*100.0/(AY484), 0))*(BQ484+BR484)/1000.0</f>
        <v>0</v>
      </c>
      <c r="S484">
        <f>2.0/((1/U484-1/T484)+SIGN(U484)*SQRT((1/U484-1/T484)*(1/U484-1/T484) + 4*BE484/((BE484+1)*(BE484+1))*(2*1/U484*1/T484-1/T484*1/T484)))</f>
        <v>0</v>
      </c>
      <c r="T484">
        <f>IF(LEFT(BF484,1)&lt;&gt;"0",IF(LEFT(BF484,1)="1",3.0,BG484),$D$5+$E$5*(BX484*BQ484/($K$5*1000))+$F$5*(BX484*BQ484/($K$5*1000))*MAX(MIN(BD484,$J$5),$I$5)*MAX(MIN(BD484,$J$5),$I$5)+$G$5*MAX(MIN(BD484,$J$5),$I$5)*(BX484*BQ484/($K$5*1000))+$H$5*(BX484*BQ484/($K$5*1000))*(BX484*BQ484/($K$5*1000)))</f>
        <v>0</v>
      </c>
      <c r="U484">
        <f>L484*(1000-(1000*0.61365*exp(17.502*Y484/(240.97+Y484))/(BQ484+BR484)+BL484)/2)/(1000*0.61365*exp(17.502*Y484/(240.97+Y484))/(BQ484+BR484)-BL484)</f>
        <v>0</v>
      </c>
      <c r="V484">
        <f>1/((BE484+1)/(S484/1.6)+1/(T484/1.37)) + BE484/((BE484+1)/(S484/1.6) + BE484/(T484/1.37))</f>
        <v>0</v>
      </c>
      <c r="W484">
        <f>(AZ484*BC484)</f>
        <v>0</v>
      </c>
      <c r="X484">
        <f>(BS484+(W484+2*0.95*5.67E-8*(((BS484+$B$7)+273)^4-(BS484+273)^4)-44100*L484)/(1.84*29.3*T484+8*0.95*5.67E-8*(BS484+273)^3))</f>
        <v>0</v>
      </c>
      <c r="Y484">
        <f>($C$7*BT484+$D$7*BU484+$E$7*X484)</f>
        <v>0</v>
      </c>
      <c r="Z484">
        <f>0.61365*exp(17.502*Y484/(240.97+Y484))</f>
        <v>0</v>
      </c>
      <c r="AA484">
        <f>(AB484/AC484*100)</f>
        <v>0</v>
      </c>
      <c r="AB484">
        <f>BL484*(BQ484+BR484)/1000</f>
        <v>0</v>
      </c>
      <c r="AC484">
        <f>0.61365*exp(17.502*BS484/(240.97+BS484))</f>
        <v>0</v>
      </c>
      <c r="AD484">
        <f>(Z484-BL484*(BQ484+BR484)/1000)</f>
        <v>0</v>
      </c>
      <c r="AE484">
        <f>(-L484*44100)</f>
        <v>0</v>
      </c>
      <c r="AF484">
        <f>2*29.3*T484*0.92*(BS484-Y484)</f>
        <v>0</v>
      </c>
      <c r="AG484">
        <f>2*0.95*5.67E-8*(((BS484+$B$7)+273)^4-(Y484+273)^4)</f>
        <v>0</v>
      </c>
      <c r="AH484">
        <f>W484+AG484+AE484+AF484</f>
        <v>0</v>
      </c>
      <c r="AI484">
        <f>BP484*AW484*(BK484-BJ484*(1000-AW484*BM484)/(1000-AW484*BL484))/(100*BD484)</f>
        <v>0</v>
      </c>
      <c r="AJ484">
        <f>1000*BP484*AW484*(BL484-BM484)/(100*BD484*(1000-AW484*BL484))</f>
        <v>0</v>
      </c>
      <c r="AK484">
        <f>(AL484 - AM484 - BQ484*1E3/(8.314*(BS484+273.15)) * AO484/BP484 * AN484) * BP484/(100*BD484) * (1000 - BM484)/1000</f>
        <v>0</v>
      </c>
      <c r="AL484">
        <v>1375.245810556579</v>
      </c>
      <c r="AM484">
        <v>1350.475090909091</v>
      </c>
      <c r="AN484">
        <v>2.555902113226771</v>
      </c>
      <c r="AO484">
        <v>66.78554749712461</v>
      </c>
      <c r="AP484">
        <f>(AR484 - AQ484 + BQ484*1E3/(8.314*(BS484+273.15)) * AT484/BP484 * AS484) * BP484/(100*BD484) * 1000/(1000 - AR484)</f>
        <v>0</v>
      </c>
      <c r="AQ484">
        <v>14.73923012176452</v>
      </c>
      <c r="AR484">
        <v>15.84081454545454</v>
      </c>
      <c r="AS484">
        <v>-0.0001044516479520524</v>
      </c>
      <c r="AT484">
        <v>79.48988405471586</v>
      </c>
      <c r="AU484">
        <v>0</v>
      </c>
      <c r="AV484">
        <v>0</v>
      </c>
      <c r="AW484">
        <f>IF(AU484*$H$13&gt;=AY484,1.0,(AY484/(AY484-AU484*$H$13)))</f>
        <v>0</v>
      </c>
      <c r="AX484">
        <f>(AW484-1)*100</f>
        <v>0</v>
      </c>
      <c r="AY484">
        <f>MAX(0,($B$13+$C$13*BX484)/(1+$D$13*BX484)*BQ484/(BS484+273)*$E$13)</f>
        <v>0</v>
      </c>
      <c r="AZ484">
        <f>$B$11*BY484+$C$11*BZ484+$F$11*CK484*(1-CN484)</f>
        <v>0</v>
      </c>
      <c r="BA484">
        <f>AZ484*BB484</f>
        <v>0</v>
      </c>
      <c r="BB484">
        <f>($B$11*$D$9+$C$11*$D$9+$F$11*((CX484+CP484)/MAX(CX484+CP484+CY484, 0.1)*$I$9+CY484/MAX(CX484+CP484+CY484, 0.1)*$J$9))/($B$11+$C$11+$F$11)</f>
        <v>0</v>
      </c>
      <c r="BC484">
        <f>($B$11*$K$9+$C$11*$K$9+$F$11*((CX484+CP484)/MAX(CX484+CP484+CY484, 0.1)*$P$9+CY484/MAX(CX484+CP484+CY484, 0.1)*$Q$9))/($B$11+$C$11+$F$11)</f>
        <v>0</v>
      </c>
      <c r="BD484">
        <v>6</v>
      </c>
      <c r="BE484">
        <v>0.5</v>
      </c>
      <c r="BF484" t="s">
        <v>361</v>
      </c>
      <c r="BG484">
        <v>2</v>
      </c>
      <c r="BH484" t="b">
        <v>1</v>
      </c>
      <c r="BI484">
        <v>1728495343.214286</v>
      </c>
      <c r="BJ484">
        <v>1310.649642857143</v>
      </c>
      <c r="BK484">
        <v>1341.495714285714</v>
      </c>
      <c r="BL484">
        <v>15.86689285714286</v>
      </c>
      <c r="BM484">
        <v>14.73268928571429</v>
      </c>
      <c r="BN484">
        <v>1321.849285714286</v>
      </c>
      <c r="BO484">
        <v>15.95751785714286</v>
      </c>
      <c r="BP484">
        <v>600.0047500000001</v>
      </c>
      <c r="BQ484">
        <v>97.51595357142858</v>
      </c>
      <c r="BR484">
        <v>0.1000225428571429</v>
      </c>
      <c r="BS484">
        <v>24.65865357142857</v>
      </c>
      <c r="BT484">
        <v>25.01508928571429</v>
      </c>
      <c r="BU484">
        <v>999.9000000000002</v>
      </c>
      <c r="BV484">
        <v>0</v>
      </c>
      <c r="BW484">
        <v>0</v>
      </c>
      <c r="BX484">
        <v>10008.59607142857</v>
      </c>
      <c r="BY484">
        <v>0</v>
      </c>
      <c r="BZ484">
        <v>76.4050392857143</v>
      </c>
      <c r="CA484">
        <v>-30.84669285714285</v>
      </c>
      <c r="CB484">
        <v>1331.779642857143</v>
      </c>
      <c r="CC484">
        <v>1361.555</v>
      </c>
      <c r="CD484">
        <v>1.134203928571428</v>
      </c>
      <c r="CE484">
        <v>1341.495714285714</v>
      </c>
      <c r="CF484">
        <v>14.73268928571429</v>
      </c>
      <c r="CG484">
        <v>1.547275</v>
      </c>
      <c r="CH484">
        <v>1.436672857142857</v>
      </c>
      <c r="CI484">
        <v>13.44349642857143</v>
      </c>
      <c r="CJ484">
        <v>12.31033571428571</v>
      </c>
      <c r="CK484">
        <v>1600.0225</v>
      </c>
      <c r="CL484">
        <v>0.6920035714285715</v>
      </c>
      <c r="CM484">
        <v>0.30799675</v>
      </c>
      <c r="CN484">
        <v>0</v>
      </c>
      <c r="CO484">
        <v>2.165839285714286</v>
      </c>
      <c r="CP484">
        <v>0</v>
      </c>
      <c r="CQ484">
        <v>5379.189642857143</v>
      </c>
      <c r="CR484">
        <v>13790.38571428571</v>
      </c>
      <c r="CS484">
        <v>38.45499999999999</v>
      </c>
      <c r="CT484">
        <v>39.47974999999999</v>
      </c>
      <c r="CU484">
        <v>39.10025</v>
      </c>
      <c r="CV484">
        <v>37.57774999999999</v>
      </c>
      <c r="CW484">
        <v>37.69600000000001</v>
      </c>
      <c r="CX484">
        <v>1107.219642857143</v>
      </c>
      <c r="CY484">
        <v>492.8028571428572</v>
      </c>
      <c r="CZ484">
        <v>0</v>
      </c>
      <c r="DA484">
        <v>1728495407.8</v>
      </c>
      <c r="DB484">
        <v>0</v>
      </c>
      <c r="DC484">
        <v>1728490956.5</v>
      </c>
      <c r="DD484" t="s">
        <v>362</v>
      </c>
      <c r="DE484">
        <v>1728490952.5</v>
      </c>
      <c r="DF484">
        <v>1728490956.5</v>
      </c>
      <c r="DG484">
        <v>1</v>
      </c>
      <c r="DH484">
        <v>-0.065</v>
      </c>
      <c r="DI484">
        <v>-0.008</v>
      </c>
      <c r="DJ484">
        <v>-3.246</v>
      </c>
      <c r="DK484">
        <v>-0.091</v>
      </c>
      <c r="DL484">
        <v>52</v>
      </c>
      <c r="DM484">
        <v>15</v>
      </c>
      <c r="DN484">
        <v>0.25</v>
      </c>
      <c r="DO484">
        <v>0.13</v>
      </c>
      <c r="DP484">
        <v>-30.92792</v>
      </c>
      <c r="DQ484">
        <v>1.184057786116347</v>
      </c>
      <c r="DR484">
        <v>0.180731865203677</v>
      </c>
      <c r="DS484">
        <v>0</v>
      </c>
      <c r="DT484">
        <v>1.1437555</v>
      </c>
      <c r="DU484">
        <v>-0.2478186866791743</v>
      </c>
      <c r="DV484">
        <v>0.02406608879211576</v>
      </c>
      <c r="DW484">
        <v>0</v>
      </c>
      <c r="DX484">
        <v>0</v>
      </c>
      <c r="DY484">
        <v>2</v>
      </c>
      <c r="DZ484" t="s">
        <v>386</v>
      </c>
      <c r="EA484">
        <v>3.2299</v>
      </c>
      <c r="EB484">
        <v>2.70422</v>
      </c>
      <c r="EC484">
        <v>0.223504</v>
      </c>
      <c r="ED484">
        <v>0.22601</v>
      </c>
      <c r="EE484">
        <v>0.08316</v>
      </c>
      <c r="EF484">
        <v>0.0790802</v>
      </c>
      <c r="EG484">
        <v>25489</v>
      </c>
      <c r="EH484">
        <v>24748.7</v>
      </c>
      <c r="EI484">
        <v>31437.7</v>
      </c>
      <c r="EJ484">
        <v>30315</v>
      </c>
      <c r="EK484">
        <v>38620.3</v>
      </c>
      <c r="EL484">
        <v>36917</v>
      </c>
      <c r="EM484">
        <v>44067.7</v>
      </c>
      <c r="EN484">
        <v>42327.9</v>
      </c>
      <c r="EO484">
        <v>2.15037</v>
      </c>
      <c r="EP484">
        <v>1.85225</v>
      </c>
      <c r="EQ484">
        <v>0.0660568</v>
      </c>
      <c r="ER484">
        <v>0</v>
      </c>
      <c r="ES484">
        <v>23.9488</v>
      </c>
      <c r="ET484">
        <v>999.9</v>
      </c>
      <c r="EU484">
        <v>69.2</v>
      </c>
      <c r="EV484">
        <v>25.7</v>
      </c>
      <c r="EW484">
        <v>23.5242</v>
      </c>
      <c r="EX484">
        <v>61.0519</v>
      </c>
      <c r="EY484">
        <v>24.4191</v>
      </c>
      <c r="EZ484">
        <v>1</v>
      </c>
      <c r="FA484">
        <v>0.00650152</v>
      </c>
      <c r="FB484">
        <v>2.04775</v>
      </c>
      <c r="FC484">
        <v>20.1864</v>
      </c>
      <c r="FD484">
        <v>5.21789</v>
      </c>
      <c r="FE484">
        <v>11.998</v>
      </c>
      <c r="FF484">
        <v>4.9644</v>
      </c>
      <c r="FG484">
        <v>3.29568</v>
      </c>
      <c r="FH484">
        <v>9999</v>
      </c>
      <c r="FI484">
        <v>9999</v>
      </c>
      <c r="FJ484">
        <v>9999</v>
      </c>
      <c r="FK484">
        <v>149.2</v>
      </c>
      <c r="FL484">
        <v>4.97096</v>
      </c>
      <c r="FM484">
        <v>1.86768</v>
      </c>
      <c r="FN484">
        <v>1.85898</v>
      </c>
      <c r="FO484">
        <v>1.86514</v>
      </c>
      <c r="FP484">
        <v>1.8631</v>
      </c>
      <c r="FQ484">
        <v>1.86447</v>
      </c>
      <c r="FR484">
        <v>1.85988</v>
      </c>
      <c r="FS484">
        <v>1.86401</v>
      </c>
      <c r="FT484">
        <v>0</v>
      </c>
      <c r="FU484">
        <v>0</v>
      </c>
      <c r="FV484">
        <v>0</v>
      </c>
      <c r="FW484">
        <v>0</v>
      </c>
      <c r="FX484" t="s">
        <v>364</v>
      </c>
      <c r="FY484" t="s">
        <v>365</v>
      </c>
      <c r="FZ484" t="s">
        <v>366</v>
      </c>
      <c r="GA484" t="s">
        <v>366</v>
      </c>
      <c r="GB484" t="s">
        <v>366</v>
      </c>
      <c r="GC484" t="s">
        <v>366</v>
      </c>
      <c r="GD484">
        <v>0</v>
      </c>
      <c r="GE484">
        <v>100</v>
      </c>
      <c r="GF484">
        <v>100</v>
      </c>
      <c r="GG484">
        <v>-11.31</v>
      </c>
      <c r="GH484">
        <v>-0.0907</v>
      </c>
      <c r="GI484">
        <v>-2.868309889394353</v>
      </c>
      <c r="GJ484">
        <v>-0.006773961979547998</v>
      </c>
      <c r="GK484">
        <v>-8.296070481250098E-08</v>
      </c>
      <c r="GL484">
        <v>3.322967193956903E-10</v>
      </c>
      <c r="GM484">
        <v>-0.07871069313407227</v>
      </c>
      <c r="GN484">
        <v>-0.00208336341840114</v>
      </c>
      <c r="GO484">
        <v>8.801746095907445E-05</v>
      </c>
      <c r="GP484">
        <v>-2.677693255255651E-07</v>
      </c>
      <c r="GQ484">
        <v>3</v>
      </c>
      <c r="GR484">
        <v>2052</v>
      </c>
      <c r="GS484">
        <v>2</v>
      </c>
      <c r="GT484">
        <v>18</v>
      </c>
      <c r="GU484">
        <v>73.3</v>
      </c>
      <c r="GV484">
        <v>73.2</v>
      </c>
      <c r="GW484">
        <v>2.91626</v>
      </c>
      <c r="GX484">
        <v>2.36328</v>
      </c>
      <c r="GY484">
        <v>1.44775</v>
      </c>
      <c r="GZ484">
        <v>2.32178</v>
      </c>
      <c r="HA484">
        <v>1.55151</v>
      </c>
      <c r="HB484">
        <v>2.3999</v>
      </c>
      <c r="HC484">
        <v>30.8902</v>
      </c>
      <c r="HD484">
        <v>14.2459</v>
      </c>
      <c r="HE484">
        <v>18</v>
      </c>
      <c r="HF484">
        <v>617.8680000000001</v>
      </c>
      <c r="HG484">
        <v>428.226</v>
      </c>
      <c r="HH484">
        <v>20.8903</v>
      </c>
      <c r="HI484">
        <v>26.9602</v>
      </c>
      <c r="HJ484">
        <v>30.001</v>
      </c>
      <c r="HK484">
        <v>26.9376</v>
      </c>
      <c r="HL484">
        <v>26.8757</v>
      </c>
      <c r="HM484">
        <v>58.4006</v>
      </c>
      <c r="HN484">
        <v>44.5015</v>
      </c>
      <c r="HO484">
        <v>0</v>
      </c>
      <c r="HP484">
        <v>20.8379</v>
      </c>
      <c r="HQ484">
        <v>1373.82</v>
      </c>
      <c r="HR484">
        <v>14.8595</v>
      </c>
      <c r="HS484">
        <v>99.7777</v>
      </c>
      <c r="HT484">
        <v>101.147</v>
      </c>
    </row>
    <row r="485" spans="1:228">
      <c r="A485">
        <v>469</v>
      </c>
      <c r="B485">
        <v>1728495356</v>
      </c>
      <c r="C485">
        <v>4418.5</v>
      </c>
      <c r="D485" t="s">
        <v>1308</v>
      </c>
      <c r="E485" t="s">
        <v>1309</v>
      </c>
      <c r="F485">
        <v>5</v>
      </c>
      <c r="G485" t="s">
        <v>357</v>
      </c>
      <c r="H485" t="s">
        <v>1090</v>
      </c>
      <c r="I485" t="s">
        <v>359</v>
      </c>
      <c r="J485" t="s">
        <v>1091</v>
      </c>
      <c r="K485">
        <v>1728495348.5</v>
      </c>
      <c r="L485">
        <f>(M485)/1000</f>
        <v>0</v>
      </c>
      <c r="M485">
        <f>IF(BH485, AP485, AJ485)</f>
        <v>0</v>
      </c>
      <c r="N485">
        <f>IF(BH485, AK485, AI485)</f>
        <v>0</v>
      </c>
      <c r="O485">
        <f>BJ485 - IF(AW485&gt;1, N485*BD485*100.0/(AY485), 0)</f>
        <v>0</v>
      </c>
      <c r="P485">
        <f>((V485-L485/2)*O485-N485)/(V485+L485/2)</f>
        <v>0</v>
      </c>
      <c r="Q485">
        <f>P485*(BQ485+BR485)/1000.0</f>
        <v>0</v>
      </c>
      <c r="R485">
        <f>(BJ485 - IF(AW485&gt;1, N485*BD485*100.0/(AY485), 0))*(BQ485+BR485)/1000.0</f>
        <v>0</v>
      </c>
      <c r="S485">
        <f>2.0/((1/U485-1/T485)+SIGN(U485)*SQRT((1/U485-1/T485)*(1/U485-1/T485) + 4*BE485/((BE485+1)*(BE485+1))*(2*1/U485*1/T485-1/T485*1/T485)))</f>
        <v>0</v>
      </c>
      <c r="T485">
        <f>IF(LEFT(BF485,1)&lt;&gt;"0",IF(LEFT(BF485,1)="1",3.0,BG485),$D$5+$E$5*(BX485*BQ485/($K$5*1000))+$F$5*(BX485*BQ485/($K$5*1000))*MAX(MIN(BD485,$J$5),$I$5)*MAX(MIN(BD485,$J$5),$I$5)+$G$5*MAX(MIN(BD485,$J$5),$I$5)*(BX485*BQ485/($K$5*1000))+$H$5*(BX485*BQ485/($K$5*1000))*(BX485*BQ485/($K$5*1000)))</f>
        <v>0</v>
      </c>
      <c r="U485">
        <f>L485*(1000-(1000*0.61365*exp(17.502*Y485/(240.97+Y485))/(BQ485+BR485)+BL485)/2)/(1000*0.61365*exp(17.502*Y485/(240.97+Y485))/(BQ485+BR485)-BL485)</f>
        <v>0</v>
      </c>
      <c r="V485">
        <f>1/((BE485+1)/(S485/1.6)+1/(T485/1.37)) + BE485/((BE485+1)/(S485/1.6) + BE485/(T485/1.37))</f>
        <v>0</v>
      </c>
      <c r="W485">
        <f>(AZ485*BC485)</f>
        <v>0</v>
      </c>
      <c r="X485">
        <f>(BS485+(W485+2*0.95*5.67E-8*(((BS485+$B$7)+273)^4-(BS485+273)^4)-44100*L485)/(1.84*29.3*T485+8*0.95*5.67E-8*(BS485+273)^3))</f>
        <v>0</v>
      </c>
      <c r="Y485">
        <f>($C$7*BT485+$D$7*BU485+$E$7*X485)</f>
        <v>0</v>
      </c>
      <c r="Z485">
        <f>0.61365*exp(17.502*Y485/(240.97+Y485))</f>
        <v>0</v>
      </c>
      <c r="AA485">
        <f>(AB485/AC485*100)</f>
        <v>0</v>
      </c>
      <c r="AB485">
        <f>BL485*(BQ485+BR485)/1000</f>
        <v>0</v>
      </c>
      <c r="AC485">
        <f>0.61365*exp(17.502*BS485/(240.97+BS485))</f>
        <v>0</v>
      </c>
      <c r="AD485">
        <f>(Z485-BL485*(BQ485+BR485)/1000)</f>
        <v>0</v>
      </c>
      <c r="AE485">
        <f>(-L485*44100)</f>
        <v>0</v>
      </c>
      <c r="AF485">
        <f>2*29.3*T485*0.92*(BS485-Y485)</f>
        <v>0</v>
      </c>
      <c r="AG485">
        <f>2*0.95*5.67E-8*(((BS485+$B$7)+273)^4-(Y485+273)^4)</f>
        <v>0</v>
      </c>
      <c r="AH485">
        <f>W485+AG485+AE485+AF485</f>
        <v>0</v>
      </c>
      <c r="AI485">
        <f>BP485*AW485*(BK485-BJ485*(1000-AW485*BM485)/(1000-AW485*BL485))/(100*BD485)</f>
        <v>0</v>
      </c>
      <c r="AJ485">
        <f>1000*BP485*AW485*(BL485-BM485)/(100*BD485*(1000-AW485*BL485))</f>
        <v>0</v>
      </c>
      <c r="AK485">
        <f>(AL485 - AM485 - BQ485*1E3/(8.314*(BS485+273.15)) * AO485/BP485 * AN485) * BP485/(100*BD485) * (1000 - BM485)/1000</f>
        <v>0</v>
      </c>
      <c r="AL485">
        <v>1388.023628912162</v>
      </c>
      <c r="AM485">
        <v>1363.254121212121</v>
      </c>
      <c r="AN485">
        <v>2.559432863492423</v>
      </c>
      <c r="AO485">
        <v>66.78554749712461</v>
      </c>
      <c r="AP485">
        <f>(AR485 - AQ485 + BQ485*1E3/(8.314*(BS485+273.15)) * AT485/BP485 * AS485) * BP485/(100*BD485) * 1000/(1000 - AR485)</f>
        <v>0</v>
      </c>
      <c r="AQ485">
        <v>14.77005783901212</v>
      </c>
      <c r="AR485">
        <v>15.82639999999999</v>
      </c>
      <c r="AS485">
        <v>-8.737645188923007E-05</v>
      </c>
      <c r="AT485">
        <v>79.48988405471586</v>
      </c>
      <c r="AU485">
        <v>0</v>
      </c>
      <c r="AV485">
        <v>0</v>
      </c>
      <c r="AW485">
        <f>IF(AU485*$H$13&gt;=AY485,1.0,(AY485/(AY485-AU485*$H$13)))</f>
        <v>0</v>
      </c>
      <c r="AX485">
        <f>(AW485-1)*100</f>
        <v>0</v>
      </c>
      <c r="AY485">
        <f>MAX(0,($B$13+$C$13*BX485)/(1+$D$13*BX485)*BQ485/(BS485+273)*$E$13)</f>
        <v>0</v>
      </c>
      <c r="AZ485">
        <f>$B$11*BY485+$C$11*BZ485+$F$11*CK485*(1-CN485)</f>
        <v>0</v>
      </c>
      <c r="BA485">
        <f>AZ485*BB485</f>
        <v>0</v>
      </c>
      <c r="BB485">
        <f>($B$11*$D$9+$C$11*$D$9+$F$11*((CX485+CP485)/MAX(CX485+CP485+CY485, 0.1)*$I$9+CY485/MAX(CX485+CP485+CY485, 0.1)*$J$9))/($B$11+$C$11+$F$11)</f>
        <v>0</v>
      </c>
      <c r="BC485">
        <f>($B$11*$K$9+$C$11*$K$9+$F$11*((CX485+CP485)/MAX(CX485+CP485+CY485, 0.1)*$P$9+CY485/MAX(CX485+CP485+CY485, 0.1)*$Q$9))/($B$11+$C$11+$F$11)</f>
        <v>0</v>
      </c>
      <c r="BD485">
        <v>6</v>
      </c>
      <c r="BE485">
        <v>0.5</v>
      </c>
      <c r="BF485" t="s">
        <v>361</v>
      </c>
      <c r="BG485">
        <v>2</v>
      </c>
      <c r="BH485" t="b">
        <v>1</v>
      </c>
      <c r="BI485">
        <v>1728495348.5</v>
      </c>
      <c r="BJ485">
        <v>1324.005555555556</v>
      </c>
      <c r="BK485">
        <v>1354.801481481481</v>
      </c>
      <c r="BL485">
        <v>15.84890740740741</v>
      </c>
      <c r="BM485">
        <v>14.74824444444445</v>
      </c>
      <c r="BN485">
        <v>1335.275555555555</v>
      </c>
      <c r="BO485">
        <v>15.93953333333334</v>
      </c>
      <c r="BP485">
        <v>599.9995925925926</v>
      </c>
      <c r="BQ485">
        <v>97.51542962962964</v>
      </c>
      <c r="BR485">
        <v>0.09995052962962962</v>
      </c>
      <c r="BS485">
        <v>24.6681037037037</v>
      </c>
      <c r="BT485">
        <v>25.02695555555556</v>
      </c>
      <c r="BU485">
        <v>999.9000000000001</v>
      </c>
      <c r="BV485">
        <v>0</v>
      </c>
      <c r="BW485">
        <v>0</v>
      </c>
      <c r="BX485">
        <v>10004.41518518519</v>
      </c>
      <c r="BY485">
        <v>0</v>
      </c>
      <c r="BZ485">
        <v>76.42082962962962</v>
      </c>
      <c r="CA485">
        <v>-30.79600740740741</v>
      </c>
      <c r="CB485">
        <v>1345.327777777778</v>
      </c>
      <c r="CC485">
        <v>1375.081851851852</v>
      </c>
      <c r="CD485">
        <v>1.100649259259259</v>
      </c>
      <c r="CE485">
        <v>1354.801481481481</v>
      </c>
      <c r="CF485">
        <v>14.74824444444445</v>
      </c>
      <c r="CG485">
        <v>1.545512962962963</v>
      </c>
      <c r="CH485">
        <v>1.438182592592593</v>
      </c>
      <c r="CI485">
        <v>13.426</v>
      </c>
      <c r="CJ485">
        <v>12.3263</v>
      </c>
      <c r="CK485">
        <v>1600.017407407408</v>
      </c>
      <c r="CL485">
        <v>0.6920035555555556</v>
      </c>
      <c r="CM485">
        <v>0.3079967777777778</v>
      </c>
      <c r="CN485">
        <v>0</v>
      </c>
      <c r="CO485">
        <v>2.135348148148148</v>
      </c>
      <c r="CP485">
        <v>0</v>
      </c>
      <c r="CQ485">
        <v>5373.589629629631</v>
      </c>
      <c r="CR485">
        <v>13790.34444444445</v>
      </c>
      <c r="CS485">
        <v>38.42781481481481</v>
      </c>
      <c r="CT485">
        <v>39.45799999999999</v>
      </c>
      <c r="CU485">
        <v>39.07833333333333</v>
      </c>
      <c r="CV485">
        <v>37.56433333333333</v>
      </c>
      <c r="CW485">
        <v>37.67092592592593</v>
      </c>
      <c r="CX485">
        <v>1107.216296296296</v>
      </c>
      <c r="CY485">
        <v>492.8011111111111</v>
      </c>
      <c r="CZ485">
        <v>0</v>
      </c>
      <c r="DA485">
        <v>1728495412.6</v>
      </c>
      <c r="DB485">
        <v>0</v>
      </c>
      <c r="DC485">
        <v>1728490956.5</v>
      </c>
      <c r="DD485" t="s">
        <v>362</v>
      </c>
      <c r="DE485">
        <v>1728490952.5</v>
      </c>
      <c r="DF485">
        <v>1728490956.5</v>
      </c>
      <c r="DG485">
        <v>1</v>
      </c>
      <c r="DH485">
        <v>-0.065</v>
      </c>
      <c r="DI485">
        <v>-0.008</v>
      </c>
      <c r="DJ485">
        <v>-3.246</v>
      </c>
      <c r="DK485">
        <v>-0.091</v>
      </c>
      <c r="DL485">
        <v>52</v>
      </c>
      <c r="DM485">
        <v>15</v>
      </c>
      <c r="DN485">
        <v>0.25</v>
      </c>
      <c r="DO485">
        <v>0.13</v>
      </c>
      <c r="DP485">
        <v>-30.823795</v>
      </c>
      <c r="DQ485">
        <v>0.8863564727955976</v>
      </c>
      <c r="DR485">
        <v>0.1551197036968548</v>
      </c>
      <c r="DS485">
        <v>0</v>
      </c>
      <c r="DT485">
        <v>1.122192</v>
      </c>
      <c r="DU485">
        <v>-0.3389504690431544</v>
      </c>
      <c r="DV485">
        <v>0.03386867433189556</v>
      </c>
      <c r="DW485">
        <v>0</v>
      </c>
      <c r="DX485">
        <v>0</v>
      </c>
      <c r="DY485">
        <v>2</v>
      </c>
      <c r="DZ485" t="s">
        <v>386</v>
      </c>
      <c r="EA485">
        <v>3.22981</v>
      </c>
      <c r="EB485">
        <v>2.70447</v>
      </c>
      <c r="EC485">
        <v>0.224789</v>
      </c>
      <c r="ED485">
        <v>0.227283</v>
      </c>
      <c r="EE485">
        <v>0.0831113</v>
      </c>
      <c r="EF485">
        <v>0.07926900000000001</v>
      </c>
      <c r="EG485">
        <v>25446.1</v>
      </c>
      <c r="EH485">
        <v>24707.9</v>
      </c>
      <c r="EI485">
        <v>31436.8</v>
      </c>
      <c r="EJ485">
        <v>30314.8</v>
      </c>
      <c r="EK485">
        <v>38621.2</v>
      </c>
      <c r="EL485">
        <v>36909.1</v>
      </c>
      <c r="EM485">
        <v>44066.4</v>
      </c>
      <c r="EN485">
        <v>42327.5</v>
      </c>
      <c r="EO485">
        <v>2.15013</v>
      </c>
      <c r="EP485">
        <v>1.85247</v>
      </c>
      <c r="EQ485">
        <v>0.0656173</v>
      </c>
      <c r="ER485">
        <v>0</v>
      </c>
      <c r="ES485">
        <v>23.9588</v>
      </c>
      <c r="ET485">
        <v>999.9</v>
      </c>
      <c r="EU485">
        <v>69.2</v>
      </c>
      <c r="EV485">
        <v>25.7</v>
      </c>
      <c r="EW485">
        <v>23.5228</v>
      </c>
      <c r="EX485">
        <v>61.0319</v>
      </c>
      <c r="EY485">
        <v>24.6635</v>
      </c>
      <c r="EZ485">
        <v>1</v>
      </c>
      <c r="FA485">
        <v>0.00736535</v>
      </c>
      <c r="FB485">
        <v>2.15964</v>
      </c>
      <c r="FC485">
        <v>20.1854</v>
      </c>
      <c r="FD485">
        <v>5.21744</v>
      </c>
      <c r="FE485">
        <v>11.998</v>
      </c>
      <c r="FF485">
        <v>4.96415</v>
      </c>
      <c r="FG485">
        <v>3.29565</v>
      </c>
      <c r="FH485">
        <v>9999</v>
      </c>
      <c r="FI485">
        <v>9999</v>
      </c>
      <c r="FJ485">
        <v>9999</v>
      </c>
      <c r="FK485">
        <v>149.2</v>
      </c>
      <c r="FL485">
        <v>4.97097</v>
      </c>
      <c r="FM485">
        <v>1.86769</v>
      </c>
      <c r="FN485">
        <v>1.85898</v>
      </c>
      <c r="FO485">
        <v>1.86509</v>
      </c>
      <c r="FP485">
        <v>1.8631</v>
      </c>
      <c r="FQ485">
        <v>1.86447</v>
      </c>
      <c r="FR485">
        <v>1.85989</v>
      </c>
      <c r="FS485">
        <v>1.86401</v>
      </c>
      <c r="FT485">
        <v>0</v>
      </c>
      <c r="FU485">
        <v>0</v>
      </c>
      <c r="FV485">
        <v>0</v>
      </c>
      <c r="FW485">
        <v>0</v>
      </c>
      <c r="FX485" t="s">
        <v>364</v>
      </c>
      <c r="FY485" t="s">
        <v>365</v>
      </c>
      <c r="FZ485" t="s">
        <v>366</v>
      </c>
      <c r="GA485" t="s">
        <v>366</v>
      </c>
      <c r="GB485" t="s">
        <v>366</v>
      </c>
      <c r="GC485" t="s">
        <v>366</v>
      </c>
      <c r="GD485">
        <v>0</v>
      </c>
      <c r="GE485">
        <v>100</v>
      </c>
      <c r="GF485">
        <v>100</v>
      </c>
      <c r="GG485">
        <v>-11.37</v>
      </c>
      <c r="GH485">
        <v>-0.0906</v>
      </c>
      <c r="GI485">
        <v>-2.868309889394353</v>
      </c>
      <c r="GJ485">
        <v>-0.006773961979547998</v>
      </c>
      <c r="GK485">
        <v>-8.296070481250098E-08</v>
      </c>
      <c r="GL485">
        <v>3.322967193956903E-10</v>
      </c>
      <c r="GM485">
        <v>-0.07871069313407227</v>
      </c>
      <c r="GN485">
        <v>-0.00208336341840114</v>
      </c>
      <c r="GO485">
        <v>8.801746095907445E-05</v>
      </c>
      <c r="GP485">
        <v>-2.677693255255651E-07</v>
      </c>
      <c r="GQ485">
        <v>3</v>
      </c>
      <c r="GR485">
        <v>2052</v>
      </c>
      <c r="GS485">
        <v>2</v>
      </c>
      <c r="GT485">
        <v>18</v>
      </c>
      <c r="GU485">
        <v>73.40000000000001</v>
      </c>
      <c r="GV485">
        <v>73.3</v>
      </c>
      <c r="GW485">
        <v>2.93945</v>
      </c>
      <c r="GX485">
        <v>2.35718</v>
      </c>
      <c r="GY485">
        <v>1.44897</v>
      </c>
      <c r="GZ485">
        <v>2.32178</v>
      </c>
      <c r="HA485">
        <v>1.55151</v>
      </c>
      <c r="HB485">
        <v>2.31812</v>
      </c>
      <c r="HC485">
        <v>30.8902</v>
      </c>
      <c r="HD485">
        <v>14.2371</v>
      </c>
      <c r="HE485">
        <v>18</v>
      </c>
      <c r="HF485">
        <v>617.735</v>
      </c>
      <c r="HG485">
        <v>428.395</v>
      </c>
      <c r="HH485">
        <v>20.8544</v>
      </c>
      <c r="HI485">
        <v>26.9641</v>
      </c>
      <c r="HJ485">
        <v>30.0009</v>
      </c>
      <c r="HK485">
        <v>26.9421</v>
      </c>
      <c r="HL485">
        <v>26.8807</v>
      </c>
      <c r="HM485">
        <v>58.8627</v>
      </c>
      <c r="HN485">
        <v>44.2019</v>
      </c>
      <c r="HO485">
        <v>0</v>
      </c>
      <c r="HP485">
        <v>20.8019</v>
      </c>
      <c r="HQ485">
        <v>1388.85</v>
      </c>
      <c r="HR485">
        <v>14.9049</v>
      </c>
      <c r="HS485">
        <v>99.7748</v>
      </c>
      <c r="HT485">
        <v>101.146</v>
      </c>
    </row>
    <row r="486" spans="1:228">
      <c r="A486">
        <v>470</v>
      </c>
      <c r="B486">
        <v>1728495361</v>
      </c>
      <c r="C486">
        <v>4423.5</v>
      </c>
      <c r="D486" t="s">
        <v>1310</v>
      </c>
      <c r="E486" t="s">
        <v>1311</v>
      </c>
      <c r="F486">
        <v>5</v>
      </c>
      <c r="G486" t="s">
        <v>357</v>
      </c>
      <c r="H486" t="s">
        <v>1090</v>
      </c>
      <c r="I486" t="s">
        <v>359</v>
      </c>
      <c r="J486" t="s">
        <v>1091</v>
      </c>
      <c r="K486">
        <v>1728495353.214286</v>
      </c>
      <c r="L486">
        <f>(M486)/1000</f>
        <v>0</v>
      </c>
      <c r="M486">
        <f>IF(BH486, AP486, AJ486)</f>
        <v>0</v>
      </c>
      <c r="N486">
        <f>IF(BH486, AK486, AI486)</f>
        <v>0</v>
      </c>
      <c r="O486">
        <f>BJ486 - IF(AW486&gt;1, N486*BD486*100.0/(AY486), 0)</f>
        <v>0</v>
      </c>
      <c r="P486">
        <f>((V486-L486/2)*O486-N486)/(V486+L486/2)</f>
        <v>0</v>
      </c>
      <c r="Q486">
        <f>P486*(BQ486+BR486)/1000.0</f>
        <v>0</v>
      </c>
      <c r="R486">
        <f>(BJ486 - IF(AW486&gt;1, N486*BD486*100.0/(AY486), 0))*(BQ486+BR486)/1000.0</f>
        <v>0</v>
      </c>
      <c r="S486">
        <f>2.0/((1/U486-1/T486)+SIGN(U486)*SQRT((1/U486-1/T486)*(1/U486-1/T486) + 4*BE486/((BE486+1)*(BE486+1))*(2*1/U486*1/T486-1/T486*1/T486)))</f>
        <v>0</v>
      </c>
      <c r="T486">
        <f>IF(LEFT(BF486,1)&lt;&gt;"0",IF(LEFT(BF486,1)="1",3.0,BG486),$D$5+$E$5*(BX486*BQ486/($K$5*1000))+$F$5*(BX486*BQ486/($K$5*1000))*MAX(MIN(BD486,$J$5),$I$5)*MAX(MIN(BD486,$J$5),$I$5)+$G$5*MAX(MIN(BD486,$J$5),$I$5)*(BX486*BQ486/($K$5*1000))+$H$5*(BX486*BQ486/($K$5*1000))*(BX486*BQ486/($K$5*1000)))</f>
        <v>0</v>
      </c>
      <c r="U486">
        <f>L486*(1000-(1000*0.61365*exp(17.502*Y486/(240.97+Y486))/(BQ486+BR486)+BL486)/2)/(1000*0.61365*exp(17.502*Y486/(240.97+Y486))/(BQ486+BR486)-BL486)</f>
        <v>0</v>
      </c>
      <c r="V486">
        <f>1/((BE486+1)/(S486/1.6)+1/(T486/1.37)) + BE486/((BE486+1)/(S486/1.6) + BE486/(T486/1.37))</f>
        <v>0</v>
      </c>
      <c r="W486">
        <f>(AZ486*BC486)</f>
        <v>0</v>
      </c>
      <c r="X486">
        <f>(BS486+(W486+2*0.95*5.67E-8*(((BS486+$B$7)+273)^4-(BS486+273)^4)-44100*L486)/(1.84*29.3*T486+8*0.95*5.67E-8*(BS486+273)^3))</f>
        <v>0</v>
      </c>
      <c r="Y486">
        <f>($C$7*BT486+$D$7*BU486+$E$7*X486)</f>
        <v>0</v>
      </c>
      <c r="Z486">
        <f>0.61365*exp(17.502*Y486/(240.97+Y486))</f>
        <v>0</v>
      </c>
      <c r="AA486">
        <f>(AB486/AC486*100)</f>
        <v>0</v>
      </c>
      <c r="AB486">
        <f>BL486*(BQ486+BR486)/1000</f>
        <v>0</v>
      </c>
      <c r="AC486">
        <f>0.61365*exp(17.502*BS486/(240.97+BS486))</f>
        <v>0</v>
      </c>
      <c r="AD486">
        <f>(Z486-BL486*(BQ486+BR486)/1000)</f>
        <v>0</v>
      </c>
      <c r="AE486">
        <f>(-L486*44100)</f>
        <v>0</v>
      </c>
      <c r="AF486">
        <f>2*29.3*T486*0.92*(BS486-Y486)</f>
        <v>0</v>
      </c>
      <c r="AG486">
        <f>2*0.95*5.67E-8*(((BS486+$B$7)+273)^4-(Y486+273)^4)</f>
        <v>0</v>
      </c>
      <c r="AH486">
        <f>W486+AG486+AE486+AF486</f>
        <v>0</v>
      </c>
      <c r="AI486">
        <f>BP486*AW486*(BK486-BJ486*(1000-AW486*BM486)/(1000-AW486*BL486))/(100*BD486)</f>
        <v>0</v>
      </c>
      <c r="AJ486">
        <f>1000*BP486*AW486*(BL486-BM486)/(100*BD486*(1000-AW486*BL486))</f>
        <v>0</v>
      </c>
      <c r="AK486">
        <f>(AL486 - AM486 - BQ486*1E3/(8.314*(BS486+273.15)) * AO486/BP486 * AN486) * BP486/(100*BD486) * (1000 - BM486)/1000</f>
        <v>0</v>
      </c>
      <c r="AL486">
        <v>1400.606414036912</v>
      </c>
      <c r="AM486">
        <v>1375.917515151515</v>
      </c>
      <c r="AN486">
        <v>2.551482628571872</v>
      </c>
      <c r="AO486">
        <v>66.78554749712461</v>
      </c>
      <c r="AP486">
        <f>(AR486 - AQ486 + BQ486*1E3/(8.314*(BS486+273.15)) * AT486/BP486 * AS486) * BP486/(100*BD486) * 1000/(1000 - AR486)</f>
        <v>0</v>
      </c>
      <c r="AQ486">
        <v>14.80862853625588</v>
      </c>
      <c r="AR486">
        <v>15.8235309090909</v>
      </c>
      <c r="AS486">
        <v>-2.576195060029559E-05</v>
      </c>
      <c r="AT486">
        <v>79.48988405471586</v>
      </c>
      <c r="AU486">
        <v>0</v>
      </c>
      <c r="AV486">
        <v>0</v>
      </c>
      <c r="AW486">
        <f>IF(AU486*$H$13&gt;=AY486,1.0,(AY486/(AY486-AU486*$H$13)))</f>
        <v>0</v>
      </c>
      <c r="AX486">
        <f>(AW486-1)*100</f>
        <v>0</v>
      </c>
      <c r="AY486">
        <f>MAX(0,($B$13+$C$13*BX486)/(1+$D$13*BX486)*BQ486/(BS486+273)*$E$13)</f>
        <v>0</v>
      </c>
      <c r="AZ486">
        <f>$B$11*BY486+$C$11*BZ486+$F$11*CK486*(1-CN486)</f>
        <v>0</v>
      </c>
      <c r="BA486">
        <f>AZ486*BB486</f>
        <v>0</v>
      </c>
      <c r="BB486">
        <f>($B$11*$D$9+$C$11*$D$9+$F$11*((CX486+CP486)/MAX(CX486+CP486+CY486, 0.1)*$I$9+CY486/MAX(CX486+CP486+CY486, 0.1)*$J$9))/($B$11+$C$11+$F$11)</f>
        <v>0</v>
      </c>
      <c r="BC486">
        <f>($B$11*$K$9+$C$11*$K$9+$F$11*((CX486+CP486)/MAX(CX486+CP486+CY486, 0.1)*$P$9+CY486/MAX(CX486+CP486+CY486, 0.1)*$Q$9))/($B$11+$C$11+$F$11)</f>
        <v>0</v>
      </c>
      <c r="BD486">
        <v>6</v>
      </c>
      <c r="BE486">
        <v>0.5</v>
      </c>
      <c r="BF486" t="s">
        <v>361</v>
      </c>
      <c r="BG486">
        <v>2</v>
      </c>
      <c r="BH486" t="b">
        <v>1</v>
      </c>
      <c r="BI486">
        <v>1728495353.214286</v>
      </c>
      <c r="BJ486">
        <v>1335.879642857143</v>
      </c>
      <c r="BK486">
        <v>1366.553571428571</v>
      </c>
      <c r="BL486">
        <v>15.83552857142857</v>
      </c>
      <c r="BM486">
        <v>14.77557142857143</v>
      </c>
      <c r="BN486">
        <v>1347.212857142857</v>
      </c>
      <c r="BO486">
        <v>15.92616071428571</v>
      </c>
      <c r="BP486">
        <v>599.9975714285714</v>
      </c>
      <c r="BQ486">
        <v>97.51509642857141</v>
      </c>
      <c r="BR486">
        <v>0.1000055857142857</v>
      </c>
      <c r="BS486">
        <v>24.672925</v>
      </c>
      <c r="BT486">
        <v>25.03383928571429</v>
      </c>
      <c r="BU486">
        <v>999.9000000000002</v>
      </c>
      <c r="BV486">
        <v>0</v>
      </c>
      <c r="BW486">
        <v>0</v>
      </c>
      <c r="BX486">
        <v>10005.32714285714</v>
      </c>
      <c r="BY486">
        <v>0</v>
      </c>
      <c r="BZ486">
        <v>76.44051428571427</v>
      </c>
      <c r="CA486">
        <v>-30.67311428571428</v>
      </c>
      <c r="CB486">
        <v>1357.375357142857</v>
      </c>
      <c r="CC486">
        <v>1387.047857142857</v>
      </c>
      <c r="CD486">
        <v>1.059939285714286</v>
      </c>
      <c r="CE486">
        <v>1366.553571428571</v>
      </c>
      <c r="CF486">
        <v>14.77557142857143</v>
      </c>
      <c r="CG486">
        <v>1.544201785714286</v>
      </c>
      <c r="CH486">
        <v>1.4408425</v>
      </c>
      <c r="CI486">
        <v>13.41298928571429</v>
      </c>
      <c r="CJ486">
        <v>12.35438928571429</v>
      </c>
      <c r="CK486">
        <v>1600.004642857143</v>
      </c>
      <c r="CL486">
        <v>0.6920014285714283</v>
      </c>
      <c r="CM486">
        <v>0.3079988571428571</v>
      </c>
      <c r="CN486">
        <v>0</v>
      </c>
      <c r="CO486">
        <v>2.21075</v>
      </c>
      <c r="CP486">
        <v>0</v>
      </c>
      <c r="CQ486">
        <v>5368.285714285716</v>
      </c>
      <c r="CR486">
        <v>13790.22142857143</v>
      </c>
      <c r="CS486">
        <v>38.40821428571428</v>
      </c>
      <c r="CT486">
        <v>39.43924999999999</v>
      </c>
      <c r="CU486">
        <v>39.04871428571429</v>
      </c>
      <c r="CV486">
        <v>37.562</v>
      </c>
      <c r="CW486">
        <v>37.65157142857142</v>
      </c>
      <c r="CX486">
        <v>1107.204285714286</v>
      </c>
      <c r="CY486">
        <v>492.800357142857</v>
      </c>
      <c r="CZ486">
        <v>0</v>
      </c>
      <c r="DA486">
        <v>1728495418</v>
      </c>
      <c r="DB486">
        <v>0</v>
      </c>
      <c r="DC486">
        <v>1728490956.5</v>
      </c>
      <c r="DD486" t="s">
        <v>362</v>
      </c>
      <c r="DE486">
        <v>1728490952.5</v>
      </c>
      <c r="DF486">
        <v>1728490956.5</v>
      </c>
      <c r="DG486">
        <v>1</v>
      </c>
      <c r="DH486">
        <v>-0.065</v>
      </c>
      <c r="DI486">
        <v>-0.008</v>
      </c>
      <c r="DJ486">
        <v>-3.246</v>
      </c>
      <c r="DK486">
        <v>-0.091</v>
      </c>
      <c r="DL486">
        <v>52</v>
      </c>
      <c r="DM486">
        <v>15</v>
      </c>
      <c r="DN486">
        <v>0.25</v>
      </c>
      <c r="DO486">
        <v>0.13</v>
      </c>
      <c r="DP486">
        <v>-30.7456075</v>
      </c>
      <c r="DQ486">
        <v>1.53207917448415</v>
      </c>
      <c r="DR486">
        <v>0.172082010081676</v>
      </c>
      <c r="DS486">
        <v>0</v>
      </c>
      <c r="DT486">
        <v>1.0792235</v>
      </c>
      <c r="DU486">
        <v>-0.5237762701688558</v>
      </c>
      <c r="DV486">
        <v>0.0512229522728825</v>
      </c>
      <c r="DW486">
        <v>0</v>
      </c>
      <c r="DX486">
        <v>0</v>
      </c>
      <c r="DY486">
        <v>2</v>
      </c>
      <c r="DZ486" t="s">
        <v>386</v>
      </c>
      <c r="EA486">
        <v>3.22998</v>
      </c>
      <c r="EB486">
        <v>2.70454</v>
      </c>
      <c r="EC486">
        <v>0.226072</v>
      </c>
      <c r="ED486">
        <v>0.228551</v>
      </c>
      <c r="EE486">
        <v>0.08310529999999999</v>
      </c>
      <c r="EF486">
        <v>0.0795226</v>
      </c>
      <c r="EG486">
        <v>25403.6</v>
      </c>
      <c r="EH486">
        <v>24666.6</v>
      </c>
      <c r="EI486">
        <v>31436.3</v>
      </c>
      <c r="EJ486">
        <v>30313.9</v>
      </c>
      <c r="EK486">
        <v>38620.6</v>
      </c>
      <c r="EL486">
        <v>36897.8</v>
      </c>
      <c r="EM486">
        <v>44065.3</v>
      </c>
      <c r="EN486">
        <v>42326.2</v>
      </c>
      <c r="EO486">
        <v>2.14998</v>
      </c>
      <c r="EP486">
        <v>1.85242</v>
      </c>
      <c r="EQ486">
        <v>0.06543839999999999</v>
      </c>
      <c r="ER486">
        <v>0</v>
      </c>
      <c r="ES486">
        <v>23.9684</v>
      </c>
      <c r="ET486">
        <v>999.9</v>
      </c>
      <c r="EU486">
        <v>69.2</v>
      </c>
      <c r="EV486">
        <v>25.7</v>
      </c>
      <c r="EW486">
        <v>23.5232</v>
      </c>
      <c r="EX486">
        <v>60.6819</v>
      </c>
      <c r="EY486">
        <v>24.2468</v>
      </c>
      <c r="EZ486">
        <v>1</v>
      </c>
      <c r="FA486">
        <v>0.008043700000000001</v>
      </c>
      <c r="FB486">
        <v>2.23652</v>
      </c>
      <c r="FC486">
        <v>20.1844</v>
      </c>
      <c r="FD486">
        <v>5.21684</v>
      </c>
      <c r="FE486">
        <v>11.998</v>
      </c>
      <c r="FF486">
        <v>4.96395</v>
      </c>
      <c r="FG486">
        <v>3.2955</v>
      </c>
      <c r="FH486">
        <v>9999</v>
      </c>
      <c r="FI486">
        <v>9999</v>
      </c>
      <c r="FJ486">
        <v>9999</v>
      </c>
      <c r="FK486">
        <v>149.2</v>
      </c>
      <c r="FL486">
        <v>4.97095</v>
      </c>
      <c r="FM486">
        <v>1.86768</v>
      </c>
      <c r="FN486">
        <v>1.85898</v>
      </c>
      <c r="FO486">
        <v>1.8651</v>
      </c>
      <c r="FP486">
        <v>1.8631</v>
      </c>
      <c r="FQ486">
        <v>1.86447</v>
      </c>
      <c r="FR486">
        <v>1.85989</v>
      </c>
      <c r="FS486">
        <v>1.86401</v>
      </c>
      <c r="FT486">
        <v>0</v>
      </c>
      <c r="FU486">
        <v>0</v>
      </c>
      <c r="FV486">
        <v>0</v>
      </c>
      <c r="FW486">
        <v>0</v>
      </c>
      <c r="FX486" t="s">
        <v>364</v>
      </c>
      <c r="FY486" t="s">
        <v>365</v>
      </c>
      <c r="FZ486" t="s">
        <v>366</v>
      </c>
      <c r="GA486" t="s">
        <v>366</v>
      </c>
      <c r="GB486" t="s">
        <v>366</v>
      </c>
      <c r="GC486" t="s">
        <v>366</v>
      </c>
      <c r="GD486">
        <v>0</v>
      </c>
      <c r="GE486">
        <v>100</v>
      </c>
      <c r="GF486">
        <v>100</v>
      </c>
      <c r="GG486">
        <v>-11.43</v>
      </c>
      <c r="GH486">
        <v>-0.0907</v>
      </c>
      <c r="GI486">
        <v>-2.868309889394353</v>
      </c>
      <c r="GJ486">
        <v>-0.006773961979547998</v>
      </c>
      <c r="GK486">
        <v>-8.296070481250098E-08</v>
      </c>
      <c r="GL486">
        <v>3.322967193956903E-10</v>
      </c>
      <c r="GM486">
        <v>-0.07871069313407227</v>
      </c>
      <c r="GN486">
        <v>-0.00208336341840114</v>
      </c>
      <c r="GO486">
        <v>8.801746095907445E-05</v>
      </c>
      <c r="GP486">
        <v>-2.677693255255651E-07</v>
      </c>
      <c r="GQ486">
        <v>3</v>
      </c>
      <c r="GR486">
        <v>2052</v>
      </c>
      <c r="GS486">
        <v>2</v>
      </c>
      <c r="GT486">
        <v>18</v>
      </c>
      <c r="GU486">
        <v>73.5</v>
      </c>
      <c r="GV486">
        <v>73.40000000000001</v>
      </c>
      <c r="GW486">
        <v>2.95898</v>
      </c>
      <c r="GX486">
        <v>2.37305</v>
      </c>
      <c r="GY486">
        <v>1.44897</v>
      </c>
      <c r="GZ486">
        <v>2.32178</v>
      </c>
      <c r="HA486">
        <v>1.55151</v>
      </c>
      <c r="HB486">
        <v>2.30347</v>
      </c>
      <c r="HC486">
        <v>30.9119</v>
      </c>
      <c r="HD486">
        <v>14.2371</v>
      </c>
      <c r="HE486">
        <v>18</v>
      </c>
      <c r="HF486">
        <v>617.682</v>
      </c>
      <c r="HG486">
        <v>428.405</v>
      </c>
      <c r="HH486">
        <v>20.8103</v>
      </c>
      <c r="HI486">
        <v>26.9693</v>
      </c>
      <c r="HJ486">
        <v>30.0008</v>
      </c>
      <c r="HK486">
        <v>26.9473</v>
      </c>
      <c r="HL486">
        <v>26.8857</v>
      </c>
      <c r="HM486">
        <v>59.2647</v>
      </c>
      <c r="HN486">
        <v>44.2019</v>
      </c>
      <c r="HO486">
        <v>0</v>
      </c>
      <c r="HP486">
        <v>20.7649</v>
      </c>
      <c r="HQ486">
        <v>1398.86</v>
      </c>
      <c r="HR486">
        <v>14.9416</v>
      </c>
      <c r="HS486">
        <v>99.7728</v>
      </c>
      <c r="HT486">
        <v>101.143</v>
      </c>
    </row>
    <row r="487" spans="1:228">
      <c r="A487">
        <v>471</v>
      </c>
      <c r="B487">
        <v>1728495366</v>
      </c>
      <c r="C487">
        <v>4428.5</v>
      </c>
      <c r="D487" t="s">
        <v>1312</v>
      </c>
      <c r="E487" t="s">
        <v>1313</v>
      </c>
      <c r="F487">
        <v>5</v>
      </c>
      <c r="G487" t="s">
        <v>357</v>
      </c>
      <c r="H487" t="s">
        <v>1090</v>
      </c>
      <c r="I487" t="s">
        <v>359</v>
      </c>
      <c r="J487" t="s">
        <v>1091</v>
      </c>
      <c r="K487">
        <v>1728495358.5</v>
      </c>
      <c r="L487">
        <f>(M487)/1000</f>
        <v>0</v>
      </c>
      <c r="M487">
        <f>IF(BH487, AP487, AJ487)</f>
        <v>0</v>
      </c>
      <c r="N487">
        <f>IF(BH487, AK487, AI487)</f>
        <v>0</v>
      </c>
      <c r="O487">
        <f>BJ487 - IF(AW487&gt;1, N487*BD487*100.0/(AY487), 0)</f>
        <v>0</v>
      </c>
      <c r="P487">
        <f>((V487-L487/2)*O487-N487)/(V487+L487/2)</f>
        <v>0</v>
      </c>
      <c r="Q487">
        <f>P487*(BQ487+BR487)/1000.0</f>
        <v>0</v>
      </c>
      <c r="R487">
        <f>(BJ487 - IF(AW487&gt;1, N487*BD487*100.0/(AY487), 0))*(BQ487+BR487)/1000.0</f>
        <v>0</v>
      </c>
      <c r="S487">
        <f>2.0/((1/U487-1/T487)+SIGN(U487)*SQRT((1/U487-1/T487)*(1/U487-1/T487) + 4*BE487/((BE487+1)*(BE487+1))*(2*1/U487*1/T487-1/T487*1/T487)))</f>
        <v>0</v>
      </c>
      <c r="T487">
        <f>IF(LEFT(BF487,1)&lt;&gt;"0",IF(LEFT(BF487,1)="1",3.0,BG487),$D$5+$E$5*(BX487*BQ487/($K$5*1000))+$F$5*(BX487*BQ487/($K$5*1000))*MAX(MIN(BD487,$J$5),$I$5)*MAX(MIN(BD487,$J$5),$I$5)+$G$5*MAX(MIN(BD487,$J$5),$I$5)*(BX487*BQ487/($K$5*1000))+$H$5*(BX487*BQ487/($K$5*1000))*(BX487*BQ487/($K$5*1000)))</f>
        <v>0</v>
      </c>
      <c r="U487">
        <f>L487*(1000-(1000*0.61365*exp(17.502*Y487/(240.97+Y487))/(BQ487+BR487)+BL487)/2)/(1000*0.61365*exp(17.502*Y487/(240.97+Y487))/(BQ487+BR487)-BL487)</f>
        <v>0</v>
      </c>
      <c r="V487">
        <f>1/((BE487+1)/(S487/1.6)+1/(T487/1.37)) + BE487/((BE487+1)/(S487/1.6) + BE487/(T487/1.37))</f>
        <v>0</v>
      </c>
      <c r="W487">
        <f>(AZ487*BC487)</f>
        <v>0</v>
      </c>
      <c r="X487">
        <f>(BS487+(W487+2*0.95*5.67E-8*(((BS487+$B$7)+273)^4-(BS487+273)^4)-44100*L487)/(1.84*29.3*T487+8*0.95*5.67E-8*(BS487+273)^3))</f>
        <v>0</v>
      </c>
      <c r="Y487">
        <f>($C$7*BT487+$D$7*BU487+$E$7*X487)</f>
        <v>0</v>
      </c>
      <c r="Z487">
        <f>0.61365*exp(17.502*Y487/(240.97+Y487))</f>
        <v>0</v>
      </c>
      <c r="AA487">
        <f>(AB487/AC487*100)</f>
        <v>0</v>
      </c>
      <c r="AB487">
        <f>BL487*(BQ487+BR487)/1000</f>
        <v>0</v>
      </c>
      <c r="AC487">
        <f>0.61365*exp(17.502*BS487/(240.97+BS487))</f>
        <v>0</v>
      </c>
      <c r="AD487">
        <f>(Z487-BL487*(BQ487+BR487)/1000)</f>
        <v>0</v>
      </c>
      <c r="AE487">
        <f>(-L487*44100)</f>
        <v>0</v>
      </c>
      <c r="AF487">
        <f>2*29.3*T487*0.92*(BS487-Y487)</f>
        <v>0</v>
      </c>
      <c r="AG487">
        <f>2*0.95*5.67E-8*(((BS487+$B$7)+273)^4-(Y487+273)^4)</f>
        <v>0</v>
      </c>
      <c r="AH487">
        <f>W487+AG487+AE487+AF487</f>
        <v>0</v>
      </c>
      <c r="AI487">
        <f>BP487*AW487*(BK487-BJ487*(1000-AW487*BM487)/(1000-AW487*BL487))/(100*BD487)</f>
        <v>0</v>
      </c>
      <c r="AJ487">
        <f>1000*BP487*AW487*(BL487-BM487)/(100*BD487*(1000-AW487*BL487))</f>
        <v>0</v>
      </c>
      <c r="AK487">
        <f>(AL487 - AM487 - BQ487*1E3/(8.314*(BS487+273.15)) * AO487/BP487 * AN487) * BP487/(100*BD487) * (1000 - BM487)/1000</f>
        <v>0</v>
      </c>
      <c r="AL487">
        <v>1413.653965332953</v>
      </c>
      <c r="AM487">
        <v>1388.791515151515</v>
      </c>
      <c r="AN487">
        <v>2.594917135450483</v>
      </c>
      <c r="AO487">
        <v>66.78554749712461</v>
      </c>
      <c r="AP487">
        <f>(AR487 - AQ487 + BQ487*1E3/(8.314*(BS487+273.15)) * AT487/BP487 * AS487) * BP487/(100*BD487) * 1000/(1000 - AR487)</f>
        <v>0</v>
      </c>
      <c r="AQ487">
        <v>14.88210860218672</v>
      </c>
      <c r="AR487">
        <v>15.8387903030303</v>
      </c>
      <c r="AS487">
        <v>7.924037270979786E-05</v>
      </c>
      <c r="AT487">
        <v>79.48988405471586</v>
      </c>
      <c r="AU487">
        <v>0</v>
      </c>
      <c r="AV487">
        <v>0</v>
      </c>
      <c r="AW487">
        <f>IF(AU487*$H$13&gt;=AY487,1.0,(AY487/(AY487-AU487*$H$13)))</f>
        <v>0</v>
      </c>
      <c r="AX487">
        <f>(AW487-1)*100</f>
        <v>0</v>
      </c>
      <c r="AY487">
        <f>MAX(0,($B$13+$C$13*BX487)/(1+$D$13*BX487)*BQ487/(BS487+273)*$E$13)</f>
        <v>0</v>
      </c>
      <c r="AZ487">
        <f>$B$11*BY487+$C$11*BZ487+$F$11*CK487*(1-CN487)</f>
        <v>0</v>
      </c>
      <c r="BA487">
        <f>AZ487*BB487</f>
        <v>0</v>
      </c>
      <c r="BB487">
        <f>($B$11*$D$9+$C$11*$D$9+$F$11*((CX487+CP487)/MAX(CX487+CP487+CY487, 0.1)*$I$9+CY487/MAX(CX487+CP487+CY487, 0.1)*$J$9))/($B$11+$C$11+$F$11)</f>
        <v>0</v>
      </c>
      <c r="BC487">
        <f>($B$11*$K$9+$C$11*$K$9+$F$11*((CX487+CP487)/MAX(CX487+CP487+CY487, 0.1)*$P$9+CY487/MAX(CX487+CP487+CY487, 0.1)*$Q$9))/($B$11+$C$11+$F$11)</f>
        <v>0</v>
      </c>
      <c r="BD487">
        <v>6</v>
      </c>
      <c r="BE487">
        <v>0.5</v>
      </c>
      <c r="BF487" t="s">
        <v>361</v>
      </c>
      <c r="BG487">
        <v>2</v>
      </c>
      <c r="BH487" t="b">
        <v>1</v>
      </c>
      <c r="BI487">
        <v>1728495358.5</v>
      </c>
      <c r="BJ487">
        <v>1349.152222222222</v>
      </c>
      <c r="BK487">
        <v>1379.792222222222</v>
      </c>
      <c r="BL487">
        <v>15.82927407407407</v>
      </c>
      <c r="BM487">
        <v>14.8246037037037</v>
      </c>
      <c r="BN487">
        <v>1360.553333333334</v>
      </c>
      <c r="BO487">
        <v>15.91991481481482</v>
      </c>
      <c r="BP487">
        <v>600.0083703703704</v>
      </c>
      <c r="BQ487">
        <v>97.51551851851852</v>
      </c>
      <c r="BR487">
        <v>0.1000371814814815</v>
      </c>
      <c r="BS487">
        <v>24.6772037037037</v>
      </c>
      <c r="BT487">
        <v>25.04035185185185</v>
      </c>
      <c r="BU487">
        <v>999.9000000000001</v>
      </c>
      <c r="BV487">
        <v>0</v>
      </c>
      <c r="BW487">
        <v>0</v>
      </c>
      <c r="BX487">
        <v>9999.275185185184</v>
      </c>
      <c r="BY487">
        <v>0</v>
      </c>
      <c r="BZ487">
        <v>76.44495185185187</v>
      </c>
      <c r="CA487">
        <v>-30.63935925925926</v>
      </c>
      <c r="CB487">
        <v>1370.852592592592</v>
      </c>
      <c r="CC487">
        <v>1400.554814814815</v>
      </c>
      <c r="CD487">
        <v>1.00465562962963</v>
      </c>
      <c r="CE487">
        <v>1379.792222222222</v>
      </c>
      <c r="CF487">
        <v>14.8246037037037</v>
      </c>
      <c r="CG487">
        <v>1.543599259259259</v>
      </c>
      <c r="CH487">
        <v>1.44563</v>
      </c>
      <c r="CI487">
        <v>13.40700740740741</v>
      </c>
      <c r="CJ487">
        <v>12.40484814814815</v>
      </c>
      <c r="CK487">
        <v>1599.976666666666</v>
      </c>
      <c r="CL487">
        <v>0.6919938888888888</v>
      </c>
      <c r="CM487">
        <v>0.3080064074074074</v>
      </c>
      <c r="CN487">
        <v>0</v>
      </c>
      <c r="CO487">
        <v>2.237955555555556</v>
      </c>
      <c r="CP487">
        <v>0</v>
      </c>
      <c r="CQ487">
        <v>5362.008148148148</v>
      </c>
      <c r="CR487">
        <v>13789.95925925926</v>
      </c>
      <c r="CS487">
        <v>38.38648148148148</v>
      </c>
      <c r="CT487">
        <v>39.43699999999999</v>
      </c>
      <c r="CU487">
        <v>39.02755555555555</v>
      </c>
      <c r="CV487">
        <v>37.562</v>
      </c>
      <c r="CW487">
        <v>37.62959259259259</v>
      </c>
      <c r="CX487">
        <v>1107.174074074074</v>
      </c>
      <c r="CY487">
        <v>492.8025925925926</v>
      </c>
      <c r="CZ487">
        <v>0</v>
      </c>
      <c r="DA487">
        <v>1728495422.8</v>
      </c>
      <c r="DB487">
        <v>0</v>
      </c>
      <c r="DC487">
        <v>1728490956.5</v>
      </c>
      <c r="DD487" t="s">
        <v>362</v>
      </c>
      <c r="DE487">
        <v>1728490952.5</v>
      </c>
      <c r="DF487">
        <v>1728490956.5</v>
      </c>
      <c r="DG487">
        <v>1</v>
      </c>
      <c r="DH487">
        <v>-0.065</v>
      </c>
      <c r="DI487">
        <v>-0.008</v>
      </c>
      <c r="DJ487">
        <v>-3.246</v>
      </c>
      <c r="DK487">
        <v>-0.091</v>
      </c>
      <c r="DL487">
        <v>52</v>
      </c>
      <c r="DM487">
        <v>15</v>
      </c>
      <c r="DN487">
        <v>0.25</v>
      </c>
      <c r="DO487">
        <v>0.13</v>
      </c>
      <c r="DP487">
        <v>-30.6971725</v>
      </c>
      <c r="DQ487">
        <v>0.7860844277673975</v>
      </c>
      <c r="DR487">
        <v>0.1384895122157271</v>
      </c>
      <c r="DS487">
        <v>0</v>
      </c>
      <c r="DT487">
        <v>1.04185125</v>
      </c>
      <c r="DU487">
        <v>-0.6248925478424042</v>
      </c>
      <c r="DV487">
        <v>0.06061656458046347</v>
      </c>
      <c r="DW487">
        <v>0</v>
      </c>
      <c r="DX487">
        <v>0</v>
      </c>
      <c r="DY487">
        <v>2</v>
      </c>
      <c r="DZ487" t="s">
        <v>386</v>
      </c>
      <c r="EA487">
        <v>3.22996</v>
      </c>
      <c r="EB487">
        <v>2.70427</v>
      </c>
      <c r="EC487">
        <v>0.227365</v>
      </c>
      <c r="ED487">
        <v>0.229826</v>
      </c>
      <c r="EE487">
        <v>0.08316080000000001</v>
      </c>
      <c r="EF487">
        <v>0.07965120000000001</v>
      </c>
      <c r="EG487">
        <v>25360.9</v>
      </c>
      <c r="EH487">
        <v>24625.4</v>
      </c>
      <c r="EI487">
        <v>31435.9</v>
      </c>
      <c r="EJ487">
        <v>30313.3</v>
      </c>
      <c r="EK487">
        <v>38617.6</v>
      </c>
      <c r="EL487">
        <v>36892</v>
      </c>
      <c r="EM487">
        <v>44064.7</v>
      </c>
      <c r="EN487">
        <v>42325.5</v>
      </c>
      <c r="EO487">
        <v>2.15</v>
      </c>
      <c r="EP487">
        <v>1.85245</v>
      </c>
      <c r="EQ487">
        <v>0.0655539</v>
      </c>
      <c r="ER487">
        <v>0</v>
      </c>
      <c r="ES487">
        <v>23.977</v>
      </c>
      <c r="ET487">
        <v>999.9</v>
      </c>
      <c r="EU487">
        <v>69.2</v>
      </c>
      <c r="EV487">
        <v>25.7</v>
      </c>
      <c r="EW487">
        <v>23.5259</v>
      </c>
      <c r="EX487">
        <v>61.6519</v>
      </c>
      <c r="EY487">
        <v>24.387</v>
      </c>
      <c r="EZ487">
        <v>1</v>
      </c>
      <c r="FA487">
        <v>0.0085874</v>
      </c>
      <c r="FB487">
        <v>2.2886</v>
      </c>
      <c r="FC487">
        <v>20.1836</v>
      </c>
      <c r="FD487">
        <v>5.21684</v>
      </c>
      <c r="FE487">
        <v>11.998</v>
      </c>
      <c r="FF487">
        <v>4.964</v>
      </c>
      <c r="FG487">
        <v>3.29548</v>
      </c>
      <c r="FH487">
        <v>9999</v>
      </c>
      <c r="FI487">
        <v>9999</v>
      </c>
      <c r="FJ487">
        <v>9999</v>
      </c>
      <c r="FK487">
        <v>149.2</v>
      </c>
      <c r="FL487">
        <v>4.97096</v>
      </c>
      <c r="FM487">
        <v>1.86768</v>
      </c>
      <c r="FN487">
        <v>1.85898</v>
      </c>
      <c r="FO487">
        <v>1.86512</v>
      </c>
      <c r="FP487">
        <v>1.8631</v>
      </c>
      <c r="FQ487">
        <v>1.86447</v>
      </c>
      <c r="FR487">
        <v>1.85989</v>
      </c>
      <c r="FS487">
        <v>1.86401</v>
      </c>
      <c r="FT487">
        <v>0</v>
      </c>
      <c r="FU487">
        <v>0</v>
      </c>
      <c r="FV487">
        <v>0</v>
      </c>
      <c r="FW487">
        <v>0</v>
      </c>
      <c r="FX487" t="s">
        <v>364</v>
      </c>
      <c r="FY487" t="s">
        <v>365</v>
      </c>
      <c r="FZ487" t="s">
        <v>366</v>
      </c>
      <c r="GA487" t="s">
        <v>366</v>
      </c>
      <c r="GB487" t="s">
        <v>366</v>
      </c>
      <c r="GC487" t="s">
        <v>366</v>
      </c>
      <c r="GD487">
        <v>0</v>
      </c>
      <c r="GE487">
        <v>100</v>
      </c>
      <c r="GF487">
        <v>100</v>
      </c>
      <c r="GG487">
        <v>-11.5</v>
      </c>
      <c r="GH487">
        <v>-0.0907</v>
      </c>
      <c r="GI487">
        <v>-2.868309889394353</v>
      </c>
      <c r="GJ487">
        <v>-0.006773961979547998</v>
      </c>
      <c r="GK487">
        <v>-8.296070481250098E-08</v>
      </c>
      <c r="GL487">
        <v>3.322967193956903E-10</v>
      </c>
      <c r="GM487">
        <v>-0.07871069313407227</v>
      </c>
      <c r="GN487">
        <v>-0.00208336341840114</v>
      </c>
      <c r="GO487">
        <v>8.801746095907445E-05</v>
      </c>
      <c r="GP487">
        <v>-2.677693255255651E-07</v>
      </c>
      <c r="GQ487">
        <v>3</v>
      </c>
      <c r="GR487">
        <v>2052</v>
      </c>
      <c r="GS487">
        <v>2</v>
      </c>
      <c r="GT487">
        <v>18</v>
      </c>
      <c r="GU487">
        <v>73.59999999999999</v>
      </c>
      <c r="GV487">
        <v>73.5</v>
      </c>
      <c r="GW487">
        <v>2.98218</v>
      </c>
      <c r="GX487">
        <v>2.36328</v>
      </c>
      <c r="GY487">
        <v>1.44775</v>
      </c>
      <c r="GZ487">
        <v>2.32178</v>
      </c>
      <c r="HA487">
        <v>1.55151</v>
      </c>
      <c r="HB487">
        <v>2.40356</v>
      </c>
      <c r="HC487">
        <v>30.9119</v>
      </c>
      <c r="HD487">
        <v>14.2459</v>
      </c>
      <c r="HE487">
        <v>18</v>
      </c>
      <c r="HF487">
        <v>617.754</v>
      </c>
      <c r="HG487">
        <v>428.458</v>
      </c>
      <c r="HH487">
        <v>20.7658</v>
      </c>
      <c r="HI487">
        <v>26.9739</v>
      </c>
      <c r="HJ487">
        <v>30.0007</v>
      </c>
      <c r="HK487">
        <v>26.9523</v>
      </c>
      <c r="HL487">
        <v>26.8908</v>
      </c>
      <c r="HM487">
        <v>59.7227</v>
      </c>
      <c r="HN487">
        <v>44.2019</v>
      </c>
      <c r="HO487">
        <v>0</v>
      </c>
      <c r="HP487">
        <v>20.7195</v>
      </c>
      <c r="HQ487">
        <v>1413.89</v>
      </c>
      <c r="HR487">
        <v>14.9691</v>
      </c>
      <c r="HS487">
        <v>99.7714</v>
      </c>
      <c r="HT487">
        <v>101.141</v>
      </c>
    </row>
    <row r="488" spans="1:228">
      <c r="A488">
        <v>472</v>
      </c>
      <c r="B488">
        <v>1728495371</v>
      </c>
      <c r="C488">
        <v>4433.5</v>
      </c>
      <c r="D488" t="s">
        <v>1314</v>
      </c>
      <c r="E488" t="s">
        <v>1315</v>
      </c>
      <c r="F488">
        <v>5</v>
      </c>
      <c r="G488" t="s">
        <v>357</v>
      </c>
      <c r="H488" t="s">
        <v>1090</v>
      </c>
      <c r="I488" t="s">
        <v>359</v>
      </c>
      <c r="J488" t="s">
        <v>1091</v>
      </c>
      <c r="K488">
        <v>1728495363.214286</v>
      </c>
      <c r="L488">
        <f>(M488)/1000</f>
        <v>0</v>
      </c>
      <c r="M488">
        <f>IF(BH488, AP488, AJ488)</f>
        <v>0</v>
      </c>
      <c r="N488">
        <f>IF(BH488, AK488, AI488)</f>
        <v>0</v>
      </c>
      <c r="O488">
        <f>BJ488 - IF(AW488&gt;1, N488*BD488*100.0/(AY488), 0)</f>
        <v>0</v>
      </c>
      <c r="P488">
        <f>((V488-L488/2)*O488-N488)/(V488+L488/2)</f>
        <v>0</v>
      </c>
      <c r="Q488">
        <f>P488*(BQ488+BR488)/1000.0</f>
        <v>0</v>
      </c>
      <c r="R488">
        <f>(BJ488 - IF(AW488&gt;1, N488*BD488*100.0/(AY488), 0))*(BQ488+BR488)/1000.0</f>
        <v>0</v>
      </c>
      <c r="S488">
        <f>2.0/((1/U488-1/T488)+SIGN(U488)*SQRT((1/U488-1/T488)*(1/U488-1/T488) + 4*BE488/((BE488+1)*(BE488+1))*(2*1/U488*1/T488-1/T488*1/T488)))</f>
        <v>0</v>
      </c>
      <c r="T488">
        <f>IF(LEFT(BF488,1)&lt;&gt;"0",IF(LEFT(BF488,1)="1",3.0,BG488),$D$5+$E$5*(BX488*BQ488/($K$5*1000))+$F$5*(BX488*BQ488/($K$5*1000))*MAX(MIN(BD488,$J$5),$I$5)*MAX(MIN(BD488,$J$5),$I$5)+$G$5*MAX(MIN(BD488,$J$5),$I$5)*(BX488*BQ488/($K$5*1000))+$H$5*(BX488*BQ488/($K$5*1000))*(BX488*BQ488/($K$5*1000)))</f>
        <v>0</v>
      </c>
      <c r="U488">
        <f>L488*(1000-(1000*0.61365*exp(17.502*Y488/(240.97+Y488))/(BQ488+BR488)+BL488)/2)/(1000*0.61365*exp(17.502*Y488/(240.97+Y488))/(BQ488+BR488)-BL488)</f>
        <v>0</v>
      </c>
      <c r="V488">
        <f>1/((BE488+1)/(S488/1.6)+1/(T488/1.37)) + BE488/((BE488+1)/(S488/1.6) + BE488/(T488/1.37))</f>
        <v>0</v>
      </c>
      <c r="W488">
        <f>(AZ488*BC488)</f>
        <v>0</v>
      </c>
      <c r="X488">
        <f>(BS488+(W488+2*0.95*5.67E-8*(((BS488+$B$7)+273)^4-(BS488+273)^4)-44100*L488)/(1.84*29.3*T488+8*0.95*5.67E-8*(BS488+273)^3))</f>
        <v>0</v>
      </c>
      <c r="Y488">
        <f>($C$7*BT488+$D$7*BU488+$E$7*X488)</f>
        <v>0</v>
      </c>
      <c r="Z488">
        <f>0.61365*exp(17.502*Y488/(240.97+Y488))</f>
        <v>0</v>
      </c>
      <c r="AA488">
        <f>(AB488/AC488*100)</f>
        <v>0</v>
      </c>
      <c r="AB488">
        <f>BL488*(BQ488+BR488)/1000</f>
        <v>0</v>
      </c>
      <c r="AC488">
        <f>0.61365*exp(17.502*BS488/(240.97+BS488))</f>
        <v>0</v>
      </c>
      <c r="AD488">
        <f>(Z488-BL488*(BQ488+BR488)/1000)</f>
        <v>0</v>
      </c>
      <c r="AE488">
        <f>(-L488*44100)</f>
        <v>0</v>
      </c>
      <c r="AF488">
        <f>2*29.3*T488*0.92*(BS488-Y488)</f>
        <v>0</v>
      </c>
      <c r="AG488">
        <f>2*0.95*5.67E-8*(((BS488+$B$7)+273)^4-(Y488+273)^4)</f>
        <v>0</v>
      </c>
      <c r="AH488">
        <f>W488+AG488+AE488+AF488</f>
        <v>0</v>
      </c>
      <c r="AI488">
        <f>BP488*AW488*(BK488-BJ488*(1000-AW488*BM488)/(1000-AW488*BL488))/(100*BD488)</f>
        <v>0</v>
      </c>
      <c r="AJ488">
        <f>1000*BP488*AW488*(BL488-BM488)/(100*BD488*(1000-AW488*BL488))</f>
        <v>0</v>
      </c>
      <c r="AK488">
        <f>(AL488 - AM488 - BQ488*1E3/(8.314*(BS488+273.15)) * AO488/BP488 * AN488) * BP488/(100*BD488) * (1000 - BM488)/1000</f>
        <v>0</v>
      </c>
      <c r="AL488">
        <v>1426.394276137138</v>
      </c>
      <c r="AM488">
        <v>1401.763151515152</v>
      </c>
      <c r="AN488">
        <v>2.601411314074546</v>
      </c>
      <c r="AO488">
        <v>66.78554749712461</v>
      </c>
      <c r="AP488">
        <f>(AR488 - AQ488 + BQ488*1E3/(8.314*(BS488+273.15)) * AT488/BP488 * AS488) * BP488/(100*BD488) * 1000/(1000 - AR488)</f>
        <v>0</v>
      </c>
      <c r="AQ488">
        <v>14.89716688574037</v>
      </c>
      <c r="AR488">
        <v>15.84306606060606</v>
      </c>
      <c r="AS488">
        <v>1.863300208537761E-05</v>
      </c>
      <c r="AT488">
        <v>79.48988405471586</v>
      </c>
      <c r="AU488">
        <v>0</v>
      </c>
      <c r="AV488">
        <v>0</v>
      </c>
      <c r="AW488">
        <f>IF(AU488*$H$13&gt;=AY488,1.0,(AY488/(AY488-AU488*$H$13)))</f>
        <v>0</v>
      </c>
      <c r="AX488">
        <f>(AW488-1)*100</f>
        <v>0</v>
      </c>
      <c r="AY488">
        <f>MAX(0,($B$13+$C$13*BX488)/(1+$D$13*BX488)*BQ488/(BS488+273)*$E$13)</f>
        <v>0</v>
      </c>
      <c r="AZ488">
        <f>$B$11*BY488+$C$11*BZ488+$F$11*CK488*(1-CN488)</f>
        <v>0</v>
      </c>
      <c r="BA488">
        <f>AZ488*BB488</f>
        <v>0</v>
      </c>
      <c r="BB488">
        <f>($B$11*$D$9+$C$11*$D$9+$F$11*((CX488+CP488)/MAX(CX488+CP488+CY488, 0.1)*$I$9+CY488/MAX(CX488+CP488+CY488, 0.1)*$J$9))/($B$11+$C$11+$F$11)</f>
        <v>0</v>
      </c>
      <c r="BC488">
        <f>($B$11*$K$9+$C$11*$K$9+$F$11*((CX488+CP488)/MAX(CX488+CP488+CY488, 0.1)*$P$9+CY488/MAX(CX488+CP488+CY488, 0.1)*$Q$9))/($B$11+$C$11+$F$11)</f>
        <v>0</v>
      </c>
      <c r="BD488">
        <v>6</v>
      </c>
      <c r="BE488">
        <v>0.5</v>
      </c>
      <c r="BF488" t="s">
        <v>361</v>
      </c>
      <c r="BG488">
        <v>2</v>
      </c>
      <c r="BH488" t="b">
        <v>1</v>
      </c>
      <c r="BI488">
        <v>1728495363.214286</v>
      </c>
      <c r="BJ488">
        <v>1361.035714285714</v>
      </c>
      <c r="BK488">
        <v>1391.618928571429</v>
      </c>
      <c r="BL488">
        <v>15.83268214285714</v>
      </c>
      <c r="BM488">
        <v>14.86338571428571</v>
      </c>
      <c r="BN488">
        <v>1372.498571428571</v>
      </c>
      <c r="BO488">
        <v>15.92333214285714</v>
      </c>
      <c r="BP488">
        <v>600.0112142857142</v>
      </c>
      <c r="BQ488">
        <v>97.5162</v>
      </c>
      <c r="BR488">
        <v>0.1000581428571428</v>
      </c>
      <c r="BS488">
        <v>24.67790357142857</v>
      </c>
      <c r="BT488">
        <v>25.04636071428571</v>
      </c>
      <c r="BU488">
        <v>999.9000000000002</v>
      </c>
      <c r="BV488">
        <v>0</v>
      </c>
      <c r="BW488">
        <v>0</v>
      </c>
      <c r="BX488">
        <v>10000.285</v>
      </c>
      <c r="BY488">
        <v>0</v>
      </c>
      <c r="BZ488">
        <v>76.46422857142856</v>
      </c>
      <c r="CA488">
        <v>-30.58283571428572</v>
      </c>
      <c r="CB488">
        <v>1382.931428571429</v>
      </c>
      <c r="CC488">
        <v>1412.615</v>
      </c>
      <c r="CD488">
        <v>0.9693003214285715</v>
      </c>
      <c r="CE488">
        <v>1391.618928571429</v>
      </c>
      <c r="CF488">
        <v>14.86338571428571</v>
      </c>
      <c r="CG488">
        <v>1.543942857142857</v>
      </c>
      <c r="CH488">
        <v>1.449421071428571</v>
      </c>
      <c r="CI488">
        <v>13.41042857142857</v>
      </c>
      <c r="CJ488">
        <v>12.44474285714286</v>
      </c>
      <c r="CK488">
        <v>1599.977142857143</v>
      </c>
      <c r="CL488">
        <v>0.691993214285714</v>
      </c>
      <c r="CM488">
        <v>0.3080070714285714</v>
      </c>
      <c r="CN488">
        <v>0</v>
      </c>
      <c r="CO488">
        <v>2.305003571428571</v>
      </c>
      <c r="CP488">
        <v>0</v>
      </c>
      <c r="CQ488">
        <v>5356.401428571429</v>
      </c>
      <c r="CR488">
        <v>13789.96071428572</v>
      </c>
      <c r="CS488">
        <v>38.36375</v>
      </c>
      <c r="CT488">
        <v>39.42371428571429</v>
      </c>
      <c r="CU488">
        <v>38.99535714285714</v>
      </c>
      <c r="CV488">
        <v>37.562</v>
      </c>
      <c r="CW488">
        <v>37.616</v>
      </c>
      <c r="CX488">
        <v>1107.173571428571</v>
      </c>
      <c r="CY488">
        <v>492.8035714285714</v>
      </c>
      <c r="CZ488">
        <v>0</v>
      </c>
      <c r="DA488">
        <v>1728495427.6</v>
      </c>
      <c r="DB488">
        <v>0</v>
      </c>
      <c r="DC488">
        <v>1728490956.5</v>
      </c>
      <c r="DD488" t="s">
        <v>362</v>
      </c>
      <c r="DE488">
        <v>1728490952.5</v>
      </c>
      <c r="DF488">
        <v>1728490956.5</v>
      </c>
      <c r="DG488">
        <v>1</v>
      </c>
      <c r="DH488">
        <v>-0.065</v>
      </c>
      <c r="DI488">
        <v>-0.008</v>
      </c>
      <c r="DJ488">
        <v>-3.246</v>
      </c>
      <c r="DK488">
        <v>-0.091</v>
      </c>
      <c r="DL488">
        <v>52</v>
      </c>
      <c r="DM488">
        <v>15</v>
      </c>
      <c r="DN488">
        <v>0.25</v>
      </c>
      <c r="DO488">
        <v>0.13</v>
      </c>
      <c r="DP488">
        <v>-30.6018625</v>
      </c>
      <c r="DQ488">
        <v>0.4882953095684944</v>
      </c>
      <c r="DR488">
        <v>0.09340925191730196</v>
      </c>
      <c r="DS488">
        <v>0</v>
      </c>
      <c r="DT488">
        <v>0.99143235</v>
      </c>
      <c r="DU488">
        <v>-0.4859206153846172</v>
      </c>
      <c r="DV488">
        <v>0.0491350738228559</v>
      </c>
      <c r="DW488">
        <v>0</v>
      </c>
      <c r="DX488">
        <v>0</v>
      </c>
      <c r="DY488">
        <v>2</v>
      </c>
      <c r="DZ488" t="s">
        <v>386</v>
      </c>
      <c r="EA488">
        <v>3.2299</v>
      </c>
      <c r="EB488">
        <v>2.7046</v>
      </c>
      <c r="EC488">
        <v>0.228655</v>
      </c>
      <c r="ED488">
        <v>0.231071</v>
      </c>
      <c r="EE488">
        <v>0.0831718</v>
      </c>
      <c r="EF488">
        <v>0.07969279999999999</v>
      </c>
      <c r="EG488">
        <v>25318.5</v>
      </c>
      <c r="EH488">
        <v>24585.2</v>
      </c>
      <c r="EI488">
        <v>31435.9</v>
      </c>
      <c r="EJ488">
        <v>30313</v>
      </c>
      <c r="EK488">
        <v>38617</v>
      </c>
      <c r="EL488">
        <v>36889.9</v>
      </c>
      <c r="EM488">
        <v>44064.5</v>
      </c>
      <c r="EN488">
        <v>42325</v>
      </c>
      <c r="EO488">
        <v>2.1498</v>
      </c>
      <c r="EP488">
        <v>1.8523</v>
      </c>
      <c r="EQ488">
        <v>0.0653714</v>
      </c>
      <c r="ER488">
        <v>0</v>
      </c>
      <c r="ES488">
        <v>23.9871</v>
      </c>
      <c r="ET488">
        <v>999.9</v>
      </c>
      <c r="EU488">
        <v>69.2</v>
      </c>
      <c r="EV488">
        <v>25.7</v>
      </c>
      <c r="EW488">
        <v>23.5236</v>
      </c>
      <c r="EX488">
        <v>61.5119</v>
      </c>
      <c r="EY488">
        <v>24.5833</v>
      </c>
      <c r="EZ488">
        <v>1</v>
      </c>
      <c r="FA488">
        <v>0.009197159999999999</v>
      </c>
      <c r="FB488">
        <v>2.35615</v>
      </c>
      <c r="FC488">
        <v>20.1823</v>
      </c>
      <c r="FD488">
        <v>5.21684</v>
      </c>
      <c r="FE488">
        <v>11.998</v>
      </c>
      <c r="FF488">
        <v>4.96415</v>
      </c>
      <c r="FG488">
        <v>3.29558</v>
      </c>
      <c r="FH488">
        <v>9999</v>
      </c>
      <c r="FI488">
        <v>9999</v>
      </c>
      <c r="FJ488">
        <v>9999</v>
      </c>
      <c r="FK488">
        <v>149.2</v>
      </c>
      <c r="FL488">
        <v>4.97095</v>
      </c>
      <c r="FM488">
        <v>1.86768</v>
      </c>
      <c r="FN488">
        <v>1.85898</v>
      </c>
      <c r="FO488">
        <v>1.86511</v>
      </c>
      <c r="FP488">
        <v>1.8631</v>
      </c>
      <c r="FQ488">
        <v>1.86447</v>
      </c>
      <c r="FR488">
        <v>1.85989</v>
      </c>
      <c r="FS488">
        <v>1.86401</v>
      </c>
      <c r="FT488">
        <v>0</v>
      </c>
      <c r="FU488">
        <v>0</v>
      </c>
      <c r="FV488">
        <v>0</v>
      </c>
      <c r="FW488">
        <v>0</v>
      </c>
      <c r="FX488" t="s">
        <v>364</v>
      </c>
      <c r="FY488" t="s">
        <v>365</v>
      </c>
      <c r="FZ488" t="s">
        <v>366</v>
      </c>
      <c r="GA488" t="s">
        <v>366</v>
      </c>
      <c r="GB488" t="s">
        <v>366</v>
      </c>
      <c r="GC488" t="s">
        <v>366</v>
      </c>
      <c r="GD488">
        <v>0</v>
      </c>
      <c r="GE488">
        <v>100</v>
      </c>
      <c r="GF488">
        <v>100</v>
      </c>
      <c r="GG488">
        <v>-11.56</v>
      </c>
      <c r="GH488">
        <v>-0.0907</v>
      </c>
      <c r="GI488">
        <v>-2.868309889394353</v>
      </c>
      <c r="GJ488">
        <v>-0.006773961979547998</v>
      </c>
      <c r="GK488">
        <v>-8.296070481250098E-08</v>
      </c>
      <c r="GL488">
        <v>3.322967193956903E-10</v>
      </c>
      <c r="GM488">
        <v>-0.07871069313407227</v>
      </c>
      <c r="GN488">
        <v>-0.00208336341840114</v>
      </c>
      <c r="GO488">
        <v>8.801746095907445E-05</v>
      </c>
      <c r="GP488">
        <v>-2.677693255255651E-07</v>
      </c>
      <c r="GQ488">
        <v>3</v>
      </c>
      <c r="GR488">
        <v>2052</v>
      </c>
      <c r="GS488">
        <v>2</v>
      </c>
      <c r="GT488">
        <v>18</v>
      </c>
      <c r="GU488">
        <v>73.59999999999999</v>
      </c>
      <c r="GV488">
        <v>73.59999999999999</v>
      </c>
      <c r="GW488">
        <v>3.00171</v>
      </c>
      <c r="GX488">
        <v>2.35718</v>
      </c>
      <c r="GY488">
        <v>1.44897</v>
      </c>
      <c r="GZ488">
        <v>2.32178</v>
      </c>
      <c r="HA488">
        <v>1.55151</v>
      </c>
      <c r="HB488">
        <v>2.31934</v>
      </c>
      <c r="HC488">
        <v>30.9119</v>
      </c>
      <c r="HD488">
        <v>14.2283</v>
      </c>
      <c r="HE488">
        <v>18</v>
      </c>
      <c r="HF488">
        <v>617.663</v>
      </c>
      <c r="HG488">
        <v>428.412</v>
      </c>
      <c r="HH488">
        <v>20.7184</v>
      </c>
      <c r="HI488">
        <v>26.9785</v>
      </c>
      <c r="HJ488">
        <v>30.0007</v>
      </c>
      <c r="HK488">
        <v>26.9575</v>
      </c>
      <c r="HL488">
        <v>26.8964</v>
      </c>
      <c r="HM488">
        <v>60.1257</v>
      </c>
      <c r="HN488">
        <v>43.9266</v>
      </c>
      <c r="HO488">
        <v>0</v>
      </c>
      <c r="HP488">
        <v>20.6648</v>
      </c>
      <c r="HQ488">
        <v>1423.91</v>
      </c>
      <c r="HR488">
        <v>15.0009</v>
      </c>
      <c r="HS488">
        <v>99.7711</v>
      </c>
      <c r="HT488">
        <v>101.14</v>
      </c>
    </row>
    <row r="489" spans="1:228">
      <c r="A489">
        <v>473</v>
      </c>
      <c r="B489">
        <v>1728495376</v>
      </c>
      <c r="C489">
        <v>4438.5</v>
      </c>
      <c r="D489" t="s">
        <v>1316</v>
      </c>
      <c r="E489" t="s">
        <v>1317</v>
      </c>
      <c r="F489">
        <v>5</v>
      </c>
      <c r="G489" t="s">
        <v>357</v>
      </c>
      <c r="H489" t="s">
        <v>1090</v>
      </c>
      <c r="I489" t="s">
        <v>359</v>
      </c>
      <c r="J489" t="s">
        <v>1091</v>
      </c>
      <c r="K489">
        <v>1728495368.5</v>
      </c>
      <c r="L489">
        <f>(M489)/1000</f>
        <v>0</v>
      </c>
      <c r="M489">
        <f>IF(BH489, AP489, AJ489)</f>
        <v>0</v>
      </c>
      <c r="N489">
        <f>IF(BH489, AK489, AI489)</f>
        <v>0</v>
      </c>
      <c r="O489">
        <f>BJ489 - IF(AW489&gt;1, N489*BD489*100.0/(AY489), 0)</f>
        <v>0</v>
      </c>
      <c r="P489">
        <f>((V489-L489/2)*O489-N489)/(V489+L489/2)</f>
        <v>0</v>
      </c>
      <c r="Q489">
        <f>P489*(BQ489+BR489)/1000.0</f>
        <v>0</v>
      </c>
      <c r="R489">
        <f>(BJ489 - IF(AW489&gt;1, N489*BD489*100.0/(AY489), 0))*(BQ489+BR489)/1000.0</f>
        <v>0</v>
      </c>
      <c r="S489">
        <f>2.0/((1/U489-1/T489)+SIGN(U489)*SQRT((1/U489-1/T489)*(1/U489-1/T489) + 4*BE489/((BE489+1)*(BE489+1))*(2*1/U489*1/T489-1/T489*1/T489)))</f>
        <v>0</v>
      </c>
      <c r="T489">
        <f>IF(LEFT(BF489,1)&lt;&gt;"0",IF(LEFT(BF489,1)="1",3.0,BG489),$D$5+$E$5*(BX489*BQ489/($K$5*1000))+$F$5*(BX489*BQ489/($K$5*1000))*MAX(MIN(BD489,$J$5),$I$5)*MAX(MIN(BD489,$J$5),$I$5)+$G$5*MAX(MIN(BD489,$J$5),$I$5)*(BX489*BQ489/($K$5*1000))+$H$5*(BX489*BQ489/($K$5*1000))*(BX489*BQ489/($K$5*1000)))</f>
        <v>0</v>
      </c>
      <c r="U489">
        <f>L489*(1000-(1000*0.61365*exp(17.502*Y489/(240.97+Y489))/(BQ489+BR489)+BL489)/2)/(1000*0.61365*exp(17.502*Y489/(240.97+Y489))/(BQ489+BR489)-BL489)</f>
        <v>0</v>
      </c>
      <c r="V489">
        <f>1/((BE489+1)/(S489/1.6)+1/(T489/1.37)) + BE489/((BE489+1)/(S489/1.6) + BE489/(T489/1.37))</f>
        <v>0</v>
      </c>
      <c r="W489">
        <f>(AZ489*BC489)</f>
        <v>0</v>
      </c>
      <c r="X489">
        <f>(BS489+(W489+2*0.95*5.67E-8*(((BS489+$B$7)+273)^4-(BS489+273)^4)-44100*L489)/(1.84*29.3*T489+8*0.95*5.67E-8*(BS489+273)^3))</f>
        <v>0</v>
      </c>
      <c r="Y489">
        <f>($C$7*BT489+$D$7*BU489+$E$7*X489)</f>
        <v>0</v>
      </c>
      <c r="Z489">
        <f>0.61365*exp(17.502*Y489/(240.97+Y489))</f>
        <v>0</v>
      </c>
      <c r="AA489">
        <f>(AB489/AC489*100)</f>
        <v>0</v>
      </c>
      <c r="AB489">
        <f>BL489*(BQ489+BR489)/1000</f>
        <v>0</v>
      </c>
      <c r="AC489">
        <f>0.61365*exp(17.502*BS489/(240.97+BS489))</f>
        <v>0</v>
      </c>
      <c r="AD489">
        <f>(Z489-BL489*(BQ489+BR489)/1000)</f>
        <v>0</v>
      </c>
      <c r="AE489">
        <f>(-L489*44100)</f>
        <v>0</v>
      </c>
      <c r="AF489">
        <f>2*29.3*T489*0.92*(BS489-Y489)</f>
        <v>0</v>
      </c>
      <c r="AG489">
        <f>2*0.95*5.67E-8*(((BS489+$B$7)+273)^4-(Y489+273)^4)</f>
        <v>0</v>
      </c>
      <c r="AH489">
        <f>W489+AG489+AE489+AF489</f>
        <v>0</v>
      </c>
      <c r="AI489">
        <f>BP489*AW489*(BK489-BJ489*(1000-AW489*BM489)/(1000-AW489*BL489))/(100*BD489)</f>
        <v>0</v>
      </c>
      <c r="AJ489">
        <f>1000*BP489*AW489*(BL489-BM489)/(100*BD489*(1000-AW489*BL489))</f>
        <v>0</v>
      </c>
      <c r="AK489">
        <f>(AL489 - AM489 - BQ489*1E3/(8.314*(BS489+273.15)) * AO489/BP489 * AN489) * BP489/(100*BD489) * (1000 - BM489)/1000</f>
        <v>0</v>
      </c>
      <c r="AL489">
        <v>1439.034756436468</v>
      </c>
      <c r="AM489">
        <v>1414.645757575757</v>
      </c>
      <c r="AN489">
        <v>2.543598592591278</v>
      </c>
      <c r="AO489">
        <v>66.78554749712461</v>
      </c>
      <c r="AP489">
        <f>(AR489 - AQ489 + BQ489*1E3/(8.314*(BS489+273.15)) * AT489/BP489 * AS489) * BP489/(100*BD489) * 1000/(1000 - AR489)</f>
        <v>0</v>
      </c>
      <c r="AQ489">
        <v>14.92358121810512</v>
      </c>
      <c r="AR489">
        <v>15.84205333333333</v>
      </c>
      <c r="AS489">
        <v>-1.911932000355378E-05</v>
      </c>
      <c r="AT489">
        <v>79.48988405471586</v>
      </c>
      <c r="AU489">
        <v>0</v>
      </c>
      <c r="AV489">
        <v>0</v>
      </c>
      <c r="AW489">
        <f>IF(AU489*$H$13&gt;=AY489,1.0,(AY489/(AY489-AU489*$H$13)))</f>
        <v>0</v>
      </c>
      <c r="AX489">
        <f>(AW489-1)*100</f>
        <v>0</v>
      </c>
      <c r="AY489">
        <f>MAX(0,($B$13+$C$13*BX489)/(1+$D$13*BX489)*BQ489/(BS489+273)*$E$13)</f>
        <v>0</v>
      </c>
      <c r="AZ489">
        <f>$B$11*BY489+$C$11*BZ489+$F$11*CK489*(1-CN489)</f>
        <v>0</v>
      </c>
      <c r="BA489">
        <f>AZ489*BB489</f>
        <v>0</v>
      </c>
      <c r="BB489">
        <f>($B$11*$D$9+$C$11*$D$9+$F$11*((CX489+CP489)/MAX(CX489+CP489+CY489, 0.1)*$I$9+CY489/MAX(CX489+CP489+CY489, 0.1)*$J$9))/($B$11+$C$11+$F$11)</f>
        <v>0</v>
      </c>
      <c r="BC489">
        <f>($B$11*$K$9+$C$11*$K$9+$F$11*((CX489+CP489)/MAX(CX489+CP489+CY489, 0.1)*$P$9+CY489/MAX(CX489+CP489+CY489, 0.1)*$Q$9))/($B$11+$C$11+$F$11)</f>
        <v>0</v>
      </c>
      <c r="BD489">
        <v>6</v>
      </c>
      <c r="BE489">
        <v>0.5</v>
      </c>
      <c r="BF489" t="s">
        <v>361</v>
      </c>
      <c r="BG489">
        <v>2</v>
      </c>
      <c r="BH489" t="b">
        <v>1</v>
      </c>
      <c r="BI489">
        <v>1728495368.5</v>
      </c>
      <c r="BJ489">
        <v>1374.454814814815</v>
      </c>
      <c r="BK489">
        <v>1404.872222222222</v>
      </c>
      <c r="BL489">
        <v>15.83868518518519</v>
      </c>
      <c r="BM489">
        <v>14.90270740740741</v>
      </c>
      <c r="BN489">
        <v>1385.984814814815</v>
      </c>
      <c r="BO489">
        <v>15.92933703703704</v>
      </c>
      <c r="BP489">
        <v>600.0305925925926</v>
      </c>
      <c r="BQ489">
        <v>97.51610370370369</v>
      </c>
      <c r="BR489">
        <v>0.1000206296296296</v>
      </c>
      <c r="BS489">
        <v>24.67823703703704</v>
      </c>
      <c r="BT489">
        <v>25.05345555555555</v>
      </c>
      <c r="BU489">
        <v>999.9000000000001</v>
      </c>
      <c r="BV489">
        <v>0</v>
      </c>
      <c r="BW489">
        <v>0</v>
      </c>
      <c r="BX489">
        <v>10006.13333333333</v>
      </c>
      <c r="BY489">
        <v>0</v>
      </c>
      <c r="BZ489">
        <v>76.50822962962964</v>
      </c>
      <c r="CA489">
        <v>-30.41876296296296</v>
      </c>
      <c r="CB489">
        <v>1396.573703703703</v>
      </c>
      <c r="CC489">
        <v>1426.125185185185</v>
      </c>
      <c r="CD489">
        <v>0.9359793703703704</v>
      </c>
      <c r="CE489">
        <v>1404.872222222222</v>
      </c>
      <c r="CF489">
        <v>14.90270740740741</v>
      </c>
      <c r="CG489">
        <v>1.544527407407407</v>
      </c>
      <c r="CH489">
        <v>1.453254814814814</v>
      </c>
      <c r="CI489">
        <v>13.41622962962963</v>
      </c>
      <c r="CJ489">
        <v>12.4849962962963</v>
      </c>
      <c r="CK489">
        <v>1599.994814814815</v>
      </c>
      <c r="CL489">
        <v>0.6919968518518517</v>
      </c>
      <c r="CM489">
        <v>0.3080034814814815</v>
      </c>
      <c r="CN489">
        <v>0</v>
      </c>
      <c r="CO489">
        <v>2.305722222222222</v>
      </c>
      <c r="CP489">
        <v>0</v>
      </c>
      <c r="CQ489">
        <v>5350.042962962963</v>
      </c>
      <c r="CR489">
        <v>13790.14444444444</v>
      </c>
      <c r="CS489">
        <v>38.34233333333333</v>
      </c>
      <c r="CT489">
        <v>39.40255555555555</v>
      </c>
      <c r="CU489">
        <v>38.965</v>
      </c>
      <c r="CV489">
        <v>37.55740740740741</v>
      </c>
      <c r="CW489">
        <v>37.59466666666666</v>
      </c>
      <c r="CX489">
        <v>1107.191111111111</v>
      </c>
      <c r="CY489">
        <v>492.8037037037037</v>
      </c>
      <c r="CZ489">
        <v>0</v>
      </c>
      <c r="DA489">
        <v>1728495433</v>
      </c>
      <c r="DB489">
        <v>0</v>
      </c>
      <c r="DC489">
        <v>1728490956.5</v>
      </c>
      <c r="DD489" t="s">
        <v>362</v>
      </c>
      <c r="DE489">
        <v>1728490952.5</v>
      </c>
      <c r="DF489">
        <v>1728490956.5</v>
      </c>
      <c r="DG489">
        <v>1</v>
      </c>
      <c r="DH489">
        <v>-0.065</v>
      </c>
      <c r="DI489">
        <v>-0.008</v>
      </c>
      <c r="DJ489">
        <v>-3.246</v>
      </c>
      <c r="DK489">
        <v>-0.091</v>
      </c>
      <c r="DL489">
        <v>52</v>
      </c>
      <c r="DM489">
        <v>15</v>
      </c>
      <c r="DN489">
        <v>0.25</v>
      </c>
      <c r="DO489">
        <v>0.13</v>
      </c>
      <c r="DP489">
        <v>-30.4651525</v>
      </c>
      <c r="DQ489">
        <v>1.966022138836876</v>
      </c>
      <c r="DR489">
        <v>0.2354342731926472</v>
      </c>
      <c r="DS489">
        <v>0</v>
      </c>
      <c r="DT489">
        <v>0.9553399500000002</v>
      </c>
      <c r="DU489">
        <v>-0.3487309193245818</v>
      </c>
      <c r="DV489">
        <v>0.03605082059742192</v>
      </c>
      <c r="DW489">
        <v>0</v>
      </c>
      <c r="DX489">
        <v>0</v>
      </c>
      <c r="DY489">
        <v>2</v>
      </c>
      <c r="DZ489" t="s">
        <v>386</v>
      </c>
      <c r="EA489">
        <v>3.22992</v>
      </c>
      <c r="EB489">
        <v>2.70408</v>
      </c>
      <c r="EC489">
        <v>0.229922</v>
      </c>
      <c r="ED489">
        <v>0.232276</v>
      </c>
      <c r="EE489">
        <v>0.08317090000000001</v>
      </c>
      <c r="EF489">
        <v>0.0798826</v>
      </c>
      <c r="EG489">
        <v>25276.6</v>
      </c>
      <c r="EH489">
        <v>24546.6</v>
      </c>
      <c r="EI489">
        <v>31435.5</v>
      </c>
      <c r="EJ489">
        <v>30312.8</v>
      </c>
      <c r="EK489">
        <v>38616.7</v>
      </c>
      <c r="EL489">
        <v>36882.2</v>
      </c>
      <c r="EM489">
        <v>44064</v>
      </c>
      <c r="EN489">
        <v>42324.8</v>
      </c>
      <c r="EO489">
        <v>2.14995</v>
      </c>
      <c r="EP489">
        <v>1.85238</v>
      </c>
      <c r="EQ489">
        <v>0.06433949999999999</v>
      </c>
      <c r="ER489">
        <v>0</v>
      </c>
      <c r="ES489">
        <v>23.9986</v>
      </c>
      <c r="ET489">
        <v>999.9</v>
      </c>
      <c r="EU489">
        <v>69.2</v>
      </c>
      <c r="EV489">
        <v>25.7</v>
      </c>
      <c r="EW489">
        <v>23.5233</v>
      </c>
      <c r="EX489">
        <v>60.8919</v>
      </c>
      <c r="EY489">
        <v>24.2829</v>
      </c>
      <c r="EZ489">
        <v>1</v>
      </c>
      <c r="FA489">
        <v>0.009936479999999999</v>
      </c>
      <c r="FB489">
        <v>2.4365</v>
      </c>
      <c r="FC489">
        <v>20.1812</v>
      </c>
      <c r="FD489">
        <v>5.21654</v>
      </c>
      <c r="FE489">
        <v>11.998</v>
      </c>
      <c r="FF489">
        <v>4.964</v>
      </c>
      <c r="FG489">
        <v>3.29545</v>
      </c>
      <c r="FH489">
        <v>9999</v>
      </c>
      <c r="FI489">
        <v>9999</v>
      </c>
      <c r="FJ489">
        <v>9999</v>
      </c>
      <c r="FK489">
        <v>149.2</v>
      </c>
      <c r="FL489">
        <v>4.97096</v>
      </c>
      <c r="FM489">
        <v>1.86768</v>
      </c>
      <c r="FN489">
        <v>1.85898</v>
      </c>
      <c r="FO489">
        <v>1.8651</v>
      </c>
      <c r="FP489">
        <v>1.86309</v>
      </c>
      <c r="FQ489">
        <v>1.86446</v>
      </c>
      <c r="FR489">
        <v>1.85988</v>
      </c>
      <c r="FS489">
        <v>1.86399</v>
      </c>
      <c r="FT489">
        <v>0</v>
      </c>
      <c r="FU489">
        <v>0</v>
      </c>
      <c r="FV489">
        <v>0</v>
      </c>
      <c r="FW489">
        <v>0</v>
      </c>
      <c r="FX489" t="s">
        <v>364</v>
      </c>
      <c r="FY489" t="s">
        <v>365</v>
      </c>
      <c r="FZ489" t="s">
        <v>366</v>
      </c>
      <c r="GA489" t="s">
        <v>366</v>
      </c>
      <c r="GB489" t="s">
        <v>366</v>
      </c>
      <c r="GC489" t="s">
        <v>366</v>
      </c>
      <c r="GD489">
        <v>0</v>
      </c>
      <c r="GE489">
        <v>100</v>
      </c>
      <c r="GF489">
        <v>100</v>
      </c>
      <c r="GG489">
        <v>-11.62</v>
      </c>
      <c r="GH489">
        <v>-0.0906</v>
      </c>
      <c r="GI489">
        <v>-2.868309889394353</v>
      </c>
      <c r="GJ489">
        <v>-0.006773961979547998</v>
      </c>
      <c r="GK489">
        <v>-8.296070481250098E-08</v>
      </c>
      <c r="GL489">
        <v>3.322967193956903E-10</v>
      </c>
      <c r="GM489">
        <v>-0.07871069313407227</v>
      </c>
      <c r="GN489">
        <v>-0.00208336341840114</v>
      </c>
      <c r="GO489">
        <v>8.801746095907445E-05</v>
      </c>
      <c r="GP489">
        <v>-2.677693255255651E-07</v>
      </c>
      <c r="GQ489">
        <v>3</v>
      </c>
      <c r="GR489">
        <v>2052</v>
      </c>
      <c r="GS489">
        <v>2</v>
      </c>
      <c r="GT489">
        <v>18</v>
      </c>
      <c r="GU489">
        <v>73.7</v>
      </c>
      <c r="GV489">
        <v>73.7</v>
      </c>
      <c r="GW489">
        <v>3.0249</v>
      </c>
      <c r="GX489">
        <v>2.36694</v>
      </c>
      <c r="GY489">
        <v>1.44897</v>
      </c>
      <c r="GZ489">
        <v>2.32178</v>
      </c>
      <c r="HA489">
        <v>1.55151</v>
      </c>
      <c r="HB489">
        <v>2.29736</v>
      </c>
      <c r="HC489">
        <v>30.9335</v>
      </c>
      <c r="HD489">
        <v>14.2283</v>
      </c>
      <c r="HE489">
        <v>18</v>
      </c>
      <c r="HF489">
        <v>617.826</v>
      </c>
      <c r="HG489">
        <v>428.499</v>
      </c>
      <c r="HH489">
        <v>20.6634</v>
      </c>
      <c r="HI489">
        <v>26.9842</v>
      </c>
      <c r="HJ489">
        <v>30.0007</v>
      </c>
      <c r="HK489">
        <v>26.9626</v>
      </c>
      <c r="HL489">
        <v>26.902</v>
      </c>
      <c r="HM489">
        <v>60.5827</v>
      </c>
      <c r="HN489">
        <v>43.9266</v>
      </c>
      <c r="HO489">
        <v>0</v>
      </c>
      <c r="HP489">
        <v>20.6062</v>
      </c>
      <c r="HQ489">
        <v>1438.95</v>
      </c>
      <c r="HR489">
        <v>15.0302</v>
      </c>
      <c r="HS489">
        <v>99.77</v>
      </c>
      <c r="HT489">
        <v>101.139</v>
      </c>
    </row>
    <row r="490" spans="1:228">
      <c r="A490">
        <v>474</v>
      </c>
      <c r="B490">
        <v>1728495381</v>
      </c>
      <c r="C490">
        <v>4443.5</v>
      </c>
      <c r="D490" t="s">
        <v>1318</v>
      </c>
      <c r="E490" t="s">
        <v>1319</v>
      </c>
      <c r="F490">
        <v>5</v>
      </c>
      <c r="G490" t="s">
        <v>357</v>
      </c>
      <c r="H490" t="s">
        <v>1090</v>
      </c>
      <c r="I490" t="s">
        <v>359</v>
      </c>
      <c r="J490" t="s">
        <v>1091</v>
      </c>
      <c r="K490">
        <v>1728495373.214286</v>
      </c>
      <c r="L490">
        <f>(M490)/1000</f>
        <v>0</v>
      </c>
      <c r="M490">
        <f>IF(BH490, AP490, AJ490)</f>
        <v>0</v>
      </c>
      <c r="N490">
        <f>IF(BH490, AK490, AI490)</f>
        <v>0</v>
      </c>
      <c r="O490">
        <f>BJ490 - IF(AW490&gt;1, N490*BD490*100.0/(AY490), 0)</f>
        <v>0</v>
      </c>
      <c r="P490">
        <f>((V490-L490/2)*O490-N490)/(V490+L490/2)</f>
        <v>0</v>
      </c>
      <c r="Q490">
        <f>P490*(BQ490+BR490)/1000.0</f>
        <v>0</v>
      </c>
      <c r="R490">
        <f>(BJ490 - IF(AW490&gt;1, N490*BD490*100.0/(AY490), 0))*(BQ490+BR490)/1000.0</f>
        <v>0</v>
      </c>
      <c r="S490">
        <f>2.0/((1/U490-1/T490)+SIGN(U490)*SQRT((1/U490-1/T490)*(1/U490-1/T490) + 4*BE490/((BE490+1)*(BE490+1))*(2*1/U490*1/T490-1/T490*1/T490)))</f>
        <v>0</v>
      </c>
      <c r="T490">
        <f>IF(LEFT(BF490,1)&lt;&gt;"0",IF(LEFT(BF490,1)="1",3.0,BG490),$D$5+$E$5*(BX490*BQ490/($K$5*1000))+$F$5*(BX490*BQ490/($K$5*1000))*MAX(MIN(BD490,$J$5),$I$5)*MAX(MIN(BD490,$J$5),$I$5)+$G$5*MAX(MIN(BD490,$J$5),$I$5)*(BX490*BQ490/($K$5*1000))+$H$5*(BX490*BQ490/($K$5*1000))*(BX490*BQ490/($K$5*1000)))</f>
        <v>0</v>
      </c>
      <c r="U490">
        <f>L490*(1000-(1000*0.61365*exp(17.502*Y490/(240.97+Y490))/(BQ490+BR490)+BL490)/2)/(1000*0.61365*exp(17.502*Y490/(240.97+Y490))/(BQ490+BR490)-BL490)</f>
        <v>0</v>
      </c>
      <c r="V490">
        <f>1/((BE490+1)/(S490/1.6)+1/(T490/1.37)) + BE490/((BE490+1)/(S490/1.6) + BE490/(T490/1.37))</f>
        <v>0</v>
      </c>
      <c r="W490">
        <f>(AZ490*BC490)</f>
        <v>0</v>
      </c>
      <c r="X490">
        <f>(BS490+(W490+2*0.95*5.67E-8*(((BS490+$B$7)+273)^4-(BS490+273)^4)-44100*L490)/(1.84*29.3*T490+8*0.95*5.67E-8*(BS490+273)^3))</f>
        <v>0</v>
      </c>
      <c r="Y490">
        <f>($C$7*BT490+$D$7*BU490+$E$7*X490)</f>
        <v>0</v>
      </c>
      <c r="Z490">
        <f>0.61365*exp(17.502*Y490/(240.97+Y490))</f>
        <v>0</v>
      </c>
      <c r="AA490">
        <f>(AB490/AC490*100)</f>
        <v>0</v>
      </c>
      <c r="AB490">
        <f>BL490*(BQ490+BR490)/1000</f>
        <v>0</v>
      </c>
      <c r="AC490">
        <f>0.61365*exp(17.502*BS490/(240.97+BS490))</f>
        <v>0</v>
      </c>
      <c r="AD490">
        <f>(Z490-BL490*(BQ490+BR490)/1000)</f>
        <v>0</v>
      </c>
      <c r="AE490">
        <f>(-L490*44100)</f>
        <v>0</v>
      </c>
      <c r="AF490">
        <f>2*29.3*T490*0.92*(BS490-Y490)</f>
        <v>0</v>
      </c>
      <c r="AG490">
        <f>2*0.95*5.67E-8*(((BS490+$B$7)+273)^4-(Y490+273)^4)</f>
        <v>0</v>
      </c>
      <c r="AH490">
        <f>W490+AG490+AE490+AF490</f>
        <v>0</v>
      </c>
      <c r="AI490">
        <f>BP490*AW490*(BK490-BJ490*(1000-AW490*BM490)/(1000-AW490*BL490))/(100*BD490)</f>
        <v>0</v>
      </c>
      <c r="AJ490">
        <f>1000*BP490*AW490*(BL490-BM490)/(100*BD490*(1000-AW490*BL490))</f>
        <v>0</v>
      </c>
      <c r="AK490">
        <f>(AL490 - AM490 - BQ490*1E3/(8.314*(BS490+273.15)) * AO490/BP490 * AN490) * BP490/(100*BD490) * (1000 - BM490)/1000</f>
        <v>0</v>
      </c>
      <c r="AL490">
        <v>1451.554028222644</v>
      </c>
      <c r="AM490">
        <v>1427.29309090909</v>
      </c>
      <c r="AN490">
        <v>2.551301923599026</v>
      </c>
      <c r="AO490">
        <v>66.78554749712461</v>
      </c>
      <c r="AP490">
        <f>(AR490 - AQ490 + BQ490*1E3/(8.314*(BS490+273.15)) * AT490/BP490 * AS490) * BP490/(100*BD490) * 1000/(1000 - AR490)</f>
        <v>0</v>
      </c>
      <c r="AQ490">
        <v>14.95779069838263</v>
      </c>
      <c r="AR490">
        <v>15.84656787878788</v>
      </c>
      <c r="AS490">
        <v>2.534656189925263E-05</v>
      </c>
      <c r="AT490">
        <v>79.48988405471586</v>
      </c>
      <c r="AU490">
        <v>0</v>
      </c>
      <c r="AV490">
        <v>0</v>
      </c>
      <c r="AW490">
        <f>IF(AU490*$H$13&gt;=AY490,1.0,(AY490/(AY490-AU490*$H$13)))</f>
        <v>0</v>
      </c>
      <c r="AX490">
        <f>(AW490-1)*100</f>
        <v>0</v>
      </c>
      <c r="AY490">
        <f>MAX(0,($B$13+$C$13*BX490)/(1+$D$13*BX490)*BQ490/(BS490+273)*$E$13)</f>
        <v>0</v>
      </c>
      <c r="AZ490">
        <f>$B$11*BY490+$C$11*BZ490+$F$11*CK490*(1-CN490)</f>
        <v>0</v>
      </c>
      <c r="BA490">
        <f>AZ490*BB490</f>
        <v>0</v>
      </c>
      <c r="BB490">
        <f>($B$11*$D$9+$C$11*$D$9+$F$11*((CX490+CP490)/MAX(CX490+CP490+CY490, 0.1)*$I$9+CY490/MAX(CX490+CP490+CY490, 0.1)*$J$9))/($B$11+$C$11+$F$11)</f>
        <v>0</v>
      </c>
      <c r="BC490">
        <f>($B$11*$K$9+$C$11*$K$9+$F$11*((CX490+CP490)/MAX(CX490+CP490+CY490, 0.1)*$P$9+CY490/MAX(CX490+CP490+CY490, 0.1)*$Q$9))/($B$11+$C$11+$F$11)</f>
        <v>0</v>
      </c>
      <c r="BD490">
        <v>6</v>
      </c>
      <c r="BE490">
        <v>0.5</v>
      </c>
      <c r="BF490" t="s">
        <v>361</v>
      </c>
      <c r="BG490">
        <v>2</v>
      </c>
      <c r="BH490" t="b">
        <v>1</v>
      </c>
      <c r="BI490">
        <v>1728495373.214286</v>
      </c>
      <c r="BJ490">
        <v>1386.383571428571</v>
      </c>
      <c r="BK490">
        <v>1416.589642857143</v>
      </c>
      <c r="BL490">
        <v>15.84280714285714</v>
      </c>
      <c r="BM490">
        <v>14.92665357142857</v>
      </c>
      <c r="BN490">
        <v>1397.974642857143</v>
      </c>
      <c r="BO490">
        <v>15.93345</v>
      </c>
      <c r="BP490">
        <v>600.0033214285714</v>
      </c>
      <c r="BQ490">
        <v>97.51600714285713</v>
      </c>
      <c r="BR490">
        <v>0.0999539035714286</v>
      </c>
      <c r="BS490">
        <v>24.67806785714286</v>
      </c>
      <c r="BT490">
        <v>25.0562</v>
      </c>
      <c r="BU490">
        <v>999.9000000000002</v>
      </c>
      <c r="BV490">
        <v>0</v>
      </c>
      <c r="BW490">
        <v>0</v>
      </c>
      <c r="BX490">
        <v>10005.605</v>
      </c>
      <c r="BY490">
        <v>0</v>
      </c>
      <c r="BZ490">
        <v>76.5968107142857</v>
      </c>
      <c r="CA490">
        <v>-30.20785</v>
      </c>
      <c r="CB490">
        <v>1408.7</v>
      </c>
      <c r="CC490">
        <v>1438.055</v>
      </c>
      <c r="CD490">
        <v>0.9161531428571428</v>
      </c>
      <c r="CE490">
        <v>1416.589642857143</v>
      </c>
      <c r="CF490">
        <v>14.92665357142857</v>
      </c>
      <c r="CG490">
        <v>1.544927142857142</v>
      </c>
      <c r="CH490">
        <v>1.455588214285715</v>
      </c>
      <c r="CI490">
        <v>13.42020357142857</v>
      </c>
      <c r="CJ490">
        <v>12.50942857142857</v>
      </c>
      <c r="CK490">
        <v>1599.988928571428</v>
      </c>
      <c r="CL490">
        <v>0.6919988928571429</v>
      </c>
      <c r="CM490">
        <v>0.3080013928571429</v>
      </c>
      <c r="CN490">
        <v>0</v>
      </c>
      <c r="CO490">
        <v>2.2583</v>
      </c>
      <c r="CP490">
        <v>0</v>
      </c>
      <c r="CQ490">
        <v>5344.379642857143</v>
      </c>
      <c r="CR490">
        <v>13790.08928571429</v>
      </c>
      <c r="CS490">
        <v>38.30996428571429</v>
      </c>
      <c r="CT490">
        <v>39.38385714285715</v>
      </c>
      <c r="CU490">
        <v>38.94157142857143</v>
      </c>
      <c r="CV490">
        <v>37.53764285714286</v>
      </c>
      <c r="CW490">
        <v>37.5755</v>
      </c>
      <c r="CX490">
        <v>1107.19</v>
      </c>
      <c r="CY490">
        <v>492.7989285714286</v>
      </c>
      <c r="CZ490">
        <v>0</v>
      </c>
      <c r="DA490">
        <v>1728495437.8</v>
      </c>
      <c r="DB490">
        <v>0</v>
      </c>
      <c r="DC490">
        <v>1728490956.5</v>
      </c>
      <c r="DD490" t="s">
        <v>362</v>
      </c>
      <c r="DE490">
        <v>1728490952.5</v>
      </c>
      <c r="DF490">
        <v>1728490956.5</v>
      </c>
      <c r="DG490">
        <v>1</v>
      </c>
      <c r="DH490">
        <v>-0.065</v>
      </c>
      <c r="DI490">
        <v>-0.008</v>
      </c>
      <c r="DJ490">
        <v>-3.246</v>
      </c>
      <c r="DK490">
        <v>-0.091</v>
      </c>
      <c r="DL490">
        <v>52</v>
      </c>
      <c r="DM490">
        <v>15</v>
      </c>
      <c r="DN490">
        <v>0.25</v>
      </c>
      <c r="DO490">
        <v>0.13</v>
      </c>
      <c r="DP490">
        <v>-30.33233414634147</v>
      </c>
      <c r="DQ490">
        <v>2.777032055749083</v>
      </c>
      <c r="DR490">
        <v>0.310087802364896</v>
      </c>
      <c r="DS490">
        <v>0</v>
      </c>
      <c r="DT490">
        <v>0.9286769999999999</v>
      </c>
      <c r="DU490">
        <v>-0.2709941811846677</v>
      </c>
      <c r="DV490">
        <v>0.02795687511847924</v>
      </c>
      <c r="DW490">
        <v>0</v>
      </c>
      <c r="DX490">
        <v>0</v>
      </c>
      <c r="DY490">
        <v>2</v>
      </c>
      <c r="DZ490" t="s">
        <v>386</v>
      </c>
      <c r="EA490">
        <v>3.22996</v>
      </c>
      <c r="EB490">
        <v>2.70441</v>
      </c>
      <c r="EC490">
        <v>0.231175</v>
      </c>
      <c r="ED490">
        <v>0.233559</v>
      </c>
      <c r="EE490">
        <v>0.0831843</v>
      </c>
      <c r="EF490">
        <v>0.07992589999999999</v>
      </c>
      <c r="EG490">
        <v>25235.2</v>
      </c>
      <c r="EH490">
        <v>24505.1</v>
      </c>
      <c r="EI490">
        <v>31435.1</v>
      </c>
      <c r="EJ490">
        <v>30312.2</v>
      </c>
      <c r="EK490">
        <v>38615.8</v>
      </c>
      <c r="EL490">
        <v>36879.7</v>
      </c>
      <c r="EM490">
        <v>44063.5</v>
      </c>
      <c r="EN490">
        <v>42324</v>
      </c>
      <c r="EO490">
        <v>2.14963</v>
      </c>
      <c r="EP490">
        <v>1.85238</v>
      </c>
      <c r="EQ490">
        <v>0.0634864</v>
      </c>
      <c r="ER490">
        <v>0</v>
      </c>
      <c r="ES490">
        <v>24.0093</v>
      </c>
      <c r="ET490">
        <v>999.9</v>
      </c>
      <c r="EU490">
        <v>69.2</v>
      </c>
      <c r="EV490">
        <v>25.7</v>
      </c>
      <c r="EW490">
        <v>23.522</v>
      </c>
      <c r="EX490">
        <v>60.9319</v>
      </c>
      <c r="EY490">
        <v>24.371</v>
      </c>
      <c r="EZ490">
        <v>1</v>
      </c>
      <c r="FA490">
        <v>0.0107444</v>
      </c>
      <c r="FB490">
        <v>2.49949</v>
      </c>
      <c r="FC490">
        <v>20.1803</v>
      </c>
      <c r="FD490">
        <v>5.21774</v>
      </c>
      <c r="FE490">
        <v>11.998</v>
      </c>
      <c r="FF490">
        <v>4.96415</v>
      </c>
      <c r="FG490">
        <v>3.29563</v>
      </c>
      <c r="FH490">
        <v>9999</v>
      </c>
      <c r="FI490">
        <v>9999</v>
      </c>
      <c r="FJ490">
        <v>9999</v>
      </c>
      <c r="FK490">
        <v>149.2</v>
      </c>
      <c r="FL490">
        <v>4.97094</v>
      </c>
      <c r="FM490">
        <v>1.86768</v>
      </c>
      <c r="FN490">
        <v>1.85898</v>
      </c>
      <c r="FO490">
        <v>1.8651</v>
      </c>
      <c r="FP490">
        <v>1.8631</v>
      </c>
      <c r="FQ490">
        <v>1.86447</v>
      </c>
      <c r="FR490">
        <v>1.85989</v>
      </c>
      <c r="FS490">
        <v>1.864</v>
      </c>
      <c r="FT490">
        <v>0</v>
      </c>
      <c r="FU490">
        <v>0</v>
      </c>
      <c r="FV490">
        <v>0</v>
      </c>
      <c r="FW490">
        <v>0</v>
      </c>
      <c r="FX490" t="s">
        <v>364</v>
      </c>
      <c r="FY490" t="s">
        <v>365</v>
      </c>
      <c r="FZ490" t="s">
        <v>366</v>
      </c>
      <c r="GA490" t="s">
        <v>366</v>
      </c>
      <c r="GB490" t="s">
        <v>366</v>
      </c>
      <c r="GC490" t="s">
        <v>366</v>
      </c>
      <c r="GD490">
        <v>0</v>
      </c>
      <c r="GE490">
        <v>100</v>
      </c>
      <c r="GF490">
        <v>100</v>
      </c>
      <c r="GG490">
        <v>-11.69</v>
      </c>
      <c r="GH490">
        <v>-0.0907</v>
      </c>
      <c r="GI490">
        <v>-2.868309889394353</v>
      </c>
      <c r="GJ490">
        <v>-0.006773961979547998</v>
      </c>
      <c r="GK490">
        <v>-8.296070481250098E-08</v>
      </c>
      <c r="GL490">
        <v>3.322967193956903E-10</v>
      </c>
      <c r="GM490">
        <v>-0.07871069313407227</v>
      </c>
      <c r="GN490">
        <v>-0.00208336341840114</v>
      </c>
      <c r="GO490">
        <v>8.801746095907445E-05</v>
      </c>
      <c r="GP490">
        <v>-2.677693255255651E-07</v>
      </c>
      <c r="GQ490">
        <v>3</v>
      </c>
      <c r="GR490">
        <v>2052</v>
      </c>
      <c r="GS490">
        <v>2</v>
      </c>
      <c r="GT490">
        <v>18</v>
      </c>
      <c r="GU490">
        <v>73.8</v>
      </c>
      <c r="GV490">
        <v>73.7</v>
      </c>
      <c r="GW490">
        <v>3.04565</v>
      </c>
      <c r="GX490">
        <v>2.36206</v>
      </c>
      <c r="GY490">
        <v>1.44775</v>
      </c>
      <c r="GZ490">
        <v>2.32178</v>
      </c>
      <c r="HA490">
        <v>1.55151</v>
      </c>
      <c r="HB490">
        <v>2.38892</v>
      </c>
      <c r="HC490">
        <v>30.9335</v>
      </c>
      <c r="HD490">
        <v>14.2371</v>
      </c>
      <c r="HE490">
        <v>18</v>
      </c>
      <c r="HF490">
        <v>617.645</v>
      </c>
      <c r="HG490">
        <v>428.534</v>
      </c>
      <c r="HH490">
        <v>20.6029</v>
      </c>
      <c r="HI490">
        <v>26.9888</v>
      </c>
      <c r="HJ490">
        <v>30.0008</v>
      </c>
      <c r="HK490">
        <v>26.9676</v>
      </c>
      <c r="HL490">
        <v>26.9066</v>
      </c>
      <c r="HM490">
        <v>60.9827</v>
      </c>
      <c r="HN490">
        <v>43.6522</v>
      </c>
      <c r="HO490">
        <v>0</v>
      </c>
      <c r="HP490">
        <v>20.5504</v>
      </c>
      <c r="HQ490">
        <v>1449.03</v>
      </c>
      <c r="HR490">
        <v>15.0587</v>
      </c>
      <c r="HS490">
        <v>99.7688</v>
      </c>
      <c r="HT490">
        <v>101.137</v>
      </c>
    </row>
    <row r="491" spans="1:228">
      <c r="A491">
        <v>475</v>
      </c>
      <c r="B491">
        <v>1728495385.5</v>
      </c>
      <c r="C491">
        <v>4448</v>
      </c>
      <c r="D491" t="s">
        <v>1320</v>
      </c>
      <c r="E491" t="s">
        <v>1321</v>
      </c>
      <c r="F491">
        <v>5</v>
      </c>
      <c r="G491" t="s">
        <v>357</v>
      </c>
      <c r="H491" t="s">
        <v>1090</v>
      </c>
      <c r="I491" t="s">
        <v>359</v>
      </c>
      <c r="J491" t="s">
        <v>1091</v>
      </c>
      <c r="K491">
        <v>1728495377.660714</v>
      </c>
      <c r="L491">
        <f>(M491)/1000</f>
        <v>0</v>
      </c>
      <c r="M491">
        <f>IF(BH491, AP491, AJ491)</f>
        <v>0</v>
      </c>
      <c r="N491">
        <f>IF(BH491, AK491, AI491)</f>
        <v>0</v>
      </c>
      <c r="O491">
        <f>BJ491 - IF(AW491&gt;1, N491*BD491*100.0/(AY491), 0)</f>
        <v>0</v>
      </c>
      <c r="P491">
        <f>((V491-L491/2)*O491-N491)/(V491+L491/2)</f>
        <v>0</v>
      </c>
      <c r="Q491">
        <f>P491*(BQ491+BR491)/1000.0</f>
        <v>0</v>
      </c>
      <c r="R491">
        <f>(BJ491 - IF(AW491&gt;1, N491*BD491*100.0/(AY491), 0))*(BQ491+BR491)/1000.0</f>
        <v>0</v>
      </c>
      <c r="S491">
        <f>2.0/((1/U491-1/T491)+SIGN(U491)*SQRT((1/U491-1/T491)*(1/U491-1/T491) + 4*BE491/((BE491+1)*(BE491+1))*(2*1/U491*1/T491-1/T491*1/T491)))</f>
        <v>0</v>
      </c>
      <c r="T491">
        <f>IF(LEFT(BF491,1)&lt;&gt;"0",IF(LEFT(BF491,1)="1",3.0,BG491),$D$5+$E$5*(BX491*BQ491/($K$5*1000))+$F$5*(BX491*BQ491/($K$5*1000))*MAX(MIN(BD491,$J$5),$I$5)*MAX(MIN(BD491,$J$5),$I$5)+$G$5*MAX(MIN(BD491,$J$5),$I$5)*(BX491*BQ491/($K$5*1000))+$H$5*(BX491*BQ491/($K$5*1000))*(BX491*BQ491/($K$5*1000)))</f>
        <v>0</v>
      </c>
      <c r="U491">
        <f>L491*(1000-(1000*0.61365*exp(17.502*Y491/(240.97+Y491))/(BQ491+BR491)+BL491)/2)/(1000*0.61365*exp(17.502*Y491/(240.97+Y491))/(BQ491+BR491)-BL491)</f>
        <v>0</v>
      </c>
      <c r="V491">
        <f>1/((BE491+1)/(S491/1.6)+1/(T491/1.37)) + BE491/((BE491+1)/(S491/1.6) + BE491/(T491/1.37))</f>
        <v>0</v>
      </c>
      <c r="W491">
        <f>(AZ491*BC491)</f>
        <v>0</v>
      </c>
      <c r="X491">
        <f>(BS491+(W491+2*0.95*5.67E-8*(((BS491+$B$7)+273)^4-(BS491+273)^4)-44100*L491)/(1.84*29.3*T491+8*0.95*5.67E-8*(BS491+273)^3))</f>
        <v>0</v>
      </c>
      <c r="Y491">
        <f>($C$7*BT491+$D$7*BU491+$E$7*X491)</f>
        <v>0</v>
      </c>
      <c r="Z491">
        <f>0.61365*exp(17.502*Y491/(240.97+Y491))</f>
        <v>0</v>
      </c>
      <c r="AA491">
        <f>(AB491/AC491*100)</f>
        <v>0</v>
      </c>
      <c r="AB491">
        <f>BL491*(BQ491+BR491)/1000</f>
        <v>0</v>
      </c>
      <c r="AC491">
        <f>0.61365*exp(17.502*BS491/(240.97+BS491))</f>
        <v>0</v>
      </c>
      <c r="AD491">
        <f>(Z491-BL491*(BQ491+BR491)/1000)</f>
        <v>0</v>
      </c>
      <c r="AE491">
        <f>(-L491*44100)</f>
        <v>0</v>
      </c>
      <c r="AF491">
        <f>2*29.3*T491*0.92*(BS491-Y491)</f>
        <v>0</v>
      </c>
      <c r="AG491">
        <f>2*0.95*5.67E-8*(((BS491+$B$7)+273)^4-(Y491+273)^4)</f>
        <v>0</v>
      </c>
      <c r="AH491">
        <f>W491+AG491+AE491+AF491</f>
        <v>0</v>
      </c>
      <c r="AI491">
        <f>BP491*AW491*(BK491-BJ491*(1000-AW491*BM491)/(1000-AW491*BL491))/(100*BD491)</f>
        <v>0</v>
      </c>
      <c r="AJ491">
        <f>1000*BP491*AW491*(BL491-BM491)/(100*BD491*(1000-AW491*BL491))</f>
        <v>0</v>
      </c>
      <c r="AK491">
        <f>(AL491 - AM491 - BQ491*1E3/(8.314*(BS491+273.15)) * AO491/BP491 * AN491) * BP491/(100*BD491) * (1000 - BM491)/1000</f>
        <v>0</v>
      </c>
      <c r="AL491">
        <v>1463.392370131051</v>
      </c>
      <c r="AM491">
        <v>1439.06406060606</v>
      </c>
      <c r="AN491">
        <v>2.607071268147511</v>
      </c>
      <c r="AO491">
        <v>66.78554749712461</v>
      </c>
      <c r="AP491">
        <f>(AR491 - AQ491 + BQ491*1E3/(8.314*(BS491+273.15)) * AT491/BP491 * AS491) * BP491/(100*BD491) * 1000/(1000 - AR491)</f>
        <v>0</v>
      </c>
      <c r="AQ491">
        <v>14.97432446192107</v>
      </c>
      <c r="AR491">
        <v>15.84768909090908</v>
      </c>
      <c r="AS491">
        <v>-2.008986646194918E-06</v>
      </c>
      <c r="AT491">
        <v>79.48988405471586</v>
      </c>
      <c r="AU491">
        <v>0</v>
      </c>
      <c r="AV491">
        <v>0</v>
      </c>
      <c r="AW491">
        <f>IF(AU491*$H$13&gt;=AY491,1.0,(AY491/(AY491-AU491*$H$13)))</f>
        <v>0</v>
      </c>
      <c r="AX491">
        <f>(AW491-1)*100</f>
        <v>0</v>
      </c>
      <c r="AY491">
        <f>MAX(0,($B$13+$C$13*BX491)/(1+$D$13*BX491)*BQ491/(BS491+273)*$E$13)</f>
        <v>0</v>
      </c>
      <c r="AZ491">
        <f>$B$11*BY491+$C$11*BZ491+$F$11*CK491*(1-CN491)</f>
        <v>0</v>
      </c>
      <c r="BA491">
        <f>AZ491*BB491</f>
        <v>0</v>
      </c>
      <c r="BB491">
        <f>($B$11*$D$9+$C$11*$D$9+$F$11*((CX491+CP491)/MAX(CX491+CP491+CY491, 0.1)*$I$9+CY491/MAX(CX491+CP491+CY491, 0.1)*$J$9))/($B$11+$C$11+$F$11)</f>
        <v>0</v>
      </c>
      <c r="BC491">
        <f>($B$11*$K$9+$C$11*$K$9+$F$11*((CX491+CP491)/MAX(CX491+CP491+CY491, 0.1)*$P$9+CY491/MAX(CX491+CP491+CY491, 0.1)*$Q$9))/($B$11+$C$11+$F$11)</f>
        <v>0</v>
      </c>
      <c r="BD491">
        <v>6</v>
      </c>
      <c r="BE491">
        <v>0.5</v>
      </c>
      <c r="BF491" t="s">
        <v>361</v>
      </c>
      <c r="BG491">
        <v>2</v>
      </c>
      <c r="BH491" t="b">
        <v>1</v>
      </c>
      <c r="BI491">
        <v>1728495377.660714</v>
      </c>
      <c r="BJ491">
        <v>1397.6425</v>
      </c>
      <c r="BK491">
        <v>1427.719642857143</v>
      </c>
      <c r="BL491">
        <v>15.84449285714286</v>
      </c>
      <c r="BM491">
        <v>14.95288214285715</v>
      </c>
      <c r="BN491">
        <v>1409.290714285714</v>
      </c>
      <c r="BO491">
        <v>15.93513214285714</v>
      </c>
      <c r="BP491">
        <v>599.9932500000001</v>
      </c>
      <c r="BQ491">
        <v>97.51561428571428</v>
      </c>
      <c r="BR491">
        <v>0.09996118928571429</v>
      </c>
      <c r="BS491">
        <v>24.67601071428571</v>
      </c>
      <c r="BT491">
        <v>25.056925</v>
      </c>
      <c r="BU491">
        <v>999.9000000000002</v>
      </c>
      <c r="BV491">
        <v>0</v>
      </c>
      <c r="BW491">
        <v>0</v>
      </c>
      <c r="BX491">
        <v>10006.50035714286</v>
      </c>
      <c r="BY491">
        <v>0</v>
      </c>
      <c r="BZ491">
        <v>76.66722142857142</v>
      </c>
      <c r="CA491">
        <v>-30.07841785714286</v>
      </c>
      <c r="CB491">
        <v>1420.142857142857</v>
      </c>
      <c r="CC491">
        <v>1449.392142857143</v>
      </c>
      <c r="CD491">
        <v>0.8916061428571428</v>
      </c>
      <c r="CE491">
        <v>1427.719642857143</v>
      </c>
      <c r="CF491">
        <v>14.95288214285715</v>
      </c>
      <c r="CG491">
        <v>1.545085357142857</v>
      </c>
      <c r="CH491">
        <v>1.458140357142857</v>
      </c>
      <c r="CI491">
        <v>13.42177142857143</v>
      </c>
      <c r="CJ491">
        <v>12.53611071428572</v>
      </c>
      <c r="CK491">
        <v>1599.966071428571</v>
      </c>
      <c r="CL491">
        <v>0.6919983571428572</v>
      </c>
      <c r="CM491">
        <v>0.3080018571428571</v>
      </c>
      <c r="CN491">
        <v>0</v>
      </c>
      <c r="CO491">
        <v>2.18855</v>
      </c>
      <c r="CP491">
        <v>0</v>
      </c>
      <c r="CQ491">
        <v>5338.863928571429</v>
      </c>
      <c r="CR491">
        <v>13789.88928571429</v>
      </c>
      <c r="CS491">
        <v>38.281</v>
      </c>
      <c r="CT491">
        <v>39.37275</v>
      </c>
      <c r="CU491">
        <v>38.9215</v>
      </c>
      <c r="CV491">
        <v>37.52435714285714</v>
      </c>
      <c r="CW491">
        <v>37.55314285714285</v>
      </c>
      <c r="CX491">
        <v>1107.173571428571</v>
      </c>
      <c r="CY491">
        <v>492.7925</v>
      </c>
      <c r="CZ491">
        <v>0</v>
      </c>
      <c r="DA491">
        <v>1728495442.6</v>
      </c>
      <c r="DB491">
        <v>0</v>
      </c>
      <c r="DC491">
        <v>1728490956.5</v>
      </c>
      <c r="DD491" t="s">
        <v>362</v>
      </c>
      <c r="DE491">
        <v>1728490952.5</v>
      </c>
      <c r="DF491">
        <v>1728490956.5</v>
      </c>
      <c r="DG491">
        <v>1</v>
      </c>
      <c r="DH491">
        <v>-0.065</v>
      </c>
      <c r="DI491">
        <v>-0.008</v>
      </c>
      <c r="DJ491">
        <v>-3.246</v>
      </c>
      <c r="DK491">
        <v>-0.091</v>
      </c>
      <c r="DL491">
        <v>52</v>
      </c>
      <c r="DM491">
        <v>15</v>
      </c>
      <c r="DN491">
        <v>0.25</v>
      </c>
      <c r="DO491">
        <v>0.13</v>
      </c>
      <c r="DP491">
        <v>-30.2012</v>
      </c>
      <c r="DQ491">
        <v>1.751783864915726</v>
      </c>
      <c r="DR491">
        <v>0.2493735280658313</v>
      </c>
      <c r="DS491">
        <v>0</v>
      </c>
      <c r="DT491">
        <v>0.9077177750000001</v>
      </c>
      <c r="DU491">
        <v>-0.3170168893058166</v>
      </c>
      <c r="DV491">
        <v>0.03148618521708171</v>
      </c>
      <c r="DW491">
        <v>0</v>
      </c>
      <c r="DX491">
        <v>0</v>
      </c>
      <c r="DY491">
        <v>2</v>
      </c>
      <c r="DZ491" t="s">
        <v>386</v>
      </c>
      <c r="EA491">
        <v>3.22987</v>
      </c>
      <c r="EB491">
        <v>2.70417</v>
      </c>
      <c r="EC491">
        <v>0.232322</v>
      </c>
      <c r="ED491">
        <v>0.234651</v>
      </c>
      <c r="EE491">
        <v>0.08319269999999999</v>
      </c>
      <c r="EF491">
        <v>0.0801973</v>
      </c>
      <c r="EG491">
        <v>25196.6</v>
      </c>
      <c r="EH491">
        <v>24469.8</v>
      </c>
      <c r="EI491">
        <v>31434</v>
      </c>
      <c r="EJ491">
        <v>30311.8</v>
      </c>
      <c r="EK491">
        <v>38614.1</v>
      </c>
      <c r="EL491">
        <v>36868.3</v>
      </c>
      <c r="EM491">
        <v>44062</v>
      </c>
      <c r="EN491">
        <v>42323.5</v>
      </c>
      <c r="EO491">
        <v>2.14957</v>
      </c>
      <c r="EP491">
        <v>1.85215</v>
      </c>
      <c r="EQ491">
        <v>0.0633895</v>
      </c>
      <c r="ER491">
        <v>0</v>
      </c>
      <c r="ES491">
        <v>24.0184</v>
      </c>
      <c r="ET491">
        <v>999.9</v>
      </c>
      <c r="EU491">
        <v>69.2</v>
      </c>
      <c r="EV491">
        <v>25.7</v>
      </c>
      <c r="EW491">
        <v>23.5233</v>
      </c>
      <c r="EX491">
        <v>61.1319</v>
      </c>
      <c r="EY491">
        <v>24.4151</v>
      </c>
      <c r="EZ491">
        <v>1</v>
      </c>
      <c r="FA491">
        <v>0.0113897</v>
      </c>
      <c r="FB491">
        <v>2.53265</v>
      </c>
      <c r="FC491">
        <v>20.1798</v>
      </c>
      <c r="FD491">
        <v>5.21669</v>
      </c>
      <c r="FE491">
        <v>11.998</v>
      </c>
      <c r="FF491">
        <v>4.9639</v>
      </c>
      <c r="FG491">
        <v>3.29535</v>
      </c>
      <c r="FH491">
        <v>9999</v>
      </c>
      <c r="FI491">
        <v>9999</v>
      </c>
      <c r="FJ491">
        <v>9999</v>
      </c>
      <c r="FK491">
        <v>149.2</v>
      </c>
      <c r="FL491">
        <v>4.97094</v>
      </c>
      <c r="FM491">
        <v>1.86768</v>
      </c>
      <c r="FN491">
        <v>1.85898</v>
      </c>
      <c r="FO491">
        <v>1.86508</v>
      </c>
      <c r="FP491">
        <v>1.8631</v>
      </c>
      <c r="FQ491">
        <v>1.86447</v>
      </c>
      <c r="FR491">
        <v>1.85987</v>
      </c>
      <c r="FS491">
        <v>1.864</v>
      </c>
      <c r="FT491">
        <v>0</v>
      </c>
      <c r="FU491">
        <v>0</v>
      </c>
      <c r="FV491">
        <v>0</v>
      </c>
      <c r="FW491">
        <v>0</v>
      </c>
      <c r="FX491" t="s">
        <v>364</v>
      </c>
      <c r="FY491" t="s">
        <v>365</v>
      </c>
      <c r="FZ491" t="s">
        <v>366</v>
      </c>
      <c r="GA491" t="s">
        <v>366</v>
      </c>
      <c r="GB491" t="s">
        <v>366</v>
      </c>
      <c r="GC491" t="s">
        <v>366</v>
      </c>
      <c r="GD491">
        <v>0</v>
      </c>
      <c r="GE491">
        <v>100</v>
      </c>
      <c r="GF491">
        <v>100</v>
      </c>
      <c r="GG491">
        <v>-11.75</v>
      </c>
      <c r="GH491">
        <v>-0.0907</v>
      </c>
      <c r="GI491">
        <v>-2.868309889394353</v>
      </c>
      <c r="GJ491">
        <v>-0.006773961979547998</v>
      </c>
      <c r="GK491">
        <v>-8.296070481250098E-08</v>
      </c>
      <c r="GL491">
        <v>3.322967193956903E-10</v>
      </c>
      <c r="GM491">
        <v>-0.07871069313407227</v>
      </c>
      <c r="GN491">
        <v>-0.00208336341840114</v>
      </c>
      <c r="GO491">
        <v>8.801746095907445E-05</v>
      </c>
      <c r="GP491">
        <v>-2.677693255255651E-07</v>
      </c>
      <c r="GQ491">
        <v>3</v>
      </c>
      <c r="GR491">
        <v>2052</v>
      </c>
      <c r="GS491">
        <v>2</v>
      </c>
      <c r="GT491">
        <v>18</v>
      </c>
      <c r="GU491">
        <v>73.90000000000001</v>
      </c>
      <c r="GV491">
        <v>73.8</v>
      </c>
      <c r="GW491">
        <v>3.06274</v>
      </c>
      <c r="GX491">
        <v>2.36816</v>
      </c>
      <c r="GY491">
        <v>1.44897</v>
      </c>
      <c r="GZ491">
        <v>2.32178</v>
      </c>
      <c r="HA491">
        <v>1.55151</v>
      </c>
      <c r="HB491">
        <v>2.2583</v>
      </c>
      <c r="HC491">
        <v>30.9335</v>
      </c>
      <c r="HD491">
        <v>14.2283</v>
      </c>
      <c r="HE491">
        <v>18</v>
      </c>
      <c r="HF491">
        <v>617.663</v>
      </c>
      <c r="HG491">
        <v>428.443</v>
      </c>
      <c r="HH491">
        <v>20.5495</v>
      </c>
      <c r="HI491">
        <v>26.9939</v>
      </c>
      <c r="HJ491">
        <v>30.0007</v>
      </c>
      <c r="HK491">
        <v>26.9728</v>
      </c>
      <c r="HL491">
        <v>26.9122</v>
      </c>
      <c r="HM491">
        <v>61.3958</v>
      </c>
      <c r="HN491">
        <v>43.6522</v>
      </c>
      <c r="HO491">
        <v>0</v>
      </c>
      <c r="HP491">
        <v>20.4947</v>
      </c>
      <c r="HQ491">
        <v>1464.09</v>
      </c>
      <c r="HR491">
        <v>15.0797</v>
      </c>
      <c r="HS491">
        <v>99.7654</v>
      </c>
      <c r="HT491">
        <v>101.136</v>
      </c>
    </row>
    <row r="492" spans="1:228">
      <c r="A492">
        <v>476</v>
      </c>
      <c r="B492">
        <v>1728495390.5</v>
      </c>
      <c r="C492">
        <v>4453</v>
      </c>
      <c r="D492" t="s">
        <v>1322</v>
      </c>
      <c r="E492" t="s">
        <v>1323</v>
      </c>
      <c r="F492">
        <v>5</v>
      </c>
      <c r="G492" t="s">
        <v>357</v>
      </c>
      <c r="H492" t="s">
        <v>1090</v>
      </c>
      <c r="I492" t="s">
        <v>359</v>
      </c>
      <c r="J492" t="s">
        <v>1091</v>
      </c>
      <c r="K492">
        <v>1728495382.962963</v>
      </c>
      <c r="L492">
        <f>(M492)/1000</f>
        <v>0</v>
      </c>
      <c r="M492">
        <f>IF(BH492, AP492, AJ492)</f>
        <v>0</v>
      </c>
      <c r="N492">
        <f>IF(BH492, AK492, AI492)</f>
        <v>0</v>
      </c>
      <c r="O492">
        <f>BJ492 - IF(AW492&gt;1, N492*BD492*100.0/(AY492), 0)</f>
        <v>0</v>
      </c>
      <c r="P492">
        <f>((V492-L492/2)*O492-N492)/(V492+L492/2)</f>
        <v>0</v>
      </c>
      <c r="Q492">
        <f>P492*(BQ492+BR492)/1000.0</f>
        <v>0</v>
      </c>
      <c r="R492">
        <f>(BJ492 - IF(AW492&gt;1, N492*BD492*100.0/(AY492), 0))*(BQ492+BR492)/1000.0</f>
        <v>0</v>
      </c>
      <c r="S492">
        <f>2.0/((1/U492-1/T492)+SIGN(U492)*SQRT((1/U492-1/T492)*(1/U492-1/T492) + 4*BE492/((BE492+1)*(BE492+1))*(2*1/U492*1/T492-1/T492*1/T492)))</f>
        <v>0</v>
      </c>
      <c r="T492">
        <f>IF(LEFT(BF492,1)&lt;&gt;"0",IF(LEFT(BF492,1)="1",3.0,BG492),$D$5+$E$5*(BX492*BQ492/($K$5*1000))+$F$5*(BX492*BQ492/($K$5*1000))*MAX(MIN(BD492,$J$5),$I$5)*MAX(MIN(BD492,$J$5),$I$5)+$G$5*MAX(MIN(BD492,$J$5),$I$5)*(BX492*BQ492/($K$5*1000))+$H$5*(BX492*BQ492/($K$5*1000))*(BX492*BQ492/($K$5*1000)))</f>
        <v>0</v>
      </c>
      <c r="U492">
        <f>L492*(1000-(1000*0.61365*exp(17.502*Y492/(240.97+Y492))/(BQ492+BR492)+BL492)/2)/(1000*0.61365*exp(17.502*Y492/(240.97+Y492))/(BQ492+BR492)-BL492)</f>
        <v>0</v>
      </c>
      <c r="V492">
        <f>1/((BE492+1)/(S492/1.6)+1/(T492/1.37)) + BE492/((BE492+1)/(S492/1.6) + BE492/(T492/1.37))</f>
        <v>0</v>
      </c>
      <c r="W492">
        <f>(AZ492*BC492)</f>
        <v>0</v>
      </c>
      <c r="X492">
        <f>(BS492+(W492+2*0.95*5.67E-8*(((BS492+$B$7)+273)^4-(BS492+273)^4)-44100*L492)/(1.84*29.3*T492+8*0.95*5.67E-8*(BS492+273)^3))</f>
        <v>0</v>
      </c>
      <c r="Y492">
        <f>($C$7*BT492+$D$7*BU492+$E$7*X492)</f>
        <v>0</v>
      </c>
      <c r="Z492">
        <f>0.61365*exp(17.502*Y492/(240.97+Y492))</f>
        <v>0</v>
      </c>
      <c r="AA492">
        <f>(AB492/AC492*100)</f>
        <v>0</v>
      </c>
      <c r="AB492">
        <f>BL492*(BQ492+BR492)/1000</f>
        <v>0</v>
      </c>
      <c r="AC492">
        <f>0.61365*exp(17.502*BS492/(240.97+BS492))</f>
        <v>0</v>
      </c>
      <c r="AD492">
        <f>(Z492-BL492*(BQ492+BR492)/1000)</f>
        <v>0</v>
      </c>
      <c r="AE492">
        <f>(-L492*44100)</f>
        <v>0</v>
      </c>
      <c r="AF492">
        <f>2*29.3*T492*0.92*(BS492-Y492)</f>
        <v>0</v>
      </c>
      <c r="AG492">
        <f>2*0.95*5.67E-8*(((BS492+$B$7)+273)^4-(Y492+273)^4)</f>
        <v>0</v>
      </c>
      <c r="AH492">
        <f>W492+AG492+AE492+AF492</f>
        <v>0</v>
      </c>
      <c r="AI492">
        <f>BP492*AW492*(BK492-BJ492*(1000-AW492*BM492)/(1000-AW492*BL492))/(100*BD492)</f>
        <v>0</v>
      </c>
      <c r="AJ492">
        <f>1000*BP492*AW492*(BL492-BM492)/(100*BD492*(1000-AW492*BL492))</f>
        <v>0</v>
      </c>
      <c r="AK492">
        <f>(AL492 - AM492 - BQ492*1E3/(8.314*(BS492+273.15)) * AO492/BP492 * AN492) * BP492/(100*BD492) * (1000 - BM492)/1000</f>
        <v>0</v>
      </c>
      <c r="AL492">
        <v>1475.913122279782</v>
      </c>
      <c r="AM492">
        <v>1451.887151515152</v>
      </c>
      <c r="AN492">
        <v>2.56263516423279</v>
      </c>
      <c r="AO492">
        <v>66.78554749712461</v>
      </c>
      <c r="AP492">
        <f>(AR492 - AQ492 + BQ492*1E3/(8.314*(BS492+273.15)) * AT492/BP492 * AS492) * BP492/(100*BD492) * 1000/(1000 - AR492)</f>
        <v>0</v>
      </c>
      <c r="AQ492">
        <v>15.05869310721831</v>
      </c>
      <c r="AR492">
        <v>15.87231515151514</v>
      </c>
      <c r="AS492">
        <v>0.005902345186902514</v>
      </c>
      <c r="AT492">
        <v>79.48988405471586</v>
      </c>
      <c r="AU492">
        <v>0</v>
      </c>
      <c r="AV492">
        <v>0</v>
      </c>
      <c r="AW492">
        <f>IF(AU492*$H$13&gt;=AY492,1.0,(AY492/(AY492-AU492*$H$13)))</f>
        <v>0</v>
      </c>
      <c r="AX492">
        <f>(AW492-1)*100</f>
        <v>0</v>
      </c>
      <c r="AY492">
        <f>MAX(0,($B$13+$C$13*BX492)/(1+$D$13*BX492)*BQ492/(BS492+273)*$E$13)</f>
        <v>0</v>
      </c>
      <c r="AZ492">
        <f>$B$11*BY492+$C$11*BZ492+$F$11*CK492*(1-CN492)</f>
        <v>0</v>
      </c>
      <c r="BA492">
        <f>AZ492*BB492</f>
        <v>0</v>
      </c>
      <c r="BB492">
        <f>($B$11*$D$9+$C$11*$D$9+$F$11*((CX492+CP492)/MAX(CX492+CP492+CY492, 0.1)*$I$9+CY492/MAX(CX492+CP492+CY492, 0.1)*$J$9))/($B$11+$C$11+$F$11)</f>
        <v>0</v>
      </c>
      <c r="BC492">
        <f>($B$11*$K$9+$C$11*$K$9+$F$11*((CX492+CP492)/MAX(CX492+CP492+CY492, 0.1)*$P$9+CY492/MAX(CX492+CP492+CY492, 0.1)*$Q$9))/($B$11+$C$11+$F$11)</f>
        <v>0</v>
      </c>
      <c r="BD492">
        <v>6</v>
      </c>
      <c r="BE492">
        <v>0.5</v>
      </c>
      <c r="BF492" t="s">
        <v>361</v>
      </c>
      <c r="BG492">
        <v>2</v>
      </c>
      <c r="BH492" t="b">
        <v>1</v>
      </c>
      <c r="BI492">
        <v>1728495382.962963</v>
      </c>
      <c r="BJ492">
        <v>1411.024074074074</v>
      </c>
      <c r="BK492">
        <v>1440.95962962963</v>
      </c>
      <c r="BL492">
        <v>15.85137407407407</v>
      </c>
      <c r="BM492">
        <v>15.00006296296296</v>
      </c>
      <c r="BN492">
        <v>1422.74</v>
      </c>
      <c r="BO492">
        <v>15.94201481481482</v>
      </c>
      <c r="BP492">
        <v>599.9704074074075</v>
      </c>
      <c r="BQ492">
        <v>97.51558148148148</v>
      </c>
      <c r="BR492">
        <v>0.09997902592592593</v>
      </c>
      <c r="BS492">
        <v>24.67547407407408</v>
      </c>
      <c r="BT492">
        <v>25.05635185185185</v>
      </c>
      <c r="BU492">
        <v>999.9000000000001</v>
      </c>
      <c r="BV492">
        <v>0</v>
      </c>
      <c r="BW492">
        <v>0</v>
      </c>
      <c r="BX492">
        <v>9992.367777777778</v>
      </c>
      <c r="BY492">
        <v>0</v>
      </c>
      <c r="BZ492">
        <v>76.71837037037037</v>
      </c>
      <c r="CA492">
        <v>-29.93591481481482</v>
      </c>
      <c r="CB492">
        <v>1433.751481481482</v>
      </c>
      <c r="CC492">
        <v>1462.903333333334</v>
      </c>
      <c r="CD492">
        <v>0.8513137407407407</v>
      </c>
      <c r="CE492">
        <v>1440.95962962963</v>
      </c>
      <c r="CF492">
        <v>15.00006296296296</v>
      </c>
      <c r="CG492">
        <v>1.545755925925926</v>
      </c>
      <c r="CH492">
        <v>1.46274037037037</v>
      </c>
      <c r="CI492">
        <v>13.42842962962963</v>
      </c>
      <c r="CJ492">
        <v>12.58408148148148</v>
      </c>
      <c r="CK492">
        <v>1599.961851851852</v>
      </c>
      <c r="CL492">
        <v>0.6919981851851851</v>
      </c>
      <c r="CM492">
        <v>0.308002</v>
      </c>
      <c r="CN492">
        <v>0</v>
      </c>
      <c r="CO492">
        <v>2.175585185185185</v>
      </c>
      <c r="CP492">
        <v>0</v>
      </c>
      <c r="CQ492">
        <v>5332.517037037037</v>
      </c>
      <c r="CR492">
        <v>13789.84814814815</v>
      </c>
      <c r="CS492">
        <v>38.25918518518519</v>
      </c>
      <c r="CT492">
        <v>39.35633333333333</v>
      </c>
      <c r="CU492">
        <v>38.90025925925925</v>
      </c>
      <c r="CV492">
        <v>37.50688888888889</v>
      </c>
      <c r="CW492">
        <v>37.54133333333333</v>
      </c>
      <c r="CX492">
        <v>1107.171111111111</v>
      </c>
      <c r="CY492">
        <v>492.7907407407407</v>
      </c>
      <c r="CZ492">
        <v>0</v>
      </c>
      <c r="DA492">
        <v>1728495447.4</v>
      </c>
      <c r="DB492">
        <v>0</v>
      </c>
      <c r="DC492">
        <v>1728490956.5</v>
      </c>
      <c r="DD492" t="s">
        <v>362</v>
      </c>
      <c r="DE492">
        <v>1728490952.5</v>
      </c>
      <c r="DF492">
        <v>1728490956.5</v>
      </c>
      <c r="DG492">
        <v>1</v>
      </c>
      <c r="DH492">
        <v>-0.065</v>
      </c>
      <c r="DI492">
        <v>-0.008</v>
      </c>
      <c r="DJ492">
        <v>-3.246</v>
      </c>
      <c r="DK492">
        <v>-0.091</v>
      </c>
      <c r="DL492">
        <v>52</v>
      </c>
      <c r="DM492">
        <v>15</v>
      </c>
      <c r="DN492">
        <v>0.25</v>
      </c>
      <c r="DO492">
        <v>0.13</v>
      </c>
      <c r="DP492">
        <v>-30.00078780487805</v>
      </c>
      <c r="DQ492">
        <v>1.277002787456503</v>
      </c>
      <c r="DR492">
        <v>0.2203190095040371</v>
      </c>
      <c r="DS492">
        <v>0</v>
      </c>
      <c r="DT492">
        <v>0.8714387073170733</v>
      </c>
      <c r="DU492">
        <v>-0.4433253240418122</v>
      </c>
      <c r="DV492">
        <v>0.0452339229540925</v>
      </c>
      <c r="DW492">
        <v>0</v>
      </c>
      <c r="DX492">
        <v>0</v>
      </c>
      <c r="DY492">
        <v>2</v>
      </c>
      <c r="DZ492" t="s">
        <v>386</v>
      </c>
      <c r="EA492">
        <v>3.23005</v>
      </c>
      <c r="EB492">
        <v>2.70417</v>
      </c>
      <c r="EC492">
        <v>0.233573</v>
      </c>
      <c r="ED492">
        <v>0.235919</v>
      </c>
      <c r="EE492">
        <v>0.0832849</v>
      </c>
      <c r="EF492">
        <v>0.08033270000000001</v>
      </c>
      <c r="EG492">
        <v>25155.6</v>
      </c>
      <c r="EH492">
        <v>24428.8</v>
      </c>
      <c r="EI492">
        <v>31434</v>
      </c>
      <c r="EJ492">
        <v>30311.2</v>
      </c>
      <c r="EK492">
        <v>38610.3</v>
      </c>
      <c r="EL492">
        <v>36862.1</v>
      </c>
      <c r="EM492">
        <v>44062.1</v>
      </c>
      <c r="EN492">
        <v>42322.6</v>
      </c>
      <c r="EO492">
        <v>2.1497</v>
      </c>
      <c r="EP492">
        <v>1.85193</v>
      </c>
      <c r="EQ492">
        <v>0.0623614</v>
      </c>
      <c r="ER492">
        <v>0</v>
      </c>
      <c r="ES492">
        <v>24.0305</v>
      </c>
      <c r="ET492">
        <v>999.9</v>
      </c>
      <c r="EU492">
        <v>69.2</v>
      </c>
      <c r="EV492">
        <v>25.7</v>
      </c>
      <c r="EW492">
        <v>23.5245</v>
      </c>
      <c r="EX492">
        <v>61.0219</v>
      </c>
      <c r="EY492">
        <v>24.2588</v>
      </c>
      <c r="EZ492">
        <v>1</v>
      </c>
      <c r="FA492">
        <v>0.0118648</v>
      </c>
      <c r="FB492">
        <v>2.57881</v>
      </c>
      <c r="FC492">
        <v>20.1793</v>
      </c>
      <c r="FD492">
        <v>5.21759</v>
      </c>
      <c r="FE492">
        <v>11.998</v>
      </c>
      <c r="FF492">
        <v>4.9643</v>
      </c>
      <c r="FG492">
        <v>3.29548</v>
      </c>
      <c r="FH492">
        <v>9999</v>
      </c>
      <c r="FI492">
        <v>9999</v>
      </c>
      <c r="FJ492">
        <v>9999</v>
      </c>
      <c r="FK492">
        <v>149.2</v>
      </c>
      <c r="FL492">
        <v>4.97095</v>
      </c>
      <c r="FM492">
        <v>1.86768</v>
      </c>
      <c r="FN492">
        <v>1.85898</v>
      </c>
      <c r="FO492">
        <v>1.86508</v>
      </c>
      <c r="FP492">
        <v>1.8631</v>
      </c>
      <c r="FQ492">
        <v>1.86446</v>
      </c>
      <c r="FR492">
        <v>1.85989</v>
      </c>
      <c r="FS492">
        <v>1.86401</v>
      </c>
      <c r="FT492">
        <v>0</v>
      </c>
      <c r="FU492">
        <v>0</v>
      </c>
      <c r="FV492">
        <v>0</v>
      </c>
      <c r="FW492">
        <v>0</v>
      </c>
      <c r="FX492" t="s">
        <v>364</v>
      </c>
      <c r="FY492" t="s">
        <v>365</v>
      </c>
      <c r="FZ492" t="s">
        <v>366</v>
      </c>
      <c r="GA492" t="s">
        <v>366</v>
      </c>
      <c r="GB492" t="s">
        <v>366</v>
      </c>
      <c r="GC492" t="s">
        <v>366</v>
      </c>
      <c r="GD492">
        <v>0</v>
      </c>
      <c r="GE492">
        <v>100</v>
      </c>
      <c r="GF492">
        <v>100</v>
      </c>
      <c r="GG492">
        <v>-11.82</v>
      </c>
      <c r="GH492">
        <v>-0.0906</v>
      </c>
      <c r="GI492">
        <v>-2.868309889394353</v>
      </c>
      <c r="GJ492">
        <v>-0.006773961979547998</v>
      </c>
      <c r="GK492">
        <v>-8.296070481250098E-08</v>
      </c>
      <c r="GL492">
        <v>3.322967193956903E-10</v>
      </c>
      <c r="GM492">
        <v>-0.07871069313407227</v>
      </c>
      <c r="GN492">
        <v>-0.00208336341840114</v>
      </c>
      <c r="GO492">
        <v>8.801746095907445E-05</v>
      </c>
      <c r="GP492">
        <v>-2.677693255255651E-07</v>
      </c>
      <c r="GQ492">
        <v>3</v>
      </c>
      <c r="GR492">
        <v>2052</v>
      </c>
      <c r="GS492">
        <v>2</v>
      </c>
      <c r="GT492">
        <v>18</v>
      </c>
      <c r="GU492">
        <v>74</v>
      </c>
      <c r="GV492">
        <v>73.90000000000001</v>
      </c>
      <c r="GW492">
        <v>3.08594</v>
      </c>
      <c r="GX492">
        <v>2.36816</v>
      </c>
      <c r="GY492">
        <v>1.44775</v>
      </c>
      <c r="GZ492">
        <v>2.32178</v>
      </c>
      <c r="HA492">
        <v>1.55151</v>
      </c>
      <c r="HB492">
        <v>2.37183</v>
      </c>
      <c r="HC492">
        <v>30.9552</v>
      </c>
      <c r="HD492">
        <v>14.2459</v>
      </c>
      <c r="HE492">
        <v>18</v>
      </c>
      <c r="HF492">
        <v>617.813</v>
      </c>
      <c r="HG492">
        <v>428.358</v>
      </c>
      <c r="HH492">
        <v>20.4923</v>
      </c>
      <c r="HI492">
        <v>26.9996</v>
      </c>
      <c r="HJ492">
        <v>30.0007</v>
      </c>
      <c r="HK492">
        <v>26.9784</v>
      </c>
      <c r="HL492">
        <v>26.9184</v>
      </c>
      <c r="HM492">
        <v>61.8009</v>
      </c>
      <c r="HN492">
        <v>43.6522</v>
      </c>
      <c r="HO492">
        <v>0</v>
      </c>
      <c r="HP492">
        <v>20.4374</v>
      </c>
      <c r="HQ492">
        <v>1474.11</v>
      </c>
      <c r="HR492">
        <v>15.0862</v>
      </c>
      <c r="HS492">
        <v>99.7655</v>
      </c>
      <c r="HT492">
        <v>101.134</v>
      </c>
    </row>
    <row r="493" spans="1:228">
      <c r="A493">
        <v>477</v>
      </c>
      <c r="B493">
        <v>1728495395.5</v>
      </c>
      <c r="C493">
        <v>4458</v>
      </c>
      <c r="D493" t="s">
        <v>1324</v>
      </c>
      <c r="E493" t="s">
        <v>1325</v>
      </c>
      <c r="F493">
        <v>5</v>
      </c>
      <c r="G493" t="s">
        <v>357</v>
      </c>
      <c r="H493" t="s">
        <v>1090</v>
      </c>
      <c r="I493" t="s">
        <v>359</v>
      </c>
      <c r="J493" t="s">
        <v>1091</v>
      </c>
      <c r="K493">
        <v>1728495387.981482</v>
      </c>
      <c r="L493">
        <f>(M493)/1000</f>
        <v>0</v>
      </c>
      <c r="M493">
        <f>IF(BH493, AP493, AJ493)</f>
        <v>0</v>
      </c>
      <c r="N493">
        <f>IF(BH493, AK493, AI493)</f>
        <v>0</v>
      </c>
      <c r="O493">
        <f>BJ493 - IF(AW493&gt;1, N493*BD493*100.0/(AY493), 0)</f>
        <v>0</v>
      </c>
      <c r="P493">
        <f>((V493-L493/2)*O493-N493)/(V493+L493/2)</f>
        <v>0</v>
      </c>
      <c r="Q493">
        <f>P493*(BQ493+BR493)/1000.0</f>
        <v>0</v>
      </c>
      <c r="R493">
        <f>(BJ493 - IF(AW493&gt;1, N493*BD493*100.0/(AY493), 0))*(BQ493+BR493)/1000.0</f>
        <v>0</v>
      </c>
      <c r="S493">
        <f>2.0/((1/U493-1/T493)+SIGN(U493)*SQRT((1/U493-1/T493)*(1/U493-1/T493) + 4*BE493/((BE493+1)*(BE493+1))*(2*1/U493*1/T493-1/T493*1/T493)))</f>
        <v>0</v>
      </c>
      <c r="T493">
        <f>IF(LEFT(BF493,1)&lt;&gt;"0",IF(LEFT(BF493,1)="1",3.0,BG493),$D$5+$E$5*(BX493*BQ493/($K$5*1000))+$F$5*(BX493*BQ493/($K$5*1000))*MAX(MIN(BD493,$J$5),$I$5)*MAX(MIN(BD493,$J$5),$I$5)+$G$5*MAX(MIN(BD493,$J$5),$I$5)*(BX493*BQ493/($K$5*1000))+$H$5*(BX493*BQ493/($K$5*1000))*(BX493*BQ493/($K$5*1000)))</f>
        <v>0</v>
      </c>
      <c r="U493">
        <f>L493*(1000-(1000*0.61365*exp(17.502*Y493/(240.97+Y493))/(BQ493+BR493)+BL493)/2)/(1000*0.61365*exp(17.502*Y493/(240.97+Y493))/(BQ493+BR493)-BL493)</f>
        <v>0</v>
      </c>
      <c r="V493">
        <f>1/((BE493+1)/(S493/1.6)+1/(T493/1.37)) + BE493/((BE493+1)/(S493/1.6) + BE493/(T493/1.37))</f>
        <v>0</v>
      </c>
      <c r="W493">
        <f>(AZ493*BC493)</f>
        <v>0</v>
      </c>
      <c r="X493">
        <f>(BS493+(W493+2*0.95*5.67E-8*(((BS493+$B$7)+273)^4-(BS493+273)^4)-44100*L493)/(1.84*29.3*T493+8*0.95*5.67E-8*(BS493+273)^3))</f>
        <v>0</v>
      </c>
      <c r="Y493">
        <f>($C$7*BT493+$D$7*BU493+$E$7*X493)</f>
        <v>0</v>
      </c>
      <c r="Z493">
        <f>0.61365*exp(17.502*Y493/(240.97+Y493))</f>
        <v>0</v>
      </c>
      <c r="AA493">
        <f>(AB493/AC493*100)</f>
        <v>0</v>
      </c>
      <c r="AB493">
        <f>BL493*(BQ493+BR493)/1000</f>
        <v>0</v>
      </c>
      <c r="AC493">
        <f>0.61365*exp(17.502*BS493/(240.97+BS493))</f>
        <v>0</v>
      </c>
      <c r="AD493">
        <f>(Z493-BL493*(BQ493+BR493)/1000)</f>
        <v>0</v>
      </c>
      <c r="AE493">
        <f>(-L493*44100)</f>
        <v>0</v>
      </c>
      <c r="AF493">
        <f>2*29.3*T493*0.92*(BS493-Y493)</f>
        <v>0</v>
      </c>
      <c r="AG493">
        <f>2*0.95*5.67E-8*(((BS493+$B$7)+273)^4-(Y493+273)^4)</f>
        <v>0</v>
      </c>
      <c r="AH493">
        <f>W493+AG493+AE493+AF493</f>
        <v>0</v>
      </c>
      <c r="AI493">
        <f>BP493*AW493*(BK493-BJ493*(1000-AW493*BM493)/(1000-AW493*BL493))/(100*BD493)</f>
        <v>0</v>
      </c>
      <c r="AJ493">
        <f>1000*BP493*AW493*(BL493-BM493)/(100*BD493*(1000-AW493*BL493))</f>
        <v>0</v>
      </c>
      <c r="AK493">
        <f>(AL493 - AM493 - BQ493*1E3/(8.314*(BS493+273.15)) * AO493/BP493 * AN493) * BP493/(100*BD493) * (1000 - BM493)/1000</f>
        <v>0</v>
      </c>
      <c r="AL493">
        <v>1489.220791487656</v>
      </c>
      <c r="AM493">
        <v>1465.042</v>
      </c>
      <c r="AN493">
        <v>2.639991690369945</v>
      </c>
      <c r="AO493">
        <v>66.78554749712461</v>
      </c>
      <c r="AP493">
        <f>(AR493 - AQ493 + BQ493*1E3/(8.314*(BS493+273.15)) * AT493/BP493 * AS493) * BP493/(100*BD493) * 1000/(1000 - AR493)</f>
        <v>0</v>
      </c>
      <c r="AQ493">
        <v>15.07023752302178</v>
      </c>
      <c r="AR493">
        <v>15.88121999999999</v>
      </c>
      <c r="AS493">
        <v>0.000814197133825444</v>
      </c>
      <c r="AT493">
        <v>79.48988405471586</v>
      </c>
      <c r="AU493">
        <v>0</v>
      </c>
      <c r="AV493">
        <v>0</v>
      </c>
      <c r="AW493">
        <f>IF(AU493*$H$13&gt;=AY493,1.0,(AY493/(AY493-AU493*$H$13)))</f>
        <v>0</v>
      </c>
      <c r="AX493">
        <f>(AW493-1)*100</f>
        <v>0</v>
      </c>
      <c r="AY493">
        <f>MAX(0,($B$13+$C$13*BX493)/(1+$D$13*BX493)*BQ493/(BS493+273)*$E$13)</f>
        <v>0</v>
      </c>
      <c r="AZ493">
        <f>$B$11*BY493+$C$11*BZ493+$F$11*CK493*(1-CN493)</f>
        <v>0</v>
      </c>
      <c r="BA493">
        <f>AZ493*BB493</f>
        <v>0</v>
      </c>
      <c r="BB493">
        <f>($B$11*$D$9+$C$11*$D$9+$F$11*((CX493+CP493)/MAX(CX493+CP493+CY493, 0.1)*$I$9+CY493/MAX(CX493+CP493+CY493, 0.1)*$J$9))/($B$11+$C$11+$F$11)</f>
        <v>0</v>
      </c>
      <c r="BC493">
        <f>($B$11*$K$9+$C$11*$K$9+$F$11*((CX493+CP493)/MAX(CX493+CP493+CY493, 0.1)*$P$9+CY493/MAX(CX493+CP493+CY493, 0.1)*$Q$9))/($B$11+$C$11+$F$11)</f>
        <v>0</v>
      </c>
      <c r="BD493">
        <v>6</v>
      </c>
      <c r="BE493">
        <v>0.5</v>
      </c>
      <c r="BF493" t="s">
        <v>361</v>
      </c>
      <c r="BG493">
        <v>2</v>
      </c>
      <c r="BH493" t="b">
        <v>1</v>
      </c>
      <c r="BI493">
        <v>1728495387.981482</v>
      </c>
      <c r="BJ493">
        <v>1423.792222222222</v>
      </c>
      <c r="BK493">
        <v>1453.724814814815</v>
      </c>
      <c r="BL493">
        <v>15.86254814814815</v>
      </c>
      <c r="BM493">
        <v>15.03821851851852</v>
      </c>
      <c r="BN493">
        <v>1435.572962962963</v>
      </c>
      <c r="BO493">
        <v>15.95318518518518</v>
      </c>
      <c r="BP493">
        <v>600.0069259259259</v>
      </c>
      <c r="BQ493">
        <v>97.51561111111111</v>
      </c>
      <c r="BR493">
        <v>0.1000506814814815</v>
      </c>
      <c r="BS493">
        <v>24.66993703703704</v>
      </c>
      <c r="BT493">
        <v>25.05817407407407</v>
      </c>
      <c r="BU493">
        <v>999.9000000000001</v>
      </c>
      <c r="BV493">
        <v>0</v>
      </c>
      <c r="BW493">
        <v>0</v>
      </c>
      <c r="BX493">
        <v>9997.98962962963</v>
      </c>
      <c r="BY493">
        <v>0</v>
      </c>
      <c r="BZ493">
        <v>76.72378148148148</v>
      </c>
      <c r="CA493">
        <v>-29.93194074074074</v>
      </c>
      <c r="CB493">
        <v>1446.742222222223</v>
      </c>
      <c r="CC493">
        <v>1475.92037037037</v>
      </c>
      <c r="CD493">
        <v>0.8243385555555556</v>
      </c>
      <c r="CE493">
        <v>1453.724814814815</v>
      </c>
      <c r="CF493">
        <v>15.03821851851852</v>
      </c>
      <c r="CG493">
        <v>1.546846296296296</v>
      </c>
      <c r="CH493">
        <v>1.466460740740741</v>
      </c>
      <c r="CI493">
        <v>13.43924814814815</v>
      </c>
      <c r="CJ493">
        <v>12.62282962962963</v>
      </c>
      <c r="CK493">
        <v>1599.984814814815</v>
      </c>
      <c r="CL493">
        <v>0.6919988518518519</v>
      </c>
      <c r="CM493">
        <v>0.3080012592592593</v>
      </c>
      <c r="CN493">
        <v>0</v>
      </c>
      <c r="CO493">
        <v>2.209848148148148</v>
      </c>
      <c r="CP493">
        <v>0</v>
      </c>
      <c r="CQ493">
        <v>5326.43111111111</v>
      </c>
      <c r="CR493">
        <v>13790.04814814815</v>
      </c>
      <c r="CS493">
        <v>38.23833333333333</v>
      </c>
      <c r="CT493">
        <v>39.33533333333333</v>
      </c>
      <c r="CU493">
        <v>38.87722222222222</v>
      </c>
      <c r="CV493">
        <v>37.50459259259259</v>
      </c>
      <c r="CW493">
        <v>37.52066666666666</v>
      </c>
      <c r="CX493">
        <v>1107.187777777778</v>
      </c>
      <c r="CY493">
        <v>492.7966666666667</v>
      </c>
      <c r="CZ493">
        <v>0</v>
      </c>
      <c r="DA493">
        <v>1728495452.2</v>
      </c>
      <c r="DB493">
        <v>0</v>
      </c>
      <c r="DC493">
        <v>1728490956.5</v>
      </c>
      <c r="DD493" t="s">
        <v>362</v>
      </c>
      <c r="DE493">
        <v>1728490952.5</v>
      </c>
      <c r="DF493">
        <v>1728490956.5</v>
      </c>
      <c r="DG493">
        <v>1</v>
      </c>
      <c r="DH493">
        <v>-0.065</v>
      </c>
      <c r="DI493">
        <v>-0.008</v>
      </c>
      <c r="DJ493">
        <v>-3.246</v>
      </c>
      <c r="DK493">
        <v>-0.091</v>
      </c>
      <c r="DL493">
        <v>52</v>
      </c>
      <c r="DM493">
        <v>15</v>
      </c>
      <c r="DN493">
        <v>0.25</v>
      </c>
      <c r="DO493">
        <v>0.13</v>
      </c>
      <c r="DP493">
        <v>-29.94377804878049</v>
      </c>
      <c r="DQ493">
        <v>0.3636940766550633</v>
      </c>
      <c r="DR493">
        <v>0.2177564386908334</v>
      </c>
      <c r="DS493">
        <v>0</v>
      </c>
      <c r="DT493">
        <v>0.842623975609756</v>
      </c>
      <c r="DU493">
        <v>-0.3540012752613242</v>
      </c>
      <c r="DV493">
        <v>0.03811405905864966</v>
      </c>
      <c r="DW493">
        <v>0</v>
      </c>
      <c r="DX493">
        <v>0</v>
      </c>
      <c r="DY493">
        <v>2</v>
      </c>
      <c r="DZ493" t="s">
        <v>386</v>
      </c>
      <c r="EA493">
        <v>3.22993</v>
      </c>
      <c r="EB493">
        <v>2.70451</v>
      </c>
      <c r="EC493">
        <v>0.234847</v>
      </c>
      <c r="ED493">
        <v>0.237117</v>
      </c>
      <c r="EE493">
        <v>0.0833112</v>
      </c>
      <c r="EF493">
        <v>0.0803648</v>
      </c>
      <c r="EG493">
        <v>25113.6</v>
      </c>
      <c r="EH493">
        <v>24389.8</v>
      </c>
      <c r="EI493">
        <v>31433.8</v>
      </c>
      <c r="EJ493">
        <v>30310.4</v>
      </c>
      <c r="EK493">
        <v>38608.9</v>
      </c>
      <c r="EL493">
        <v>36859.9</v>
      </c>
      <c r="EM493">
        <v>44061.7</v>
      </c>
      <c r="EN493">
        <v>42321.5</v>
      </c>
      <c r="EO493">
        <v>2.1495</v>
      </c>
      <c r="EP493">
        <v>1.85203</v>
      </c>
      <c r="EQ493">
        <v>0.0617281</v>
      </c>
      <c r="ER493">
        <v>0</v>
      </c>
      <c r="ES493">
        <v>24.0427</v>
      </c>
      <c r="ET493">
        <v>999.9</v>
      </c>
      <c r="EU493">
        <v>69.2</v>
      </c>
      <c r="EV493">
        <v>25.7</v>
      </c>
      <c r="EW493">
        <v>23.5227</v>
      </c>
      <c r="EX493">
        <v>61.1519</v>
      </c>
      <c r="EY493">
        <v>24.6434</v>
      </c>
      <c r="EZ493">
        <v>1</v>
      </c>
      <c r="FA493">
        <v>0.0126905</v>
      </c>
      <c r="FB493">
        <v>2.62747</v>
      </c>
      <c r="FC493">
        <v>20.1787</v>
      </c>
      <c r="FD493">
        <v>5.21714</v>
      </c>
      <c r="FE493">
        <v>11.998</v>
      </c>
      <c r="FF493">
        <v>4.964</v>
      </c>
      <c r="FG493">
        <v>3.2955</v>
      </c>
      <c r="FH493">
        <v>9999</v>
      </c>
      <c r="FI493">
        <v>9999</v>
      </c>
      <c r="FJ493">
        <v>9999</v>
      </c>
      <c r="FK493">
        <v>149.2</v>
      </c>
      <c r="FL493">
        <v>4.97096</v>
      </c>
      <c r="FM493">
        <v>1.86768</v>
      </c>
      <c r="FN493">
        <v>1.85898</v>
      </c>
      <c r="FO493">
        <v>1.86509</v>
      </c>
      <c r="FP493">
        <v>1.8631</v>
      </c>
      <c r="FQ493">
        <v>1.86446</v>
      </c>
      <c r="FR493">
        <v>1.85987</v>
      </c>
      <c r="FS493">
        <v>1.86401</v>
      </c>
      <c r="FT493">
        <v>0</v>
      </c>
      <c r="FU493">
        <v>0</v>
      </c>
      <c r="FV493">
        <v>0</v>
      </c>
      <c r="FW493">
        <v>0</v>
      </c>
      <c r="FX493" t="s">
        <v>364</v>
      </c>
      <c r="FY493" t="s">
        <v>365</v>
      </c>
      <c r="FZ493" t="s">
        <v>366</v>
      </c>
      <c r="GA493" t="s">
        <v>366</v>
      </c>
      <c r="GB493" t="s">
        <v>366</v>
      </c>
      <c r="GC493" t="s">
        <v>366</v>
      </c>
      <c r="GD493">
        <v>0</v>
      </c>
      <c r="GE493">
        <v>100</v>
      </c>
      <c r="GF493">
        <v>100</v>
      </c>
      <c r="GG493">
        <v>-11.88</v>
      </c>
      <c r="GH493">
        <v>-0.0906</v>
      </c>
      <c r="GI493">
        <v>-2.868309889394353</v>
      </c>
      <c r="GJ493">
        <v>-0.006773961979547998</v>
      </c>
      <c r="GK493">
        <v>-8.296070481250098E-08</v>
      </c>
      <c r="GL493">
        <v>3.322967193956903E-10</v>
      </c>
      <c r="GM493">
        <v>-0.07871069313407227</v>
      </c>
      <c r="GN493">
        <v>-0.00208336341840114</v>
      </c>
      <c r="GO493">
        <v>8.801746095907445E-05</v>
      </c>
      <c r="GP493">
        <v>-2.677693255255651E-07</v>
      </c>
      <c r="GQ493">
        <v>3</v>
      </c>
      <c r="GR493">
        <v>2052</v>
      </c>
      <c r="GS493">
        <v>2</v>
      </c>
      <c r="GT493">
        <v>18</v>
      </c>
      <c r="GU493">
        <v>74</v>
      </c>
      <c r="GV493">
        <v>74</v>
      </c>
      <c r="GW493">
        <v>3.10547</v>
      </c>
      <c r="GX493">
        <v>2.35352</v>
      </c>
      <c r="GY493">
        <v>1.44775</v>
      </c>
      <c r="GZ493">
        <v>2.32178</v>
      </c>
      <c r="HA493">
        <v>1.55151</v>
      </c>
      <c r="HB493">
        <v>2.36816</v>
      </c>
      <c r="HC493">
        <v>30.9552</v>
      </c>
      <c r="HD493">
        <v>14.2283</v>
      </c>
      <c r="HE493">
        <v>18</v>
      </c>
      <c r="HF493">
        <v>617.729</v>
      </c>
      <c r="HG493">
        <v>428.455</v>
      </c>
      <c r="HH493">
        <v>20.4345</v>
      </c>
      <c r="HI493">
        <v>27.0053</v>
      </c>
      <c r="HJ493">
        <v>30.0007</v>
      </c>
      <c r="HK493">
        <v>26.9841</v>
      </c>
      <c r="HL493">
        <v>26.9234</v>
      </c>
      <c r="HM493">
        <v>62.2549</v>
      </c>
      <c r="HN493">
        <v>43.6522</v>
      </c>
      <c r="HO493">
        <v>0</v>
      </c>
      <c r="HP493">
        <v>20.3768</v>
      </c>
      <c r="HQ493">
        <v>1489.14</v>
      </c>
      <c r="HR493">
        <v>15.1013</v>
      </c>
      <c r="HS493">
        <v>99.7646</v>
      </c>
      <c r="HT493">
        <v>101.131</v>
      </c>
    </row>
    <row r="494" spans="1:228">
      <c r="A494">
        <v>478</v>
      </c>
      <c r="B494">
        <v>1728495400.5</v>
      </c>
      <c r="C494">
        <v>4463</v>
      </c>
      <c r="D494" t="s">
        <v>1326</v>
      </c>
      <c r="E494" t="s">
        <v>1327</v>
      </c>
      <c r="F494">
        <v>5</v>
      </c>
      <c r="G494" t="s">
        <v>357</v>
      </c>
      <c r="H494" t="s">
        <v>1090</v>
      </c>
      <c r="I494" t="s">
        <v>359</v>
      </c>
      <c r="J494" t="s">
        <v>1091</v>
      </c>
      <c r="K494">
        <v>1728495393</v>
      </c>
      <c r="L494">
        <f>(M494)/1000</f>
        <v>0</v>
      </c>
      <c r="M494">
        <f>IF(BH494, AP494, AJ494)</f>
        <v>0</v>
      </c>
      <c r="N494">
        <f>IF(BH494, AK494, AI494)</f>
        <v>0</v>
      </c>
      <c r="O494">
        <f>BJ494 - IF(AW494&gt;1, N494*BD494*100.0/(AY494), 0)</f>
        <v>0</v>
      </c>
      <c r="P494">
        <f>((V494-L494/2)*O494-N494)/(V494+L494/2)</f>
        <v>0</v>
      </c>
      <c r="Q494">
        <f>P494*(BQ494+BR494)/1000.0</f>
        <v>0</v>
      </c>
      <c r="R494">
        <f>(BJ494 - IF(AW494&gt;1, N494*BD494*100.0/(AY494), 0))*(BQ494+BR494)/1000.0</f>
        <v>0</v>
      </c>
      <c r="S494">
        <f>2.0/((1/U494-1/T494)+SIGN(U494)*SQRT((1/U494-1/T494)*(1/U494-1/T494) + 4*BE494/((BE494+1)*(BE494+1))*(2*1/U494*1/T494-1/T494*1/T494)))</f>
        <v>0</v>
      </c>
      <c r="T494">
        <f>IF(LEFT(BF494,1)&lt;&gt;"0",IF(LEFT(BF494,1)="1",3.0,BG494),$D$5+$E$5*(BX494*BQ494/($K$5*1000))+$F$5*(BX494*BQ494/($K$5*1000))*MAX(MIN(BD494,$J$5),$I$5)*MAX(MIN(BD494,$J$5),$I$5)+$G$5*MAX(MIN(BD494,$J$5),$I$5)*(BX494*BQ494/($K$5*1000))+$H$5*(BX494*BQ494/($K$5*1000))*(BX494*BQ494/($K$5*1000)))</f>
        <v>0</v>
      </c>
      <c r="U494">
        <f>L494*(1000-(1000*0.61365*exp(17.502*Y494/(240.97+Y494))/(BQ494+BR494)+BL494)/2)/(1000*0.61365*exp(17.502*Y494/(240.97+Y494))/(BQ494+BR494)-BL494)</f>
        <v>0</v>
      </c>
      <c r="V494">
        <f>1/((BE494+1)/(S494/1.6)+1/(T494/1.37)) + BE494/((BE494+1)/(S494/1.6) + BE494/(T494/1.37))</f>
        <v>0</v>
      </c>
      <c r="W494">
        <f>(AZ494*BC494)</f>
        <v>0</v>
      </c>
      <c r="X494">
        <f>(BS494+(W494+2*0.95*5.67E-8*(((BS494+$B$7)+273)^4-(BS494+273)^4)-44100*L494)/(1.84*29.3*T494+8*0.95*5.67E-8*(BS494+273)^3))</f>
        <v>0</v>
      </c>
      <c r="Y494">
        <f>($C$7*BT494+$D$7*BU494+$E$7*X494)</f>
        <v>0</v>
      </c>
      <c r="Z494">
        <f>0.61365*exp(17.502*Y494/(240.97+Y494))</f>
        <v>0</v>
      </c>
      <c r="AA494">
        <f>(AB494/AC494*100)</f>
        <v>0</v>
      </c>
      <c r="AB494">
        <f>BL494*(BQ494+BR494)/1000</f>
        <v>0</v>
      </c>
      <c r="AC494">
        <f>0.61365*exp(17.502*BS494/(240.97+BS494))</f>
        <v>0</v>
      </c>
      <c r="AD494">
        <f>(Z494-BL494*(BQ494+BR494)/1000)</f>
        <v>0</v>
      </c>
      <c r="AE494">
        <f>(-L494*44100)</f>
        <v>0</v>
      </c>
      <c r="AF494">
        <f>2*29.3*T494*0.92*(BS494-Y494)</f>
        <v>0</v>
      </c>
      <c r="AG494">
        <f>2*0.95*5.67E-8*(((BS494+$B$7)+273)^4-(Y494+273)^4)</f>
        <v>0</v>
      </c>
      <c r="AH494">
        <f>W494+AG494+AE494+AF494</f>
        <v>0</v>
      </c>
      <c r="AI494">
        <f>BP494*AW494*(BK494-BJ494*(1000-AW494*BM494)/(1000-AW494*BL494))/(100*BD494)</f>
        <v>0</v>
      </c>
      <c r="AJ494">
        <f>1000*BP494*AW494*(BL494-BM494)/(100*BD494*(1000-AW494*BL494))</f>
        <v>0</v>
      </c>
      <c r="AK494">
        <f>(AL494 - AM494 - BQ494*1E3/(8.314*(BS494+273.15)) * AO494/BP494 * AN494) * BP494/(100*BD494) * (1000 - BM494)/1000</f>
        <v>0</v>
      </c>
      <c r="AL494">
        <v>1502.008267780778</v>
      </c>
      <c r="AM494">
        <v>1477.939272727273</v>
      </c>
      <c r="AN494">
        <v>2.604945351112038</v>
      </c>
      <c r="AO494">
        <v>66.78554749712461</v>
      </c>
      <c r="AP494">
        <f>(AR494 - AQ494 + BQ494*1E3/(8.314*(BS494+273.15)) * AT494/BP494 * AS494) * BP494/(100*BD494) * 1000/(1000 - AR494)</f>
        <v>0</v>
      </c>
      <c r="AQ494">
        <v>15.07953520032931</v>
      </c>
      <c r="AR494">
        <v>15.87729575757575</v>
      </c>
      <c r="AS494">
        <v>-0.000106382546449054</v>
      </c>
      <c r="AT494">
        <v>79.48988405471586</v>
      </c>
      <c r="AU494">
        <v>0</v>
      </c>
      <c r="AV494">
        <v>0</v>
      </c>
      <c r="AW494">
        <f>IF(AU494*$H$13&gt;=AY494,1.0,(AY494/(AY494-AU494*$H$13)))</f>
        <v>0</v>
      </c>
      <c r="AX494">
        <f>(AW494-1)*100</f>
        <v>0</v>
      </c>
      <c r="AY494">
        <f>MAX(0,($B$13+$C$13*BX494)/(1+$D$13*BX494)*BQ494/(BS494+273)*$E$13)</f>
        <v>0</v>
      </c>
      <c r="AZ494">
        <f>$B$11*BY494+$C$11*BZ494+$F$11*CK494*(1-CN494)</f>
        <v>0</v>
      </c>
      <c r="BA494">
        <f>AZ494*BB494</f>
        <v>0</v>
      </c>
      <c r="BB494">
        <f>($B$11*$D$9+$C$11*$D$9+$F$11*((CX494+CP494)/MAX(CX494+CP494+CY494, 0.1)*$I$9+CY494/MAX(CX494+CP494+CY494, 0.1)*$J$9))/($B$11+$C$11+$F$11)</f>
        <v>0</v>
      </c>
      <c r="BC494">
        <f>($B$11*$K$9+$C$11*$K$9+$F$11*((CX494+CP494)/MAX(CX494+CP494+CY494, 0.1)*$P$9+CY494/MAX(CX494+CP494+CY494, 0.1)*$Q$9))/($B$11+$C$11+$F$11)</f>
        <v>0</v>
      </c>
      <c r="BD494">
        <v>6</v>
      </c>
      <c r="BE494">
        <v>0.5</v>
      </c>
      <c r="BF494" t="s">
        <v>361</v>
      </c>
      <c r="BG494">
        <v>2</v>
      </c>
      <c r="BH494" t="b">
        <v>1</v>
      </c>
      <c r="BI494">
        <v>1728495393</v>
      </c>
      <c r="BJ494">
        <v>1436.57962962963</v>
      </c>
      <c r="BK494">
        <v>1466.398148148148</v>
      </c>
      <c r="BL494">
        <v>15.87333703703704</v>
      </c>
      <c r="BM494">
        <v>15.06992592592593</v>
      </c>
      <c r="BN494">
        <v>1448.423703703704</v>
      </c>
      <c r="BO494">
        <v>15.96396296296296</v>
      </c>
      <c r="BP494">
        <v>600.0105185185186</v>
      </c>
      <c r="BQ494">
        <v>97.51557407407408</v>
      </c>
      <c r="BR494">
        <v>0.09990781111111111</v>
      </c>
      <c r="BS494">
        <v>24.66462222222222</v>
      </c>
      <c r="BT494">
        <v>25.05834074074074</v>
      </c>
      <c r="BU494">
        <v>999.9000000000001</v>
      </c>
      <c r="BV494">
        <v>0</v>
      </c>
      <c r="BW494">
        <v>0</v>
      </c>
      <c r="BX494">
        <v>10007.33037037037</v>
      </c>
      <c r="BY494">
        <v>0</v>
      </c>
      <c r="BZ494">
        <v>76.73786666666666</v>
      </c>
      <c r="CA494">
        <v>-29.81776296296296</v>
      </c>
      <c r="CB494">
        <v>1459.752222222222</v>
      </c>
      <c r="CC494">
        <v>1488.834444444444</v>
      </c>
      <c r="CD494">
        <v>0.8034186296296296</v>
      </c>
      <c r="CE494">
        <v>1466.398148148148</v>
      </c>
      <c r="CF494">
        <v>15.06992592592593</v>
      </c>
      <c r="CG494">
        <v>1.547897407407407</v>
      </c>
      <c r="CH494">
        <v>1.469551851851852</v>
      </c>
      <c r="CI494">
        <v>13.44967407407407</v>
      </c>
      <c r="CJ494">
        <v>12.65498888888889</v>
      </c>
      <c r="CK494">
        <v>1600.020740740741</v>
      </c>
      <c r="CL494">
        <v>0.6919987777777777</v>
      </c>
      <c r="CM494">
        <v>0.3080013703703703</v>
      </c>
      <c r="CN494">
        <v>0</v>
      </c>
      <c r="CO494">
        <v>2.236755555555555</v>
      </c>
      <c r="CP494">
        <v>0</v>
      </c>
      <c r="CQ494">
        <v>5320.342592592594</v>
      </c>
      <c r="CR494">
        <v>13790.35185185185</v>
      </c>
      <c r="CS494">
        <v>38.21733333333333</v>
      </c>
      <c r="CT494">
        <v>39.31437037037037</v>
      </c>
      <c r="CU494">
        <v>38.854</v>
      </c>
      <c r="CV494">
        <v>37.5</v>
      </c>
      <c r="CW494">
        <v>37.50918518518519</v>
      </c>
      <c r="CX494">
        <v>1107.212222222222</v>
      </c>
      <c r="CY494">
        <v>492.8081481481481</v>
      </c>
      <c r="CZ494">
        <v>0</v>
      </c>
      <c r="DA494">
        <v>1728495457.6</v>
      </c>
      <c r="DB494">
        <v>0</v>
      </c>
      <c r="DC494">
        <v>1728490956.5</v>
      </c>
      <c r="DD494" t="s">
        <v>362</v>
      </c>
      <c r="DE494">
        <v>1728490952.5</v>
      </c>
      <c r="DF494">
        <v>1728490956.5</v>
      </c>
      <c r="DG494">
        <v>1</v>
      </c>
      <c r="DH494">
        <v>-0.065</v>
      </c>
      <c r="DI494">
        <v>-0.008</v>
      </c>
      <c r="DJ494">
        <v>-3.246</v>
      </c>
      <c r="DK494">
        <v>-0.091</v>
      </c>
      <c r="DL494">
        <v>52</v>
      </c>
      <c r="DM494">
        <v>15</v>
      </c>
      <c r="DN494">
        <v>0.25</v>
      </c>
      <c r="DO494">
        <v>0.13</v>
      </c>
      <c r="DP494">
        <v>-29.898235</v>
      </c>
      <c r="DQ494">
        <v>1.274156848030078</v>
      </c>
      <c r="DR494">
        <v>0.2436588009389359</v>
      </c>
      <c r="DS494">
        <v>0</v>
      </c>
      <c r="DT494">
        <v>0.8213067749999998</v>
      </c>
      <c r="DU494">
        <v>-0.2485975947467182</v>
      </c>
      <c r="DV494">
        <v>0.02970191672728167</v>
      </c>
      <c r="DW494">
        <v>0</v>
      </c>
      <c r="DX494">
        <v>0</v>
      </c>
      <c r="DY494">
        <v>2</v>
      </c>
      <c r="DZ494" t="s">
        <v>386</v>
      </c>
      <c r="EA494">
        <v>3.22993</v>
      </c>
      <c r="EB494">
        <v>2.70432</v>
      </c>
      <c r="EC494">
        <v>0.236096</v>
      </c>
      <c r="ED494">
        <v>0.238382</v>
      </c>
      <c r="EE494">
        <v>0.0832958</v>
      </c>
      <c r="EF494">
        <v>0.0803924</v>
      </c>
      <c r="EG494">
        <v>25072.1</v>
      </c>
      <c r="EH494">
        <v>24349.7</v>
      </c>
      <c r="EI494">
        <v>31433.1</v>
      </c>
      <c r="EJ494">
        <v>30310.8</v>
      </c>
      <c r="EK494">
        <v>38608.8</v>
      </c>
      <c r="EL494">
        <v>36859.1</v>
      </c>
      <c r="EM494">
        <v>44060.9</v>
      </c>
      <c r="EN494">
        <v>42321.8</v>
      </c>
      <c r="EO494">
        <v>2.14943</v>
      </c>
      <c r="EP494">
        <v>1.85207</v>
      </c>
      <c r="EQ494">
        <v>0.0614449</v>
      </c>
      <c r="ER494">
        <v>0</v>
      </c>
      <c r="ES494">
        <v>24.0521</v>
      </c>
      <c r="ET494">
        <v>999.9</v>
      </c>
      <c r="EU494">
        <v>69.2</v>
      </c>
      <c r="EV494">
        <v>25.7</v>
      </c>
      <c r="EW494">
        <v>23.5245</v>
      </c>
      <c r="EX494">
        <v>60.9819</v>
      </c>
      <c r="EY494">
        <v>24.3389</v>
      </c>
      <c r="EZ494">
        <v>1</v>
      </c>
      <c r="FA494">
        <v>0.0132901</v>
      </c>
      <c r="FB494">
        <v>2.67214</v>
      </c>
      <c r="FC494">
        <v>20.1781</v>
      </c>
      <c r="FD494">
        <v>5.21834</v>
      </c>
      <c r="FE494">
        <v>11.998</v>
      </c>
      <c r="FF494">
        <v>4.9644</v>
      </c>
      <c r="FG494">
        <v>3.29565</v>
      </c>
      <c r="FH494">
        <v>9999</v>
      </c>
      <c r="FI494">
        <v>9999</v>
      </c>
      <c r="FJ494">
        <v>9999</v>
      </c>
      <c r="FK494">
        <v>149.2</v>
      </c>
      <c r="FL494">
        <v>4.97095</v>
      </c>
      <c r="FM494">
        <v>1.86768</v>
      </c>
      <c r="FN494">
        <v>1.85898</v>
      </c>
      <c r="FO494">
        <v>1.86509</v>
      </c>
      <c r="FP494">
        <v>1.8631</v>
      </c>
      <c r="FQ494">
        <v>1.86447</v>
      </c>
      <c r="FR494">
        <v>1.85987</v>
      </c>
      <c r="FS494">
        <v>1.86401</v>
      </c>
      <c r="FT494">
        <v>0</v>
      </c>
      <c r="FU494">
        <v>0</v>
      </c>
      <c r="FV494">
        <v>0</v>
      </c>
      <c r="FW494">
        <v>0</v>
      </c>
      <c r="FX494" t="s">
        <v>364</v>
      </c>
      <c r="FY494" t="s">
        <v>365</v>
      </c>
      <c r="FZ494" t="s">
        <v>366</v>
      </c>
      <c r="GA494" t="s">
        <v>366</v>
      </c>
      <c r="GB494" t="s">
        <v>366</v>
      </c>
      <c r="GC494" t="s">
        <v>366</v>
      </c>
      <c r="GD494">
        <v>0</v>
      </c>
      <c r="GE494">
        <v>100</v>
      </c>
      <c r="GF494">
        <v>100</v>
      </c>
      <c r="GG494">
        <v>-11.94</v>
      </c>
      <c r="GH494">
        <v>-0.0906</v>
      </c>
      <c r="GI494">
        <v>-2.868309889394353</v>
      </c>
      <c r="GJ494">
        <v>-0.006773961979547998</v>
      </c>
      <c r="GK494">
        <v>-8.296070481250098E-08</v>
      </c>
      <c r="GL494">
        <v>3.322967193956903E-10</v>
      </c>
      <c r="GM494">
        <v>-0.07871069313407227</v>
      </c>
      <c r="GN494">
        <v>-0.00208336341840114</v>
      </c>
      <c r="GO494">
        <v>8.801746095907445E-05</v>
      </c>
      <c r="GP494">
        <v>-2.677693255255651E-07</v>
      </c>
      <c r="GQ494">
        <v>3</v>
      </c>
      <c r="GR494">
        <v>2052</v>
      </c>
      <c r="GS494">
        <v>2</v>
      </c>
      <c r="GT494">
        <v>18</v>
      </c>
      <c r="GU494">
        <v>74.09999999999999</v>
      </c>
      <c r="GV494">
        <v>74.09999999999999</v>
      </c>
      <c r="GW494">
        <v>3.12866</v>
      </c>
      <c r="GX494">
        <v>2.37061</v>
      </c>
      <c r="GY494">
        <v>1.44897</v>
      </c>
      <c r="GZ494">
        <v>2.32178</v>
      </c>
      <c r="HA494">
        <v>1.55151</v>
      </c>
      <c r="HB494">
        <v>2.26685</v>
      </c>
      <c r="HC494">
        <v>30.9552</v>
      </c>
      <c r="HD494">
        <v>14.2283</v>
      </c>
      <c r="HE494">
        <v>18</v>
      </c>
      <c r="HF494">
        <v>617.735</v>
      </c>
      <c r="HG494">
        <v>428.523</v>
      </c>
      <c r="HH494">
        <v>20.3735</v>
      </c>
      <c r="HI494">
        <v>27.0122</v>
      </c>
      <c r="HJ494">
        <v>30.0007</v>
      </c>
      <c r="HK494">
        <v>26.9898</v>
      </c>
      <c r="HL494">
        <v>26.9285</v>
      </c>
      <c r="HM494">
        <v>62.6501</v>
      </c>
      <c r="HN494">
        <v>43.6522</v>
      </c>
      <c r="HO494">
        <v>0</v>
      </c>
      <c r="HP494">
        <v>20.3202</v>
      </c>
      <c r="HQ494">
        <v>1499.29</v>
      </c>
      <c r="HR494">
        <v>15.123</v>
      </c>
      <c r="HS494">
        <v>99.7627</v>
      </c>
      <c r="HT494">
        <v>101.132</v>
      </c>
    </row>
    <row r="495" spans="1:228">
      <c r="A495">
        <v>479</v>
      </c>
      <c r="B495">
        <v>1728495780.1</v>
      </c>
      <c r="C495">
        <v>4842.599999904633</v>
      </c>
      <c r="D495" t="s">
        <v>1328</v>
      </c>
      <c r="E495" t="s">
        <v>1329</v>
      </c>
      <c r="F495">
        <v>5</v>
      </c>
      <c r="G495" t="s">
        <v>357</v>
      </c>
      <c r="H495" t="s">
        <v>1090</v>
      </c>
      <c r="I495" t="s">
        <v>359</v>
      </c>
      <c r="J495" t="s">
        <v>1330</v>
      </c>
      <c r="K495">
        <v>1728495772.099999</v>
      </c>
      <c r="L495">
        <f>(M495)/1000</f>
        <v>0</v>
      </c>
      <c r="M495">
        <f>IF(BH495, AP495, AJ495)</f>
        <v>0</v>
      </c>
      <c r="N495">
        <f>IF(BH495, AK495, AI495)</f>
        <v>0</v>
      </c>
      <c r="O495">
        <f>BJ495 - IF(AW495&gt;1, N495*BD495*100.0/(AY495), 0)</f>
        <v>0</v>
      </c>
      <c r="P495">
        <f>((V495-L495/2)*O495-N495)/(V495+L495/2)</f>
        <v>0</v>
      </c>
      <c r="Q495">
        <f>P495*(BQ495+BR495)/1000.0</f>
        <v>0</v>
      </c>
      <c r="R495">
        <f>(BJ495 - IF(AW495&gt;1, N495*BD495*100.0/(AY495), 0))*(BQ495+BR495)/1000.0</f>
        <v>0</v>
      </c>
      <c r="S495">
        <f>2.0/((1/U495-1/T495)+SIGN(U495)*SQRT((1/U495-1/T495)*(1/U495-1/T495) + 4*BE495/((BE495+1)*(BE495+1))*(2*1/U495*1/T495-1/T495*1/T495)))</f>
        <v>0</v>
      </c>
      <c r="T495">
        <f>IF(LEFT(BF495,1)&lt;&gt;"0",IF(LEFT(BF495,1)="1",3.0,BG495),$D$5+$E$5*(BX495*BQ495/($K$5*1000))+$F$5*(BX495*BQ495/($K$5*1000))*MAX(MIN(BD495,$J$5),$I$5)*MAX(MIN(BD495,$J$5),$I$5)+$G$5*MAX(MIN(BD495,$J$5),$I$5)*(BX495*BQ495/($K$5*1000))+$H$5*(BX495*BQ495/($K$5*1000))*(BX495*BQ495/($K$5*1000)))</f>
        <v>0</v>
      </c>
      <c r="U495">
        <f>L495*(1000-(1000*0.61365*exp(17.502*Y495/(240.97+Y495))/(BQ495+BR495)+BL495)/2)/(1000*0.61365*exp(17.502*Y495/(240.97+Y495))/(BQ495+BR495)-BL495)</f>
        <v>0</v>
      </c>
      <c r="V495">
        <f>1/((BE495+1)/(S495/1.6)+1/(T495/1.37)) + BE495/((BE495+1)/(S495/1.6) + BE495/(T495/1.37))</f>
        <v>0</v>
      </c>
      <c r="W495">
        <f>(AZ495*BC495)</f>
        <v>0</v>
      </c>
      <c r="X495">
        <f>(BS495+(W495+2*0.95*5.67E-8*(((BS495+$B$7)+273)^4-(BS495+273)^4)-44100*L495)/(1.84*29.3*T495+8*0.95*5.67E-8*(BS495+273)^3))</f>
        <v>0</v>
      </c>
      <c r="Y495">
        <f>($C$7*BT495+$D$7*BU495+$E$7*X495)</f>
        <v>0</v>
      </c>
      <c r="Z495">
        <f>0.61365*exp(17.502*Y495/(240.97+Y495))</f>
        <v>0</v>
      </c>
      <c r="AA495">
        <f>(AB495/AC495*100)</f>
        <v>0</v>
      </c>
      <c r="AB495">
        <f>BL495*(BQ495+BR495)/1000</f>
        <v>0</v>
      </c>
      <c r="AC495">
        <f>0.61365*exp(17.502*BS495/(240.97+BS495))</f>
        <v>0</v>
      </c>
      <c r="AD495">
        <f>(Z495-BL495*(BQ495+BR495)/1000)</f>
        <v>0</v>
      </c>
      <c r="AE495">
        <f>(-L495*44100)</f>
        <v>0</v>
      </c>
      <c r="AF495">
        <f>2*29.3*T495*0.92*(BS495-Y495)</f>
        <v>0</v>
      </c>
      <c r="AG495">
        <f>2*0.95*5.67E-8*(((BS495+$B$7)+273)^4-(Y495+273)^4)</f>
        <v>0</v>
      </c>
      <c r="AH495">
        <f>W495+AG495+AE495+AF495</f>
        <v>0</v>
      </c>
      <c r="AI495">
        <f>BP495*AW495*(BK495-BJ495*(1000-AW495*BM495)/(1000-AW495*BL495))/(100*BD495)</f>
        <v>0</v>
      </c>
      <c r="AJ495">
        <f>1000*BP495*AW495*(BL495-BM495)/(100*BD495*(1000-AW495*BL495))</f>
        <v>0</v>
      </c>
      <c r="AK495">
        <f>(AL495 - AM495 - BQ495*1E3/(8.314*(BS495+273.15)) * AO495/BP495 * AN495) * BP495/(100*BD495) * (1000 - BM495)/1000</f>
        <v>0</v>
      </c>
      <c r="AL495">
        <v>25.36301572408833</v>
      </c>
      <c r="AM495">
        <v>26.76863878787879</v>
      </c>
      <c r="AN495">
        <v>0.0001570409382194727</v>
      </c>
      <c r="AO495">
        <v>66.78338051299083</v>
      </c>
      <c r="AP495">
        <f>(AR495 - AQ495 + BQ495*1E3/(8.314*(BS495+273.15)) * AT495/BP495 * AS495) * BP495/(100*BD495) * 1000/(1000 - AR495)</f>
        <v>0</v>
      </c>
      <c r="AQ495">
        <v>14.12636288970875</v>
      </c>
      <c r="AR495">
        <v>16.5870212121212</v>
      </c>
      <c r="AS495">
        <v>-1.831541481075704E-05</v>
      </c>
      <c r="AT495">
        <v>79.57190489218569</v>
      </c>
      <c r="AU495">
        <v>1</v>
      </c>
      <c r="AV495">
        <v>0</v>
      </c>
      <c r="AW495">
        <f>IF(AU495*$H$13&gt;=AY495,1.0,(AY495/(AY495-AU495*$H$13)))</f>
        <v>0</v>
      </c>
      <c r="AX495">
        <f>(AW495-1)*100</f>
        <v>0</v>
      </c>
      <c r="AY495">
        <f>MAX(0,($B$13+$C$13*BX495)/(1+$D$13*BX495)*BQ495/(BS495+273)*$E$13)</f>
        <v>0</v>
      </c>
      <c r="AZ495">
        <f>$B$11*BY495+$C$11*BZ495+$F$11*CK495*(1-CN495)</f>
        <v>0</v>
      </c>
      <c r="BA495">
        <f>AZ495*BB495</f>
        <v>0</v>
      </c>
      <c r="BB495">
        <f>($B$11*$D$9+$C$11*$D$9+$F$11*((CX495+CP495)/MAX(CX495+CP495+CY495, 0.1)*$I$9+CY495/MAX(CX495+CP495+CY495, 0.1)*$J$9))/($B$11+$C$11+$F$11)</f>
        <v>0</v>
      </c>
      <c r="BC495">
        <f>($B$11*$K$9+$C$11*$K$9+$F$11*((CX495+CP495)/MAX(CX495+CP495+CY495, 0.1)*$P$9+CY495/MAX(CX495+CP495+CY495, 0.1)*$Q$9))/($B$11+$C$11+$F$11)</f>
        <v>0</v>
      </c>
      <c r="BD495">
        <v>6</v>
      </c>
      <c r="BE495">
        <v>0.5</v>
      </c>
      <c r="BF495" t="s">
        <v>361</v>
      </c>
      <c r="BG495">
        <v>2</v>
      </c>
      <c r="BH495" t="b">
        <v>1</v>
      </c>
      <c r="BI495">
        <v>1728495772.099999</v>
      </c>
      <c r="BJ495">
        <v>26.33315161290322</v>
      </c>
      <c r="BK495">
        <v>24.99968709677419</v>
      </c>
      <c r="BL495">
        <v>16.59222903225806</v>
      </c>
      <c r="BM495">
        <v>14.11844193548387</v>
      </c>
      <c r="BN495">
        <v>29.40068064516129</v>
      </c>
      <c r="BO495">
        <v>16.68244838709677</v>
      </c>
      <c r="BP495">
        <v>600.0118709677417</v>
      </c>
      <c r="BQ495">
        <v>97.52217419354838</v>
      </c>
      <c r="BR495">
        <v>0.09997730322580646</v>
      </c>
      <c r="BS495">
        <v>25.41477419354839</v>
      </c>
      <c r="BT495">
        <v>25.0486064516129</v>
      </c>
      <c r="BU495">
        <v>999.9000000000003</v>
      </c>
      <c r="BV495">
        <v>0</v>
      </c>
      <c r="BW495">
        <v>0</v>
      </c>
      <c r="BX495">
        <v>10008.10903225806</v>
      </c>
      <c r="BY495">
        <v>0</v>
      </c>
      <c r="BZ495">
        <v>78.28893548387097</v>
      </c>
      <c r="CA495">
        <v>1.333462903225807</v>
      </c>
      <c r="CB495">
        <v>26.77745806451613</v>
      </c>
      <c r="CC495">
        <v>25.3577064516129</v>
      </c>
      <c r="CD495">
        <v>2.47379806451613</v>
      </c>
      <c r="CE495">
        <v>24.99968709677419</v>
      </c>
      <c r="CF495">
        <v>14.11844193548387</v>
      </c>
      <c r="CG495">
        <v>1.618111935483871</v>
      </c>
      <c r="CH495">
        <v>1.37686064516129</v>
      </c>
      <c r="CI495">
        <v>14.13237096774193</v>
      </c>
      <c r="CJ495">
        <v>11.66516774193548</v>
      </c>
      <c r="CK495">
        <v>1599.997741935484</v>
      </c>
      <c r="CL495">
        <v>0.6920091612903225</v>
      </c>
      <c r="CM495">
        <v>0.3079908387096774</v>
      </c>
      <c r="CN495">
        <v>0</v>
      </c>
      <c r="CO495">
        <v>2.242932258064516</v>
      </c>
      <c r="CP495">
        <v>0</v>
      </c>
      <c r="CQ495">
        <v>9038.565806451612</v>
      </c>
      <c r="CR495">
        <v>13790.22258064516</v>
      </c>
      <c r="CS495">
        <v>37.53400000000001</v>
      </c>
      <c r="CT495">
        <v>38.75</v>
      </c>
      <c r="CU495">
        <v>38.12093548387096</v>
      </c>
      <c r="CV495">
        <v>37.125</v>
      </c>
      <c r="CW495">
        <v>36.93699999999998</v>
      </c>
      <c r="CX495">
        <v>1107.214516129032</v>
      </c>
      <c r="CY495">
        <v>492.7832258064517</v>
      </c>
      <c r="CZ495">
        <v>0</v>
      </c>
      <c r="DA495">
        <v>1728495836.8</v>
      </c>
      <c r="DB495">
        <v>0</v>
      </c>
      <c r="DC495">
        <v>1728490956.5</v>
      </c>
      <c r="DD495" t="s">
        <v>362</v>
      </c>
      <c r="DE495">
        <v>1728490952.5</v>
      </c>
      <c r="DF495">
        <v>1728490956.5</v>
      </c>
      <c r="DG495">
        <v>1</v>
      </c>
      <c r="DH495">
        <v>-0.065</v>
      </c>
      <c r="DI495">
        <v>-0.008</v>
      </c>
      <c r="DJ495">
        <v>-3.246</v>
      </c>
      <c r="DK495">
        <v>-0.091</v>
      </c>
      <c r="DL495">
        <v>52</v>
      </c>
      <c r="DM495">
        <v>15</v>
      </c>
      <c r="DN495">
        <v>0.25</v>
      </c>
      <c r="DO495">
        <v>0.13</v>
      </c>
      <c r="DP495">
        <v>1.33649756097561</v>
      </c>
      <c r="DQ495">
        <v>-0.1011982578397202</v>
      </c>
      <c r="DR495">
        <v>0.01571079585018791</v>
      </c>
      <c r="DS495">
        <v>0</v>
      </c>
      <c r="DT495">
        <v>2.479093170731707</v>
      </c>
      <c r="DU495">
        <v>-0.1334485714285678</v>
      </c>
      <c r="DV495">
        <v>0.01320081953092016</v>
      </c>
      <c r="DW495">
        <v>0</v>
      </c>
      <c r="DX495">
        <v>0</v>
      </c>
      <c r="DY495">
        <v>2</v>
      </c>
      <c r="DZ495" t="s">
        <v>386</v>
      </c>
      <c r="EA495">
        <v>3.2293</v>
      </c>
      <c r="EB495">
        <v>2.70408</v>
      </c>
      <c r="EC495">
        <v>0.008488300000000001</v>
      </c>
      <c r="ED495">
        <v>0.00725914</v>
      </c>
      <c r="EE495">
        <v>0.08587069999999999</v>
      </c>
      <c r="EF495">
        <v>0.0765252</v>
      </c>
      <c r="EG495">
        <v>32508.4</v>
      </c>
      <c r="EH495">
        <v>31692.2</v>
      </c>
      <c r="EI495">
        <v>31406.1</v>
      </c>
      <c r="EJ495">
        <v>30272.1</v>
      </c>
      <c r="EK495">
        <v>38459.2</v>
      </c>
      <c r="EL495">
        <v>36963.9</v>
      </c>
      <c r="EM495">
        <v>44021</v>
      </c>
      <c r="EN495">
        <v>42269.4</v>
      </c>
      <c r="EO495">
        <v>2.10057</v>
      </c>
      <c r="EP495">
        <v>1.8363</v>
      </c>
      <c r="EQ495">
        <v>0.0246689</v>
      </c>
      <c r="ER495">
        <v>0</v>
      </c>
      <c r="ES495">
        <v>24.6425</v>
      </c>
      <c r="ET495">
        <v>999.9</v>
      </c>
      <c r="EU495">
        <v>69.7</v>
      </c>
      <c r="EV495">
        <v>26.2</v>
      </c>
      <c r="EW495">
        <v>24.4036</v>
      </c>
      <c r="EX495">
        <v>61.4201</v>
      </c>
      <c r="EY495">
        <v>24.7276</v>
      </c>
      <c r="EZ495">
        <v>1</v>
      </c>
      <c r="FA495">
        <v>0.0535976</v>
      </c>
      <c r="FB495">
        <v>2.16768</v>
      </c>
      <c r="FC495">
        <v>20.1857</v>
      </c>
      <c r="FD495">
        <v>5.21789</v>
      </c>
      <c r="FE495">
        <v>11.998</v>
      </c>
      <c r="FF495">
        <v>4.9652</v>
      </c>
      <c r="FG495">
        <v>3.29615</v>
      </c>
      <c r="FH495">
        <v>9999</v>
      </c>
      <c r="FI495">
        <v>9999</v>
      </c>
      <c r="FJ495">
        <v>9999</v>
      </c>
      <c r="FK495">
        <v>149.3</v>
      </c>
      <c r="FL495">
        <v>4.97094</v>
      </c>
      <c r="FM495">
        <v>1.86769</v>
      </c>
      <c r="FN495">
        <v>1.85902</v>
      </c>
      <c r="FO495">
        <v>1.86516</v>
      </c>
      <c r="FP495">
        <v>1.8631</v>
      </c>
      <c r="FQ495">
        <v>1.86447</v>
      </c>
      <c r="FR495">
        <v>1.85989</v>
      </c>
      <c r="FS495">
        <v>1.86401</v>
      </c>
      <c r="FT495">
        <v>0</v>
      </c>
      <c r="FU495">
        <v>0</v>
      </c>
      <c r="FV495">
        <v>0</v>
      </c>
      <c r="FW495">
        <v>0</v>
      </c>
      <c r="FX495" t="s">
        <v>364</v>
      </c>
      <c r="FY495" t="s">
        <v>365</v>
      </c>
      <c r="FZ495" t="s">
        <v>366</v>
      </c>
      <c r="GA495" t="s">
        <v>366</v>
      </c>
      <c r="GB495" t="s">
        <v>366</v>
      </c>
      <c r="GC495" t="s">
        <v>366</v>
      </c>
      <c r="GD495">
        <v>0</v>
      </c>
      <c r="GE495">
        <v>100</v>
      </c>
      <c r="GF495">
        <v>100</v>
      </c>
      <c r="GG495">
        <v>-3.067</v>
      </c>
      <c r="GH495">
        <v>-0.0902</v>
      </c>
      <c r="GI495">
        <v>-2.868309889394353</v>
      </c>
      <c r="GJ495">
        <v>-0.006773961979547998</v>
      </c>
      <c r="GK495">
        <v>-8.296070481250098E-08</v>
      </c>
      <c r="GL495">
        <v>3.322967193956903E-10</v>
      </c>
      <c r="GM495">
        <v>-0.07871069313407227</v>
      </c>
      <c r="GN495">
        <v>-0.00208336341840114</v>
      </c>
      <c r="GO495">
        <v>8.801746095907445E-05</v>
      </c>
      <c r="GP495">
        <v>-2.677693255255651E-07</v>
      </c>
      <c r="GQ495">
        <v>3</v>
      </c>
      <c r="GR495">
        <v>2052</v>
      </c>
      <c r="GS495">
        <v>2</v>
      </c>
      <c r="GT495">
        <v>18</v>
      </c>
      <c r="GU495">
        <v>80.5</v>
      </c>
      <c r="GV495">
        <v>80.40000000000001</v>
      </c>
      <c r="GW495">
        <v>0.216064</v>
      </c>
      <c r="GX495">
        <v>2.4585</v>
      </c>
      <c r="GY495">
        <v>1.44775</v>
      </c>
      <c r="GZ495">
        <v>2.32178</v>
      </c>
      <c r="HA495">
        <v>1.55151</v>
      </c>
      <c r="HB495">
        <v>2.33521</v>
      </c>
      <c r="HC495">
        <v>31.5424</v>
      </c>
      <c r="HD495">
        <v>14.1846</v>
      </c>
      <c r="HE495">
        <v>18</v>
      </c>
      <c r="HF495">
        <v>588.706</v>
      </c>
      <c r="HG495">
        <v>423.327</v>
      </c>
      <c r="HH495">
        <v>22.0764</v>
      </c>
      <c r="HI495">
        <v>27.5821</v>
      </c>
      <c r="HJ495">
        <v>30.0008</v>
      </c>
      <c r="HK495">
        <v>27.537</v>
      </c>
      <c r="HL495">
        <v>27.4689</v>
      </c>
      <c r="HM495">
        <v>4.37587</v>
      </c>
      <c r="HN495">
        <v>48.8428</v>
      </c>
      <c r="HO495">
        <v>0</v>
      </c>
      <c r="HP495">
        <v>22.0626</v>
      </c>
      <c r="HQ495">
        <v>30.0234</v>
      </c>
      <c r="HR495">
        <v>14.1851</v>
      </c>
      <c r="HS495">
        <v>99.6743</v>
      </c>
      <c r="HT495">
        <v>101.005</v>
      </c>
    </row>
    <row r="496" spans="1:228">
      <c r="A496">
        <v>480</v>
      </c>
      <c r="B496">
        <v>1728495785.1</v>
      </c>
      <c r="C496">
        <v>4847.599999904633</v>
      </c>
      <c r="D496" t="s">
        <v>1331</v>
      </c>
      <c r="E496" t="s">
        <v>1332</v>
      </c>
      <c r="F496">
        <v>5</v>
      </c>
      <c r="G496" t="s">
        <v>357</v>
      </c>
      <c r="H496" t="s">
        <v>1090</v>
      </c>
      <c r="I496" t="s">
        <v>359</v>
      </c>
      <c r="J496" t="s">
        <v>1330</v>
      </c>
      <c r="K496">
        <v>1728495777.255172</v>
      </c>
      <c r="L496">
        <f>(M496)/1000</f>
        <v>0</v>
      </c>
      <c r="M496">
        <f>IF(BH496, AP496, AJ496)</f>
        <v>0</v>
      </c>
      <c r="N496">
        <f>IF(BH496, AK496, AI496)</f>
        <v>0</v>
      </c>
      <c r="O496">
        <f>BJ496 - IF(AW496&gt;1, N496*BD496*100.0/(AY496), 0)</f>
        <v>0</v>
      </c>
      <c r="P496">
        <f>((V496-L496/2)*O496-N496)/(V496+L496/2)</f>
        <v>0</v>
      </c>
      <c r="Q496">
        <f>P496*(BQ496+BR496)/1000.0</f>
        <v>0</v>
      </c>
      <c r="R496">
        <f>(BJ496 - IF(AW496&gt;1, N496*BD496*100.0/(AY496), 0))*(BQ496+BR496)/1000.0</f>
        <v>0</v>
      </c>
      <c r="S496">
        <f>2.0/((1/U496-1/T496)+SIGN(U496)*SQRT((1/U496-1/T496)*(1/U496-1/T496) + 4*BE496/((BE496+1)*(BE496+1))*(2*1/U496*1/T496-1/T496*1/T496)))</f>
        <v>0</v>
      </c>
      <c r="T496">
        <f>IF(LEFT(BF496,1)&lt;&gt;"0",IF(LEFT(BF496,1)="1",3.0,BG496),$D$5+$E$5*(BX496*BQ496/($K$5*1000))+$F$5*(BX496*BQ496/($K$5*1000))*MAX(MIN(BD496,$J$5),$I$5)*MAX(MIN(BD496,$J$5),$I$5)+$G$5*MAX(MIN(BD496,$J$5),$I$5)*(BX496*BQ496/($K$5*1000))+$H$5*(BX496*BQ496/($K$5*1000))*(BX496*BQ496/($K$5*1000)))</f>
        <v>0</v>
      </c>
      <c r="U496">
        <f>L496*(1000-(1000*0.61365*exp(17.502*Y496/(240.97+Y496))/(BQ496+BR496)+BL496)/2)/(1000*0.61365*exp(17.502*Y496/(240.97+Y496))/(BQ496+BR496)-BL496)</f>
        <v>0</v>
      </c>
      <c r="V496">
        <f>1/((BE496+1)/(S496/1.6)+1/(T496/1.37)) + BE496/((BE496+1)/(S496/1.6) + BE496/(T496/1.37))</f>
        <v>0</v>
      </c>
      <c r="W496">
        <f>(AZ496*BC496)</f>
        <v>0</v>
      </c>
      <c r="X496">
        <f>(BS496+(W496+2*0.95*5.67E-8*(((BS496+$B$7)+273)^4-(BS496+273)^4)-44100*L496)/(1.84*29.3*T496+8*0.95*5.67E-8*(BS496+273)^3))</f>
        <v>0</v>
      </c>
      <c r="Y496">
        <f>($C$7*BT496+$D$7*BU496+$E$7*X496)</f>
        <v>0</v>
      </c>
      <c r="Z496">
        <f>0.61365*exp(17.502*Y496/(240.97+Y496))</f>
        <v>0</v>
      </c>
      <c r="AA496">
        <f>(AB496/AC496*100)</f>
        <v>0</v>
      </c>
      <c r="AB496">
        <f>BL496*(BQ496+BR496)/1000</f>
        <v>0</v>
      </c>
      <c r="AC496">
        <f>0.61365*exp(17.502*BS496/(240.97+BS496))</f>
        <v>0</v>
      </c>
      <c r="AD496">
        <f>(Z496-BL496*(BQ496+BR496)/1000)</f>
        <v>0</v>
      </c>
      <c r="AE496">
        <f>(-L496*44100)</f>
        <v>0</v>
      </c>
      <c r="AF496">
        <f>2*29.3*T496*0.92*(BS496-Y496)</f>
        <v>0</v>
      </c>
      <c r="AG496">
        <f>2*0.95*5.67E-8*(((BS496+$B$7)+273)^4-(Y496+273)^4)</f>
        <v>0</v>
      </c>
      <c r="AH496">
        <f>W496+AG496+AE496+AF496</f>
        <v>0</v>
      </c>
      <c r="AI496">
        <f>BP496*AW496*(BK496-BJ496*(1000-AW496*BM496)/(1000-AW496*BL496))/(100*BD496)</f>
        <v>0</v>
      </c>
      <c r="AJ496">
        <f>1000*BP496*AW496*(BL496-BM496)/(100*BD496*(1000-AW496*BL496))</f>
        <v>0</v>
      </c>
      <c r="AK496">
        <f>(AL496 - AM496 - BQ496*1E3/(8.314*(BS496+273.15)) * AO496/BP496 * AN496) * BP496/(100*BD496) * (1000 - BM496)/1000</f>
        <v>0</v>
      </c>
      <c r="AL496">
        <v>25.554495213375</v>
      </c>
      <c r="AM496">
        <v>26.81964727272726</v>
      </c>
      <c r="AN496">
        <v>0.02727013368423477</v>
      </c>
      <c r="AO496">
        <v>66.78338051299083</v>
      </c>
      <c r="AP496">
        <f>(AR496 - AQ496 + BQ496*1E3/(8.314*(BS496+273.15)) * AT496/BP496 * AS496) * BP496/(100*BD496) * 1000/(1000 - AR496)</f>
        <v>0</v>
      </c>
      <c r="AQ496">
        <v>14.13432191018569</v>
      </c>
      <c r="AR496">
        <v>16.58565333333334</v>
      </c>
      <c r="AS496">
        <v>-1.428759070894172E-06</v>
      </c>
      <c r="AT496">
        <v>79.57190489218569</v>
      </c>
      <c r="AU496">
        <v>1</v>
      </c>
      <c r="AV496">
        <v>0</v>
      </c>
      <c r="AW496">
        <f>IF(AU496*$H$13&gt;=AY496,1.0,(AY496/(AY496-AU496*$H$13)))</f>
        <v>0</v>
      </c>
      <c r="AX496">
        <f>(AW496-1)*100</f>
        <v>0</v>
      </c>
      <c r="AY496">
        <f>MAX(0,($B$13+$C$13*BX496)/(1+$D$13*BX496)*BQ496/(BS496+273)*$E$13)</f>
        <v>0</v>
      </c>
      <c r="AZ496">
        <f>$B$11*BY496+$C$11*BZ496+$F$11*CK496*(1-CN496)</f>
        <v>0</v>
      </c>
      <c r="BA496">
        <f>AZ496*BB496</f>
        <v>0</v>
      </c>
      <c r="BB496">
        <f>($B$11*$D$9+$C$11*$D$9+$F$11*((CX496+CP496)/MAX(CX496+CP496+CY496, 0.1)*$I$9+CY496/MAX(CX496+CP496+CY496, 0.1)*$J$9))/($B$11+$C$11+$F$11)</f>
        <v>0</v>
      </c>
      <c r="BC496">
        <f>($B$11*$K$9+$C$11*$K$9+$F$11*((CX496+CP496)/MAX(CX496+CP496+CY496, 0.1)*$P$9+CY496/MAX(CX496+CP496+CY496, 0.1)*$Q$9))/($B$11+$C$11+$F$11)</f>
        <v>0</v>
      </c>
      <c r="BD496">
        <v>6</v>
      </c>
      <c r="BE496">
        <v>0.5</v>
      </c>
      <c r="BF496" t="s">
        <v>361</v>
      </c>
      <c r="BG496">
        <v>2</v>
      </c>
      <c r="BH496" t="b">
        <v>1</v>
      </c>
      <c r="BI496">
        <v>1728495777.255172</v>
      </c>
      <c r="BJ496">
        <v>26.3260551724138</v>
      </c>
      <c r="BK496">
        <v>25.12518620689655</v>
      </c>
      <c r="BL496">
        <v>16.58860344827586</v>
      </c>
      <c r="BM496">
        <v>14.12648620689655</v>
      </c>
      <c r="BN496">
        <v>29.39354137931035</v>
      </c>
      <c r="BO496">
        <v>16.67882413793103</v>
      </c>
      <c r="BP496">
        <v>599.9999655172415</v>
      </c>
      <c r="BQ496">
        <v>97.52204137931035</v>
      </c>
      <c r="BR496">
        <v>0.09997466551724138</v>
      </c>
      <c r="BS496">
        <v>25.41411034482759</v>
      </c>
      <c r="BT496">
        <v>25.04741379310345</v>
      </c>
      <c r="BU496">
        <v>999.9000000000002</v>
      </c>
      <c r="BV496">
        <v>0</v>
      </c>
      <c r="BW496">
        <v>0</v>
      </c>
      <c r="BX496">
        <v>9997.312413793103</v>
      </c>
      <c r="BY496">
        <v>0</v>
      </c>
      <c r="BZ496">
        <v>72.79325862068966</v>
      </c>
      <c r="CA496">
        <v>1.200869751724138</v>
      </c>
      <c r="CB496">
        <v>26.77013793103448</v>
      </c>
      <c r="CC496">
        <v>25.48520689655173</v>
      </c>
      <c r="CD496">
        <v>2.462118620689655</v>
      </c>
      <c r="CE496">
        <v>25.12518620689655</v>
      </c>
      <c r="CF496">
        <v>14.12648620689655</v>
      </c>
      <c r="CG496">
        <v>1.617754827586207</v>
      </c>
      <c r="CH496">
        <v>1.377644137931035</v>
      </c>
      <c r="CI496">
        <v>14.12896896551724</v>
      </c>
      <c r="CJ496">
        <v>11.67376896551724</v>
      </c>
      <c r="CK496">
        <v>1599.976551724138</v>
      </c>
      <c r="CL496">
        <v>0.692003448275862</v>
      </c>
      <c r="CM496">
        <v>0.3079965517241379</v>
      </c>
      <c r="CN496">
        <v>0</v>
      </c>
      <c r="CO496">
        <v>2.192524137931035</v>
      </c>
      <c r="CP496">
        <v>0</v>
      </c>
      <c r="CQ496">
        <v>9002.939999999999</v>
      </c>
      <c r="CR496">
        <v>13790.01034482759</v>
      </c>
      <c r="CS496">
        <v>37.5128275862069</v>
      </c>
      <c r="CT496">
        <v>38.74565517241379</v>
      </c>
      <c r="CU496">
        <v>38.10762068965517</v>
      </c>
      <c r="CV496">
        <v>37.125</v>
      </c>
      <c r="CW496">
        <v>36.93272413793103</v>
      </c>
      <c r="CX496">
        <v>1107.190689655172</v>
      </c>
      <c r="CY496">
        <v>492.7858620689655</v>
      </c>
      <c r="CZ496">
        <v>0</v>
      </c>
      <c r="DA496">
        <v>1728495842.2</v>
      </c>
      <c r="DB496">
        <v>0</v>
      </c>
      <c r="DC496">
        <v>1728490956.5</v>
      </c>
      <c r="DD496" t="s">
        <v>362</v>
      </c>
      <c r="DE496">
        <v>1728490952.5</v>
      </c>
      <c r="DF496">
        <v>1728490956.5</v>
      </c>
      <c r="DG496">
        <v>1</v>
      </c>
      <c r="DH496">
        <v>-0.065</v>
      </c>
      <c r="DI496">
        <v>-0.008</v>
      </c>
      <c r="DJ496">
        <v>-3.246</v>
      </c>
      <c r="DK496">
        <v>-0.091</v>
      </c>
      <c r="DL496">
        <v>52</v>
      </c>
      <c r="DM496">
        <v>15</v>
      </c>
      <c r="DN496">
        <v>0.25</v>
      </c>
      <c r="DO496">
        <v>0.13</v>
      </c>
      <c r="DP496">
        <v>1.302641146341464</v>
      </c>
      <c r="DQ496">
        <v>-0.5943685505226466</v>
      </c>
      <c r="DR496">
        <v>0.1158498324020727</v>
      </c>
      <c r="DS496">
        <v>0</v>
      </c>
      <c r="DT496">
        <v>2.470389512195122</v>
      </c>
      <c r="DU496">
        <v>-0.1374930313588793</v>
      </c>
      <c r="DV496">
        <v>0.0135860105508893</v>
      </c>
      <c r="DW496">
        <v>0</v>
      </c>
      <c r="DX496">
        <v>0</v>
      </c>
      <c r="DY496">
        <v>2</v>
      </c>
      <c r="DZ496" t="s">
        <v>386</v>
      </c>
      <c r="EA496">
        <v>3.22942</v>
      </c>
      <c r="EB496">
        <v>2.70415</v>
      </c>
      <c r="EC496">
        <v>0.00853128</v>
      </c>
      <c r="ED496">
        <v>0.00786424</v>
      </c>
      <c r="EE496">
        <v>0.0858631</v>
      </c>
      <c r="EF496">
        <v>0.0765541</v>
      </c>
      <c r="EG496">
        <v>32506</v>
      </c>
      <c r="EH496">
        <v>31672.2</v>
      </c>
      <c r="EI496">
        <v>31405.2</v>
      </c>
      <c r="EJ496">
        <v>30271.5</v>
      </c>
      <c r="EK496">
        <v>38458.5</v>
      </c>
      <c r="EL496">
        <v>36962.2</v>
      </c>
      <c r="EM496">
        <v>44019.9</v>
      </c>
      <c r="EN496">
        <v>42268.7</v>
      </c>
      <c r="EO496">
        <v>2.1008</v>
      </c>
      <c r="EP496">
        <v>1.83608</v>
      </c>
      <c r="EQ496">
        <v>0.0238642</v>
      </c>
      <c r="ER496">
        <v>0</v>
      </c>
      <c r="ES496">
        <v>24.6482</v>
      </c>
      <c r="ET496">
        <v>999.9</v>
      </c>
      <c r="EU496">
        <v>69.7</v>
      </c>
      <c r="EV496">
        <v>26.2</v>
      </c>
      <c r="EW496">
        <v>24.4034</v>
      </c>
      <c r="EX496">
        <v>61.3401</v>
      </c>
      <c r="EY496">
        <v>24.7155</v>
      </c>
      <c r="EZ496">
        <v>1</v>
      </c>
      <c r="FA496">
        <v>0.0541794</v>
      </c>
      <c r="FB496">
        <v>2.19673</v>
      </c>
      <c r="FC496">
        <v>20.1846</v>
      </c>
      <c r="FD496">
        <v>5.21594</v>
      </c>
      <c r="FE496">
        <v>11.998</v>
      </c>
      <c r="FF496">
        <v>4.96415</v>
      </c>
      <c r="FG496">
        <v>3.29553</v>
      </c>
      <c r="FH496">
        <v>9999</v>
      </c>
      <c r="FI496">
        <v>9999</v>
      </c>
      <c r="FJ496">
        <v>9999</v>
      </c>
      <c r="FK496">
        <v>149.3</v>
      </c>
      <c r="FL496">
        <v>4.97097</v>
      </c>
      <c r="FM496">
        <v>1.86768</v>
      </c>
      <c r="FN496">
        <v>1.85901</v>
      </c>
      <c r="FO496">
        <v>1.86519</v>
      </c>
      <c r="FP496">
        <v>1.8631</v>
      </c>
      <c r="FQ496">
        <v>1.86446</v>
      </c>
      <c r="FR496">
        <v>1.85989</v>
      </c>
      <c r="FS496">
        <v>1.86401</v>
      </c>
      <c r="FT496">
        <v>0</v>
      </c>
      <c r="FU496">
        <v>0</v>
      </c>
      <c r="FV496">
        <v>0</v>
      </c>
      <c r="FW496">
        <v>0</v>
      </c>
      <c r="FX496" t="s">
        <v>364</v>
      </c>
      <c r="FY496" t="s">
        <v>365</v>
      </c>
      <c r="FZ496" t="s">
        <v>366</v>
      </c>
      <c r="GA496" t="s">
        <v>366</v>
      </c>
      <c r="GB496" t="s">
        <v>366</v>
      </c>
      <c r="GC496" t="s">
        <v>366</v>
      </c>
      <c r="GD496">
        <v>0</v>
      </c>
      <c r="GE496">
        <v>100</v>
      </c>
      <c r="GF496">
        <v>100</v>
      </c>
      <c r="GG496">
        <v>-3.069</v>
      </c>
      <c r="GH496">
        <v>-0.0902</v>
      </c>
      <c r="GI496">
        <v>-2.868309889394353</v>
      </c>
      <c r="GJ496">
        <v>-0.006773961979547998</v>
      </c>
      <c r="GK496">
        <v>-8.296070481250098E-08</v>
      </c>
      <c r="GL496">
        <v>3.322967193956903E-10</v>
      </c>
      <c r="GM496">
        <v>-0.07871069313407227</v>
      </c>
      <c r="GN496">
        <v>-0.00208336341840114</v>
      </c>
      <c r="GO496">
        <v>8.801746095907445E-05</v>
      </c>
      <c r="GP496">
        <v>-2.677693255255651E-07</v>
      </c>
      <c r="GQ496">
        <v>3</v>
      </c>
      <c r="GR496">
        <v>2052</v>
      </c>
      <c r="GS496">
        <v>2</v>
      </c>
      <c r="GT496">
        <v>18</v>
      </c>
      <c r="GU496">
        <v>80.5</v>
      </c>
      <c r="GV496">
        <v>80.5</v>
      </c>
      <c r="GW496">
        <v>0.236816</v>
      </c>
      <c r="GX496">
        <v>2.44385</v>
      </c>
      <c r="GY496">
        <v>1.44775</v>
      </c>
      <c r="GZ496">
        <v>2.32178</v>
      </c>
      <c r="HA496">
        <v>1.55151</v>
      </c>
      <c r="HB496">
        <v>2.38281</v>
      </c>
      <c r="HC496">
        <v>31.5424</v>
      </c>
      <c r="HD496">
        <v>14.1846</v>
      </c>
      <c r="HE496">
        <v>18</v>
      </c>
      <c r="HF496">
        <v>588.932</v>
      </c>
      <c r="HG496">
        <v>423.242</v>
      </c>
      <c r="HH496">
        <v>22.0267</v>
      </c>
      <c r="HI496">
        <v>27.5897</v>
      </c>
      <c r="HJ496">
        <v>30.0007</v>
      </c>
      <c r="HK496">
        <v>27.5439</v>
      </c>
      <c r="HL496">
        <v>27.4752</v>
      </c>
      <c r="HM496">
        <v>4.77363</v>
      </c>
      <c r="HN496">
        <v>48.8428</v>
      </c>
      <c r="HO496">
        <v>0</v>
      </c>
      <c r="HP496">
        <v>22.0147</v>
      </c>
      <c r="HQ496">
        <v>40.152</v>
      </c>
      <c r="HR496">
        <v>14.2172</v>
      </c>
      <c r="HS496">
        <v>99.6717</v>
      </c>
      <c r="HT496">
        <v>101.004</v>
      </c>
    </row>
    <row r="497" spans="1:228">
      <c r="A497">
        <v>481</v>
      </c>
      <c r="B497">
        <v>1728495790.1</v>
      </c>
      <c r="C497">
        <v>4852.599999904633</v>
      </c>
      <c r="D497" t="s">
        <v>1333</v>
      </c>
      <c r="E497" t="s">
        <v>1334</v>
      </c>
      <c r="F497">
        <v>5</v>
      </c>
      <c r="G497" t="s">
        <v>357</v>
      </c>
      <c r="H497" t="s">
        <v>1090</v>
      </c>
      <c r="I497" t="s">
        <v>359</v>
      </c>
      <c r="J497" t="s">
        <v>1330</v>
      </c>
      <c r="K497">
        <v>1728495782.332142</v>
      </c>
      <c r="L497">
        <f>(M497)/1000</f>
        <v>0</v>
      </c>
      <c r="M497">
        <f>IF(BH497, AP497, AJ497)</f>
        <v>0</v>
      </c>
      <c r="N497">
        <f>IF(BH497, AK497, AI497)</f>
        <v>0</v>
      </c>
      <c r="O497">
        <f>BJ497 - IF(AW497&gt;1, N497*BD497*100.0/(AY497), 0)</f>
        <v>0</v>
      </c>
      <c r="P497">
        <f>((V497-L497/2)*O497-N497)/(V497+L497/2)</f>
        <v>0</v>
      </c>
      <c r="Q497">
        <f>P497*(BQ497+BR497)/1000.0</f>
        <v>0</v>
      </c>
      <c r="R497">
        <f>(BJ497 - IF(AW497&gt;1, N497*BD497*100.0/(AY497), 0))*(BQ497+BR497)/1000.0</f>
        <v>0</v>
      </c>
      <c r="S497">
        <f>2.0/((1/U497-1/T497)+SIGN(U497)*SQRT((1/U497-1/T497)*(1/U497-1/T497) + 4*BE497/((BE497+1)*(BE497+1))*(2*1/U497*1/T497-1/T497*1/T497)))</f>
        <v>0</v>
      </c>
      <c r="T497">
        <f>IF(LEFT(BF497,1)&lt;&gt;"0",IF(LEFT(BF497,1)="1",3.0,BG497),$D$5+$E$5*(BX497*BQ497/($K$5*1000))+$F$5*(BX497*BQ497/($K$5*1000))*MAX(MIN(BD497,$J$5),$I$5)*MAX(MIN(BD497,$J$5),$I$5)+$G$5*MAX(MIN(BD497,$J$5),$I$5)*(BX497*BQ497/($K$5*1000))+$H$5*(BX497*BQ497/($K$5*1000))*(BX497*BQ497/($K$5*1000)))</f>
        <v>0</v>
      </c>
      <c r="U497">
        <f>L497*(1000-(1000*0.61365*exp(17.502*Y497/(240.97+Y497))/(BQ497+BR497)+BL497)/2)/(1000*0.61365*exp(17.502*Y497/(240.97+Y497))/(BQ497+BR497)-BL497)</f>
        <v>0</v>
      </c>
      <c r="V497">
        <f>1/((BE497+1)/(S497/1.6)+1/(T497/1.37)) + BE497/((BE497+1)/(S497/1.6) + BE497/(T497/1.37))</f>
        <v>0</v>
      </c>
      <c r="W497">
        <f>(AZ497*BC497)</f>
        <v>0</v>
      </c>
      <c r="X497">
        <f>(BS497+(W497+2*0.95*5.67E-8*(((BS497+$B$7)+273)^4-(BS497+273)^4)-44100*L497)/(1.84*29.3*T497+8*0.95*5.67E-8*(BS497+273)^3))</f>
        <v>0</v>
      </c>
      <c r="Y497">
        <f>($C$7*BT497+$D$7*BU497+$E$7*X497)</f>
        <v>0</v>
      </c>
      <c r="Z497">
        <f>0.61365*exp(17.502*Y497/(240.97+Y497))</f>
        <v>0</v>
      </c>
      <c r="AA497">
        <f>(AB497/AC497*100)</f>
        <v>0</v>
      </c>
      <c r="AB497">
        <f>BL497*(BQ497+BR497)/1000</f>
        <v>0</v>
      </c>
      <c r="AC497">
        <f>0.61365*exp(17.502*BS497/(240.97+BS497))</f>
        <v>0</v>
      </c>
      <c r="AD497">
        <f>(Z497-BL497*(BQ497+BR497)/1000)</f>
        <v>0</v>
      </c>
      <c r="AE497">
        <f>(-L497*44100)</f>
        <v>0</v>
      </c>
      <c r="AF497">
        <f>2*29.3*T497*0.92*(BS497-Y497)</f>
        <v>0</v>
      </c>
      <c r="AG497">
        <f>2*0.95*5.67E-8*(((BS497+$B$7)+273)^4-(Y497+273)^4)</f>
        <v>0</v>
      </c>
      <c r="AH497">
        <f>W497+AG497+AE497+AF497</f>
        <v>0</v>
      </c>
      <c r="AI497">
        <f>BP497*AW497*(BK497-BJ497*(1000-AW497*BM497)/(1000-AW497*BL497))/(100*BD497)</f>
        <v>0</v>
      </c>
      <c r="AJ497">
        <f>1000*BP497*AW497*(BL497-BM497)/(100*BD497*(1000-AW497*BL497))</f>
        <v>0</v>
      </c>
      <c r="AK497">
        <f>(AL497 - AM497 - BQ497*1E3/(8.314*(BS497+273.15)) * AO497/BP497 * AN497) * BP497/(100*BD497) * (1000 - BM497)/1000</f>
        <v>0</v>
      </c>
      <c r="AL497">
        <v>31.8244264043806</v>
      </c>
      <c r="AM497">
        <v>29.63986363636362</v>
      </c>
      <c r="AN497">
        <v>0.7799360458784138</v>
      </c>
      <c r="AO497">
        <v>66.78338051299083</v>
      </c>
      <c r="AP497">
        <f>(AR497 - AQ497 + BQ497*1E3/(8.314*(BS497+273.15)) * AT497/BP497 * AS497) * BP497/(100*BD497) * 1000/(1000 - AR497)</f>
        <v>0</v>
      </c>
      <c r="AQ497">
        <v>14.14353103586498</v>
      </c>
      <c r="AR497">
        <v>16.58153030303029</v>
      </c>
      <c r="AS497">
        <v>-1.216068602275249E-05</v>
      </c>
      <c r="AT497">
        <v>79.57190489218569</v>
      </c>
      <c r="AU497">
        <v>1</v>
      </c>
      <c r="AV497">
        <v>0</v>
      </c>
      <c r="AW497">
        <f>IF(AU497*$H$13&gt;=AY497,1.0,(AY497/(AY497-AU497*$H$13)))</f>
        <v>0</v>
      </c>
      <c r="AX497">
        <f>(AW497-1)*100</f>
        <v>0</v>
      </c>
      <c r="AY497">
        <f>MAX(0,($B$13+$C$13*BX497)/(1+$D$13*BX497)*BQ497/(BS497+273)*$E$13)</f>
        <v>0</v>
      </c>
      <c r="AZ497">
        <f>$B$11*BY497+$C$11*BZ497+$F$11*CK497*(1-CN497)</f>
        <v>0</v>
      </c>
      <c r="BA497">
        <f>AZ497*BB497</f>
        <v>0</v>
      </c>
      <c r="BB497">
        <f>($B$11*$D$9+$C$11*$D$9+$F$11*((CX497+CP497)/MAX(CX497+CP497+CY497, 0.1)*$I$9+CY497/MAX(CX497+CP497+CY497, 0.1)*$J$9))/($B$11+$C$11+$F$11)</f>
        <v>0</v>
      </c>
      <c r="BC497">
        <f>($B$11*$K$9+$C$11*$K$9+$F$11*((CX497+CP497)/MAX(CX497+CP497+CY497, 0.1)*$P$9+CY497/MAX(CX497+CP497+CY497, 0.1)*$Q$9))/($B$11+$C$11+$F$11)</f>
        <v>0</v>
      </c>
      <c r="BD497">
        <v>6</v>
      </c>
      <c r="BE497">
        <v>0.5</v>
      </c>
      <c r="BF497" t="s">
        <v>361</v>
      </c>
      <c r="BG497">
        <v>2</v>
      </c>
      <c r="BH497" t="b">
        <v>1</v>
      </c>
      <c r="BI497">
        <v>1728495782.332142</v>
      </c>
      <c r="BJ497">
        <v>26.74436785714285</v>
      </c>
      <c r="BK497">
        <v>27.16974285714286</v>
      </c>
      <c r="BL497">
        <v>16.5857</v>
      </c>
      <c r="BM497">
        <v>14.13503928571429</v>
      </c>
      <c r="BN497">
        <v>29.81471071428571</v>
      </c>
      <c r="BO497">
        <v>16.67592857142857</v>
      </c>
      <c r="BP497">
        <v>599.9656071428573</v>
      </c>
      <c r="BQ497">
        <v>97.52193571428573</v>
      </c>
      <c r="BR497">
        <v>0.09985193214285716</v>
      </c>
      <c r="BS497">
        <v>25.41131071428571</v>
      </c>
      <c r="BT497">
        <v>25.04448571428571</v>
      </c>
      <c r="BU497">
        <v>999.9000000000002</v>
      </c>
      <c r="BV497">
        <v>0</v>
      </c>
      <c r="BW497">
        <v>0</v>
      </c>
      <c r="BX497">
        <v>9995.138571428572</v>
      </c>
      <c r="BY497">
        <v>0</v>
      </c>
      <c r="BZ497">
        <v>71.13317857142856</v>
      </c>
      <c r="CA497">
        <v>-0.4253699</v>
      </c>
      <c r="CB497">
        <v>27.19542142857143</v>
      </c>
      <c r="CC497">
        <v>27.55930714285714</v>
      </c>
      <c r="CD497">
        <v>2.450655714285714</v>
      </c>
      <c r="CE497">
        <v>27.16974285714286</v>
      </c>
      <c r="CF497">
        <v>14.13503928571429</v>
      </c>
      <c r="CG497">
        <v>1.617469285714286</v>
      </c>
      <c r="CH497">
        <v>1.378477142857143</v>
      </c>
      <c r="CI497">
        <v>14.12624642857143</v>
      </c>
      <c r="CJ497">
        <v>11.68291071428572</v>
      </c>
      <c r="CK497">
        <v>1599.980714285714</v>
      </c>
      <c r="CL497">
        <v>0.6920014999999999</v>
      </c>
      <c r="CM497">
        <v>0.3079985000000001</v>
      </c>
      <c r="CN497">
        <v>0</v>
      </c>
      <c r="CO497">
        <v>2.2078</v>
      </c>
      <c r="CP497">
        <v>0</v>
      </c>
      <c r="CQ497">
        <v>8970.660714285714</v>
      </c>
      <c r="CR497">
        <v>13790.03571428572</v>
      </c>
      <c r="CS497">
        <v>37.50442857142857</v>
      </c>
      <c r="CT497">
        <v>38.74099999999999</v>
      </c>
      <c r="CU497">
        <v>38.08674999999999</v>
      </c>
      <c r="CV497">
        <v>37.125</v>
      </c>
      <c r="CW497">
        <v>36.91485714285714</v>
      </c>
      <c r="CX497">
        <v>1107.19</v>
      </c>
      <c r="CY497">
        <v>492.7907142857143</v>
      </c>
      <c r="CZ497">
        <v>0</v>
      </c>
      <c r="DA497">
        <v>1728495847</v>
      </c>
      <c r="DB497">
        <v>0</v>
      </c>
      <c r="DC497">
        <v>1728490956.5</v>
      </c>
      <c r="DD497" t="s">
        <v>362</v>
      </c>
      <c r="DE497">
        <v>1728490952.5</v>
      </c>
      <c r="DF497">
        <v>1728490956.5</v>
      </c>
      <c r="DG497">
        <v>1</v>
      </c>
      <c r="DH497">
        <v>-0.065</v>
      </c>
      <c r="DI497">
        <v>-0.008</v>
      </c>
      <c r="DJ497">
        <v>-3.246</v>
      </c>
      <c r="DK497">
        <v>-0.091</v>
      </c>
      <c r="DL497">
        <v>52</v>
      </c>
      <c r="DM497">
        <v>15</v>
      </c>
      <c r="DN497">
        <v>0.25</v>
      </c>
      <c r="DO497">
        <v>0.13</v>
      </c>
      <c r="DP497">
        <v>0.242319395</v>
      </c>
      <c r="DQ497">
        <v>-15.51921933433397</v>
      </c>
      <c r="DR497">
        <v>1.976664566128559</v>
      </c>
      <c r="DS497">
        <v>0</v>
      </c>
      <c r="DT497">
        <v>2.457552000000001</v>
      </c>
      <c r="DU497">
        <v>-0.1341699061913792</v>
      </c>
      <c r="DV497">
        <v>0.0129407629605058</v>
      </c>
      <c r="DW497">
        <v>0</v>
      </c>
      <c r="DX497">
        <v>0</v>
      </c>
      <c r="DY497">
        <v>2</v>
      </c>
      <c r="DZ497" t="s">
        <v>386</v>
      </c>
      <c r="EA497">
        <v>3.22951</v>
      </c>
      <c r="EB497">
        <v>2.70413</v>
      </c>
      <c r="EC497">
        <v>0.0094667</v>
      </c>
      <c r="ED497">
        <v>0.010589</v>
      </c>
      <c r="EE497">
        <v>0.0858477</v>
      </c>
      <c r="EF497">
        <v>0.0765913</v>
      </c>
      <c r="EG497">
        <v>32475.4</v>
      </c>
      <c r="EH497">
        <v>31584.9</v>
      </c>
      <c r="EI497">
        <v>31405.4</v>
      </c>
      <c r="EJ497">
        <v>30271.2</v>
      </c>
      <c r="EK497">
        <v>38459.2</v>
      </c>
      <c r="EL497">
        <v>36960.3</v>
      </c>
      <c r="EM497">
        <v>44019.9</v>
      </c>
      <c r="EN497">
        <v>42268.2</v>
      </c>
      <c r="EO497">
        <v>2.10092</v>
      </c>
      <c r="EP497">
        <v>1.83613</v>
      </c>
      <c r="EQ497">
        <v>0.0236407</v>
      </c>
      <c r="ER497">
        <v>0</v>
      </c>
      <c r="ES497">
        <v>24.6534</v>
      </c>
      <c r="ET497">
        <v>999.9</v>
      </c>
      <c r="EU497">
        <v>69.7</v>
      </c>
      <c r="EV497">
        <v>26.2</v>
      </c>
      <c r="EW497">
        <v>24.3995</v>
      </c>
      <c r="EX497">
        <v>61.4401</v>
      </c>
      <c r="EY497">
        <v>24.4792</v>
      </c>
      <c r="EZ497">
        <v>1</v>
      </c>
      <c r="FA497">
        <v>0.0547917</v>
      </c>
      <c r="FB497">
        <v>2.20034</v>
      </c>
      <c r="FC497">
        <v>20.1847</v>
      </c>
      <c r="FD497">
        <v>5.21549</v>
      </c>
      <c r="FE497">
        <v>11.998</v>
      </c>
      <c r="FF497">
        <v>4.964</v>
      </c>
      <c r="FG497">
        <v>3.29563</v>
      </c>
      <c r="FH497">
        <v>9999</v>
      </c>
      <c r="FI497">
        <v>9999</v>
      </c>
      <c r="FJ497">
        <v>9999</v>
      </c>
      <c r="FK497">
        <v>149.3</v>
      </c>
      <c r="FL497">
        <v>4.97095</v>
      </c>
      <c r="FM497">
        <v>1.86768</v>
      </c>
      <c r="FN497">
        <v>1.85903</v>
      </c>
      <c r="FO497">
        <v>1.86516</v>
      </c>
      <c r="FP497">
        <v>1.8631</v>
      </c>
      <c r="FQ497">
        <v>1.86447</v>
      </c>
      <c r="FR497">
        <v>1.85989</v>
      </c>
      <c r="FS497">
        <v>1.86401</v>
      </c>
      <c r="FT497">
        <v>0</v>
      </c>
      <c r="FU497">
        <v>0</v>
      </c>
      <c r="FV497">
        <v>0</v>
      </c>
      <c r="FW497">
        <v>0</v>
      </c>
      <c r="FX497" t="s">
        <v>364</v>
      </c>
      <c r="FY497" t="s">
        <v>365</v>
      </c>
      <c r="FZ497" t="s">
        <v>366</v>
      </c>
      <c r="GA497" t="s">
        <v>366</v>
      </c>
      <c r="GB497" t="s">
        <v>366</v>
      </c>
      <c r="GC497" t="s">
        <v>366</v>
      </c>
      <c r="GD497">
        <v>0</v>
      </c>
      <c r="GE497">
        <v>100</v>
      </c>
      <c r="GF497">
        <v>100</v>
      </c>
      <c r="GG497">
        <v>-3.09</v>
      </c>
      <c r="GH497">
        <v>-0.0902</v>
      </c>
      <c r="GI497">
        <v>-2.868309889394353</v>
      </c>
      <c r="GJ497">
        <v>-0.006773961979547998</v>
      </c>
      <c r="GK497">
        <v>-8.296070481250098E-08</v>
      </c>
      <c r="GL497">
        <v>3.322967193956903E-10</v>
      </c>
      <c r="GM497">
        <v>-0.07871069313407227</v>
      </c>
      <c r="GN497">
        <v>-0.00208336341840114</v>
      </c>
      <c r="GO497">
        <v>8.801746095907445E-05</v>
      </c>
      <c r="GP497">
        <v>-2.677693255255651E-07</v>
      </c>
      <c r="GQ497">
        <v>3</v>
      </c>
      <c r="GR497">
        <v>2052</v>
      </c>
      <c r="GS497">
        <v>2</v>
      </c>
      <c r="GT497">
        <v>18</v>
      </c>
      <c r="GU497">
        <v>80.59999999999999</v>
      </c>
      <c r="GV497">
        <v>80.59999999999999</v>
      </c>
      <c r="GW497">
        <v>0.26123</v>
      </c>
      <c r="GX497">
        <v>2.43652</v>
      </c>
      <c r="GY497">
        <v>1.44775</v>
      </c>
      <c r="GZ497">
        <v>2.32178</v>
      </c>
      <c r="HA497">
        <v>1.55151</v>
      </c>
      <c r="HB497">
        <v>2.34863</v>
      </c>
      <c r="HC497">
        <v>31.5643</v>
      </c>
      <c r="HD497">
        <v>14.1758</v>
      </c>
      <c r="HE497">
        <v>18</v>
      </c>
      <c r="HF497">
        <v>589.088</v>
      </c>
      <c r="HG497">
        <v>423.322</v>
      </c>
      <c r="HH497">
        <v>21.9804</v>
      </c>
      <c r="HI497">
        <v>27.5974</v>
      </c>
      <c r="HJ497">
        <v>30.0007</v>
      </c>
      <c r="HK497">
        <v>27.5508</v>
      </c>
      <c r="HL497">
        <v>27.4821</v>
      </c>
      <c r="HM497">
        <v>5.33113</v>
      </c>
      <c r="HN497">
        <v>48.8428</v>
      </c>
      <c r="HO497">
        <v>0</v>
      </c>
      <c r="HP497">
        <v>21.9726</v>
      </c>
      <c r="HQ497">
        <v>55.2023</v>
      </c>
      <c r="HR497">
        <v>14.2494</v>
      </c>
      <c r="HS497">
        <v>99.6718</v>
      </c>
      <c r="HT497">
        <v>101.003</v>
      </c>
    </row>
    <row r="498" spans="1:228">
      <c r="A498">
        <v>482</v>
      </c>
      <c r="B498">
        <v>1728495795.1</v>
      </c>
      <c r="C498">
        <v>4857.599999904633</v>
      </c>
      <c r="D498" t="s">
        <v>1335</v>
      </c>
      <c r="E498" t="s">
        <v>1336</v>
      </c>
      <c r="F498">
        <v>5</v>
      </c>
      <c r="G498" t="s">
        <v>357</v>
      </c>
      <c r="H498" t="s">
        <v>1090</v>
      </c>
      <c r="I498" t="s">
        <v>359</v>
      </c>
      <c r="J498" t="s">
        <v>1330</v>
      </c>
      <c r="K498">
        <v>1728495787.6</v>
      </c>
      <c r="L498">
        <f>(M498)/1000</f>
        <v>0</v>
      </c>
      <c r="M498">
        <f>IF(BH498, AP498, AJ498)</f>
        <v>0</v>
      </c>
      <c r="N498">
        <f>IF(BH498, AK498, AI498)</f>
        <v>0</v>
      </c>
      <c r="O498">
        <f>BJ498 - IF(AW498&gt;1, N498*BD498*100.0/(AY498), 0)</f>
        <v>0</v>
      </c>
      <c r="P498">
        <f>((V498-L498/2)*O498-N498)/(V498+L498/2)</f>
        <v>0</v>
      </c>
      <c r="Q498">
        <f>P498*(BQ498+BR498)/1000.0</f>
        <v>0</v>
      </c>
      <c r="R498">
        <f>(BJ498 - IF(AW498&gt;1, N498*BD498*100.0/(AY498), 0))*(BQ498+BR498)/1000.0</f>
        <v>0</v>
      </c>
      <c r="S498">
        <f>2.0/((1/U498-1/T498)+SIGN(U498)*SQRT((1/U498-1/T498)*(1/U498-1/T498) + 4*BE498/((BE498+1)*(BE498+1))*(2*1/U498*1/T498-1/T498*1/T498)))</f>
        <v>0</v>
      </c>
      <c r="T498">
        <f>IF(LEFT(BF498,1)&lt;&gt;"0",IF(LEFT(BF498,1)="1",3.0,BG498),$D$5+$E$5*(BX498*BQ498/($K$5*1000))+$F$5*(BX498*BQ498/($K$5*1000))*MAX(MIN(BD498,$J$5),$I$5)*MAX(MIN(BD498,$J$5),$I$5)+$G$5*MAX(MIN(BD498,$J$5),$I$5)*(BX498*BQ498/($K$5*1000))+$H$5*(BX498*BQ498/($K$5*1000))*(BX498*BQ498/($K$5*1000)))</f>
        <v>0</v>
      </c>
      <c r="U498">
        <f>L498*(1000-(1000*0.61365*exp(17.502*Y498/(240.97+Y498))/(BQ498+BR498)+BL498)/2)/(1000*0.61365*exp(17.502*Y498/(240.97+Y498))/(BQ498+BR498)-BL498)</f>
        <v>0</v>
      </c>
      <c r="V498">
        <f>1/((BE498+1)/(S498/1.6)+1/(T498/1.37)) + BE498/((BE498+1)/(S498/1.6) + BE498/(T498/1.37))</f>
        <v>0</v>
      </c>
      <c r="W498">
        <f>(AZ498*BC498)</f>
        <v>0</v>
      </c>
      <c r="X498">
        <f>(BS498+(W498+2*0.95*5.67E-8*(((BS498+$B$7)+273)^4-(BS498+273)^4)-44100*L498)/(1.84*29.3*T498+8*0.95*5.67E-8*(BS498+273)^3))</f>
        <v>0</v>
      </c>
      <c r="Y498">
        <f>($C$7*BT498+$D$7*BU498+$E$7*X498)</f>
        <v>0</v>
      </c>
      <c r="Z498">
        <f>0.61365*exp(17.502*Y498/(240.97+Y498))</f>
        <v>0</v>
      </c>
      <c r="AA498">
        <f>(AB498/AC498*100)</f>
        <v>0</v>
      </c>
      <c r="AB498">
        <f>BL498*(BQ498+BR498)/1000</f>
        <v>0</v>
      </c>
      <c r="AC498">
        <f>0.61365*exp(17.502*BS498/(240.97+BS498))</f>
        <v>0</v>
      </c>
      <c r="AD498">
        <f>(Z498-BL498*(BQ498+BR498)/1000)</f>
        <v>0</v>
      </c>
      <c r="AE498">
        <f>(-L498*44100)</f>
        <v>0</v>
      </c>
      <c r="AF498">
        <f>2*29.3*T498*0.92*(BS498-Y498)</f>
        <v>0</v>
      </c>
      <c r="AG498">
        <f>2*0.95*5.67E-8*(((BS498+$B$7)+273)^4-(Y498+273)^4)</f>
        <v>0</v>
      </c>
      <c r="AH498">
        <f>W498+AG498+AE498+AF498</f>
        <v>0</v>
      </c>
      <c r="AI498">
        <f>BP498*AW498*(BK498-BJ498*(1000-AW498*BM498)/(1000-AW498*BL498))/(100*BD498)</f>
        <v>0</v>
      </c>
      <c r="AJ498">
        <f>1000*BP498*AW498*(BL498-BM498)/(100*BD498*(1000-AW498*BL498))</f>
        <v>0</v>
      </c>
      <c r="AK498">
        <f>(AL498 - AM498 - BQ498*1E3/(8.314*(BS498+273.15)) * AO498/BP498 * AN498) * BP498/(100*BD498) * (1000 - BM498)/1000</f>
        <v>0</v>
      </c>
      <c r="AL498">
        <v>42.82162367641886</v>
      </c>
      <c r="AM498">
        <v>36.81161939393939</v>
      </c>
      <c r="AN498">
        <v>1.598893502907816</v>
      </c>
      <c r="AO498">
        <v>66.78338051299083</v>
      </c>
      <c r="AP498">
        <f>(AR498 - AQ498 + BQ498*1E3/(8.314*(BS498+273.15)) * AT498/BP498 * AS498) * BP498/(100*BD498) * 1000/(1000 - AR498)</f>
        <v>0</v>
      </c>
      <c r="AQ498">
        <v>14.15016975537164</v>
      </c>
      <c r="AR498">
        <v>16.58002363636363</v>
      </c>
      <c r="AS498">
        <v>-1.051193810809244E-05</v>
      </c>
      <c r="AT498">
        <v>79.57190489218569</v>
      </c>
      <c r="AU498">
        <v>1</v>
      </c>
      <c r="AV498">
        <v>0</v>
      </c>
      <c r="AW498">
        <f>IF(AU498*$H$13&gt;=AY498,1.0,(AY498/(AY498-AU498*$H$13)))</f>
        <v>0</v>
      </c>
      <c r="AX498">
        <f>(AW498-1)*100</f>
        <v>0</v>
      </c>
      <c r="AY498">
        <f>MAX(0,($B$13+$C$13*BX498)/(1+$D$13*BX498)*BQ498/(BS498+273)*$E$13)</f>
        <v>0</v>
      </c>
      <c r="AZ498">
        <f>$B$11*BY498+$C$11*BZ498+$F$11*CK498*(1-CN498)</f>
        <v>0</v>
      </c>
      <c r="BA498">
        <f>AZ498*BB498</f>
        <v>0</v>
      </c>
      <c r="BB498">
        <f>($B$11*$D$9+$C$11*$D$9+$F$11*((CX498+CP498)/MAX(CX498+CP498+CY498, 0.1)*$I$9+CY498/MAX(CX498+CP498+CY498, 0.1)*$J$9))/($B$11+$C$11+$F$11)</f>
        <v>0</v>
      </c>
      <c r="BC498">
        <f>($B$11*$K$9+$C$11*$K$9+$F$11*((CX498+CP498)/MAX(CX498+CP498+CY498, 0.1)*$P$9+CY498/MAX(CX498+CP498+CY498, 0.1)*$Q$9))/($B$11+$C$11+$F$11)</f>
        <v>0</v>
      </c>
      <c r="BD498">
        <v>6</v>
      </c>
      <c r="BE498">
        <v>0.5</v>
      </c>
      <c r="BF498" t="s">
        <v>361</v>
      </c>
      <c r="BG498">
        <v>2</v>
      </c>
      <c r="BH498" t="b">
        <v>1</v>
      </c>
      <c r="BI498">
        <v>1728495787.6</v>
      </c>
      <c r="BJ498">
        <v>29.0133037037037</v>
      </c>
      <c r="BK498">
        <v>32.93859259259259</v>
      </c>
      <c r="BL498">
        <v>16.58280740740741</v>
      </c>
      <c r="BM498">
        <v>14.14334814814815</v>
      </c>
      <c r="BN498">
        <v>32.09913333333333</v>
      </c>
      <c r="BO498">
        <v>16.67302962962963</v>
      </c>
      <c r="BP498">
        <v>599.9562222222222</v>
      </c>
      <c r="BQ498">
        <v>97.52198518518517</v>
      </c>
      <c r="BR498">
        <v>0.09980143703703703</v>
      </c>
      <c r="BS498">
        <v>25.40798888888889</v>
      </c>
      <c r="BT498">
        <v>25.03831111111111</v>
      </c>
      <c r="BU498">
        <v>999.9000000000001</v>
      </c>
      <c r="BV498">
        <v>0</v>
      </c>
      <c r="BW498">
        <v>0</v>
      </c>
      <c r="BX498">
        <v>10003.06074074074</v>
      </c>
      <c r="BY498">
        <v>0</v>
      </c>
      <c r="BZ498">
        <v>72.90882962962962</v>
      </c>
      <c r="CA498">
        <v>-3.925292859259259</v>
      </c>
      <c r="CB498">
        <v>29.50252962962963</v>
      </c>
      <c r="CC498">
        <v>33.41118888888889</v>
      </c>
      <c r="CD498">
        <v>2.439451481481482</v>
      </c>
      <c r="CE498">
        <v>32.93859259259259</v>
      </c>
      <c r="CF498">
        <v>14.14334814814815</v>
      </c>
      <c r="CG498">
        <v>1.617188148148148</v>
      </c>
      <c r="CH498">
        <v>1.379288148148148</v>
      </c>
      <c r="CI498">
        <v>14.12355925925926</v>
      </c>
      <c r="CJ498">
        <v>11.69181851851852</v>
      </c>
      <c r="CK498">
        <v>1600.008148148148</v>
      </c>
      <c r="CL498">
        <v>0.6920038888888889</v>
      </c>
      <c r="CM498">
        <v>0.3079961111111111</v>
      </c>
      <c r="CN498">
        <v>0</v>
      </c>
      <c r="CO498">
        <v>2.220892592592593</v>
      </c>
      <c r="CP498">
        <v>0</v>
      </c>
      <c r="CQ498">
        <v>8937.579259259261</v>
      </c>
      <c r="CR498">
        <v>13790.26666666666</v>
      </c>
      <c r="CS498">
        <v>37.5</v>
      </c>
      <c r="CT498">
        <v>38.72199999999999</v>
      </c>
      <c r="CU498">
        <v>38.069</v>
      </c>
      <c r="CV498">
        <v>37.10866666666667</v>
      </c>
      <c r="CW498">
        <v>36.89337037037037</v>
      </c>
      <c r="CX498">
        <v>1107.211851851852</v>
      </c>
      <c r="CY498">
        <v>492.7962962962964</v>
      </c>
      <c r="CZ498">
        <v>0</v>
      </c>
      <c r="DA498">
        <v>1728495851.8</v>
      </c>
      <c r="DB498">
        <v>0</v>
      </c>
      <c r="DC498">
        <v>1728490956.5</v>
      </c>
      <c r="DD498" t="s">
        <v>362</v>
      </c>
      <c r="DE498">
        <v>1728490952.5</v>
      </c>
      <c r="DF498">
        <v>1728490956.5</v>
      </c>
      <c r="DG498">
        <v>1</v>
      </c>
      <c r="DH498">
        <v>-0.065</v>
      </c>
      <c r="DI498">
        <v>-0.008</v>
      </c>
      <c r="DJ498">
        <v>-3.246</v>
      </c>
      <c r="DK498">
        <v>-0.091</v>
      </c>
      <c r="DL498">
        <v>52</v>
      </c>
      <c r="DM498">
        <v>15</v>
      </c>
      <c r="DN498">
        <v>0.25</v>
      </c>
      <c r="DO498">
        <v>0.13</v>
      </c>
      <c r="DP498">
        <v>-2.37728376097561</v>
      </c>
      <c r="DQ498">
        <v>-39.81953013240418</v>
      </c>
      <c r="DR498">
        <v>4.218185030082289</v>
      </c>
      <c r="DS498">
        <v>0</v>
      </c>
      <c r="DT498">
        <v>2.44579</v>
      </c>
      <c r="DU498">
        <v>-0.1283276655052253</v>
      </c>
      <c r="DV498">
        <v>0.01268118002511075</v>
      </c>
      <c r="DW498">
        <v>0</v>
      </c>
      <c r="DX498">
        <v>0</v>
      </c>
      <c r="DY498">
        <v>2</v>
      </c>
      <c r="DZ498" t="s">
        <v>386</v>
      </c>
      <c r="EA498">
        <v>3.22954</v>
      </c>
      <c r="EB498">
        <v>2.70444</v>
      </c>
      <c r="EC498">
        <v>0.0116122</v>
      </c>
      <c r="ED498">
        <v>0.0139132</v>
      </c>
      <c r="EE498">
        <v>0.0858404</v>
      </c>
      <c r="EF498">
        <v>0.0766136</v>
      </c>
      <c r="EG498">
        <v>32404.4</v>
      </c>
      <c r="EH498">
        <v>31478.3</v>
      </c>
      <c r="EI498">
        <v>31404.8</v>
      </c>
      <c r="EJ498">
        <v>30270.9</v>
      </c>
      <c r="EK498">
        <v>38459.1</v>
      </c>
      <c r="EL498">
        <v>36959.2</v>
      </c>
      <c r="EM498">
        <v>44019.4</v>
      </c>
      <c r="EN498">
        <v>42267.8</v>
      </c>
      <c r="EO498">
        <v>2.10107</v>
      </c>
      <c r="EP498">
        <v>1.83613</v>
      </c>
      <c r="EQ498">
        <v>0.022985</v>
      </c>
      <c r="ER498">
        <v>0</v>
      </c>
      <c r="ES498">
        <v>24.657</v>
      </c>
      <c r="ET498">
        <v>999.9</v>
      </c>
      <c r="EU498">
        <v>69.7</v>
      </c>
      <c r="EV498">
        <v>26.2</v>
      </c>
      <c r="EW498">
        <v>24.4035</v>
      </c>
      <c r="EX498">
        <v>61.3001</v>
      </c>
      <c r="EY498">
        <v>24.4912</v>
      </c>
      <c r="EZ498">
        <v>1</v>
      </c>
      <c r="FA498">
        <v>0.0552769</v>
      </c>
      <c r="FB498">
        <v>2.20012</v>
      </c>
      <c r="FC498">
        <v>20.1845</v>
      </c>
      <c r="FD498">
        <v>5.21534</v>
      </c>
      <c r="FE498">
        <v>11.998</v>
      </c>
      <c r="FF498">
        <v>4.96355</v>
      </c>
      <c r="FG498">
        <v>3.29548</v>
      </c>
      <c r="FH498">
        <v>9999</v>
      </c>
      <c r="FI498">
        <v>9999</v>
      </c>
      <c r="FJ498">
        <v>9999</v>
      </c>
      <c r="FK498">
        <v>149.3</v>
      </c>
      <c r="FL498">
        <v>4.97097</v>
      </c>
      <c r="FM498">
        <v>1.86768</v>
      </c>
      <c r="FN498">
        <v>1.85902</v>
      </c>
      <c r="FO498">
        <v>1.86516</v>
      </c>
      <c r="FP498">
        <v>1.8631</v>
      </c>
      <c r="FQ498">
        <v>1.86447</v>
      </c>
      <c r="FR498">
        <v>1.85989</v>
      </c>
      <c r="FS498">
        <v>1.86401</v>
      </c>
      <c r="FT498">
        <v>0</v>
      </c>
      <c r="FU498">
        <v>0</v>
      </c>
      <c r="FV498">
        <v>0</v>
      </c>
      <c r="FW498">
        <v>0</v>
      </c>
      <c r="FX498" t="s">
        <v>364</v>
      </c>
      <c r="FY498" t="s">
        <v>365</v>
      </c>
      <c r="FZ498" t="s">
        <v>366</v>
      </c>
      <c r="GA498" t="s">
        <v>366</v>
      </c>
      <c r="GB498" t="s">
        <v>366</v>
      </c>
      <c r="GC498" t="s">
        <v>366</v>
      </c>
      <c r="GD498">
        <v>0</v>
      </c>
      <c r="GE498">
        <v>100</v>
      </c>
      <c r="GF498">
        <v>100</v>
      </c>
      <c r="GG498">
        <v>-3.141</v>
      </c>
      <c r="GH498">
        <v>-0.09030000000000001</v>
      </c>
      <c r="GI498">
        <v>-2.868309889394353</v>
      </c>
      <c r="GJ498">
        <v>-0.006773961979547998</v>
      </c>
      <c r="GK498">
        <v>-8.296070481250098E-08</v>
      </c>
      <c r="GL498">
        <v>3.322967193956903E-10</v>
      </c>
      <c r="GM498">
        <v>-0.07871069313407227</v>
      </c>
      <c r="GN498">
        <v>-0.00208336341840114</v>
      </c>
      <c r="GO498">
        <v>8.801746095907445E-05</v>
      </c>
      <c r="GP498">
        <v>-2.677693255255651E-07</v>
      </c>
      <c r="GQ498">
        <v>3</v>
      </c>
      <c r="GR498">
        <v>2052</v>
      </c>
      <c r="GS498">
        <v>2</v>
      </c>
      <c r="GT498">
        <v>18</v>
      </c>
      <c r="GU498">
        <v>80.7</v>
      </c>
      <c r="GV498">
        <v>80.59999999999999</v>
      </c>
      <c r="GW498">
        <v>0.291748</v>
      </c>
      <c r="GX498">
        <v>2.44751</v>
      </c>
      <c r="GY498">
        <v>1.44897</v>
      </c>
      <c r="GZ498">
        <v>2.32178</v>
      </c>
      <c r="HA498">
        <v>1.55151</v>
      </c>
      <c r="HB498">
        <v>2.25708</v>
      </c>
      <c r="HC498">
        <v>31.5643</v>
      </c>
      <c r="HD498">
        <v>14.1758</v>
      </c>
      <c r="HE498">
        <v>18</v>
      </c>
      <c r="HF498">
        <v>589.2619999999999</v>
      </c>
      <c r="HG498">
        <v>423.373</v>
      </c>
      <c r="HH498">
        <v>21.9394</v>
      </c>
      <c r="HI498">
        <v>27.6045</v>
      </c>
      <c r="HJ498">
        <v>30.0006</v>
      </c>
      <c r="HK498">
        <v>27.5578</v>
      </c>
      <c r="HL498">
        <v>27.489</v>
      </c>
      <c r="HM498">
        <v>5.88432</v>
      </c>
      <c r="HN498">
        <v>48.5406</v>
      </c>
      <c r="HO498">
        <v>0</v>
      </c>
      <c r="HP498">
        <v>21.9337</v>
      </c>
      <c r="HQ498">
        <v>65.22799999999999</v>
      </c>
      <c r="HR498">
        <v>14.2787</v>
      </c>
      <c r="HS498">
        <v>99.6704</v>
      </c>
      <c r="HT498">
        <v>101.002</v>
      </c>
    </row>
    <row r="499" spans="1:228">
      <c r="A499">
        <v>483</v>
      </c>
      <c r="B499">
        <v>1728495800.1</v>
      </c>
      <c r="C499">
        <v>4862.599999904633</v>
      </c>
      <c r="D499" t="s">
        <v>1337</v>
      </c>
      <c r="E499" t="s">
        <v>1338</v>
      </c>
      <c r="F499">
        <v>5</v>
      </c>
      <c r="G499" t="s">
        <v>357</v>
      </c>
      <c r="H499" t="s">
        <v>1090</v>
      </c>
      <c r="I499" t="s">
        <v>359</v>
      </c>
      <c r="J499" t="s">
        <v>1330</v>
      </c>
      <c r="K499">
        <v>1728495792.314285</v>
      </c>
      <c r="L499">
        <f>(M499)/1000</f>
        <v>0</v>
      </c>
      <c r="M499">
        <f>IF(BH499, AP499, AJ499)</f>
        <v>0</v>
      </c>
      <c r="N499">
        <f>IF(BH499, AK499, AI499)</f>
        <v>0</v>
      </c>
      <c r="O499">
        <f>BJ499 - IF(AW499&gt;1, N499*BD499*100.0/(AY499), 0)</f>
        <v>0</v>
      </c>
      <c r="P499">
        <f>((V499-L499/2)*O499-N499)/(V499+L499/2)</f>
        <v>0</v>
      </c>
      <c r="Q499">
        <f>P499*(BQ499+BR499)/1000.0</f>
        <v>0</v>
      </c>
      <c r="R499">
        <f>(BJ499 - IF(AW499&gt;1, N499*BD499*100.0/(AY499), 0))*(BQ499+BR499)/1000.0</f>
        <v>0</v>
      </c>
      <c r="S499">
        <f>2.0/((1/U499-1/T499)+SIGN(U499)*SQRT((1/U499-1/T499)*(1/U499-1/T499) + 4*BE499/((BE499+1)*(BE499+1))*(2*1/U499*1/T499-1/T499*1/T499)))</f>
        <v>0</v>
      </c>
      <c r="T499">
        <f>IF(LEFT(BF499,1)&lt;&gt;"0",IF(LEFT(BF499,1)="1",3.0,BG499),$D$5+$E$5*(BX499*BQ499/($K$5*1000))+$F$5*(BX499*BQ499/($K$5*1000))*MAX(MIN(BD499,$J$5),$I$5)*MAX(MIN(BD499,$J$5),$I$5)+$G$5*MAX(MIN(BD499,$J$5),$I$5)*(BX499*BQ499/($K$5*1000))+$H$5*(BX499*BQ499/($K$5*1000))*(BX499*BQ499/($K$5*1000)))</f>
        <v>0</v>
      </c>
      <c r="U499">
        <f>L499*(1000-(1000*0.61365*exp(17.502*Y499/(240.97+Y499))/(BQ499+BR499)+BL499)/2)/(1000*0.61365*exp(17.502*Y499/(240.97+Y499))/(BQ499+BR499)-BL499)</f>
        <v>0</v>
      </c>
      <c r="V499">
        <f>1/((BE499+1)/(S499/1.6)+1/(T499/1.37)) + BE499/((BE499+1)/(S499/1.6) + BE499/(T499/1.37))</f>
        <v>0</v>
      </c>
      <c r="W499">
        <f>(AZ499*BC499)</f>
        <v>0</v>
      </c>
      <c r="X499">
        <f>(BS499+(W499+2*0.95*5.67E-8*(((BS499+$B$7)+273)^4-(BS499+273)^4)-44100*L499)/(1.84*29.3*T499+8*0.95*5.67E-8*(BS499+273)^3))</f>
        <v>0</v>
      </c>
      <c r="Y499">
        <f>($C$7*BT499+$D$7*BU499+$E$7*X499)</f>
        <v>0</v>
      </c>
      <c r="Z499">
        <f>0.61365*exp(17.502*Y499/(240.97+Y499))</f>
        <v>0</v>
      </c>
      <c r="AA499">
        <f>(AB499/AC499*100)</f>
        <v>0</v>
      </c>
      <c r="AB499">
        <f>BL499*(BQ499+BR499)/1000</f>
        <v>0</v>
      </c>
      <c r="AC499">
        <f>0.61365*exp(17.502*BS499/(240.97+BS499))</f>
        <v>0</v>
      </c>
      <c r="AD499">
        <f>(Z499-BL499*(BQ499+BR499)/1000)</f>
        <v>0</v>
      </c>
      <c r="AE499">
        <f>(-L499*44100)</f>
        <v>0</v>
      </c>
      <c r="AF499">
        <f>2*29.3*T499*0.92*(BS499-Y499)</f>
        <v>0</v>
      </c>
      <c r="AG499">
        <f>2*0.95*5.67E-8*(((BS499+$B$7)+273)^4-(Y499+273)^4)</f>
        <v>0</v>
      </c>
      <c r="AH499">
        <f>W499+AG499+AE499+AF499</f>
        <v>0</v>
      </c>
      <c r="AI499">
        <f>BP499*AW499*(BK499-BJ499*(1000-AW499*BM499)/(1000-AW499*BL499))/(100*BD499)</f>
        <v>0</v>
      </c>
      <c r="AJ499">
        <f>1000*BP499*AW499*(BL499-BM499)/(100*BD499*(1000-AW499*BL499))</f>
        <v>0</v>
      </c>
      <c r="AK499">
        <f>(AL499 - AM499 - BQ499*1E3/(8.314*(BS499+273.15)) * AO499/BP499 * AN499) * BP499/(100*BD499) * (1000 - BM499)/1000</f>
        <v>0</v>
      </c>
      <c r="AL499">
        <v>54.86919342569073</v>
      </c>
      <c r="AM499">
        <v>46.58523151515149</v>
      </c>
      <c r="AN499">
        <v>2.04703749899011</v>
      </c>
      <c r="AO499">
        <v>66.78338051299083</v>
      </c>
      <c r="AP499">
        <f>(AR499 - AQ499 + BQ499*1E3/(8.314*(BS499+273.15)) * AT499/BP499 * AS499) * BP499/(100*BD499) * 1000/(1000 - AR499)</f>
        <v>0</v>
      </c>
      <c r="AQ499">
        <v>14.17254126089629</v>
      </c>
      <c r="AR499">
        <v>16.58223454545455</v>
      </c>
      <c r="AS499">
        <v>-2.274626649508326E-05</v>
      </c>
      <c r="AT499">
        <v>79.57190489218569</v>
      </c>
      <c r="AU499">
        <v>0</v>
      </c>
      <c r="AV499">
        <v>0</v>
      </c>
      <c r="AW499">
        <f>IF(AU499*$H$13&gt;=AY499,1.0,(AY499/(AY499-AU499*$H$13)))</f>
        <v>0</v>
      </c>
      <c r="AX499">
        <f>(AW499-1)*100</f>
        <v>0</v>
      </c>
      <c r="AY499">
        <f>MAX(0,($B$13+$C$13*BX499)/(1+$D$13*BX499)*BQ499/(BS499+273)*$E$13)</f>
        <v>0</v>
      </c>
      <c r="AZ499">
        <f>$B$11*BY499+$C$11*BZ499+$F$11*CK499*(1-CN499)</f>
        <v>0</v>
      </c>
      <c r="BA499">
        <f>AZ499*BB499</f>
        <v>0</v>
      </c>
      <c r="BB499">
        <f>($B$11*$D$9+$C$11*$D$9+$F$11*((CX499+CP499)/MAX(CX499+CP499+CY499, 0.1)*$I$9+CY499/MAX(CX499+CP499+CY499, 0.1)*$J$9))/($B$11+$C$11+$F$11)</f>
        <v>0</v>
      </c>
      <c r="BC499">
        <f>($B$11*$K$9+$C$11*$K$9+$F$11*((CX499+CP499)/MAX(CX499+CP499+CY499, 0.1)*$P$9+CY499/MAX(CX499+CP499+CY499, 0.1)*$Q$9))/($B$11+$C$11+$F$11)</f>
        <v>0</v>
      </c>
      <c r="BD499">
        <v>6</v>
      </c>
      <c r="BE499">
        <v>0.5</v>
      </c>
      <c r="BF499" t="s">
        <v>361</v>
      </c>
      <c r="BG499">
        <v>2</v>
      </c>
      <c r="BH499" t="b">
        <v>1</v>
      </c>
      <c r="BI499">
        <v>1728495792.314285</v>
      </c>
      <c r="BJ499">
        <v>33.89258928571429</v>
      </c>
      <c r="BK499">
        <v>41.87093928571429</v>
      </c>
      <c r="BL499">
        <v>16.58077142857143</v>
      </c>
      <c r="BM499">
        <v>14.15851071428571</v>
      </c>
      <c r="BN499">
        <v>37.01170714285713</v>
      </c>
      <c r="BO499">
        <v>16.67098214285715</v>
      </c>
      <c r="BP499">
        <v>599.9803571428572</v>
      </c>
      <c r="BQ499">
        <v>97.52203928571427</v>
      </c>
      <c r="BR499">
        <v>0.09998409285714287</v>
      </c>
      <c r="BS499">
        <v>25.40471071428572</v>
      </c>
      <c r="BT499">
        <v>25.03523214285714</v>
      </c>
      <c r="BU499">
        <v>999.9000000000002</v>
      </c>
      <c r="BV499">
        <v>0</v>
      </c>
      <c r="BW499">
        <v>0</v>
      </c>
      <c r="BX499">
        <v>9998.821428571429</v>
      </c>
      <c r="BY499">
        <v>0</v>
      </c>
      <c r="BZ499">
        <v>76.44183214285714</v>
      </c>
      <c r="CA499">
        <v>-7.978357578571429</v>
      </c>
      <c r="CB499">
        <v>34.46401428571428</v>
      </c>
      <c r="CC499">
        <v>42.47246785714286</v>
      </c>
      <c r="CD499">
        <v>2.42225</v>
      </c>
      <c r="CE499">
        <v>41.87093928571429</v>
      </c>
      <c r="CF499">
        <v>14.15851071428571</v>
      </c>
      <c r="CG499">
        <v>1.616990714285714</v>
      </c>
      <c r="CH499">
        <v>1.380766785714286</v>
      </c>
      <c r="CI499">
        <v>14.121675</v>
      </c>
      <c r="CJ499">
        <v>11.70803928571428</v>
      </c>
      <c r="CK499">
        <v>1600.010357142857</v>
      </c>
      <c r="CL499">
        <v>0.6920021071428574</v>
      </c>
      <c r="CM499">
        <v>0.3079978928571428</v>
      </c>
      <c r="CN499">
        <v>0</v>
      </c>
      <c r="CO499">
        <v>2.233589285714285</v>
      </c>
      <c r="CP499">
        <v>0</v>
      </c>
      <c r="CQ499">
        <v>8907.317857142856</v>
      </c>
      <c r="CR499">
        <v>13790.275</v>
      </c>
      <c r="CS499">
        <v>37.5</v>
      </c>
      <c r="CT499">
        <v>38.70724999999999</v>
      </c>
      <c r="CU499">
        <v>38.062</v>
      </c>
      <c r="CV499">
        <v>37.089</v>
      </c>
      <c r="CW499">
        <v>36.87942857142857</v>
      </c>
      <c r="CX499">
        <v>1107.210357142857</v>
      </c>
      <c r="CY499">
        <v>492.8</v>
      </c>
      <c r="CZ499">
        <v>0</v>
      </c>
      <c r="DA499">
        <v>1728495857.2</v>
      </c>
      <c r="DB499">
        <v>0</v>
      </c>
      <c r="DC499">
        <v>1728490956.5</v>
      </c>
      <c r="DD499" t="s">
        <v>362</v>
      </c>
      <c r="DE499">
        <v>1728490952.5</v>
      </c>
      <c r="DF499">
        <v>1728490956.5</v>
      </c>
      <c r="DG499">
        <v>1</v>
      </c>
      <c r="DH499">
        <v>-0.065</v>
      </c>
      <c r="DI499">
        <v>-0.008</v>
      </c>
      <c r="DJ499">
        <v>-3.246</v>
      </c>
      <c r="DK499">
        <v>-0.091</v>
      </c>
      <c r="DL499">
        <v>52</v>
      </c>
      <c r="DM499">
        <v>15</v>
      </c>
      <c r="DN499">
        <v>0.25</v>
      </c>
      <c r="DO499">
        <v>0.13</v>
      </c>
      <c r="DP499">
        <v>-4.928560346341463</v>
      </c>
      <c r="DQ499">
        <v>-50.77924859372822</v>
      </c>
      <c r="DR499">
        <v>5.084379841419725</v>
      </c>
      <c r="DS499">
        <v>0</v>
      </c>
      <c r="DT499">
        <v>2.434856097560976</v>
      </c>
      <c r="DU499">
        <v>-0.1673991637630687</v>
      </c>
      <c r="DV499">
        <v>0.01780589103366294</v>
      </c>
      <c r="DW499">
        <v>0</v>
      </c>
      <c r="DX499">
        <v>0</v>
      </c>
      <c r="DY499">
        <v>2</v>
      </c>
      <c r="DZ499" t="s">
        <v>386</v>
      </c>
      <c r="EA499">
        <v>3.22947</v>
      </c>
      <c r="EB499">
        <v>2.70426</v>
      </c>
      <c r="EC499">
        <v>0.0144647</v>
      </c>
      <c r="ED499">
        <v>0.0174274</v>
      </c>
      <c r="EE499">
        <v>0.085859</v>
      </c>
      <c r="EF499">
        <v>0.07691729999999999</v>
      </c>
      <c r="EG499">
        <v>32310.2</v>
      </c>
      <c r="EH499">
        <v>31365.6</v>
      </c>
      <c r="EI499">
        <v>31404.1</v>
      </c>
      <c r="EJ499">
        <v>30270.5</v>
      </c>
      <c r="EK499">
        <v>38457.5</v>
      </c>
      <c r="EL499">
        <v>36946.2</v>
      </c>
      <c r="EM499">
        <v>44018.4</v>
      </c>
      <c r="EN499">
        <v>42266.8</v>
      </c>
      <c r="EO499">
        <v>2.1018</v>
      </c>
      <c r="EP499">
        <v>1.83595</v>
      </c>
      <c r="EQ499">
        <v>0.0223145</v>
      </c>
      <c r="ER499">
        <v>0</v>
      </c>
      <c r="ES499">
        <v>24.6596</v>
      </c>
      <c r="ET499">
        <v>999.9</v>
      </c>
      <c r="EU499">
        <v>69.7</v>
      </c>
      <c r="EV499">
        <v>26.2</v>
      </c>
      <c r="EW499">
        <v>24.4031</v>
      </c>
      <c r="EX499">
        <v>61.0401</v>
      </c>
      <c r="EY499">
        <v>24.7115</v>
      </c>
      <c r="EZ499">
        <v>1</v>
      </c>
      <c r="FA499">
        <v>0.0556707</v>
      </c>
      <c r="FB499">
        <v>2.18461</v>
      </c>
      <c r="FC499">
        <v>20.185</v>
      </c>
      <c r="FD499">
        <v>5.21639</v>
      </c>
      <c r="FE499">
        <v>11.998</v>
      </c>
      <c r="FF499">
        <v>4.9638</v>
      </c>
      <c r="FG499">
        <v>3.2957</v>
      </c>
      <c r="FH499">
        <v>9999</v>
      </c>
      <c r="FI499">
        <v>9999</v>
      </c>
      <c r="FJ499">
        <v>9999</v>
      </c>
      <c r="FK499">
        <v>149.3</v>
      </c>
      <c r="FL499">
        <v>4.97095</v>
      </c>
      <c r="FM499">
        <v>1.86768</v>
      </c>
      <c r="FN499">
        <v>1.85903</v>
      </c>
      <c r="FO499">
        <v>1.86512</v>
      </c>
      <c r="FP499">
        <v>1.8631</v>
      </c>
      <c r="FQ499">
        <v>1.86447</v>
      </c>
      <c r="FR499">
        <v>1.85989</v>
      </c>
      <c r="FS499">
        <v>1.86401</v>
      </c>
      <c r="FT499">
        <v>0</v>
      </c>
      <c r="FU499">
        <v>0</v>
      </c>
      <c r="FV499">
        <v>0</v>
      </c>
      <c r="FW499">
        <v>0</v>
      </c>
      <c r="FX499" t="s">
        <v>364</v>
      </c>
      <c r="FY499" t="s">
        <v>365</v>
      </c>
      <c r="FZ499" t="s">
        <v>366</v>
      </c>
      <c r="GA499" t="s">
        <v>366</v>
      </c>
      <c r="GB499" t="s">
        <v>366</v>
      </c>
      <c r="GC499" t="s">
        <v>366</v>
      </c>
      <c r="GD499">
        <v>0</v>
      </c>
      <c r="GE499">
        <v>100</v>
      </c>
      <c r="GF499">
        <v>100</v>
      </c>
      <c r="GG499">
        <v>-3.208</v>
      </c>
      <c r="GH499">
        <v>-0.09030000000000001</v>
      </c>
      <c r="GI499">
        <v>-2.868309889394353</v>
      </c>
      <c r="GJ499">
        <v>-0.006773961979547998</v>
      </c>
      <c r="GK499">
        <v>-8.296070481250098E-08</v>
      </c>
      <c r="GL499">
        <v>3.322967193956903E-10</v>
      </c>
      <c r="GM499">
        <v>-0.07871069313407227</v>
      </c>
      <c r="GN499">
        <v>-0.00208336341840114</v>
      </c>
      <c r="GO499">
        <v>8.801746095907445E-05</v>
      </c>
      <c r="GP499">
        <v>-2.677693255255651E-07</v>
      </c>
      <c r="GQ499">
        <v>3</v>
      </c>
      <c r="GR499">
        <v>2052</v>
      </c>
      <c r="GS499">
        <v>2</v>
      </c>
      <c r="GT499">
        <v>18</v>
      </c>
      <c r="GU499">
        <v>80.8</v>
      </c>
      <c r="GV499">
        <v>80.7</v>
      </c>
      <c r="GW499">
        <v>0.319824</v>
      </c>
      <c r="GX499">
        <v>2.44019</v>
      </c>
      <c r="GY499">
        <v>1.44897</v>
      </c>
      <c r="GZ499">
        <v>2.32178</v>
      </c>
      <c r="HA499">
        <v>1.55151</v>
      </c>
      <c r="HB499">
        <v>2.3291</v>
      </c>
      <c r="HC499">
        <v>31.5643</v>
      </c>
      <c r="HD499">
        <v>14.1758</v>
      </c>
      <c r="HE499">
        <v>18</v>
      </c>
      <c r="HF499">
        <v>589.831</v>
      </c>
      <c r="HG499">
        <v>423.317</v>
      </c>
      <c r="HH499">
        <v>21.904</v>
      </c>
      <c r="HI499">
        <v>27.6121</v>
      </c>
      <c r="HJ499">
        <v>30.0006</v>
      </c>
      <c r="HK499">
        <v>27.5642</v>
      </c>
      <c r="HL499">
        <v>27.4954</v>
      </c>
      <c r="HM499">
        <v>6.43635</v>
      </c>
      <c r="HN499">
        <v>48.5406</v>
      </c>
      <c r="HO499">
        <v>0</v>
      </c>
      <c r="HP499">
        <v>21.9015</v>
      </c>
      <c r="HQ499">
        <v>80.25920000000001</v>
      </c>
      <c r="HR499">
        <v>14.2986</v>
      </c>
      <c r="HS499">
        <v>99.6682</v>
      </c>
      <c r="HT499">
        <v>101</v>
      </c>
    </row>
    <row r="500" spans="1:228">
      <c r="A500">
        <v>484</v>
      </c>
      <c r="B500">
        <v>1728495805.1</v>
      </c>
      <c r="C500">
        <v>4867.599999904633</v>
      </c>
      <c r="D500" t="s">
        <v>1339</v>
      </c>
      <c r="E500" t="s">
        <v>1340</v>
      </c>
      <c r="F500">
        <v>5</v>
      </c>
      <c r="G500" t="s">
        <v>357</v>
      </c>
      <c r="H500" t="s">
        <v>1090</v>
      </c>
      <c r="I500" t="s">
        <v>359</v>
      </c>
      <c r="J500" t="s">
        <v>1330</v>
      </c>
      <c r="K500">
        <v>1728495797.6</v>
      </c>
      <c r="L500">
        <f>(M500)/1000</f>
        <v>0</v>
      </c>
      <c r="M500">
        <f>IF(BH500, AP500, AJ500)</f>
        <v>0</v>
      </c>
      <c r="N500">
        <f>IF(BH500, AK500, AI500)</f>
        <v>0</v>
      </c>
      <c r="O500">
        <f>BJ500 - IF(AW500&gt;1, N500*BD500*100.0/(AY500), 0)</f>
        <v>0</v>
      </c>
      <c r="P500">
        <f>((V500-L500/2)*O500-N500)/(V500+L500/2)</f>
        <v>0</v>
      </c>
      <c r="Q500">
        <f>P500*(BQ500+BR500)/1000.0</f>
        <v>0</v>
      </c>
      <c r="R500">
        <f>(BJ500 - IF(AW500&gt;1, N500*BD500*100.0/(AY500), 0))*(BQ500+BR500)/1000.0</f>
        <v>0</v>
      </c>
      <c r="S500">
        <f>2.0/((1/U500-1/T500)+SIGN(U500)*SQRT((1/U500-1/T500)*(1/U500-1/T500) + 4*BE500/((BE500+1)*(BE500+1))*(2*1/U500*1/T500-1/T500*1/T500)))</f>
        <v>0</v>
      </c>
      <c r="T500">
        <f>IF(LEFT(BF500,1)&lt;&gt;"0",IF(LEFT(BF500,1)="1",3.0,BG500),$D$5+$E$5*(BX500*BQ500/($K$5*1000))+$F$5*(BX500*BQ500/($K$5*1000))*MAX(MIN(BD500,$J$5),$I$5)*MAX(MIN(BD500,$J$5),$I$5)+$G$5*MAX(MIN(BD500,$J$5),$I$5)*(BX500*BQ500/($K$5*1000))+$H$5*(BX500*BQ500/($K$5*1000))*(BX500*BQ500/($K$5*1000)))</f>
        <v>0</v>
      </c>
      <c r="U500">
        <f>L500*(1000-(1000*0.61365*exp(17.502*Y500/(240.97+Y500))/(BQ500+BR500)+BL500)/2)/(1000*0.61365*exp(17.502*Y500/(240.97+Y500))/(BQ500+BR500)-BL500)</f>
        <v>0</v>
      </c>
      <c r="V500">
        <f>1/((BE500+1)/(S500/1.6)+1/(T500/1.37)) + BE500/((BE500+1)/(S500/1.6) + BE500/(T500/1.37))</f>
        <v>0</v>
      </c>
      <c r="W500">
        <f>(AZ500*BC500)</f>
        <v>0</v>
      </c>
      <c r="X500">
        <f>(BS500+(W500+2*0.95*5.67E-8*(((BS500+$B$7)+273)^4-(BS500+273)^4)-44100*L500)/(1.84*29.3*T500+8*0.95*5.67E-8*(BS500+273)^3))</f>
        <v>0</v>
      </c>
      <c r="Y500">
        <f>($C$7*BT500+$D$7*BU500+$E$7*X500)</f>
        <v>0</v>
      </c>
      <c r="Z500">
        <f>0.61365*exp(17.502*Y500/(240.97+Y500))</f>
        <v>0</v>
      </c>
      <c r="AA500">
        <f>(AB500/AC500*100)</f>
        <v>0</v>
      </c>
      <c r="AB500">
        <f>BL500*(BQ500+BR500)/1000</f>
        <v>0</v>
      </c>
      <c r="AC500">
        <f>0.61365*exp(17.502*BS500/(240.97+BS500))</f>
        <v>0</v>
      </c>
      <c r="AD500">
        <f>(Z500-BL500*(BQ500+BR500)/1000)</f>
        <v>0</v>
      </c>
      <c r="AE500">
        <f>(-L500*44100)</f>
        <v>0</v>
      </c>
      <c r="AF500">
        <f>2*29.3*T500*0.92*(BS500-Y500)</f>
        <v>0</v>
      </c>
      <c r="AG500">
        <f>2*0.95*5.67E-8*(((BS500+$B$7)+273)^4-(Y500+273)^4)</f>
        <v>0</v>
      </c>
      <c r="AH500">
        <f>W500+AG500+AE500+AF500</f>
        <v>0</v>
      </c>
      <c r="AI500">
        <f>BP500*AW500*(BK500-BJ500*(1000-AW500*BM500)/(1000-AW500*BL500))/(100*BD500)</f>
        <v>0</v>
      </c>
      <c r="AJ500">
        <f>1000*BP500*AW500*(BL500-BM500)/(100*BD500*(1000-AW500*BL500))</f>
        <v>0</v>
      </c>
      <c r="AK500">
        <f>(AL500 - AM500 - BQ500*1E3/(8.314*(BS500+273.15)) * AO500/BP500 * AN500) * BP500/(100*BD500) * (1000 - BM500)/1000</f>
        <v>0</v>
      </c>
      <c r="AL500">
        <v>67.36168339626927</v>
      </c>
      <c r="AM500">
        <v>57.7160812121212</v>
      </c>
      <c r="AN500">
        <v>2.267543708458857</v>
      </c>
      <c r="AO500">
        <v>66.78338051299083</v>
      </c>
      <c r="AP500">
        <f>(AR500 - AQ500 + BQ500*1E3/(8.314*(BS500+273.15)) * AT500/BP500 * AS500) * BP500/(100*BD500) * 1000/(1000 - AR500)</f>
        <v>0</v>
      </c>
      <c r="AQ500">
        <v>14.24965695998508</v>
      </c>
      <c r="AR500">
        <v>16.6134903030303</v>
      </c>
      <c r="AS500">
        <v>0.006688524648945293</v>
      </c>
      <c r="AT500">
        <v>79.57190489218569</v>
      </c>
      <c r="AU500">
        <v>0</v>
      </c>
      <c r="AV500">
        <v>0</v>
      </c>
      <c r="AW500">
        <f>IF(AU500*$H$13&gt;=AY500,1.0,(AY500/(AY500-AU500*$H$13)))</f>
        <v>0</v>
      </c>
      <c r="AX500">
        <f>(AW500-1)*100</f>
        <v>0</v>
      </c>
      <c r="AY500">
        <f>MAX(0,($B$13+$C$13*BX500)/(1+$D$13*BX500)*BQ500/(BS500+273)*$E$13)</f>
        <v>0</v>
      </c>
      <c r="AZ500">
        <f>$B$11*BY500+$C$11*BZ500+$F$11*CK500*(1-CN500)</f>
        <v>0</v>
      </c>
      <c r="BA500">
        <f>AZ500*BB500</f>
        <v>0</v>
      </c>
      <c r="BB500">
        <f>($B$11*$D$9+$C$11*$D$9+$F$11*((CX500+CP500)/MAX(CX500+CP500+CY500, 0.1)*$I$9+CY500/MAX(CX500+CP500+CY500, 0.1)*$J$9))/($B$11+$C$11+$F$11)</f>
        <v>0</v>
      </c>
      <c r="BC500">
        <f>($B$11*$K$9+$C$11*$K$9+$F$11*((CX500+CP500)/MAX(CX500+CP500+CY500, 0.1)*$P$9+CY500/MAX(CX500+CP500+CY500, 0.1)*$Q$9))/($B$11+$C$11+$F$11)</f>
        <v>0</v>
      </c>
      <c r="BD500">
        <v>6</v>
      </c>
      <c r="BE500">
        <v>0.5</v>
      </c>
      <c r="BF500" t="s">
        <v>361</v>
      </c>
      <c r="BG500">
        <v>2</v>
      </c>
      <c r="BH500" t="b">
        <v>1</v>
      </c>
      <c r="BI500">
        <v>1728495797.6</v>
      </c>
      <c r="BJ500">
        <v>42.39101111111112</v>
      </c>
      <c r="BK500">
        <v>54.04505925925926</v>
      </c>
      <c r="BL500">
        <v>16.58635925925926</v>
      </c>
      <c r="BM500">
        <v>14.19467037037037</v>
      </c>
      <c r="BN500">
        <v>45.56813703703704</v>
      </c>
      <c r="BO500">
        <v>16.67656296296296</v>
      </c>
      <c r="BP500">
        <v>599.9951851851852</v>
      </c>
      <c r="BQ500">
        <v>97.52222592592591</v>
      </c>
      <c r="BR500">
        <v>0.1000094148148148</v>
      </c>
      <c r="BS500">
        <v>25.40028148148149</v>
      </c>
      <c r="BT500">
        <v>25.03011851851852</v>
      </c>
      <c r="BU500">
        <v>999.9000000000001</v>
      </c>
      <c r="BV500">
        <v>0</v>
      </c>
      <c r="BW500">
        <v>0</v>
      </c>
      <c r="BX500">
        <v>9997.945925925926</v>
      </c>
      <c r="BY500">
        <v>0</v>
      </c>
      <c r="BZ500">
        <v>77.80352962962964</v>
      </c>
      <c r="CA500">
        <v>-11.65406370370371</v>
      </c>
      <c r="CB500">
        <v>43.10605925925925</v>
      </c>
      <c r="CC500">
        <v>54.82370740740739</v>
      </c>
      <c r="CD500">
        <v>2.391677407407407</v>
      </c>
      <c r="CE500">
        <v>54.04505925925926</v>
      </c>
      <c r="CF500">
        <v>14.19467037037037</v>
      </c>
      <c r="CG500">
        <v>1.617538888888889</v>
      </c>
      <c r="CH500">
        <v>1.384295925925926</v>
      </c>
      <c r="CI500">
        <v>14.1269037037037</v>
      </c>
      <c r="CJ500">
        <v>11.74664444444444</v>
      </c>
      <c r="CK500">
        <v>1599.993333333333</v>
      </c>
      <c r="CL500">
        <v>0.6920021481481482</v>
      </c>
      <c r="CM500">
        <v>0.3079978518518519</v>
      </c>
      <c r="CN500">
        <v>0</v>
      </c>
      <c r="CO500">
        <v>2.227814814814815</v>
      </c>
      <c r="CP500">
        <v>0</v>
      </c>
      <c r="CQ500">
        <v>8873.772222222222</v>
      </c>
      <c r="CR500">
        <v>13790.12962962963</v>
      </c>
      <c r="CS500">
        <v>37.5</v>
      </c>
      <c r="CT500">
        <v>38.68933333333333</v>
      </c>
      <c r="CU500">
        <v>38.062</v>
      </c>
      <c r="CV500">
        <v>37.06666666666667</v>
      </c>
      <c r="CW500">
        <v>36.875</v>
      </c>
      <c r="CX500">
        <v>1107.198888888889</v>
      </c>
      <c r="CY500">
        <v>492.7944444444444</v>
      </c>
      <c r="CZ500">
        <v>0</v>
      </c>
      <c r="DA500">
        <v>1728495862</v>
      </c>
      <c r="DB500">
        <v>0</v>
      </c>
      <c r="DC500">
        <v>1728490956.5</v>
      </c>
      <c r="DD500" t="s">
        <v>362</v>
      </c>
      <c r="DE500">
        <v>1728490952.5</v>
      </c>
      <c r="DF500">
        <v>1728490956.5</v>
      </c>
      <c r="DG500">
        <v>1</v>
      </c>
      <c r="DH500">
        <v>-0.065</v>
      </c>
      <c r="DI500">
        <v>-0.008</v>
      </c>
      <c r="DJ500">
        <v>-3.246</v>
      </c>
      <c r="DK500">
        <v>-0.091</v>
      </c>
      <c r="DL500">
        <v>52</v>
      </c>
      <c r="DM500">
        <v>15</v>
      </c>
      <c r="DN500">
        <v>0.25</v>
      </c>
      <c r="DO500">
        <v>0.13</v>
      </c>
      <c r="DP500">
        <v>-9.255427541463414</v>
      </c>
      <c r="DQ500">
        <v>-42.29726786759581</v>
      </c>
      <c r="DR500">
        <v>4.31266483491646</v>
      </c>
      <c r="DS500">
        <v>0</v>
      </c>
      <c r="DT500">
        <v>2.405673658536585</v>
      </c>
      <c r="DU500">
        <v>-0.3445931707317045</v>
      </c>
      <c r="DV500">
        <v>0.03651004250460801</v>
      </c>
      <c r="DW500">
        <v>0</v>
      </c>
      <c r="DX500">
        <v>0</v>
      </c>
      <c r="DY500">
        <v>2</v>
      </c>
      <c r="DZ500" t="s">
        <v>386</v>
      </c>
      <c r="EA500">
        <v>3.22949</v>
      </c>
      <c r="EB500">
        <v>2.7043</v>
      </c>
      <c r="EC500">
        <v>0.0176529</v>
      </c>
      <c r="ED500">
        <v>0.0208918</v>
      </c>
      <c r="EE500">
        <v>0.085977</v>
      </c>
      <c r="EF500">
        <v>0.0770323</v>
      </c>
      <c r="EG500">
        <v>32205.5</v>
      </c>
      <c r="EH500">
        <v>31254.6</v>
      </c>
      <c r="EI500">
        <v>31404</v>
      </c>
      <c r="EJ500">
        <v>30270.1</v>
      </c>
      <c r="EK500">
        <v>38452.4</v>
      </c>
      <c r="EL500">
        <v>36941.1</v>
      </c>
      <c r="EM500">
        <v>44018.2</v>
      </c>
      <c r="EN500">
        <v>42266.3</v>
      </c>
      <c r="EO500">
        <v>2.10187</v>
      </c>
      <c r="EP500">
        <v>1.836</v>
      </c>
      <c r="EQ500">
        <v>0.0222772</v>
      </c>
      <c r="ER500">
        <v>0</v>
      </c>
      <c r="ES500">
        <v>24.6602</v>
      </c>
      <c r="ET500">
        <v>999.9</v>
      </c>
      <c r="EU500">
        <v>69.7</v>
      </c>
      <c r="EV500">
        <v>26.2</v>
      </c>
      <c r="EW500">
        <v>24.4028</v>
      </c>
      <c r="EX500">
        <v>61.2001</v>
      </c>
      <c r="EY500">
        <v>24.5753</v>
      </c>
      <c r="EZ500">
        <v>1</v>
      </c>
      <c r="FA500">
        <v>0.0561763</v>
      </c>
      <c r="FB500">
        <v>2.18087</v>
      </c>
      <c r="FC500">
        <v>20.185</v>
      </c>
      <c r="FD500">
        <v>5.21699</v>
      </c>
      <c r="FE500">
        <v>11.998</v>
      </c>
      <c r="FF500">
        <v>4.9639</v>
      </c>
      <c r="FG500">
        <v>3.2957</v>
      </c>
      <c r="FH500">
        <v>9999</v>
      </c>
      <c r="FI500">
        <v>9999</v>
      </c>
      <c r="FJ500">
        <v>9999</v>
      </c>
      <c r="FK500">
        <v>149.3</v>
      </c>
      <c r="FL500">
        <v>4.97093</v>
      </c>
      <c r="FM500">
        <v>1.86768</v>
      </c>
      <c r="FN500">
        <v>1.85901</v>
      </c>
      <c r="FO500">
        <v>1.86512</v>
      </c>
      <c r="FP500">
        <v>1.8631</v>
      </c>
      <c r="FQ500">
        <v>1.86447</v>
      </c>
      <c r="FR500">
        <v>1.85989</v>
      </c>
      <c r="FS500">
        <v>1.86401</v>
      </c>
      <c r="FT500">
        <v>0</v>
      </c>
      <c r="FU500">
        <v>0</v>
      </c>
      <c r="FV500">
        <v>0</v>
      </c>
      <c r="FW500">
        <v>0</v>
      </c>
      <c r="FX500" t="s">
        <v>364</v>
      </c>
      <c r="FY500" t="s">
        <v>365</v>
      </c>
      <c r="FZ500" t="s">
        <v>366</v>
      </c>
      <c r="GA500" t="s">
        <v>366</v>
      </c>
      <c r="GB500" t="s">
        <v>366</v>
      </c>
      <c r="GC500" t="s">
        <v>366</v>
      </c>
      <c r="GD500">
        <v>0</v>
      </c>
      <c r="GE500">
        <v>100</v>
      </c>
      <c r="GF500">
        <v>100</v>
      </c>
      <c r="GG500">
        <v>-3.283</v>
      </c>
      <c r="GH500">
        <v>-0.0902</v>
      </c>
      <c r="GI500">
        <v>-2.868309889394353</v>
      </c>
      <c r="GJ500">
        <v>-0.006773961979547998</v>
      </c>
      <c r="GK500">
        <v>-8.296070481250098E-08</v>
      </c>
      <c r="GL500">
        <v>3.322967193956903E-10</v>
      </c>
      <c r="GM500">
        <v>-0.07871069313407227</v>
      </c>
      <c r="GN500">
        <v>-0.00208336341840114</v>
      </c>
      <c r="GO500">
        <v>8.801746095907445E-05</v>
      </c>
      <c r="GP500">
        <v>-2.677693255255651E-07</v>
      </c>
      <c r="GQ500">
        <v>3</v>
      </c>
      <c r="GR500">
        <v>2052</v>
      </c>
      <c r="GS500">
        <v>2</v>
      </c>
      <c r="GT500">
        <v>18</v>
      </c>
      <c r="GU500">
        <v>80.90000000000001</v>
      </c>
      <c r="GV500">
        <v>80.8</v>
      </c>
      <c r="GW500">
        <v>0.349121</v>
      </c>
      <c r="GX500">
        <v>2.42432</v>
      </c>
      <c r="GY500">
        <v>1.44775</v>
      </c>
      <c r="GZ500">
        <v>2.32056</v>
      </c>
      <c r="HA500">
        <v>1.55151</v>
      </c>
      <c r="HB500">
        <v>2.40234</v>
      </c>
      <c r="HC500">
        <v>31.5861</v>
      </c>
      <c r="HD500">
        <v>14.1758</v>
      </c>
      <c r="HE500">
        <v>18</v>
      </c>
      <c r="HF500">
        <v>589.947</v>
      </c>
      <c r="HG500">
        <v>423.394</v>
      </c>
      <c r="HH500">
        <v>21.8732</v>
      </c>
      <c r="HI500">
        <v>27.6191</v>
      </c>
      <c r="HJ500">
        <v>30.0006</v>
      </c>
      <c r="HK500">
        <v>27.5706</v>
      </c>
      <c r="HL500">
        <v>27.5018</v>
      </c>
      <c r="HM500">
        <v>7.02241</v>
      </c>
      <c r="HN500">
        <v>48.5406</v>
      </c>
      <c r="HO500">
        <v>0</v>
      </c>
      <c r="HP500">
        <v>21.8709</v>
      </c>
      <c r="HQ500">
        <v>90.2915</v>
      </c>
      <c r="HR500">
        <v>14.2935</v>
      </c>
      <c r="HS500">
        <v>99.6678</v>
      </c>
      <c r="HT500">
        <v>100.998</v>
      </c>
    </row>
    <row r="501" spans="1:228">
      <c r="A501">
        <v>485</v>
      </c>
      <c r="B501">
        <v>1728495810.1</v>
      </c>
      <c r="C501">
        <v>4872.599999904633</v>
      </c>
      <c r="D501" t="s">
        <v>1341</v>
      </c>
      <c r="E501" t="s">
        <v>1342</v>
      </c>
      <c r="F501">
        <v>5</v>
      </c>
      <c r="G501" t="s">
        <v>357</v>
      </c>
      <c r="H501" t="s">
        <v>1090</v>
      </c>
      <c r="I501" t="s">
        <v>359</v>
      </c>
      <c r="J501" t="s">
        <v>1330</v>
      </c>
      <c r="K501">
        <v>1728495802.314285</v>
      </c>
      <c r="L501">
        <f>(M501)/1000</f>
        <v>0</v>
      </c>
      <c r="M501">
        <f>IF(BH501, AP501, AJ501)</f>
        <v>0</v>
      </c>
      <c r="N501">
        <f>IF(BH501, AK501, AI501)</f>
        <v>0</v>
      </c>
      <c r="O501">
        <f>BJ501 - IF(AW501&gt;1, N501*BD501*100.0/(AY501), 0)</f>
        <v>0</v>
      </c>
      <c r="P501">
        <f>((V501-L501/2)*O501-N501)/(V501+L501/2)</f>
        <v>0</v>
      </c>
      <c r="Q501">
        <f>P501*(BQ501+BR501)/1000.0</f>
        <v>0</v>
      </c>
      <c r="R501">
        <f>(BJ501 - IF(AW501&gt;1, N501*BD501*100.0/(AY501), 0))*(BQ501+BR501)/1000.0</f>
        <v>0</v>
      </c>
      <c r="S501">
        <f>2.0/((1/U501-1/T501)+SIGN(U501)*SQRT((1/U501-1/T501)*(1/U501-1/T501) + 4*BE501/((BE501+1)*(BE501+1))*(2*1/U501*1/T501-1/T501*1/T501)))</f>
        <v>0</v>
      </c>
      <c r="T501">
        <f>IF(LEFT(BF501,1)&lt;&gt;"0",IF(LEFT(BF501,1)="1",3.0,BG501),$D$5+$E$5*(BX501*BQ501/($K$5*1000))+$F$5*(BX501*BQ501/($K$5*1000))*MAX(MIN(BD501,$J$5),$I$5)*MAX(MIN(BD501,$J$5),$I$5)+$G$5*MAX(MIN(BD501,$J$5),$I$5)*(BX501*BQ501/($K$5*1000))+$H$5*(BX501*BQ501/($K$5*1000))*(BX501*BQ501/($K$5*1000)))</f>
        <v>0</v>
      </c>
      <c r="U501">
        <f>L501*(1000-(1000*0.61365*exp(17.502*Y501/(240.97+Y501))/(BQ501+BR501)+BL501)/2)/(1000*0.61365*exp(17.502*Y501/(240.97+Y501))/(BQ501+BR501)-BL501)</f>
        <v>0</v>
      </c>
      <c r="V501">
        <f>1/((BE501+1)/(S501/1.6)+1/(T501/1.37)) + BE501/((BE501+1)/(S501/1.6) + BE501/(T501/1.37))</f>
        <v>0</v>
      </c>
      <c r="W501">
        <f>(AZ501*BC501)</f>
        <v>0</v>
      </c>
      <c r="X501">
        <f>(BS501+(W501+2*0.95*5.67E-8*(((BS501+$B$7)+273)^4-(BS501+273)^4)-44100*L501)/(1.84*29.3*T501+8*0.95*5.67E-8*(BS501+273)^3))</f>
        <v>0</v>
      </c>
      <c r="Y501">
        <f>($C$7*BT501+$D$7*BU501+$E$7*X501)</f>
        <v>0</v>
      </c>
      <c r="Z501">
        <f>0.61365*exp(17.502*Y501/(240.97+Y501))</f>
        <v>0</v>
      </c>
      <c r="AA501">
        <f>(AB501/AC501*100)</f>
        <v>0</v>
      </c>
      <c r="AB501">
        <f>BL501*(BQ501+BR501)/1000</f>
        <v>0</v>
      </c>
      <c r="AC501">
        <f>0.61365*exp(17.502*BS501/(240.97+BS501))</f>
        <v>0</v>
      </c>
      <c r="AD501">
        <f>(Z501-BL501*(BQ501+BR501)/1000)</f>
        <v>0</v>
      </c>
      <c r="AE501">
        <f>(-L501*44100)</f>
        <v>0</v>
      </c>
      <c r="AF501">
        <f>2*29.3*T501*0.92*(BS501-Y501)</f>
        <v>0</v>
      </c>
      <c r="AG501">
        <f>2*0.95*5.67E-8*(((BS501+$B$7)+273)^4-(Y501+273)^4)</f>
        <v>0</v>
      </c>
      <c r="AH501">
        <f>W501+AG501+AE501+AF501</f>
        <v>0</v>
      </c>
      <c r="AI501">
        <f>BP501*AW501*(BK501-BJ501*(1000-AW501*BM501)/(1000-AW501*BL501))/(100*BD501)</f>
        <v>0</v>
      </c>
      <c r="AJ501">
        <f>1000*BP501*AW501*(BL501-BM501)/(100*BD501*(1000-AW501*BL501))</f>
        <v>0</v>
      </c>
      <c r="AK501">
        <f>(AL501 - AM501 - BQ501*1E3/(8.314*(BS501+273.15)) * AO501/BP501 * AN501) * BP501/(100*BD501) * (1000 - BM501)/1000</f>
        <v>0</v>
      </c>
      <c r="AL501">
        <v>79.24133350071705</v>
      </c>
      <c r="AM501">
        <v>69.09042848484846</v>
      </c>
      <c r="AN501">
        <v>2.279306441605206</v>
      </c>
      <c r="AO501">
        <v>66.78338051299083</v>
      </c>
      <c r="AP501">
        <f>(AR501 - AQ501 + BQ501*1E3/(8.314*(BS501+273.15)) * AT501/BP501 * AS501) * BP501/(100*BD501) * 1000/(1000 - AR501)</f>
        <v>0</v>
      </c>
      <c r="AQ501">
        <v>14.26463654709809</v>
      </c>
      <c r="AR501">
        <v>16.6307606060606</v>
      </c>
      <c r="AS501">
        <v>0.00189348286459466</v>
      </c>
      <c r="AT501">
        <v>79.57190489218569</v>
      </c>
      <c r="AU501">
        <v>0</v>
      </c>
      <c r="AV501">
        <v>0</v>
      </c>
      <c r="AW501">
        <f>IF(AU501*$H$13&gt;=AY501,1.0,(AY501/(AY501-AU501*$H$13)))</f>
        <v>0</v>
      </c>
      <c r="AX501">
        <f>(AW501-1)*100</f>
        <v>0</v>
      </c>
      <c r="AY501">
        <f>MAX(0,($B$13+$C$13*BX501)/(1+$D$13*BX501)*BQ501/(BS501+273)*$E$13)</f>
        <v>0</v>
      </c>
      <c r="AZ501">
        <f>$B$11*BY501+$C$11*BZ501+$F$11*CK501*(1-CN501)</f>
        <v>0</v>
      </c>
      <c r="BA501">
        <f>AZ501*BB501</f>
        <v>0</v>
      </c>
      <c r="BB501">
        <f>($B$11*$D$9+$C$11*$D$9+$F$11*((CX501+CP501)/MAX(CX501+CP501+CY501, 0.1)*$I$9+CY501/MAX(CX501+CP501+CY501, 0.1)*$J$9))/($B$11+$C$11+$F$11)</f>
        <v>0</v>
      </c>
      <c r="BC501">
        <f>($B$11*$K$9+$C$11*$K$9+$F$11*((CX501+CP501)/MAX(CX501+CP501+CY501, 0.1)*$P$9+CY501/MAX(CX501+CP501+CY501, 0.1)*$Q$9))/($B$11+$C$11+$F$11)</f>
        <v>0</v>
      </c>
      <c r="BD501">
        <v>6</v>
      </c>
      <c r="BE501">
        <v>0.5</v>
      </c>
      <c r="BF501" t="s">
        <v>361</v>
      </c>
      <c r="BG501">
        <v>2</v>
      </c>
      <c r="BH501" t="b">
        <v>1</v>
      </c>
      <c r="BI501">
        <v>1728495802.314285</v>
      </c>
      <c r="BJ501">
        <v>51.93627142857143</v>
      </c>
      <c r="BK501">
        <v>65.314125</v>
      </c>
      <c r="BL501">
        <v>16.60086428571428</v>
      </c>
      <c r="BM501">
        <v>14.23008571428572</v>
      </c>
      <c r="BN501">
        <v>55.17854642857144</v>
      </c>
      <c r="BO501">
        <v>16.69106428571428</v>
      </c>
      <c r="BP501">
        <v>600.0191071428573</v>
      </c>
      <c r="BQ501">
        <v>97.52239642857144</v>
      </c>
      <c r="BR501">
        <v>0.1000693678571429</v>
      </c>
      <c r="BS501">
        <v>25.39585357142857</v>
      </c>
      <c r="BT501">
        <v>25.02924642857143</v>
      </c>
      <c r="BU501">
        <v>999.9000000000002</v>
      </c>
      <c r="BV501">
        <v>0</v>
      </c>
      <c r="BW501">
        <v>0</v>
      </c>
      <c r="BX501">
        <v>9987.322142857143</v>
      </c>
      <c r="BY501">
        <v>0</v>
      </c>
      <c r="BZ501">
        <v>78.77312857142854</v>
      </c>
      <c r="CA501">
        <v>-13.37786428571429</v>
      </c>
      <c r="CB501">
        <v>52.81319642857143</v>
      </c>
      <c r="CC501">
        <v>66.2573857142857</v>
      </c>
      <c r="CD501">
        <v>2.370777142857143</v>
      </c>
      <c r="CE501">
        <v>65.314125</v>
      </c>
      <c r="CF501">
        <v>14.23008571428572</v>
      </c>
      <c r="CG501">
        <v>1.618956428571429</v>
      </c>
      <c r="CH501">
        <v>1.387752142857143</v>
      </c>
      <c r="CI501">
        <v>14.14042142857143</v>
      </c>
      <c r="CJ501">
        <v>11.78441428571429</v>
      </c>
      <c r="CK501">
        <v>1599.975357142857</v>
      </c>
      <c r="CL501">
        <v>0.691998107142857</v>
      </c>
      <c r="CM501">
        <v>0.3080018928571428</v>
      </c>
      <c r="CN501">
        <v>0</v>
      </c>
      <c r="CO501">
        <v>2.214946428571429</v>
      </c>
      <c r="CP501">
        <v>0</v>
      </c>
      <c r="CQ501">
        <v>8846.740000000002</v>
      </c>
      <c r="CR501">
        <v>13789.96071428571</v>
      </c>
      <c r="CS501">
        <v>37.4865</v>
      </c>
      <c r="CT501">
        <v>38.687</v>
      </c>
      <c r="CU501">
        <v>38.062</v>
      </c>
      <c r="CV501">
        <v>37.062</v>
      </c>
      <c r="CW501">
        <v>36.875</v>
      </c>
      <c r="CX501">
        <v>1107.181071428571</v>
      </c>
      <c r="CY501">
        <v>492.7942857142857</v>
      </c>
      <c r="CZ501">
        <v>0</v>
      </c>
      <c r="DA501">
        <v>1728495866.8</v>
      </c>
      <c r="DB501">
        <v>0</v>
      </c>
      <c r="DC501">
        <v>1728490956.5</v>
      </c>
      <c r="DD501" t="s">
        <v>362</v>
      </c>
      <c r="DE501">
        <v>1728490952.5</v>
      </c>
      <c r="DF501">
        <v>1728490956.5</v>
      </c>
      <c r="DG501">
        <v>1</v>
      </c>
      <c r="DH501">
        <v>-0.065</v>
      </c>
      <c r="DI501">
        <v>-0.008</v>
      </c>
      <c r="DJ501">
        <v>-3.246</v>
      </c>
      <c r="DK501">
        <v>-0.091</v>
      </c>
      <c r="DL501">
        <v>52</v>
      </c>
      <c r="DM501">
        <v>15</v>
      </c>
      <c r="DN501">
        <v>0.25</v>
      </c>
      <c r="DO501">
        <v>0.13</v>
      </c>
      <c r="DP501">
        <v>-12.09953390243902</v>
      </c>
      <c r="DQ501">
        <v>-23.7015656445993</v>
      </c>
      <c r="DR501">
        <v>2.474306288460763</v>
      </c>
      <c r="DS501">
        <v>0</v>
      </c>
      <c r="DT501">
        <v>2.385769512195122</v>
      </c>
      <c r="DU501">
        <v>-0.3017962369337954</v>
      </c>
      <c r="DV501">
        <v>0.03383457265991579</v>
      </c>
      <c r="DW501">
        <v>0</v>
      </c>
      <c r="DX501">
        <v>0</v>
      </c>
      <c r="DY501">
        <v>2</v>
      </c>
      <c r="DZ501" t="s">
        <v>386</v>
      </c>
      <c r="EA501">
        <v>3.2295</v>
      </c>
      <c r="EB501">
        <v>2.704</v>
      </c>
      <c r="EC501">
        <v>0.0208791</v>
      </c>
      <c r="ED501">
        <v>0.0242709</v>
      </c>
      <c r="EE501">
        <v>0.0860329</v>
      </c>
      <c r="EF501">
        <v>0.07707849999999999</v>
      </c>
      <c r="EG501">
        <v>32098.9</v>
      </c>
      <c r="EH501">
        <v>31146.1</v>
      </c>
      <c r="EI501">
        <v>31403.3</v>
      </c>
      <c r="EJ501">
        <v>30269.5</v>
      </c>
      <c r="EK501">
        <v>38448.9</v>
      </c>
      <c r="EL501">
        <v>36938.9</v>
      </c>
      <c r="EM501">
        <v>44016.8</v>
      </c>
      <c r="EN501">
        <v>42265.8</v>
      </c>
      <c r="EO501">
        <v>2.10225</v>
      </c>
      <c r="EP501">
        <v>1.836</v>
      </c>
      <c r="EQ501">
        <v>0.0225753</v>
      </c>
      <c r="ER501">
        <v>0</v>
      </c>
      <c r="ES501">
        <v>24.6617</v>
      </c>
      <c r="ET501">
        <v>999.9</v>
      </c>
      <c r="EU501">
        <v>69.7</v>
      </c>
      <c r="EV501">
        <v>26.2</v>
      </c>
      <c r="EW501">
        <v>24.4032</v>
      </c>
      <c r="EX501">
        <v>61.0301</v>
      </c>
      <c r="EY501">
        <v>24.4511</v>
      </c>
      <c r="EZ501">
        <v>1</v>
      </c>
      <c r="FA501">
        <v>0.0566159</v>
      </c>
      <c r="FB501">
        <v>2.17071</v>
      </c>
      <c r="FC501">
        <v>20.1852</v>
      </c>
      <c r="FD501">
        <v>5.21594</v>
      </c>
      <c r="FE501">
        <v>11.998</v>
      </c>
      <c r="FF501">
        <v>4.9634</v>
      </c>
      <c r="FG501">
        <v>3.29565</v>
      </c>
      <c r="FH501">
        <v>9999</v>
      </c>
      <c r="FI501">
        <v>9999</v>
      </c>
      <c r="FJ501">
        <v>9999</v>
      </c>
      <c r="FK501">
        <v>149.3</v>
      </c>
      <c r="FL501">
        <v>4.97093</v>
      </c>
      <c r="FM501">
        <v>1.86768</v>
      </c>
      <c r="FN501">
        <v>1.85901</v>
      </c>
      <c r="FO501">
        <v>1.86512</v>
      </c>
      <c r="FP501">
        <v>1.8631</v>
      </c>
      <c r="FQ501">
        <v>1.86447</v>
      </c>
      <c r="FR501">
        <v>1.85989</v>
      </c>
      <c r="FS501">
        <v>1.86401</v>
      </c>
      <c r="FT501">
        <v>0</v>
      </c>
      <c r="FU501">
        <v>0</v>
      </c>
      <c r="FV501">
        <v>0</v>
      </c>
      <c r="FW501">
        <v>0</v>
      </c>
      <c r="FX501" t="s">
        <v>364</v>
      </c>
      <c r="FY501" t="s">
        <v>365</v>
      </c>
      <c r="FZ501" t="s">
        <v>366</v>
      </c>
      <c r="GA501" t="s">
        <v>366</v>
      </c>
      <c r="GB501" t="s">
        <v>366</v>
      </c>
      <c r="GC501" t="s">
        <v>366</v>
      </c>
      <c r="GD501">
        <v>0</v>
      </c>
      <c r="GE501">
        <v>100</v>
      </c>
      <c r="GF501">
        <v>100</v>
      </c>
      <c r="GG501">
        <v>-3.359</v>
      </c>
      <c r="GH501">
        <v>-0.0901</v>
      </c>
      <c r="GI501">
        <v>-2.868309889394353</v>
      </c>
      <c r="GJ501">
        <v>-0.006773961979547998</v>
      </c>
      <c r="GK501">
        <v>-8.296070481250098E-08</v>
      </c>
      <c r="GL501">
        <v>3.322967193956903E-10</v>
      </c>
      <c r="GM501">
        <v>-0.07871069313407227</v>
      </c>
      <c r="GN501">
        <v>-0.00208336341840114</v>
      </c>
      <c r="GO501">
        <v>8.801746095907445E-05</v>
      </c>
      <c r="GP501">
        <v>-2.677693255255651E-07</v>
      </c>
      <c r="GQ501">
        <v>3</v>
      </c>
      <c r="GR501">
        <v>2052</v>
      </c>
      <c r="GS501">
        <v>2</v>
      </c>
      <c r="GT501">
        <v>18</v>
      </c>
      <c r="GU501">
        <v>81</v>
      </c>
      <c r="GV501">
        <v>80.90000000000001</v>
      </c>
      <c r="GW501">
        <v>0.377197</v>
      </c>
      <c r="GX501">
        <v>2.43408</v>
      </c>
      <c r="GY501">
        <v>1.44897</v>
      </c>
      <c r="GZ501">
        <v>2.32056</v>
      </c>
      <c r="HA501">
        <v>1.55151</v>
      </c>
      <c r="HB501">
        <v>2.30103</v>
      </c>
      <c r="HC501">
        <v>31.5861</v>
      </c>
      <c r="HD501">
        <v>14.1671</v>
      </c>
      <c r="HE501">
        <v>18</v>
      </c>
      <c r="HF501">
        <v>590.275</v>
      </c>
      <c r="HG501">
        <v>423.439</v>
      </c>
      <c r="HH501">
        <v>21.849</v>
      </c>
      <c r="HI501">
        <v>27.6263</v>
      </c>
      <c r="HJ501">
        <v>30.0006</v>
      </c>
      <c r="HK501">
        <v>27.5772</v>
      </c>
      <c r="HL501">
        <v>27.5077</v>
      </c>
      <c r="HM501">
        <v>7.58053</v>
      </c>
      <c r="HN501">
        <v>48.5406</v>
      </c>
      <c r="HO501">
        <v>0</v>
      </c>
      <c r="HP501">
        <v>21.8459</v>
      </c>
      <c r="HQ501">
        <v>105.363</v>
      </c>
      <c r="HR501">
        <v>14.2978</v>
      </c>
      <c r="HS501">
        <v>99.66500000000001</v>
      </c>
      <c r="HT501">
        <v>100.997</v>
      </c>
    </row>
    <row r="502" spans="1:228">
      <c r="A502">
        <v>486</v>
      </c>
      <c r="B502">
        <v>1728495815.1</v>
      </c>
      <c r="C502">
        <v>4877.599999904633</v>
      </c>
      <c r="D502" t="s">
        <v>1343</v>
      </c>
      <c r="E502" t="s">
        <v>1344</v>
      </c>
      <c r="F502">
        <v>5</v>
      </c>
      <c r="G502" t="s">
        <v>357</v>
      </c>
      <c r="H502" t="s">
        <v>1090</v>
      </c>
      <c r="I502" t="s">
        <v>359</v>
      </c>
      <c r="J502" t="s">
        <v>1330</v>
      </c>
      <c r="K502">
        <v>1728495807.6</v>
      </c>
      <c r="L502">
        <f>(M502)/1000</f>
        <v>0</v>
      </c>
      <c r="M502">
        <f>IF(BH502, AP502, AJ502)</f>
        <v>0</v>
      </c>
      <c r="N502">
        <f>IF(BH502, AK502, AI502)</f>
        <v>0</v>
      </c>
      <c r="O502">
        <f>BJ502 - IF(AW502&gt;1, N502*BD502*100.0/(AY502), 0)</f>
        <v>0</v>
      </c>
      <c r="P502">
        <f>((V502-L502/2)*O502-N502)/(V502+L502/2)</f>
        <v>0</v>
      </c>
      <c r="Q502">
        <f>P502*(BQ502+BR502)/1000.0</f>
        <v>0</v>
      </c>
      <c r="R502">
        <f>(BJ502 - IF(AW502&gt;1, N502*BD502*100.0/(AY502), 0))*(BQ502+BR502)/1000.0</f>
        <v>0</v>
      </c>
      <c r="S502">
        <f>2.0/((1/U502-1/T502)+SIGN(U502)*SQRT((1/U502-1/T502)*(1/U502-1/T502) + 4*BE502/((BE502+1)*(BE502+1))*(2*1/U502*1/T502-1/T502*1/T502)))</f>
        <v>0</v>
      </c>
      <c r="T502">
        <f>IF(LEFT(BF502,1)&lt;&gt;"0",IF(LEFT(BF502,1)="1",3.0,BG502),$D$5+$E$5*(BX502*BQ502/($K$5*1000))+$F$5*(BX502*BQ502/($K$5*1000))*MAX(MIN(BD502,$J$5),$I$5)*MAX(MIN(BD502,$J$5),$I$5)+$G$5*MAX(MIN(BD502,$J$5),$I$5)*(BX502*BQ502/($K$5*1000))+$H$5*(BX502*BQ502/($K$5*1000))*(BX502*BQ502/($K$5*1000)))</f>
        <v>0</v>
      </c>
      <c r="U502">
        <f>L502*(1000-(1000*0.61365*exp(17.502*Y502/(240.97+Y502))/(BQ502+BR502)+BL502)/2)/(1000*0.61365*exp(17.502*Y502/(240.97+Y502))/(BQ502+BR502)-BL502)</f>
        <v>0</v>
      </c>
      <c r="V502">
        <f>1/((BE502+1)/(S502/1.6)+1/(T502/1.37)) + BE502/((BE502+1)/(S502/1.6) + BE502/(T502/1.37))</f>
        <v>0</v>
      </c>
      <c r="W502">
        <f>(AZ502*BC502)</f>
        <v>0</v>
      </c>
      <c r="X502">
        <f>(BS502+(W502+2*0.95*5.67E-8*(((BS502+$B$7)+273)^4-(BS502+273)^4)-44100*L502)/(1.84*29.3*T502+8*0.95*5.67E-8*(BS502+273)^3))</f>
        <v>0</v>
      </c>
      <c r="Y502">
        <f>($C$7*BT502+$D$7*BU502+$E$7*X502)</f>
        <v>0</v>
      </c>
      <c r="Z502">
        <f>0.61365*exp(17.502*Y502/(240.97+Y502))</f>
        <v>0</v>
      </c>
      <c r="AA502">
        <f>(AB502/AC502*100)</f>
        <v>0</v>
      </c>
      <c r="AB502">
        <f>BL502*(BQ502+BR502)/1000</f>
        <v>0</v>
      </c>
      <c r="AC502">
        <f>0.61365*exp(17.502*BS502/(240.97+BS502))</f>
        <v>0</v>
      </c>
      <c r="AD502">
        <f>(Z502-BL502*(BQ502+BR502)/1000)</f>
        <v>0</v>
      </c>
      <c r="AE502">
        <f>(-L502*44100)</f>
        <v>0</v>
      </c>
      <c r="AF502">
        <f>2*29.3*T502*0.92*(BS502-Y502)</f>
        <v>0</v>
      </c>
      <c r="AG502">
        <f>2*0.95*5.67E-8*(((BS502+$B$7)+273)^4-(Y502+273)^4)</f>
        <v>0</v>
      </c>
      <c r="AH502">
        <f>W502+AG502+AE502+AF502</f>
        <v>0</v>
      </c>
      <c r="AI502">
        <f>BP502*AW502*(BK502-BJ502*(1000-AW502*BM502)/(1000-AW502*BL502))/(100*BD502)</f>
        <v>0</v>
      </c>
      <c r="AJ502">
        <f>1000*BP502*AW502*(BL502-BM502)/(100*BD502*(1000-AW502*BL502))</f>
        <v>0</v>
      </c>
      <c r="AK502">
        <f>(AL502 - AM502 - BQ502*1E3/(8.314*(BS502+273.15)) * AO502/BP502 * AN502) * BP502/(100*BD502) * (1000 - BM502)/1000</f>
        <v>0</v>
      </c>
      <c r="AL502">
        <v>91.56570380722331</v>
      </c>
      <c r="AM502">
        <v>80.72387272727273</v>
      </c>
      <c r="AN502">
        <v>2.343147160508108</v>
      </c>
      <c r="AO502">
        <v>66.78338051299083</v>
      </c>
      <c r="AP502">
        <f>(AR502 - AQ502 + BQ502*1E3/(8.314*(BS502+273.15)) * AT502/BP502 * AS502) * BP502/(100*BD502) * 1000/(1000 - AR502)</f>
        <v>0</v>
      </c>
      <c r="AQ502">
        <v>14.2754197570438</v>
      </c>
      <c r="AR502">
        <v>16.64273636363636</v>
      </c>
      <c r="AS502">
        <v>0.0006838902096172628</v>
      </c>
      <c r="AT502">
        <v>79.57190489218569</v>
      </c>
      <c r="AU502">
        <v>0</v>
      </c>
      <c r="AV502">
        <v>0</v>
      </c>
      <c r="AW502">
        <f>IF(AU502*$H$13&gt;=AY502,1.0,(AY502/(AY502-AU502*$H$13)))</f>
        <v>0</v>
      </c>
      <c r="AX502">
        <f>(AW502-1)*100</f>
        <v>0</v>
      </c>
      <c r="AY502">
        <f>MAX(0,($B$13+$C$13*BX502)/(1+$D$13*BX502)*BQ502/(BS502+273)*$E$13)</f>
        <v>0</v>
      </c>
      <c r="AZ502">
        <f>$B$11*BY502+$C$11*BZ502+$F$11*CK502*(1-CN502)</f>
        <v>0</v>
      </c>
      <c r="BA502">
        <f>AZ502*BB502</f>
        <v>0</v>
      </c>
      <c r="BB502">
        <f>($B$11*$D$9+$C$11*$D$9+$F$11*((CX502+CP502)/MAX(CX502+CP502+CY502, 0.1)*$I$9+CY502/MAX(CX502+CP502+CY502, 0.1)*$J$9))/($B$11+$C$11+$F$11)</f>
        <v>0</v>
      </c>
      <c r="BC502">
        <f>($B$11*$K$9+$C$11*$K$9+$F$11*((CX502+CP502)/MAX(CX502+CP502+CY502, 0.1)*$P$9+CY502/MAX(CX502+CP502+CY502, 0.1)*$Q$9))/($B$11+$C$11+$F$11)</f>
        <v>0</v>
      </c>
      <c r="BD502">
        <v>6</v>
      </c>
      <c r="BE502">
        <v>0.5</v>
      </c>
      <c r="BF502" t="s">
        <v>361</v>
      </c>
      <c r="BG502">
        <v>2</v>
      </c>
      <c r="BH502" t="b">
        <v>1</v>
      </c>
      <c r="BI502">
        <v>1728495807.6</v>
      </c>
      <c r="BJ502">
        <v>63.51198888888889</v>
      </c>
      <c r="BK502">
        <v>78.05141851851852</v>
      </c>
      <c r="BL502">
        <v>16.6216037037037</v>
      </c>
      <c r="BM502">
        <v>14.26401111111111</v>
      </c>
      <c r="BN502">
        <v>66.8332925925926</v>
      </c>
      <c r="BO502">
        <v>16.7117962962963</v>
      </c>
      <c r="BP502">
        <v>600.0053703703704</v>
      </c>
      <c r="BQ502">
        <v>97.52260370370371</v>
      </c>
      <c r="BR502">
        <v>0.100054937037037</v>
      </c>
      <c r="BS502">
        <v>25.39107777777778</v>
      </c>
      <c r="BT502">
        <v>25.02556296296297</v>
      </c>
      <c r="BU502">
        <v>999.9000000000001</v>
      </c>
      <c r="BV502">
        <v>0</v>
      </c>
      <c r="BW502">
        <v>0</v>
      </c>
      <c r="BX502">
        <v>9984.473333333335</v>
      </c>
      <c r="BY502">
        <v>0</v>
      </c>
      <c r="BZ502">
        <v>80.90626666666668</v>
      </c>
      <c r="CA502">
        <v>-14.53943333333333</v>
      </c>
      <c r="CB502">
        <v>64.58565555555556</v>
      </c>
      <c r="CC502">
        <v>79.18096666666668</v>
      </c>
      <c r="CD502">
        <v>2.357594074074074</v>
      </c>
      <c r="CE502">
        <v>78.05141851851852</v>
      </c>
      <c r="CF502">
        <v>14.26401111111111</v>
      </c>
      <c r="CG502">
        <v>1.620982222222222</v>
      </c>
      <c r="CH502">
        <v>1.391063703703704</v>
      </c>
      <c r="CI502">
        <v>14.15972222222222</v>
      </c>
      <c r="CJ502">
        <v>11.82056296296296</v>
      </c>
      <c r="CK502">
        <v>1600.001111111111</v>
      </c>
      <c r="CL502">
        <v>0.6920056296296295</v>
      </c>
      <c r="CM502">
        <v>0.3079943703703703</v>
      </c>
      <c r="CN502">
        <v>0</v>
      </c>
      <c r="CO502">
        <v>2.21275925925926</v>
      </c>
      <c r="CP502">
        <v>0</v>
      </c>
      <c r="CQ502">
        <v>8819.68</v>
      </c>
      <c r="CR502">
        <v>13790.22222222222</v>
      </c>
      <c r="CS502">
        <v>37.46966666666666</v>
      </c>
      <c r="CT502">
        <v>38.687</v>
      </c>
      <c r="CU502">
        <v>38.05281481481481</v>
      </c>
      <c r="CV502">
        <v>37.062</v>
      </c>
      <c r="CW502">
        <v>36.875</v>
      </c>
      <c r="CX502">
        <v>1107.21074074074</v>
      </c>
      <c r="CY502">
        <v>492.7903703703704</v>
      </c>
      <c r="CZ502">
        <v>0</v>
      </c>
      <c r="DA502">
        <v>1728495872.2</v>
      </c>
      <c r="DB502">
        <v>0</v>
      </c>
      <c r="DC502">
        <v>1728490956.5</v>
      </c>
      <c r="DD502" t="s">
        <v>362</v>
      </c>
      <c r="DE502">
        <v>1728490952.5</v>
      </c>
      <c r="DF502">
        <v>1728490956.5</v>
      </c>
      <c r="DG502">
        <v>1</v>
      </c>
      <c r="DH502">
        <v>-0.065</v>
      </c>
      <c r="DI502">
        <v>-0.008</v>
      </c>
      <c r="DJ502">
        <v>-3.246</v>
      </c>
      <c r="DK502">
        <v>-0.091</v>
      </c>
      <c r="DL502">
        <v>52</v>
      </c>
      <c r="DM502">
        <v>15</v>
      </c>
      <c r="DN502">
        <v>0.25</v>
      </c>
      <c r="DO502">
        <v>0.13</v>
      </c>
      <c r="DP502">
        <v>-13.51284170731707</v>
      </c>
      <c r="DQ502">
        <v>-14.66042508710801</v>
      </c>
      <c r="DR502">
        <v>1.522268199637893</v>
      </c>
      <c r="DS502">
        <v>0</v>
      </c>
      <c r="DT502">
        <v>2.372461463414634</v>
      </c>
      <c r="DU502">
        <v>-0.1821426480836229</v>
      </c>
      <c r="DV502">
        <v>0.02616562132497206</v>
      </c>
      <c r="DW502">
        <v>0</v>
      </c>
      <c r="DX502">
        <v>0</v>
      </c>
      <c r="DY502">
        <v>2</v>
      </c>
      <c r="DZ502" t="s">
        <v>386</v>
      </c>
      <c r="EA502">
        <v>3.22948</v>
      </c>
      <c r="EB502">
        <v>2.70448</v>
      </c>
      <c r="EC502">
        <v>0.0241602</v>
      </c>
      <c r="ED502">
        <v>0.0277352</v>
      </c>
      <c r="EE502">
        <v>0.08607190000000001</v>
      </c>
      <c r="EF502">
        <v>0.0771115</v>
      </c>
      <c r="EG502">
        <v>31991.3</v>
      </c>
      <c r="EH502">
        <v>31035.3</v>
      </c>
      <c r="EI502">
        <v>31403.3</v>
      </c>
      <c r="EJ502">
        <v>30269.4</v>
      </c>
      <c r="EK502">
        <v>38447.5</v>
      </c>
      <c r="EL502">
        <v>36937.6</v>
      </c>
      <c r="EM502">
        <v>44016.9</v>
      </c>
      <c r="EN502">
        <v>42265.6</v>
      </c>
      <c r="EO502">
        <v>2.1026</v>
      </c>
      <c r="EP502">
        <v>1.8356</v>
      </c>
      <c r="EQ502">
        <v>0.0219867</v>
      </c>
      <c r="ER502">
        <v>0</v>
      </c>
      <c r="ES502">
        <v>24.6617</v>
      </c>
      <c r="ET502">
        <v>999.9</v>
      </c>
      <c r="EU502">
        <v>69.7</v>
      </c>
      <c r="EV502">
        <v>26.2</v>
      </c>
      <c r="EW502">
        <v>24.4027</v>
      </c>
      <c r="EX502">
        <v>61.4001</v>
      </c>
      <c r="EY502">
        <v>24.5954</v>
      </c>
      <c r="EZ502">
        <v>1</v>
      </c>
      <c r="FA502">
        <v>0.0571189</v>
      </c>
      <c r="FB502">
        <v>2.19388</v>
      </c>
      <c r="FC502">
        <v>20.185</v>
      </c>
      <c r="FD502">
        <v>5.21594</v>
      </c>
      <c r="FE502">
        <v>11.998</v>
      </c>
      <c r="FF502">
        <v>4.96345</v>
      </c>
      <c r="FG502">
        <v>3.2956</v>
      </c>
      <c r="FH502">
        <v>9999</v>
      </c>
      <c r="FI502">
        <v>9999</v>
      </c>
      <c r="FJ502">
        <v>9999</v>
      </c>
      <c r="FK502">
        <v>149.3</v>
      </c>
      <c r="FL502">
        <v>4.97095</v>
      </c>
      <c r="FM502">
        <v>1.86768</v>
      </c>
      <c r="FN502">
        <v>1.85901</v>
      </c>
      <c r="FO502">
        <v>1.86515</v>
      </c>
      <c r="FP502">
        <v>1.8631</v>
      </c>
      <c r="FQ502">
        <v>1.86447</v>
      </c>
      <c r="FR502">
        <v>1.85989</v>
      </c>
      <c r="FS502">
        <v>1.86401</v>
      </c>
      <c r="FT502">
        <v>0</v>
      </c>
      <c r="FU502">
        <v>0</v>
      </c>
      <c r="FV502">
        <v>0</v>
      </c>
      <c r="FW502">
        <v>0</v>
      </c>
      <c r="FX502" t="s">
        <v>364</v>
      </c>
      <c r="FY502" t="s">
        <v>365</v>
      </c>
      <c r="FZ502" t="s">
        <v>366</v>
      </c>
      <c r="GA502" t="s">
        <v>366</v>
      </c>
      <c r="GB502" t="s">
        <v>366</v>
      </c>
      <c r="GC502" t="s">
        <v>366</v>
      </c>
      <c r="GD502">
        <v>0</v>
      </c>
      <c r="GE502">
        <v>100</v>
      </c>
      <c r="GF502">
        <v>100</v>
      </c>
      <c r="GG502">
        <v>-3.438</v>
      </c>
      <c r="GH502">
        <v>-0.0901</v>
      </c>
      <c r="GI502">
        <v>-2.868309889394353</v>
      </c>
      <c r="GJ502">
        <v>-0.006773961979547998</v>
      </c>
      <c r="GK502">
        <v>-8.296070481250098E-08</v>
      </c>
      <c r="GL502">
        <v>3.322967193956903E-10</v>
      </c>
      <c r="GM502">
        <v>-0.07871069313407227</v>
      </c>
      <c r="GN502">
        <v>-0.00208336341840114</v>
      </c>
      <c r="GO502">
        <v>8.801746095907445E-05</v>
      </c>
      <c r="GP502">
        <v>-2.677693255255651E-07</v>
      </c>
      <c r="GQ502">
        <v>3</v>
      </c>
      <c r="GR502">
        <v>2052</v>
      </c>
      <c r="GS502">
        <v>2</v>
      </c>
      <c r="GT502">
        <v>18</v>
      </c>
      <c r="GU502">
        <v>81</v>
      </c>
      <c r="GV502">
        <v>81</v>
      </c>
      <c r="GW502">
        <v>0.407715</v>
      </c>
      <c r="GX502">
        <v>2.41821</v>
      </c>
      <c r="GY502">
        <v>1.44775</v>
      </c>
      <c r="GZ502">
        <v>2.32056</v>
      </c>
      <c r="HA502">
        <v>1.55151</v>
      </c>
      <c r="HB502">
        <v>2.39014</v>
      </c>
      <c r="HC502">
        <v>31.608</v>
      </c>
      <c r="HD502">
        <v>14.1758</v>
      </c>
      <c r="HE502">
        <v>18</v>
      </c>
      <c r="HF502">
        <v>590.588</v>
      </c>
      <c r="HG502">
        <v>423.255</v>
      </c>
      <c r="HH502">
        <v>21.8213</v>
      </c>
      <c r="HI502">
        <v>27.6337</v>
      </c>
      <c r="HJ502">
        <v>30.0006</v>
      </c>
      <c r="HK502">
        <v>27.584</v>
      </c>
      <c r="HL502">
        <v>27.5144</v>
      </c>
      <c r="HM502">
        <v>8.208500000000001</v>
      </c>
      <c r="HN502">
        <v>48.5406</v>
      </c>
      <c r="HO502">
        <v>0</v>
      </c>
      <c r="HP502">
        <v>21.8161</v>
      </c>
      <c r="HQ502">
        <v>115.406</v>
      </c>
      <c r="HR502">
        <v>14.3</v>
      </c>
      <c r="HS502">
        <v>99.6652</v>
      </c>
      <c r="HT502">
        <v>100.996</v>
      </c>
    </row>
    <row r="503" spans="1:228">
      <c r="A503">
        <v>487</v>
      </c>
      <c r="B503">
        <v>1728495820.1</v>
      </c>
      <c r="C503">
        <v>4882.599999904633</v>
      </c>
      <c r="D503" t="s">
        <v>1345</v>
      </c>
      <c r="E503" t="s">
        <v>1346</v>
      </c>
      <c r="F503">
        <v>5</v>
      </c>
      <c r="G503" t="s">
        <v>357</v>
      </c>
      <c r="H503" t="s">
        <v>1090</v>
      </c>
      <c r="I503" t="s">
        <v>359</v>
      </c>
      <c r="J503" t="s">
        <v>1330</v>
      </c>
      <c r="K503">
        <v>1728495812.314285</v>
      </c>
      <c r="L503">
        <f>(M503)/1000</f>
        <v>0</v>
      </c>
      <c r="M503">
        <f>IF(BH503, AP503, AJ503)</f>
        <v>0</v>
      </c>
      <c r="N503">
        <f>IF(BH503, AK503, AI503)</f>
        <v>0</v>
      </c>
      <c r="O503">
        <f>BJ503 - IF(AW503&gt;1, N503*BD503*100.0/(AY503), 0)</f>
        <v>0</v>
      </c>
      <c r="P503">
        <f>((V503-L503/2)*O503-N503)/(V503+L503/2)</f>
        <v>0</v>
      </c>
      <c r="Q503">
        <f>P503*(BQ503+BR503)/1000.0</f>
        <v>0</v>
      </c>
      <c r="R503">
        <f>(BJ503 - IF(AW503&gt;1, N503*BD503*100.0/(AY503), 0))*(BQ503+BR503)/1000.0</f>
        <v>0</v>
      </c>
      <c r="S503">
        <f>2.0/((1/U503-1/T503)+SIGN(U503)*SQRT((1/U503-1/T503)*(1/U503-1/T503) + 4*BE503/((BE503+1)*(BE503+1))*(2*1/U503*1/T503-1/T503*1/T503)))</f>
        <v>0</v>
      </c>
      <c r="T503">
        <f>IF(LEFT(BF503,1)&lt;&gt;"0",IF(LEFT(BF503,1)="1",3.0,BG503),$D$5+$E$5*(BX503*BQ503/($K$5*1000))+$F$5*(BX503*BQ503/($K$5*1000))*MAX(MIN(BD503,$J$5),$I$5)*MAX(MIN(BD503,$J$5),$I$5)+$G$5*MAX(MIN(BD503,$J$5),$I$5)*(BX503*BQ503/($K$5*1000))+$H$5*(BX503*BQ503/($K$5*1000))*(BX503*BQ503/($K$5*1000)))</f>
        <v>0</v>
      </c>
      <c r="U503">
        <f>L503*(1000-(1000*0.61365*exp(17.502*Y503/(240.97+Y503))/(BQ503+BR503)+BL503)/2)/(1000*0.61365*exp(17.502*Y503/(240.97+Y503))/(BQ503+BR503)-BL503)</f>
        <v>0</v>
      </c>
      <c r="V503">
        <f>1/((BE503+1)/(S503/1.6)+1/(T503/1.37)) + BE503/((BE503+1)/(S503/1.6) + BE503/(T503/1.37))</f>
        <v>0</v>
      </c>
      <c r="W503">
        <f>(AZ503*BC503)</f>
        <v>0</v>
      </c>
      <c r="X503">
        <f>(BS503+(W503+2*0.95*5.67E-8*(((BS503+$B$7)+273)^4-(BS503+273)^4)-44100*L503)/(1.84*29.3*T503+8*0.95*5.67E-8*(BS503+273)^3))</f>
        <v>0</v>
      </c>
      <c r="Y503">
        <f>($C$7*BT503+$D$7*BU503+$E$7*X503)</f>
        <v>0</v>
      </c>
      <c r="Z503">
        <f>0.61365*exp(17.502*Y503/(240.97+Y503))</f>
        <v>0</v>
      </c>
      <c r="AA503">
        <f>(AB503/AC503*100)</f>
        <v>0</v>
      </c>
      <c r="AB503">
        <f>BL503*(BQ503+BR503)/1000</f>
        <v>0</v>
      </c>
      <c r="AC503">
        <f>0.61365*exp(17.502*BS503/(240.97+BS503))</f>
        <v>0</v>
      </c>
      <c r="AD503">
        <f>(Z503-BL503*(BQ503+BR503)/1000)</f>
        <v>0</v>
      </c>
      <c r="AE503">
        <f>(-L503*44100)</f>
        <v>0</v>
      </c>
      <c r="AF503">
        <f>2*29.3*T503*0.92*(BS503-Y503)</f>
        <v>0</v>
      </c>
      <c r="AG503">
        <f>2*0.95*5.67E-8*(((BS503+$B$7)+273)^4-(Y503+273)^4)</f>
        <v>0</v>
      </c>
      <c r="AH503">
        <f>W503+AG503+AE503+AF503</f>
        <v>0</v>
      </c>
      <c r="AI503">
        <f>BP503*AW503*(BK503-BJ503*(1000-AW503*BM503)/(1000-AW503*BL503))/(100*BD503)</f>
        <v>0</v>
      </c>
      <c r="AJ503">
        <f>1000*BP503*AW503*(BL503-BM503)/(100*BD503*(1000-AW503*BL503))</f>
        <v>0</v>
      </c>
      <c r="AK503">
        <f>(AL503 - AM503 - BQ503*1E3/(8.314*(BS503+273.15)) * AO503/BP503 * AN503) * BP503/(100*BD503) * (1000 - BM503)/1000</f>
        <v>0</v>
      </c>
      <c r="AL503">
        <v>104.0386211097449</v>
      </c>
      <c r="AM503">
        <v>92.58811757575755</v>
      </c>
      <c r="AN503">
        <v>2.38351453346912</v>
      </c>
      <c r="AO503">
        <v>66.78338051299083</v>
      </c>
      <c r="AP503">
        <f>(AR503 - AQ503 + BQ503*1E3/(8.314*(BS503+273.15)) * AT503/BP503 * AS503) * BP503/(100*BD503) * 1000/(1000 - AR503)</f>
        <v>0</v>
      </c>
      <c r="AQ503">
        <v>14.284497489047</v>
      </c>
      <c r="AR503">
        <v>16.64689575757575</v>
      </c>
      <c r="AS503">
        <v>0.0001556934280292081</v>
      </c>
      <c r="AT503">
        <v>79.57190489218569</v>
      </c>
      <c r="AU503">
        <v>0</v>
      </c>
      <c r="AV503">
        <v>0</v>
      </c>
      <c r="AW503">
        <f>IF(AU503*$H$13&gt;=AY503,1.0,(AY503/(AY503-AU503*$H$13)))</f>
        <v>0</v>
      </c>
      <c r="AX503">
        <f>(AW503-1)*100</f>
        <v>0</v>
      </c>
      <c r="AY503">
        <f>MAX(0,($B$13+$C$13*BX503)/(1+$D$13*BX503)*BQ503/(BS503+273)*$E$13)</f>
        <v>0</v>
      </c>
      <c r="AZ503">
        <f>$B$11*BY503+$C$11*BZ503+$F$11*CK503*(1-CN503)</f>
        <v>0</v>
      </c>
      <c r="BA503">
        <f>AZ503*BB503</f>
        <v>0</v>
      </c>
      <c r="BB503">
        <f>($B$11*$D$9+$C$11*$D$9+$F$11*((CX503+CP503)/MAX(CX503+CP503+CY503, 0.1)*$I$9+CY503/MAX(CX503+CP503+CY503, 0.1)*$J$9))/($B$11+$C$11+$F$11)</f>
        <v>0</v>
      </c>
      <c r="BC503">
        <f>($B$11*$K$9+$C$11*$K$9+$F$11*((CX503+CP503)/MAX(CX503+CP503+CY503, 0.1)*$P$9+CY503/MAX(CX503+CP503+CY503, 0.1)*$Q$9))/($B$11+$C$11+$F$11)</f>
        <v>0</v>
      </c>
      <c r="BD503">
        <v>6</v>
      </c>
      <c r="BE503">
        <v>0.5</v>
      </c>
      <c r="BF503" t="s">
        <v>361</v>
      </c>
      <c r="BG503">
        <v>2</v>
      </c>
      <c r="BH503" t="b">
        <v>1</v>
      </c>
      <c r="BI503">
        <v>1728495812.314285</v>
      </c>
      <c r="BJ503">
        <v>74.21801785714285</v>
      </c>
      <c r="BK503">
        <v>89.43446071428571</v>
      </c>
      <c r="BL503">
        <v>16.635675</v>
      </c>
      <c r="BM503">
        <v>14.274925</v>
      </c>
      <c r="BN503">
        <v>77.61241428571428</v>
      </c>
      <c r="BO503">
        <v>16.72585357142858</v>
      </c>
      <c r="BP503">
        <v>599.99225</v>
      </c>
      <c r="BQ503">
        <v>97.52260714285714</v>
      </c>
      <c r="BR503">
        <v>0.09995519642857141</v>
      </c>
      <c r="BS503">
        <v>25.38836071428571</v>
      </c>
      <c r="BT503">
        <v>25.02544642857143</v>
      </c>
      <c r="BU503">
        <v>999.9000000000002</v>
      </c>
      <c r="BV503">
        <v>0</v>
      </c>
      <c r="BW503">
        <v>0</v>
      </c>
      <c r="BX503">
        <v>9997.305000000002</v>
      </c>
      <c r="BY503">
        <v>0</v>
      </c>
      <c r="BZ503">
        <v>82.87786785714283</v>
      </c>
      <c r="CA503">
        <v>-15.21641785714286</v>
      </c>
      <c r="CB503">
        <v>75.47365714285715</v>
      </c>
      <c r="CC503">
        <v>90.729725</v>
      </c>
      <c r="CD503">
        <v>2.360756428571428</v>
      </c>
      <c r="CE503">
        <v>89.43446071428571</v>
      </c>
      <c r="CF503">
        <v>14.274925</v>
      </c>
      <c r="CG503">
        <v>1.622354285714285</v>
      </c>
      <c r="CH503">
        <v>1.3921275</v>
      </c>
      <c r="CI503">
        <v>14.17277857142857</v>
      </c>
      <c r="CJ503">
        <v>11.83215</v>
      </c>
      <c r="CK503">
        <v>1600.019642857143</v>
      </c>
      <c r="CL503">
        <v>0.6920082499999998</v>
      </c>
      <c r="CM503">
        <v>0.30799175</v>
      </c>
      <c r="CN503">
        <v>0</v>
      </c>
      <c r="CO503">
        <v>2.228675</v>
      </c>
      <c r="CP503">
        <v>0</v>
      </c>
      <c r="CQ503">
        <v>8798.104285714284</v>
      </c>
      <c r="CR503">
        <v>13790.40357142857</v>
      </c>
      <c r="CS503">
        <v>37.4505</v>
      </c>
      <c r="CT503">
        <v>38.68257142857142</v>
      </c>
      <c r="CU503">
        <v>38.04428571428571</v>
      </c>
      <c r="CV503">
        <v>37.062</v>
      </c>
      <c r="CW503">
        <v>36.875</v>
      </c>
      <c r="CX503">
        <v>1107.227142857143</v>
      </c>
      <c r="CY503">
        <v>492.7925</v>
      </c>
      <c r="CZ503">
        <v>0</v>
      </c>
      <c r="DA503">
        <v>1728495877</v>
      </c>
      <c r="DB503">
        <v>0</v>
      </c>
      <c r="DC503">
        <v>1728490956.5</v>
      </c>
      <c r="DD503" t="s">
        <v>362</v>
      </c>
      <c r="DE503">
        <v>1728490952.5</v>
      </c>
      <c r="DF503">
        <v>1728490956.5</v>
      </c>
      <c r="DG503">
        <v>1</v>
      </c>
      <c r="DH503">
        <v>-0.065</v>
      </c>
      <c r="DI503">
        <v>-0.008</v>
      </c>
      <c r="DJ503">
        <v>-3.246</v>
      </c>
      <c r="DK503">
        <v>-0.091</v>
      </c>
      <c r="DL503">
        <v>52</v>
      </c>
      <c r="DM503">
        <v>15</v>
      </c>
      <c r="DN503">
        <v>0.25</v>
      </c>
      <c r="DO503">
        <v>0.13</v>
      </c>
      <c r="DP503">
        <v>-14.81603170731707</v>
      </c>
      <c r="DQ503">
        <v>-9.016517770034836</v>
      </c>
      <c r="DR503">
        <v>0.8939784957961043</v>
      </c>
      <c r="DS503">
        <v>0</v>
      </c>
      <c r="DT503">
        <v>2.358398536585366</v>
      </c>
      <c r="DU503">
        <v>0.03426919860627389</v>
      </c>
      <c r="DV503">
        <v>0.004906241699561421</v>
      </c>
      <c r="DW503">
        <v>1</v>
      </c>
      <c r="DX503">
        <v>1</v>
      </c>
      <c r="DY503">
        <v>2</v>
      </c>
      <c r="DZ503" t="s">
        <v>363</v>
      </c>
      <c r="EA503">
        <v>3.22949</v>
      </c>
      <c r="EB503">
        <v>2.70432</v>
      </c>
      <c r="EC503">
        <v>0.0274619</v>
      </c>
      <c r="ED503">
        <v>0.0311996</v>
      </c>
      <c r="EE503">
        <v>0.0860862</v>
      </c>
      <c r="EF503">
        <v>0.0771386</v>
      </c>
      <c r="EG503">
        <v>31882.7</v>
      </c>
      <c r="EH503">
        <v>30924.5</v>
      </c>
      <c r="EI503">
        <v>31402.9</v>
      </c>
      <c r="EJ503">
        <v>30269.2</v>
      </c>
      <c r="EK503">
        <v>38446.6</v>
      </c>
      <c r="EL503">
        <v>36936.3</v>
      </c>
      <c r="EM503">
        <v>44016.6</v>
      </c>
      <c r="EN503">
        <v>42265.3</v>
      </c>
      <c r="EO503">
        <v>2.10262</v>
      </c>
      <c r="EP503">
        <v>1.83568</v>
      </c>
      <c r="EQ503">
        <v>0.0221282</v>
      </c>
      <c r="ER503">
        <v>0</v>
      </c>
      <c r="ES503">
        <v>24.6637</v>
      </c>
      <c r="ET503">
        <v>999.9</v>
      </c>
      <c r="EU503">
        <v>69.7</v>
      </c>
      <c r="EV503">
        <v>26.2</v>
      </c>
      <c r="EW503">
        <v>24.4022</v>
      </c>
      <c r="EX503">
        <v>60.9301</v>
      </c>
      <c r="EY503">
        <v>24.6755</v>
      </c>
      <c r="EZ503">
        <v>1</v>
      </c>
      <c r="FA503">
        <v>0.0576601</v>
      </c>
      <c r="FB503">
        <v>2.184</v>
      </c>
      <c r="FC503">
        <v>20.1851</v>
      </c>
      <c r="FD503">
        <v>5.21579</v>
      </c>
      <c r="FE503">
        <v>11.998</v>
      </c>
      <c r="FF503">
        <v>4.9632</v>
      </c>
      <c r="FG503">
        <v>3.2956</v>
      </c>
      <c r="FH503">
        <v>9999</v>
      </c>
      <c r="FI503">
        <v>9999</v>
      </c>
      <c r="FJ503">
        <v>9999</v>
      </c>
      <c r="FK503">
        <v>149.3</v>
      </c>
      <c r="FL503">
        <v>4.97095</v>
      </c>
      <c r="FM503">
        <v>1.86768</v>
      </c>
      <c r="FN503">
        <v>1.85904</v>
      </c>
      <c r="FO503">
        <v>1.86517</v>
      </c>
      <c r="FP503">
        <v>1.8631</v>
      </c>
      <c r="FQ503">
        <v>1.86447</v>
      </c>
      <c r="FR503">
        <v>1.85989</v>
      </c>
      <c r="FS503">
        <v>1.86401</v>
      </c>
      <c r="FT503">
        <v>0</v>
      </c>
      <c r="FU503">
        <v>0</v>
      </c>
      <c r="FV503">
        <v>0</v>
      </c>
      <c r="FW503">
        <v>0</v>
      </c>
      <c r="FX503" t="s">
        <v>364</v>
      </c>
      <c r="FY503" t="s">
        <v>365</v>
      </c>
      <c r="FZ503" t="s">
        <v>366</v>
      </c>
      <c r="GA503" t="s">
        <v>366</v>
      </c>
      <c r="GB503" t="s">
        <v>366</v>
      </c>
      <c r="GC503" t="s">
        <v>366</v>
      </c>
      <c r="GD503">
        <v>0</v>
      </c>
      <c r="GE503">
        <v>100</v>
      </c>
      <c r="GF503">
        <v>100</v>
      </c>
      <c r="GG503">
        <v>-3.517</v>
      </c>
      <c r="GH503">
        <v>-0.0902</v>
      </c>
      <c r="GI503">
        <v>-2.868309889394353</v>
      </c>
      <c r="GJ503">
        <v>-0.006773961979547998</v>
      </c>
      <c r="GK503">
        <v>-8.296070481250098E-08</v>
      </c>
      <c r="GL503">
        <v>3.322967193956903E-10</v>
      </c>
      <c r="GM503">
        <v>-0.07871069313407227</v>
      </c>
      <c r="GN503">
        <v>-0.00208336341840114</v>
      </c>
      <c r="GO503">
        <v>8.801746095907445E-05</v>
      </c>
      <c r="GP503">
        <v>-2.677693255255651E-07</v>
      </c>
      <c r="GQ503">
        <v>3</v>
      </c>
      <c r="GR503">
        <v>2052</v>
      </c>
      <c r="GS503">
        <v>2</v>
      </c>
      <c r="GT503">
        <v>18</v>
      </c>
      <c r="GU503">
        <v>81.09999999999999</v>
      </c>
      <c r="GV503">
        <v>81.09999999999999</v>
      </c>
      <c r="GW503">
        <v>0.437012</v>
      </c>
      <c r="GX503">
        <v>2.42676</v>
      </c>
      <c r="GY503">
        <v>1.44897</v>
      </c>
      <c r="GZ503">
        <v>2.32056</v>
      </c>
      <c r="HA503">
        <v>1.55151</v>
      </c>
      <c r="HB503">
        <v>2.27783</v>
      </c>
      <c r="HC503">
        <v>31.608</v>
      </c>
      <c r="HD503">
        <v>14.1671</v>
      </c>
      <c r="HE503">
        <v>18</v>
      </c>
      <c r="HF503">
        <v>590.6660000000001</v>
      </c>
      <c r="HG503">
        <v>423.348</v>
      </c>
      <c r="HH503">
        <v>21.7974</v>
      </c>
      <c r="HI503">
        <v>27.6411</v>
      </c>
      <c r="HJ503">
        <v>30.0006</v>
      </c>
      <c r="HK503">
        <v>27.5901</v>
      </c>
      <c r="HL503">
        <v>27.5211</v>
      </c>
      <c r="HM503">
        <v>8.781040000000001</v>
      </c>
      <c r="HN503">
        <v>48.5406</v>
      </c>
      <c r="HO503">
        <v>0</v>
      </c>
      <c r="HP503">
        <v>21.7936</v>
      </c>
      <c r="HQ503">
        <v>130.431</v>
      </c>
      <c r="HR503">
        <v>14.2986</v>
      </c>
      <c r="HS503">
        <v>99.6643</v>
      </c>
      <c r="HT503">
        <v>100.996</v>
      </c>
    </row>
    <row r="504" spans="1:228">
      <c r="A504">
        <v>488</v>
      </c>
      <c r="B504">
        <v>1728495825.1</v>
      </c>
      <c r="C504">
        <v>4887.599999904633</v>
      </c>
      <c r="D504" t="s">
        <v>1347</v>
      </c>
      <c r="E504" t="s">
        <v>1348</v>
      </c>
      <c r="F504">
        <v>5</v>
      </c>
      <c r="G504" t="s">
        <v>357</v>
      </c>
      <c r="H504" t="s">
        <v>1090</v>
      </c>
      <c r="I504" t="s">
        <v>359</v>
      </c>
      <c r="J504" t="s">
        <v>1330</v>
      </c>
      <c r="K504">
        <v>1728495817.6</v>
      </c>
      <c r="L504">
        <f>(M504)/1000</f>
        <v>0</v>
      </c>
      <c r="M504">
        <f>IF(BH504, AP504, AJ504)</f>
        <v>0</v>
      </c>
      <c r="N504">
        <f>IF(BH504, AK504, AI504)</f>
        <v>0</v>
      </c>
      <c r="O504">
        <f>BJ504 - IF(AW504&gt;1, N504*BD504*100.0/(AY504), 0)</f>
        <v>0</v>
      </c>
      <c r="P504">
        <f>((V504-L504/2)*O504-N504)/(V504+L504/2)</f>
        <v>0</v>
      </c>
      <c r="Q504">
        <f>P504*(BQ504+BR504)/1000.0</f>
        <v>0</v>
      </c>
      <c r="R504">
        <f>(BJ504 - IF(AW504&gt;1, N504*BD504*100.0/(AY504), 0))*(BQ504+BR504)/1000.0</f>
        <v>0</v>
      </c>
      <c r="S504">
        <f>2.0/((1/U504-1/T504)+SIGN(U504)*SQRT((1/U504-1/T504)*(1/U504-1/T504) + 4*BE504/((BE504+1)*(BE504+1))*(2*1/U504*1/T504-1/T504*1/T504)))</f>
        <v>0</v>
      </c>
      <c r="T504">
        <f>IF(LEFT(BF504,1)&lt;&gt;"0",IF(LEFT(BF504,1)="1",3.0,BG504),$D$5+$E$5*(BX504*BQ504/($K$5*1000))+$F$5*(BX504*BQ504/($K$5*1000))*MAX(MIN(BD504,$J$5),$I$5)*MAX(MIN(BD504,$J$5),$I$5)+$G$5*MAX(MIN(BD504,$J$5),$I$5)*(BX504*BQ504/($K$5*1000))+$H$5*(BX504*BQ504/($K$5*1000))*(BX504*BQ504/($K$5*1000)))</f>
        <v>0</v>
      </c>
      <c r="U504">
        <f>L504*(1000-(1000*0.61365*exp(17.502*Y504/(240.97+Y504))/(BQ504+BR504)+BL504)/2)/(1000*0.61365*exp(17.502*Y504/(240.97+Y504))/(BQ504+BR504)-BL504)</f>
        <v>0</v>
      </c>
      <c r="V504">
        <f>1/((BE504+1)/(S504/1.6)+1/(T504/1.37)) + BE504/((BE504+1)/(S504/1.6) + BE504/(T504/1.37))</f>
        <v>0</v>
      </c>
      <c r="W504">
        <f>(AZ504*BC504)</f>
        <v>0</v>
      </c>
      <c r="X504">
        <f>(BS504+(W504+2*0.95*5.67E-8*(((BS504+$B$7)+273)^4-(BS504+273)^4)-44100*L504)/(1.84*29.3*T504+8*0.95*5.67E-8*(BS504+273)^3))</f>
        <v>0</v>
      </c>
      <c r="Y504">
        <f>($C$7*BT504+$D$7*BU504+$E$7*X504)</f>
        <v>0</v>
      </c>
      <c r="Z504">
        <f>0.61365*exp(17.502*Y504/(240.97+Y504))</f>
        <v>0</v>
      </c>
      <c r="AA504">
        <f>(AB504/AC504*100)</f>
        <v>0</v>
      </c>
      <c r="AB504">
        <f>BL504*(BQ504+BR504)/1000</f>
        <v>0</v>
      </c>
      <c r="AC504">
        <f>0.61365*exp(17.502*BS504/(240.97+BS504))</f>
        <v>0</v>
      </c>
      <c r="AD504">
        <f>(Z504-BL504*(BQ504+BR504)/1000)</f>
        <v>0</v>
      </c>
      <c r="AE504">
        <f>(-L504*44100)</f>
        <v>0</v>
      </c>
      <c r="AF504">
        <f>2*29.3*T504*0.92*(BS504-Y504)</f>
        <v>0</v>
      </c>
      <c r="AG504">
        <f>2*0.95*5.67E-8*(((BS504+$B$7)+273)^4-(Y504+273)^4)</f>
        <v>0</v>
      </c>
      <c r="AH504">
        <f>W504+AG504+AE504+AF504</f>
        <v>0</v>
      </c>
      <c r="AI504">
        <f>BP504*AW504*(BK504-BJ504*(1000-AW504*BM504)/(1000-AW504*BL504))/(100*BD504)</f>
        <v>0</v>
      </c>
      <c r="AJ504">
        <f>1000*BP504*AW504*(BL504-BM504)/(100*BD504*(1000-AW504*BL504))</f>
        <v>0</v>
      </c>
      <c r="AK504">
        <f>(AL504 - AM504 - BQ504*1E3/(8.314*(BS504+273.15)) * AO504/BP504 * AN504) * BP504/(100*BD504) * (1000 - BM504)/1000</f>
        <v>0</v>
      </c>
      <c r="AL504">
        <v>116.7372426316495</v>
      </c>
      <c r="AM504">
        <v>104.6721842424243</v>
      </c>
      <c r="AN504">
        <v>2.422006322239829</v>
      </c>
      <c r="AO504">
        <v>66.78338051299083</v>
      </c>
      <c r="AP504">
        <f>(AR504 - AQ504 + BQ504*1E3/(8.314*(BS504+273.15)) * AT504/BP504 * AS504) * BP504/(100*BD504) * 1000/(1000 - AR504)</f>
        <v>0</v>
      </c>
      <c r="AQ504">
        <v>14.29194886492031</v>
      </c>
      <c r="AR504">
        <v>16.64983818181817</v>
      </c>
      <c r="AS504">
        <v>5.642188189602519E-05</v>
      </c>
      <c r="AT504">
        <v>79.57190489218569</v>
      </c>
      <c r="AU504">
        <v>0</v>
      </c>
      <c r="AV504">
        <v>0</v>
      </c>
      <c r="AW504">
        <f>IF(AU504*$H$13&gt;=AY504,1.0,(AY504/(AY504-AU504*$H$13)))</f>
        <v>0</v>
      </c>
      <c r="AX504">
        <f>(AW504-1)*100</f>
        <v>0</v>
      </c>
      <c r="AY504">
        <f>MAX(0,($B$13+$C$13*BX504)/(1+$D$13*BX504)*BQ504/(BS504+273)*$E$13)</f>
        <v>0</v>
      </c>
      <c r="AZ504">
        <f>$B$11*BY504+$C$11*BZ504+$F$11*CK504*(1-CN504)</f>
        <v>0</v>
      </c>
      <c r="BA504">
        <f>AZ504*BB504</f>
        <v>0</v>
      </c>
      <c r="BB504">
        <f>($B$11*$D$9+$C$11*$D$9+$F$11*((CX504+CP504)/MAX(CX504+CP504+CY504, 0.1)*$I$9+CY504/MAX(CX504+CP504+CY504, 0.1)*$J$9))/($B$11+$C$11+$F$11)</f>
        <v>0</v>
      </c>
      <c r="BC504">
        <f>($B$11*$K$9+$C$11*$K$9+$F$11*((CX504+CP504)/MAX(CX504+CP504+CY504, 0.1)*$P$9+CY504/MAX(CX504+CP504+CY504, 0.1)*$Q$9))/($B$11+$C$11+$F$11)</f>
        <v>0</v>
      </c>
      <c r="BD504">
        <v>6</v>
      </c>
      <c r="BE504">
        <v>0.5</v>
      </c>
      <c r="BF504" t="s">
        <v>361</v>
      </c>
      <c r="BG504">
        <v>2</v>
      </c>
      <c r="BH504" t="b">
        <v>1</v>
      </c>
      <c r="BI504">
        <v>1728495817.6</v>
      </c>
      <c r="BJ504">
        <v>86.43423333333332</v>
      </c>
      <c r="BK504">
        <v>102.4273185185185</v>
      </c>
      <c r="BL504">
        <v>16.6442</v>
      </c>
      <c r="BM504">
        <v>14.28458888888889</v>
      </c>
      <c r="BN504">
        <v>89.91201481481482</v>
      </c>
      <c r="BO504">
        <v>16.73437777777778</v>
      </c>
      <c r="BP504">
        <v>600.0031111111113</v>
      </c>
      <c r="BQ504">
        <v>97.5229037037037</v>
      </c>
      <c r="BR504">
        <v>0.100033537037037</v>
      </c>
      <c r="BS504">
        <v>25.38575185185186</v>
      </c>
      <c r="BT504">
        <v>25.02153703703703</v>
      </c>
      <c r="BU504">
        <v>999.9000000000001</v>
      </c>
      <c r="BV504">
        <v>0</v>
      </c>
      <c r="BW504">
        <v>0</v>
      </c>
      <c r="BX504">
        <v>9994.031481481481</v>
      </c>
      <c r="BY504">
        <v>0</v>
      </c>
      <c r="BZ504">
        <v>84.52436666666667</v>
      </c>
      <c r="CA504">
        <v>-15.99304074074074</v>
      </c>
      <c r="CB504">
        <v>87.89722962962962</v>
      </c>
      <c r="CC504">
        <v>103.9116740740741</v>
      </c>
      <c r="CD504">
        <v>2.359617407407407</v>
      </c>
      <c r="CE504">
        <v>102.4273185185185</v>
      </c>
      <c r="CF504">
        <v>14.28458888888889</v>
      </c>
      <c r="CG504">
        <v>1.623191481481482</v>
      </c>
      <c r="CH504">
        <v>1.393074814814815</v>
      </c>
      <c r="CI504">
        <v>14.18072962962963</v>
      </c>
      <c r="CJ504">
        <v>11.84245555555556</v>
      </c>
      <c r="CK504">
        <v>1600.02</v>
      </c>
      <c r="CL504">
        <v>0.6920088518518517</v>
      </c>
      <c r="CM504">
        <v>0.3079911481481482</v>
      </c>
      <c r="CN504">
        <v>0</v>
      </c>
      <c r="CO504">
        <v>2.180637037037037</v>
      </c>
      <c r="CP504">
        <v>0</v>
      </c>
      <c r="CQ504">
        <v>8775.035185185185</v>
      </c>
      <c r="CR504">
        <v>13790.4037037037</v>
      </c>
      <c r="CS504">
        <v>37.44166666666667</v>
      </c>
      <c r="CT504">
        <v>38.66174074074074</v>
      </c>
      <c r="CU504">
        <v>38.02296296296296</v>
      </c>
      <c r="CV504">
        <v>37.062</v>
      </c>
      <c r="CW504">
        <v>36.875</v>
      </c>
      <c r="CX504">
        <v>1107.227407407407</v>
      </c>
      <c r="CY504">
        <v>492.7925925925925</v>
      </c>
      <c r="CZ504">
        <v>0</v>
      </c>
      <c r="DA504">
        <v>1728495881.8</v>
      </c>
      <c r="DB504">
        <v>0</v>
      </c>
      <c r="DC504">
        <v>1728490956.5</v>
      </c>
      <c r="DD504" t="s">
        <v>362</v>
      </c>
      <c r="DE504">
        <v>1728490952.5</v>
      </c>
      <c r="DF504">
        <v>1728490956.5</v>
      </c>
      <c r="DG504">
        <v>1</v>
      </c>
      <c r="DH504">
        <v>-0.065</v>
      </c>
      <c r="DI504">
        <v>-0.008</v>
      </c>
      <c r="DJ504">
        <v>-3.246</v>
      </c>
      <c r="DK504">
        <v>-0.091</v>
      </c>
      <c r="DL504">
        <v>52</v>
      </c>
      <c r="DM504">
        <v>15</v>
      </c>
      <c r="DN504">
        <v>0.25</v>
      </c>
      <c r="DO504">
        <v>0.13</v>
      </c>
      <c r="DP504">
        <v>-15.41181707317073</v>
      </c>
      <c r="DQ504">
        <v>-8.734421602787441</v>
      </c>
      <c r="DR504">
        <v>0.8626537074497506</v>
      </c>
      <c r="DS504">
        <v>0</v>
      </c>
      <c r="DT504">
        <v>2.359568292682927</v>
      </c>
      <c r="DU504">
        <v>5.853658536369551E-05</v>
      </c>
      <c r="DV504">
        <v>0.002871190712833062</v>
      </c>
      <c r="DW504">
        <v>1</v>
      </c>
      <c r="DX504">
        <v>1</v>
      </c>
      <c r="DY504">
        <v>2</v>
      </c>
      <c r="DZ504" t="s">
        <v>363</v>
      </c>
      <c r="EA504">
        <v>3.22945</v>
      </c>
      <c r="EB504">
        <v>2.70419</v>
      </c>
      <c r="EC504">
        <v>0.0308003</v>
      </c>
      <c r="ED504">
        <v>0.0346302</v>
      </c>
      <c r="EE504">
        <v>0.0860993</v>
      </c>
      <c r="EF504">
        <v>0.07717880000000001</v>
      </c>
      <c r="EG504">
        <v>31773.2</v>
      </c>
      <c r="EH504">
        <v>30814.4</v>
      </c>
      <c r="EI504">
        <v>31403</v>
      </c>
      <c r="EJ504">
        <v>30268.7</v>
      </c>
      <c r="EK504">
        <v>38446.1</v>
      </c>
      <c r="EL504">
        <v>36934.3</v>
      </c>
      <c r="EM504">
        <v>44016.5</v>
      </c>
      <c r="EN504">
        <v>42264.8</v>
      </c>
      <c r="EO504">
        <v>2.10287</v>
      </c>
      <c r="EP504">
        <v>1.83555</v>
      </c>
      <c r="EQ504">
        <v>0.0211075</v>
      </c>
      <c r="ER504">
        <v>0</v>
      </c>
      <c r="ES504">
        <v>24.6648</v>
      </c>
      <c r="ET504">
        <v>999.9</v>
      </c>
      <c r="EU504">
        <v>69.7</v>
      </c>
      <c r="EV504">
        <v>26.2</v>
      </c>
      <c r="EW504">
        <v>24.3998</v>
      </c>
      <c r="EX504">
        <v>61.1201</v>
      </c>
      <c r="EY504">
        <v>24.7236</v>
      </c>
      <c r="EZ504">
        <v>1</v>
      </c>
      <c r="FA504">
        <v>0.0581733</v>
      </c>
      <c r="FB504">
        <v>2.19679</v>
      </c>
      <c r="FC504">
        <v>20.1848</v>
      </c>
      <c r="FD504">
        <v>5.21564</v>
      </c>
      <c r="FE504">
        <v>11.998</v>
      </c>
      <c r="FF504">
        <v>4.96325</v>
      </c>
      <c r="FG504">
        <v>3.29565</v>
      </c>
      <c r="FH504">
        <v>9999</v>
      </c>
      <c r="FI504">
        <v>9999</v>
      </c>
      <c r="FJ504">
        <v>9999</v>
      </c>
      <c r="FK504">
        <v>149.3</v>
      </c>
      <c r="FL504">
        <v>4.97093</v>
      </c>
      <c r="FM504">
        <v>1.86768</v>
      </c>
      <c r="FN504">
        <v>1.85901</v>
      </c>
      <c r="FO504">
        <v>1.86516</v>
      </c>
      <c r="FP504">
        <v>1.8631</v>
      </c>
      <c r="FQ504">
        <v>1.86447</v>
      </c>
      <c r="FR504">
        <v>1.85989</v>
      </c>
      <c r="FS504">
        <v>1.86401</v>
      </c>
      <c r="FT504">
        <v>0</v>
      </c>
      <c r="FU504">
        <v>0</v>
      </c>
      <c r="FV504">
        <v>0</v>
      </c>
      <c r="FW504">
        <v>0</v>
      </c>
      <c r="FX504" t="s">
        <v>364</v>
      </c>
      <c r="FY504" t="s">
        <v>365</v>
      </c>
      <c r="FZ504" t="s">
        <v>366</v>
      </c>
      <c r="GA504" t="s">
        <v>366</v>
      </c>
      <c r="GB504" t="s">
        <v>366</v>
      </c>
      <c r="GC504" t="s">
        <v>366</v>
      </c>
      <c r="GD504">
        <v>0</v>
      </c>
      <c r="GE504">
        <v>100</v>
      </c>
      <c r="GF504">
        <v>100</v>
      </c>
      <c r="GG504">
        <v>-3.599</v>
      </c>
      <c r="GH504">
        <v>-0.0902</v>
      </c>
      <c r="GI504">
        <v>-2.868309889394353</v>
      </c>
      <c r="GJ504">
        <v>-0.006773961979547998</v>
      </c>
      <c r="GK504">
        <v>-8.296070481250098E-08</v>
      </c>
      <c r="GL504">
        <v>3.322967193956903E-10</v>
      </c>
      <c r="GM504">
        <v>-0.07871069313407227</v>
      </c>
      <c r="GN504">
        <v>-0.00208336341840114</v>
      </c>
      <c r="GO504">
        <v>8.801746095907445E-05</v>
      </c>
      <c r="GP504">
        <v>-2.677693255255651E-07</v>
      </c>
      <c r="GQ504">
        <v>3</v>
      </c>
      <c r="GR504">
        <v>2052</v>
      </c>
      <c r="GS504">
        <v>2</v>
      </c>
      <c r="GT504">
        <v>18</v>
      </c>
      <c r="GU504">
        <v>81.2</v>
      </c>
      <c r="GV504">
        <v>81.09999999999999</v>
      </c>
      <c r="GW504">
        <v>0.467529</v>
      </c>
      <c r="GX504">
        <v>2.41943</v>
      </c>
      <c r="GY504">
        <v>1.44775</v>
      </c>
      <c r="GZ504">
        <v>2.32056</v>
      </c>
      <c r="HA504">
        <v>1.55151</v>
      </c>
      <c r="HB504">
        <v>2.3877</v>
      </c>
      <c r="HC504">
        <v>31.608</v>
      </c>
      <c r="HD504">
        <v>14.1758</v>
      </c>
      <c r="HE504">
        <v>18</v>
      </c>
      <c r="HF504">
        <v>590.913</v>
      </c>
      <c r="HG504">
        <v>423.327</v>
      </c>
      <c r="HH504">
        <v>21.7743</v>
      </c>
      <c r="HI504">
        <v>27.6484</v>
      </c>
      <c r="HJ504">
        <v>30.0006</v>
      </c>
      <c r="HK504">
        <v>27.5973</v>
      </c>
      <c r="HL504">
        <v>27.5283</v>
      </c>
      <c r="HM504">
        <v>9.41473</v>
      </c>
      <c r="HN504">
        <v>48.5406</v>
      </c>
      <c r="HO504">
        <v>0</v>
      </c>
      <c r="HP504">
        <v>21.7702</v>
      </c>
      <c r="HQ504">
        <v>140.45</v>
      </c>
      <c r="HR504">
        <v>14.3001</v>
      </c>
      <c r="HS504">
        <v>99.66419999999999</v>
      </c>
      <c r="HT504">
        <v>100.994</v>
      </c>
    </row>
    <row r="505" spans="1:228">
      <c r="A505">
        <v>489</v>
      </c>
      <c r="B505">
        <v>1728495830.1</v>
      </c>
      <c r="C505">
        <v>4892.599999904633</v>
      </c>
      <c r="D505" t="s">
        <v>1349</v>
      </c>
      <c r="E505" t="s">
        <v>1350</v>
      </c>
      <c r="F505">
        <v>5</v>
      </c>
      <c r="G505" t="s">
        <v>357</v>
      </c>
      <c r="H505" t="s">
        <v>1090</v>
      </c>
      <c r="I505" t="s">
        <v>359</v>
      </c>
      <c r="J505" t="s">
        <v>1330</v>
      </c>
      <c r="K505">
        <v>1728495822.314285</v>
      </c>
      <c r="L505">
        <f>(M505)/1000</f>
        <v>0</v>
      </c>
      <c r="M505">
        <f>IF(BH505, AP505, AJ505)</f>
        <v>0</v>
      </c>
      <c r="N505">
        <f>IF(BH505, AK505, AI505)</f>
        <v>0</v>
      </c>
      <c r="O505">
        <f>BJ505 - IF(AW505&gt;1, N505*BD505*100.0/(AY505), 0)</f>
        <v>0</v>
      </c>
      <c r="P505">
        <f>((V505-L505/2)*O505-N505)/(V505+L505/2)</f>
        <v>0</v>
      </c>
      <c r="Q505">
        <f>P505*(BQ505+BR505)/1000.0</f>
        <v>0</v>
      </c>
      <c r="R505">
        <f>(BJ505 - IF(AW505&gt;1, N505*BD505*100.0/(AY505), 0))*(BQ505+BR505)/1000.0</f>
        <v>0</v>
      </c>
      <c r="S505">
        <f>2.0/((1/U505-1/T505)+SIGN(U505)*SQRT((1/U505-1/T505)*(1/U505-1/T505) + 4*BE505/((BE505+1)*(BE505+1))*(2*1/U505*1/T505-1/T505*1/T505)))</f>
        <v>0</v>
      </c>
      <c r="T505">
        <f>IF(LEFT(BF505,1)&lt;&gt;"0",IF(LEFT(BF505,1)="1",3.0,BG505),$D$5+$E$5*(BX505*BQ505/($K$5*1000))+$F$5*(BX505*BQ505/($K$5*1000))*MAX(MIN(BD505,$J$5),$I$5)*MAX(MIN(BD505,$J$5),$I$5)+$G$5*MAX(MIN(BD505,$J$5),$I$5)*(BX505*BQ505/($K$5*1000))+$H$5*(BX505*BQ505/($K$5*1000))*(BX505*BQ505/($K$5*1000)))</f>
        <v>0</v>
      </c>
      <c r="U505">
        <f>L505*(1000-(1000*0.61365*exp(17.502*Y505/(240.97+Y505))/(BQ505+BR505)+BL505)/2)/(1000*0.61365*exp(17.502*Y505/(240.97+Y505))/(BQ505+BR505)-BL505)</f>
        <v>0</v>
      </c>
      <c r="V505">
        <f>1/((BE505+1)/(S505/1.6)+1/(T505/1.37)) + BE505/((BE505+1)/(S505/1.6) + BE505/(T505/1.37))</f>
        <v>0</v>
      </c>
      <c r="W505">
        <f>(AZ505*BC505)</f>
        <v>0</v>
      </c>
      <c r="X505">
        <f>(BS505+(W505+2*0.95*5.67E-8*(((BS505+$B$7)+273)^4-(BS505+273)^4)-44100*L505)/(1.84*29.3*T505+8*0.95*5.67E-8*(BS505+273)^3))</f>
        <v>0</v>
      </c>
      <c r="Y505">
        <f>($C$7*BT505+$D$7*BU505+$E$7*X505)</f>
        <v>0</v>
      </c>
      <c r="Z505">
        <f>0.61365*exp(17.502*Y505/(240.97+Y505))</f>
        <v>0</v>
      </c>
      <c r="AA505">
        <f>(AB505/AC505*100)</f>
        <v>0</v>
      </c>
      <c r="AB505">
        <f>BL505*(BQ505+BR505)/1000</f>
        <v>0</v>
      </c>
      <c r="AC505">
        <f>0.61365*exp(17.502*BS505/(240.97+BS505))</f>
        <v>0</v>
      </c>
      <c r="AD505">
        <f>(Z505-BL505*(BQ505+BR505)/1000)</f>
        <v>0</v>
      </c>
      <c r="AE505">
        <f>(-L505*44100)</f>
        <v>0</v>
      </c>
      <c r="AF505">
        <f>2*29.3*T505*0.92*(BS505-Y505)</f>
        <v>0</v>
      </c>
      <c r="AG505">
        <f>2*0.95*5.67E-8*(((BS505+$B$7)+273)^4-(Y505+273)^4)</f>
        <v>0</v>
      </c>
      <c r="AH505">
        <f>W505+AG505+AE505+AF505</f>
        <v>0</v>
      </c>
      <c r="AI505">
        <f>BP505*AW505*(BK505-BJ505*(1000-AW505*BM505)/(1000-AW505*BL505))/(100*BD505)</f>
        <v>0</v>
      </c>
      <c r="AJ505">
        <f>1000*BP505*AW505*(BL505-BM505)/(100*BD505*(1000-AW505*BL505))</f>
        <v>0</v>
      </c>
      <c r="AK505">
        <f>(AL505 - AM505 - BQ505*1E3/(8.314*(BS505+273.15)) * AO505/BP505 * AN505) * BP505/(100*BD505) * (1000 - BM505)/1000</f>
        <v>0</v>
      </c>
      <c r="AL505">
        <v>129.3796231703368</v>
      </c>
      <c r="AM505">
        <v>116.867496969697</v>
      </c>
      <c r="AN505">
        <v>2.434461391259842</v>
      </c>
      <c r="AO505">
        <v>66.78338051299083</v>
      </c>
      <c r="AP505">
        <f>(AR505 - AQ505 + BQ505*1E3/(8.314*(BS505+273.15)) * AT505/BP505 * AS505) * BP505/(100*BD505) * 1000/(1000 - AR505)</f>
        <v>0</v>
      </c>
      <c r="AQ505">
        <v>14.30090906881698</v>
      </c>
      <c r="AR505">
        <v>16.65176606060606</v>
      </c>
      <c r="AS505">
        <v>6.502749676706196E-05</v>
      </c>
      <c r="AT505">
        <v>79.57190489218569</v>
      </c>
      <c r="AU505">
        <v>0</v>
      </c>
      <c r="AV505">
        <v>0</v>
      </c>
      <c r="AW505">
        <f>IF(AU505*$H$13&gt;=AY505,1.0,(AY505/(AY505-AU505*$H$13)))</f>
        <v>0</v>
      </c>
      <c r="AX505">
        <f>(AW505-1)*100</f>
        <v>0</v>
      </c>
      <c r="AY505">
        <f>MAX(0,($B$13+$C$13*BX505)/(1+$D$13*BX505)*BQ505/(BS505+273)*$E$13)</f>
        <v>0</v>
      </c>
      <c r="AZ505">
        <f>$B$11*BY505+$C$11*BZ505+$F$11*CK505*(1-CN505)</f>
        <v>0</v>
      </c>
      <c r="BA505">
        <f>AZ505*BB505</f>
        <v>0</v>
      </c>
      <c r="BB505">
        <f>($B$11*$D$9+$C$11*$D$9+$F$11*((CX505+CP505)/MAX(CX505+CP505+CY505, 0.1)*$I$9+CY505/MAX(CX505+CP505+CY505, 0.1)*$J$9))/($B$11+$C$11+$F$11)</f>
        <v>0</v>
      </c>
      <c r="BC505">
        <f>($B$11*$K$9+$C$11*$K$9+$F$11*((CX505+CP505)/MAX(CX505+CP505+CY505, 0.1)*$P$9+CY505/MAX(CX505+CP505+CY505, 0.1)*$Q$9))/($B$11+$C$11+$F$11)</f>
        <v>0</v>
      </c>
      <c r="BD505">
        <v>6</v>
      </c>
      <c r="BE505">
        <v>0.5</v>
      </c>
      <c r="BF505" t="s">
        <v>361</v>
      </c>
      <c r="BG505">
        <v>2</v>
      </c>
      <c r="BH505" t="b">
        <v>1</v>
      </c>
      <c r="BI505">
        <v>1728495822.314285</v>
      </c>
      <c r="BJ505">
        <v>97.54751785714288</v>
      </c>
      <c r="BK505">
        <v>114.1456214285714</v>
      </c>
      <c r="BL505">
        <v>16.64827142857143</v>
      </c>
      <c r="BM505">
        <v>14.29250714285714</v>
      </c>
      <c r="BN505">
        <v>101.1011928571429</v>
      </c>
      <c r="BO505">
        <v>16.73845</v>
      </c>
      <c r="BP505">
        <v>600.0245000000001</v>
      </c>
      <c r="BQ505">
        <v>97.52347857142858</v>
      </c>
      <c r="BR505">
        <v>0.09998832142857142</v>
      </c>
      <c r="BS505">
        <v>25.38290714285714</v>
      </c>
      <c r="BT505">
        <v>25.01710357142857</v>
      </c>
      <c r="BU505">
        <v>999.9000000000002</v>
      </c>
      <c r="BV505">
        <v>0</v>
      </c>
      <c r="BW505">
        <v>0</v>
      </c>
      <c r="BX505">
        <v>10002.20892857143</v>
      </c>
      <c r="BY505">
        <v>0</v>
      </c>
      <c r="BZ505">
        <v>84.54031785714287</v>
      </c>
      <c r="CA505">
        <v>-16.59813214285714</v>
      </c>
      <c r="CB505">
        <v>99.19895714285714</v>
      </c>
      <c r="CC505">
        <v>115.8007821428571</v>
      </c>
      <c r="CD505">
        <v>2.355770714285714</v>
      </c>
      <c r="CE505">
        <v>114.1456214285714</v>
      </c>
      <c r="CF505">
        <v>14.29250714285714</v>
      </c>
      <c r="CG505">
        <v>1.623598928571429</v>
      </c>
      <c r="CH505">
        <v>1.393856071428572</v>
      </c>
      <c r="CI505">
        <v>14.1846</v>
      </c>
      <c r="CJ505">
        <v>11.85095357142857</v>
      </c>
      <c r="CK505">
        <v>1600.022142857143</v>
      </c>
      <c r="CL505">
        <v>0.6920083928571428</v>
      </c>
      <c r="CM505">
        <v>0.3079916071428572</v>
      </c>
      <c r="CN505">
        <v>0</v>
      </c>
      <c r="CO505">
        <v>2.154353571428572</v>
      </c>
      <c r="CP505">
        <v>0</v>
      </c>
      <c r="CQ505">
        <v>8755.393571428571</v>
      </c>
      <c r="CR505">
        <v>13790.41785714285</v>
      </c>
      <c r="CS505">
        <v>37.437</v>
      </c>
      <c r="CT505">
        <v>38.64714285714285</v>
      </c>
      <c r="CU505">
        <v>38.01107142857143</v>
      </c>
      <c r="CV505">
        <v>37.04871428571429</v>
      </c>
      <c r="CW505">
        <v>36.875</v>
      </c>
      <c r="CX505">
        <v>1107.228214285714</v>
      </c>
      <c r="CY505">
        <v>492.7939285714285</v>
      </c>
      <c r="CZ505">
        <v>0</v>
      </c>
      <c r="DA505">
        <v>1728495887.2</v>
      </c>
      <c r="DB505">
        <v>0</v>
      </c>
      <c r="DC505">
        <v>1728490956.5</v>
      </c>
      <c r="DD505" t="s">
        <v>362</v>
      </c>
      <c r="DE505">
        <v>1728490952.5</v>
      </c>
      <c r="DF505">
        <v>1728490956.5</v>
      </c>
      <c r="DG505">
        <v>1</v>
      </c>
      <c r="DH505">
        <v>-0.065</v>
      </c>
      <c r="DI505">
        <v>-0.008</v>
      </c>
      <c r="DJ505">
        <v>-3.246</v>
      </c>
      <c r="DK505">
        <v>-0.091</v>
      </c>
      <c r="DL505">
        <v>52</v>
      </c>
      <c r="DM505">
        <v>15</v>
      </c>
      <c r="DN505">
        <v>0.25</v>
      </c>
      <c r="DO505">
        <v>0.13</v>
      </c>
      <c r="DP505">
        <v>-16.2261243902439</v>
      </c>
      <c r="DQ505">
        <v>-7.918854355400728</v>
      </c>
      <c r="DR505">
        <v>0.7842423299516821</v>
      </c>
      <c r="DS505">
        <v>0</v>
      </c>
      <c r="DT505">
        <v>2.357565853658537</v>
      </c>
      <c r="DU505">
        <v>-0.04522160278745543</v>
      </c>
      <c r="DV505">
        <v>0.004794597048411189</v>
      </c>
      <c r="DW505">
        <v>1</v>
      </c>
      <c r="DX505">
        <v>1</v>
      </c>
      <c r="DY505">
        <v>2</v>
      </c>
      <c r="DZ505" t="s">
        <v>363</v>
      </c>
      <c r="EA505">
        <v>3.22947</v>
      </c>
      <c r="EB505">
        <v>2.70443</v>
      </c>
      <c r="EC505">
        <v>0.0341117</v>
      </c>
      <c r="ED505">
        <v>0.0380221</v>
      </c>
      <c r="EE505">
        <v>0.08610230000000001</v>
      </c>
      <c r="EF505">
        <v>0.0772079</v>
      </c>
      <c r="EG505">
        <v>31664.2</v>
      </c>
      <c r="EH505">
        <v>30705.8</v>
      </c>
      <c r="EI505">
        <v>31402.6</v>
      </c>
      <c r="EJ505">
        <v>30268.4</v>
      </c>
      <c r="EK505">
        <v>38445.7</v>
      </c>
      <c r="EL505">
        <v>36932.7</v>
      </c>
      <c r="EM505">
        <v>44016.1</v>
      </c>
      <c r="EN505">
        <v>42264.2</v>
      </c>
      <c r="EO505">
        <v>2.10292</v>
      </c>
      <c r="EP505">
        <v>1.8357</v>
      </c>
      <c r="EQ505">
        <v>0.0208616</v>
      </c>
      <c r="ER505">
        <v>0</v>
      </c>
      <c r="ES505">
        <v>24.6673</v>
      </c>
      <c r="ET505">
        <v>999.9</v>
      </c>
      <c r="EU505">
        <v>69.7</v>
      </c>
      <c r="EV505">
        <v>26.2</v>
      </c>
      <c r="EW505">
        <v>24.403</v>
      </c>
      <c r="EX505">
        <v>61.2801</v>
      </c>
      <c r="EY505">
        <v>24.5713</v>
      </c>
      <c r="EZ505">
        <v>1</v>
      </c>
      <c r="FA505">
        <v>0.0583994</v>
      </c>
      <c r="FB505">
        <v>2.17514</v>
      </c>
      <c r="FC505">
        <v>20.1853</v>
      </c>
      <c r="FD505">
        <v>5.21579</v>
      </c>
      <c r="FE505">
        <v>11.998</v>
      </c>
      <c r="FF505">
        <v>4.9631</v>
      </c>
      <c r="FG505">
        <v>3.29548</v>
      </c>
      <c r="FH505">
        <v>9999</v>
      </c>
      <c r="FI505">
        <v>9999</v>
      </c>
      <c r="FJ505">
        <v>9999</v>
      </c>
      <c r="FK505">
        <v>149.3</v>
      </c>
      <c r="FL505">
        <v>4.97094</v>
      </c>
      <c r="FM505">
        <v>1.86768</v>
      </c>
      <c r="FN505">
        <v>1.85905</v>
      </c>
      <c r="FO505">
        <v>1.86519</v>
      </c>
      <c r="FP505">
        <v>1.8631</v>
      </c>
      <c r="FQ505">
        <v>1.86447</v>
      </c>
      <c r="FR505">
        <v>1.8599</v>
      </c>
      <c r="FS505">
        <v>1.86401</v>
      </c>
      <c r="FT505">
        <v>0</v>
      </c>
      <c r="FU505">
        <v>0</v>
      </c>
      <c r="FV505">
        <v>0</v>
      </c>
      <c r="FW505">
        <v>0</v>
      </c>
      <c r="FX505" t="s">
        <v>364</v>
      </c>
      <c r="FY505" t="s">
        <v>365</v>
      </c>
      <c r="FZ505" t="s">
        <v>366</v>
      </c>
      <c r="GA505" t="s">
        <v>366</v>
      </c>
      <c r="GB505" t="s">
        <v>366</v>
      </c>
      <c r="GC505" t="s">
        <v>366</v>
      </c>
      <c r="GD505">
        <v>0</v>
      </c>
      <c r="GE505">
        <v>100</v>
      </c>
      <c r="GF505">
        <v>100</v>
      </c>
      <c r="GG505">
        <v>-3.68</v>
      </c>
      <c r="GH505">
        <v>-0.0902</v>
      </c>
      <c r="GI505">
        <v>-2.868309889394353</v>
      </c>
      <c r="GJ505">
        <v>-0.006773961979547998</v>
      </c>
      <c r="GK505">
        <v>-8.296070481250098E-08</v>
      </c>
      <c r="GL505">
        <v>3.322967193956903E-10</v>
      </c>
      <c r="GM505">
        <v>-0.07871069313407227</v>
      </c>
      <c r="GN505">
        <v>-0.00208336341840114</v>
      </c>
      <c r="GO505">
        <v>8.801746095907445E-05</v>
      </c>
      <c r="GP505">
        <v>-2.677693255255651E-07</v>
      </c>
      <c r="GQ505">
        <v>3</v>
      </c>
      <c r="GR505">
        <v>2052</v>
      </c>
      <c r="GS505">
        <v>2</v>
      </c>
      <c r="GT505">
        <v>18</v>
      </c>
      <c r="GU505">
        <v>81.3</v>
      </c>
      <c r="GV505">
        <v>81.2</v>
      </c>
      <c r="GW505">
        <v>0.496826</v>
      </c>
      <c r="GX505">
        <v>2.42065</v>
      </c>
      <c r="GY505">
        <v>1.44897</v>
      </c>
      <c r="GZ505">
        <v>2.32056</v>
      </c>
      <c r="HA505">
        <v>1.55151</v>
      </c>
      <c r="HB505">
        <v>2.23633</v>
      </c>
      <c r="HC505">
        <v>31.6298</v>
      </c>
      <c r="HD505">
        <v>14.1671</v>
      </c>
      <c r="HE505">
        <v>18</v>
      </c>
      <c r="HF505">
        <v>591.014</v>
      </c>
      <c r="HG505">
        <v>423.459</v>
      </c>
      <c r="HH505">
        <v>21.7562</v>
      </c>
      <c r="HI505">
        <v>27.6552</v>
      </c>
      <c r="HJ505">
        <v>30.0004</v>
      </c>
      <c r="HK505">
        <v>27.6041</v>
      </c>
      <c r="HL505">
        <v>27.5343</v>
      </c>
      <c r="HM505">
        <v>9.9899</v>
      </c>
      <c r="HN505">
        <v>48.5406</v>
      </c>
      <c r="HO505">
        <v>0</v>
      </c>
      <c r="HP505">
        <v>21.7556</v>
      </c>
      <c r="HQ505">
        <v>155.477</v>
      </c>
      <c r="HR505">
        <v>14.3033</v>
      </c>
      <c r="HS505">
        <v>99.6631</v>
      </c>
      <c r="HT505">
        <v>100.993</v>
      </c>
    </row>
    <row r="506" spans="1:228">
      <c r="A506">
        <v>490</v>
      </c>
      <c r="B506">
        <v>1728495835.1</v>
      </c>
      <c r="C506">
        <v>4897.599999904633</v>
      </c>
      <c r="D506" t="s">
        <v>1351</v>
      </c>
      <c r="E506" t="s">
        <v>1352</v>
      </c>
      <c r="F506">
        <v>5</v>
      </c>
      <c r="G506" t="s">
        <v>357</v>
      </c>
      <c r="H506" t="s">
        <v>1090</v>
      </c>
      <c r="I506" t="s">
        <v>359</v>
      </c>
      <c r="J506" t="s">
        <v>1330</v>
      </c>
      <c r="K506">
        <v>1728495827.6</v>
      </c>
      <c r="L506">
        <f>(M506)/1000</f>
        <v>0</v>
      </c>
      <c r="M506">
        <f>IF(BH506, AP506, AJ506)</f>
        <v>0</v>
      </c>
      <c r="N506">
        <f>IF(BH506, AK506, AI506)</f>
        <v>0</v>
      </c>
      <c r="O506">
        <f>BJ506 - IF(AW506&gt;1, N506*BD506*100.0/(AY506), 0)</f>
        <v>0</v>
      </c>
      <c r="P506">
        <f>((V506-L506/2)*O506-N506)/(V506+L506/2)</f>
        <v>0</v>
      </c>
      <c r="Q506">
        <f>P506*(BQ506+BR506)/1000.0</f>
        <v>0</v>
      </c>
      <c r="R506">
        <f>(BJ506 - IF(AW506&gt;1, N506*BD506*100.0/(AY506), 0))*(BQ506+BR506)/1000.0</f>
        <v>0</v>
      </c>
      <c r="S506">
        <f>2.0/((1/U506-1/T506)+SIGN(U506)*SQRT((1/U506-1/T506)*(1/U506-1/T506) + 4*BE506/((BE506+1)*(BE506+1))*(2*1/U506*1/T506-1/T506*1/T506)))</f>
        <v>0</v>
      </c>
      <c r="T506">
        <f>IF(LEFT(BF506,1)&lt;&gt;"0",IF(LEFT(BF506,1)="1",3.0,BG506),$D$5+$E$5*(BX506*BQ506/($K$5*1000))+$F$5*(BX506*BQ506/($K$5*1000))*MAX(MIN(BD506,$J$5),$I$5)*MAX(MIN(BD506,$J$5),$I$5)+$G$5*MAX(MIN(BD506,$J$5),$I$5)*(BX506*BQ506/($K$5*1000))+$H$5*(BX506*BQ506/($K$5*1000))*(BX506*BQ506/($K$5*1000)))</f>
        <v>0</v>
      </c>
      <c r="U506">
        <f>L506*(1000-(1000*0.61365*exp(17.502*Y506/(240.97+Y506))/(BQ506+BR506)+BL506)/2)/(1000*0.61365*exp(17.502*Y506/(240.97+Y506))/(BQ506+BR506)-BL506)</f>
        <v>0</v>
      </c>
      <c r="V506">
        <f>1/((BE506+1)/(S506/1.6)+1/(T506/1.37)) + BE506/((BE506+1)/(S506/1.6) + BE506/(T506/1.37))</f>
        <v>0</v>
      </c>
      <c r="W506">
        <f>(AZ506*BC506)</f>
        <v>0</v>
      </c>
      <c r="X506">
        <f>(BS506+(W506+2*0.95*5.67E-8*(((BS506+$B$7)+273)^4-(BS506+273)^4)-44100*L506)/(1.84*29.3*T506+8*0.95*5.67E-8*(BS506+273)^3))</f>
        <v>0</v>
      </c>
      <c r="Y506">
        <f>($C$7*BT506+$D$7*BU506+$E$7*X506)</f>
        <v>0</v>
      </c>
      <c r="Z506">
        <f>0.61365*exp(17.502*Y506/(240.97+Y506))</f>
        <v>0</v>
      </c>
      <c r="AA506">
        <f>(AB506/AC506*100)</f>
        <v>0</v>
      </c>
      <c r="AB506">
        <f>BL506*(BQ506+BR506)/1000</f>
        <v>0</v>
      </c>
      <c r="AC506">
        <f>0.61365*exp(17.502*BS506/(240.97+BS506))</f>
        <v>0</v>
      </c>
      <c r="AD506">
        <f>(Z506-BL506*(BQ506+BR506)/1000)</f>
        <v>0</v>
      </c>
      <c r="AE506">
        <f>(-L506*44100)</f>
        <v>0</v>
      </c>
      <c r="AF506">
        <f>2*29.3*T506*0.92*(BS506-Y506)</f>
        <v>0</v>
      </c>
      <c r="AG506">
        <f>2*0.95*5.67E-8*(((BS506+$B$7)+273)^4-(Y506+273)^4)</f>
        <v>0</v>
      </c>
      <c r="AH506">
        <f>W506+AG506+AE506+AF506</f>
        <v>0</v>
      </c>
      <c r="AI506">
        <f>BP506*AW506*(BK506-BJ506*(1000-AW506*BM506)/(1000-AW506*BL506))/(100*BD506)</f>
        <v>0</v>
      </c>
      <c r="AJ506">
        <f>1000*BP506*AW506*(BL506-BM506)/(100*BD506*(1000-AW506*BL506))</f>
        <v>0</v>
      </c>
      <c r="AK506">
        <f>(AL506 - AM506 - BQ506*1E3/(8.314*(BS506+273.15)) * AO506/BP506 * AN506) * BP506/(100*BD506) * (1000 - BM506)/1000</f>
        <v>0</v>
      </c>
      <c r="AL506">
        <v>142.0979894133678</v>
      </c>
      <c r="AM506">
        <v>129.1364969696969</v>
      </c>
      <c r="AN506">
        <v>2.459399086790591</v>
      </c>
      <c r="AO506">
        <v>66.78338051299083</v>
      </c>
      <c r="AP506">
        <f>(AR506 - AQ506 + BQ506*1E3/(8.314*(BS506+273.15)) * AT506/BP506 * AS506) * BP506/(100*BD506) * 1000/(1000 - AR506)</f>
        <v>0</v>
      </c>
      <c r="AQ506">
        <v>14.30840357481906</v>
      </c>
      <c r="AR506">
        <v>16.65542121212122</v>
      </c>
      <c r="AS506">
        <v>8.761241596901635E-05</v>
      </c>
      <c r="AT506">
        <v>79.57190489218569</v>
      </c>
      <c r="AU506">
        <v>0</v>
      </c>
      <c r="AV506">
        <v>0</v>
      </c>
      <c r="AW506">
        <f>IF(AU506*$H$13&gt;=AY506,1.0,(AY506/(AY506-AU506*$H$13)))</f>
        <v>0</v>
      </c>
      <c r="AX506">
        <f>(AW506-1)*100</f>
        <v>0</v>
      </c>
      <c r="AY506">
        <f>MAX(0,($B$13+$C$13*BX506)/(1+$D$13*BX506)*BQ506/(BS506+273)*$E$13)</f>
        <v>0</v>
      </c>
      <c r="AZ506">
        <f>$B$11*BY506+$C$11*BZ506+$F$11*CK506*(1-CN506)</f>
        <v>0</v>
      </c>
      <c r="BA506">
        <f>AZ506*BB506</f>
        <v>0</v>
      </c>
      <c r="BB506">
        <f>($B$11*$D$9+$C$11*$D$9+$F$11*((CX506+CP506)/MAX(CX506+CP506+CY506, 0.1)*$I$9+CY506/MAX(CX506+CP506+CY506, 0.1)*$J$9))/($B$11+$C$11+$F$11)</f>
        <v>0</v>
      </c>
      <c r="BC506">
        <f>($B$11*$K$9+$C$11*$K$9+$F$11*((CX506+CP506)/MAX(CX506+CP506+CY506, 0.1)*$P$9+CY506/MAX(CX506+CP506+CY506, 0.1)*$Q$9))/($B$11+$C$11+$F$11)</f>
        <v>0</v>
      </c>
      <c r="BD506">
        <v>6</v>
      </c>
      <c r="BE506">
        <v>0.5</v>
      </c>
      <c r="BF506" t="s">
        <v>361</v>
      </c>
      <c r="BG506">
        <v>2</v>
      </c>
      <c r="BH506" t="b">
        <v>1</v>
      </c>
      <c r="BI506">
        <v>1728495827.6</v>
      </c>
      <c r="BJ506">
        <v>110.1498185185185</v>
      </c>
      <c r="BK506">
        <v>127.3554814814815</v>
      </c>
      <c r="BL506">
        <v>16.65128148148148</v>
      </c>
      <c r="BM506">
        <v>14.30117037037037</v>
      </c>
      <c r="BN506">
        <v>113.7895407407407</v>
      </c>
      <c r="BO506">
        <v>16.74146666666667</v>
      </c>
      <c r="BP506">
        <v>600.0258518518518</v>
      </c>
      <c r="BQ506">
        <v>97.52361481481482</v>
      </c>
      <c r="BR506">
        <v>0.1000416185185185</v>
      </c>
      <c r="BS506">
        <v>25.37968888888889</v>
      </c>
      <c r="BT506">
        <v>25.01408888888889</v>
      </c>
      <c r="BU506">
        <v>999.9000000000001</v>
      </c>
      <c r="BV506">
        <v>0</v>
      </c>
      <c r="BW506">
        <v>0</v>
      </c>
      <c r="BX506">
        <v>9999.072962962964</v>
      </c>
      <c r="BY506">
        <v>0</v>
      </c>
      <c r="BZ506">
        <v>84.34509259259259</v>
      </c>
      <c r="CA506">
        <v>-17.20576296296296</v>
      </c>
      <c r="CB506">
        <v>112.0150222222222</v>
      </c>
      <c r="CC506">
        <v>129.2033703703704</v>
      </c>
      <c r="CD506">
        <v>2.350118888888889</v>
      </c>
      <c r="CE506">
        <v>127.3554814814815</v>
      </c>
      <c r="CF506">
        <v>14.30117037037037</v>
      </c>
      <c r="CG506">
        <v>1.623895555555555</v>
      </c>
      <c r="CH506">
        <v>1.394702222222222</v>
      </c>
      <c r="CI506">
        <v>14.18742222222222</v>
      </c>
      <c r="CJ506">
        <v>11.86015185185185</v>
      </c>
      <c r="CK506">
        <v>1600.011111111111</v>
      </c>
      <c r="CL506">
        <v>0.6920064444444443</v>
      </c>
      <c r="CM506">
        <v>0.3079935555555556</v>
      </c>
      <c r="CN506">
        <v>0</v>
      </c>
      <c r="CO506">
        <v>2.137755555555556</v>
      </c>
      <c r="CP506">
        <v>0</v>
      </c>
      <c r="CQ506">
        <v>8733.837777777779</v>
      </c>
      <c r="CR506">
        <v>13790.3</v>
      </c>
      <c r="CS506">
        <v>37.437</v>
      </c>
      <c r="CT506">
        <v>38.62959259259259</v>
      </c>
      <c r="CU506">
        <v>38</v>
      </c>
      <c r="CV506">
        <v>37.02985185185185</v>
      </c>
      <c r="CW506">
        <v>36.875</v>
      </c>
      <c r="CX506">
        <v>1107.217777777778</v>
      </c>
      <c r="CY506">
        <v>492.7933333333334</v>
      </c>
      <c r="CZ506">
        <v>0</v>
      </c>
      <c r="DA506">
        <v>1728495892</v>
      </c>
      <c r="DB506">
        <v>0</v>
      </c>
      <c r="DC506">
        <v>1728490956.5</v>
      </c>
      <c r="DD506" t="s">
        <v>362</v>
      </c>
      <c r="DE506">
        <v>1728490952.5</v>
      </c>
      <c r="DF506">
        <v>1728490956.5</v>
      </c>
      <c r="DG506">
        <v>1</v>
      </c>
      <c r="DH506">
        <v>-0.065</v>
      </c>
      <c r="DI506">
        <v>-0.008</v>
      </c>
      <c r="DJ506">
        <v>-3.246</v>
      </c>
      <c r="DK506">
        <v>-0.091</v>
      </c>
      <c r="DL506">
        <v>52</v>
      </c>
      <c r="DM506">
        <v>15</v>
      </c>
      <c r="DN506">
        <v>0.25</v>
      </c>
      <c r="DO506">
        <v>0.13</v>
      </c>
      <c r="DP506">
        <v>-16.72954390243903</v>
      </c>
      <c r="DQ506">
        <v>-7.080704529616712</v>
      </c>
      <c r="DR506">
        <v>0.7012902481989304</v>
      </c>
      <c r="DS506">
        <v>0</v>
      </c>
      <c r="DT506">
        <v>2.354273658536585</v>
      </c>
      <c r="DU506">
        <v>-0.06293602787456519</v>
      </c>
      <c r="DV506">
        <v>0.006251488703129372</v>
      </c>
      <c r="DW506">
        <v>1</v>
      </c>
      <c r="DX506">
        <v>1</v>
      </c>
      <c r="DY506">
        <v>2</v>
      </c>
      <c r="DZ506" t="s">
        <v>363</v>
      </c>
      <c r="EA506">
        <v>3.22951</v>
      </c>
      <c r="EB506">
        <v>2.70411</v>
      </c>
      <c r="EC506">
        <v>0.0374028</v>
      </c>
      <c r="ED506">
        <v>0.0413646</v>
      </c>
      <c r="EE506">
        <v>0.08611340000000001</v>
      </c>
      <c r="EF506">
        <v>0.0772442</v>
      </c>
      <c r="EG506">
        <v>31556.5</v>
      </c>
      <c r="EH506">
        <v>30598.3</v>
      </c>
      <c r="EI506">
        <v>31402.8</v>
      </c>
      <c r="EJ506">
        <v>30267.7</v>
      </c>
      <c r="EK506">
        <v>38445.5</v>
      </c>
      <c r="EL506">
        <v>36930.7</v>
      </c>
      <c r="EM506">
        <v>44016.3</v>
      </c>
      <c r="EN506">
        <v>42263.5</v>
      </c>
      <c r="EO506">
        <v>2.10345</v>
      </c>
      <c r="EP506">
        <v>1.83517</v>
      </c>
      <c r="EQ506">
        <v>0.0211</v>
      </c>
      <c r="ER506">
        <v>0</v>
      </c>
      <c r="ES506">
        <v>24.6695</v>
      </c>
      <c r="ET506">
        <v>999.9</v>
      </c>
      <c r="EU506">
        <v>69.8</v>
      </c>
      <c r="EV506">
        <v>26.2</v>
      </c>
      <c r="EW506">
        <v>24.4376</v>
      </c>
      <c r="EX506">
        <v>61.3201</v>
      </c>
      <c r="EY506">
        <v>24.7396</v>
      </c>
      <c r="EZ506">
        <v>1</v>
      </c>
      <c r="FA506">
        <v>0.0588897</v>
      </c>
      <c r="FB506">
        <v>2.14956</v>
      </c>
      <c r="FC506">
        <v>20.1857</v>
      </c>
      <c r="FD506">
        <v>5.21669</v>
      </c>
      <c r="FE506">
        <v>11.998</v>
      </c>
      <c r="FF506">
        <v>4.96345</v>
      </c>
      <c r="FG506">
        <v>3.29575</v>
      </c>
      <c r="FH506">
        <v>9999</v>
      </c>
      <c r="FI506">
        <v>9999</v>
      </c>
      <c r="FJ506">
        <v>9999</v>
      </c>
      <c r="FK506">
        <v>149.3</v>
      </c>
      <c r="FL506">
        <v>4.97093</v>
      </c>
      <c r="FM506">
        <v>1.86768</v>
      </c>
      <c r="FN506">
        <v>1.85901</v>
      </c>
      <c r="FO506">
        <v>1.86517</v>
      </c>
      <c r="FP506">
        <v>1.8631</v>
      </c>
      <c r="FQ506">
        <v>1.86447</v>
      </c>
      <c r="FR506">
        <v>1.85989</v>
      </c>
      <c r="FS506">
        <v>1.86401</v>
      </c>
      <c r="FT506">
        <v>0</v>
      </c>
      <c r="FU506">
        <v>0</v>
      </c>
      <c r="FV506">
        <v>0</v>
      </c>
      <c r="FW506">
        <v>0</v>
      </c>
      <c r="FX506" t="s">
        <v>364</v>
      </c>
      <c r="FY506" t="s">
        <v>365</v>
      </c>
      <c r="FZ506" t="s">
        <v>366</v>
      </c>
      <c r="GA506" t="s">
        <v>366</v>
      </c>
      <c r="GB506" t="s">
        <v>366</v>
      </c>
      <c r="GC506" t="s">
        <v>366</v>
      </c>
      <c r="GD506">
        <v>0</v>
      </c>
      <c r="GE506">
        <v>100</v>
      </c>
      <c r="GF506">
        <v>100</v>
      </c>
      <c r="GG506">
        <v>-3.763</v>
      </c>
      <c r="GH506">
        <v>-0.0901</v>
      </c>
      <c r="GI506">
        <v>-2.868309889394353</v>
      </c>
      <c r="GJ506">
        <v>-0.006773961979547998</v>
      </c>
      <c r="GK506">
        <v>-8.296070481250098E-08</v>
      </c>
      <c r="GL506">
        <v>3.322967193956903E-10</v>
      </c>
      <c r="GM506">
        <v>-0.07871069313407227</v>
      </c>
      <c r="GN506">
        <v>-0.00208336341840114</v>
      </c>
      <c r="GO506">
        <v>8.801746095907445E-05</v>
      </c>
      <c r="GP506">
        <v>-2.677693255255651E-07</v>
      </c>
      <c r="GQ506">
        <v>3</v>
      </c>
      <c r="GR506">
        <v>2052</v>
      </c>
      <c r="GS506">
        <v>2</v>
      </c>
      <c r="GT506">
        <v>18</v>
      </c>
      <c r="GU506">
        <v>81.40000000000001</v>
      </c>
      <c r="GV506">
        <v>81.3</v>
      </c>
      <c r="GW506">
        <v>0.528564</v>
      </c>
      <c r="GX506">
        <v>2.41943</v>
      </c>
      <c r="GY506">
        <v>1.44775</v>
      </c>
      <c r="GZ506">
        <v>2.32056</v>
      </c>
      <c r="HA506">
        <v>1.55151</v>
      </c>
      <c r="HB506">
        <v>2.35474</v>
      </c>
      <c r="HC506">
        <v>31.6298</v>
      </c>
      <c r="HD506">
        <v>14.1758</v>
      </c>
      <c r="HE506">
        <v>18</v>
      </c>
      <c r="HF506">
        <v>591.449</v>
      </c>
      <c r="HG506">
        <v>423.202</v>
      </c>
      <c r="HH506">
        <v>21.7428</v>
      </c>
      <c r="HI506">
        <v>27.663</v>
      </c>
      <c r="HJ506">
        <v>30.0005</v>
      </c>
      <c r="HK506">
        <v>27.6107</v>
      </c>
      <c r="HL506">
        <v>27.541</v>
      </c>
      <c r="HM506">
        <v>10.6231</v>
      </c>
      <c r="HN506">
        <v>48.5406</v>
      </c>
      <c r="HO506">
        <v>0</v>
      </c>
      <c r="HP506">
        <v>21.7454</v>
      </c>
      <c r="HQ506">
        <v>165.496</v>
      </c>
      <c r="HR506">
        <v>14.3016</v>
      </c>
      <c r="HS506">
        <v>99.66370000000001</v>
      </c>
      <c r="HT506">
        <v>100.991</v>
      </c>
    </row>
    <row r="507" spans="1:228">
      <c r="A507">
        <v>491</v>
      </c>
      <c r="B507">
        <v>1728495840.1</v>
      </c>
      <c r="C507">
        <v>4902.599999904633</v>
      </c>
      <c r="D507" t="s">
        <v>1353</v>
      </c>
      <c r="E507" t="s">
        <v>1354</v>
      </c>
      <c r="F507">
        <v>5</v>
      </c>
      <c r="G507" t="s">
        <v>357</v>
      </c>
      <c r="H507" t="s">
        <v>1090</v>
      </c>
      <c r="I507" t="s">
        <v>359</v>
      </c>
      <c r="J507" t="s">
        <v>1330</v>
      </c>
      <c r="K507">
        <v>1728495832.314285</v>
      </c>
      <c r="L507">
        <f>(M507)/1000</f>
        <v>0</v>
      </c>
      <c r="M507">
        <f>IF(BH507, AP507, AJ507)</f>
        <v>0</v>
      </c>
      <c r="N507">
        <f>IF(BH507, AK507, AI507)</f>
        <v>0</v>
      </c>
      <c r="O507">
        <f>BJ507 - IF(AW507&gt;1, N507*BD507*100.0/(AY507), 0)</f>
        <v>0</v>
      </c>
      <c r="P507">
        <f>((V507-L507/2)*O507-N507)/(V507+L507/2)</f>
        <v>0</v>
      </c>
      <c r="Q507">
        <f>P507*(BQ507+BR507)/1000.0</f>
        <v>0</v>
      </c>
      <c r="R507">
        <f>(BJ507 - IF(AW507&gt;1, N507*BD507*100.0/(AY507), 0))*(BQ507+BR507)/1000.0</f>
        <v>0</v>
      </c>
      <c r="S507">
        <f>2.0/((1/U507-1/T507)+SIGN(U507)*SQRT((1/U507-1/T507)*(1/U507-1/T507) + 4*BE507/((BE507+1)*(BE507+1))*(2*1/U507*1/T507-1/T507*1/T507)))</f>
        <v>0</v>
      </c>
      <c r="T507">
        <f>IF(LEFT(BF507,1)&lt;&gt;"0",IF(LEFT(BF507,1)="1",3.0,BG507),$D$5+$E$5*(BX507*BQ507/($K$5*1000))+$F$5*(BX507*BQ507/($K$5*1000))*MAX(MIN(BD507,$J$5),$I$5)*MAX(MIN(BD507,$J$5),$I$5)+$G$5*MAX(MIN(BD507,$J$5),$I$5)*(BX507*BQ507/($K$5*1000))+$H$5*(BX507*BQ507/($K$5*1000))*(BX507*BQ507/($K$5*1000)))</f>
        <v>0</v>
      </c>
      <c r="U507">
        <f>L507*(1000-(1000*0.61365*exp(17.502*Y507/(240.97+Y507))/(BQ507+BR507)+BL507)/2)/(1000*0.61365*exp(17.502*Y507/(240.97+Y507))/(BQ507+BR507)-BL507)</f>
        <v>0</v>
      </c>
      <c r="V507">
        <f>1/((BE507+1)/(S507/1.6)+1/(T507/1.37)) + BE507/((BE507+1)/(S507/1.6) + BE507/(T507/1.37))</f>
        <v>0</v>
      </c>
      <c r="W507">
        <f>(AZ507*BC507)</f>
        <v>0</v>
      </c>
      <c r="X507">
        <f>(BS507+(W507+2*0.95*5.67E-8*(((BS507+$B$7)+273)^4-(BS507+273)^4)-44100*L507)/(1.84*29.3*T507+8*0.95*5.67E-8*(BS507+273)^3))</f>
        <v>0</v>
      </c>
      <c r="Y507">
        <f>($C$7*BT507+$D$7*BU507+$E$7*X507)</f>
        <v>0</v>
      </c>
      <c r="Z507">
        <f>0.61365*exp(17.502*Y507/(240.97+Y507))</f>
        <v>0</v>
      </c>
      <c r="AA507">
        <f>(AB507/AC507*100)</f>
        <v>0</v>
      </c>
      <c r="AB507">
        <f>BL507*(BQ507+BR507)/1000</f>
        <v>0</v>
      </c>
      <c r="AC507">
        <f>0.61365*exp(17.502*BS507/(240.97+BS507))</f>
        <v>0</v>
      </c>
      <c r="AD507">
        <f>(Z507-BL507*(BQ507+BR507)/1000)</f>
        <v>0</v>
      </c>
      <c r="AE507">
        <f>(-L507*44100)</f>
        <v>0</v>
      </c>
      <c r="AF507">
        <f>2*29.3*T507*0.92*(BS507-Y507)</f>
        <v>0</v>
      </c>
      <c r="AG507">
        <f>2*0.95*5.67E-8*(((BS507+$B$7)+273)^4-(Y507+273)^4)</f>
        <v>0</v>
      </c>
      <c r="AH507">
        <f>W507+AG507+AE507+AF507</f>
        <v>0</v>
      </c>
      <c r="AI507">
        <f>BP507*AW507*(BK507-BJ507*(1000-AW507*BM507)/(1000-AW507*BL507))/(100*BD507)</f>
        <v>0</v>
      </c>
      <c r="AJ507">
        <f>1000*BP507*AW507*(BL507-BM507)/(100*BD507*(1000-AW507*BL507))</f>
        <v>0</v>
      </c>
      <c r="AK507">
        <f>(AL507 - AM507 - BQ507*1E3/(8.314*(BS507+273.15)) * AO507/BP507 * AN507) * BP507/(100*BD507) * (1000 - BM507)/1000</f>
        <v>0</v>
      </c>
      <c r="AL507">
        <v>154.8574580797842</v>
      </c>
      <c r="AM507">
        <v>141.4050242424242</v>
      </c>
      <c r="AN507">
        <v>2.446045977457877</v>
      </c>
      <c r="AO507">
        <v>66.78338051299083</v>
      </c>
      <c r="AP507">
        <f>(AR507 - AQ507 + BQ507*1E3/(8.314*(BS507+273.15)) * AT507/BP507 * AS507) * BP507/(100*BD507) * 1000/(1000 - AR507)</f>
        <v>0</v>
      </c>
      <c r="AQ507">
        <v>14.31642295760341</v>
      </c>
      <c r="AR507">
        <v>16.65605393939394</v>
      </c>
      <c r="AS507">
        <v>3.710501658539065E-06</v>
      </c>
      <c r="AT507">
        <v>79.57190489218569</v>
      </c>
      <c r="AU507">
        <v>0</v>
      </c>
      <c r="AV507">
        <v>0</v>
      </c>
      <c r="AW507">
        <f>IF(AU507*$H$13&gt;=AY507,1.0,(AY507/(AY507-AU507*$H$13)))</f>
        <v>0</v>
      </c>
      <c r="AX507">
        <f>(AW507-1)*100</f>
        <v>0</v>
      </c>
      <c r="AY507">
        <f>MAX(0,($B$13+$C$13*BX507)/(1+$D$13*BX507)*BQ507/(BS507+273)*$E$13)</f>
        <v>0</v>
      </c>
      <c r="AZ507">
        <f>$B$11*BY507+$C$11*BZ507+$F$11*CK507*(1-CN507)</f>
        <v>0</v>
      </c>
      <c r="BA507">
        <f>AZ507*BB507</f>
        <v>0</v>
      </c>
      <c r="BB507">
        <f>($B$11*$D$9+$C$11*$D$9+$F$11*((CX507+CP507)/MAX(CX507+CP507+CY507, 0.1)*$I$9+CY507/MAX(CX507+CP507+CY507, 0.1)*$J$9))/($B$11+$C$11+$F$11)</f>
        <v>0</v>
      </c>
      <c r="BC507">
        <f>($B$11*$K$9+$C$11*$K$9+$F$11*((CX507+CP507)/MAX(CX507+CP507+CY507, 0.1)*$P$9+CY507/MAX(CX507+CP507+CY507, 0.1)*$Q$9))/($B$11+$C$11+$F$11)</f>
        <v>0</v>
      </c>
      <c r="BD507">
        <v>6</v>
      </c>
      <c r="BE507">
        <v>0.5</v>
      </c>
      <c r="BF507" t="s">
        <v>361</v>
      </c>
      <c r="BG507">
        <v>2</v>
      </c>
      <c r="BH507" t="b">
        <v>1</v>
      </c>
      <c r="BI507">
        <v>1728495832.314285</v>
      </c>
      <c r="BJ507">
        <v>121.4864285714286</v>
      </c>
      <c r="BK507">
        <v>139.1644285714286</v>
      </c>
      <c r="BL507">
        <v>16.65344642857143</v>
      </c>
      <c r="BM507">
        <v>14.30882857142857</v>
      </c>
      <c r="BN507">
        <v>125.2034642857143</v>
      </c>
      <c r="BO507">
        <v>16.74362857142857</v>
      </c>
      <c r="BP507">
        <v>600.0165</v>
      </c>
      <c r="BQ507">
        <v>97.52332142857141</v>
      </c>
      <c r="BR507">
        <v>0.09994095</v>
      </c>
      <c r="BS507">
        <v>25.37664285714285</v>
      </c>
      <c r="BT507">
        <v>25.01361428571429</v>
      </c>
      <c r="BU507">
        <v>999.9000000000002</v>
      </c>
      <c r="BV507">
        <v>0</v>
      </c>
      <c r="BW507">
        <v>0</v>
      </c>
      <c r="BX507">
        <v>10003.27928571429</v>
      </c>
      <c r="BY507">
        <v>0</v>
      </c>
      <c r="BZ507">
        <v>84.44930357142856</v>
      </c>
      <c r="CA507">
        <v>-17.67819285714285</v>
      </c>
      <c r="CB507">
        <v>123.5438571428571</v>
      </c>
      <c r="CC507">
        <v>141.1848571428572</v>
      </c>
      <c r="CD507">
        <v>2.344613214285714</v>
      </c>
      <c r="CE507">
        <v>139.1644285714286</v>
      </c>
      <c r="CF507">
        <v>14.30882857142857</v>
      </c>
      <c r="CG507">
        <v>1.6241</v>
      </c>
      <c r="CH507">
        <v>1.395444285714286</v>
      </c>
      <c r="CI507">
        <v>14.18937857142857</v>
      </c>
      <c r="CJ507">
        <v>11.86822857142857</v>
      </c>
      <c r="CK507">
        <v>1600.042142857143</v>
      </c>
      <c r="CL507">
        <v>0.6920103928571428</v>
      </c>
      <c r="CM507">
        <v>0.3079896071428572</v>
      </c>
      <c r="CN507">
        <v>0</v>
      </c>
      <c r="CO507">
        <v>2.161932142857143</v>
      </c>
      <c r="CP507">
        <v>0</v>
      </c>
      <c r="CQ507">
        <v>8715.608214285716</v>
      </c>
      <c r="CR507">
        <v>13790.59642857143</v>
      </c>
      <c r="CS507">
        <v>37.437</v>
      </c>
      <c r="CT507">
        <v>38.62942857142857</v>
      </c>
      <c r="CU507">
        <v>38</v>
      </c>
      <c r="CV507">
        <v>37.02214285714285</v>
      </c>
      <c r="CW507">
        <v>36.866</v>
      </c>
      <c r="CX507">
        <v>1107.246428571429</v>
      </c>
      <c r="CY507">
        <v>492.7957142857142</v>
      </c>
      <c r="CZ507">
        <v>0</v>
      </c>
      <c r="DA507">
        <v>1728495896.8</v>
      </c>
      <c r="DB507">
        <v>0</v>
      </c>
      <c r="DC507">
        <v>1728490956.5</v>
      </c>
      <c r="DD507" t="s">
        <v>362</v>
      </c>
      <c r="DE507">
        <v>1728490952.5</v>
      </c>
      <c r="DF507">
        <v>1728490956.5</v>
      </c>
      <c r="DG507">
        <v>1</v>
      </c>
      <c r="DH507">
        <v>-0.065</v>
      </c>
      <c r="DI507">
        <v>-0.008</v>
      </c>
      <c r="DJ507">
        <v>-3.246</v>
      </c>
      <c r="DK507">
        <v>-0.091</v>
      </c>
      <c r="DL507">
        <v>52</v>
      </c>
      <c r="DM507">
        <v>15</v>
      </c>
      <c r="DN507">
        <v>0.25</v>
      </c>
      <c r="DO507">
        <v>0.13</v>
      </c>
      <c r="DP507">
        <v>-17.40085365853659</v>
      </c>
      <c r="DQ507">
        <v>-6.068400000000029</v>
      </c>
      <c r="DR507">
        <v>0.5989093995155516</v>
      </c>
      <c r="DS507">
        <v>0</v>
      </c>
      <c r="DT507">
        <v>2.347744878048781</v>
      </c>
      <c r="DU507">
        <v>-0.07097979094075973</v>
      </c>
      <c r="DV507">
        <v>0.007012734452217825</v>
      </c>
      <c r="DW507">
        <v>1</v>
      </c>
      <c r="DX507">
        <v>1</v>
      </c>
      <c r="DY507">
        <v>2</v>
      </c>
      <c r="DZ507" t="s">
        <v>363</v>
      </c>
      <c r="EA507">
        <v>3.22941</v>
      </c>
      <c r="EB507">
        <v>2.70411</v>
      </c>
      <c r="EC507">
        <v>0.040644</v>
      </c>
      <c r="ED507">
        <v>0.0446777</v>
      </c>
      <c r="EE507">
        <v>0.08611249999999999</v>
      </c>
      <c r="EF507">
        <v>0.0772673</v>
      </c>
      <c r="EG507">
        <v>31450.4</v>
      </c>
      <c r="EH507">
        <v>30491.7</v>
      </c>
      <c r="EI507">
        <v>31403</v>
      </c>
      <c r="EJ507">
        <v>30266.9</v>
      </c>
      <c r="EK507">
        <v>38445.7</v>
      </c>
      <c r="EL507">
        <v>36928.9</v>
      </c>
      <c r="EM507">
        <v>44016.4</v>
      </c>
      <c r="EN507">
        <v>42262.4</v>
      </c>
      <c r="EO507">
        <v>2.1032</v>
      </c>
      <c r="EP507">
        <v>1.83563</v>
      </c>
      <c r="EQ507">
        <v>0.0211969</v>
      </c>
      <c r="ER507">
        <v>0</v>
      </c>
      <c r="ES507">
        <v>24.6709</v>
      </c>
      <c r="ET507">
        <v>999.9</v>
      </c>
      <c r="EU507">
        <v>69.8</v>
      </c>
      <c r="EV507">
        <v>26.3</v>
      </c>
      <c r="EW507">
        <v>24.584</v>
      </c>
      <c r="EX507">
        <v>61.3601</v>
      </c>
      <c r="EY507">
        <v>24.6915</v>
      </c>
      <c r="EZ507">
        <v>1</v>
      </c>
      <c r="FA507">
        <v>0.0594131</v>
      </c>
      <c r="FB507">
        <v>2.16034</v>
      </c>
      <c r="FC507">
        <v>20.1857</v>
      </c>
      <c r="FD507">
        <v>5.21654</v>
      </c>
      <c r="FE507">
        <v>11.998</v>
      </c>
      <c r="FF507">
        <v>4.9634</v>
      </c>
      <c r="FG507">
        <v>3.29568</v>
      </c>
      <c r="FH507">
        <v>9999</v>
      </c>
      <c r="FI507">
        <v>9999</v>
      </c>
      <c r="FJ507">
        <v>9999</v>
      </c>
      <c r="FK507">
        <v>149.3</v>
      </c>
      <c r="FL507">
        <v>4.97094</v>
      </c>
      <c r="FM507">
        <v>1.86768</v>
      </c>
      <c r="FN507">
        <v>1.85901</v>
      </c>
      <c r="FO507">
        <v>1.86518</v>
      </c>
      <c r="FP507">
        <v>1.8631</v>
      </c>
      <c r="FQ507">
        <v>1.86447</v>
      </c>
      <c r="FR507">
        <v>1.85989</v>
      </c>
      <c r="FS507">
        <v>1.86401</v>
      </c>
      <c r="FT507">
        <v>0</v>
      </c>
      <c r="FU507">
        <v>0</v>
      </c>
      <c r="FV507">
        <v>0</v>
      </c>
      <c r="FW507">
        <v>0</v>
      </c>
      <c r="FX507" t="s">
        <v>364</v>
      </c>
      <c r="FY507" t="s">
        <v>365</v>
      </c>
      <c r="FZ507" t="s">
        <v>366</v>
      </c>
      <c r="GA507" t="s">
        <v>366</v>
      </c>
      <c r="GB507" t="s">
        <v>366</v>
      </c>
      <c r="GC507" t="s">
        <v>366</v>
      </c>
      <c r="GD507">
        <v>0</v>
      </c>
      <c r="GE507">
        <v>100</v>
      </c>
      <c r="GF507">
        <v>100</v>
      </c>
      <c r="GG507">
        <v>-3.845</v>
      </c>
      <c r="GH507">
        <v>-0.0902</v>
      </c>
      <c r="GI507">
        <v>-2.868309889394353</v>
      </c>
      <c r="GJ507">
        <v>-0.006773961979547998</v>
      </c>
      <c r="GK507">
        <v>-8.296070481250098E-08</v>
      </c>
      <c r="GL507">
        <v>3.322967193956903E-10</v>
      </c>
      <c r="GM507">
        <v>-0.07871069313407227</v>
      </c>
      <c r="GN507">
        <v>-0.00208336341840114</v>
      </c>
      <c r="GO507">
        <v>8.801746095907445E-05</v>
      </c>
      <c r="GP507">
        <v>-2.677693255255651E-07</v>
      </c>
      <c r="GQ507">
        <v>3</v>
      </c>
      <c r="GR507">
        <v>2052</v>
      </c>
      <c r="GS507">
        <v>2</v>
      </c>
      <c r="GT507">
        <v>18</v>
      </c>
      <c r="GU507">
        <v>81.5</v>
      </c>
      <c r="GV507">
        <v>81.40000000000001</v>
      </c>
      <c r="GW507">
        <v>0.5566410000000001</v>
      </c>
      <c r="GX507">
        <v>2.40234</v>
      </c>
      <c r="GY507">
        <v>1.44775</v>
      </c>
      <c r="GZ507">
        <v>2.32178</v>
      </c>
      <c r="HA507">
        <v>1.55151</v>
      </c>
      <c r="HB507">
        <v>2.37915</v>
      </c>
      <c r="HC507">
        <v>31.6517</v>
      </c>
      <c r="HD507">
        <v>14.1758</v>
      </c>
      <c r="HE507">
        <v>18</v>
      </c>
      <c r="HF507">
        <v>591.335</v>
      </c>
      <c r="HG507">
        <v>423.51</v>
      </c>
      <c r="HH507">
        <v>21.7324</v>
      </c>
      <c r="HI507">
        <v>27.6698</v>
      </c>
      <c r="HJ507">
        <v>30.0005</v>
      </c>
      <c r="HK507">
        <v>27.6169</v>
      </c>
      <c r="HL507">
        <v>27.5471</v>
      </c>
      <c r="HM507">
        <v>11.1947</v>
      </c>
      <c r="HN507">
        <v>48.5406</v>
      </c>
      <c r="HO507">
        <v>0</v>
      </c>
      <c r="HP507">
        <v>21.73</v>
      </c>
      <c r="HQ507">
        <v>180.526</v>
      </c>
      <c r="HR507">
        <v>14.3021</v>
      </c>
      <c r="HS507">
        <v>99.6641</v>
      </c>
      <c r="HT507">
        <v>100.988</v>
      </c>
    </row>
    <row r="508" spans="1:228">
      <c r="A508">
        <v>492</v>
      </c>
      <c r="B508">
        <v>1728495845.1</v>
      </c>
      <c r="C508">
        <v>4907.599999904633</v>
      </c>
      <c r="D508" t="s">
        <v>1355</v>
      </c>
      <c r="E508" t="s">
        <v>1356</v>
      </c>
      <c r="F508">
        <v>5</v>
      </c>
      <c r="G508" t="s">
        <v>357</v>
      </c>
      <c r="H508" t="s">
        <v>1090</v>
      </c>
      <c r="I508" t="s">
        <v>359</v>
      </c>
      <c r="J508" t="s">
        <v>1330</v>
      </c>
      <c r="K508">
        <v>1728495837.6</v>
      </c>
      <c r="L508">
        <f>(M508)/1000</f>
        <v>0</v>
      </c>
      <c r="M508">
        <f>IF(BH508, AP508, AJ508)</f>
        <v>0</v>
      </c>
      <c r="N508">
        <f>IF(BH508, AK508, AI508)</f>
        <v>0</v>
      </c>
      <c r="O508">
        <f>BJ508 - IF(AW508&gt;1, N508*BD508*100.0/(AY508), 0)</f>
        <v>0</v>
      </c>
      <c r="P508">
        <f>((V508-L508/2)*O508-N508)/(V508+L508/2)</f>
        <v>0</v>
      </c>
      <c r="Q508">
        <f>P508*(BQ508+BR508)/1000.0</f>
        <v>0</v>
      </c>
      <c r="R508">
        <f>(BJ508 - IF(AW508&gt;1, N508*BD508*100.0/(AY508), 0))*(BQ508+BR508)/1000.0</f>
        <v>0</v>
      </c>
      <c r="S508">
        <f>2.0/((1/U508-1/T508)+SIGN(U508)*SQRT((1/U508-1/T508)*(1/U508-1/T508) + 4*BE508/((BE508+1)*(BE508+1))*(2*1/U508*1/T508-1/T508*1/T508)))</f>
        <v>0</v>
      </c>
      <c r="T508">
        <f>IF(LEFT(BF508,1)&lt;&gt;"0",IF(LEFT(BF508,1)="1",3.0,BG508),$D$5+$E$5*(BX508*BQ508/($K$5*1000))+$F$5*(BX508*BQ508/($K$5*1000))*MAX(MIN(BD508,$J$5),$I$5)*MAX(MIN(BD508,$J$5),$I$5)+$G$5*MAX(MIN(BD508,$J$5),$I$5)*(BX508*BQ508/($K$5*1000))+$H$5*(BX508*BQ508/($K$5*1000))*(BX508*BQ508/($K$5*1000)))</f>
        <v>0</v>
      </c>
      <c r="U508">
        <f>L508*(1000-(1000*0.61365*exp(17.502*Y508/(240.97+Y508))/(BQ508+BR508)+BL508)/2)/(1000*0.61365*exp(17.502*Y508/(240.97+Y508))/(BQ508+BR508)-BL508)</f>
        <v>0</v>
      </c>
      <c r="V508">
        <f>1/((BE508+1)/(S508/1.6)+1/(T508/1.37)) + BE508/((BE508+1)/(S508/1.6) + BE508/(T508/1.37))</f>
        <v>0</v>
      </c>
      <c r="W508">
        <f>(AZ508*BC508)</f>
        <v>0</v>
      </c>
      <c r="X508">
        <f>(BS508+(W508+2*0.95*5.67E-8*(((BS508+$B$7)+273)^4-(BS508+273)^4)-44100*L508)/(1.84*29.3*T508+8*0.95*5.67E-8*(BS508+273)^3))</f>
        <v>0</v>
      </c>
      <c r="Y508">
        <f>($C$7*BT508+$D$7*BU508+$E$7*X508)</f>
        <v>0</v>
      </c>
      <c r="Z508">
        <f>0.61365*exp(17.502*Y508/(240.97+Y508))</f>
        <v>0</v>
      </c>
      <c r="AA508">
        <f>(AB508/AC508*100)</f>
        <v>0</v>
      </c>
      <c r="AB508">
        <f>BL508*(BQ508+BR508)/1000</f>
        <v>0</v>
      </c>
      <c r="AC508">
        <f>0.61365*exp(17.502*BS508/(240.97+BS508))</f>
        <v>0</v>
      </c>
      <c r="AD508">
        <f>(Z508-BL508*(BQ508+BR508)/1000)</f>
        <v>0</v>
      </c>
      <c r="AE508">
        <f>(-L508*44100)</f>
        <v>0</v>
      </c>
      <c r="AF508">
        <f>2*29.3*T508*0.92*(BS508-Y508)</f>
        <v>0</v>
      </c>
      <c r="AG508">
        <f>2*0.95*5.67E-8*(((BS508+$B$7)+273)^4-(Y508+273)^4)</f>
        <v>0</v>
      </c>
      <c r="AH508">
        <f>W508+AG508+AE508+AF508</f>
        <v>0</v>
      </c>
      <c r="AI508">
        <f>BP508*AW508*(BK508-BJ508*(1000-AW508*BM508)/(1000-AW508*BL508))/(100*BD508)</f>
        <v>0</v>
      </c>
      <c r="AJ508">
        <f>1000*BP508*AW508*(BL508-BM508)/(100*BD508*(1000-AW508*BL508))</f>
        <v>0</v>
      </c>
      <c r="AK508">
        <f>(AL508 - AM508 - BQ508*1E3/(8.314*(BS508+273.15)) * AO508/BP508 * AN508) * BP508/(100*BD508) * (1000 - BM508)/1000</f>
        <v>0</v>
      </c>
      <c r="AL508">
        <v>167.6088536179425</v>
      </c>
      <c r="AM508">
        <v>153.7568242424242</v>
      </c>
      <c r="AN508">
        <v>2.463846841177056</v>
      </c>
      <c r="AO508">
        <v>66.78338051299083</v>
      </c>
      <c r="AP508">
        <f>(AR508 - AQ508 + BQ508*1E3/(8.314*(BS508+273.15)) * AT508/BP508 * AS508) * BP508/(100*BD508) * 1000/(1000 - AR508)</f>
        <v>0</v>
      </c>
      <c r="AQ508">
        <v>14.32447746088889</v>
      </c>
      <c r="AR508">
        <v>16.65601939393939</v>
      </c>
      <c r="AS508">
        <v>-1.472806185377261E-05</v>
      </c>
      <c r="AT508">
        <v>79.57190489218569</v>
      </c>
      <c r="AU508">
        <v>0</v>
      </c>
      <c r="AV508">
        <v>0</v>
      </c>
      <c r="AW508">
        <f>IF(AU508*$H$13&gt;=AY508,1.0,(AY508/(AY508-AU508*$H$13)))</f>
        <v>0</v>
      </c>
      <c r="AX508">
        <f>(AW508-1)*100</f>
        <v>0</v>
      </c>
      <c r="AY508">
        <f>MAX(0,($B$13+$C$13*BX508)/(1+$D$13*BX508)*BQ508/(BS508+273)*$E$13)</f>
        <v>0</v>
      </c>
      <c r="AZ508">
        <f>$B$11*BY508+$C$11*BZ508+$F$11*CK508*(1-CN508)</f>
        <v>0</v>
      </c>
      <c r="BA508">
        <f>AZ508*BB508</f>
        <v>0</v>
      </c>
      <c r="BB508">
        <f>($B$11*$D$9+$C$11*$D$9+$F$11*((CX508+CP508)/MAX(CX508+CP508+CY508, 0.1)*$I$9+CY508/MAX(CX508+CP508+CY508, 0.1)*$J$9))/($B$11+$C$11+$F$11)</f>
        <v>0</v>
      </c>
      <c r="BC508">
        <f>($B$11*$K$9+$C$11*$K$9+$F$11*((CX508+CP508)/MAX(CX508+CP508+CY508, 0.1)*$P$9+CY508/MAX(CX508+CP508+CY508, 0.1)*$Q$9))/($B$11+$C$11+$F$11)</f>
        <v>0</v>
      </c>
      <c r="BD508">
        <v>6</v>
      </c>
      <c r="BE508">
        <v>0.5</v>
      </c>
      <c r="BF508" t="s">
        <v>361</v>
      </c>
      <c r="BG508">
        <v>2</v>
      </c>
      <c r="BH508" t="b">
        <v>1</v>
      </c>
      <c r="BI508">
        <v>1728495837.6</v>
      </c>
      <c r="BJ508">
        <v>134.2455925925926</v>
      </c>
      <c r="BK508">
        <v>152.4385925925926</v>
      </c>
      <c r="BL508">
        <v>16.65494814814815</v>
      </c>
      <c r="BM508">
        <v>14.31709259259259</v>
      </c>
      <c r="BN508">
        <v>138.0496296296296</v>
      </c>
      <c r="BO508">
        <v>16.74512592592593</v>
      </c>
      <c r="BP508">
        <v>599.988037037037</v>
      </c>
      <c r="BQ508">
        <v>97.52255185185186</v>
      </c>
      <c r="BR508">
        <v>0.09996095925925924</v>
      </c>
      <c r="BS508">
        <v>25.37532592592593</v>
      </c>
      <c r="BT508">
        <v>25.01601481481482</v>
      </c>
      <c r="BU508">
        <v>999.9000000000001</v>
      </c>
      <c r="BV508">
        <v>0</v>
      </c>
      <c r="BW508">
        <v>0</v>
      </c>
      <c r="BX508">
        <v>9998.635925925926</v>
      </c>
      <c r="BY508">
        <v>0</v>
      </c>
      <c r="BZ508">
        <v>84.69906296296297</v>
      </c>
      <c r="CA508">
        <v>-18.19319259259259</v>
      </c>
      <c r="CB508">
        <v>136.5192962962963</v>
      </c>
      <c r="CC508">
        <v>154.653037037037</v>
      </c>
      <c r="CD508">
        <v>2.33784962962963</v>
      </c>
      <c r="CE508">
        <v>152.4385925925926</v>
      </c>
      <c r="CF508">
        <v>14.31709259259259</v>
      </c>
      <c r="CG508">
        <v>1.624232222222222</v>
      </c>
      <c r="CH508">
        <v>1.396238888888889</v>
      </c>
      <c r="CI508">
        <v>14.19064814814815</v>
      </c>
      <c r="CJ508">
        <v>11.87685185185185</v>
      </c>
      <c r="CK508">
        <v>1600.036666666667</v>
      </c>
      <c r="CL508">
        <v>0.6920077037037037</v>
      </c>
      <c r="CM508">
        <v>0.3079922962962963</v>
      </c>
      <c r="CN508">
        <v>0</v>
      </c>
      <c r="CO508">
        <v>2.209962962962963</v>
      </c>
      <c r="CP508">
        <v>0</v>
      </c>
      <c r="CQ508">
        <v>8695.245925925927</v>
      </c>
      <c r="CR508">
        <v>13790.54074074074</v>
      </c>
      <c r="CS508">
        <v>37.437</v>
      </c>
      <c r="CT508">
        <v>38.625</v>
      </c>
      <c r="CU508">
        <v>38</v>
      </c>
      <c r="CV508">
        <v>37.01377777777778</v>
      </c>
      <c r="CW508">
        <v>36.84466666666666</v>
      </c>
      <c r="CX508">
        <v>1107.239259259259</v>
      </c>
      <c r="CY508">
        <v>492.7974074074074</v>
      </c>
      <c r="CZ508">
        <v>0</v>
      </c>
      <c r="DA508">
        <v>1728495902.2</v>
      </c>
      <c r="DB508">
        <v>0</v>
      </c>
      <c r="DC508">
        <v>1728490956.5</v>
      </c>
      <c r="DD508" t="s">
        <v>362</v>
      </c>
      <c r="DE508">
        <v>1728490952.5</v>
      </c>
      <c r="DF508">
        <v>1728490956.5</v>
      </c>
      <c r="DG508">
        <v>1</v>
      </c>
      <c r="DH508">
        <v>-0.065</v>
      </c>
      <c r="DI508">
        <v>-0.008</v>
      </c>
      <c r="DJ508">
        <v>-3.246</v>
      </c>
      <c r="DK508">
        <v>-0.091</v>
      </c>
      <c r="DL508">
        <v>52</v>
      </c>
      <c r="DM508">
        <v>15</v>
      </c>
      <c r="DN508">
        <v>0.25</v>
      </c>
      <c r="DO508">
        <v>0.13</v>
      </c>
      <c r="DP508">
        <v>-17.80171463414634</v>
      </c>
      <c r="DQ508">
        <v>-5.880863414634126</v>
      </c>
      <c r="DR508">
        <v>0.5805187384051443</v>
      </c>
      <c r="DS508">
        <v>0</v>
      </c>
      <c r="DT508">
        <v>2.342758536585366</v>
      </c>
      <c r="DU508">
        <v>-0.07449574912891593</v>
      </c>
      <c r="DV508">
        <v>0.007370272047457873</v>
      </c>
      <c r="DW508">
        <v>1</v>
      </c>
      <c r="DX508">
        <v>1</v>
      </c>
      <c r="DY508">
        <v>2</v>
      </c>
      <c r="DZ508" t="s">
        <v>363</v>
      </c>
      <c r="EA508">
        <v>3.22965</v>
      </c>
      <c r="EB508">
        <v>2.70445</v>
      </c>
      <c r="EC508">
        <v>0.043854</v>
      </c>
      <c r="ED508">
        <v>0.047918</v>
      </c>
      <c r="EE508">
        <v>0.0861116</v>
      </c>
      <c r="EF508">
        <v>0.0772969</v>
      </c>
      <c r="EG508">
        <v>31344.4</v>
      </c>
      <c r="EH508">
        <v>30388.3</v>
      </c>
      <c r="EI508">
        <v>31402.3</v>
      </c>
      <c r="EJ508">
        <v>30267</v>
      </c>
      <c r="EK508">
        <v>38445</v>
      </c>
      <c r="EL508">
        <v>36927.7</v>
      </c>
      <c r="EM508">
        <v>44015.5</v>
      </c>
      <c r="EN508">
        <v>42262.3</v>
      </c>
      <c r="EO508">
        <v>2.10352</v>
      </c>
      <c r="EP508">
        <v>1.8351</v>
      </c>
      <c r="EQ508">
        <v>0.0210106</v>
      </c>
      <c r="ER508">
        <v>0</v>
      </c>
      <c r="ES508">
        <v>24.6721</v>
      </c>
      <c r="ET508">
        <v>999.9</v>
      </c>
      <c r="EU508">
        <v>69.8</v>
      </c>
      <c r="EV508">
        <v>26.2</v>
      </c>
      <c r="EW508">
        <v>24.4365</v>
      </c>
      <c r="EX508">
        <v>61.5201</v>
      </c>
      <c r="EY508">
        <v>24.4431</v>
      </c>
      <c r="EZ508">
        <v>1</v>
      </c>
      <c r="FA508">
        <v>0.0599136</v>
      </c>
      <c r="FB508">
        <v>2.18807</v>
      </c>
      <c r="FC508">
        <v>20.1854</v>
      </c>
      <c r="FD508">
        <v>5.21684</v>
      </c>
      <c r="FE508">
        <v>11.998</v>
      </c>
      <c r="FF508">
        <v>4.96365</v>
      </c>
      <c r="FG508">
        <v>3.29573</v>
      </c>
      <c r="FH508">
        <v>9999</v>
      </c>
      <c r="FI508">
        <v>9999</v>
      </c>
      <c r="FJ508">
        <v>9999</v>
      </c>
      <c r="FK508">
        <v>149.3</v>
      </c>
      <c r="FL508">
        <v>4.97092</v>
      </c>
      <c r="FM508">
        <v>1.86768</v>
      </c>
      <c r="FN508">
        <v>1.85904</v>
      </c>
      <c r="FO508">
        <v>1.8652</v>
      </c>
      <c r="FP508">
        <v>1.8631</v>
      </c>
      <c r="FQ508">
        <v>1.86447</v>
      </c>
      <c r="FR508">
        <v>1.85989</v>
      </c>
      <c r="FS508">
        <v>1.86401</v>
      </c>
      <c r="FT508">
        <v>0</v>
      </c>
      <c r="FU508">
        <v>0</v>
      </c>
      <c r="FV508">
        <v>0</v>
      </c>
      <c r="FW508">
        <v>0</v>
      </c>
      <c r="FX508" t="s">
        <v>364</v>
      </c>
      <c r="FY508" t="s">
        <v>365</v>
      </c>
      <c r="FZ508" t="s">
        <v>366</v>
      </c>
      <c r="GA508" t="s">
        <v>366</v>
      </c>
      <c r="GB508" t="s">
        <v>366</v>
      </c>
      <c r="GC508" t="s">
        <v>366</v>
      </c>
      <c r="GD508">
        <v>0</v>
      </c>
      <c r="GE508">
        <v>100</v>
      </c>
      <c r="GF508">
        <v>100</v>
      </c>
      <c r="GG508">
        <v>-3.928</v>
      </c>
      <c r="GH508">
        <v>-0.0902</v>
      </c>
      <c r="GI508">
        <v>-2.868309889394353</v>
      </c>
      <c r="GJ508">
        <v>-0.006773961979547998</v>
      </c>
      <c r="GK508">
        <v>-8.296070481250098E-08</v>
      </c>
      <c r="GL508">
        <v>3.322967193956903E-10</v>
      </c>
      <c r="GM508">
        <v>-0.07871069313407227</v>
      </c>
      <c r="GN508">
        <v>-0.00208336341840114</v>
      </c>
      <c r="GO508">
        <v>8.801746095907445E-05</v>
      </c>
      <c r="GP508">
        <v>-2.677693255255651E-07</v>
      </c>
      <c r="GQ508">
        <v>3</v>
      </c>
      <c r="GR508">
        <v>2052</v>
      </c>
      <c r="GS508">
        <v>2</v>
      </c>
      <c r="GT508">
        <v>18</v>
      </c>
      <c r="GU508">
        <v>81.5</v>
      </c>
      <c r="GV508">
        <v>81.5</v>
      </c>
      <c r="GW508">
        <v>0.588379</v>
      </c>
      <c r="GX508">
        <v>2.41089</v>
      </c>
      <c r="GY508">
        <v>1.44897</v>
      </c>
      <c r="GZ508">
        <v>2.32056</v>
      </c>
      <c r="HA508">
        <v>1.55151</v>
      </c>
      <c r="HB508">
        <v>2.25586</v>
      </c>
      <c r="HC508">
        <v>31.6517</v>
      </c>
      <c r="HD508">
        <v>14.1583</v>
      </c>
      <c r="HE508">
        <v>18</v>
      </c>
      <c r="HF508">
        <v>591.629</v>
      </c>
      <c r="HG508">
        <v>423.252</v>
      </c>
      <c r="HH508">
        <v>21.7176</v>
      </c>
      <c r="HI508">
        <v>27.6771</v>
      </c>
      <c r="HJ508">
        <v>30.0006</v>
      </c>
      <c r="HK508">
        <v>27.6236</v>
      </c>
      <c r="HL508">
        <v>27.5537</v>
      </c>
      <c r="HM508">
        <v>11.8228</v>
      </c>
      <c r="HN508">
        <v>48.5406</v>
      </c>
      <c r="HO508">
        <v>0</v>
      </c>
      <c r="HP508">
        <v>21.7124</v>
      </c>
      <c r="HQ508">
        <v>190.548</v>
      </c>
      <c r="HR508">
        <v>14.3013</v>
      </c>
      <c r="HS508">
        <v>99.6619</v>
      </c>
      <c r="HT508">
        <v>100.988</v>
      </c>
    </row>
    <row r="509" spans="1:228">
      <c r="A509">
        <v>493</v>
      </c>
      <c r="B509">
        <v>1728495850.1</v>
      </c>
      <c r="C509">
        <v>4912.599999904633</v>
      </c>
      <c r="D509" t="s">
        <v>1357</v>
      </c>
      <c r="E509" t="s">
        <v>1358</v>
      </c>
      <c r="F509">
        <v>5</v>
      </c>
      <c r="G509" t="s">
        <v>357</v>
      </c>
      <c r="H509" t="s">
        <v>1090</v>
      </c>
      <c r="I509" t="s">
        <v>359</v>
      </c>
      <c r="J509" t="s">
        <v>1330</v>
      </c>
      <c r="K509">
        <v>1728495842.314285</v>
      </c>
      <c r="L509">
        <f>(M509)/1000</f>
        <v>0</v>
      </c>
      <c r="M509">
        <f>IF(BH509, AP509, AJ509)</f>
        <v>0</v>
      </c>
      <c r="N509">
        <f>IF(BH509, AK509, AI509)</f>
        <v>0</v>
      </c>
      <c r="O509">
        <f>BJ509 - IF(AW509&gt;1, N509*BD509*100.0/(AY509), 0)</f>
        <v>0</v>
      </c>
      <c r="P509">
        <f>((V509-L509/2)*O509-N509)/(V509+L509/2)</f>
        <v>0</v>
      </c>
      <c r="Q509">
        <f>P509*(BQ509+BR509)/1000.0</f>
        <v>0</v>
      </c>
      <c r="R509">
        <f>(BJ509 - IF(AW509&gt;1, N509*BD509*100.0/(AY509), 0))*(BQ509+BR509)/1000.0</f>
        <v>0</v>
      </c>
      <c r="S509">
        <f>2.0/((1/U509-1/T509)+SIGN(U509)*SQRT((1/U509-1/T509)*(1/U509-1/T509) + 4*BE509/((BE509+1)*(BE509+1))*(2*1/U509*1/T509-1/T509*1/T509)))</f>
        <v>0</v>
      </c>
      <c r="T509">
        <f>IF(LEFT(BF509,1)&lt;&gt;"0",IF(LEFT(BF509,1)="1",3.0,BG509),$D$5+$E$5*(BX509*BQ509/($K$5*1000))+$F$5*(BX509*BQ509/($K$5*1000))*MAX(MIN(BD509,$J$5),$I$5)*MAX(MIN(BD509,$J$5),$I$5)+$G$5*MAX(MIN(BD509,$J$5),$I$5)*(BX509*BQ509/($K$5*1000))+$H$5*(BX509*BQ509/($K$5*1000))*(BX509*BQ509/($K$5*1000)))</f>
        <v>0</v>
      </c>
      <c r="U509">
        <f>L509*(1000-(1000*0.61365*exp(17.502*Y509/(240.97+Y509))/(BQ509+BR509)+BL509)/2)/(1000*0.61365*exp(17.502*Y509/(240.97+Y509))/(BQ509+BR509)-BL509)</f>
        <v>0</v>
      </c>
      <c r="V509">
        <f>1/((BE509+1)/(S509/1.6)+1/(T509/1.37)) + BE509/((BE509+1)/(S509/1.6) + BE509/(T509/1.37))</f>
        <v>0</v>
      </c>
      <c r="W509">
        <f>(AZ509*BC509)</f>
        <v>0</v>
      </c>
      <c r="X509">
        <f>(BS509+(W509+2*0.95*5.67E-8*(((BS509+$B$7)+273)^4-(BS509+273)^4)-44100*L509)/(1.84*29.3*T509+8*0.95*5.67E-8*(BS509+273)^3))</f>
        <v>0</v>
      </c>
      <c r="Y509">
        <f>($C$7*BT509+$D$7*BU509+$E$7*X509)</f>
        <v>0</v>
      </c>
      <c r="Z509">
        <f>0.61365*exp(17.502*Y509/(240.97+Y509))</f>
        <v>0</v>
      </c>
      <c r="AA509">
        <f>(AB509/AC509*100)</f>
        <v>0</v>
      </c>
      <c r="AB509">
        <f>BL509*(BQ509+BR509)/1000</f>
        <v>0</v>
      </c>
      <c r="AC509">
        <f>0.61365*exp(17.502*BS509/(240.97+BS509))</f>
        <v>0</v>
      </c>
      <c r="AD509">
        <f>(Z509-BL509*(BQ509+BR509)/1000)</f>
        <v>0</v>
      </c>
      <c r="AE509">
        <f>(-L509*44100)</f>
        <v>0</v>
      </c>
      <c r="AF509">
        <f>2*29.3*T509*0.92*(BS509-Y509)</f>
        <v>0</v>
      </c>
      <c r="AG509">
        <f>2*0.95*5.67E-8*(((BS509+$B$7)+273)^4-(Y509+273)^4)</f>
        <v>0</v>
      </c>
      <c r="AH509">
        <f>W509+AG509+AE509+AF509</f>
        <v>0</v>
      </c>
      <c r="AI509">
        <f>BP509*AW509*(BK509-BJ509*(1000-AW509*BM509)/(1000-AW509*BL509))/(100*BD509)</f>
        <v>0</v>
      </c>
      <c r="AJ509">
        <f>1000*BP509*AW509*(BL509-BM509)/(100*BD509*(1000-AW509*BL509))</f>
        <v>0</v>
      </c>
      <c r="AK509">
        <f>(AL509 - AM509 - BQ509*1E3/(8.314*(BS509+273.15)) * AO509/BP509 * AN509) * BP509/(100*BD509) * (1000 - BM509)/1000</f>
        <v>0</v>
      </c>
      <c r="AL509">
        <v>180.4630700951196</v>
      </c>
      <c r="AM509">
        <v>166.1336666666666</v>
      </c>
      <c r="AN509">
        <v>2.481961008890451</v>
      </c>
      <c r="AO509">
        <v>66.78338051299083</v>
      </c>
      <c r="AP509">
        <f>(AR509 - AQ509 + BQ509*1E3/(8.314*(BS509+273.15)) * AT509/BP509 * AS509) * BP509/(100*BD509) * 1000/(1000 - AR509)</f>
        <v>0</v>
      </c>
      <c r="AQ509">
        <v>14.33303852786741</v>
      </c>
      <c r="AR509">
        <v>16.65691636363636</v>
      </c>
      <c r="AS509">
        <v>-3.883588161312486E-06</v>
      </c>
      <c r="AT509">
        <v>79.57190489218569</v>
      </c>
      <c r="AU509">
        <v>0</v>
      </c>
      <c r="AV509">
        <v>0</v>
      </c>
      <c r="AW509">
        <f>IF(AU509*$H$13&gt;=AY509,1.0,(AY509/(AY509-AU509*$H$13)))</f>
        <v>0</v>
      </c>
      <c r="AX509">
        <f>(AW509-1)*100</f>
        <v>0</v>
      </c>
      <c r="AY509">
        <f>MAX(0,($B$13+$C$13*BX509)/(1+$D$13*BX509)*BQ509/(BS509+273)*$E$13)</f>
        <v>0</v>
      </c>
      <c r="AZ509">
        <f>$B$11*BY509+$C$11*BZ509+$F$11*CK509*(1-CN509)</f>
        <v>0</v>
      </c>
      <c r="BA509">
        <f>AZ509*BB509</f>
        <v>0</v>
      </c>
      <c r="BB509">
        <f>($B$11*$D$9+$C$11*$D$9+$F$11*((CX509+CP509)/MAX(CX509+CP509+CY509, 0.1)*$I$9+CY509/MAX(CX509+CP509+CY509, 0.1)*$J$9))/($B$11+$C$11+$F$11)</f>
        <v>0</v>
      </c>
      <c r="BC509">
        <f>($B$11*$K$9+$C$11*$K$9+$F$11*((CX509+CP509)/MAX(CX509+CP509+CY509, 0.1)*$P$9+CY509/MAX(CX509+CP509+CY509, 0.1)*$Q$9))/($B$11+$C$11+$F$11)</f>
        <v>0</v>
      </c>
      <c r="BD509">
        <v>6</v>
      </c>
      <c r="BE509">
        <v>0.5</v>
      </c>
      <c r="BF509" t="s">
        <v>361</v>
      </c>
      <c r="BG509">
        <v>2</v>
      </c>
      <c r="BH509" t="b">
        <v>1</v>
      </c>
      <c r="BI509">
        <v>1728495842.314285</v>
      </c>
      <c r="BJ509">
        <v>145.6656071428571</v>
      </c>
      <c r="BK509">
        <v>164.3134642857143</v>
      </c>
      <c r="BL509">
        <v>16.65583571428571</v>
      </c>
      <c r="BM509">
        <v>14.32465</v>
      </c>
      <c r="BN509">
        <v>149.5476071428571</v>
      </c>
      <c r="BO509">
        <v>16.74601071428571</v>
      </c>
      <c r="BP509">
        <v>599.9848928571429</v>
      </c>
      <c r="BQ509">
        <v>97.52236785714285</v>
      </c>
      <c r="BR509">
        <v>0.09992220357142856</v>
      </c>
      <c r="BS509">
        <v>25.37289285714285</v>
      </c>
      <c r="BT509">
        <v>25.01524285714286</v>
      </c>
      <c r="BU509">
        <v>999.9000000000002</v>
      </c>
      <c r="BV509">
        <v>0</v>
      </c>
      <c r="BW509">
        <v>0</v>
      </c>
      <c r="BX509">
        <v>10004.15357142857</v>
      </c>
      <c r="BY509">
        <v>0</v>
      </c>
      <c r="BZ509">
        <v>84.92045714285716</v>
      </c>
      <c r="CA509">
        <v>-18.64795357142857</v>
      </c>
      <c r="CB509">
        <v>148.1328928571428</v>
      </c>
      <c r="CC509">
        <v>166.7016428571429</v>
      </c>
      <c r="CD509">
        <v>2.331173928571428</v>
      </c>
      <c r="CE509">
        <v>164.3134642857143</v>
      </c>
      <c r="CF509">
        <v>14.32465</v>
      </c>
      <c r="CG509">
        <v>1.624315714285714</v>
      </c>
      <c r="CH509">
        <v>1.396973928571429</v>
      </c>
      <c r="CI509">
        <v>14.19143214285714</v>
      </c>
      <c r="CJ509">
        <v>11.884825</v>
      </c>
      <c r="CK509">
        <v>1600.045</v>
      </c>
      <c r="CL509">
        <v>0.6920077142857141</v>
      </c>
      <c r="CM509">
        <v>0.3079922857142857</v>
      </c>
      <c r="CN509">
        <v>0</v>
      </c>
      <c r="CO509">
        <v>2.191628571428572</v>
      </c>
      <c r="CP509">
        <v>0</v>
      </c>
      <c r="CQ509">
        <v>8677.684999999999</v>
      </c>
      <c r="CR509">
        <v>13790.625</v>
      </c>
      <c r="CS509">
        <v>37.43257142857142</v>
      </c>
      <c r="CT509">
        <v>38.625</v>
      </c>
      <c r="CU509">
        <v>37.98875</v>
      </c>
      <c r="CV509">
        <v>37.01107142857143</v>
      </c>
      <c r="CW509">
        <v>36.8255</v>
      </c>
      <c r="CX509">
        <v>1107.245</v>
      </c>
      <c r="CY509">
        <v>492.8</v>
      </c>
      <c r="CZ509">
        <v>0</v>
      </c>
      <c r="DA509">
        <v>1728495907</v>
      </c>
      <c r="DB509">
        <v>0</v>
      </c>
      <c r="DC509">
        <v>1728490956.5</v>
      </c>
      <c r="DD509" t="s">
        <v>362</v>
      </c>
      <c r="DE509">
        <v>1728490952.5</v>
      </c>
      <c r="DF509">
        <v>1728490956.5</v>
      </c>
      <c r="DG509">
        <v>1</v>
      </c>
      <c r="DH509">
        <v>-0.065</v>
      </c>
      <c r="DI509">
        <v>-0.008</v>
      </c>
      <c r="DJ509">
        <v>-3.246</v>
      </c>
      <c r="DK509">
        <v>-0.091</v>
      </c>
      <c r="DL509">
        <v>52</v>
      </c>
      <c r="DM509">
        <v>15</v>
      </c>
      <c r="DN509">
        <v>0.25</v>
      </c>
      <c r="DO509">
        <v>0.13</v>
      </c>
      <c r="DP509">
        <v>-18.38856341463415</v>
      </c>
      <c r="DQ509">
        <v>-5.750038327526125</v>
      </c>
      <c r="DR509">
        <v>0.5676492767056414</v>
      </c>
      <c r="DS509">
        <v>0</v>
      </c>
      <c r="DT509">
        <v>2.334792195121951</v>
      </c>
      <c r="DU509">
        <v>-0.08362682926828877</v>
      </c>
      <c r="DV509">
        <v>0.008309871741018089</v>
      </c>
      <c r="DW509">
        <v>1</v>
      </c>
      <c r="DX509">
        <v>1</v>
      </c>
      <c r="DY509">
        <v>2</v>
      </c>
      <c r="DZ509" t="s">
        <v>363</v>
      </c>
      <c r="EA509">
        <v>3.22956</v>
      </c>
      <c r="EB509">
        <v>2.70462</v>
      </c>
      <c r="EC509">
        <v>0.0470215</v>
      </c>
      <c r="ED509">
        <v>0.0511187</v>
      </c>
      <c r="EE509">
        <v>0.086116</v>
      </c>
      <c r="EF509">
        <v>0.0773325</v>
      </c>
      <c r="EG509">
        <v>31240.7</v>
      </c>
      <c r="EH509">
        <v>30285.9</v>
      </c>
      <c r="EI509">
        <v>31402.5</v>
      </c>
      <c r="EJ509">
        <v>30266.8</v>
      </c>
      <c r="EK509">
        <v>38444.9</v>
      </c>
      <c r="EL509">
        <v>36926.4</v>
      </c>
      <c r="EM509">
        <v>44015.5</v>
      </c>
      <c r="EN509">
        <v>42262.3</v>
      </c>
      <c r="EO509">
        <v>2.10348</v>
      </c>
      <c r="EP509">
        <v>1.83512</v>
      </c>
      <c r="EQ509">
        <v>0.0204518</v>
      </c>
      <c r="ER509">
        <v>0</v>
      </c>
      <c r="ES509">
        <v>24.6721</v>
      </c>
      <c r="ET509">
        <v>999.9</v>
      </c>
      <c r="EU509">
        <v>69.8</v>
      </c>
      <c r="EV509">
        <v>26.3</v>
      </c>
      <c r="EW509">
        <v>24.5842</v>
      </c>
      <c r="EX509">
        <v>60.9601</v>
      </c>
      <c r="EY509">
        <v>24.367</v>
      </c>
      <c r="EZ509">
        <v>1</v>
      </c>
      <c r="FA509">
        <v>0.0604014</v>
      </c>
      <c r="FB509">
        <v>2.19258</v>
      </c>
      <c r="FC509">
        <v>20.1854</v>
      </c>
      <c r="FD509">
        <v>5.21759</v>
      </c>
      <c r="FE509">
        <v>11.998</v>
      </c>
      <c r="FF509">
        <v>4.9636</v>
      </c>
      <c r="FG509">
        <v>3.29573</v>
      </c>
      <c r="FH509">
        <v>9999</v>
      </c>
      <c r="FI509">
        <v>9999</v>
      </c>
      <c r="FJ509">
        <v>9999</v>
      </c>
      <c r="FK509">
        <v>149.3</v>
      </c>
      <c r="FL509">
        <v>4.97096</v>
      </c>
      <c r="FM509">
        <v>1.86768</v>
      </c>
      <c r="FN509">
        <v>1.85904</v>
      </c>
      <c r="FO509">
        <v>1.86521</v>
      </c>
      <c r="FP509">
        <v>1.8631</v>
      </c>
      <c r="FQ509">
        <v>1.86447</v>
      </c>
      <c r="FR509">
        <v>1.85989</v>
      </c>
      <c r="FS509">
        <v>1.86401</v>
      </c>
      <c r="FT509">
        <v>0</v>
      </c>
      <c r="FU509">
        <v>0</v>
      </c>
      <c r="FV509">
        <v>0</v>
      </c>
      <c r="FW509">
        <v>0</v>
      </c>
      <c r="FX509" t="s">
        <v>364</v>
      </c>
      <c r="FY509" t="s">
        <v>365</v>
      </c>
      <c r="FZ509" t="s">
        <v>366</v>
      </c>
      <c r="GA509" t="s">
        <v>366</v>
      </c>
      <c r="GB509" t="s">
        <v>366</v>
      </c>
      <c r="GC509" t="s">
        <v>366</v>
      </c>
      <c r="GD509">
        <v>0</v>
      </c>
      <c r="GE509">
        <v>100</v>
      </c>
      <c r="GF509">
        <v>100</v>
      </c>
      <c r="GG509">
        <v>-4.011</v>
      </c>
      <c r="GH509">
        <v>-0.0902</v>
      </c>
      <c r="GI509">
        <v>-2.868309889394353</v>
      </c>
      <c r="GJ509">
        <v>-0.006773961979547998</v>
      </c>
      <c r="GK509">
        <v>-8.296070481250098E-08</v>
      </c>
      <c r="GL509">
        <v>3.322967193956903E-10</v>
      </c>
      <c r="GM509">
        <v>-0.07871069313407227</v>
      </c>
      <c r="GN509">
        <v>-0.00208336341840114</v>
      </c>
      <c r="GO509">
        <v>8.801746095907445E-05</v>
      </c>
      <c r="GP509">
        <v>-2.677693255255651E-07</v>
      </c>
      <c r="GQ509">
        <v>3</v>
      </c>
      <c r="GR509">
        <v>2052</v>
      </c>
      <c r="GS509">
        <v>2</v>
      </c>
      <c r="GT509">
        <v>18</v>
      </c>
      <c r="GU509">
        <v>81.59999999999999</v>
      </c>
      <c r="GV509">
        <v>81.59999999999999</v>
      </c>
      <c r="GW509">
        <v>0.616455</v>
      </c>
      <c r="GX509">
        <v>2.41089</v>
      </c>
      <c r="GY509">
        <v>1.44775</v>
      </c>
      <c r="GZ509">
        <v>2.32056</v>
      </c>
      <c r="HA509">
        <v>1.55151</v>
      </c>
      <c r="HB509">
        <v>2.3877</v>
      </c>
      <c r="HC509">
        <v>31.6736</v>
      </c>
      <c r="HD509">
        <v>14.1758</v>
      </c>
      <c r="HE509">
        <v>18</v>
      </c>
      <c r="HF509">
        <v>591.655</v>
      </c>
      <c r="HG509">
        <v>423.308</v>
      </c>
      <c r="HH509">
        <v>21.7005</v>
      </c>
      <c r="HI509">
        <v>27.6834</v>
      </c>
      <c r="HJ509">
        <v>30.0006</v>
      </c>
      <c r="HK509">
        <v>27.6297</v>
      </c>
      <c r="HL509">
        <v>27.5593</v>
      </c>
      <c r="HM509">
        <v>12.3892</v>
      </c>
      <c r="HN509">
        <v>48.5406</v>
      </c>
      <c r="HO509">
        <v>0</v>
      </c>
      <c r="HP509">
        <v>21.6959</v>
      </c>
      <c r="HQ509">
        <v>205.574</v>
      </c>
      <c r="HR509">
        <v>14.3015</v>
      </c>
      <c r="HS509">
        <v>99.6622</v>
      </c>
      <c r="HT509">
        <v>100.988</v>
      </c>
    </row>
    <row r="510" spans="1:228">
      <c r="A510">
        <v>494</v>
      </c>
      <c r="B510">
        <v>1728495855.1</v>
      </c>
      <c r="C510">
        <v>4917.599999904633</v>
      </c>
      <c r="D510" t="s">
        <v>1359</v>
      </c>
      <c r="E510" t="s">
        <v>1360</v>
      </c>
      <c r="F510">
        <v>5</v>
      </c>
      <c r="G510" t="s">
        <v>357</v>
      </c>
      <c r="H510" t="s">
        <v>1090</v>
      </c>
      <c r="I510" t="s">
        <v>359</v>
      </c>
      <c r="J510" t="s">
        <v>1330</v>
      </c>
      <c r="K510">
        <v>1728495847.6</v>
      </c>
      <c r="L510">
        <f>(M510)/1000</f>
        <v>0</v>
      </c>
      <c r="M510">
        <f>IF(BH510, AP510, AJ510)</f>
        <v>0</v>
      </c>
      <c r="N510">
        <f>IF(BH510, AK510, AI510)</f>
        <v>0</v>
      </c>
      <c r="O510">
        <f>BJ510 - IF(AW510&gt;1, N510*BD510*100.0/(AY510), 0)</f>
        <v>0</v>
      </c>
      <c r="P510">
        <f>((V510-L510/2)*O510-N510)/(V510+L510/2)</f>
        <v>0</v>
      </c>
      <c r="Q510">
        <f>P510*(BQ510+BR510)/1000.0</f>
        <v>0</v>
      </c>
      <c r="R510">
        <f>(BJ510 - IF(AW510&gt;1, N510*BD510*100.0/(AY510), 0))*(BQ510+BR510)/1000.0</f>
        <v>0</v>
      </c>
      <c r="S510">
        <f>2.0/((1/U510-1/T510)+SIGN(U510)*SQRT((1/U510-1/T510)*(1/U510-1/T510) + 4*BE510/((BE510+1)*(BE510+1))*(2*1/U510*1/T510-1/T510*1/T510)))</f>
        <v>0</v>
      </c>
      <c r="T510">
        <f>IF(LEFT(BF510,1)&lt;&gt;"0",IF(LEFT(BF510,1)="1",3.0,BG510),$D$5+$E$5*(BX510*BQ510/($K$5*1000))+$F$5*(BX510*BQ510/($K$5*1000))*MAX(MIN(BD510,$J$5),$I$5)*MAX(MIN(BD510,$J$5),$I$5)+$G$5*MAX(MIN(BD510,$J$5),$I$5)*(BX510*BQ510/($K$5*1000))+$H$5*(BX510*BQ510/($K$5*1000))*(BX510*BQ510/($K$5*1000)))</f>
        <v>0</v>
      </c>
      <c r="U510">
        <f>L510*(1000-(1000*0.61365*exp(17.502*Y510/(240.97+Y510))/(BQ510+BR510)+BL510)/2)/(1000*0.61365*exp(17.502*Y510/(240.97+Y510))/(BQ510+BR510)-BL510)</f>
        <v>0</v>
      </c>
      <c r="V510">
        <f>1/((BE510+1)/(S510/1.6)+1/(T510/1.37)) + BE510/((BE510+1)/(S510/1.6) + BE510/(T510/1.37))</f>
        <v>0</v>
      </c>
      <c r="W510">
        <f>(AZ510*BC510)</f>
        <v>0</v>
      </c>
      <c r="X510">
        <f>(BS510+(W510+2*0.95*5.67E-8*(((BS510+$B$7)+273)^4-(BS510+273)^4)-44100*L510)/(1.84*29.3*T510+8*0.95*5.67E-8*(BS510+273)^3))</f>
        <v>0</v>
      </c>
      <c r="Y510">
        <f>($C$7*BT510+$D$7*BU510+$E$7*X510)</f>
        <v>0</v>
      </c>
      <c r="Z510">
        <f>0.61365*exp(17.502*Y510/(240.97+Y510))</f>
        <v>0</v>
      </c>
      <c r="AA510">
        <f>(AB510/AC510*100)</f>
        <v>0</v>
      </c>
      <c r="AB510">
        <f>BL510*(BQ510+BR510)/1000</f>
        <v>0</v>
      </c>
      <c r="AC510">
        <f>0.61365*exp(17.502*BS510/(240.97+BS510))</f>
        <v>0</v>
      </c>
      <c r="AD510">
        <f>(Z510-BL510*(BQ510+BR510)/1000)</f>
        <v>0</v>
      </c>
      <c r="AE510">
        <f>(-L510*44100)</f>
        <v>0</v>
      </c>
      <c r="AF510">
        <f>2*29.3*T510*0.92*(BS510-Y510)</f>
        <v>0</v>
      </c>
      <c r="AG510">
        <f>2*0.95*5.67E-8*(((BS510+$B$7)+273)^4-(Y510+273)^4)</f>
        <v>0</v>
      </c>
      <c r="AH510">
        <f>W510+AG510+AE510+AF510</f>
        <v>0</v>
      </c>
      <c r="AI510">
        <f>BP510*AW510*(BK510-BJ510*(1000-AW510*BM510)/(1000-AW510*BL510))/(100*BD510)</f>
        <v>0</v>
      </c>
      <c r="AJ510">
        <f>1000*BP510*AW510*(BL510-BM510)/(100*BD510*(1000-AW510*BL510))</f>
        <v>0</v>
      </c>
      <c r="AK510">
        <f>(AL510 - AM510 - BQ510*1E3/(8.314*(BS510+273.15)) * AO510/BP510 * AN510) * BP510/(100*BD510) * (1000 - BM510)/1000</f>
        <v>0</v>
      </c>
      <c r="AL510">
        <v>193.12273632394</v>
      </c>
      <c r="AM510">
        <v>178.4606666666666</v>
      </c>
      <c r="AN510">
        <v>2.463803135549949</v>
      </c>
      <c r="AO510">
        <v>66.78338051299083</v>
      </c>
      <c r="AP510">
        <f>(AR510 - AQ510 + BQ510*1E3/(8.314*(BS510+273.15)) * AT510/BP510 * AS510) * BP510/(100*BD510) * 1000/(1000 - AR510)</f>
        <v>0</v>
      </c>
      <c r="AQ510">
        <v>14.34296830263663</v>
      </c>
      <c r="AR510">
        <v>16.65481818181818</v>
      </c>
      <c r="AS510">
        <v>-1.980813336543186E-05</v>
      </c>
      <c r="AT510">
        <v>79.57190489218569</v>
      </c>
      <c r="AU510">
        <v>0</v>
      </c>
      <c r="AV510">
        <v>0</v>
      </c>
      <c r="AW510">
        <f>IF(AU510*$H$13&gt;=AY510,1.0,(AY510/(AY510-AU510*$H$13)))</f>
        <v>0</v>
      </c>
      <c r="AX510">
        <f>(AW510-1)*100</f>
        <v>0</v>
      </c>
      <c r="AY510">
        <f>MAX(0,($B$13+$C$13*BX510)/(1+$D$13*BX510)*BQ510/(BS510+273)*$E$13)</f>
        <v>0</v>
      </c>
      <c r="AZ510">
        <f>$B$11*BY510+$C$11*BZ510+$F$11*CK510*(1-CN510)</f>
        <v>0</v>
      </c>
      <c r="BA510">
        <f>AZ510*BB510</f>
        <v>0</v>
      </c>
      <c r="BB510">
        <f>($B$11*$D$9+$C$11*$D$9+$F$11*((CX510+CP510)/MAX(CX510+CP510+CY510, 0.1)*$I$9+CY510/MAX(CX510+CP510+CY510, 0.1)*$J$9))/($B$11+$C$11+$F$11)</f>
        <v>0</v>
      </c>
      <c r="BC510">
        <f>($B$11*$K$9+$C$11*$K$9+$F$11*((CX510+CP510)/MAX(CX510+CP510+CY510, 0.1)*$P$9+CY510/MAX(CX510+CP510+CY510, 0.1)*$Q$9))/($B$11+$C$11+$F$11)</f>
        <v>0</v>
      </c>
      <c r="BD510">
        <v>6</v>
      </c>
      <c r="BE510">
        <v>0.5</v>
      </c>
      <c r="BF510" t="s">
        <v>361</v>
      </c>
      <c r="BG510">
        <v>2</v>
      </c>
      <c r="BH510" t="b">
        <v>1</v>
      </c>
      <c r="BI510">
        <v>1728495847.6</v>
      </c>
      <c r="BJ510">
        <v>158.4922222222222</v>
      </c>
      <c r="BK510">
        <v>177.6070370370371</v>
      </c>
      <c r="BL510">
        <v>16.65611111111111</v>
      </c>
      <c r="BM510">
        <v>14.33403333333333</v>
      </c>
      <c r="BN510">
        <v>162.4617777777777</v>
      </c>
      <c r="BO510">
        <v>16.74628518518519</v>
      </c>
      <c r="BP510">
        <v>599.985962962963</v>
      </c>
      <c r="BQ510">
        <v>97.52195555555555</v>
      </c>
      <c r="BR510">
        <v>0.09999012222222221</v>
      </c>
      <c r="BS510">
        <v>25.37016296296296</v>
      </c>
      <c r="BT510">
        <v>25.01168888888889</v>
      </c>
      <c r="BU510">
        <v>999.9000000000001</v>
      </c>
      <c r="BV510">
        <v>0</v>
      </c>
      <c r="BW510">
        <v>0</v>
      </c>
      <c r="BX510">
        <v>10012.86962962963</v>
      </c>
      <c r="BY510">
        <v>0</v>
      </c>
      <c r="BZ510">
        <v>85.17961481481483</v>
      </c>
      <c r="CA510">
        <v>-19.11474074074074</v>
      </c>
      <c r="CB510">
        <v>161.1768518518519</v>
      </c>
      <c r="CC510">
        <v>180.1900370370371</v>
      </c>
      <c r="CD510">
        <v>2.322067407407407</v>
      </c>
      <c r="CE510">
        <v>177.6070370370371</v>
      </c>
      <c r="CF510">
        <v>14.33403333333333</v>
      </c>
      <c r="CG510">
        <v>1.624335925925926</v>
      </c>
      <c r="CH510">
        <v>1.397884074074074</v>
      </c>
      <c r="CI510">
        <v>14.19162592592593</v>
      </c>
      <c r="CJ510">
        <v>11.89468518518519</v>
      </c>
      <c r="CK510">
        <v>1600.001851851852</v>
      </c>
      <c r="CL510">
        <v>0.6920014814814813</v>
      </c>
      <c r="CM510">
        <v>0.3079985185185186</v>
      </c>
      <c r="CN510">
        <v>0</v>
      </c>
      <c r="CO510">
        <v>2.255740740740741</v>
      </c>
      <c r="CP510">
        <v>0</v>
      </c>
      <c r="CQ510">
        <v>8657.872222222222</v>
      </c>
      <c r="CR510">
        <v>13790.21111111111</v>
      </c>
      <c r="CS510">
        <v>37.41174074074074</v>
      </c>
      <c r="CT510">
        <v>38.625</v>
      </c>
      <c r="CU510">
        <v>37.97433333333333</v>
      </c>
      <c r="CV510">
        <v>37</v>
      </c>
      <c r="CW510">
        <v>36.812</v>
      </c>
      <c r="CX510">
        <v>1107.204444444444</v>
      </c>
      <c r="CY510">
        <v>492.7974074074074</v>
      </c>
      <c r="CZ510">
        <v>0</v>
      </c>
      <c r="DA510">
        <v>1728495911.8</v>
      </c>
      <c r="DB510">
        <v>0</v>
      </c>
      <c r="DC510">
        <v>1728490956.5</v>
      </c>
      <c r="DD510" t="s">
        <v>362</v>
      </c>
      <c r="DE510">
        <v>1728490952.5</v>
      </c>
      <c r="DF510">
        <v>1728490956.5</v>
      </c>
      <c r="DG510">
        <v>1</v>
      </c>
      <c r="DH510">
        <v>-0.065</v>
      </c>
      <c r="DI510">
        <v>-0.008</v>
      </c>
      <c r="DJ510">
        <v>-3.246</v>
      </c>
      <c r="DK510">
        <v>-0.091</v>
      </c>
      <c r="DL510">
        <v>52</v>
      </c>
      <c r="DM510">
        <v>15</v>
      </c>
      <c r="DN510">
        <v>0.25</v>
      </c>
      <c r="DO510">
        <v>0.13</v>
      </c>
      <c r="DP510">
        <v>-18.74908292682927</v>
      </c>
      <c r="DQ510">
        <v>-5.476883623693418</v>
      </c>
      <c r="DR510">
        <v>0.5417635524670127</v>
      </c>
      <c r="DS510">
        <v>0</v>
      </c>
      <c r="DT510">
        <v>2.32869756097561</v>
      </c>
      <c r="DU510">
        <v>-0.09611958188152642</v>
      </c>
      <c r="DV510">
        <v>0.009598188289536926</v>
      </c>
      <c r="DW510">
        <v>1</v>
      </c>
      <c r="DX510">
        <v>1</v>
      </c>
      <c r="DY510">
        <v>2</v>
      </c>
      <c r="DZ510" t="s">
        <v>363</v>
      </c>
      <c r="EA510">
        <v>3.22964</v>
      </c>
      <c r="EB510">
        <v>2.70437</v>
      </c>
      <c r="EC510">
        <v>0.0501201</v>
      </c>
      <c r="ED510">
        <v>0.0542331</v>
      </c>
      <c r="EE510">
        <v>0.0861087</v>
      </c>
      <c r="EF510">
        <v>0.0773702</v>
      </c>
      <c r="EG510">
        <v>31138.5</v>
      </c>
      <c r="EH510">
        <v>30185.4</v>
      </c>
      <c r="EI510">
        <v>31401.9</v>
      </c>
      <c r="EJ510">
        <v>30265.7</v>
      </c>
      <c r="EK510">
        <v>38444.5</v>
      </c>
      <c r="EL510">
        <v>36923.8</v>
      </c>
      <c r="EM510">
        <v>44014.6</v>
      </c>
      <c r="EN510">
        <v>42261</v>
      </c>
      <c r="EO510">
        <v>2.10368</v>
      </c>
      <c r="EP510">
        <v>1.8348</v>
      </c>
      <c r="EQ510">
        <v>0.020273</v>
      </c>
      <c r="ER510">
        <v>0</v>
      </c>
      <c r="ES510">
        <v>24.6721</v>
      </c>
      <c r="ET510">
        <v>999.9</v>
      </c>
      <c r="EU510">
        <v>69.8</v>
      </c>
      <c r="EV510">
        <v>26.3</v>
      </c>
      <c r="EW510">
        <v>24.5826</v>
      </c>
      <c r="EX510">
        <v>60.7601</v>
      </c>
      <c r="EY510">
        <v>24.3389</v>
      </c>
      <c r="EZ510">
        <v>1</v>
      </c>
      <c r="FA510">
        <v>0.0607876</v>
      </c>
      <c r="FB510">
        <v>2.16958</v>
      </c>
      <c r="FC510">
        <v>20.1854</v>
      </c>
      <c r="FD510">
        <v>5.21594</v>
      </c>
      <c r="FE510">
        <v>11.998</v>
      </c>
      <c r="FF510">
        <v>4.96345</v>
      </c>
      <c r="FG510">
        <v>3.2956</v>
      </c>
      <c r="FH510">
        <v>9999</v>
      </c>
      <c r="FI510">
        <v>9999</v>
      </c>
      <c r="FJ510">
        <v>9999</v>
      </c>
      <c r="FK510">
        <v>149.3</v>
      </c>
      <c r="FL510">
        <v>4.97097</v>
      </c>
      <c r="FM510">
        <v>1.86768</v>
      </c>
      <c r="FN510">
        <v>1.85901</v>
      </c>
      <c r="FO510">
        <v>1.86517</v>
      </c>
      <c r="FP510">
        <v>1.8631</v>
      </c>
      <c r="FQ510">
        <v>1.86447</v>
      </c>
      <c r="FR510">
        <v>1.85989</v>
      </c>
      <c r="FS510">
        <v>1.86401</v>
      </c>
      <c r="FT510">
        <v>0</v>
      </c>
      <c r="FU510">
        <v>0</v>
      </c>
      <c r="FV510">
        <v>0</v>
      </c>
      <c r="FW510">
        <v>0</v>
      </c>
      <c r="FX510" t="s">
        <v>364</v>
      </c>
      <c r="FY510" t="s">
        <v>365</v>
      </c>
      <c r="FZ510" t="s">
        <v>366</v>
      </c>
      <c r="GA510" t="s">
        <v>366</v>
      </c>
      <c r="GB510" t="s">
        <v>366</v>
      </c>
      <c r="GC510" t="s">
        <v>366</v>
      </c>
      <c r="GD510">
        <v>0</v>
      </c>
      <c r="GE510">
        <v>100</v>
      </c>
      <c r="GF510">
        <v>100</v>
      </c>
      <c r="GG510">
        <v>-4.094</v>
      </c>
      <c r="GH510">
        <v>-0.0902</v>
      </c>
      <c r="GI510">
        <v>-2.868309889394353</v>
      </c>
      <c r="GJ510">
        <v>-0.006773961979547998</v>
      </c>
      <c r="GK510">
        <v>-8.296070481250098E-08</v>
      </c>
      <c r="GL510">
        <v>3.322967193956903E-10</v>
      </c>
      <c r="GM510">
        <v>-0.07871069313407227</v>
      </c>
      <c r="GN510">
        <v>-0.00208336341840114</v>
      </c>
      <c r="GO510">
        <v>8.801746095907445E-05</v>
      </c>
      <c r="GP510">
        <v>-2.677693255255651E-07</v>
      </c>
      <c r="GQ510">
        <v>3</v>
      </c>
      <c r="GR510">
        <v>2052</v>
      </c>
      <c r="GS510">
        <v>2</v>
      </c>
      <c r="GT510">
        <v>18</v>
      </c>
      <c r="GU510">
        <v>81.7</v>
      </c>
      <c r="GV510">
        <v>81.59999999999999</v>
      </c>
      <c r="GW510">
        <v>0.646973</v>
      </c>
      <c r="GX510">
        <v>2.39502</v>
      </c>
      <c r="GY510">
        <v>1.44897</v>
      </c>
      <c r="GZ510">
        <v>2.32056</v>
      </c>
      <c r="HA510">
        <v>1.55151</v>
      </c>
      <c r="HB510">
        <v>2.33765</v>
      </c>
      <c r="HC510">
        <v>31.6736</v>
      </c>
      <c r="HD510">
        <v>14.1671</v>
      </c>
      <c r="HE510">
        <v>18</v>
      </c>
      <c r="HF510">
        <v>591.856</v>
      </c>
      <c r="HG510">
        <v>423.163</v>
      </c>
      <c r="HH510">
        <v>21.6854</v>
      </c>
      <c r="HI510">
        <v>27.6906</v>
      </c>
      <c r="HJ510">
        <v>30.0005</v>
      </c>
      <c r="HK510">
        <v>27.6357</v>
      </c>
      <c r="HL510">
        <v>27.5653</v>
      </c>
      <c r="HM510">
        <v>13.0151</v>
      </c>
      <c r="HN510">
        <v>48.5406</v>
      </c>
      <c r="HO510">
        <v>0</v>
      </c>
      <c r="HP510">
        <v>21.6864</v>
      </c>
      <c r="HQ510">
        <v>215.604</v>
      </c>
      <c r="HR510">
        <v>14.3023</v>
      </c>
      <c r="HS510">
        <v>99.6602</v>
      </c>
      <c r="HT510">
        <v>100.985</v>
      </c>
    </row>
    <row r="511" spans="1:228">
      <c r="A511">
        <v>495</v>
      </c>
      <c r="B511">
        <v>1728495860.1</v>
      </c>
      <c r="C511">
        <v>4922.599999904633</v>
      </c>
      <c r="D511" t="s">
        <v>1361</v>
      </c>
      <c r="E511" t="s">
        <v>1362</v>
      </c>
      <c r="F511">
        <v>5</v>
      </c>
      <c r="G511" t="s">
        <v>357</v>
      </c>
      <c r="H511" t="s">
        <v>1090</v>
      </c>
      <c r="I511" t="s">
        <v>359</v>
      </c>
      <c r="J511" t="s">
        <v>1330</v>
      </c>
      <c r="K511">
        <v>1728495852.314285</v>
      </c>
      <c r="L511">
        <f>(M511)/1000</f>
        <v>0</v>
      </c>
      <c r="M511">
        <f>IF(BH511, AP511, AJ511)</f>
        <v>0</v>
      </c>
      <c r="N511">
        <f>IF(BH511, AK511, AI511)</f>
        <v>0</v>
      </c>
      <c r="O511">
        <f>BJ511 - IF(AW511&gt;1, N511*BD511*100.0/(AY511), 0)</f>
        <v>0</v>
      </c>
      <c r="P511">
        <f>((V511-L511/2)*O511-N511)/(V511+L511/2)</f>
        <v>0</v>
      </c>
      <c r="Q511">
        <f>P511*(BQ511+BR511)/1000.0</f>
        <v>0</v>
      </c>
      <c r="R511">
        <f>(BJ511 - IF(AW511&gt;1, N511*BD511*100.0/(AY511), 0))*(BQ511+BR511)/1000.0</f>
        <v>0</v>
      </c>
      <c r="S511">
        <f>2.0/((1/U511-1/T511)+SIGN(U511)*SQRT((1/U511-1/T511)*(1/U511-1/T511) + 4*BE511/((BE511+1)*(BE511+1))*(2*1/U511*1/T511-1/T511*1/T511)))</f>
        <v>0</v>
      </c>
      <c r="T511">
        <f>IF(LEFT(BF511,1)&lt;&gt;"0",IF(LEFT(BF511,1)="1",3.0,BG511),$D$5+$E$5*(BX511*BQ511/($K$5*1000))+$F$5*(BX511*BQ511/($K$5*1000))*MAX(MIN(BD511,$J$5),$I$5)*MAX(MIN(BD511,$J$5),$I$5)+$G$5*MAX(MIN(BD511,$J$5),$I$5)*(BX511*BQ511/($K$5*1000))+$H$5*(BX511*BQ511/($K$5*1000))*(BX511*BQ511/($K$5*1000)))</f>
        <v>0</v>
      </c>
      <c r="U511">
        <f>L511*(1000-(1000*0.61365*exp(17.502*Y511/(240.97+Y511))/(BQ511+BR511)+BL511)/2)/(1000*0.61365*exp(17.502*Y511/(240.97+Y511))/(BQ511+BR511)-BL511)</f>
        <v>0</v>
      </c>
      <c r="V511">
        <f>1/((BE511+1)/(S511/1.6)+1/(T511/1.37)) + BE511/((BE511+1)/(S511/1.6) + BE511/(T511/1.37))</f>
        <v>0</v>
      </c>
      <c r="W511">
        <f>(AZ511*BC511)</f>
        <v>0</v>
      </c>
      <c r="X511">
        <f>(BS511+(W511+2*0.95*5.67E-8*(((BS511+$B$7)+273)^4-(BS511+273)^4)-44100*L511)/(1.84*29.3*T511+8*0.95*5.67E-8*(BS511+273)^3))</f>
        <v>0</v>
      </c>
      <c r="Y511">
        <f>($C$7*BT511+$D$7*BU511+$E$7*X511)</f>
        <v>0</v>
      </c>
      <c r="Z511">
        <f>0.61365*exp(17.502*Y511/(240.97+Y511))</f>
        <v>0</v>
      </c>
      <c r="AA511">
        <f>(AB511/AC511*100)</f>
        <v>0</v>
      </c>
      <c r="AB511">
        <f>BL511*(BQ511+BR511)/1000</f>
        <v>0</v>
      </c>
      <c r="AC511">
        <f>0.61365*exp(17.502*BS511/(240.97+BS511))</f>
        <v>0</v>
      </c>
      <c r="AD511">
        <f>(Z511-BL511*(BQ511+BR511)/1000)</f>
        <v>0</v>
      </c>
      <c r="AE511">
        <f>(-L511*44100)</f>
        <v>0</v>
      </c>
      <c r="AF511">
        <f>2*29.3*T511*0.92*(BS511-Y511)</f>
        <v>0</v>
      </c>
      <c r="AG511">
        <f>2*0.95*5.67E-8*(((BS511+$B$7)+273)^4-(Y511+273)^4)</f>
        <v>0</v>
      </c>
      <c r="AH511">
        <f>W511+AG511+AE511+AF511</f>
        <v>0</v>
      </c>
      <c r="AI511">
        <f>BP511*AW511*(BK511-BJ511*(1000-AW511*BM511)/(1000-AW511*BL511))/(100*BD511)</f>
        <v>0</v>
      </c>
      <c r="AJ511">
        <f>1000*BP511*AW511*(BL511-BM511)/(100*BD511*(1000-AW511*BL511))</f>
        <v>0</v>
      </c>
      <c r="AK511">
        <f>(AL511 - AM511 - BQ511*1E3/(8.314*(BS511+273.15)) * AO511/BP511 * AN511) * BP511/(100*BD511) * (1000 - BM511)/1000</f>
        <v>0</v>
      </c>
      <c r="AL511">
        <v>205.9769754270936</v>
      </c>
      <c r="AM511">
        <v>190.8752606060606</v>
      </c>
      <c r="AN511">
        <v>2.481961955093342</v>
      </c>
      <c r="AO511">
        <v>66.78338051299083</v>
      </c>
      <c r="AP511">
        <f>(AR511 - AQ511 + BQ511*1E3/(8.314*(BS511+273.15)) * AT511/BP511 * AS511) * BP511/(100*BD511) * 1000/(1000 - AR511)</f>
        <v>0</v>
      </c>
      <c r="AQ511">
        <v>14.3475828945276</v>
      </c>
      <c r="AR511">
        <v>16.65818848484848</v>
      </c>
      <c r="AS511">
        <v>3.998440493000197E-05</v>
      </c>
      <c r="AT511">
        <v>79.57190489218569</v>
      </c>
      <c r="AU511">
        <v>0</v>
      </c>
      <c r="AV511">
        <v>0</v>
      </c>
      <c r="AW511">
        <f>IF(AU511*$H$13&gt;=AY511,1.0,(AY511/(AY511-AU511*$H$13)))</f>
        <v>0</v>
      </c>
      <c r="AX511">
        <f>(AW511-1)*100</f>
        <v>0</v>
      </c>
      <c r="AY511">
        <f>MAX(0,($B$13+$C$13*BX511)/(1+$D$13*BX511)*BQ511/(BS511+273)*$E$13)</f>
        <v>0</v>
      </c>
      <c r="AZ511">
        <f>$B$11*BY511+$C$11*BZ511+$F$11*CK511*(1-CN511)</f>
        <v>0</v>
      </c>
      <c r="BA511">
        <f>AZ511*BB511</f>
        <v>0</v>
      </c>
      <c r="BB511">
        <f>($B$11*$D$9+$C$11*$D$9+$F$11*((CX511+CP511)/MAX(CX511+CP511+CY511, 0.1)*$I$9+CY511/MAX(CX511+CP511+CY511, 0.1)*$J$9))/($B$11+$C$11+$F$11)</f>
        <v>0</v>
      </c>
      <c r="BC511">
        <f>($B$11*$K$9+$C$11*$K$9+$F$11*((CX511+CP511)/MAX(CX511+CP511+CY511, 0.1)*$P$9+CY511/MAX(CX511+CP511+CY511, 0.1)*$Q$9))/($B$11+$C$11+$F$11)</f>
        <v>0</v>
      </c>
      <c r="BD511">
        <v>6</v>
      </c>
      <c r="BE511">
        <v>0.5</v>
      </c>
      <c r="BF511" t="s">
        <v>361</v>
      </c>
      <c r="BG511">
        <v>2</v>
      </c>
      <c r="BH511" t="b">
        <v>1</v>
      </c>
      <c r="BI511">
        <v>1728495852.314285</v>
      </c>
      <c r="BJ511">
        <v>169.9527142857143</v>
      </c>
      <c r="BK511">
        <v>189.4846785714286</v>
      </c>
      <c r="BL511">
        <v>16.65649285714286</v>
      </c>
      <c r="BM511">
        <v>14.34130714285714</v>
      </c>
      <c r="BN511">
        <v>174.0004642857143</v>
      </c>
      <c r="BO511">
        <v>16.746675</v>
      </c>
      <c r="BP511">
        <v>599.9879285714286</v>
      </c>
      <c r="BQ511">
        <v>97.52207142857142</v>
      </c>
      <c r="BR511">
        <v>0.09998893214285712</v>
      </c>
      <c r="BS511">
        <v>25.36595</v>
      </c>
      <c r="BT511">
        <v>25.00730714285714</v>
      </c>
      <c r="BU511">
        <v>999.9000000000002</v>
      </c>
      <c r="BV511">
        <v>0</v>
      </c>
      <c r="BW511">
        <v>0</v>
      </c>
      <c r="BX511">
        <v>10017.56178571429</v>
      </c>
      <c r="BY511">
        <v>0</v>
      </c>
      <c r="BZ511">
        <v>85.3695142857143</v>
      </c>
      <c r="CA511">
        <v>-19.53184642857143</v>
      </c>
      <c r="CB511">
        <v>172.8316428571429</v>
      </c>
      <c r="CC511">
        <v>192.2417142857143</v>
      </c>
      <c r="CD511">
        <v>2.315185</v>
      </c>
      <c r="CE511">
        <v>189.4846785714286</v>
      </c>
      <c r="CF511">
        <v>14.34130714285714</v>
      </c>
      <c r="CG511">
        <v>1.624376071428572</v>
      </c>
      <c r="CH511">
        <v>1.398594642857143</v>
      </c>
      <c r="CI511">
        <v>14.19200357142857</v>
      </c>
      <c r="CJ511">
        <v>11.90239285714286</v>
      </c>
      <c r="CK511">
        <v>1600.007857142857</v>
      </c>
      <c r="CL511">
        <v>0.692003357142857</v>
      </c>
      <c r="CM511">
        <v>0.3079966428571428</v>
      </c>
      <c r="CN511">
        <v>0</v>
      </c>
      <c r="CO511">
        <v>2.269239285714285</v>
      </c>
      <c r="CP511">
        <v>0</v>
      </c>
      <c r="CQ511">
        <v>8640.865357142857</v>
      </c>
      <c r="CR511">
        <v>13790.26785714286</v>
      </c>
      <c r="CS511">
        <v>37.39271428571429</v>
      </c>
      <c r="CT511">
        <v>38.625</v>
      </c>
      <c r="CU511">
        <v>37.95499999999999</v>
      </c>
      <c r="CV511">
        <v>37</v>
      </c>
      <c r="CW511">
        <v>36.812</v>
      </c>
      <c r="CX511">
        <v>1107.211428571429</v>
      </c>
      <c r="CY511">
        <v>492.7964285714285</v>
      </c>
      <c r="CZ511">
        <v>0</v>
      </c>
      <c r="DA511">
        <v>1728495917.2</v>
      </c>
      <c r="DB511">
        <v>0</v>
      </c>
      <c r="DC511">
        <v>1728490956.5</v>
      </c>
      <c r="DD511" t="s">
        <v>362</v>
      </c>
      <c r="DE511">
        <v>1728490952.5</v>
      </c>
      <c r="DF511">
        <v>1728490956.5</v>
      </c>
      <c r="DG511">
        <v>1</v>
      </c>
      <c r="DH511">
        <v>-0.065</v>
      </c>
      <c r="DI511">
        <v>-0.008</v>
      </c>
      <c r="DJ511">
        <v>-3.246</v>
      </c>
      <c r="DK511">
        <v>-0.091</v>
      </c>
      <c r="DL511">
        <v>52</v>
      </c>
      <c r="DM511">
        <v>15</v>
      </c>
      <c r="DN511">
        <v>0.25</v>
      </c>
      <c r="DO511">
        <v>0.13</v>
      </c>
      <c r="DP511">
        <v>-19.29004634146342</v>
      </c>
      <c r="DQ511">
        <v>-5.181633449477358</v>
      </c>
      <c r="DR511">
        <v>0.5122454152195453</v>
      </c>
      <c r="DS511">
        <v>0</v>
      </c>
      <c r="DT511">
        <v>2.31954756097561</v>
      </c>
      <c r="DU511">
        <v>-0.09440885017421648</v>
      </c>
      <c r="DV511">
        <v>0.009616241540655782</v>
      </c>
      <c r="DW511">
        <v>1</v>
      </c>
      <c r="DX511">
        <v>1</v>
      </c>
      <c r="DY511">
        <v>2</v>
      </c>
      <c r="DZ511" t="s">
        <v>363</v>
      </c>
      <c r="EA511">
        <v>3.22957</v>
      </c>
      <c r="EB511">
        <v>2.70461</v>
      </c>
      <c r="EC511">
        <v>0.053185</v>
      </c>
      <c r="ED511">
        <v>0.0573383</v>
      </c>
      <c r="EE511">
        <v>0.0861172</v>
      </c>
      <c r="EF511">
        <v>0.0773837</v>
      </c>
      <c r="EG511">
        <v>31037.4</v>
      </c>
      <c r="EH511">
        <v>30085.9</v>
      </c>
      <c r="EI511">
        <v>31401.3</v>
      </c>
      <c r="EJ511">
        <v>30265.4</v>
      </c>
      <c r="EK511">
        <v>38443.4</v>
      </c>
      <c r="EL511">
        <v>36922.5</v>
      </c>
      <c r="EM511">
        <v>44013.7</v>
      </c>
      <c r="EN511">
        <v>42260.1</v>
      </c>
      <c r="EO511">
        <v>2.10368</v>
      </c>
      <c r="EP511">
        <v>1.8349</v>
      </c>
      <c r="EQ511">
        <v>0.0197068</v>
      </c>
      <c r="ER511">
        <v>0</v>
      </c>
      <c r="ES511">
        <v>24.6716</v>
      </c>
      <c r="ET511">
        <v>999.9</v>
      </c>
      <c r="EU511">
        <v>69.8</v>
      </c>
      <c r="EV511">
        <v>26.3</v>
      </c>
      <c r="EW511">
        <v>24.5824</v>
      </c>
      <c r="EX511">
        <v>61.4001</v>
      </c>
      <c r="EY511">
        <v>24.5152</v>
      </c>
      <c r="EZ511">
        <v>1</v>
      </c>
      <c r="FA511">
        <v>0.0611484</v>
      </c>
      <c r="FB511">
        <v>2.15123</v>
      </c>
      <c r="FC511">
        <v>20.1859</v>
      </c>
      <c r="FD511">
        <v>5.21699</v>
      </c>
      <c r="FE511">
        <v>11.998</v>
      </c>
      <c r="FF511">
        <v>4.96425</v>
      </c>
      <c r="FG511">
        <v>3.29565</v>
      </c>
      <c r="FH511">
        <v>9999</v>
      </c>
      <c r="FI511">
        <v>9999</v>
      </c>
      <c r="FJ511">
        <v>9999</v>
      </c>
      <c r="FK511">
        <v>149.3</v>
      </c>
      <c r="FL511">
        <v>4.97095</v>
      </c>
      <c r="FM511">
        <v>1.86768</v>
      </c>
      <c r="FN511">
        <v>1.85903</v>
      </c>
      <c r="FO511">
        <v>1.86514</v>
      </c>
      <c r="FP511">
        <v>1.8631</v>
      </c>
      <c r="FQ511">
        <v>1.86447</v>
      </c>
      <c r="FR511">
        <v>1.85989</v>
      </c>
      <c r="FS511">
        <v>1.86401</v>
      </c>
      <c r="FT511">
        <v>0</v>
      </c>
      <c r="FU511">
        <v>0</v>
      </c>
      <c r="FV511">
        <v>0</v>
      </c>
      <c r="FW511">
        <v>0</v>
      </c>
      <c r="FX511" t="s">
        <v>364</v>
      </c>
      <c r="FY511" t="s">
        <v>365</v>
      </c>
      <c r="FZ511" t="s">
        <v>366</v>
      </c>
      <c r="GA511" t="s">
        <v>366</v>
      </c>
      <c r="GB511" t="s">
        <v>366</v>
      </c>
      <c r="GC511" t="s">
        <v>366</v>
      </c>
      <c r="GD511">
        <v>0</v>
      </c>
      <c r="GE511">
        <v>100</v>
      </c>
      <c r="GF511">
        <v>100</v>
      </c>
      <c r="GG511">
        <v>-4.177</v>
      </c>
      <c r="GH511">
        <v>-0.0902</v>
      </c>
      <c r="GI511">
        <v>-2.868309889394353</v>
      </c>
      <c r="GJ511">
        <v>-0.006773961979547998</v>
      </c>
      <c r="GK511">
        <v>-8.296070481250098E-08</v>
      </c>
      <c r="GL511">
        <v>3.322967193956903E-10</v>
      </c>
      <c r="GM511">
        <v>-0.07871069313407227</v>
      </c>
      <c r="GN511">
        <v>-0.00208336341840114</v>
      </c>
      <c r="GO511">
        <v>8.801746095907445E-05</v>
      </c>
      <c r="GP511">
        <v>-2.677693255255651E-07</v>
      </c>
      <c r="GQ511">
        <v>3</v>
      </c>
      <c r="GR511">
        <v>2052</v>
      </c>
      <c r="GS511">
        <v>2</v>
      </c>
      <c r="GT511">
        <v>18</v>
      </c>
      <c r="GU511">
        <v>81.8</v>
      </c>
      <c r="GV511">
        <v>81.7</v>
      </c>
      <c r="GW511">
        <v>0.678711</v>
      </c>
      <c r="GX511">
        <v>2.40967</v>
      </c>
      <c r="GY511">
        <v>1.44897</v>
      </c>
      <c r="GZ511">
        <v>2.32056</v>
      </c>
      <c r="HA511">
        <v>1.55151</v>
      </c>
      <c r="HB511">
        <v>2.27173</v>
      </c>
      <c r="HC511">
        <v>31.6955</v>
      </c>
      <c r="HD511">
        <v>14.1758</v>
      </c>
      <c r="HE511">
        <v>18</v>
      </c>
      <c r="HF511">
        <v>591.923</v>
      </c>
      <c r="HG511">
        <v>423.269</v>
      </c>
      <c r="HH511">
        <v>21.6784</v>
      </c>
      <c r="HI511">
        <v>27.6969</v>
      </c>
      <c r="HJ511">
        <v>30.0004</v>
      </c>
      <c r="HK511">
        <v>27.6425</v>
      </c>
      <c r="HL511">
        <v>27.5719</v>
      </c>
      <c r="HM511">
        <v>13.5749</v>
      </c>
      <c r="HN511">
        <v>48.5406</v>
      </c>
      <c r="HO511">
        <v>0</v>
      </c>
      <c r="HP511">
        <v>21.6801</v>
      </c>
      <c r="HQ511">
        <v>230.631</v>
      </c>
      <c r="HR511">
        <v>14.3027</v>
      </c>
      <c r="HS511">
        <v>99.65819999999999</v>
      </c>
      <c r="HT511">
        <v>100.983</v>
      </c>
    </row>
    <row r="512" spans="1:228">
      <c r="A512">
        <v>496</v>
      </c>
      <c r="B512">
        <v>1728495865.1</v>
      </c>
      <c r="C512">
        <v>4927.599999904633</v>
      </c>
      <c r="D512" t="s">
        <v>1363</v>
      </c>
      <c r="E512" t="s">
        <v>1364</v>
      </c>
      <c r="F512">
        <v>5</v>
      </c>
      <c r="G512" t="s">
        <v>357</v>
      </c>
      <c r="H512" t="s">
        <v>1090</v>
      </c>
      <c r="I512" t="s">
        <v>359</v>
      </c>
      <c r="J512" t="s">
        <v>1330</v>
      </c>
      <c r="K512">
        <v>1728495857.6</v>
      </c>
      <c r="L512">
        <f>(M512)/1000</f>
        <v>0</v>
      </c>
      <c r="M512">
        <f>IF(BH512, AP512, AJ512)</f>
        <v>0</v>
      </c>
      <c r="N512">
        <f>IF(BH512, AK512, AI512)</f>
        <v>0</v>
      </c>
      <c r="O512">
        <f>BJ512 - IF(AW512&gt;1, N512*BD512*100.0/(AY512), 0)</f>
        <v>0</v>
      </c>
      <c r="P512">
        <f>((V512-L512/2)*O512-N512)/(V512+L512/2)</f>
        <v>0</v>
      </c>
      <c r="Q512">
        <f>P512*(BQ512+BR512)/1000.0</f>
        <v>0</v>
      </c>
      <c r="R512">
        <f>(BJ512 - IF(AW512&gt;1, N512*BD512*100.0/(AY512), 0))*(BQ512+BR512)/1000.0</f>
        <v>0</v>
      </c>
      <c r="S512">
        <f>2.0/((1/U512-1/T512)+SIGN(U512)*SQRT((1/U512-1/T512)*(1/U512-1/T512) + 4*BE512/((BE512+1)*(BE512+1))*(2*1/U512*1/T512-1/T512*1/T512)))</f>
        <v>0</v>
      </c>
      <c r="T512">
        <f>IF(LEFT(BF512,1)&lt;&gt;"0",IF(LEFT(BF512,1)="1",3.0,BG512),$D$5+$E$5*(BX512*BQ512/($K$5*1000))+$F$5*(BX512*BQ512/($K$5*1000))*MAX(MIN(BD512,$J$5),$I$5)*MAX(MIN(BD512,$J$5),$I$5)+$G$5*MAX(MIN(BD512,$J$5),$I$5)*(BX512*BQ512/($K$5*1000))+$H$5*(BX512*BQ512/($K$5*1000))*(BX512*BQ512/($K$5*1000)))</f>
        <v>0</v>
      </c>
      <c r="U512">
        <f>L512*(1000-(1000*0.61365*exp(17.502*Y512/(240.97+Y512))/(BQ512+BR512)+BL512)/2)/(1000*0.61365*exp(17.502*Y512/(240.97+Y512))/(BQ512+BR512)-BL512)</f>
        <v>0</v>
      </c>
      <c r="V512">
        <f>1/((BE512+1)/(S512/1.6)+1/(T512/1.37)) + BE512/((BE512+1)/(S512/1.6) + BE512/(T512/1.37))</f>
        <v>0</v>
      </c>
      <c r="W512">
        <f>(AZ512*BC512)</f>
        <v>0</v>
      </c>
      <c r="X512">
        <f>(BS512+(W512+2*0.95*5.67E-8*(((BS512+$B$7)+273)^4-(BS512+273)^4)-44100*L512)/(1.84*29.3*T512+8*0.95*5.67E-8*(BS512+273)^3))</f>
        <v>0</v>
      </c>
      <c r="Y512">
        <f>($C$7*BT512+$D$7*BU512+$E$7*X512)</f>
        <v>0</v>
      </c>
      <c r="Z512">
        <f>0.61365*exp(17.502*Y512/(240.97+Y512))</f>
        <v>0</v>
      </c>
      <c r="AA512">
        <f>(AB512/AC512*100)</f>
        <v>0</v>
      </c>
      <c r="AB512">
        <f>BL512*(BQ512+BR512)/1000</f>
        <v>0</v>
      </c>
      <c r="AC512">
        <f>0.61365*exp(17.502*BS512/(240.97+BS512))</f>
        <v>0</v>
      </c>
      <c r="AD512">
        <f>(Z512-BL512*(BQ512+BR512)/1000)</f>
        <v>0</v>
      </c>
      <c r="AE512">
        <f>(-L512*44100)</f>
        <v>0</v>
      </c>
      <c r="AF512">
        <f>2*29.3*T512*0.92*(BS512-Y512)</f>
        <v>0</v>
      </c>
      <c r="AG512">
        <f>2*0.95*5.67E-8*(((BS512+$B$7)+273)^4-(Y512+273)^4)</f>
        <v>0</v>
      </c>
      <c r="AH512">
        <f>W512+AG512+AE512+AF512</f>
        <v>0</v>
      </c>
      <c r="AI512">
        <f>BP512*AW512*(BK512-BJ512*(1000-AW512*BM512)/(1000-AW512*BL512))/(100*BD512)</f>
        <v>0</v>
      </c>
      <c r="AJ512">
        <f>1000*BP512*AW512*(BL512-BM512)/(100*BD512*(1000-AW512*BL512))</f>
        <v>0</v>
      </c>
      <c r="AK512">
        <f>(AL512 - AM512 - BQ512*1E3/(8.314*(BS512+273.15)) * AO512/BP512 * AN512) * BP512/(100*BD512) * (1000 - BM512)/1000</f>
        <v>0</v>
      </c>
      <c r="AL512">
        <v>218.6900941933071</v>
      </c>
      <c r="AM512">
        <v>203.2275999999999</v>
      </c>
      <c r="AN512">
        <v>2.476392001461739</v>
      </c>
      <c r="AO512">
        <v>66.78338051299083</v>
      </c>
      <c r="AP512">
        <f>(AR512 - AQ512 + BQ512*1E3/(8.314*(BS512+273.15)) * AT512/BP512 * AS512) * BP512/(100*BD512) * 1000/(1000 - AR512)</f>
        <v>0</v>
      </c>
      <c r="AQ512">
        <v>14.35351228091403</v>
      </c>
      <c r="AR512">
        <v>16.65933999999999</v>
      </c>
      <c r="AS512">
        <v>-1.637998790581949E-05</v>
      </c>
      <c r="AT512">
        <v>79.57190489218569</v>
      </c>
      <c r="AU512">
        <v>0</v>
      </c>
      <c r="AV512">
        <v>0</v>
      </c>
      <c r="AW512">
        <f>IF(AU512*$H$13&gt;=AY512,1.0,(AY512/(AY512-AU512*$H$13)))</f>
        <v>0</v>
      </c>
      <c r="AX512">
        <f>(AW512-1)*100</f>
        <v>0</v>
      </c>
      <c r="AY512">
        <f>MAX(0,($B$13+$C$13*BX512)/(1+$D$13*BX512)*BQ512/(BS512+273)*$E$13)</f>
        <v>0</v>
      </c>
      <c r="AZ512">
        <f>$B$11*BY512+$C$11*BZ512+$F$11*CK512*(1-CN512)</f>
        <v>0</v>
      </c>
      <c r="BA512">
        <f>AZ512*BB512</f>
        <v>0</v>
      </c>
      <c r="BB512">
        <f>($B$11*$D$9+$C$11*$D$9+$F$11*((CX512+CP512)/MAX(CX512+CP512+CY512, 0.1)*$I$9+CY512/MAX(CX512+CP512+CY512, 0.1)*$J$9))/($B$11+$C$11+$F$11)</f>
        <v>0</v>
      </c>
      <c r="BC512">
        <f>($B$11*$K$9+$C$11*$K$9+$F$11*((CX512+CP512)/MAX(CX512+CP512+CY512, 0.1)*$P$9+CY512/MAX(CX512+CP512+CY512, 0.1)*$Q$9))/($B$11+$C$11+$F$11)</f>
        <v>0</v>
      </c>
      <c r="BD512">
        <v>6</v>
      </c>
      <c r="BE512">
        <v>0.5</v>
      </c>
      <c r="BF512" t="s">
        <v>361</v>
      </c>
      <c r="BG512">
        <v>2</v>
      </c>
      <c r="BH512" t="b">
        <v>1</v>
      </c>
      <c r="BI512">
        <v>1728495857.6</v>
      </c>
      <c r="BJ512">
        <v>182.8098888888889</v>
      </c>
      <c r="BK512">
        <v>202.7772222222222</v>
      </c>
      <c r="BL512">
        <v>16.65720740740741</v>
      </c>
      <c r="BM512">
        <v>14.34890740740741</v>
      </c>
      <c r="BN512">
        <v>186.9452222222222</v>
      </c>
      <c r="BO512">
        <v>16.74738888888889</v>
      </c>
      <c r="BP512">
        <v>600.0058148148148</v>
      </c>
      <c r="BQ512">
        <v>97.52208888888889</v>
      </c>
      <c r="BR512">
        <v>0.1000307925925926</v>
      </c>
      <c r="BS512">
        <v>25.36197407407408</v>
      </c>
      <c r="BT512">
        <v>25.00113333333334</v>
      </c>
      <c r="BU512">
        <v>999.9000000000001</v>
      </c>
      <c r="BV512">
        <v>0</v>
      </c>
      <c r="BW512">
        <v>0</v>
      </c>
      <c r="BX512">
        <v>10009.25666666667</v>
      </c>
      <c r="BY512">
        <v>0</v>
      </c>
      <c r="BZ512">
        <v>85.60855555555555</v>
      </c>
      <c r="CA512">
        <v>-19.96728888888889</v>
      </c>
      <c r="CB512">
        <v>185.9066666666666</v>
      </c>
      <c r="CC512">
        <v>205.7292222222222</v>
      </c>
      <c r="CD512">
        <v>2.308301851851852</v>
      </c>
      <c r="CE512">
        <v>202.7772222222222</v>
      </c>
      <c r="CF512">
        <v>14.34890740740741</v>
      </c>
      <c r="CG512">
        <v>1.624445925925926</v>
      </c>
      <c r="CH512">
        <v>1.399336296296296</v>
      </c>
      <c r="CI512">
        <v>14.19267407407408</v>
      </c>
      <c r="CJ512">
        <v>11.91042962962963</v>
      </c>
      <c r="CK512">
        <v>1599.997777777778</v>
      </c>
      <c r="CL512">
        <v>0.6919995185185186</v>
      </c>
      <c r="CM512">
        <v>0.3080004814814815</v>
      </c>
      <c r="CN512">
        <v>0</v>
      </c>
      <c r="CO512">
        <v>2.274848148148148</v>
      </c>
      <c r="CP512">
        <v>0</v>
      </c>
      <c r="CQ512">
        <v>8622.194074074074</v>
      </c>
      <c r="CR512">
        <v>13790.16296296296</v>
      </c>
      <c r="CS512">
        <v>37.375</v>
      </c>
      <c r="CT512">
        <v>38.61566666666667</v>
      </c>
      <c r="CU512">
        <v>37.944</v>
      </c>
      <c r="CV512">
        <v>37</v>
      </c>
      <c r="CW512">
        <v>36.812</v>
      </c>
      <c r="CX512">
        <v>1107.198518518519</v>
      </c>
      <c r="CY512">
        <v>492.7992592592593</v>
      </c>
      <c r="CZ512">
        <v>0</v>
      </c>
      <c r="DA512">
        <v>1728495922</v>
      </c>
      <c r="DB512">
        <v>0</v>
      </c>
      <c r="DC512">
        <v>1728490956.5</v>
      </c>
      <c r="DD512" t="s">
        <v>362</v>
      </c>
      <c r="DE512">
        <v>1728490952.5</v>
      </c>
      <c r="DF512">
        <v>1728490956.5</v>
      </c>
      <c r="DG512">
        <v>1</v>
      </c>
      <c r="DH512">
        <v>-0.065</v>
      </c>
      <c r="DI512">
        <v>-0.008</v>
      </c>
      <c r="DJ512">
        <v>-3.246</v>
      </c>
      <c r="DK512">
        <v>-0.091</v>
      </c>
      <c r="DL512">
        <v>52</v>
      </c>
      <c r="DM512">
        <v>15</v>
      </c>
      <c r="DN512">
        <v>0.25</v>
      </c>
      <c r="DO512">
        <v>0.13</v>
      </c>
      <c r="DP512">
        <v>-19.72308292682927</v>
      </c>
      <c r="DQ512">
        <v>-5.066107317073177</v>
      </c>
      <c r="DR512">
        <v>0.5007132916552287</v>
      </c>
      <c r="DS512">
        <v>0</v>
      </c>
      <c r="DT512">
        <v>2.312744878048781</v>
      </c>
      <c r="DU512">
        <v>-0.0769967247386705</v>
      </c>
      <c r="DV512">
        <v>0.008056026413219732</v>
      </c>
      <c r="DW512">
        <v>1</v>
      </c>
      <c r="DX512">
        <v>1</v>
      </c>
      <c r="DY512">
        <v>2</v>
      </c>
      <c r="DZ512" t="s">
        <v>363</v>
      </c>
      <c r="EA512">
        <v>3.22942</v>
      </c>
      <c r="EB512">
        <v>2.70419</v>
      </c>
      <c r="EC512">
        <v>0.0561834</v>
      </c>
      <c r="ED512">
        <v>0.0603578</v>
      </c>
      <c r="EE512">
        <v>0.0861227</v>
      </c>
      <c r="EF512">
        <v>0.0774097</v>
      </c>
      <c r="EG512">
        <v>30939.2</v>
      </c>
      <c r="EH512">
        <v>29989.2</v>
      </c>
      <c r="EI512">
        <v>31401.4</v>
      </c>
      <c r="EJ512">
        <v>30265.1</v>
      </c>
      <c r="EK512">
        <v>38443.4</v>
      </c>
      <c r="EL512">
        <v>36921</v>
      </c>
      <c r="EM512">
        <v>44013.8</v>
      </c>
      <c r="EN512">
        <v>42259.5</v>
      </c>
      <c r="EO512">
        <v>2.10387</v>
      </c>
      <c r="EP512">
        <v>1.83487</v>
      </c>
      <c r="EQ512">
        <v>0.0203177</v>
      </c>
      <c r="ER512">
        <v>0</v>
      </c>
      <c r="ES512">
        <v>24.67</v>
      </c>
      <c r="ET512">
        <v>999.9</v>
      </c>
      <c r="EU512">
        <v>69.8</v>
      </c>
      <c r="EV512">
        <v>26.3</v>
      </c>
      <c r="EW512">
        <v>24.5842</v>
      </c>
      <c r="EX512">
        <v>61.2601</v>
      </c>
      <c r="EY512">
        <v>24.6955</v>
      </c>
      <c r="EZ512">
        <v>1</v>
      </c>
      <c r="FA512">
        <v>0.0597434</v>
      </c>
      <c r="FB512">
        <v>0.647631</v>
      </c>
      <c r="FC512">
        <v>20.1969</v>
      </c>
      <c r="FD512">
        <v>5.21639</v>
      </c>
      <c r="FE512">
        <v>11.998</v>
      </c>
      <c r="FF512">
        <v>4.9639</v>
      </c>
      <c r="FG512">
        <v>3.29555</v>
      </c>
      <c r="FH512">
        <v>9999</v>
      </c>
      <c r="FI512">
        <v>9999</v>
      </c>
      <c r="FJ512">
        <v>9999</v>
      </c>
      <c r="FK512">
        <v>149.3</v>
      </c>
      <c r="FL512">
        <v>4.97098</v>
      </c>
      <c r="FM512">
        <v>1.86768</v>
      </c>
      <c r="FN512">
        <v>1.85903</v>
      </c>
      <c r="FO512">
        <v>1.86519</v>
      </c>
      <c r="FP512">
        <v>1.8631</v>
      </c>
      <c r="FQ512">
        <v>1.86447</v>
      </c>
      <c r="FR512">
        <v>1.85989</v>
      </c>
      <c r="FS512">
        <v>1.86401</v>
      </c>
      <c r="FT512">
        <v>0</v>
      </c>
      <c r="FU512">
        <v>0</v>
      </c>
      <c r="FV512">
        <v>0</v>
      </c>
      <c r="FW512">
        <v>0</v>
      </c>
      <c r="FX512" t="s">
        <v>364</v>
      </c>
      <c r="FY512" t="s">
        <v>365</v>
      </c>
      <c r="FZ512" t="s">
        <v>366</v>
      </c>
      <c r="GA512" t="s">
        <v>366</v>
      </c>
      <c r="GB512" t="s">
        <v>366</v>
      </c>
      <c r="GC512" t="s">
        <v>366</v>
      </c>
      <c r="GD512">
        <v>0</v>
      </c>
      <c r="GE512">
        <v>100</v>
      </c>
      <c r="GF512">
        <v>100</v>
      </c>
      <c r="GG512">
        <v>-4.26</v>
      </c>
      <c r="GH512">
        <v>-0.0902</v>
      </c>
      <c r="GI512">
        <v>-2.868309889394353</v>
      </c>
      <c r="GJ512">
        <v>-0.006773961979547998</v>
      </c>
      <c r="GK512">
        <v>-8.296070481250098E-08</v>
      </c>
      <c r="GL512">
        <v>3.322967193956903E-10</v>
      </c>
      <c r="GM512">
        <v>-0.07871069313407227</v>
      </c>
      <c r="GN512">
        <v>-0.00208336341840114</v>
      </c>
      <c r="GO512">
        <v>8.801746095907445E-05</v>
      </c>
      <c r="GP512">
        <v>-2.677693255255651E-07</v>
      </c>
      <c r="GQ512">
        <v>3</v>
      </c>
      <c r="GR512">
        <v>2052</v>
      </c>
      <c r="GS512">
        <v>2</v>
      </c>
      <c r="GT512">
        <v>18</v>
      </c>
      <c r="GU512">
        <v>81.90000000000001</v>
      </c>
      <c r="GV512">
        <v>81.8</v>
      </c>
      <c r="GW512">
        <v>0.7067870000000001</v>
      </c>
      <c r="GX512">
        <v>2.40723</v>
      </c>
      <c r="GY512">
        <v>1.44775</v>
      </c>
      <c r="GZ512">
        <v>2.32178</v>
      </c>
      <c r="HA512">
        <v>1.55151</v>
      </c>
      <c r="HB512">
        <v>2.39746</v>
      </c>
      <c r="HC512">
        <v>31.6955</v>
      </c>
      <c r="HD512">
        <v>14.1758</v>
      </c>
      <c r="HE512">
        <v>18</v>
      </c>
      <c r="HF512">
        <v>592.124</v>
      </c>
      <c r="HG512">
        <v>423.3</v>
      </c>
      <c r="HH512">
        <v>21.8228</v>
      </c>
      <c r="HI512">
        <v>27.7037</v>
      </c>
      <c r="HJ512">
        <v>29.9991</v>
      </c>
      <c r="HK512">
        <v>27.6486</v>
      </c>
      <c r="HL512">
        <v>27.578</v>
      </c>
      <c r="HM512">
        <v>14.1934</v>
      </c>
      <c r="HN512">
        <v>48.5406</v>
      </c>
      <c r="HO512">
        <v>0</v>
      </c>
      <c r="HP512">
        <v>22.0325</v>
      </c>
      <c r="HQ512">
        <v>240.649</v>
      </c>
      <c r="HR512">
        <v>14.3029</v>
      </c>
      <c r="HS512">
        <v>99.6585</v>
      </c>
      <c r="HT512">
        <v>100.982</v>
      </c>
    </row>
    <row r="513" spans="1:228">
      <c r="A513">
        <v>497</v>
      </c>
      <c r="B513">
        <v>1728495870.1</v>
      </c>
      <c r="C513">
        <v>4932.599999904633</v>
      </c>
      <c r="D513" t="s">
        <v>1365</v>
      </c>
      <c r="E513" t="s">
        <v>1366</v>
      </c>
      <c r="F513">
        <v>5</v>
      </c>
      <c r="G513" t="s">
        <v>357</v>
      </c>
      <c r="H513" t="s">
        <v>1090</v>
      </c>
      <c r="I513" t="s">
        <v>359</v>
      </c>
      <c r="J513" t="s">
        <v>1330</v>
      </c>
      <c r="K513">
        <v>1728495862.314285</v>
      </c>
      <c r="L513">
        <f>(M513)/1000</f>
        <v>0</v>
      </c>
      <c r="M513">
        <f>IF(BH513, AP513, AJ513)</f>
        <v>0</v>
      </c>
      <c r="N513">
        <f>IF(BH513, AK513, AI513)</f>
        <v>0</v>
      </c>
      <c r="O513">
        <f>BJ513 - IF(AW513&gt;1, N513*BD513*100.0/(AY513), 0)</f>
        <v>0</v>
      </c>
      <c r="P513">
        <f>((V513-L513/2)*O513-N513)/(V513+L513/2)</f>
        <v>0</v>
      </c>
      <c r="Q513">
        <f>P513*(BQ513+BR513)/1000.0</f>
        <v>0</v>
      </c>
      <c r="R513">
        <f>(BJ513 - IF(AW513&gt;1, N513*BD513*100.0/(AY513), 0))*(BQ513+BR513)/1000.0</f>
        <v>0</v>
      </c>
      <c r="S513">
        <f>2.0/((1/U513-1/T513)+SIGN(U513)*SQRT((1/U513-1/T513)*(1/U513-1/T513) + 4*BE513/((BE513+1)*(BE513+1))*(2*1/U513*1/T513-1/T513*1/T513)))</f>
        <v>0</v>
      </c>
      <c r="T513">
        <f>IF(LEFT(BF513,1)&lt;&gt;"0",IF(LEFT(BF513,1)="1",3.0,BG513),$D$5+$E$5*(BX513*BQ513/($K$5*1000))+$F$5*(BX513*BQ513/($K$5*1000))*MAX(MIN(BD513,$J$5),$I$5)*MAX(MIN(BD513,$J$5),$I$5)+$G$5*MAX(MIN(BD513,$J$5),$I$5)*(BX513*BQ513/($K$5*1000))+$H$5*(BX513*BQ513/($K$5*1000))*(BX513*BQ513/($K$5*1000)))</f>
        <v>0</v>
      </c>
      <c r="U513">
        <f>L513*(1000-(1000*0.61365*exp(17.502*Y513/(240.97+Y513))/(BQ513+BR513)+BL513)/2)/(1000*0.61365*exp(17.502*Y513/(240.97+Y513))/(BQ513+BR513)-BL513)</f>
        <v>0</v>
      </c>
      <c r="V513">
        <f>1/((BE513+1)/(S513/1.6)+1/(T513/1.37)) + BE513/((BE513+1)/(S513/1.6) + BE513/(T513/1.37))</f>
        <v>0</v>
      </c>
      <c r="W513">
        <f>(AZ513*BC513)</f>
        <v>0</v>
      </c>
      <c r="X513">
        <f>(BS513+(W513+2*0.95*5.67E-8*(((BS513+$B$7)+273)^4-(BS513+273)^4)-44100*L513)/(1.84*29.3*T513+8*0.95*5.67E-8*(BS513+273)^3))</f>
        <v>0</v>
      </c>
      <c r="Y513">
        <f>($C$7*BT513+$D$7*BU513+$E$7*X513)</f>
        <v>0</v>
      </c>
      <c r="Z513">
        <f>0.61365*exp(17.502*Y513/(240.97+Y513))</f>
        <v>0</v>
      </c>
      <c r="AA513">
        <f>(AB513/AC513*100)</f>
        <v>0</v>
      </c>
      <c r="AB513">
        <f>BL513*(BQ513+BR513)/1000</f>
        <v>0</v>
      </c>
      <c r="AC513">
        <f>0.61365*exp(17.502*BS513/(240.97+BS513))</f>
        <v>0</v>
      </c>
      <c r="AD513">
        <f>(Z513-BL513*(BQ513+BR513)/1000)</f>
        <v>0</v>
      </c>
      <c r="AE513">
        <f>(-L513*44100)</f>
        <v>0</v>
      </c>
      <c r="AF513">
        <f>2*29.3*T513*0.92*(BS513-Y513)</f>
        <v>0</v>
      </c>
      <c r="AG513">
        <f>2*0.95*5.67E-8*(((BS513+$B$7)+273)^4-(Y513+273)^4)</f>
        <v>0</v>
      </c>
      <c r="AH513">
        <f>W513+AG513+AE513+AF513</f>
        <v>0</v>
      </c>
      <c r="AI513">
        <f>BP513*AW513*(BK513-BJ513*(1000-AW513*BM513)/(1000-AW513*BL513))/(100*BD513)</f>
        <v>0</v>
      </c>
      <c r="AJ513">
        <f>1000*BP513*AW513*(BL513-BM513)/(100*BD513*(1000-AW513*BL513))</f>
        <v>0</v>
      </c>
      <c r="AK513">
        <f>(AL513 - AM513 - BQ513*1E3/(8.314*(BS513+273.15)) * AO513/BP513 * AN513) * BP513/(100*BD513) * (1000 - BM513)/1000</f>
        <v>0</v>
      </c>
      <c r="AL513">
        <v>231.4141301750324</v>
      </c>
      <c r="AM513">
        <v>215.5695696969697</v>
      </c>
      <c r="AN513">
        <v>2.464579327287971</v>
      </c>
      <c r="AO513">
        <v>66.78338051299083</v>
      </c>
      <c r="AP513">
        <f>(AR513 - AQ513 + BQ513*1E3/(8.314*(BS513+273.15)) * AT513/BP513 * AS513) * BP513/(100*BD513) * 1000/(1000 - AR513)</f>
        <v>0</v>
      </c>
      <c r="AQ513">
        <v>14.36369764073892</v>
      </c>
      <c r="AR513">
        <v>16.67300606060606</v>
      </c>
      <c r="AS513">
        <v>9.133536897653032E-05</v>
      </c>
      <c r="AT513">
        <v>79.57190489218569</v>
      </c>
      <c r="AU513">
        <v>0</v>
      </c>
      <c r="AV513">
        <v>0</v>
      </c>
      <c r="AW513">
        <f>IF(AU513*$H$13&gt;=AY513,1.0,(AY513/(AY513-AU513*$H$13)))</f>
        <v>0</v>
      </c>
      <c r="AX513">
        <f>(AW513-1)*100</f>
        <v>0</v>
      </c>
      <c r="AY513">
        <f>MAX(0,($B$13+$C$13*BX513)/(1+$D$13*BX513)*BQ513/(BS513+273)*$E$13)</f>
        <v>0</v>
      </c>
      <c r="AZ513">
        <f>$B$11*BY513+$C$11*BZ513+$F$11*CK513*(1-CN513)</f>
        <v>0</v>
      </c>
      <c r="BA513">
        <f>AZ513*BB513</f>
        <v>0</v>
      </c>
      <c r="BB513">
        <f>($B$11*$D$9+$C$11*$D$9+$F$11*((CX513+CP513)/MAX(CX513+CP513+CY513, 0.1)*$I$9+CY513/MAX(CX513+CP513+CY513, 0.1)*$J$9))/($B$11+$C$11+$F$11)</f>
        <v>0</v>
      </c>
      <c r="BC513">
        <f>($B$11*$K$9+$C$11*$K$9+$F$11*((CX513+CP513)/MAX(CX513+CP513+CY513, 0.1)*$P$9+CY513/MAX(CX513+CP513+CY513, 0.1)*$Q$9))/($B$11+$C$11+$F$11)</f>
        <v>0</v>
      </c>
      <c r="BD513">
        <v>6</v>
      </c>
      <c r="BE513">
        <v>0.5</v>
      </c>
      <c r="BF513" t="s">
        <v>361</v>
      </c>
      <c r="BG513">
        <v>2</v>
      </c>
      <c r="BH513" t="b">
        <v>1</v>
      </c>
      <c r="BI513">
        <v>1728495862.314285</v>
      </c>
      <c r="BJ513">
        <v>194.2760357142857</v>
      </c>
      <c r="BK513">
        <v>214.6443571428571</v>
      </c>
      <c r="BL513">
        <v>16.66061785714286</v>
      </c>
      <c r="BM513">
        <v>14.35542857142857</v>
      </c>
      <c r="BN513">
        <v>198.4894642857143</v>
      </c>
      <c r="BO513">
        <v>16.7508</v>
      </c>
      <c r="BP513">
        <v>600.0151785714287</v>
      </c>
      <c r="BQ513">
        <v>97.52191785714285</v>
      </c>
      <c r="BR513">
        <v>0.09998109999999998</v>
      </c>
      <c r="BS513">
        <v>25.36076785714286</v>
      </c>
      <c r="BT513">
        <v>25.00041071428571</v>
      </c>
      <c r="BU513">
        <v>999.9000000000002</v>
      </c>
      <c r="BV513">
        <v>0</v>
      </c>
      <c r="BW513">
        <v>0</v>
      </c>
      <c r="BX513">
        <v>10004.52964285714</v>
      </c>
      <c r="BY513">
        <v>0</v>
      </c>
      <c r="BZ513">
        <v>85.92521071428574</v>
      </c>
      <c r="CA513">
        <v>-20.36834285714286</v>
      </c>
      <c r="CB513">
        <v>197.5677857142857</v>
      </c>
      <c r="CC513">
        <v>217.7706071428571</v>
      </c>
      <c r="CD513">
        <v>2.305193571428571</v>
      </c>
      <c r="CE513">
        <v>214.6443571428571</v>
      </c>
      <c r="CF513">
        <v>14.35542857142857</v>
      </c>
      <c r="CG513">
        <v>1.624775714285714</v>
      </c>
      <c r="CH513">
        <v>1.399968928571429</v>
      </c>
      <c r="CI513">
        <v>14.19580714285714</v>
      </c>
      <c r="CJ513">
        <v>11.91729285714285</v>
      </c>
      <c r="CK513">
        <v>1600.017142857143</v>
      </c>
      <c r="CL513">
        <v>0.6920041071428571</v>
      </c>
      <c r="CM513">
        <v>0.3079958928571429</v>
      </c>
      <c r="CN513">
        <v>0</v>
      </c>
      <c r="CO513">
        <v>2.240860714285714</v>
      </c>
      <c r="CP513">
        <v>0</v>
      </c>
      <c r="CQ513">
        <v>8606.234642857142</v>
      </c>
      <c r="CR513">
        <v>13790.35</v>
      </c>
      <c r="CS513">
        <v>37.375</v>
      </c>
      <c r="CT513">
        <v>38.59575</v>
      </c>
      <c r="CU513">
        <v>37.937</v>
      </c>
      <c r="CV513">
        <v>36.9955</v>
      </c>
      <c r="CW513">
        <v>36.812</v>
      </c>
      <c r="CX513">
        <v>1107.219642857143</v>
      </c>
      <c r="CY513">
        <v>492.7975</v>
      </c>
      <c r="CZ513">
        <v>0</v>
      </c>
      <c r="DA513">
        <v>1728495926.8</v>
      </c>
      <c r="DB513">
        <v>0</v>
      </c>
      <c r="DC513">
        <v>1728490956.5</v>
      </c>
      <c r="DD513" t="s">
        <v>362</v>
      </c>
      <c r="DE513">
        <v>1728490952.5</v>
      </c>
      <c r="DF513">
        <v>1728490956.5</v>
      </c>
      <c r="DG513">
        <v>1</v>
      </c>
      <c r="DH513">
        <v>-0.065</v>
      </c>
      <c r="DI513">
        <v>-0.008</v>
      </c>
      <c r="DJ513">
        <v>-3.246</v>
      </c>
      <c r="DK513">
        <v>-0.091</v>
      </c>
      <c r="DL513">
        <v>52</v>
      </c>
      <c r="DM513">
        <v>15</v>
      </c>
      <c r="DN513">
        <v>0.25</v>
      </c>
      <c r="DO513">
        <v>0.13</v>
      </c>
      <c r="DP513">
        <v>-20.05255609756098</v>
      </c>
      <c r="DQ513">
        <v>-5.078462717770083</v>
      </c>
      <c r="DR513">
        <v>0.5021791309244046</v>
      </c>
      <c r="DS513">
        <v>0</v>
      </c>
      <c r="DT513">
        <v>2.308191707317073</v>
      </c>
      <c r="DU513">
        <v>-0.05385554006968213</v>
      </c>
      <c r="DV513">
        <v>0.005863508856432217</v>
      </c>
      <c r="DW513">
        <v>1</v>
      </c>
      <c r="DX513">
        <v>1</v>
      </c>
      <c r="DY513">
        <v>2</v>
      </c>
      <c r="DZ513" t="s">
        <v>363</v>
      </c>
      <c r="EA513">
        <v>3.22946</v>
      </c>
      <c r="EB513">
        <v>2.70436</v>
      </c>
      <c r="EC513">
        <v>0.059131</v>
      </c>
      <c r="ED513">
        <v>0.06330909999999999</v>
      </c>
      <c r="EE513">
        <v>0.08617089999999999</v>
      </c>
      <c r="EF513">
        <v>0.0774494</v>
      </c>
      <c r="EG513">
        <v>30842.8</v>
      </c>
      <c r="EH513">
        <v>29894.5</v>
      </c>
      <c r="EI513">
        <v>31401.7</v>
      </c>
      <c r="EJ513">
        <v>30264.6</v>
      </c>
      <c r="EK513">
        <v>38441.8</v>
      </c>
      <c r="EL513">
        <v>36919.4</v>
      </c>
      <c r="EM513">
        <v>44014.3</v>
      </c>
      <c r="EN513">
        <v>42259.4</v>
      </c>
      <c r="EO513">
        <v>2.10413</v>
      </c>
      <c r="EP513">
        <v>1.83463</v>
      </c>
      <c r="EQ513">
        <v>0.0205226</v>
      </c>
      <c r="ER513">
        <v>0</v>
      </c>
      <c r="ES513">
        <v>24.6679</v>
      </c>
      <c r="ET513">
        <v>999.9</v>
      </c>
      <c r="EU513">
        <v>69.8</v>
      </c>
      <c r="EV513">
        <v>26.3</v>
      </c>
      <c r="EW513">
        <v>24.5845</v>
      </c>
      <c r="EX513">
        <v>61.1201</v>
      </c>
      <c r="EY513">
        <v>24.7316</v>
      </c>
      <c r="EZ513">
        <v>1</v>
      </c>
      <c r="FA513">
        <v>0.059314</v>
      </c>
      <c r="FB513">
        <v>1.34076</v>
      </c>
      <c r="FC513">
        <v>20.1943</v>
      </c>
      <c r="FD513">
        <v>5.21684</v>
      </c>
      <c r="FE513">
        <v>11.998</v>
      </c>
      <c r="FF513">
        <v>4.9643</v>
      </c>
      <c r="FG513">
        <v>3.29555</v>
      </c>
      <c r="FH513">
        <v>9999</v>
      </c>
      <c r="FI513">
        <v>9999</v>
      </c>
      <c r="FJ513">
        <v>9999</v>
      </c>
      <c r="FK513">
        <v>149.4</v>
      </c>
      <c r="FL513">
        <v>4.97097</v>
      </c>
      <c r="FM513">
        <v>1.86768</v>
      </c>
      <c r="FN513">
        <v>1.85904</v>
      </c>
      <c r="FO513">
        <v>1.86515</v>
      </c>
      <c r="FP513">
        <v>1.8631</v>
      </c>
      <c r="FQ513">
        <v>1.86447</v>
      </c>
      <c r="FR513">
        <v>1.85989</v>
      </c>
      <c r="FS513">
        <v>1.86401</v>
      </c>
      <c r="FT513">
        <v>0</v>
      </c>
      <c r="FU513">
        <v>0</v>
      </c>
      <c r="FV513">
        <v>0</v>
      </c>
      <c r="FW513">
        <v>0</v>
      </c>
      <c r="FX513" t="s">
        <v>364</v>
      </c>
      <c r="FY513" t="s">
        <v>365</v>
      </c>
      <c r="FZ513" t="s">
        <v>366</v>
      </c>
      <c r="GA513" t="s">
        <v>366</v>
      </c>
      <c r="GB513" t="s">
        <v>366</v>
      </c>
      <c r="GC513" t="s">
        <v>366</v>
      </c>
      <c r="GD513">
        <v>0</v>
      </c>
      <c r="GE513">
        <v>100</v>
      </c>
      <c r="GF513">
        <v>100</v>
      </c>
      <c r="GG513">
        <v>-4.342</v>
      </c>
      <c r="GH513">
        <v>-0.0902</v>
      </c>
      <c r="GI513">
        <v>-2.868309889394353</v>
      </c>
      <c r="GJ513">
        <v>-0.006773961979547998</v>
      </c>
      <c r="GK513">
        <v>-8.296070481250098E-08</v>
      </c>
      <c r="GL513">
        <v>3.322967193956903E-10</v>
      </c>
      <c r="GM513">
        <v>-0.07871069313407227</v>
      </c>
      <c r="GN513">
        <v>-0.00208336341840114</v>
      </c>
      <c r="GO513">
        <v>8.801746095907445E-05</v>
      </c>
      <c r="GP513">
        <v>-2.677693255255651E-07</v>
      </c>
      <c r="GQ513">
        <v>3</v>
      </c>
      <c r="GR513">
        <v>2052</v>
      </c>
      <c r="GS513">
        <v>2</v>
      </c>
      <c r="GT513">
        <v>18</v>
      </c>
      <c r="GU513">
        <v>82</v>
      </c>
      <c r="GV513">
        <v>81.90000000000001</v>
      </c>
      <c r="GW513">
        <v>0.737305</v>
      </c>
      <c r="GX513">
        <v>2.39136</v>
      </c>
      <c r="GY513">
        <v>1.44775</v>
      </c>
      <c r="GZ513">
        <v>2.32178</v>
      </c>
      <c r="HA513">
        <v>1.55151</v>
      </c>
      <c r="HB513">
        <v>2.34741</v>
      </c>
      <c r="HC513">
        <v>31.7173</v>
      </c>
      <c r="HD513">
        <v>14.1846</v>
      </c>
      <c r="HE513">
        <v>18</v>
      </c>
      <c r="HF513">
        <v>592.362</v>
      </c>
      <c r="HG513">
        <v>423.2</v>
      </c>
      <c r="HH513">
        <v>22.0395</v>
      </c>
      <c r="HI513">
        <v>27.71</v>
      </c>
      <c r="HJ513">
        <v>29.9997</v>
      </c>
      <c r="HK513">
        <v>27.6549</v>
      </c>
      <c r="HL513">
        <v>27.5843</v>
      </c>
      <c r="HM513">
        <v>14.7514</v>
      </c>
      <c r="HN513">
        <v>48.5406</v>
      </c>
      <c r="HO513">
        <v>0</v>
      </c>
      <c r="HP513">
        <v>22.0342</v>
      </c>
      <c r="HQ513">
        <v>255.676</v>
      </c>
      <c r="HR513">
        <v>14.3029</v>
      </c>
      <c r="HS513">
        <v>99.6596</v>
      </c>
      <c r="HT513">
        <v>100.981</v>
      </c>
    </row>
    <row r="514" spans="1:228">
      <c r="A514">
        <v>498</v>
      </c>
      <c r="B514">
        <v>1728495875.1</v>
      </c>
      <c r="C514">
        <v>4937.599999904633</v>
      </c>
      <c r="D514" t="s">
        <v>1367</v>
      </c>
      <c r="E514" t="s">
        <v>1368</v>
      </c>
      <c r="F514">
        <v>5</v>
      </c>
      <c r="G514" t="s">
        <v>357</v>
      </c>
      <c r="H514" t="s">
        <v>1090</v>
      </c>
      <c r="I514" t="s">
        <v>359</v>
      </c>
      <c r="J514" t="s">
        <v>1330</v>
      </c>
      <c r="K514">
        <v>1728495867.6</v>
      </c>
      <c r="L514">
        <f>(M514)/1000</f>
        <v>0</v>
      </c>
      <c r="M514">
        <f>IF(BH514, AP514, AJ514)</f>
        <v>0</v>
      </c>
      <c r="N514">
        <f>IF(BH514, AK514, AI514)</f>
        <v>0</v>
      </c>
      <c r="O514">
        <f>BJ514 - IF(AW514&gt;1, N514*BD514*100.0/(AY514), 0)</f>
        <v>0</v>
      </c>
      <c r="P514">
        <f>((V514-L514/2)*O514-N514)/(V514+L514/2)</f>
        <v>0</v>
      </c>
      <c r="Q514">
        <f>P514*(BQ514+BR514)/1000.0</f>
        <v>0</v>
      </c>
      <c r="R514">
        <f>(BJ514 - IF(AW514&gt;1, N514*BD514*100.0/(AY514), 0))*(BQ514+BR514)/1000.0</f>
        <v>0</v>
      </c>
      <c r="S514">
        <f>2.0/((1/U514-1/T514)+SIGN(U514)*SQRT((1/U514-1/T514)*(1/U514-1/T514) + 4*BE514/((BE514+1)*(BE514+1))*(2*1/U514*1/T514-1/T514*1/T514)))</f>
        <v>0</v>
      </c>
      <c r="T514">
        <f>IF(LEFT(BF514,1)&lt;&gt;"0",IF(LEFT(BF514,1)="1",3.0,BG514),$D$5+$E$5*(BX514*BQ514/($K$5*1000))+$F$5*(BX514*BQ514/($K$5*1000))*MAX(MIN(BD514,$J$5),$I$5)*MAX(MIN(BD514,$J$5),$I$5)+$G$5*MAX(MIN(BD514,$J$5),$I$5)*(BX514*BQ514/($K$5*1000))+$H$5*(BX514*BQ514/($K$5*1000))*(BX514*BQ514/($K$5*1000)))</f>
        <v>0</v>
      </c>
      <c r="U514">
        <f>L514*(1000-(1000*0.61365*exp(17.502*Y514/(240.97+Y514))/(BQ514+BR514)+BL514)/2)/(1000*0.61365*exp(17.502*Y514/(240.97+Y514))/(BQ514+BR514)-BL514)</f>
        <v>0</v>
      </c>
      <c r="V514">
        <f>1/((BE514+1)/(S514/1.6)+1/(T514/1.37)) + BE514/((BE514+1)/(S514/1.6) + BE514/(T514/1.37))</f>
        <v>0</v>
      </c>
      <c r="W514">
        <f>(AZ514*BC514)</f>
        <v>0</v>
      </c>
      <c r="X514">
        <f>(BS514+(W514+2*0.95*5.67E-8*(((BS514+$B$7)+273)^4-(BS514+273)^4)-44100*L514)/(1.84*29.3*T514+8*0.95*5.67E-8*(BS514+273)^3))</f>
        <v>0</v>
      </c>
      <c r="Y514">
        <f>($C$7*BT514+$D$7*BU514+$E$7*X514)</f>
        <v>0</v>
      </c>
      <c r="Z514">
        <f>0.61365*exp(17.502*Y514/(240.97+Y514))</f>
        <v>0</v>
      </c>
      <c r="AA514">
        <f>(AB514/AC514*100)</f>
        <v>0</v>
      </c>
      <c r="AB514">
        <f>BL514*(BQ514+BR514)/1000</f>
        <v>0</v>
      </c>
      <c r="AC514">
        <f>0.61365*exp(17.502*BS514/(240.97+BS514))</f>
        <v>0</v>
      </c>
      <c r="AD514">
        <f>(Z514-BL514*(BQ514+BR514)/1000)</f>
        <v>0</v>
      </c>
      <c r="AE514">
        <f>(-L514*44100)</f>
        <v>0</v>
      </c>
      <c r="AF514">
        <f>2*29.3*T514*0.92*(BS514-Y514)</f>
        <v>0</v>
      </c>
      <c r="AG514">
        <f>2*0.95*5.67E-8*(((BS514+$B$7)+273)^4-(Y514+273)^4)</f>
        <v>0</v>
      </c>
      <c r="AH514">
        <f>W514+AG514+AE514+AF514</f>
        <v>0</v>
      </c>
      <c r="AI514">
        <f>BP514*AW514*(BK514-BJ514*(1000-AW514*BM514)/(1000-AW514*BL514))/(100*BD514)</f>
        <v>0</v>
      </c>
      <c r="AJ514">
        <f>1000*BP514*AW514*(BL514-BM514)/(100*BD514*(1000-AW514*BL514))</f>
        <v>0</v>
      </c>
      <c r="AK514">
        <f>(AL514 - AM514 - BQ514*1E3/(8.314*(BS514+273.15)) * AO514/BP514 * AN514) * BP514/(100*BD514) * (1000 - BM514)/1000</f>
        <v>0</v>
      </c>
      <c r="AL514">
        <v>244.2895413363039</v>
      </c>
      <c r="AM514">
        <v>227.9514242424243</v>
      </c>
      <c r="AN514">
        <v>2.482674879662517</v>
      </c>
      <c r="AO514">
        <v>66.78338051299083</v>
      </c>
      <c r="AP514">
        <f>(AR514 - AQ514 + BQ514*1E3/(8.314*(BS514+273.15)) * AT514/BP514 * AS514) * BP514/(100*BD514) * 1000/(1000 - AR514)</f>
        <v>0</v>
      </c>
      <c r="AQ514">
        <v>14.37075083877742</v>
      </c>
      <c r="AR514">
        <v>16.67830121212121</v>
      </c>
      <c r="AS514">
        <v>3.701117380899668E-05</v>
      </c>
      <c r="AT514">
        <v>79.57190489218569</v>
      </c>
      <c r="AU514">
        <v>0</v>
      </c>
      <c r="AV514">
        <v>0</v>
      </c>
      <c r="AW514">
        <f>IF(AU514*$H$13&gt;=AY514,1.0,(AY514/(AY514-AU514*$H$13)))</f>
        <v>0</v>
      </c>
      <c r="AX514">
        <f>(AW514-1)*100</f>
        <v>0</v>
      </c>
      <c r="AY514">
        <f>MAX(0,($B$13+$C$13*BX514)/(1+$D$13*BX514)*BQ514/(BS514+273)*$E$13)</f>
        <v>0</v>
      </c>
      <c r="AZ514">
        <f>$B$11*BY514+$C$11*BZ514+$F$11*CK514*(1-CN514)</f>
        <v>0</v>
      </c>
      <c r="BA514">
        <f>AZ514*BB514</f>
        <v>0</v>
      </c>
      <c r="BB514">
        <f>($B$11*$D$9+$C$11*$D$9+$F$11*((CX514+CP514)/MAX(CX514+CP514+CY514, 0.1)*$I$9+CY514/MAX(CX514+CP514+CY514, 0.1)*$J$9))/($B$11+$C$11+$F$11)</f>
        <v>0</v>
      </c>
      <c r="BC514">
        <f>($B$11*$K$9+$C$11*$K$9+$F$11*((CX514+CP514)/MAX(CX514+CP514+CY514, 0.1)*$P$9+CY514/MAX(CX514+CP514+CY514, 0.1)*$Q$9))/($B$11+$C$11+$F$11)</f>
        <v>0</v>
      </c>
      <c r="BD514">
        <v>6</v>
      </c>
      <c r="BE514">
        <v>0.5</v>
      </c>
      <c r="BF514" t="s">
        <v>361</v>
      </c>
      <c r="BG514">
        <v>2</v>
      </c>
      <c r="BH514" t="b">
        <v>1</v>
      </c>
      <c r="BI514">
        <v>1728495867.6</v>
      </c>
      <c r="BJ514">
        <v>207.123</v>
      </c>
      <c r="BK514">
        <v>227.9511111111111</v>
      </c>
      <c r="BL514">
        <v>16.66756296296296</v>
      </c>
      <c r="BM514">
        <v>14.36344814814815</v>
      </c>
      <c r="BN514">
        <v>211.423962962963</v>
      </c>
      <c r="BO514">
        <v>16.75773333333333</v>
      </c>
      <c r="BP514">
        <v>600.0270370370371</v>
      </c>
      <c r="BQ514">
        <v>97.52134074074074</v>
      </c>
      <c r="BR514">
        <v>0.1000320481481482</v>
      </c>
      <c r="BS514">
        <v>25.3648074074074</v>
      </c>
      <c r="BT514">
        <v>25.00253703703704</v>
      </c>
      <c r="BU514">
        <v>999.9000000000001</v>
      </c>
      <c r="BV514">
        <v>0</v>
      </c>
      <c r="BW514">
        <v>0</v>
      </c>
      <c r="BX514">
        <v>9994.19037037037</v>
      </c>
      <c r="BY514">
        <v>0</v>
      </c>
      <c r="BZ514">
        <v>86.18834074074073</v>
      </c>
      <c r="CA514">
        <v>-20.82814074074075</v>
      </c>
      <c r="CB514">
        <v>210.6338518518518</v>
      </c>
      <c r="CC514">
        <v>231.2730370370371</v>
      </c>
      <c r="CD514">
        <v>2.304109629629629</v>
      </c>
      <c r="CE514">
        <v>227.9511111111111</v>
      </c>
      <c r="CF514">
        <v>14.36344814814815</v>
      </c>
      <c r="CG514">
        <v>1.625442962962963</v>
      </c>
      <c r="CH514">
        <v>1.400743703703704</v>
      </c>
      <c r="CI514">
        <v>14.20214074074074</v>
      </c>
      <c r="CJ514">
        <v>11.92568518518519</v>
      </c>
      <c r="CK514">
        <v>1599.992222222223</v>
      </c>
      <c r="CL514">
        <v>0.6919996666666668</v>
      </c>
      <c r="CM514">
        <v>0.3080003333333333</v>
      </c>
      <c r="CN514">
        <v>0</v>
      </c>
      <c r="CO514">
        <v>2.160570370370371</v>
      </c>
      <c r="CP514">
        <v>0</v>
      </c>
      <c r="CQ514">
        <v>8588.637777777778</v>
      </c>
      <c r="CR514">
        <v>13790.11111111111</v>
      </c>
      <c r="CS514">
        <v>37.375</v>
      </c>
      <c r="CT514">
        <v>38.57833333333333</v>
      </c>
      <c r="CU514">
        <v>37.937</v>
      </c>
      <c r="CV514">
        <v>36.98133333333333</v>
      </c>
      <c r="CW514">
        <v>36.8074074074074</v>
      </c>
      <c r="CX514">
        <v>1107.194814814815</v>
      </c>
      <c r="CY514">
        <v>492.7974074074074</v>
      </c>
      <c r="CZ514">
        <v>0</v>
      </c>
      <c r="DA514">
        <v>1728495932.2</v>
      </c>
      <c r="DB514">
        <v>0</v>
      </c>
      <c r="DC514">
        <v>1728490956.5</v>
      </c>
      <c r="DD514" t="s">
        <v>362</v>
      </c>
      <c r="DE514">
        <v>1728490952.5</v>
      </c>
      <c r="DF514">
        <v>1728490956.5</v>
      </c>
      <c r="DG514">
        <v>1</v>
      </c>
      <c r="DH514">
        <v>-0.065</v>
      </c>
      <c r="DI514">
        <v>-0.008</v>
      </c>
      <c r="DJ514">
        <v>-3.246</v>
      </c>
      <c r="DK514">
        <v>-0.091</v>
      </c>
      <c r="DL514">
        <v>52</v>
      </c>
      <c r="DM514">
        <v>15</v>
      </c>
      <c r="DN514">
        <v>0.25</v>
      </c>
      <c r="DO514">
        <v>0.13</v>
      </c>
      <c r="DP514">
        <v>-20.48681951219513</v>
      </c>
      <c r="DQ514">
        <v>-5.194536585365823</v>
      </c>
      <c r="DR514">
        <v>0.5138403449585086</v>
      </c>
      <c r="DS514">
        <v>0</v>
      </c>
      <c r="DT514">
        <v>2.305478048780488</v>
      </c>
      <c r="DU514">
        <v>-0.01287679442508726</v>
      </c>
      <c r="DV514">
        <v>0.002704955902902108</v>
      </c>
      <c r="DW514">
        <v>1</v>
      </c>
      <c r="DX514">
        <v>1</v>
      </c>
      <c r="DY514">
        <v>2</v>
      </c>
      <c r="DZ514" t="s">
        <v>363</v>
      </c>
      <c r="EA514">
        <v>3.22958</v>
      </c>
      <c r="EB514">
        <v>2.70435</v>
      </c>
      <c r="EC514">
        <v>0.0620386</v>
      </c>
      <c r="ED514">
        <v>0.0662372</v>
      </c>
      <c r="EE514">
        <v>0.0861884</v>
      </c>
      <c r="EF514">
        <v>0.0774738</v>
      </c>
      <c r="EG514">
        <v>30747.2</v>
      </c>
      <c r="EH514">
        <v>29801</v>
      </c>
      <c r="EI514">
        <v>31401.4</v>
      </c>
      <c r="EJ514">
        <v>30264.6</v>
      </c>
      <c r="EK514">
        <v>38440.5</v>
      </c>
      <c r="EL514">
        <v>36918.5</v>
      </c>
      <c r="EM514">
        <v>44013.5</v>
      </c>
      <c r="EN514">
        <v>42259.4</v>
      </c>
      <c r="EO514">
        <v>2.10433</v>
      </c>
      <c r="EP514">
        <v>1.83447</v>
      </c>
      <c r="EQ514">
        <v>0.0208318</v>
      </c>
      <c r="ER514">
        <v>0</v>
      </c>
      <c r="ES514">
        <v>24.669</v>
      </c>
      <c r="ET514">
        <v>999.9</v>
      </c>
      <c r="EU514">
        <v>69.8</v>
      </c>
      <c r="EV514">
        <v>26.3</v>
      </c>
      <c r="EW514">
        <v>24.5841</v>
      </c>
      <c r="EX514">
        <v>61.1301</v>
      </c>
      <c r="EY514">
        <v>24.6474</v>
      </c>
      <c r="EZ514">
        <v>1</v>
      </c>
      <c r="FA514">
        <v>0.0604192</v>
      </c>
      <c r="FB514">
        <v>1.61799</v>
      </c>
      <c r="FC514">
        <v>20.1919</v>
      </c>
      <c r="FD514">
        <v>5.21639</v>
      </c>
      <c r="FE514">
        <v>11.998</v>
      </c>
      <c r="FF514">
        <v>4.96415</v>
      </c>
      <c r="FG514">
        <v>3.29555</v>
      </c>
      <c r="FH514">
        <v>9999</v>
      </c>
      <c r="FI514">
        <v>9999</v>
      </c>
      <c r="FJ514">
        <v>9999</v>
      </c>
      <c r="FK514">
        <v>149.4</v>
      </c>
      <c r="FL514">
        <v>4.97095</v>
      </c>
      <c r="FM514">
        <v>1.86768</v>
      </c>
      <c r="FN514">
        <v>1.85901</v>
      </c>
      <c r="FO514">
        <v>1.86515</v>
      </c>
      <c r="FP514">
        <v>1.8631</v>
      </c>
      <c r="FQ514">
        <v>1.86447</v>
      </c>
      <c r="FR514">
        <v>1.85989</v>
      </c>
      <c r="FS514">
        <v>1.86401</v>
      </c>
      <c r="FT514">
        <v>0</v>
      </c>
      <c r="FU514">
        <v>0</v>
      </c>
      <c r="FV514">
        <v>0</v>
      </c>
      <c r="FW514">
        <v>0</v>
      </c>
      <c r="FX514" t="s">
        <v>364</v>
      </c>
      <c r="FY514" t="s">
        <v>365</v>
      </c>
      <c r="FZ514" t="s">
        <v>366</v>
      </c>
      <c r="GA514" t="s">
        <v>366</v>
      </c>
      <c r="GB514" t="s">
        <v>366</v>
      </c>
      <c r="GC514" t="s">
        <v>366</v>
      </c>
      <c r="GD514">
        <v>0</v>
      </c>
      <c r="GE514">
        <v>100</v>
      </c>
      <c r="GF514">
        <v>100</v>
      </c>
      <c r="GG514">
        <v>-4.426</v>
      </c>
      <c r="GH514">
        <v>-0.0901</v>
      </c>
      <c r="GI514">
        <v>-2.868309889394353</v>
      </c>
      <c r="GJ514">
        <v>-0.006773961979547998</v>
      </c>
      <c r="GK514">
        <v>-8.296070481250098E-08</v>
      </c>
      <c r="GL514">
        <v>3.322967193956903E-10</v>
      </c>
      <c r="GM514">
        <v>-0.07871069313407227</v>
      </c>
      <c r="GN514">
        <v>-0.00208336341840114</v>
      </c>
      <c r="GO514">
        <v>8.801746095907445E-05</v>
      </c>
      <c r="GP514">
        <v>-2.677693255255651E-07</v>
      </c>
      <c r="GQ514">
        <v>3</v>
      </c>
      <c r="GR514">
        <v>2052</v>
      </c>
      <c r="GS514">
        <v>2</v>
      </c>
      <c r="GT514">
        <v>18</v>
      </c>
      <c r="GU514">
        <v>82</v>
      </c>
      <c r="GV514">
        <v>82</v>
      </c>
      <c r="GW514">
        <v>0.765381</v>
      </c>
      <c r="GX514">
        <v>2.40601</v>
      </c>
      <c r="GY514">
        <v>1.44897</v>
      </c>
      <c r="GZ514">
        <v>2.32178</v>
      </c>
      <c r="HA514">
        <v>1.55151</v>
      </c>
      <c r="HB514">
        <v>2.31934</v>
      </c>
      <c r="HC514">
        <v>31.7173</v>
      </c>
      <c r="HD514">
        <v>14.1671</v>
      </c>
      <c r="HE514">
        <v>18</v>
      </c>
      <c r="HF514">
        <v>592.567</v>
      </c>
      <c r="HG514">
        <v>423.161</v>
      </c>
      <c r="HH514">
        <v>22.0794</v>
      </c>
      <c r="HI514">
        <v>27.7171</v>
      </c>
      <c r="HJ514">
        <v>30.0007</v>
      </c>
      <c r="HK514">
        <v>27.6614</v>
      </c>
      <c r="HL514">
        <v>27.5908</v>
      </c>
      <c r="HM514">
        <v>15.3654</v>
      </c>
      <c r="HN514">
        <v>48.5406</v>
      </c>
      <c r="HO514">
        <v>0</v>
      </c>
      <c r="HP514">
        <v>22.0433</v>
      </c>
      <c r="HQ514">
        <v>265.696</v>
      </c>
      <c r="HR514">
        <v>14.3029</v>
      </c>
      <c r="HS514">
        <v>99.65819999999999</v>
      </c>
      <c r="HT514">
        <v>100.981</v>
      </c>
    </row>
    <row r="515" spans="1:228">
      <c r="A515">
        <v>499</v>
      </c>
      <c r="B515">
        <v>1728495879.6</v>
      </c>
      <c r="C515">
        <v>4942.099999904633</v>
      </c>
      <c r="D515" t="s">
        <v>1369</v>
      </c>
      <c r="E515" t="s">
        <v>1370</v>
      </c>
      <c r="F515">
        <v>5</v>
      </c>
      <c r="G515" t="s">
        <v>357</v>
      </c>
      <c r="H515" t="s">
        <v>1090</v>
      </c>
      <c r="I515" t="s">
        <v>359</v>
      </c>
      <c r="J515" t="s">
        <v>1330</v>
      </c>
      <c r="K515">
        <v>1728495872.044444</v>
      </c>
      <c r="L515">
        <f>(M515)/1000</f>
        <v>0</v>
      </c>
      <c r="M515">
        <f>IF(BH515, AP515, AJ515)</f>
        <v>0</v>
      </c>
      <c r="N515">
        <f>IF(BH515, AK515, AI515)</f>
        <v>0</v>
      </c>
      <c r="O515">
        <f>BJ515 - IF(AW515&gt;1, N515*BD515*100.0/(AY515), 0)</f>
        <v>0</v>
      </c>
      <c r="P515">
        <f>((V515-L515/2)*O515-N515)/(V515+L515/2)</f>
        <v>0</v>
      </c>
      <c r="Q515">
        <f>P515*(BQ515+BR515)/1000.0</f>
        <v>0</v>
      </c>
      <c r="R515">
        <f>(BJ515 - IF(AW515&gt;1, N515*BD515*100.0/(AY515), 0))*(BQ515+BR515)/1000.0</f>
        <v>0</v>
      </c>
      <c r="S515">
        <f>2.0/((1/U515-1/T515)+SIGN(U515)*SQRT((1/U515-1/T515)*(1/U515-1/T515) + 4*BE515/((BE515+1)*(BE515+1))*(2*1/U515*1/T515-1/T515*1/T515)))</f>
        <v>0</v>
      </c>
      <c r="T515">
        <f>IF(LEFT(BF515,1)&lt;&gt;"0",IF(LEFT(BF515,1)="1",3.0,BG515),$D$5+$E$5*(BX515*BQ515/($K$5*1000))+$F$5*(BX515*BQ515/($K$5*1000))*MAX(MIN(BD515,$J$5),$I$5)*MAX(MIN(BD515,$J$5),$I$5)+$G$5*MAX(MIN(BD515,$J$5),$I$5)*(BX515*BQ515/($K$5*1000))+$H$5*(BX515*BQ515/($K$5*1000))*(BX515*BQ515/($K$5*1000)))</f>
        <v>0</v>
      </c>
      <c r="U515">
        <f>L515*(1000-(1000*0.61365*exp(17.502*Y515/(240.97+Y515))/(BQ515+BR515)+BL515)/2)/(1000*0.61365*exp(17.502*Y515/(240.97+Y515))/(BQ515+BR515)-BL515)</f>
        <v>0</v>
      </c>
      <c r="V515">
        <f>1/((BE515+1)/(S515/1.6)+1/(T515/1.37)) + BE515/((BE515+1)/(S515/1.6) + BE515/(T515/1.37))</f>
        <v>0</v>
      </c>
      <c r="W515">
        <f>(AZ515*BC515)</f>
        <v>0</v>
      </c>
      <c r="X515">
        <f>(BS515+(W515+2*0.95*5.67E-8*(((BS515+$B$7)+273)^4-(BS515+273)^4)-44100*L515)/(1.84*29.3*T515+8*0.95*5.67E-8*(BS515+273)^3))</f>
        <v>0</v>
      </c>
      <c r="Y515">
        <f>($C$7*BT515+$D$7*BU515+$E$7*X515)</f>
        <v>0</v>
      </c>
      <c r="Z515">
        <f>0.61365*exp(17.502*Y515/(240.97+Y515))</f>
        <v>0</v>
      </c>
      <c r="AA515">
        <f>(AB515/AC515*100)</f>
        <v>0</v>
      </c>
      <c r="AB515">
        <f>BL515*(BQ515+BR515)/1000</f>
        <v>0</v>
      </c>
      <c r="AC515">
        <f>0.61365*exp(17.502*BS515/(240.97+BS515))</f>
        <v>0</v>
      </c>
      <c r="AD515">
        <f>(Z515-BL515*(BQ515+BR515)/1000)</f>
        <v>0</v>
      </c>
      <c r="AE515">
        <f>(-L515*44100)</f>
        <v>0</v>
      </c>
      <c r="AF515">
        <f>2*29.3*T515*0.92*(BS515-Y515)</f>
        <v>0</v>
      </c>
      <c r="AG515">
        <f>2*0.95*5.67E-8*(((BS515+$B$7)+273)^4-(Y515+273)^4)</f>
        <v>0</v>
      </c>
      <c r="AH515">
        <f>W515+AG515+AE515+AF515</f>
        <v>0</v>
      </c>
      <c r="AI515">
        <f>BP515*AW515*(BK515-BJ515*(1000-AW515*BM515)/(1000-AW515*BL515))/(100*BD515)</f>
        <v>0</v>
      </c>
      <c r="AJ515">
        <f>1000*BP515*AW515*(BL515-BM515)/(100*BD515*(1000-AW515*BL515))</f>
        <v>0</v>
      </c>
      <c r="AK515">
        <f>(AL515 - AM515 - BQ515*1E3/(8.314*(BS515+273.15)) * AO515/BP515 * AN515) * BP515/(100*BD515) * (1000 - BM515)/1000</f>
        <v>0</v>
      </c>
      <c r="AL515">
        <v>255.7748651260685</v>
      </c>
      <c r="AM515">
        <v>239.0851454545453</v>
      </c>
      <c r="AN515">
        <v>2.474893495001362</v>
      </c>
      <c r="AO515">
        <v>66.78338051299083</v>
      </c>
      <c r="AP515">
        <f>(AR515 - AQ515 + BQ515*1E3/(8.314*(BS515+273.15)) * AT515/BP515 * AS515) * BP515/(100*BD515) * 1000/(1000 - AR515)</f>
        <v>0</v>
      </c>
      <c r="AQ515">
        <v>14.37726596444123</v>
      </c>
      <c r="AR515">
        <v>16.68156969696969</v>
      </c>
      <c r="AS515">
        <v>2.773802989670174E-05</v>
      </c>
      <c r="AT515">
        <v>79.57190489218569</v>
      </c>
      <c r="AU515">
        <v>0</v>
      </c>
      <c r="AV515">
        <v>0</v>
      </c>
      <c r="AW515">
        <f>IF(AU515*$H$13&gt;=AY515,1.0,(AY515/(AY515-AU515*$H$13)))</f>
        <v>0</v>
      </c>
      <c r="AX515">
        <f>(AW515-1)*100</f>
        <v>0</v>
      </c>
      <c r="AY515">
        <f>MAX(0,($B$13+$C$13*BX515)/(1+$D$13*BX515)*BQ515/(BS515+273)*$E$13)</f>
        <v>0</v>
      </c>
      <c r="AZ515">
        <f>$B$11*BY515+$C$11*BZ515+$F$11*CK515*(1-CN515)</f>
        <v>0</v>
      </c>
      <c r="BA515">
        <f>AZ515*BB515</f>
        <v>0</v>
      </c>
      <c r="BB515">
        <f>($B$11*$D$9+$C$11*$D$9+$F$11*((CX515+CP515)/MAX(CX515+CP515+CY515, 0.1)*$I$9+CY515/MAX(CX515+CP515+CY515, 0.1)*$J$9))/($B$11+$C$11+$F$11)</f>
        <v>0</v>
      </c>
      <c r="BC515">
        <f>($B$11*$K$9+$C$11*$K$9+$F$11*((CX515+CP515)/MAX(CX515+CP515+CY515, 0.1)*$P$9+CY515/MAX(CX515+CP515+CY515, 0.1)*$Q$9))/($B$11+$C$11+$F$11)</f>
        <v>0</v>
      </c>
      <c r="BD515">
        <v>6</v>
      </c>
      <c r="BE515">
        <v>0.5</v>
      </c>
      <c r="BF515" t="s">
        <v>361</v>
      </c>
      <c r="BG515">
        <v>2</v>
      </c>
      <c r="BH515" t="b">
        <v>1</v>
      </c>
      <c r="BI515">
        <v>1728495872.044444</v>
      </c>
      <c r="BJ515">
        <v>217.9297037037037</v>
      </c>
      <c r="BK515">
        <v>239.1526296296297</v>
      </c>
      <c r="BL515">
        <v>16.67418518518519</v>
      </c>
      <c r="BM515">
        <v>14.37060370370371</v>
      </c>
      <c r="BN515">
        <v>222.3042592592593</v>
      </c>
      <c r="BO515">
        <v>16.76434074074074</v>
      </c>
      <c r="BP515">
        <v>600.0102592592593</v>
      </c>
      <c r="BQ515">
        <v>97.52083333333331</v>
      </c>
      <c r="BR515">
        <v>0.1000234740740741</v>
      </c>
      <c r="BS515">
        <v>25.37188148148148</v>
      </c>
      <c r="BT515">
        <v>25.00917037037037</v>
      </c>
      <c r="BU515">
        <v>999.9000000000001</v>
      </c>
      <c r="BV515">
        <v>0</v>
      </c>
      <c r="BW515">
        <v>0</v>
      </c>
      <c r="BX515">
        <v>9986.98814814815</v>
      </c>
      <c r="BY515">
        <v>0</v>
      </c>
      <c r="BZ515">
        <v>86.41728518518521</v>
      </c>
      <c r="CA515">
        <v>-21.22293333333333</v>
      </c>
      <c r="CB515">
        <v>221.6251481481482</v>
      </c>
      <c r="CC515">
        <v>242.6394814814815</v>
      </c>
      <c r="CD515">
        <v>2.303568518518518</v>
      </c>
      <c r="CE515">
        <v>239.1526296296297</v>
      </c>
      <c r="CF515">
        <v>14.37060370370371</v>
      </c>
      <c r="CG515">
        <v>1.62607962962963</v>
      </c>
      <c r="CH515">
        <v>1.401434074074074</v>
      </c>
      <c r="CI515">
        <v>14.20818888888889</v>
      </c>
      <c r="CJ515">
        <v>11.93316666666667</v>
      </c>
      <c r="CK515">
        <v>1599.999629629629</v>
      </c>
      <c r="CL515">
        <v>0.6920029629629629</v>
      </c>
      <c r="CM515">
        <v>0.3079970370370371</v>
      </c>
      <c r="CN515">
        <v>0</v>
      </c>
      <c r="CO515">
        <v>2.150251851851852</v>
      </c>
      <c r="CP515">
        <v>0</v>
      </c>
      <c r="CQ515">
        <v>8574.794074074072</v>
      </c>
      <c r="CR515">
        <v>13790.19259259259</v>
      </c>
      <c r="CS515">
        <v>37.375</v>
      </c>
      <c r="CT515">
        <v>38.569</v>
      </c>
      <c r="CU515">
        <v>37.937</v>
      </c>
      <c r="CV515">
        <v>36.96266666666667</v>
      </c>
      <c r="CW515">
        <v>36.80511111111111</v>
      </c>
      <c r="CX515">
        <v>1107.204444444445</v>
      </c>
      <c r="CY515">
        <v>492.7951851851852</v>
      </c>
      <c r="CZ515">
        <v>0</v>
      </c>
      <c r="DA515">
        <v>1728495936.4</v>
      </c>
      <c r="DB515">
        <v>0</v>
      </c>
      <c r="DC515">
        <v>1728490956.5</v>
      </c>
      <c r="DD515" t="s">
        <v>362</v>
      </c>
      <c r="DE515">
        <v>1728490952.5</v>
      </c>
      <c r="DF515">
        <v>1728490956.5</v>
      </c>
      <c r="DG515">
        <v>1</v>
      </c>
      <c r="DH515">
        <v>-0.065</v>
      </c>
      <c r="DI515">
        <v>-0.008</v>
      </c>
      <c r="DJ515">
        <v>-3.246</v>
      </c>
      <c r="DK515">
        <v>-0.091</v>
      </c>
      <c r="DL515">
        <v>52</v>
      </c>
      <c r="DM515">
        <v>15</v>
      </c>
      <c r="DN515">
        <v>0.25</v>
      </c>
      <c r="DO515">
        <v>0.13</v>
      </c>
      <c r="DP515">
        <v>-20.9013275</v>
      </c>
      <c r="DQ515">
        <v>-5.195240150093752</v>
      </c>
      <c r="DR515">
        <v>0.501351397219306</v>
      </c>
      <c r="DS515">
        <v>0</v>
      </c>
      <c r="DT515">
        <v>2.304282</v>
      </c>
      <c r="DU515">
        <v>-0.006307767354598814</v>
      </c>
      <c r="DV515">
        <v>0.002223098288425426</v>
      </c>
      <c r="DW515">
        <v>1</v>
      </c>
      <c r="DX515">
        <v>1</v>
      </c>
      <c r="DY515">
        <v>2</v>
      </c>
      <c r="DZ515" t="s">
        <v>363</v>
      </c>
      <c r="EA515">
        <v>3.22954</v>
      </c>
      <c r="EB515">
        <v>2.70423</v>
      </c>
      <c r="EC515">
        <v>0.0646031</v>
      </c>
      <c r="ED515">
        <v>0.0688362</v>
      </c>
      <c r="EE515">
        <v>0.08619839999999999</v>
      </c>
      <c r="EF515">
        <v>0.0774982</v>
      </c>
      <c r="EG515">
        <v>30663.2</v>
      </c>
      <c r="EH515">
        <v>29718.2</v>
      </c>
      <c r="EI515">
        <v>31401.6</v>
      </c>
      <c r="EJ515">
        <v>30264.8</v>
      </c>
      <c r="EK515">
        <v>38440.6</v>
      </c>
      <c r="EL515">
        <v>36917.4</v>
      </c>
      <c r="EM515">
        <v>44014.1</v>
      </c>
      <c r="EN515">
        <v>42259.2</v>
      </c>
      <c r="EO515">
        <v>2.10405</v>
      </c>
      <c r="EP515">
        <v>1.83482</v>
      </c>
      <c r="EQ515">
        <v>0.0212081</v>
      </c>
      <c r="ER515">
        <v>0</v>
      </c>
      <c r="ES515">
        <v>24.67</v>
      </c>
      <c r="ET515">
        <v>999.9</v>
      </c>
      <c r="EU515">
        <v>69.8</v>
      </c>
      <c r="EV515">
        <v>26.3</v>
      </c>
      <c r="EW515">
        <v>24.5835</v>
      </c>
      <c r="EX515">
        <v>60.8201</v>
      </c>
      <c r="EY515">
        <v>24.347</v>
      </c>
      <c r="EZ515">
        <v>1</v>
      </c>
      <c r="FA515">
        <v>0.0614558</v>
      </c>
      <c r="FB515">
        <v>1.82664</v>
      </c>
      <c r="FC515">
        <v>20.1896</v>
      </c>
      <c r="FD515">
        <v>5.21684</v>
      </c>
      <c r="FE515">
        <v>11.998</v>
      </c>
      <c r="FF515">
        <v>4.9642</v>
      </c>
      <c r="FG515">
        <v>3.29555</v>
      </c>
      <c r="FH515">
        <v>9999</v>
      </c>
      <c r="FI515">
        <v>9999</v>
      </c>
      <c r="FJ515">
        <v>9999</v>
      </c>
      <c r="FK515">
        <v>149.4</v>
      </c>
      <c r="FL515">
        <v>4.97096</v>
      </c>
      <c r="FM515">
        <v>1.86768</v>
      </c>
      <c r="FN515">
        <v>1.85903</v>
      </c>
      <c r="FO515">
        <v>1.86519</v>
      </c>
      <c r="FP515">
        <v>1.8631</v>
      </c>
      <c r="FQ515">
        <v>1.86447</v>
      </c>
      <c r="FR515">
        <v>1.85989</v>
      </c>
      <c r="FS515">
        <v>1.86401</v>
      </c>
      <c r="FT515">
        <v>0</v>
      </c>
      <c r="FU515">
        <v>0</v>
      </c>
      <c r="FV515">
        <v>0</v>
      </c>
      <c r="FW515">
        <v>0</v>
      </c>
      <c r="FX515" t="s">
        <v>364</v>
      </c>
      <c r="FY515" t="s">
        <v>365</v>
      </c>
      <c r="FZ515" t="s">
        <v>366</v>
      </c>
      <c r="GA515" t="s">
        <v>366</v>
      </c>
      <c r="GB515" t="s">
        <v>366</v>
      </c>
      <c r="GC515" t="s">
        <v>366</v>
      </c>
      <c r="GD515">
        <v>0</v>
      </c>
      <c r="GE515">
        <v>100</v>
      </c>
      <c r="GF515">
        <v>100</v>
      </c>
      <c r="GG515">
        <v>-4.5</v>
      </c>
      <c r="GH515">
        <v>-0.0901</v>
      </c>
      <c r="GI515">
        <v>-2.868309889394353</v>
      </c>
      <c r="GJ515">
        <v>-0.006773961979547998</v>
      </c>
      <c r="GK515">
        <v>-8.296070481250098E-08</v>
      </c>
      <c r="GL515">
        <v>3.322967193956903E-10</v>
      </c>
      <c r="GM515">
        <v>-0.07871069313407227</v>
      </c>
      <c r="GN515">
        <v>-0.00208336341840114</v>
      </c>
      <c r="GO515">
        <v>8.801746095907445E-05</v>
      </c>
      <c r="GP515">
        <v>-2.677693255255651E-07</v>
      </c>
      <c r="GQ515">
        <v>3</v>
      </c>
      <c r="GR515">
        <v>2052</v>
      </c>
      <c r="GS515">
        <v>2</v>
      </c>
      <c r="GT515">
        <v>18</v>
      </c>
      <c r="GU515">
        <v>82.09999999999999</v>
      </c>
      <c r="GV515">
        <v>82.09999999999999</v>
      </c>
      <c r="GW515">
        <v>0.7910160000000001</v>
      </c>
      <c r="GX515">
        <v>2.39014</v>
      </c>
      <c r="GY515">
        <v>1.44775</v>
      </c>
      <c r="GZ515">
        <v>2.32056</v>
      </c>
      <c r="HA515">
        <v>1.55151</v>
      </c>
      <c r="HB515">
        <v>2.35229</v>
      </c>
      <c r="HC515">
        <v>31.7392</v>
      </c>
      <c r="HD515">
        <v>14.1671</v>
      </c>
      <c r="HE515">
        <v>18</v>
      </c>
      <c r="HF515">
        <v>592.428</v>
      </c>
      <c r="HG515">
        <v>423.403</v>
      </c>
      <c r="HH515">
        <v>22.0773</v>
      </c>
      <c r="HI515">
        <v>27.7224</v>
      </c>
      <c r="HJ515">
        <v>30.001</v>
      </c>
      <c r="HK515">
        <v>27.6667</v>
      </c>
      <c r="HL515">
        <v>27.596</v>
      </c>
      <c r="HM515">
        <v>15.8706</v>
      </c>
      <c r="HN515">
        <v>48.5406</v>
      </c>
      <c r="HO515">
        <v>0</v>
      </c>
      <c r="HP515">
        <v>22.0328</v>
      </c>
      <c r="HQ515">
        <v>275.713</v>
      </c>
      <c r="HR515">
        <v>14.3029</v>
      </c>
      <c r="HS515">
        <v>99.6592</v>
      </c>
      <c r="HT515">
        <v>100.981</v>
      </c>
    </row>
    <row r="516" spans="1:228">
      <c r="A516">
        <v>500</v>
      </c>
      <c r="B516">
        <v>1728495884.6</v>
      </c>
      <c r="C516">
        <v>4947.099999904633</v>
      </c>
      <c r="D516" t="s">
        <v>1371</v>
      </c>
      <c r="E516" t="s">
        <v>1372</v>
      </c>
      <c r="F516">
        <v>5</v>
      </c>
      <c r="G516" t="s">
        <v>357</v>
      </c>
      <c r="H516" t="s">
        <v>1090</v>
      </c>
      <c r="I516" t="s">
        <v>359</v>
      </c>
      <c r="J516" t="s">
        <v>1330</v>
      </c>
      <c r="K516">
        <v>1728495877.062963</v>
      </c>
      <c r="L516">
        <f>(M516)/1000</f>
        <v>0</v>
      </c>
      <c r="M516">
        <f>IF(BH516, AP516, AJ516)</f>
        <v>0</v>
      </c>
      <c r="N516">
        <f>IF(BH516, AK516, AI516)</f>
        <v>0</v>
      </c>
      <c r="O516">
        <f>BJ516 - IF(AW516&gt;1, N516*BD516*100.0/(AY516), 0)</f>
        <v>0</v>
      </c>
      <c r="P516">
        <f>((V516-L516/2)*O516-N516)/(V516+L516/2)</f>
        <v>0</v>
      </c>
      <c r="Q516">
        <f>P516*(BQ516+BR516)/1000.0</f>
        <v>0</v>
      </c>
      <c r="R516">
        <f>(BJ516 - IF(AW516&gt;1, N516*BD516*100.0/(AY516), 0))*(BQ516+BR516)/1000.0</f>
        <v>0</v>
      </c>
      <c r="S516">
        <f>2.0/((1/U516-1/T516)+SIGN(U516)*SQRT((1/U516-1/T516)*(1/U516-1/T516) + 4*BE516/((BE516+1)*(BE516+1))*(2*1/U516*1/T516-1/T516*1/T516)))</f>
        <v>0</v>
      </c>
      <c r="T516">
        <f>IF(LEFT(BF516,1)&lt;&gt;"0",IF(LEFT(BF516,1)="1",3.0,BG516),$D$5+$E$5*(BX516*BQ516/($K$5*1000))+$F$5*(BX516*BQ516/($K$5*1000))*MAX(MIN(BD516,$J$5),$I$5)*MAX(MIN(BD516,$J$5),$I$5)+$G$5*MAX(MIN(BD516,$J$5),$I$5)*(BX516*BQ516/($K$5*1000))+$H$5*(BX516*BQ516/($K$5*1000))*(BX516*BQ516/($K$5*1000)))</f>
        <v>0</v>
      </c>
      <c r="U516">
        <f>L516*(1000-(1000*0.61365*exp(17.502*Y516/(240.97+Y516))/(BQ516+BR516)+BL516)/2)/(1000*0.61365*exp(17.502*Y516/(240.97+Y516))/(BQ516+BR516)-BL516)</f>
        <v>0</v>
      </c>
      <c r="V516">
        <f>1/((BE516+1)/(S516/1.6)+1/(T516/1.37)) + BE516/((BE516+1)/(S516/1.6) + BE516/(T516/1.37))</f>
        <v>0</v>
      </c>
      <c r="W516">
        <f>(AZ516*BC516)</f>
        <v>0</v>
      </c>
      <c r="X516">
        <f>(BS516+(W516+2*0.95*5.67E-8*(((BS516+$B$7)+273)^4-(BS516+273)^4)-44100*L516)/(1.84*29.3*T516+8*0.95*5.67E-8*(BS516+273)^3))</f>
        <v>0</v>
      </c>
      <c r="Y516">
        <f>($C$7*BT516+$D$7*BU516+$E$7*X516)</f>
        <v>0</v>
      </c>
      <c r="Z516">
        <f>0.61365*exp(17.502*Y516/(240.97+Y516))</f>
        <v>0</v>
      </c>
      <c r="AA516">
        <f>(AB516/AC516*100)</f>
        <v>0</v>
      </c>
      <c r="AB516">
        <f>BL516*(BQ516+BR516)/1000</f>
        <v>0</v>
      </c>
      <c r="AC516">
        <f>0.61365*exp(17.502*BS516/(240.97+BS516))</f>
        <v>0</v>
      </c>
      <c r="AD516">
        <f>(Z516-BL516*(BQ516+BR516)/1000)</f>
        <v>0</v>
      </c>
      <c r="AE516">
        <f>(-L516*44100)</f>
        <v>0</v>
      </c>
      <c r="AF516">
        <f>2*29.3*T516*0.92*(BS516-Y516)</f>
        <v>0</v>
      </c>
      <c r="AG516">
        <f>2*0.95*5.67E-8*(((BS516+$B$7)+273)^4-(Y516+273)^4)</f>
        <v>0</v>
      </c>
      <c r="AH516">
        <f>W516+AG516+AE516+AF516</f>
        <v>0</v>
      </c>
      <c r="AI516">
        <f>BP516*AW516*(BK516-BJ516*(1000-AW516*BM516)/(1000-AW516*BL516))/(100*BD516)</f>
        <v>0</v>
      </c>
      <c r="AJ516">
        <f>1000*BP516*AW516*(BL516-BM516)/(100*BD516*(1000-AW516*BL516))</f>
        <v>0</v>
      </c>
      <c r="AK516">
        <f>(AL516 - AM516 - BQ516*1E3/(8.314*(BS516+273.15)) * AO516/BP516 * AN516) * BP516/(100*BD516) * (1000 - BM516)/1000</f>
        <v>0</v>
      </c>
      <c r="AL516">
        <v>268.6079203470804</v>
      </c>
      <c r="AM516">
        <v>251.4958121212121</v>
      </c>
      <c r="AN516">
        <v>2.476337167634979</v>
      </c>
      <c r="AO516">
        <v>66.78338051299083</v>
      </c>
      <c r="AP516">
        <f>(AR516 - AQ516 + BQ516*1E3/(8.314*(BS516+273.15)) * AT516/BP516 * AS516) * BP516/(100*BD516) * 1000/(1000 - AR516)</f>
        <v>0</v>
      </c>
      <c r="AQ516">
        <v>14.38645478582994</v>
      </c>
      <c r="AR516">
        <v>16.6798096969697</v>
      </c>
      <c r="AS516">
        <v>-1.575354410640128E-05</v>
      </c>
      <c r="AT516">
        <v>79.57190489218569</v>
      </c>
      <c r="AU516">
        <v>0</v>
      </c>
      <c r="AV516">
        <v>0</v>
      </c>
      <c r="AW516">
        <f>IF(AU516*$H$13&gt;=AY516,1.0,(AY516/(AY516-AU516*$H$13)))</f>
        <v>0</v>
      </c>
      <c r="AX516">
        <f>(AW516-1)*100</f>
        <v>0</v>
      </c>
      <c r="AY516">
        <f>MAX(0,($B$13+$C$13*BX516)/(1+$D$13*BX516)*BQ516/(BS516+273)*$E$13)</f>
        <v>0</v>
      </c>
      <c r="AZ516">
        <f>$B$11*BY516+$C$11*BZ516+$F$11*CK516*(1-CN516)</f>
        <v>0</v>
      </c>
      <c r="BA516">
        <f>AZ516*BB516</f>
        <v>0</v>
      </c>
      <c r="BB516">
        <f>($B$11*$D$9+$C$11*$D$9+$F$11*((CX516+CP516)/MAX(CX516+CP516+CY516, 0.1)*$I$9+CY516/MAX(CX516+CP516+CY516, 0.1)*$J$9))/($B$11+$C$11+$F$11)</f>
        <v>0</v>
      </c>
      <c r="BC516">
        <f>($B$11*$K$9+$C$11*$K$9+$F$11*((CX516+CP516)/MAX(CX516+CP516+CY516, 0.1)*$P$9+CY516/MAX(CX516+CP516+CY516, 0.1)*$Q$9))/($B$11+$C$11+$F$11)</f>
        <v>0</v>
      </c>
      <c r="BD516">
        <v>6</v>
      </c>
      <c r="BE516">
        <v>0.5</v>
      </c>
      <c r="BF516" t="s">
        <v>361</v>
      </c>
      <c r="BG516">
        <v>2</v>
      </c>
      <c r="BH516" t="b">
        <v>1</v>
      </c>
      <c r="BI516">
        <v>1728495877.062963</v>
      </c>
      <c r="BJ516">
        <v>230.1461851851852</v>
      </c>
      <c r="BK516">
        <v>251.8254444444444</v>
      </c>
      <c r="BL516">
        <v>16.67927407407408</v>
      </c>
      <c r="BM516">
        <v>14.37742222222222</v>
      </c>
      <c r="BN516">
        <v>234.6038888888889</v>
      </c>
      <c r="BO516">
        <v>16.76941851851852</v>
      </c>
      <c r="BP516">
        <v>599.9874444444445</v>
      </c>
      <c r="BQ516">
        <v>97.5205</v>
      </c>
      <c r="BR516">
        <v>0.1000209481481481</v>
      </c>
      <c r="BS516">
        <v>25.37955925925926</v>
      </c>
      <c r="BT516">
        <v>25.0142925925926</v>
      </c>
      <c r="BU516">
        <v>999.9000000000001</v>
      </c>
      <c r="BV516">
        <v>0</v>
      </c>
      <c r="BW516">
        <v>0</v>
      </c>
      <c r="BX516">
        <v>9985.672962962963</v>
      </c>
      <c r="BY516">
        <v>0</v>
      </c>
      <c r="BZ516">
        <v>86.6180111111111</v>
      </c>
      <c r="CA516">
        <v>-21.67925185185186</v>
      </c>
      <c r="CB516">
        <v>234.0498518518519</v>
      </c>
      <c r="CC516">
        <v>255.4987777777778</v>
      </c>
      <c r="CD516">
        <v>2.301840740740741</v>
      </c>
      <c r="CE516">
        <v>251.8254444444444</v>
      </c>
      <c r="CF516">
        <v>14.37742222222222</v>
      </c>
      <c r="CG516">
        <v>1.626570740740741</v>
      </c>
      <c r="CH516">
        <v>1.402094444444444</v>
      </c>
      <c r="CI516">
        <v>14.21284814814815</v>
      </c>
      <c r="CJ516">
        <v>11.94030740740741</v>
      </c>
      <c r="CK516">
        <v>1599.98925925926</v>
      </c>
      <c r="CL516">
        <v>0.691998074074074</v>
      </c>
      <c r="CM516">
        <v>0.3080019259259259</v>
      </c>
      <c r="CN516">
        <v>0</v>
      </c>
      <c r="CO516">
        <v>2.159625925925926</v>
      </c>
      <c r="CP516">
        <v>0</v>
      </c>
      <c r="CQ516">
        <v>8560.475555555555</v>
      </c>
      <c r="CR516">
        <v>13790.08148148148</v>
      </c>
      <c r="CS516">
        <v>37.375</v>
      </c>
      <c r="CT516">
        <v>38.56666666666666</v>
      </c>
      <c r="CU516">
        <v>37.937</v>
      </c>
      <c r="CV516">
        <v>36.94633333333334</v>
      </c>
      <c r="CW516">
        <v>36.78674074074074</v>
      </c>
      <c r="CX516">
        <v>1107.189259259259</v>
      </c>
      <c r="CY516">
        <v>492.8</v>
      </c>
      <c r="CZ516">
        <v>0</v>
      </c>
      <c r="DA516">
        <v>1728495941.2</v>
      </c>
      <c r="DB516">
        <v>0</v>
      </c>
      <c r="DC516">
        <v>1728490956.5</v>
      </c>
      <c r="DD516" t="s">
        <v>362</v>
      </c>
      <c r="DE516">
        <v>1728490952.5</v>
      </c>
      <c r="DF516">
        <v>1728490956.5</v>
      </c>
      <c r="DG516">
        <v>1</v>
      </c>
      <c r="DH516">
        <v>-0.065</v>
      </c>
      <c r="DI516">
        <v>-0.008</v>
      </c>
      <c r="DJ516">
        <v>-3.246</v>
      </c>
      <c r="DK516">
        <v>-0.091</v>
      </c>
      <c r="DL516">
        <v>52</v>
      </c>
      <c r="DM516">
        <v>15</v>
      </c>
      <c r="DN516">
        <v>0.25</v>
      </c>
      <c r="DO516">
        <v>0.13</v>
      </c>
      <c r="DP516">
        <v>-21.36417317073171</v>
      </c>
      <c r="DQ516">
        <v>-5.367313588850136</v>
      </c>
      <c r="DR516">
        <v>0.5307788667399556</v>
      </c>
      <c r="DS516">
        <v>0</v>
      </c>
      <c r="DT516">
        <v>2.302006829268293</v>
      </c>
      <c r="DU516">
        <v>-0.01853289198605625</v>
      </c>
      <c r="DV516">
        <v>0.003411488795250393</v>
      </c>
      <c r="DW516">
        <v>1</v>
      </c>
      <c r="DX516">
        <v>1</v>
      </c>
      <c r="DY516">
        <v>2</v>
      </c>
      <c r="DZ516" t="s">
        <v>363</v>
      </c>
      <c r="EA516">
        <v>3.22951</v>
      </c>
      <c r="EB516">
        <v>2.70447</v>
      </c>
      <c r="EC516">
        <v>0.0674184</v>
      </c>
      <c r="ED516">
        <v>0.0716615</v>
      </c>
      <c r="EE516">
        <v>0.0861889</v>
      </c>
      <c r="EF516">
        <v>0.07746699999999999</v>
      </c>
      <c r="EG516">
        <v>30570.6</v>
      </c>
      <c r="EH516">
        <v>29627.4</v>
      </c>
      <c r="EI516">
        <v>31401.3</v>
      </c>
      <c r="EJ516">
        <v>30264.2</v>
      </c>
      <c r="EK516">
        <v>38440.6</v>
      </c>
      <c r="EL516">
        <v>36918.6</v>
      </c>
      <c r="EM516">
        <v>44013.5</v>
      </c>
      <c r="EN516">
        <v>42259.1</v>
      </c>
      <c r="EO516">
        <v>2.10405</v>
      </c>
      <c r="EP516">
        <v>1.83455</v>
      </c>
      <c r="EQ516">
        <v>0.0215434</v>
      </c>
      <c r="ER516">
        <v>0</v>
      </c>
      <c r="ES516">
        <v>24.67</v>
      </c>
      <c r="ET516">
        <v>999.9</v>
      </c>
      <c r="EU516">
        <v>69.8</v>
      </c>
      <c r="EV516">
        <v>26.3</v>
      </c>
      <c r="EW516">
        <v>24.5823</v>
      </c>
      <c r="EX516">
        <v>61.0101</v>
      </c>
      <c r="EY516">
        <v>24.5232</v>
      </c>
      <c r="EZ516">
        <v>1</v>
      </c>
      <c r="FA516">
        <v>0.0624314</v>
      </c>
      <c r="FB516">
        <v>1.94685</v>
      </c>
      <c r="FC516">
        <v>20.1881</v>
      </c>
      <c r="FD516">
        <v>5.21729</v>
      </c>
      <c r="FE516">
        <v>11.998</v>
      </c>
      <c r="FF516">
        <v>4.9639</v>
      </c>
      <c r="FG516">
        <v>3.29565</v>
      </c>
      <c r="FH516">
        <v>9999</v>
      </c>
      <c r="FI516">
        <v>9999</v>
      </c>
      <c r="FJ516">
        <v>9999</v>
      </c>
      <c r="FK516">
        <v>149.4</v>
      </c>
      <c r="FL516">
        <v>4.97097</v>
      </c>
      <c r="FM516">
        <v>1.86768</v>
      </c>
      <c r="FN516">
        <v>1.85901</v>
      </c>
      <c r="FO516">
        <v>1.86518</v>
      </c>
      <c r="FP516">
        <v>1.8631</v>
      </c>
      <c r="FQ516">
        <v>1.86447</v>
      </c>
      <c r="FR516">
        <v>1.85989</v>
      </c>
      <c r="FS516">
        <v>1.86401</v>
      </c>
      <c r="FT516">
        <v>0</v>
      </c>
      <c r="FU516">
        <v>0</v>
      </c>
      <c r="FV516">
        <v>0</v>
      </c>
      <c r="FW516">
        <v>0</v>
      </c>
      <c r="FX516" t="s">
        <v>364</v>
      </c>
      <c r="FY516" t="s">
        <v>365</v>
      </c>
      <c r="FZ516" t="s">
        <v>366</v>
      </c>
      <c r="GA516" t="s">
        <v>366</v>
      </c>
      <c r="GB516" t="s">
        <v>366</v>
      </c>
      <c r="GC516" t="s">
        <v>366</v>
      </c>
      <c r="GD516">
        <v>0</v>
      </c>
      <c r="GE516">
        <v>100</v>
      </c>
      <c r="GF516">
        <v>100</v>
      </c>
      <c r="GG516">
        <v>-4.582</v>
      </c>
      <c r="GH516">
        <v>-0.0902</v>
      </c>
      <c r="GI516">
        <v>-2.868309889394353</v>
      </c>
      <c r="GJ516">
        <v>-0.006773961979547998</v>
      </c>
      <c r="GK516">
        <v>-8.296070481250098E-08</v>
      </c>
      <c r="GL516">
        <v>3.322967193956903E-10</v>
      </c>
      <c r="GM516">
        <v>-0.07871069313407227</v>
      </c>
      <c r="GN516">
        <v>-0.00208336341840114</v>
      </c>
      <c r="GO516">
        <v>8.801746095907445E-05</v>
      </c>
      <c r="GP516">
        <v>-2.677693255255651E-07</v>
      </c>
      <c r="GQ516">
        <v>3</v>
      </c>
      <c r="GR516">
        <v>2052</v>
      </c>
      <c r="GS516">
        <v>2</v>
      </c>
      <c r="GT516">
        <v>18</v>
      </c>
      <c r="GU516">
        <v>82.2</v>
      </c>
      <c r="GV516">
        <v>82.09999999999999</v>
      </c>
      <c r="GW516">
        <v>0.817871</v>
      </c>
      <c r="GX516">
        <v>2.40601</v>
      </c>
      <c r="GY516">
        <v>1.44897</v>
      </c>
      <c r="GZ516">
        <v>2.32056</v>
      </c>
      <c r="HA516">
        <v>1.55151</v>
      </c>
      <c r="HB516">
        <v>2.29248</v>
      </c>
      <c r="HC516">
        <v>31.7392</v>
      </c>
      <c r="HD516">
        <v>14.1758</v>
      </c>
      <c r="HE516">
        <v>18</v>
      </c>
      <c r="HF516">
        <v>592.485</v>
      </c>
      <c r="HG516">
        <v>423.285</v>
      </c>
      <c r="HH516">
        <v>22.0491</v>
      </c>
      <c r="HI516">
        <v>27.7283</v>
      </c>
      <c r="HJ516">
        <v>30.001</v>
      </c>
      <c r="HK516">
        <v>27.6725</v>
      </c>
      <c r="HL516">
        <v>27.6018</v>
      </c>
      <c r="HM516">
        <v>16.4668</v>
      </c>
      <c r="HN516">
        <v>48.8143</v>
      </c>
      <c r="HO516">
        <v>0</v>
      </c>
      <c r="HP516">
        <v>22.0157</v>
      </c>
      <c r="HQ516">
        <v>290.74</v>
      </c>
      <c r="HR516">
        <v>14.3029</v>
      </c>
      <c r="HS516">
        <v>99.658</v>
      </c>
      <c r="HT516">
        <v>100.98</v>
      </c>
    </row>
    <row r="517" spans="1:228">
      <c r="A517">
        <v>501</v>
      </c>
      <c r="B517">
        <v>1728495889.6</v>
      </c>
      <c r="C517">
        <v>4952.099999904633</v>
      </c>
      <c r="D517" t="s">
        <v>1373</v>
      </c>
      <c r="E517" t="s">
        <v>1374</v>
      </c>
      <c r="F517">
        <v>5</v>
      </c>
      <c r="G517" t="s">
        <v>357</v>
      </c>
      <c r="H517" t="s">
        <v>1090</v>
      </c>
      <c r="I517" t="s">
        <v>359</v>
      </c>
      <c r="J517" t="s">
        <v>1330</v>
      </c>
      <c r="K517">
        <v>1728495882.081481</v>
      </c>
      <c r="L517">
        <f>(M517)/1000</f>
        <v>0</v>
      </c>
      <c r="M517">
        <f>IF(BH517, AP517, AJ517)</f>
        <v>0</v>
      </c>
      <c r="N517">
        <f>IF(BH517, AK517, AI517)</f>
        <v>0</v>
      </c>
      <c r="O517">
        <f>BJ517 - IF(AW517&gt;1, N517*BD517*100.0/(AY517), 0)</f>
        <v>0</v>
      </c>
      <c r="P517">
        <f>((V517-L517/2)*O517-N517)/(V517+L517/2)</f>
        <v>0</v>
      </c>
      <c r="Q517">
        <f>P517*(BQ517+BR517)/1000.0</f>
        <v>0</v>
      </c>
      <c r="R517">
        <f>(BJ517 - IF(AW517&gt;1, N517*BD517*100.0/(AY517), 0))*(BQ517+BR517)/1000.0</f>
        <v>0</v>
      </c>
      <c r="S517">
        <f>2.0/((1/U517-1/T517)+SIGN(U517)*SQRT((1/U517-1/T517)*(1/U517-1/T517) + 4*BE517/((BE517+1)*(BE517+1))*(2*1/U517*1/T517-1/T517*1/T517)))</f>
        <v>0</v>
      </c>
      <c r="T517">
        <f>IF(LEFT(BF517,1)&lt;&gt;"0",IF(LEFT(BF517,1)="1",3.0,BG517),$D$5+$E$5*(BX517*BQ517/($K$5*1000))+$F$5*(BX517*BQ517/($K$5*1000))*MAX(MIN(BD517,$J$5),$I$5)*MAX(MIN(BD517,$J$5),$I$5)+$G$5*MAX(MIN(BD517,$J$5),$I$5)*(BX517*BQ517/($K$5*1000))+$H$5*(BX517*BQ517/($K$5*1000))*(BX517*BQ517/($K$5*1000)))</f>
        <v>0</v>
      </c>
      <c r="U517">
        <f>L517*(1000-(1000*0.61365*exp(17.502*Y517/(240.97+Y517))/(BQ517+BR517)+BL517)/2)/(1000*0.61365*exp(17.502*Y517/(240.97+Y517))/(BQ517+BR517)-BL517)</f>
        <v>0</v>
      </c>
      <c r="V517">
        <f>1/((BE517+1)/(S517/1.6)+1/(T517/1.37)) + BE517/((BE517+1)/(S517/1.6) + BE517/(T517/1.37))</f>
        <v>0</v>
      </c>
      <c r="W517">
        <f>(AZ517*BC517)</f>
        <v>0</v>
      </c>
      <c r="X517">
        <f>(BS517+(W517+2*0.95*5.67E-8*(((BS517+$B$7)+273)^4-(BS517+273)^4)-44100*L517)/(1.84*29.3*T517+8*0.95*5.67E-8*(BS517+273)^3))</f>
        <v>0</v>
      </c>
      <c r="Y517">
        <f>($C$7*BT517+$D$7*BU517+$E$7*X517)</f>
        <v>0</v>
      </c>
      <c r="Z517">
        <f>0.61365*exp(17.502*Y517/(240.97+Y517))</f>
        <v>0</v>
      </c>
      <c r="AA517">
        <f>(AB517/AC517*100)</f>
        <v>0</v>
      </c>
      <c r="AB517">
        <f>BL517*(BQ517+BR517)/1000</f>
        <v>0</v>
      </c>
      <c r="AC517">
        <f>0.61365*exp(17.502*BS517/(240.97+BS517))</f>
        <v>0</v>
      </c>
      <c r="AD517">
        <f>(Z517-BL517*(BQ517+BR517)/1000)</f>
        <v>0</v>
      </c>
      <c r="AE517">
        <f>(-L517*44100)</f>
        <v>0</v>
      </c>
      <c r="AF517">
        <f>2*29.3*T517*0.92*(BS517-Y517)</f>
        <v>0</v>
      </c>
      <c r="AG517">
        <f>2*0.95*5.67E-8*(((BS517+$B$7)+273)^4-(Y517+273)^4)</f>
        <v>0</v>
      </c>
      <c r="AH517">
        <f>W517+AG517+AE517+AF517</f>
        <v>0</v>
      </c>
      <c r="AI517">
        <f>BP517*AW517*(BK517-BJ517*(1000-AW517*BM517)/(1000-AW517*BL517))/(100*BD517)</f>
        <v>0</v>
      </c>
      <c r="AJ517">
        <f>1000*BP517*AW517*(BL517-BM517)/(100*BD517*(1000-AW517*BL517))</f>
        <v>0</v>
      </c>
      <c r="AK517">
        <f>(AL517 - AM517 - BQ517*1E3/(8.314*(BS517+273.15)) * AO517/BP517 * AN517) * BP517/(100*BD517) * (1000 - BM517)/1000</f>
        <v>0</v>
      </c>
      <c r="AL517">
        <v>281.4740506950698</v>
      </c>
      <c r="AM517">
        <v>263.8722484848484</v>
      </c>
      <c r="AN517">
        <v>2.479808427453496</v>
      </c>
      <c r="AO517">
        <v>66.78338051299083</v>
      </c>
      <c r="AP517">
        <f>(AR517 - AQ517 + BQ517*1E3/(8.314*(BS517+273.15)) * AT517/BP517 * AS517) * BP517/(100*BD517) * 1000/(1000 - AR517)</f>
        <v>0</v>
      </c>
      <c r="AQ517">
        <v>14.35609510500691</v>
      </c>
      <c r="AR517">
        <v>16.66725575757576</v>
      </c>
      <c r="AS517">
        <v>-5.90737567584694E-05</v>
      </c>
      <c r="AT517">
        <v>79.57190489218569</v>
      </c>
      <c r="AU517">
        <v>0</v>
      </c>
      <c r="AV517">
        <v>0</v>
      </c>
      <c r="AW517">
        <f>IF(AU517*$H$13&gt;=AY517,1.0,(AY517/(AY517-AU517*$H$13)))</f>
        <v>0</v>
      </c>
      <c r="AX517">
        <f>(AW517-1)*100</f>
        <v>0</v>
      </c>
      <c r="AY517">
        <f>MAX(0,($B$13+$C$13*BX517)/(1+$D$13*BX517)*BQ517/(BS517+273)*$E$13)</f>
        <v>0</v>
      </c>
      <c r="AZ517">
        <f>$B$11*BY517+$C$11*BZ517+$F$11*CK517*(1-CN517)</f>
        <v>0</v>
      </c>
      <c r="BA517">
        <f>AZ517*BB517</f>
        <v>0</v>
      </c>
      <c r="BB517">
        <f>($B$11*$D$9+$C$11*$D$9+$F$11*((CX517+CP517)/MAX(CX517+CP517+CY517, 0.1)*$I$9+CY517/MAX(CX517+CP517+CY517, 0.1)*$J$9))/($B$11+$C$11+$F$11)</f>
        <v>0</v>
      </c>
      <c r="BC517">
        <f>($B$11*$K$9+$C$11*$K$9+$F$11*((CX517+CP517)/MAX(CX517+CP517+CY517, 0.1)*$P$9+CY517/MAX(CX517+CP517+CY517, 0.1)*$Q$9))/($B$11+$C$11+$F$11)</f>
        <v>0</v>
      </c>
      <c r="BD517">
        <v>6</v>
      </c>
      <c r="BE517">
        <v>0.5</v>
      </c>
      <c r="BF517" t="s">
        <v>361</v>
      </c>
      <c r="BG517">
        <v>2</v>
      </c>
      <c r="BH517" t="b">
        <v>1</v>
      </c>
      <c r="BI517">
        <v>1728495882.081481</v>
      </c>
      <c r="BJ517">
        <v>242.3734444444445</v>
      </c>
      <c r="BK517">
        <v>264.5125185185185</v>
      </c>
      <c r="BL517">
        <v>16.67845555555555</v>
      </c>
      <c r="BM517">
        <v>14.37297037037037</v>
      </c>
      <c r="BN517">
        <v>246.9142962962963</v>
      </c>
      <c r="BO517">
        <v>16.7686037037037</v>
      </c>
      <c r="BP517">
        <v>599.9819999999999</v>
      </c>
      <c r="BQ517">
        <v>97.52084814814815</v>
      </c>
      <c r="BR517">
        <v>0.09997198518518519</v>
      </c>
      <c r="BS517">
        <v>25.38425555555555</v>
      </c>
      <c r="BT517">
        <v>25.02205925925926</v>
      </c>
      <c r="BU517">
        <v>999.9000000000001</v>
      </c>
      <c r="BV517">
        <v>0</v>
      </c>
      <c r="BW517">
        <v>0</v>
      </c>
      <c r="BX517">
        <v>9993.706296296297</v>
      </c>
      <c r="BY517">
        <v>0</v>
      </c>
      <c r="BZ517">
        <v>86.6507851851852</v>
      </c>
      <c r="CA517">
        <v>-22.13906666666666</v>
      </c>
      <c r="CB517">
        <v>246.4843333333334</v>
      </c>
      <c r="CC517">
        <v>268.3695925925925</v>
      </c>
      <c r="CD517">
        <v>2.305477037037037</v>
      </c>
      <c r="CE517">
        <v>264.5125185185185</v>
      </c>
      <c r="CF517">
        <v>14.37297037037037</v>
      </c>
      <c r="CG517">
        <v>1.626496666666666</v>
      </c>
      <c r="CH517">
        <v>1.401665185185185</v>
      </c>
      <c r="CI517">
        <v>14.21215185185185</v>
      </c>
      <c r="CJ517">
        <v>11.93565555555556</v>
      </c>
      <c r="CK517">
        <v>1599.989259259259</v>
      </c>
      <c r="CL517">
        <v>0.6919971111111111</v>
      </c>
      <c r="CM517">
        <v>0.3080028888888889</v>
      </c>
      <c r="CN517">
        <v>0</v>
      </c>
      <c r="CO517">
        <v>2.201592592592593</v>
      </c>
      <c r="CP517">
        <v>0</v>
      </c>
      <c r="CQ517">
        <v>8548.093703703702</v>
      </c>
      <c r="CR517">
        <v>13790.08518518519</v>
      </c>
      <c r="CS517">
        <v>37.37033333333333</v>
      </c>
      <c r="CT517">
        <v>38.56433333333333</v>
      </c>
      <c r="CU517">
        <v>37.937</v>
      </c>
      <c r="CV517">
        <v>36.937</v>
      </c>
      <c r="CW517">
        <v>36.76837037037037</v>
      </c>
      <c r="CX517">
        <v>1107.187407407407</v>
      </c>
      <c r="CY517">
        <v>492.8018518518518</v>
      </c>
      <c r="CZ517">
        <v>0</v>
      </c>
      <c r="DA517">
        <v>1728495946.6</v>
      </c>
      <c r="DB517">
        <v>0</v>
      </c>
      <c r="DC517">
        <v>1728490956.5</v>
      </c>
      <c r="DD517" t="s">
        <v>362</v>
      </c>
      <c r="DE517">
        <v>1728490952.5</v>
      </c>
      <c r="DF517">
        <v>1728490956.5</v>
      </c>
      <c r="DG517">
        <v>1</v>
      </c>
      <c r="DH517">
        <v>-0.065</v>
      </c>
      <c r="DI517">
        <v>-0.008</v>
      </c>
      <c r="DJ517">
        <v>-3.246</v>
      </c>
      <c r="DK517">
        <v>-0.091</v>
      </c>
      <c r="DL517">
        <v>52</v>
      </c>
      <c r="DM517">
        <v>15</v>
      </c>
      <c r="DN517">
        <v>0.25</v>
      </c>
      <c r="DO517">
        <v>0.13</v>
      </c>
      <c r="DP517">
        <v>-21.82251463414634</v>
      </c>
      <c r="DQ517">
        <v>-5.531757491289228</v>
      </c>
      <c r="DR517">
        <v>0.5465584455664261</v>
      </c>
      <c r="DS517">
        <v>0</v>
      </c>
      <c r="DT517">
        <v>2.305100731707317</v>
      </c>
      <c r="DU517">
        <v>0.02385010452961426</v>
      </c>
      <c r="DV517">
        <v>0.00707213852855298</v>
      </c>
      <c r="DW517">
        <v>1</v>
      </c>
      <c r="DX517">
        <v>1</v>
      </c>
      <c r="DY517">
        <v>2</v>
      </c>
      <c r="DZ517" t="s">
        <v>363</v>
      </c>
      <c r="EA517">
        <v>3.22937</v>
      </c>
      <c r="EB517">
        <v>2.70442</v>
      </c>
      <c r="EC517">
        <v>0.0701744</v>
      </c>
      <c r="ED517">
        <v>0.0744373</v>
      </c>
      <c r="EE517">
        <v>0.08613659999999999</v>
      </c>
      <c r="EF517">
        <v>0.077386</v>
      </c>
      <c r="EG517">
        <v>30479.5</v>
      </c>
      <c r="EH517">
        <v>29538.6</v>
      </c>
      <c r="EI517">
        <v>31400.5</v>
      </c>
      <c r="EJ517">
        <v>30264</v>
      </c>
      <c r="EK517">
        <v>38441.9</v>
      </c>
      <c r="EL517">
        <v>36921.5</v>
      </c>
      <c r="EM517">
        <v>44012.4</v>
      </c>
      <c r="EN517">
        <v>42258.5</v>
      </c>
      <c r="EO517">
        <v>2.10395</v>
      </c>
      <c r="EP517">
        <v>1.83442</v>
      </c>
      <c r="EQ517">
        <v>0.0222176</v>
      </c>
      <c r="ER517">
        <v>0</v>
      </c>
      <c r="ES517">
        <v>24.67</v>
      </c>
      <c r="ET517">
        <v>999.9</v>
      </c>
      <c r="EU517">
        <v>69.8</v>
      </c>
      <c r="EV517">
        <v>26.3</v>
      </c>
      <c r="EW517">
        <v>24.5832</v>
      </c>
      <c r="EX517">
        <v>61.3201</v>
      </c>
      <c r="EY517">
        <v>24.7476</v>
      </c>
      <c r="EZ517">
        <v>1</v>
      </c>
      <c r="FA517">
        <v>0.06295729999999999</v>
      </c>
      <c r="FB517">
        <v>2.00601</v>
      </c>
      <c r="FC517">
        <v>20.1872</v>
      </c>
      <c r="FD517">
        <v>5.21714</v>
      </c>
      <c r="FE517">
        <v>11.998</v>
      </c>
      <c r="FF517">
        <v>4.9639</v>
      </c>
      <c r="FG517">
        <v>3.29555</v>
      </c>
      <c r="FH517">
        <v>9999</v>
      </c>
      <c r="FI517">
        <v>9999</v>
      </c>
      <c r="FJ517">
        <v>9999</v>
      </c>
      <c r="FK517">
        <v>149.4</v>
      </c>
      <c r="FL517">
        <v>4.97097</v>
      </c>
      <c r="FM517">
        <v>1.86768</v>
      </c>
      <c r="FN517">
        <v>1.85899</v>
      </c>
      <c r="FO517">
        <v>1.86518</v>
      </c>
      <c r="FP517">
        <v>1.8631</v>
      </c>
      <c r="FQ517">
        <v>1.86447</v>
      </c>
      <c r="FR517">
        <v>1.85989</v>
      </c>
      <c r="FS517">
        <v>1.86401</v>
      </c>
      <c r="FT517">
        <v>0</v>
      </c>
      <c r="FU517">
        <v>0</v>
      </c>
      <c r="FV517">
        <v>0</v>
      </c>
      <c r="FW517">
        <v>0</v>
      </c>
      <c r="FX517" t="s">
        <v>364</v>
      </c>
      <c r="FY517" t="s">
        <v>365</v>
      </c>
      <c r="FZ517" t="s">
        <v>366</v>
      </c>
      <c r="GA517" t="s">
        <v>366</v>
      </c>
      <c r="GB517" t="s">
        <v>366</v>
      </c>
      <c r="GC517" t="s">
        <v>366</v>
      </c>
      <c r="GD517">
        <v>0</v>
      </c>
      <c r="GE517">
        <v>100</v>
      </c>
      <c r="GF517">
        <v>100</v>
      </c>
      <c r="GG517">
        <v>-4.665</v>
      </c>
      <c r="GH517">
        <v>-0.0901</v>
      </c>
      <c r="GI517">
        <v>-2.868309889394353</v>
      </c>
      <c r="GJ517">
        <v>-0.006773961979547998</v>
      </c>
      <c r="GK517">
        <v>-8.296070481250098E-08</v>
      </c>
      <c r="GL517">
        <v>3.322967193956903E-10</v>
      </c>
      <c r="GM517">
        <v>-0.07871069313407227</v>
      </c>
      <c r="GN517">
        <v>-0.00208336341840114</v>
      </c>
      <c r="GO517">
        <v>8.801746095907445E-05</v>
      </c>
      <c r="GP517">
        <v>-2.677693255255651E-07</v>
      </c>
      <c r="GQ517">
        <v>3</v>
      </c>
      <c r="GR517">
        <v>2052</v>
      </c>
      <c r="GS517">
        <v>2</v>
      </c>
      <c r="GT517">
        <v>18</v>
      </c>
      <c r="GU517">
        <v>82.3</v>
      </c>
      <c r="GV517">
        <v>82.2</v>
      </c>
      <c r="GW517">
        <v>0.8483889999999999</v>
      </c>
      <c r="GX517">
        <v>2.3999</v>
      </c>
      <c r="GY517">
        <v>1.44775</v>
      </c>
      <c r="GZ517">
        <v>2.32178</v>
      </c>
      <c r="HA517">
        <v>1.55151</v>
      </c>
      <c r="HB517">
        <v>2.38892</v>
      </c>
      <c r="HC517">
        <v>31.7611</v>
      </c>
      <c r="HD517">
        <v>14.1758</v>
      </c>
      <c r="HE517">
        <v>18</v>
      </c>
      <c r="HF517">
        <v>592.474</v>
      </c>
      <c r="HG517">
        <v>423.255</v>
      </c>
      <c r="HH517">
        <v>22.0174</v>
      </c>
      <c r="HI517">
        <v>27.7342</v>
      </c>
      <c r="HJ517">
        <v>30.0007</v>
      </c>
      <c r="HK517">
        <v>27.6783</v>
      </c>
      <c r="HL517">
        <v>27.6076</v>
      </c>
      <c r="HM517">
        <v>17.0139</v>
      </c>
      <c r="HN517">
        <v>48.8143</v>
      </c>
      <c r="HO517">
        <v>0</v>
      </c>
      <c r="HP517">
        <v>21.9936</v>
      </c>
      <c r="HQ517">
        <v>300.758</v>
      </c>
      <c r="HR517">
        <v>14.3029</v>
      </c>
      <c r="HS517">
        <v>99.6555</v>
      </c>
      <c r="HT517">
        <v>100.979</v>
      </c>
    </row>
    <row r="518" spans="1:228">
      <c r="A518">
        <v>502</v>
      </c>
      <c r="B518">
        <v>1728495894.6</v>
      </c>
      <c r="C518">
        <v>4957.099999904633</v>
      </c>
      <c r="D518" t="s">
        <v>1375</v>
      </c>
      <c r="E518" t="s">
        <v>1376</v>
      </c>
      <c r="F518">
        <v>5</v>
      </c>
      <c r="G518" t="s">
        <v>357</v>
      </c>
      <c r="H518" t="s">
        <v>1090</v>
      </c>
      <c r="I518" t="s">
        <v>359</v>
      </c>
      <c r="J518" t="s">
        <v>1330</v>
      </c>
      <c r="K518">
        <v>1728495887.1</v>
      </c>
      <c r="L518">
        <f>(M518)/1000</f>
        <v>0</v>
      </c>
      <c r="M518">
        <f>IF(BH518, AP518, AJ518)</f>
        <v>0</v>
      </c>
      <c r="N518">
        <f>IF(BH518, AK518, AI518)</f>
        <v>0</v>
      </c>
      <c r="O518">
        <f>BJ518 - IF(AW518&gt;1, N518*BD518*100.0/(AY518), 0)</f>
        <v>0</v>
      </c>
      <c r="P518">
        <f>((V518-L518/2)*O518-N518)/(V518+L518/2)</f>
        <v>0</v>
      </c>
      <c r="Q518">
        <f>P518*(BQ518+BR518)/1000.0</f>
        <v>0</v>
      </c>
      <c r="R518">
        <f>(BJ518 - IF(AW518&gt;1, N518*BD518*100.0/(AY518), 0))*(BQ518+BR518)/1000.0</f>
        <v>0</v>
      </c>
      <c r="S518">
        <f>2.0/((1/U518-1/T518)+SIGN(U518)*SQRT((1/U518-1/T518)*(1/U518-1/T518) + 4*BE518/((BE518+1)*(BE518+1))*(2*1/U518*1/T518-1/T518*1/T518)))</f>
        <v>0</v>
      </c>
      <c r="T518">
        <f>IF(LEFT(BF518,1)&lt;&gt;"0",IF(LEFT(BF518,1)="1",3.0,BG518),$D$5+$E$5*(BX518*BQ518/($K$5*1000))+$F$5*(BX518*BQ518/($K$5*1000))*MAX(MIN(BD518,$J$5),$I$5)*MAX(MIN(BD518,$J$5),$I$5)+$G$5*MAX(MIN(BD518,$J$5),$I$5)*(BX518*BQ518/($K$5*1000))+$H$5*(BX518*BQ518/($K$5*1000))*(BX518*BQ518/($K$5*1000)))</f>
        <v>0</v>
      </c>
      <c r="U518">
        <f>L518*(1000-(1000*0.61365*exp(17.502*Y518/(240.97+Y518))/(BQ518+BR518)+BL518)/2)/(1000*0.61365*exp(17.502*Y518/(240.97+Y518))/(BQ518+BR518)-BL518)</f>
        <v>0</v>
      </c>
      <c r="V518">
        <f>1/((BE518+1)/(S518/1.6)+1/(T518/1.37)) + BE518/((BE518+1)/(S518/1.6) + BE518/(T518/1.37))</f>
        <v>0</v>
      </c>
      <c r="W518">
        <f>(AZ518*BC518)</f>
        <v>0</v>
      </c>
      <c r="X518">
        <f>(BS518+(W518+2*0.95*5.67E-8*(((BS518+$B$7)+273)^4-(BS518+273)^4)-44100*L518)/(1.84*29.3*T518+8*0.95*5.67E-8*(BS518+273)^3))</f>
        <v>0</v>
      </c>
      <c r="Y518">
        <f>($C$7*BT518+$D$7*BU518+$E$7*X518)</f>
        <v>0</v>
      </c>
      <c r="Z518">
        <f>0.61365*exp(17.502*Y518/(240.97+Y518))</f>
        <v>0</v>
      </c>
      <c r="AA518">
        <f>(AB518/AC518*100)</f>
        <v>0</v>
      </c>
      <c r="AB518">
        <f>BL518*(BQ518+BR518)/1000</f>
        <v>0</v>
      </c>
      <c r="AC518">
        <f>0.61365*exp(17.502*BS518/(240.97+BS518))</f>
        <v>0</v>
      </c>
      <c r="AD518">
        <f>(Z518-BL518*(BQ518+BR518)/1000)</f>
        <v>0</v>
      </c>
      <c r="AE518">
        <f>(-L518*44100)</f>
        <v>0</v>
      </c>
      <c r="AF518">
        <f>2*29.3*T518*0.92*(BS518-Y518)</f>
        <v>0</v>
      </c>
      <c r="AG518">
        <f>2*0.95*5.67E-8*(((BS518+$B$7)+273)^4-(Y518+273)^4)</f>
        <v>0</v>
      </c>
      <c r="AH518">
        <f>W518+AG518+AE518+AF518</f>
        <v>0</v>
      </c>
      <c r="AI518">
        <f>BP518*AW518*(BK518-BJ518*(1000-AW518*BM518)/(1000-AW518*BL518))/(100*BD518)</f>
        <v>0</v>
      </c>
      <c r="AJ518">
        <f>1000*BP518*AW518*(BL518-BM518)/(100*BD518*(1000-AW518*BL518))</f>
        <v>0</v>
      </c>
      <c r="AK518">
        <f>(AL518 - AM518 - BQ518*1E3/(8.314*(BS518+273.15)) * AO518/BP518 * AN518) * BP518/(100*BD518) * (1000 - BM518)/1000</f>
        <v>0</v>
      </c>
      <c r="AL518">
        <v>294.2339099025724</v>
      </c>
      <c r="AM518">
        <v>276.2840606060604</v>
      </c>
      <c r="AN518">
        <v>2.479349594357623</v>
      </c>
      <c r="AO518">
        <v>66.78338051299083</v>
      </c>
      <c r="AP518">
        <f>(AR518 - AQ518 + BQ518*1E3/(8.314*(BS518+273.15)) * AT518/BP518 * AS518) * BP518/(100*BD518) * 1000/(1000 - AR518)</f>
        <v>0</v>
      </c>
      <c r="AQ518">
        <v>14.3559932769568</v>
      </c>
      <c r="AR518">
        <v>16.65419151515151</v>
      </c>
      <c r="AS518">
        <v>-6.974862229850674E-05</v>
      </c>
      <c r="AT518">
        <v>79.57190489218569</v>
      </c>
      <c r="AU518">
        <v>0</v>
      </c>
      <c r="AV518">
        <v>0</v>
      </c>
      <c r="AW518">
        <f>IF(AU518*$H$13&gt;=AY518,1.0,(AY518/(AY518-AU518*$H$13)))</f>
        <v>0</v>
      </c>
      <c r="AX518">
        <f>(AW518-1)*100</f>
        <v>0</v>
      </c>
      <c r="AY518">
        <f>MAX(0,($B$13+$C$13*BX518)/(1+$D$13*BX518)*BQ518/(BS518+273)*$E$13)</f>
        <v>0</v>
      </c>
      <c r="AZ518">
        <f>$B$11*BY518+$C$11*BZ518+$F$11*CK518*(1-CN518)</f>
        <v>0</v>
      </c>
      <c r="BA518">
        <f>AZ518*BB518</f>
        <v>0</v>
      </c>
      <c r="BB518">
        <f>($B$11*$D$9+$C$11*$D$9+$F$11*((CX518+CP518)/MAX(CX518+CP518+CY518, 0.1)*$I$9+CY518/MAX(CX518+CP518+CY518, 0.1)*$J$9))/($B$11+$C$11+$F$11)</f>
        <v>0</v>
      </c>
      <c r="BC518">
        <f>($B$11*$K$9+$C$11*$K$9+$F$11*((CX518+CP518)/MAX(CX518+CP518+CY518, 0.1)*$P$9+CY518/MAX(CX518+CP518+CY518, 0.1)*$Q$9))/($B$11+$C$11+$F$11)</f>
        <v>0</v>
      </c>
      <c r="BD518">
        <v>6</v>
      </c>
      <c r="BE518">
        <v>0.5</v>
      </c>
      <c r="BF518" t="s">
        <v>361</v>
      </c>
      <c r="BG518">
        <v>2</v>
      </c>
      <c r="BH518" t="b">
        <v>1</v>
      </c>
      <c r="BI518">
        <v>1728495887.1</v>
      </c>
      <c r="BJ518">
        <v>254.6102222222222</v>
      </c>
      <c r="BK518">
        <v>277.1884074074074</v>
      </c>
      <c r="BL518">
        <v>16.67112592592593</v>
      </c>
      <c r="BM518">
        <v>14.36582222222222</v>
      </c>
      <c r="BN518">
        <v>259.2343333333333</v>
      </c>
      <c r="BO518">
        <v>16.76128888888889</v>
      </c>
      <c r="BP518">
        <v>599.9911481481481</v>
      </c>
      <c r="BQ518">
        <v>97.52128518518518</v>
      </c>
      <c r="BR518">
        <v>0.100015562962963</v>
      </c>
      <c r="BS518">
        <v>25.38673333333333</v>
      </c>
      <c r="BT518">
        <v>25.02717037037037</v>
      </c>
      <c r="BU518">
        <v>999.9000000000001</v>
      </c>
      <c r="BV518">
        <v>0</v>
      </c>
      <c r="BW518">
        <v>0</v>
      </c>
      <c r="BX518">
        <v>10002.91888888889</v>
      </c>
      <c r="BY518">
        <v>0</v>
      </c>
      <c r="BZ518">
        <v>86.68752962962962</v>
      </c>
      <c r="CA518">
        <v>-22.5781</v>
      </c>
      <c r="CB518">
        <v>258.9267407407408</v>
      </c>
      <c r="CC518">
        <v>281.2283703703704</v>
      </c>
      <c r="CD518">
        <v>2.30529962962963</v>
      </c>
      <c r="CE518">
        <v>277.1884074074074</v>
      </c>
      <c r="CF518">
        <v>14.36582222222222</v>
      </c>
      <c r="CG518">
        <v>1.62579</v>
      </c>
      <c r="CH518">
        <v>1.400974814814815</v>
      </c>
      <c r="CI518">
        <v>14.20544444444445</v>
      </c>
      <c r="CJ518">
        <v>11.92817777777778</v>
      </c>
      <c r="CK518">
        <v>1599.983333333333</v>
      </c>
      <c r="CL518">
        <v>0.6919975555555554</v>
      </c>
      <c r="CM518">
        <v>0.3080024444444445</v>
      </c>
      <c r="CN518">
        <v>0</v>
      </c>
      <c r="CO518">
        <v>2.208259259259259</v>
      </c>
      <c r="CP518">
        <v>0</v>
      </c>
      <c r="CQ518">
        <v>8537.85</v>
      </c>
      <c r="CR518">
        <v>13790.03333333333</v>
      </c>
      <c r="CS518">
        <v>37.37033333333333</v>
      </c>
      <c r="CT518">
        <v>38.562</v>
      </c>
      <c r="CU518">
        <v>37.937</v>
      </c>
      <c r="CV518">
        <v>36.937</v>
      </c>
      <c r="CW518">
        <v>36.75229629629629</v>
      </c>
      <c r="CX518">
        <v>1107.184814814815</v>
      </c>
      <c r="CY518">
        <v>492.7985185185184</v>
      </c>
      <c r="CZ518">
        <v>0</v>
      </c>
      <c r="DA518">
        <v>1728495951.4</v>
      </c>
      <c r="DB518">
        <v>0</v>
      </c>
      <c r="DC518">
        <v>1728490956.5</v>
      </c>
      <c r="DD518" t="s">
        <v>362</v>
      </c>
      <c r="DE518">
        <v>1728490952.5</v>
      </c>
      <c r="DF518">
        <v>1728490956.5</v>
      </c>
      <c r="DG518">
        <v>1</v>
      </c>
      <c r="DH518">
        <v>-0.065</v>
      </c>
      <c r="DI518">
        <v>-0.008</v>
      </c>
      <c r="DJ518">
        <v>-3.246</v>
      </c>
      <c r="DK518">
        <v>-0.091</v>
      </c>
      <c r="DL518">
        <v>52</v>
      </c>
      <c r="DM518">
        <v>15</v>
      </c>
      <c r="DN518">
        <v>0.25</v>
      </c>
      <c r="DO518">
        <v>0.13</v>
      </c>
      <c r="DP518">
        <v>-22.26743658536585</v>
      </c>
      <c r="DQ518">
        <v>-5.344816724738688</v>
      </c>
      <c r="DR518">
        <v>0.5283676047362117</v>
      </c>
      <c r="DS518">
        <v>0</v>
      </c>
      <c r="DT518">
        <v>2.304952926829268</v>
      </c>
      <c r="DU518">
        <v>0.02149797909408422</v>
      </c>
      <c r="DV518">
        <v>0.007590515340936189</v>
      </c>
      <c r="DW518">
        <v>1</v>
      </c>
      <c r="DX518">
        <v>1</v>
      </c>
      <c r="DY518">
        <v>2</v>
      </c>
      <c r="DZ518" t="s">
        <v>363</v>
      </c>
      <c r="EA518">
        <v>3.22946</v>
      </c>
      <c r="EB518">
        <v>2.70426</v>
      </c>
      <c r="EC518">
        <v>0.07289710000000001</v>
      </c>
      <c r="ED518">
        <v>0.0771507</v>
      </c>
      <c r="EE518">
        <v>0.0860934</v>
      </c>
      <c r="EF518">
        <v>0.0774063</v>
      </c>
      <c r="EG518">
        <v>30390.4</v>
      </c>
      <c r="EH518">
        <v>29452.1</v>
      </c>
      <c r="EI518">
        <v>31400.7</v>
      </c>
      <c r="EJ518">
        <v>30264.1</v>
      </c>
      <c r="EK518">
        <v>38444.1</v>
      </c>
      <c r="EL518">
        <v>36920.7</v>
      </c>
      <c r="EM518">
        <v>44012.8</v>
      </c>
      <c r="EN518">
        <v>42258.4</v>
      </c>
      <c r="EO518">
        <v>2.10435</v>
      </c>
      <c r="EP518">
        <v>1.83425</v>
      </c>
      <c r="EQ518">
        <v>0.0221506</v>
      </c>
      <c r="ER518">
        <v>0</v>
      </c>
      <c r="ES518">
        <v>24.6702</v>
      </c>
      <c r="ET518">
        <v>999.9</v>
      </c>
      <c r="EU518">
        <v>69.8</v>
      </c>
      <c r="EV518">
        <v>26.3</v>
      </c>
      <c r="EW518">
        <v>24.5824</v>
      </c>
      <c r="EX518">
        <v>61.3901</v>
      </c>
      <c r="EY518">
        <v>24.391</v>
      </c>
      <c r="EZ518">
        <v>1</v>
      </c>
      <c r="FA518">
        <v>0.06358229999999999</v>
      </c>
      <c r="FB518">
        <v>2.07161</v>
      </c>
      <c r="FC518">
        <v>20.1861</v>
      </c>
      <c r="FD518">
        <v>5.21699</v>
      </c>
      <c r="FE518">
        <v>11.998</v>
      </c>
      <c r="FF518">
        <v>4.9637</v>
      </c>
      <c r="FG518">
        <v>3.29578</v>
      </c>
      <c r="FH518">
        <v>9999</v>
      </c>
      <c r="FI518">
        <v>9999</v>
      </c>
      <c r="FJ518">
        <v>9999</v>
      </c>
      <c r="FK518">
        <v>149.4</v>
      </c>
      <c r="FL518">
        <v>4.97096</v>
      </c>
      <c r="FM518">
        <v>1.86768</v>
      </c>
      <c r="FN518">
        <v>1.85899</v>
      </c>
      <c r="FO518">
        <v>1.86517</v>
      </c>
      <c r="FP518">
        <v>1.8631</v>
      </c>
      <c r="FQ518">
        <v>1.86447</v>
      </c>
      <c r="FR518">
        <v>1.85989</v>
      </c>
      <c r="FS518">
        <v>1.86401</v>
      </c>
      <c r="FT518">
        <v>0</v>
      </c>
      <c r="FU518">
        <v>0</v>
      </c>
      <c r="FV518">
        <v>0</v>
      </c>
      <c r="FW518">
        <v>0</v>
      </c>
      <c r="FX518" t="s">
        <v>364</v>
      </c>
      <c r="FY518" t="s">
        <v>365</v>
      </c>
      <c r="FZ518" t="s">
        <v>366</v>
      </c>
      <c r="GA518" t="s">
        <v>366</v>
      </c>
      <c r="GB518" t="s">
        <v>366</v>
      </c>
      <c r="GC518" t="s">
        <v>366</v>
      </c>
      <c r="GD518">
        <v>0</v>
      </c>
      <c r="GE518">
        <v>100</v>
      </c>
      <c r="GF518">
        <v>100</v>
      </c>
      <c r="GG518">
        <v>-4.749</v>
      </c>
      <c r="GH518">
        <v>-0.0902</v>
      </c>
      <c r="GI518">
        <v>-2.868309889394353</v>
      </c>
      <c r="GJ518">
        <v>-0.006773961979547998</v>
      </c>
      <c r="GK518">
        <v>-8.296070481250098E-08</v>
      </c>
      <c r="GL518">
        <v>3.322967193956903E-10</v>
      </c>
      <c r="GM518">
        <v>-0.07871069313407227</v>
      </c>
      <c r="GN518">
        <v>-0.00208336341840114</v>
      </c>
      <c r="GO518">
        <v>8.801746095907445E-05</v>
      </c>
      <c r="GP518">
        <v>-2.677693255255651E-07</v>
      </c>
      <c r="GQ518">
        <v>3</v>
      </c>
      <c r="GR518">
        <v>2052</v>
      </c>
      <c r="GS518">
        <v>2</v>
      </c>
      <c r="GT518">
        <v>18</v>
      </c>
      <c r="GU518">
        <v>82.40000000000001</v>
      </c>
      <c r="GV518">
        <v>82.3</v>
      </c>
      <c r="GW518">
        <v>0.874023</v>
      </c>
      <c r="GX518">
        <v>2.39502</v>
      </c>
      <c r="GY518">
        <v>1.44775</v>
      </c>
      <c r="GZ518">
        <v>2.32056</v>
      </c>
      <c r="HA518">
        <v>1.55151</v>
      </c>
      <c r="HB518">
        <v>2.31323</v>
      </c>
      <c r="HC518">
        <v>31.7611</v>
      </c>
      <c r="HD518">
        <v>14.1758</v>
      </c>
      <c r="HE518">
        <v>18</v>
      </c>
      <c r="HF518">
        <v>592.824</v>
      </c>
      <c r="HG518">
        <v>423.2</v>
      </c>
      <c r="HH518">
        <v>21.982</v>
      </c>
      <c r="HI518">
        <v>27.7401</v>
      </c>
      <c r="HJ518">
        <v>30.0007</v>
      </c>
      <c r="HK518">
        <v>27.6853</v>
      </c>
      <c r="HL518">
        <v>27.614</v>
      </c>
      <c r="HM518">
        <v>17.605</v>
      </c>
      <c r="HN518">
        <v>48.8143</v>
      </c>
      <c r="HO518">
        <v>0</v>
      </c>
      <c r="HP518">
        <v>21.9599</v>
      </c>
      <c r="HQ518">
        <v>315.788</v>
      </c>
      <c r="HR518">
        <v>14.3037</v>
      </c>
      <c r="HS518">
        <v>99.6563</v>
      </c>
      <c r="HT518">
        <v>100.979</v>
      </c>
    </row>
    <row r="519" spans="1:228">
      <c r="A519">
        <v>503</v>
      </c>
      <c r="B519">
        <v>1728495899.6</v>
      </c>
      <c r="C519">
        <v>4962.099999904633</v>
      </c>
      <c r="D519" t="s">
        <v>1377</v>
      </c>
      <c r="E519" t="s">
        <v>1378</v>
      </c>
      <c r="F519">
        <v>5</v>
      </c>
      <c r="G519" t="s">
        <v>357</v>
      </c>
      <c r="H519" t="s">
        <v>1090</v>
      </c>
      <c r="I519" t="s">
        <v>359</v>
      </c>
      <c r="J519" t="s">
        <v>1330</v>
      </c>
      <c r="K519">
        <v>1728495891.814285</v>
      </c>
      <c r="L519">
        <f>(M519)/1000</f>
        <v>0</v>
      </c>
      <c r="M519">
        <f>IF(BH519, AP519, AJ519)</f>
        <v>0</v>
      </c>
      <c r="N519">
        <f>IF(BH519, AK519, AI519)</f>
        <v>0</v>
      </c>
      <c r="O519">
        <f>BJ519 - IF(AW519&gt;1, N519*BD519*100.0/(AY519), 0)</f>
        <v>0</v>
      </c>
      <c r="P519">
        <f>((V519-L519/2)*O519-N519)/(V519+L519/2)</f>
        <v>0</v>
      </c>
      <c r="Q519">
        <f>P519*(BQ519+BR519)/1000.0</f>
        <v>0</v>
      </c>
      <c r="R519">
        <f>(BJ519 - IF(AW519&gt;1, N519*BD519*100.0/(AY519), 0))*(BQ519+BR519)/1000.0</f>
        <v>0</v>
      </c>
      <c r="S519">
        <f>2.0/((1/U519-1/T519)+SIGN(U519)*SQRT((1/U519-1/T519)*(1/U519-1/T519) + 4*BE519/((BE519+1)*(BE519+1))*(2*1/U519*1/T519-1/T519*1/T519)))</f>
        <v>0</v>
      </c>
      <c r="T519">
        <f>IF(LEFT(BF519,1)&lt;&gt;"0",IF(LEFT(BF519,1)="1",3.0,BG519),$D$5+$E$5*(BX519*BQ519/($K$5*1000))+$F$5*(BX519*BQ519/($K$5*1000))*MAX(MIN(BD519,$J$5),$I$5)*MAX(MIN(BD519,$J$5),$I$5)+$G$5*MAX(MIN(BD519,$J$5),$I$5)*(BX519*BQ519/($K$5*1000))+$H$5*(BX519*BQ519/($K$5*1000))*(BX519*BQ519/($K$5*1000)))</f>
        <v>0</v>
      </c>
      <c r="U519">
        <f>L519*(1000-(1000*0.61365*exp(17.502*Y519/(240.97+Y519))/(BQ519+BR519)+BL519)/2)/(1000*0.61365*exp(17.502*Y519/(240.97+Y519))/(BQ519+BR519)-BL519)</f>
        <v>0</v>
      </c>
      <c r="V519">
        <f>1/((BE519+1)/(S519/1.6)+1/(T519/1.37)) + BE519/((BE519+1)/(S519/1.6) + BE519/(T519/1.37))</f>
        <v>0</v>
      </c>
      <c r="W519">
        <f>(AZ519*BC519)</f>
        <v>0</v>
      </c>
      <c r="X519">
        <f>(BS519+(W519+2*0.95*5.67E-8*(((BS519+$B$7)+273)^4-(BS519+273)^4)-44100*L519)/(1.84*29.3*T519+8*0.95*5.67E-8*(BS519+273)^3))</f>
        <v>0</v>
      </c>
      <c r="Y519">
        <f>($C$7*BT519+$D$7*BU519+$E$7*X519)</f>
        <v>0</v>
      </c>
      <c r="Z519">
        <f>0.61365*exp(17.502*Y519/(240.97+Y519))</f>
        <v>0</v>
      </c>
      <c r="AA519">
        <f>(AB519/AC519*100)</f>
        <v>0</v>
      </c>
      <c r="AB519">
        <f>BL519*(BQ519+BR519)/1000</f>
        <v>0</v>
      </c>
      <c r="AC519">
        <f>0.61365*exp(17.502*BS519/(240.97+BS519))</f>
        <v>0</v>
      </c>
      <c r="AD519">
        <f>(Z519-BL519*(BQ519+BR519)/1000)</f>
        <v>0</v>
      </c>
      <c r="AE519">
        <f>(-L519*44100)</f>
        <v>0</v>
      </c>
      <c r="AF519">
        <f>2*29.3*T519*0.92*(BS519-Y519)</f>
        <v>0</v>
      </c>
      <c r="AG519">
        <f>2*0.95*5.67E-8*(((BS519+$B$7)+273)^4-(Y519+273)^4)</f>
        <v>0</v>
      </c>
      <c r="AH519">
        <f>W519+AG519+AE519+AF519</f>
        <v>0</v>
      </c>
      <c r="AI519">
        <f>BP519*AW519*(BK519-BJ519*(1000-AW519*BM519)/(1000-AW519*BL519))/(100*BD519)</f>
        <v>0</v>
      </c>
      <c r="AJ519">
        <f>1000*BP519*AW519*(BL519-BM519)/(100*BD519*(1000-AW519*BL519))</f>
        <v>0</v>
      </c>
      <c r="AK519">
        <f>(AL519 - AM519 - BQ519*1E3/(8.314*(BS519+273.15)) * AO519/BP519 * AN519) * BP519/(100*BD519) * (1000 - BM519)/1000</f>
        <v>0</v>
      </c>
      <c r="AL519">
        <v>306.9591207031804</v>
      </c>
      <c r="AM519">
        <v>288.6207212121211</v>
      </c>
      <c r="AN519">
        <v>2.469342723486431</v>
      </c>
      <c r="AO519">
        <v>66.78338051299083</v>
      </c>
      <c r="AP519">
        <f>(AR519 - AQ519 + BQ519*1E3/(8.314*(BS519+273.15)) * AT519/BP519 * AS519) * BP519/(100*BD519) * 1000/(1000 - AR519)</f>
        <v>0</v>
      </c>
      <c r="AQ519">
        <v>14.3616467318337</v>
      </c>
      <c r="AR519">
        <v>16.65060969696969</v>
      </c>
      <c r="AS519">
        <v>-1.278342686645892E-05</v>
      </c>
      <c r="AT519">
        <v>79.57190489218569</v>
      </c>
      <c r="AU519">
        <v>0</v>
      </c>
      <c r="AV519">
        <v>0</v>
      </c>
      <c r="AW519">
        <f>IF(AU519*$H$13&gt;=AY519,1.0,(AY519/(AY519-AU519*$H$13)))</f>
        <v>0</v>
      </c>
      <c r="AX519">
        <f>(AW519-1)*100</f>
        <v>0</v>
      </c>
      <c r="AY519">
        <f>MAX(0,($B$13+$C$13*BX519)/(1+$D$13*BX519)*BQ519/(BS519+273)*$E$13)</f>
        <v>0</v>
      </c>
      <c r="AZ519">
        <f>$B$11*BY519+$C$11*BZ519+$F$11*CK519*(1-CN519)</f>
        <v>0</v>
      </c>
      <c r="BA519">
        <f>AZ519*BB519</f>
        <v>0</v>
      </c>
      <c r="BB519">
        <f>($B$11*$D$9+$C$11*$D$9+$F$11*((CX519+CP519)/MAX(CX519+CP519+CY519, 0.1)*$I$9+CY519/MAX(CX519+CP519+CY519, 0.1)*$J$9))/($B$11+$C$11+$F$11)</f>
        <v>0</v>
      </c>
      <c r="BC519">
        <f>($B$11*$K$9+$C$11*$K$9+$F$11*((CX519+CP519)/MAX(CX519+CP519+CY519, 0.1)*$P$9+CY519/MAX(CX519+CP519+CY519, 0.1)*$Q$9))/($B$11+$C$11+$F$11)</f>
        <v>0</v>
      </c>
      <c r="BD519">
        <v>6</v>
      </c>
      <c r="BE519">
        <v>0.5</v>
      </c>
      <c r="BF519" t="s">
        <v>361</v>
      </c>
      <c r="BG519">
        <v>2</v>
      </c>
      <c r="BH519" t="b">
        <v>1</v>
      </c>
      <c r="BI519">
        <v>1728495891.814285</v>
      </c>
      <c r="BJ519">
        <v>266.0906071428572</v>
      </c>
      <c r="BK519">
        <v>289.0682142857143</v>
      </c>
      <c r="BL519">
        <v>16.66236785714286</v>
      </c>
      <c r="BM519">
        <v>14.35926071428571</v>
      </c>
      <c r="BN519">
        <v>270.7927857142857</v>
      </c>
      <c r="BO519">
        <v>16.75253928571428</v>
      </c>
      <c r="BP519">
        <v>599.9798928571429</v>
      </c>
      <c r="BQ519">
        <v>97.52190714285715</v>
      </c>
      <c r="BR519">
        <v>0.09994821428571428</v>
      </c>
      <c r="BS519">
        <v>25.389025</v>
      </c>
      <c r="BT519">
        <v>25.03231785714286</v>
      </c>
      <c r="BU519">
        <v>999.9000000000002</v>
      </c>
      <c r="BV519">
        <v>0</v>
      </c>
      <c r="BW519">
        <v>0</v>
      </c>
      <c r="BX519">
        <v>10014.13071428571</v>
      </c>
      <c r="BY519">
        <v>0</v>
      </c>
      <c r="BZ519">
        <v>86.65151071428571</v>
      </c>
      <c r="CA519">
        <v>-22.97754642857143</v>
      </c>
      <c r="CB519">
        <v>270.5994642857143</v>
      </c>
      <c r="CC519">
        <v>293.2796071428571</v>
      </c>
      <c r="CD519">
        <v>2.303098928571429</v>
      </c>
      <c r="CE519">
        <v>289.0682142857143</v>
      </c>
      <c r="CF519">
        <v>14.35926071428571</v>
      </c>
      <c r="CG519">
        <v>1.624946428571428</v>
      </c>
      <c r="CH519">
        <v>1.400344642857143</v>
      </c>
      <c r="CI519">
        <v>14.19743571428572</v>
      </c>
      <c r="CJ519">
        <v>11.92135714285714</v>
      </c>
      <c r="CK519">
        <v>1599.995</v>
      </c>
      <c r="CL519">
        <v>0.6920039285714285</v>
      </c>
      <c r="CM519">
        <v>0.3079960714285715</v>
      </c>
      <c r="CN519">
        <v>0</v>
      </c>
      <c r="CO519">
        <v>2.213132142857143</v>
      </c>
      <c r="CP519">
        <v>0</v>
      </c>
      <c r="CQ519">
        <v>8530.67392857143</v>
      </c>
      <c r="CR519">
        <v>13790.16428571428</v>
      </c>
      <c r="CS519">
        <v>37.3705</v>
      </c>
      <c r="CT519">
        <v>38.562</v>
      </c>
      <c r="CU519">
        <v>37.937</v>
      </c>
      <c r="CV519">
        <v>36.937</v>
      </c>
      <c r="CW519">
        <v>36.75221428571428</v>
      </c>
      <c r="CX519">
        <v>1107.203571428571</v>
      </c>
      <c r="CY519">
        <v>492.7914285714284</v>
      </c>
      <c r="CZ519">
        <v>0</v>
      </c>
      <c r="DA519">
        <v>1728495956.2</v>
      </c>
      <c r="DB519">
        <v>0</v>
      </c>
      <c r="DC519">
        <v>1728490956.5</v>
      </c>
      <c r="DD519" t="s">
        <v>362</v>
      </c>
      <c r="DE519">
        <v>1728490952.5</v>
      </c>
      <c r="DF519">
        <v>1728490956.5</v>
      </c>
      <c r="DG519">
        <v>1</v>
      </c>
      <c r="DH519">
        <v>-0.065</v>
      </c>
      <c r="DI519">
        <v>-0.008</v>
      </c>
      <c r="DJ519">
        <v>-3.246</v>
      </c>
      <c r="DK519">
        <v>-0.091</v>
      </c>
      <c r="DL519">
        <v>52</v>
      </c>
      <c r="DM519">
        <v>15</v>
      </c>
      <c r="DN519">
        <v>0.25</v>
      </c>
      <c r="DO519">
        <v>0.13</v>
      </c>
      <c r="DP519">
        <v>-22.6982487804878</v>
      </c>
      <c r="DQ519">
        <v>-5.00610313588848</v>
      </c>
      <c r="DR519">
        <v>0.4951369793826468</v>
      </c>
      <c r="DS519">
        <v>0</v>
      </c>
      <c r="DT519">
        <v>2.302138780487805</v>
      </c>
      <c r="DU519">
        <v>-0.02940627177699863</v>
      </c>
      <c r="DV519">
        <v>0.009602804771961135</v>
      </c>
      <c r="DW519">
        <v>1</v>
      </c>
      <c r="DX519">
        <v>1</v>
      </c>
      <c r="DY519">
        <v>2</v>
      </c>
      <c r="DZ519" t="s">
        <v>363</v>
      </c>
      <c r="EA519">
        <v>3.22966</v>
      </c>
      <c r="EB519">
        <v>2.70493</v>
      </c>
      <c r="EC519">
        <v>0.0755518</v>
      </c>
      <c r="ED519">
        <v>0.07982110000000001</v>
      </c>
      <c r="EE519">
        <v>0.0860771</v>
      </c>
      <c r="EF519">
        <v>0.0774323</v>
      </c>
      <c r="EG519">
        <v>30303</v>
      </c>
      <c r="EH519">
        <v>29366.2</v>
      </c>
      <c r="EI519">
        <v>31400.3</v>
      </c>
      <c r="EJ519">
        <v>30263.4</v>
      </c>
      <c r="EK519">
        <v>38444.5</v>
      </c>
      <c r="EL519">
        <v>36919.2</v>
      </c>
      <c r="EM519">
        <v>44012.4</v>
      </c>
      <c r="EN519">
        <v>42257.9</v>
      </c>
      <c r="EO519">
        <v>2.10432</v>
      </c>
      <c r="EP519">
        <v>1.834</v>
      </c>
      <c r="EQ519">
        <v>0.0222176</v>
      </c>
      <c r="ER519">
        <v>0</v>
      </c>
      <c r="ES519">
        <v>24.6736</v>
      </c>
      <c r="ET519">
        <v>999.9</v>
      </c>
      <c r="EU519">
        <v>69.8</v>
      </c>
      <c r="EV519">
        <v>26.3</v>
      </c>
      <c r="EW519">
        <v>24.582</v>
      </c>
      <c r="EX519">
        <v>61.1901</v>
      </c>
      <c r="EY519">
        <v>24.5633</v>
      </c>
      <c r="EZ519">
        <v>1</v>
      </c>
      <c r="FA519">
        <v>0.06418699999999999</v>
      </c>
      <c r="FB519">
        <v>2.09701</v>
      </c>
      <c r="FC519">
        <v>20.1859</v>
      </c>
      <c r="FD519">
        <v>5.21744</v>
      </c>
      <c r="FE519">
        <v>11.998</v>
      </c>
      <c r="FF519">
        <v>4.9638</v>
      </c>
      <c r="FG519">
        <v>3.29585</v>
      </c>
      <c r="FH519">
        <v>9999</v>
      </c>
      <c r="FI519">
        <v>9999</v>
      </c>
      <c r="FJ519">
        <v>9999</v>
      </c>
      <c r="FK519">
        <v>149.4</v>
      </c>
      <c r="FL519">
        <v>4.97096</v>
      </c>
      <c r="FM519">
        <v>1.86768</v>
      </c>
      <c r="FN519">
        <v>1.85899</v>
      </c>
      <c r="FO519">
        <v>1.86519</v>
      </c>
      <c r="FP519">
        <v>1.8631</v>
      </c>
      <c r="FQ519">
        <v>1.86447</v>
      </c>
      <c r="FR519">
        <v>1.85989</v>
      </c>
      <c r="FS519">
        <v>1.86401</v>
      </c>
      <c r="FT519">
        <v>0</v>
      </c>
      <c r="FU519">
        <v>0</v>
      </c>
      <c r="FV519">
        <v>0</v>
      </c>
      <c r="FW519">
        <v>0</v>
      </c>
      <c r="FX519" t="s">
        <v>364</v>
      </c>
      <c r="FY519" t="s">
        <v>365</v>
      </c>
      <c r="FZ519" t="s">
        <v>366</v>
      </c>
      <c r="GA519" t="s">
        <v>366</v>
      </c>
      <c r="GB519" t="s">
        <v>366</v>
      </c>
      <c r="GC519" t="s">
        <v>366</v>
      </c>
      <c r="GD519">
        <v>0</v>
      </c>
      <c r="GE519">
        <v>100</v>
      </c>
      <c r="GF519">
        <v>100</v>
      </c>
      <c r="GG519">
        <v>-4.831</v>
      </c>
      <c r="GH519">
        <v>-0.0902</v>
      </c>
      <c r="GI519">
        <v>-2.868309889394353</v>
      </c>
      <c r="GJ519">
        <v>-0.006773961979547998</v>
      </c>
      <c r="GK519">
        <v>-8.296070481250098E-08</v>
      </c>
      <c r="GL519">
        <v>3.322967193956903E-10</v>
      </c>
      <c r="GM519">
        <v>-0.07871069313407227</v>
      </c>
      <c r="GN519">
        <v>-0.00208336341840114</v>
      </c>
      <c r="GO519">
        <v>8.801746095907445E-05</v>
      </c>
      <c r="GP519">
        <v>-2.677693255255651E-07</v>
      </c>
      <c r="GQ519">
        <v>3</v>
      </c>
      <c r="GR519">
        <v>2052</v>
      </c>
      <c r="GS519">
        <v>2</v>
      </c>
      <c r="GT519">
        <v>18</v>
      </c>
      <c r="GU519">
        <v>82.5</v>
      </c>
      <c r="GV519">
        <v>82.40000000000001</v>
      </c>
      <c r="GW519">
        <v>0.904541</v>
      </c>
      <c r="GX519">
        <v>2.40234</v>
      </c>
      <c r="GY519">
        <v>1.44897</v>
      </c>
      <c r="GZ519">
        <v>2.32056</v>
      </c>
      <c r="HA519">
        <v>1.55151</v>
      </c>
      <c r="HB519">
        <v>2.28638</v>
      </c>
      <c r="HC519">
        <v>31.783</v>
      </c>
      <c r="HD519">
        <v>14.1583</v>
      </c>
      <c r="HE519">
        <v>18</v>
      </c>
      <c r="HF519">
        <v>592.865</v>
      </c>
      <c r="HG519">
        <v>423.101</v>
      </c>
      <c r="HH519">
        <v>21.9452</v>
      </c>
      <c r="HI519">
        <v>27.746</v>
      </c>
      <c r="HJ519">
        <v>30.0007</v>
      </c>
      <c r="HK519">
        <v>27.6912</v>
      </c>
      <c r="HL519">
        <v>27.6204</v>
      </c>
      <c r="HM519">
        <v>18.1493</v>
      </c>
      <c r="HN519">
        <v>48.8143</v>
      </c>
      <c r="HO519">
        <v>0</v>
      </c>
      <c r="HP519">
        <v>21.928</v>
      </c>
      <c r="HQ519">
        <v>325.806</v>
      </c>
      <c r="HR519">
        <v>14.3072</v>
      </c>
      <c r="HS519">
        <v>99.6553</v>
      </c>
      <c r="HT519">
        <v>100.977</v>
      </c>
    </row>
    <row r="520" spans="1:228">
      <c r="A520">
        <v>504</v>
      </c>
      <c r="B520">
        <v>1728495904.6</v>
      </c>
      <c r="C520">
        <v>4967.099999904633</v>
      </c>
      <c r="D520" t="s">
        <v>1379</v>
      </c>
      <c r="E520" t="s">
        <v>1380</v>
      </c>
      <c r="F520">
        <v>5</v>
      </c>
      <c r="G520" t="s">
        <v>357</v>
      </c>
      <c r="H520" t="s">
        <v>1090</v>
      </c>
      <c r="I520" t="s">
        <v>359</v>
      </c>
      <c r="J520" t="s">
        <v>1330</v>
      </c>
      <c r="K520">
        <v>1728495897.1</v>
      </c>
      <c r="L520">
        <f>(M520)/1000</f>
        <v>0</v>
      </c>
      <c r="M520">
        <f>IF(BH520, AP520, AJ520)</f>
        <v>0</v>
      </c>
      <c r="N520">
        <f>IF(BH520, AK520, AI520)</f>
        <v>0</v>
      </c>
      <c r="O520">
        <f>BJ520 - IF(AW520&gt;1, N520*BD520*100.0/(AY520), 0)</f>
        <v>0</v>
      </c>
      <c r="P520">
        <f>((V520-L520/2)*O520-N520)/(V520+L520/2)</f>
        <v>0</v>
      </c>
      <c r="Q520">
        <f>P520*(BQ520+BR520)/1000.0</f>
        <v>0</v>
      </c>
      <c r="R520">
        <f>(BJ520 - IF(AW520&gt;1, N520*BD520*100.0/(AY520), 0))*(BQ520+BR520)/1000.0</f>
        <v>0</v>
      </c>
      <c r="S520">
        <f>2.0/((1/U520-1/T520)+SIGN(U520)*SQRT((1/U520-1/T520)*(1/U520-1/T520) + 4*BE520/((BE520+1)*(BE520+1))*(2*1/U520*1/T520-1/T520*1/T520)))</f>
        <v>0</v>
      </c>
      <c r="T520">
        <f>IF(LEFT(BF520,1)&lt;&gt;"0",IF(LEFT(BF520,1)="1",3.0,BG520),$D$5+$E$5*(BX520*BQ520/($K$5*1000))+$F$5*(BX520*BQ520/($K$5*1000))*MAX(MIN(BD520,$J$5),$I$5)*MAX(MIN(BD520,$J$5),$I$5)+$G$5*MAX(MIN(BD520,$J$5),$I$5)*(BX520*BQ520/($K$5*1000))+$H$5*(BX520*BQ520/($K$5*1000))*(BX520*BQ520/($K$5*1000)))</f>
        <v>0</v>
      </c>
      <c r="U520">
        <f>L520*(1000-(1000*0.61365*exp(17.502*Y520/(240.97+Y520))/(BQ520+BR520)+BL520)/2)/(1000*0.61365*exp(17.502*Y520/(240.97+Y520))/(BQ520+BR520)-BL520)</f>
        <v>0</v>
      </c>
      <c r="V520">
        <f>1/((BE520+1)/(S520/1.6)+1/(T520/1.37)) + BE520/((BE520+1)/(S520/1.6) + BE520/(T520/1.37))</f>
        <v>0</v>
      </c>
      <c r="W520">
        <f>(AZ520*BC520)</f>
        <v>0</v>
      </c>
      <c r="X520">
        <f>(BS520+(W520+2*0.95*5.67E-8*(((BS520+$B$7)+273)^4-(BS520+273)^4)-44100*L520)/(1.84*29.3*T520+8*0.95*5.67E-8*(BS520+273)^3))</f>
        <v>0</v>
      </c>
      <c r="Y520">
        <f>($C$7*BT520+$D$7*BU520+$E$7*X520)</f>
        <v>0</v>
      </c>
      <c r="Z520">
        <f>0.61365*exp(17.502*Y520/(240.97+Y520))</f>
        <v>0</v>
      </c>
      <c r="AA520">
        <f>(AB520/AC520*100)</f>
        <v>0</v>
      </c>
      <c r="AB520">
        <f>BL520*(BQ520+BR520)/1000</f>
        <v>0</v>
      </c>
      <c r="AC520">
        <f>0.61365*exp(17.502*BS520/(240.97+BS520))</f>
        <v>0</v>
      </c>
      <c r="AD520">
        <f>(Z520-BL520*(BQ520+BR520)/1000)</f>
        <v>0</v>
      </c>
      <c r="AE520">
        <f>(-L520*44100)</f>
        <v>0</v>
      </c>
      <c r="AF520">
        <f>2*29.3*T520*0.92*(BS520-Y520)</f>
        <v>0</v>
      </c>
      <c r="AG520">
        <f>2*0.95*5.67E-8*(((BS520+$B$7)+273)^4-(Y520+273)^4)</f>
        <v>0</v>
      </c>
      <c r="AH520">
        <f>W520+AG520+AE520+AF520</f>
        <v>0</v>
      </c>
      <c r="AI520">
        <f>BP520*AW520*(BK520-BJ520*(1000-AW520*BM520)/(1000-AW520*BL520))/(100*BD520)</f>
        <v>0</v>
      </c>
      <c r="AJ520">
        <f>1000*BP520*AW520*(BL520-BM520)/(100*BD520*(1000-AW520*BL520))</f>
        <v>0</v>
      </c>
      <c r="AK520">
        <f>(AL520 - AM520 - BQ520*1E3/(8.314*(BS520+273.15)) * AO520/BP520 * AN520) * BP520/(100*BD520) * (1000 - BM520)/1000</f>
        <v>0</v>
      </c>
      <c r="AL520">
        <v>319.8279052374319</v>
      </c>
      <c r="AM520">
        <v>300.9671696969698</v>
      </c>
      <c r="AN520">
        <v>2.474153923561641</v>
      </c>
      <c r="AO520">
        <v>66.78338051299083</v>
      </c>
      <c r="AP520">
        <f>(AR520 - AQ520 + BQ520*1E3/(8.314*(BS520+273.15)) * AT520/BP520 * AS520) * BP520/(100*BD520) * 1000/(1000 - AR520)</f>
        <v>0</v>
      </c>
      <c r="AQ520">
        <v>14.36702481218009</v>
      </c>
      <c r="AR520">
        <v>16.64688909090909</v>
      </c>
      <c r="AS520">
        <v>-1.63255567062867E-05</v>
      </c>
      <c r="AT520">
        <v>79.57190489218569</v>
      </c>
      <c r="AU520">
        <v>0</v>
      </c>
      <c r="AV520">
        <v>0</v>
      </c>
      <c r="AW520">
        <f>IF(AU520*$H$13&gt;=AY520,1.0,(AY520/(AY520-AU520*$H$13)))</f>
        <v>0</v>
      </c>
      <c r="AX520">
        <f>(AW520-1)*100</f>
        <v>0</v>
      </c>
      <c r="AY520">
        <f>MAX(0,($B$13+$C$13*BX520)/(1+$D$13*BX520)*BQ520/(BS520+273)*$E$13)</f>
        <v>0</v>
      </c>
      <c r="AZ520">
        <f>$B$11*BY520+$C$11*BZ520+$F$11*CK520*(1-CN520)</f>
        <v>0</v>
      </c>
      <c r="BA520">
        <f>AZ520*BB520</f>
        <v>0</v>
      </c>
      <c r="BB520">
        <f>($B$11*$D$9+$C$11*$D$9+$F$11*((CX520+CP520)/MAX(CX520+CP520+CY520, 0.1)*$I$9+CY520/MAX(CX520+CP520+CY520, 0.1)*$J$9))/($B$11+$C$11+$F$11)</f>
        <v>0</v>
      </c>
      <c r="BC520">
        <f>($B$11*$K$9+$C$11*$K$9+$F$11*((CX520+CP520)/MAX(CX520+CP520+CY520, 0.1)*$P$9+CY520/MAX(CX520+CP520+CY520, 0.1)*$Q$9))/($B$11+$C$11+$F$11)</f>
        <v>0</v>
      </c>
      <c r="BD520">
        <v>6</v>
      </c>
      <c r="BE520">
        <v>0.5</v>
      </c>
      <c r="BF520" t="s">
        <v>361</v>
      </c>
      <c r="BG520">
        <v>2</v>
      </c>
      <c r="BH520" t="b">
        <v>1</v>
      </c>
      <c r="BI520">
        <v>1728495897.1</v>
      </c>
      <c r="BJ520">
        <v>278.9513703703704</v>
      </c>
      <c r="BK520">
        <v>302.3877407407408</v>
      </c>
      <c r="BL520">
        <v>16.65304814814815</v>
      </c>
      <c r="BM520">
        <v>14.36208148148148</v>
      </c>
      <c r="BN520">
        <v>283.7409259259259</v>
      </c>
      <c r="BO520">
        <v>16.74322962962963</v>
      </c>
      <c r="BP520">
        <v>600.018962962963</v>
      </c>
      <c r="BQ520">
        <v>97.5220703703704</v>
      </c>
      <c r="BR520">
        <v>0.1000605925925926</v>
      </c>
      <c r="BS520">
        <v>25.3906037037037</v>
      </c>
      <c r="BT520">
        <v>25.03635555555556</v>
      </c>
      <c r="BU520">
        <v>999.9000000000001</v>
      </c>
      <c r="BV520">
        <v>0</v>
      </c>
      <c r="BW520">
        <v>0</v>
      </c>
      <c r="BX520">
        <v>10011.43333333333</v>
      </c>
      <c r="BY520">
        <v>0</v>
      </c>
      <c r="BZ520">
        <v>86.6412962962963</v>
      </c>
      <c r="CA520">
        <v>-23.43628888888889</v>
      </c>
      <c r="CB520">
        <v>283.6755555555556</v>
      </c>
      <c r="CC520">
        <v>306.7941111111111</v>
      </c>
      <c r="CD520">
        <v>2.290957037037037</v>
      </c>
      <c r="CE520">
        <v>302.3877407407408</v>
      </c>
      <c r="CF520">
        <v>14.36208148148148</v>
      </c>
      <c r="CG520">
        <v>1.62403962962963</v>
      </c>
      <c r="CH520">
        <v>1.400621481481481</v>
      </c>
      <c r="CI520">
        <v>14.18881851851852</v>
      </c>
      <c r="CJ520">
        <v>11.92435185185185</v>
      </c>
      <c r="CK520">
        <v>1600.024814814815</v>
      </c>
      <c r="CL520">
        <v>0.6920113333333333</v>
      </c>
      <c r="CM520">
        <v>0.3079886666666667</v>
      </c>
      <c r="CN520">
        <v>0</v>
      </c>
      <c r="CO520">
        <v>2.282962962962963</v>
      </c>
      <c r="CP520">
        <v>0</v>
      </c>
      <c r="CQ520">
        <v>8525.230740740741</v>
      </c>
      <c r="CR520">
        <v>13790.44074074074</v>
      </c>
      <c r="CS520">
        <v>37.36333333333334</v>
      </c>
      <c r="CT520">
        <v>38.562</v>
      </c>
      <c r="CU520">
        <v>37.937</v>
      </c>
      <c r="CV520">
        <v>36.937</v>
      </c>
      <c r="CW520">
        <v>36.75</v>
      </c>
      <c r="CX520">
        <v>1107.236666666667</v>
      </c>
      <c r="CY520">
        <v>492.7881481481481</v>
      </c>
      <c r="CZ520">
        <v>0</v>
      </c>
      <c r="DA520">
        <v>1728495961.6</v>
      </c>
      <c r="DB520">
        <v>0</v>
      </c>
      <c r="DC520">
        <v>1728490956.5</v>
      </c>
      <c r="DD520" t="s">
        <v>362</v>
      </c>
      <c r="DE520">
        <v>1728490952.5</v>
      </c>
      <c r="DF520">
        <v>1728490956.5</v>
      </c>
      <c r="DG520">
        <v>1</v>
      </c>
      <c r="DH520">
        <v>-0.065</v>
      </c>
      <c r="DI520">
        <v>-0.008</v>
      </c>
      <c r="DJ520">
        <v>-3.246</v>
      </c>
      <c r="DK520">
        <v>-0.091</v>
      </c>
      <c r="DL520">
        <v>52</v>
      </c>
      <c r="DM520">
        <v>15</v>
      </c>
      <c r="DN520">
        <v>0.25</v>
      </c>
      <c r="DO520">
        <v>0.13</v>
      </c>
      <c r="DP520">
        <v>-23.13956585365854</v>
      </c>
      <c r="DQ520">
        <v>-5.148880139372835</v>
      </c>
      <c r="DR520">
        <v>0.5100233570020946</v>
      </c>
      <c r="DS520">
        <v>0</v>
      </c>
      <c r="DT520">
        <v>2.298278292682927</v>
      </c>
      <c r="DU520">
        <v>-0.1198779094076639</v>
      </c>
      <c r="DV520">
        <v>0.01317215446244953</v>
      </c>
      <c r="DW520">
        <v>0</v>
      </c>
      <c r="DX520">
        <v>0</v>
      </c>
      <c r="DY520">
        <v>2</v>
      </c>
      <c r="DZ520" t="s">
        <v>386</v>
      </c>
      <c r="EA520">
        <v>3.22948</v>
      </c>
      <c r="EB520">
        <v>2.70434</v>
      </c>
      <c r="EC520">
        <v>0.0781689</v>
      </c>
      <c r="ED520">
        <v>0.0824771</v>
      </c>
      <c r="EE520">
        <v>0.0860646</v>
      </c>
      <c r="EF520">
        <v>0.07745539999999999</v>
      </c>
      <c r="EG520">
        <v>30217.6</v>
      </c>
      <c r="EH520">
        <v>29281.1</v>
      </c>
      <c r="EI520">
        <v>31400.8</v>
      </c>
      <c r="EJ520">
        <v>30263.2</v>
      </c>
      <c r="EK520">
        <v>38445.7</v>
      </c>
      <c r="EL520">
        <v>36917.6</v>
      </c>
      <c r="EM520">
        <v>44013.1</v>
      </c>
      <c r="EN520">
        <v>42257.1</v>
      </c>
      <c r="EO520">
        <v>2.10475</v>
      </c>
      <c r="EP520">
        <v>1.83382</v>
      </c>
      <c r="EQ520">
        <v>0.022091</v>
      </c>
      <c r="ER520">
        <v>0</v>
      </c>
      <c r="ES520">
        <v>24.6788</v>
      </c>
      <c r="ET520">
        <v>999.9</v>
      </c>
      <c r="EU520">
        <v>69.8</v>
      </c>
      <c r="EV520">
        <v>26.3</v>
      </c>
      <c r="EW520">
        <v>24.5822</v>
      </c>
      <c r="EX520">
        <v>61.4101</v>
      </c>
      <c r="EY520">
        <v>24.6715</v>
      </c>
      <c r="EZ520">
        <v>1</v>
      </c>
      <c r="FA520">
        <v>0.06476369999999999</v>
      </c>
      <c r="FB520">
        <v>2.14615</v>
      </c>
      <c r="FC520">
        <v>20.1856</v>
      </c>
      <c r="FD520">
        <v>5.21744</v>
      </c>
      <c r="FE520">
        <v>11.998</v>
      </c>
      <c r="FF520">
        <v>4.96395</v>
      </c>
      <c r="FG520">
        <v>3.29585</v>
      </c>
      <c r="FH520">
        <v>9999</v>
      </c>
      <c r="FI520">
        <v>9999</v>
      </c>
      <c r="FJ520">
        <v>9999</v>
      </c>
      <c r="FK520">
        <v>149.4</v>
      </c>
      <c r="FL520">
        <v>4.97095</v>
      </c>
      <c r="FM520">
        <v>1.86769</v>
      </c>
      <c r="FN520">
        <v>1.85899</v>
      </c>
      <c r="FO520">
        <v>1.86521</v>
      </c>
      <c r="FP520">
        <v>1.8631</v>
      </c>
      <c r="FQ520">
        <v>1.86447</v>
      </c>
      <c r="FR520">
        <v>1.85989</v>
      </c>
      <c r="FS520">
        <v>1.86401</v>
      </c>
      <c r="FT520">
        <v>0</v>
      </c>
      <c r="FU520">
        <v>0</v>
      </c>
      <c r="FV520">
        <v>0</v>
      </c>
      <c r="FW520">
        <v>0</v>
      </c>
      <c r="FX520" t="s">
        <v>364</v>
      </c>
      <c r="FY520" t="s">
        <v>365</v>
      </c>
      <c r="FZ520" t="s">
        <v>366</v>
      </c>
      <c r="GA520" t="s">
        <v>366</v>
      </c>
      <c r="GB520" t="s">
        <v>366</v>
      </c>
      <c r="GC520" t="s">
        <v>366</v>
      </c>
      <c r="GD520">
        <v>0</v>
      </c>
      <c r="GE520">
        <v>100</v>
      </c>
      <c r="GF520">
        <v>100</v>
      </c>
      <c r="GG520">
        <v>-4.913</v>
      </c>
      <c r="GH520">
        <v>-0.0902</v>
      </c>
      <c r="GI520">
        <v>-2.868309889394353</v>
      </c>
      <c r="GJ520">
        <v>-0.006773961979547998</v>
      </c>
      <c r="GK520">
        <v>-8.296070481250098E-08</v>
      </c>
      <c r="GL520">
        <v>3.322967193956903E-10</v>
      </c>
      <c r="GM520">
        <v>-0.07871069313407227</v>
      </c>
      <c r="GN520">
        <v>-0.00208336341840114</v>
      </c>
      <c r="GO520">
        <v>8.801746095907445E-05</v>
      </c>
      <c r="GP520">
        <v>-2.677693255255651E-07</v>
      </c>
      <c r="GQ520">
        <v>3</v>
      </c>
      <c r="GR520">
        <v>2052</v>
      </c>
      <c r="GS520">
        <v>2</v>
      </c>
      <c r="GT520">
        <v>18</v>
      </c>
      <c r="GU520">
        <v>82.5</v>
      </c>
      <c r="GV520">
        <v>82.5</v>
      </c>
      <c r="GW520">
        <v>0.931396</v>
      </c>
      <c r="GX520">
        <v>2.39502</v>
      </c>
      <c r="GY520">
        <v>1.44775</v>
      </c>
      <c r="GZ520">
        <v>2.32056</v>
      </c>
      <c r="HA520">
        <v>1.55151</v>
      </c>
      <c r="HB520">
        <v>2.40112</v>
      </c>
      <c r="HC520">
        <v>31.783</v>
      </c>
      <c r="HD520">
        <v>14.1846</v>
      </c>
      <c r="HE520">
        <v>18</v>
      </c>
      <c r="HF520">
        <v>593.222</v>
      </c>
      <c r="HG520">
        <v>423.041</v>
      </c>
      <c r="HH520">
        <v>21.9076</v>
      </c>
      <c r="HI520">
        <v>27.7519</v>
      </c>
      <c r="HJ520">
        <v>30.0006</v>
      </c>
      <c r="HK520">
        <v>27.697</v>
      </c>
      <c r="HL520">
        <v>27.6261</v>
      </c>
      <c r="HM520">
        <v>18.7303</v>
      </c>
      <c r="HN520">
        <v>48.8143</v>
      </c>
      <c r="HO520">
        <v>0</v>
      </c>
      <c r="HP520">
        <v>21.8903</v>
      </c>
      <c r="HQ520">
        <v>340.832</v>
      </c>
      <c r="HR520">
        <v>14.3181</v>
      </c>
      <c r="HS520">
        <v>99.6567</v>
      </c>
      <c r="HT520">
        <v>100.976</v>
      </c>
    </row>
    <row r="521" spans="1:228">
      <c r="A521">
        <v>505</v>
      </c>
      <c r="B521">
        <v>1728495909.6</v>
      </c>
      <c r="C521">
        <v>4972.099999904633</v>
      </c>
      <c r="D521" t="s">
        <v>1381</v>
      </c>
      <c r="E521" t="s">
        <v>1382</v>
      </c>
      <c r="F521">
        <v>5</v>
      </c>
      <c r="G521" t="s">
        <v>357</v>
      </c>
      <c r="H521" t="s">
        <v>1090</v>
      </c>
      <c r="I521" t="s">
        <v>359</v>
      </c>
      <c r="J521" t="s">
        <v>1330</v>
      </c>
      <c r="K521">
        <v>1728495901.814285</v>
      </c>
      <c r="L521">
        <f>(M521)/1000</f>
        <v>0</v>
      </c>
      <c r="M521">
        <f>IF(BH521, AP521, AJ521)</f>
        <v>0</v>
      </c>
      <c r="N521">
        <f>IF(BH521, AK521, AI521)</f>
        <v>0</v>
      </c>
      <c r="O521">
        <f>BJ521 - IF(AW521&gt;1, N521*BD521*100.0/(AY521), 0)</f>
        <v>0</v>
      </c>
      <c r="P521">
        <f>((V521-L521/2)*O521-N521)/(V521+L521/2)</f>
        <v>0</v>
      </c>
      <c r="Q521">
        <f>P521*(BQ521+BR521)/1000.0</f>
        <v>0</v>
      </c>
      <c r="R521">
        <f>(BJ521 - IF(AW521&gt;1, N521*BD521*100.0/(AY521), 0))*(BQ521+BR521)/1000.0</f>
        <v>0</v>
      </c>
      <c r="S521">
        <f>2.0/((1/U521-1/T521)+SIGN(U521)*SQRT((1/U521-1/T521)*(1/U521-1/T521) + 4*BE521/((BE521+1)*(BE521+1))*(2*1/U521*1/T521-1/T521*1/T521)))</f>
        <v>0</v>
      </c>
      <c r="T521">
        <f>IF(LEFT(BF521,1)&lt;&gt;"0",IF(LEFT(BF521,1)="1",3.0,BG521),$D$5+$E$5*(BX521*BQ521/($K$5*1000))+$F$5*(BX521*BQ521/($K$5*1000))*MAX(MIN(BD521,$J$5),$I$5)*MAX(MIN(BD521,$J$5),$I$5)+$G$5*MAX(MIN(BD521,$J$5),$I$5)*(BX521*BQ521/($K$5*1000))+$H$5*(BX521*BQ521/($K$5*1000))*(BX521*BQ521/($K$5*1000)))</f>
        <v>0</v>
      </c>
      <c r="U521">
        <f>L521*(1000-(1000*0.61365*exp(17.502*Y521/(240.97+Y521))/(BQ521+BR521)+BL521)/2)/(1000*0.61365*exp(17.502*Y521/(240.97+Y521))/(BQ521+BR521)-BL521)</f>
        <v>0</v>
      </c>
      <c r="V521">
        <f>1/((BE521+1)/(S521/1.6)+1/(T521/1.37)) + BE521/((BE521+1)/(S521/1.6) + BE521/(T521/1.37))</f>
        <v>0</v>
      </c>
      <c r="W521">
        <f>(AZ521*BC521)</f>
        <v>0</v>
      </c>
      <c r="X521">
        <f>(BS521+(W521+2*0.95*5.67E-8*(((BS521+$B$7)+273)^4-(BS521+273)^4)-44100*L521)/(1.84*29.3*T521+8*0.95*5.67E-8*(BS521+273)^3))</f>
        <v>0</v>
      </c>
      <c r="Y521">
        <f>($C$7*BT521+$D$7*BU521+$E$7*X521)</f>
        <v>0</v>
      </c>
      <c r="Z521">
        <f>0.61365*exp(17.502*Y521/(240.97+Y521))</f>
        <v>0</v>
      </c>
      <c r="AA521">
        <f>(AB521/AC521*100)</f>
        <v>0</v>
      </c>
      <c r="AB521">
        <f>BL521*(BQ521+BR521)/1000</f>
        <v>0</v>
      </c>
      <c r="AC521">
        <f>0.61365*exp(17.502*BS521/(240.97+BS521))</f>
        <v>0</v>
      </c>
      <c r="AD521">
        <f>(Z521-BL521*(BQ521+BR521)/1000)</f>
        <v>0</v>
      </c>
      <c r="AE521">
        <f>(-L521*44100)</f>
        <v>0</v>
      </c>
      <c r="AF521">
        <f>2*29.3*T521*0.92*(BS521-Y521)</f>
        <v>0</v>
      </c>
      <c r="AG521">
        <f>2*0.95*5.67E-8*(((BS521+$B$7)+273)^4-(Y521+273)^4)</f>
        <v>0</v>
      </c>
      <c r="AH521">
        <f>W521+AG521+AE521+AF521</f>
        <v>0</v>
      </c>
      <c r="AI521">
        <f>BP521*AW521*(BK521-BJ521*(1000-AW521*BM521)/(1000-AW521*BL521))/(100*BD521)</f>
        <v>0</v>
      </c>
      <c r="AJ521">
        <f>1000*BP521*AW521*(BL521-BM521)/(100*BD521*(1000-AW521*BL521))</f>
        <v>0</v>
      </c>
      <c r="AK521">
        <f>(AL521 - AM521 - BQ521*1E3/(8.314*(BS521+273.15)) * AO521/BP521 * AN521) * BP521/(100*BD521) * (1000 - BM521)/1000</f>
        <v>0</v>
      </c>
      <c r="AL521">
        <v>332.6338951244844</v>
      </c>
      <c r="AM521">
        <v>313.3481393939392</v>
      </c>
      <c r="AN521">
        <v>2.476388783428036</v>
      </c>
      <c r="AO521">
        <v>66.78338051299083</v>
      </c>
      <c r="AP521">
        <f>(AR521 - AQ521 + BQ521*1E3/(8.314*(BS521+273.15)) * AT521/BP521 * AS521) * BP521/(100*BD521) * 1000/(1000 - AR521)</f>
        <v>0</v>
      </c>
      <c r="AQ521">
        <v>14.37392669772411</v>
      </c>
      <c r="AR521">
        <v>16.64504969696969</v>
      </c>
      <c r="AS521">
        <v>-2.196688065798674E-05</v>
      </c>
      <c r="AT521">
        <v>79.57190489218569</v>
      </c>
      <c r="AU521">
        <v>0</v>
      </c>
      <c r="AV521">
        <v>0</v>
      </c>
      <c r="AW521">
        <f>IF(AU521*$H$13&gt;=AY521,1.0,(AY521/(AY521-AU521*$H$13)))</f>
        <v>0</v>
      </c>
      <c r="AX521">
        <f>(AW521-1)*100</f>
        <v>0</v>
      </c>
      <c r="AY521">
        <f>MAX(0,($B$13+$C$13*BX521)/(1+$D$13*BX521)*BQ521/(BS521+273)*$E$13)</f>
        <v>0</v>
      </c>
      <c r="AZ521">
        <f>$B$11*BY521+$C$11*BZ521+$F$11*CK521*(1-CN521)</f>
        <v>0</v>
      </c>
      <c r="BA521">
        <f>AZ521*BB521</f>
        <v>0</v>
      </c>
      <c r="BB521">
        <f>($B$11*$D$9+$C$11*$D$9+$F$11*((CX521+CP521)/MAX(CX521+CP521+CY521, 0.1)*$I$9+CY521/MAX(CX521+CP521+CY521, 0.1)*$J$9))/($B$11+$C$11+$F$11)</f>
        <v>0</v>
      </c>
      <c r="BC521">
        <f>($B$11*$K$9+$C$11*$K$9+$F$11*((CX521+CP521)/MAX(CX521+CP521+CY521, 0.1)*$P$9+CY521/MAX(CX521+CP521+CY521, 0.1)*$Q$9))/($B$11+$C$11+$F$11)</f>
        <v>0</v>
      </c>
      <c r="BD521">
        <v>6</v>
      </c>
      <c r="BE521">
        <v>0.5</v>
      </c>
      <c r="BF521" t="s">
        <v>361</v>
      </c>
      <c r="BG521">
        <v>2</v>
      </c>
      <c r="BH521" t="b">
        <v>1</v>
      </c>
      <c r="BI521">
        <v>1728495901.814285</v>
      </c>
      <c r="BJ521">
        <v>290.4098571428572</v>
      </c>
      <c r="BK521">
        <v>314.2819642857143</v>
      </c>
      <c r="BL521">
        <v>16.64895</v>
      </c>
      <c r="BM521">
        <v>14.36783571428571</v>
      </c>
      <c r="BN521">
        <v>295.2770714285715</v>
      </c>
      <c r="BO521">
        <v>16.73913571428572</v>
      </c>
      <c r="BP521">
        <v>600.0182142857142</v>
      </c>
      <c r="BQ521">
        <v>97.52176785714288</v>
      </c>
      <c r="BR521">
        <v>0.1000310214285715</v>
      </c>
      <c r="BS521">
        <v>25.39170714285715</v>
      </c>
      <c r="BT521">
        <v>25.03977142857142</v>
      </c>
      <c r="BU521">
        <v>999.9000000000002</v>
      </c>
      <c r="BV521">
        <v>0</v>
      </c>
      <c r="BW521">
        <v>0</v>
      </c>
      <c r="BX521">
        <v>10005.80571428572</v>
      </c>
      <c r="BY521">
        <v>0</v>
      </c>
      <c r="BZ521">
        <v>87.12885000000001</v>
      </c>
      <c r="CA521">
        <v>-23.87206428571428</v>
      </c>
      <c r="CB521">
        <v>295.3268928571429</v>
      </c>
      <c r="CC521">
        <v>318.8633571428571</v>
      </c>
      <c r="CD521">
        <v>2.281108928571428</v>
      </c>
      <c r="CE521">
        <v>314.2819642857143</v>
      </c>
      <c r="CF521">
        <v>14.36783571428571</v>
      </c>
      <c r="CG521">
        <v>1.623633928571429</v>
      </c>
      <c r="CH521">
        <v>1.4011775</v>
      </c>
      <c r="CI521">
        <v>14.18496785714286</v>
      </c>
      <c r="CJ521">
        <v>11.93037142857143</v>
      </c>
      <c r="CK521">
        <v>1600.042857142857</v>
      </c>
      <c r="CL521">
        <v>0.6920146428571429</v>
      </c>
      <c r="CM521">
        <v>0.3079853571428571</v>
      </c>
      <c r="CN521">
        <v>0</v>
      </c>
      <c r="CO521">
        <v>2.302925</v>
      </c>
      <c r="CP521">
        <v>0</v>
      </c>
      <c r="CQ521">
        <v>8523.152142857143</v>
      </c>
      <c r="CR521">
        <v>13790.60714285714</v>
      </c>
      <c r="CS521">
        <v>37.36149999999999</v>
      </c>
      <c r="CT521">
        <v>38.562</v>
      </c>
      <c r="CU521">
        <v>37.937</v>
      </c>
      <c r="CV521">
        <v>36.937</v>
      </c>
      <c r="CW521">
        <v>36.75</v>
      </c>
      <c r="CX521">
        <v>1107.253571428572</v>
      </c>
      <c r="CY521">
        <v>492.7892857142857</v>
      </c>
      <c r="CZ521">
        <v>0</v>
      </c>
      <c r="DA521">
        <v>1728495966.4</v>
      </c>
      <c r="DB521">
        <v>0</v>
      </c>
      <c r="DC521">
        <v>1728490956.5</v>
      </c>
      <c r="DD521" t="s">
        <v>362</v>
      </c>
      <c r="DE521">
        <v>1728490952.5</v>
      </c>
      <c r="DF521">
        <v>1728490956.5</v>
      </c>
      <c r="DG521">
        <v>1</v>
      </c>
      <c r="DH521">
        <v>-0.065</v>
      </c>
      <c r="DI521">
        <v>-0.008</v>
      </c>
      <c r="DJ521">
        <v>-3.246</v>
      </c>
      <c r="DK521">
        <v>-0.091</v>
      </c>
      <c r="DL521">
        <v>52</v>
      </c>
      <c r="DM521">
        <v>15</v>
      </c>
      <c r="DN521">
        <v>0.25</v>
      </c>
      <c r="DO521">
        <v>0.13</v>
      </c>
      <c r="DP521">
        <v>-23.64919</v>
      </c>
      <c r="DQ521">
        <v>-5.590315947467152</v>
      </c>
      <c r="DR521">
        <v>0.5395031074053233</v>
      </c>
      <c r="DS521">
        <v>0</v>
      </c>
      <c r="DT521">
        <v>2.286541</v>
      </c>
      <c r="DU521">
        <v>-0.1275068667917478</v>
      </c>
      <c r="DV521">
        <v>0.01235118310122554</v>
      </c>
      <c r="DW521">
        <v>0</v>
      </c>
      <c r="DX521">
        <v>0</v>
      </c>
      <c r="DY521">
        <v>2</v>
      </c>
      <c r="DZ521" t="s">
        <v>386</v>
      </c>
      <c r="EA521">
        <v>3.22957</v>
      </c>
      <c r="EB521">
        <v>2.70414</v>
      </c>
      <c r="EC521">
        <v>0.08074340000000001</v>
      </c>
      <c r="ED521">
        <v>0.08504879999999999</v>
      </c>
      <c r="EE521">
        <v>0.0860538</v>
      </c>
      <c r="EF521">
        <v>0.07747809999999999</v>
      </c>
      <c r="EG521">
        <v>30132.9</v>
      </c>
      <c r="EH521">
        <v>29198.5</v>
      </c>
      <c r="EI521">
        <v>31400.5</v>
      </c>
      <c r="EJ521">
        <v>30262.7</v>
      </c>
      <c r="EK521">
        <v>38445.9</v>
      </c>
      <c r="EL521">
        <v>36916.2</v>
      </c>
      <c r="EM521">
        <v>44012.7</v>
      </c>
      <c r="EN521">
        <v>42256.4</v>
      </c>
      <c r="EO521">
        <v>2.10475</v>
      </c>
      <c r="EP521">
        <v>1.83393</v>
      </c>
      <c r="EQ521">
        <v>0.0217631</v>
      </c>
      <c r="ER521">
        <v>0</v>
      </c>
      <c r="ES521">
        <v>24.684</v>
      </c>
      <c r="ET521">
        <v>999.9</v>
      </c>
      <c r="EU521">
        <v>69.8</v>
      </c>
      <c r="EV521">
        <v>26.3</v>
      </c>
      <c r="EW521">
        <v>24.5834</v>
      </c>
      <c r="EX521">
        <v>60.9701</v>
      </c>
      <c r="EY521">
        <v>24.2829</v>
      </c>
      <c r="EZ521">
        <v>1</v>
      </c>
      <c r="FA521">
        <v>0.0651931</v>
      </c>
      <c r="FB521">
        <v>2.18966</v>
      </c>
      <c r="FC521">
        <v>20.1849</v>
      </c>
      <c r="FD521">
        <v>5.21789</v>
      </c>
      <c r="FE521">
        <v>11.998</v>
      </c>
      <c r="FF521">
        <v>4.9645</v>
      </c>
      <c r="FG521">
        <v>3.29575</v>
      </c>
      <c r="FH521">
        <v>9999</v>
      </c>
      <c r="FI521">
        <v>9999</v>
      </c>
      <c r="FJ521">
        <v>9999</v>
      </c>
      <c r="FK521">
        <v>149.4</v>
      </c>
      <c r="FL521">
        <v>4.97096</v>
      </c>
      <c r="FM521">
        <v>1.86768</v>
      </c>
      <c r="FN521">
        <v>1.85899</v>
      </c>
      <c r="FO521">
        <v>1.8652</v>
      </c>
      <c r="FP521">
        <v>1.8631</v>
      </c>
      <c r="FQ521">
        <v>1.86447</v>
      </c>
      <c r="FR521">
        <v>1.85989</v>
      </c>
      <c r="FS521">
        <v>1.86401</v>
      </c>
      <c r="FT521">
        <v>0</v>
      </c>
      <c r="FU521">
        <v>0</v>
      </c>
      <c r="FV521">
        <v>0</v>
      </c>
      <c r="FW521">
        <v>0</v>
      </c>
      <c r="FX521" t="s">
        <v>364</v>
      </c>
      <c r="FY521" t="s">
        <v>365</v>
      </c>
      <c r="FZ521" t="s">
        <v>366</v>
      </c>
      <c r="GA521" t="s">
        <v>366</v>
      </c>
      <c r="GB521" t="s">
        <v>366</v>
      </c>
      <c r="GC521" t="s">
        <v>366</v>
      </c>
      <c r="GD521">
        <v>0</v>
      </c>
      <c r="GE521">
        <v>100</v>
      </c>
      <c r="GF521">
        <v>100</v>
      </c>
      <c r="GG521">
        <v>-4.996</v>
      </c>
      <c r="GH521">
        <v>-0.0902</v>
      </c>
      <c r="GI521">
        <v>-2.868309889394353</v>
      </c>
      <c r="GJ521">
        <v>-0.006773961979547998</v>
      </c>
      <c r="GK521">
        <v>-8.296070481250098E-08</v>
      </c>
      <c r="GL521">
        <v>3.322967193956903E-10</v>
      </c>
      <c r="GM521">
        <v>-0.07871069313407227</v>
      </c>
      <c r="GN521">
        <v>-0.00208336341840114</v>
      </c>
      <c r="GO521">
        <v>8.801746095907445E-05</v>
      </c>
      <c r="GP521">
        <v>-2.677693255255651E-07</v>
      </c>
      <c r="GQ521">
        <v>3</v>
      </c>
      <c r="GR521">
        <v>2052</v>
      </c>
      <c r="GS521">
        <v>2</v>
      </c>
      <c r="GT521">
        <v>18</v>
      </c>
      <c r="GU521">
        <v>82.59999999999999</v>
      </c>
      <c r="GV521">
        <v>82.59999999999999</v>
      </c>
      <c r="GW521">
        <v>0.959473</v>
      </c>
      <c r="GX521">
        <v>2.39502</v>
      </c>
      <c r="GY521">
        <v>1.44897</v>
      </c>
      <c r="GZ521">
        <v>2.32056</v>
      </c>
      <c r="HA521">
        <v>1.55151</v>
      </c>
      <c r="HB521">
        <v>2.29126</v>
      </c>
      <c r="HC521">
        <v>31.8049</v>
      </c>
      <c r="HD521">
        <v>14.1583</v>
      </c>
      <c r="HE521">
        <v>18</v>
      </c>
      <c r="HF521">
        <v>593.28</v>
      </c>
      <c r="HG521">
        <v>423.151</v>
      </c>
      <c r="HH521">
        <v>21.8682</v>
      </c>
      <c r="HI521">
        <v>27.7578</v>
      </c>
      <c r="HJ521">
        <v>30.0007</v>
      </c>
      <c r="HK521">
        <v>27.7029</v>
      </c>
      <c r="HL521">
        <v>27.6331</v>
      </c>
      <c r="HM521">
        <v>19.2662</v>
      </c>
      <c r="HN521">
        <v>48.8143</v>
      </c>
      <c r="HO521">
        <v>0</v>
      </c>
      <c r="HP521">
        <v>21.8477</v>
      </c>
      <c r="HQ521">
        <v>350.85</v>
      </c>
      <c r="HR521">
        <v>14.3237</v>
      </c>
      <c r="HS521">
        <v>99.6559</v>
      </c>
      <c r="HT521">
        <v>100.974</v>
      </c>
    </row>
    <row r="522" spans="1:228">
      <c r="A522">
        <v>506</v>
      </c>
      <c r="B522">
        <v>1728495914.6</v>
      </c>
      <c r="C522">
        <v>4977.099999904633</v>
      </c>
      <c r="D522" t="s">
        <v>1383</v>
      </c>
      <c r="E522" t="s">
        <v>1384</v>
      </c>
      <c r="F522">
        <v>5</v>
      </c>
      <c r="G522" t="s">
        <v>357</v>
      </c>
      <c r="H522" t="s">
        <v>1090</v>
      </c>
      <c r="I522" t="s">
        <v>359</v>
      </c>
      <c r="J522" t="s">
        <v>1330</v>
      </c>
      <c r="K522">
        <v>1728495907.1</v>
      </c>
      <c r="L522">
        <f>(M522)/1000</f>
        <v>0</v>
      </c>
      <c r="M522">
        <f>IF(BH522, AP522, AJ522)</f>
        <v>0</v>
      </c>
      <c r="N522">
        <f>IF(BH522, AK522, AI522)</f>
        <v>0</v>
      </c>
      <c r="O522">
        <f>BJ522 - IF(AW522&gt;1, N522*BD522*100.0/(AY522), 0)</f>
        <v>0</v>
      </c>
      <c r="P522">
        <f>((V522-L522/2)*O522-N522)/(V522+L522/2)</f>
        <v>0</v>
      </c>
      <c r="Q522">
        <f>P522*(BQ522+BR522)/1000.0</f>
        <v>0</v>
      </c>
      <c r="R522">
        <f>(BJ522 - IF(AW522&gt;1, N522*BD522*100.0/(AY522), 0))*(BQ522+BR522)/1000.0</f>
        <v>0</v>
      </c>
      <c r="S522">
        <f>2.0/((1/U522-1/T522)+SIGN(U522)*SQRT((1/U522-1/T522)*(1/U522-1/T522) + 4*BE522/((BE522+1)*(BE522+1))*(2*1/U522*1/T522-1/T522*1/T522)))</f>
        <v>0</v>
      </c>
      <c r="T522">
        <f>IF(LEFT(BF522,1)&lt;&gt;"0",IF(LEFT(BF522,1)="1",3.0,BG522),$D$5+$E$5*(BX522*BQ522/($K$5*1000))+$F$5*(BX522*BQ522/($K$5*1000))*MAX(MIN(BD522,$J$5),$I$5)*MAX(MIN(BD522,$J$5),$I$5)+$G$5*MAX(MIN(BD522,$J$5),$I$5)*(BX522*BQ522/($K$5*1000))+$H$5*(BX522*BQ522/($K$5*1000))*(BX522*BQ522/($K$5*1000)))</f>
        <v>0</v>
      </c>
      <c r="U522">
        <f>L522*(1000-(1000*0.61365*exp(17.502*Y522/(240.97+Y522))/(BQ522+BR522)+BL522)/2)/(1000*0.61365*exp(17.502*Y522/(240.97+Y522))/(BQ522+BR522)-BL522)</f>
        <v>0</v>
      </c>
      <c r="V522">
        <f>1/((BE522+1)/(S522/1.6)+1/(T522/1.37)) + BE522/((BE522+1)/(S522/1.6) + BE522/(T522/1.37))</f>
        <v>0</v>
      </c>
      <c r="W522">
        <f>(AZ522*BC522)</f>
        <v>0</v>
      </c>
      <c r="X522">
        <f>(BS522+(W522+2*0.95*5.67E-8*(((BS522+$B$7)+273)^4-(BS522+273)^4)-44100*L522)/(1.84*29.3*T522+8*0.95*5.67E-8*(BS522+273)^3))</f>
        <v>0</v>
      </c>
      <c r="Y522">
        <f>($C$7*BT522+$D$7*BU522+$E$7*X522)</f>
        <v>0</v>
      </c>
      <c r="Z522">
        <f>0.61365*exp(17.502*Y522/(240.97+Y522))</f>
        <v>0</v>
      </c>
      <c r="AA522">
        <f>(AB522/AC522*100)</f>
        <v>0</v>
      </c>
      <c r="AB522">
        <f>BL522*(BQ522+BR522)/1000</f>
        <v>0</v>
      </c>
      <c r="AC522">
        <f>0.61365*exp(17.502*BS522/(240.97+BS522))</f>
        <v>0</v>
      </c>
      <c r="AD522">
        <f>(Z522-BL522*(BQ522+BR522)/1000)</f>
        <v>0</v>
      </c>
      <c r="AE522">
        <f>(-L522*44100)</f>
        <v>0</v>
      </c>
      <c r="AF522">
        <f>2*29.3*T522*0.92*(BS522-Y522)</f>
        <v>0</v>
      </c>
      <c r="AG522">
        <f>2*0.95*5.67E-8*(((BS522+$B$7)+273)^4-(Y522+273)^4)</f>
        <v>0</v>
      </c>
      <c r="AH522">
        <f>W522+AG522+AE522+AF522</f>
        <v>0</v>
      </c>
      <c r="AI522">
        <f>BP522*AW522*(BK522-BJ522*(1000-AW522*BM522)/(1000-AW522*BL522))/(100*BD522)</f>
        <v>0</v>
      </c>
      <c r="AJ522">
        <f>1000*BP522*AW522*(BL522-BM522)/(100*BD522*(1000-AW522*BL522))</f>
        <v>0</v>
      </c>
      <c r="AK522">
        <f>(AL522 - AM522 - BQ522*1E3/(8.314*(BS522+273.15)) * AO522/BP522 * AN522) * BP522/(100*BD522) * (1000 - BM522)/1000</f>
        <v>0</v>
      </c>
      <c r="AL522">
        <v>345.318258533112</v>
      </c>
      <c r="AM522">
        <v>325.6973757575756</v>
      </c>
      <c r="AN522">
        <v>2.472606238106391</v>
      </c>
      <c r="AO522">
        <v>66.78338051299083</v>
      </c>
      <c r="AP522">
        <f>(AR522 - AQ522 + BQ522*1E3/(8.314*(BS522+273.15)) * AT522/BP522 * AS522) * BP522/(100*BD522) * 1000/(1000 - AR522)</f>
        <v>0</v>
      </c>
      <c r="AQ522">
        <v>14.38128433820101</v>
      </c>
      <c r="AR522">
        <v>16.64418727272727</v>
      </c>
      <c r="AS522">
        <v>-8.88251966662687E-06</v>
      </c>
      <c r="AT522">
        <v>79.57190489218569</v>
      </c>
      <c r="AU522">
        <v>0</v>
      </c>
      <c r="AV522">
        <v>0</v>
      </c>
      <c r="AW522">
        <f>IF(AU522*$H$13&gt;=AY522,1.0,(AY522/(AY522-AU522*$H$13)))</f>
        <v>0</v>
      </c>
      <c r="AX522">
        <f>(AW522-1)*100</f>
        <v>0</v>
      </c>
      <c r="AY522">
        <f>MAX(0,($B$13+$C$13*BX522)/(1+$D$13*BX522)*BQ522/(BS522+273)*$E$13)</f>
        <v>0</v>
      </c>
      <c r="AZ522">
        <f>$B$11*BY522+$C$11*BZ522+$F$11*CK522*(1-CN522)</f>
        <v>0</v>
      </c>
      <c r="BA522">
        <f>AZ522*BB522</f>
        <v>0</v>
      </c>
      <c r="BB522">
        <f>($B$11*$D$9+$C$11*$D$9+$F$11*((CX522+CP522)/MAX(CX522+CP522+CY522, 0.1)*$I$9+CY522/MAX(CX522+CP522+CY522, 0.1)*$J$9))/($B$11+$C$11+$F$11)</f>
        <v>0</v>
      </c>
      <c r="BC522">
        <f>($B$11*$K$9+$C$11*$K$9+$F$11*((CX522+CP522)/MAX(CX522+CP522+CY522, 0.1)*$P$9+CY522/MAX(CX522+CP522+CY522, 0.1)*$Q$9))/($B$11+$C$11+$F$11)</f>
        <v>0</v>
      </c>
      <c r="BD522">
        <v>6</v>
      </c>
      <c r="BE522">
        <v>0.5</v>
      </c>
      <c r="BF522" t="s">
        <v>361</v>
      </c>
      <c r="BG522">
        <v>2</v>
      </c>
      <c r="BH522" t="b">
        <v>1</v>
      </c>
      <c r="BI522">
        <v>1728495907.1</v>
      </c>
      <c r="BJ522">
        <v>303.2556296296297</v>
      </c>
      <c r="BK522">
        <v>327.6027407407407</v>
      </c>
      <c r="BL522">
        <v>16.646</v>
      </c>
      <c r="BM522">
        <v>14.37467037037037</v>
      </c>
      <c r="BN522">
        <v>308.2098518518519</v>
      </c>
      <c r="BO522">
        <v>16.73618888888889</v>
      </c>
      <c r="BP522">
        <v>600.0314814814815</v>
      </c>
      <c r="BQ522">
        <v>97.5211740740741</v>
      </c>
      <c r="BR522">
        <v>0.1001039777777778</v>
      </c>
      <c r="BS522">
        <v>25.39199259259259</v>
      </c>
      <c r="BT522">
        <v>25.0426037037037</v>
      </c>
      <c r="BU522">
        <v>999.9000000000001</v>
      </c>
      <c r="BV522">
        <v>0</v>
      </c>
      <c r="BW522">
        <v>0</v>
      </c>
      <c r="BX522">
        <v>9996.105185185186</v>
      </c>
      <c r="BY522">
        <v>0</v>
      </c>
      <c r="BZ522">
        <v>87.31559629629629</v>
      </c>
      <c r="CA522">
        <v>-24.34706666666667</v>
      </c>
      <c r="CB522">
        <v>308.3891481481481</v>
      </c>
      <c r="CC522">
        <v>332.3804814814815</v>
      </c>
      <c r="CD522">
        <v>2.271324814814815</v>
      </c>
      <c r="CE522">
        <v>327.6027407407407</v>
      </c>
      <c r="CF522">
        <v>14.37467037037037</v>
      </c>
      <c r="CG522">
        <v>1.623336666666667</v>
      </c>
      <c r="CH522">
        <v>1.401835185185185</v>
      </c>
      <c r="CI522">
        <v>14.18212962962963</v>
      </c>
      <c r="CJ522">
        <v>11.93748148148148</v>
      </c>
      <c r="CK522">
        <v>1600.052592592592</v>
      </c>
      <c r="CL522">
        <v>0.6920137777777779</v>
      </c>
      <c r="CM522">
        <v>0.3079862222222222</v>
      </c>
      <c r="CN522">
        <v>0</v>
      </c>
      <c r="CO522">
        <v>2.318855555555556</v>
      </c>
      <c r="CP522">
        <v>0</v>
      </c>
      <c r="CQ522">
        <v>8523.654074074075</v>
      </c>
      <c r="CR522">
        <v>13790.68518518519</v>
      </c>
      <c r="CS522">
        <v>37.34466666666666</v>
      </c>
      <c r="CT522">
        <v>38.562</v>
      </c>
      <c r="CU522">
        <v>37.937</v>
      </c>
      <c r="CV522">
        <v>36.937</v>
      </c>
      <c r="CW522">
        <v>36.75</v>
      </c>
      <c r="CX522">
        <v>1107.257777777778</v>
      </c>
      <c r="CY522">
        <v>492.7948148148149</v>
      </c>
      <c r="CZ522">
        <v>0</v>
      </c>
      <c r="DA522">
        <v>1728495971.2</v>
      </c>
      <c r="DB522">
        <v>0</v>
      </c>
      <c r="DC522">
        <v>1728490956.5</v>
      </c>
      <c r="DD522" t="s">
        <v>362</v>
      </c>
      <c r="DE522">
        <v>1728490952.5</v>
      </c>
      <c r="DF522">
        <v>1728490956.5</v>
      </c>
      <c r="DG522">
        <v>1</v>
      </c>
      <c r="DH522">
        <v>-0.065</v>
      </c>
      <c r="DI522">
        <v>-0.008</v>
      </c>
      <c r="DJ522">
        <v>-3.246</v>
      </c>
      <c r="DK522">
        <v>-0.091</v>
      </c>
      <c r="DL522">
        <v>52</v>
      </c>
      <c r="DM522">
        <v>15</v>
      </c>
      <c r="DN522">
        <v>0.25</v>
      </c>
      <c r="DO522">
        <v>0.13</v>
      </c>
      <c r="DP522">
        <v>-24.08403</v>
      </c>
      <c r="DQ522">
        <v>-5.421251031894914</v>
      </c>
      <c r="DR522">
        <v>0.5239725575829329</v>
      </c>
      <c r="DS522">
        <v>0</v>
      </c>
      <c r="DT522">
        <v>2.276572750000001</v>
      </c>
      <c r="DU522">
        <v>-0.1111538836772973</v>
      </c>
      <c r="DV522">
        <v>0.01072077655477904</v>
      </c>
      <c r="DW522">
        <v>0</v>
      </c>
      <c r="DX522">
        <v>0</v>
      </c>
      <c r="DY522">
        <v>2</v>
      </c>
      <c r="DZ522" t="s">
        <v>386</v>
      </c>
      <c r="EA522">
        <v>3.22947</v>
      </c>
      <c r="EB522">
        <v>2.70443</v>
      </c>
      <c r="EC522">
        <v>0.083276</v>
      </c>
      <c r="ED522">
        <v>0.0875875</v>
      </c>
      <c r="EE522">
        <v>0.08605019999999999</v>
      </c>
      <c r="EF522">
        <v>0.0775021</v>
      </c>
      <c r="EG522">
        <v>30049.5</v>
      </c>
      <c r="EH522">
        <v>29117.2</v>
      </c>
      <c r="EI522">
        <v>31400.1</v>
      </c>
      <c r="EJ522">
        <v>30262.5</v>
      </c>
      <c r="EK522">
        <v>38445.5</v>
      </c>
      <c r="EL522">
        <v>36915.3</v>
      </c>
      <c r="EM522">
        <v>44012</v>
      </c>
      <c r="EN522">
        <v>42256.4</v>
      </c>
      <c r="EO522">
        <v>2.10455</v>
      </c>
      <c r="EP522">
        <v>1.83387</v>
      </c>
      <c r="EQ522">
        <v>0.0215247</v>
      </c>
      <c r="ER522">
        <v>0</v>
      </c>
      <c r="ES522">
        <v>24.6895</v>
      </c>
      <c r="ET522">
        <v>999.9</v>
      </c>
      <c r="EU522">
        <v>69.8</v>
      </c>
      <c r="EV522">
        <v>26.4</v>
      </c>
      <c r="EW522">
        <v>24.7284</v>
      </c>
      <c r="EX522">
        <v>61.1601</v>
      </c>
      <c r="EY522">
        <v>24.5873</v>
      </c>
      <c r="EZ522">
        <v>1</v>
      </c>
      <c r="FA522">
        <v>0.0657851</v>
      </c>
      <c r="FB522">
        <v>2.23444</v>
      </c>
      <c r="FC522">
        <v>20.1842</v>
      </c>
      <c r="FD522">
        <v>5.21729</v>
      </c>
      <c r="FE522">
        <v>11.998</v>
      </c>
      <c r="FF522">
        <v>4.96425</v>
      </c>
      <c r="FG522">
        <v>3.2956</v>
      </c>
      <c r="FH522">
        <v>9999</v>
      </c>
      <c r="FI522">
        <v>9999</v>
      </c>
      <c r="FJ522">
        <v>9999</v>
      </c>
      <c r="FK522">
        <v>149.4</v>
      </c>
      <c r="FL522">
        <v>4.97095</v>
      </c>
      <c r="FM522">
        <v>1.86768</v>
      </c>
      <c r="FN522">
        <v>1.85899</v>
      </c>
      <c r="FO522">
        <v>1.86521</v>
      </c>
      <c r="FP522">
        <v>1.8631</v>
      </c>
      <c r="FQ522">
        <v>1.86447</v>
      </c>
      <c r="FR522">
        <v>1.85989</v>
      </c>
      <c r="FS522">
        <v>1.86401</v>
      </c>
      <c r="FT522">
        <v>0</v>
      </c>
      <c r="FU522">
        <v>0</v>
      </c>
      <c r="FV522">
        <v>0</v>
      </c>
      <c r="FW522">
        <v>0</v>
      </c>
      <c r="FX522" t="s">
        <v>364</v>
      </c>
      <c r="FY522" t="s">
        <v>365</v>
      </c>
      <c r="FZ522" t="s">
        <v>366</v>
      </c>
      <c r="GA522" t="s">
        <v>366</v>
      </c>
      <c r="GB522" t="s">
        <v>366</v>
      </c>
      <c r="GC522" t="s">
        <v>366</v>
      </c>
      <c r="GD522">
        <v>0</v>
      </c>
      <c r="GE522">
        <v>100</v>
      </c>
      <c r="GF522">
        <v>100</v>
      </c>
      <c r="GG522">
        <v>-5.078</v>
      </c>
      <c r="GH522">
        <v>-0.0902</v>
      </c>
      <c r="GI522">
        <v>-2.868309889394353</v>
      </c>
      <c r="GJ522">
        <v>-0.006773961979547998</v>
      </c>
      <c r="GK522">
        <v>-8.296070481250098E-08</v>
      </c>
      <c r="GL522">
        <v>3.322967193956903E-10</v>
      </c>
      <c r="GM522">
        <v>-0.07871069313407227</v>
      </c>
      <c r="GN522">
        <v>-0.00208336341840114</v>
      </c>
      <c r="GO522">
        <v>8.801746095907445E-05</v>
      </c>
      <c r="GP522">
        <v>-2.677693255255651E-07</v>
      </c>
      <c r="GQ522">
        <v>3</v>
      </c>
      <c r="GR522">
        <v>2052</v>
      </c>
      <c r="GS522">
        <v>2</v>
      </c>
      <c r="GT522">
        <v>18</v>
      </c>
      <c r="GU522">
        <v>82.7</v>
      </c>
      <c r="GV522">
        <v>82.59999999999999</v>
      </c>
      <c r="GW522">
        <v>0.987549</v>
      </c>
      <c r="GX522">
        <v>2.39502</v>
      </c>
      <c r="GY522">
        <v>1.44897</v>
      </c>
      <c r="GZ522">
        <v>2.32056</v>
      </c>
      <c r="HA522">
        <v>1.55151</v>
      </c>
      <c r="HB522">
        <v>2.31689</v>
      </c>
      <c r="HC522">
        <v>31.8049</v>
      </c>
      <c r="HD522">
        <v>14.1671</v>
      </c>
      <c r="HE522">
        <v>18</v>
      </c>
      <c r="HF522">
        <v>593.21</v>
      </c>
      <c r="HG522">
        <v>423.165</v>
      </c>
      <c r="HH522">
        <v>21.8234</v>
      </c>
      <c r="HI522">
        <v>27.7637</v>
      </c>
      <c r="HJ522">
        <v>30.0006</v>
      </c>
      <c r="HK522">
        <v>27.7099</v>
      </c>
      <c r="HL522">
        <v>27.6389</v>
      </c>
      <c r="HM522">
        <v>19.844</v>
      </c>
      <c r="HN522">
        <v>48.8143</v>
      </c>
      <c r="HO522">
        <v>0</v>
      </c>
      <c r="HP522">
        <v>21.8059</v>
      </c>
      <c r="HQ522">
        <v>365.877</v>
      </c>
      <c r="HR522">
        <v>14.3267</v>
      </c>
      <c r="HS522">
        <v>99.6544</v>
      </c>
      <c r="HT522">
        <v>100.974</v>
      </c>
    </row>
    <row r="523" spans="1:228">
      <c r="A523">
        <v>507</v>
      </c>
      <c r="B523">
        <v>1728495919.6</v>
      </c>
      <c r="C523">
        <v>4982.099999904633</v>
      </c>
      <c r="D523" t="s">
        <v>1385</v>
      </c>
      <c r="E523" t="s">
        <v>1386</v>
      </c>
      <c r="F523">
        <v>5</v>
      </c>
      <c r="G523" t="s">
        <v>357</v>
      </c>
      <c r="H523" t="s">
        <v>1090</v>
      </c>
      <c r="I523" t="s">
        <v>359</v>
      </c>
      <c r="J523" t="s">
        <v>1330</v>
      </c>
      <c r="K523">
        <v>1728495911.814285</v>
      </c>
      <c r="L523">
        <f>(M523)/1000</f>
        <v>0</v>
      </c>
      <c r="M523">
        <f>IF(BH523, AP523, AJ523)</f>
        <v>0</v>
      </c>
      <c r="N523">
        <f>IF(BH523, AK523, AI523)</f>
        <v>0</v>
      </c>
      <c r="O523">
        <f>BJ523 - IF(AW523&gt;1, N523*BD523*100.0/(AY523), 0)</f>
        <v>0</v>
      </c>
      <c r="P523">
        <f>((V523-L523/2)*O523-N523)/(V523+L523/2)</f>
        <v>0</v>
      </c>
      <c r="Q523">
        <f>P523*(BQ523+BR523)/1000.0</f>
        <v>0</v>
      </c>
      <c r="R523">
        <f>(BJ523 - IF(AW523&gt;1, N523*BD523*100.0/(AY523), 0))*(BQ523+BR523)/1000.0</f>
        <v>0</v>
      </c>
      <c r="S523">
        <f>2.0/((1/U523-1/T523)+SIGN(U523)*SQRT((1/U523-1/T523)*(1/U523-1/T523) + 4*BE523/((BE523+1)*(BE523+1))*(2*1/U523*1/T523-1/T523*1/T523)))</f>
        <v>0</v>
      </c>
      <c r="T523">
        <f>IF(LEFT(BF523,1)&lt;&gt;"0",IF(LEFT(BF523,1)="1",3.0,BG523),$D$5+$E$5*(BX523*BQ523/($K$5*1000))+$F$5*(BX523*BQ523/($K$5*1000))*MAX(MIN(BD523,$J$5),$I$5)*MAX(MIN(BD523,$J$5),$I$5)+$G$5*MAX(MIN(BD523,$J$5),$I$5)*(BX523*BQ523/($K$5*1000))+$H$5*(BX523*BQ523/($K$5*1000))*(BX523*BQ523/($K$5*1000)))</f>
        <v>0</v>
      </c>
      <c r="U523">
        <f>L523*(1000-(1000*0.61365*exp(17.502*Y523/(240.97+Y523))/(BQ523+BR523)+BL523)/2)/(1000*0.61365*exp(17.502*Y523/(240.97+Y523))/(BQ523+BR523)-BL523)</f>
        <v>0</v>
      </c>
      <c r="V523">
        <f>1/((BE523+1)/(S523/1.6)+1/(T523/1.37)) + BE523/((BE523+1)/(S523/1.6) + BE523/(T523/1.37))</f>
        <v>0</v>
      </c>
      <c r="W523">
        <f>(AZ523*BC523)</f>
        <v>0</v>
      </c>
      <c r="X523">
        <f>(BS523+(W523+2*0.95*5.67E-8*(((BS523+$B$7)+273)^4-(BS523+273)^4)-44100*L523)/(1.84*29.3*T523+8*0.95*5.67E-8*(BS523+273)^3))</f>
        <v>0</v>
      </c>
      <c r="Y523">
        <f>($C$7*BT523+$D$7*BU523+$E$7*X523)</f>
        <v>0</v>
      </c>
      <c r="Z523">
        <f>0.61365*exp(17.502*Y523/(240.97+Y523))</f>
        <v>0</v>
      </c>
      <c r="AA523">
        <f>(AB523/AC523*100)</f>
        <v>0</v>
      </c>
      <c r="AB523">
        <f>BL523*(BQ523+BR523)/1000</f>
        <v>0</v>
      </c>
      <c r="AC523">
        <f>0.61365*exp(17.502*BS523/(240.97+BS523))</f>
        <v>0</v>
      </c>
      <c r="AD523">
        <f>(Z523-BL523*(BQ523+BR523)/1000)</f>
        <v>0</v>
      </c>
      <c r="AE523">
        <f>(-L523*44100)</f>
        <v>0</v>
      </c>
      <c r="AF523">
        <f>2*29.3*T523*0.92*(BS523-Y523)</f>
        <v>0</v>
      </c>
      <c r="AG523">
        <f>2*0.95*5.67E-8*(((BS523+$B$7)+273)^4-(Y523+273)^4)</f>
        <v>0</v>
      </c>
      <c r="AH523">
        <f>W523+AG523+AE523+AF523</f>
        <v>0</v>
      </c>
      <c r="AI523">
        <f>BP523*AW523*(BK523-BJ523*(1000-AW523*BM523)/(1000-AW523*BL523))/(100*BD523)</f>
        <v>0</v>
      </c>
      <c r="AJ523">
        <f>1000*BP523*AW523*(BL523-BM523)/(100*BD523*(1000-AW523*BL523))</f>
        <v>0</v>
      </c>
      <c r="AK523">
        <f>(AL523 - AM523 - BQ523*1E3/(8.314*(BS523+273.15)) * AO523/BP523 * AN523) * BP523/(100*BD523) * (1000 - BM523)/1000</f>
        <v>0</v>
      </c>
      <c r="AL523">
        <v>358.1203614558626</v>
      </c>
      <c r="AM523">
        <v>338.0254484848483</v>
      </c>
      <c r="AN523">
        <v>2.467310949679677</v>
      </c>
      <c r="AO523">
        <v>66.78338051299083</v>
      </c>
      <c r="AP523">
        <f>(AR523 - AQ523 + BQ523*1E3/(8.314*(BS523+273.15)) * AT523/BP523 * AS523) * BP523/(100*BD523) * 1000/(1000 - AR523)</f>
        <v>0</v>
      </c>
      <c r="AQ523">
        <v>14.38780076205767</v>
      </c>
      <c r="AR523">
        <v>16.64047333333333</v>
      </c>
      <c r="AS523">
        <v>-2.065607459099865E-05</v>
      </c>
      <c r="AT523">
        <v>79.57190489218569</v>
      </c>
      <c r="AU523">
        <v>0</v>
      </c>
      <c r="AV523">
        <v>0</v>
      </c>
      <c r="AW523">
        <f>IF(AU523*$H$13&gt;=AY523,1.0,(AY523/(AY523-AU523*$H$13)))</f>
        <v>0</v>
      </c>
      <c r="AX523">
        <f>(AW523-1)*100</f>
        <v>0</v>
      </c>
      <c r="AY523">
        <f>MAX(0,($B$13+$C$13*BX523)/(1+$D$13*BX523)*BQ523/(BS523+273)*$E$13)</f>
        <v>0</v>
      </c>
      <c r="AZ523">
        <f>$B$11*BY523+$C$11*BZ523+$F$11*CK523*(1-CN523)</f>
        <v>0</v>
      </c>
      <c r="BA523">
        <f>AZ523*BB523</f>
        <v>0</v>
      </c>
      <c r="BB523">
        <f>($B$11*$D$9+$C$11*$D$9+$F$11*((CX523+CP523)/MAX(CX523+CP523+CY523, 0.1)*$I$9+CY523/MAX(CX523+CP523+CY523, 0.1)*$J$9))/($B$11+$C$11+$F$11)</f>
        <v>0</v>
      </c>
      <c r="BC523">
        <f>($B$11*$K$9+$C$11*$K$9+$F$11*((CX523+CP523)/MAX(CX523+CP523+CY523, 0.1)*$P$9+CY523/MAX(CX523+CP523+CY523, 0.1)*$Q$9))/($B$11+$C$11+$F$11)</f>
        <v>0</v>
      </c>
      <c r="BD523">
        <v>6</v>
      </c>
      <c r="BE523">
        <v>0.5</v>
      </c>
      <c r="BF523" t="s">
        <v>361</v>
      </c>
      <c r="BG523">
        <v>2</v>
      </c>
      <c r="BH523" t="b">
        <v>1</v>
      </c>
      <c r="BI523">
        <v>1728495911.814285</v>
      </c>
      <c r="BJ523">
        <v>314.7132857142857</v>
      </c>
      <c r="BK523">
        <v>339.4688571428572</v>
      </c>
      <c r="BL523">
        <v>16.64427857142858</v>
      </c>
      <c r="BM523">
        <v>14.38121785714286</v>
      </c>
      <c r="BN523">
        <v>319.7451071428571</v>
      </c>
      <c r="BO523">
        <v>16.73446428571429</v>
      </c>
      <c r="BP523">
        <v>599.9958571428572</v>
      </c>
      <c r="BQ523">
        <v>97.52101785714288</v>
      </c>
      <c r="BR523">
        <v>0.1000450071428571</v>
      </c>
      <c r="BS523">
        <v>25.39177142857142</v>
      </c>
      <c r="BT523">
        <v>25.04204642857142</v>
      </c>
      <c r="BU523">
        <v>999.9000000000002</v>
      </c>
      <c r="BV523">
        <v>0</v>
      </c>
      <c r="BW523">
        <v>0</v>
      </c>
      <c r="BX523">
        <v>10001.08785714286</v>
      </c>
      <c r="BY523">
        <v>0</v>
      </c>
      <c r="BZ523">
        <v>87.32614642857142</v>
      </c>
      <c r="CA523">
        <v>-24.75550357142857</v>
      </c>
      <c r="CB523">
        <v>320.0401785714286</v>
      </c>
      <c r="CC523">
        <v>344.421892857143</v>
      </c>
      <c r="CD523">
        <v>2.263062857142857</v>
      </c>
      <c r="CE523">
        <v>339.4688571428572</v>
      </c>
      <c r="CF523">
        <v>14.38121785714286</v>
      </c>
      <c r="CG523">
        <v>1.623167142857143</v>
      </c>
      <c r="CH523">
        <v>1.402471071428571</v>
      </c>
      <c r="CI523">
        <v>14.18051428571428</v>
      </c>
      <c r="CJ523">
        <v>11.94436785714286</v>
      </c>
      <c r="CK523">
        <v>1600.0575</v>
      </c>
      <c r="CL523">
        <v>0.6920127142857143</v>
      </c>
      <c r="CM523">
        <v>0.3079872857142857</v>
      </c>
      <c r="CN523">
        <v>0</v>
      </c>
      <c r="CO523">
        <v>2.318517857142858</v>
      </c>
      <c r="CP523">
        <v>0</v>
      </c>
      <c r="CQ523">
        <v>8526.822142857143</v>
      </c>
      <c r="CR523">
        <v>13790.73214285714</v>
      </c>
      <c r="CS523">
        <v>37.3345</v>
      </c>
      <c r="CT523">
        <v>38.562</v>
      </c>
      <c r="CU523">
        <v>37.93257142857142</v>
      </c>
      <c r="CV523">
        <v>36.937</v>
      </c>
      <c r="CW523">
        <v>36.75</v>
      </c>
      <c r="CX523">
        <v>1107.259285714286</v>
      </c>
      <c r="CY523">
        <v>492.7982142857143</v>
      </c>
      <c r="CZ523">
        <v>0</v>
      </c>
      <c r="DA523">
        <v>1728495976.6</v>
      </c>
      <c r="DB523">
        <v>0</v>
      </c>
      <c r="DC523">
        <v>1728490956.5</v>
      </c>
      <c r="DD523" t="s">
        <v>362</v>
      </c>
      <c r="DE523">
        <v>1728490952.5</v>
      </c>
      <c r="DF523">
        <v>1728490956.5</v>
      </c>
      <c r="DG523">
        <v>1</v>
      </c>
      <c r="DH523">
        <v>-0.065</v>
      </c>
      <c r="DI523">
        <v>-0.008</v>
      </c>
      <c r="DJ523">
        <v>-3.246</v>
      </c>
      <c r="DK523">
        <v>-0.091</v>
      </c>
      <c r="DL523">
        <v>52</v>
      </c>
      <c r="DM523">
        <v>15</v>
      </c>
      <c r="DN523">
        <v>0.25</v>
      </c>
      <c r="DO523">
        <v>0.13</v>
      </c>
      <c r="DP523">
        <v>-24.4471</v>
      </c>
      <c r="DQ523">
        <v>-5.172063039399627</v>
      </c>
      <c r="DR523">
        <v>0.4996535634817388</v>
      </c>
      <c r="DS523">
        <v>0</v>
      </c>
      <c r="DT523">
        <v>2.26938875</v>
      </c>
      <c r="DU523">
        <v>-0.1030215759849935</v>
      </c>
      <c r="DV523">
        <v>0.009952713496202926</v>
      </c>
      <c r="DW523">
        <v>0</v>
      </c>
      <c r="DX523">
        <v>0</v>
      </c>
      <c r="DY523">
        <v>2</v>
      </c>
      <c r="DZ523" t="s">
        <v>386</v>
      </c>
      <c r="EA523">
        <v>3.22954</v>
      </c>
      <c r="EB523">
        <v>2.70466</v>
      </c>
      <c r="EC523">
        <v>0.0857643</v>
      </c>
      <c r="ED523">
        <v>0.0901063</v>
      </c>
      <c r="EE523">
        <v>0.0860359</v>
      </c>
      <c r="EF523">
        <v>0.0775382</v>
      </c>
      <c r="EG523">
        <v>29968</v>
      </c>
      <c r="EH523">
        <v>29036.6</v>
      </c>
      <c r="EI523">
        <v>31400.2</v>
      </c>
      <c r="EJ523">
        <v>30262.2</v>
      </c>
      <c r="EK523">
        <v>38446.5</v>
      </c>
      <c r="EL523">
        <v>36913.6</v>
      </c>
      <c r="EM523">
        <v>44012.4</v>
      </c>
      <c r="EN523">
        <v>42256</v>
      </c>
      <c r="EO523">
        <v>2.1045</v>
      </c>
      <c r="EP523">
        <v>1.8337</v>
      </c>
      <c r="EQ523">
        <v>0.0209399</v>
      </c>
      <c r="ER523">
        <v>0</v>
      </c>
      <c r="ES523">
        <v>24.6954</v>
      </c>
      <c r="ET523">
        <v>999.9</v>
      </c>
      <c r="EU523">
        <v>69.90000000000001</v>
      </c>
      <c r="EV523">
        <v>26.4</v>
      </c>
      <c r="EW523">
        <v>24.7641</v>
      </c>
      <c r="EX523">
        <v>61.0201</v>
      </c>
      <c r="EY523">
        <v>24.6434</v>
      </c>
      <c r="EZ523">
        <v>1</v>
      </c>
      <c r="FA523">
        <v>0.06625</v>
      </c>
      <c r="FB523">
        <v>2.26049</v>
      </c>
      <c r="FC523">
        <v>20.1839</v>
      </c>
      <c r="FD523">
        <v>5.21714</v>
      </c>
      <c r="FE523">
        <v>11.998</v>
      </c>
      <c r="FF523">
        <v>4.96395</v>
      </c>
      <c r="FG523">
        <v>3.29563</v>
      </c>
      <c r="FH523">
        <v>9999</v>
      </c>
      <c r="FI523">
        <v>9999</v>
      </c>
      <c r="FJ523">
        <v>9999</v>
      </c>
      <c r="FK523">
        <v>149.4</v>
      </c>
      <c r="FL523">
        <v>4.97096</v>
      </c>
      <c r="FM523">
        <v>1.86768</v>
      </c>
      <c r="FN523">
        <v>1.85901</v>
      </c>
      <c r="FO523">
        <v>1.8652</v>
      </c>
      <c r="FP523">
        <v>1.8631</v>
      </c>
      <c r="FQ523">
        <v>1.86447</v>
      </c>
      <c r="FR523">
        <v>1.85989</v>
      </c>
      <c r="FS523">
        <v>1.86401</v>
      </c>
      <c r="FT523">
        <v>0</v>
      </c>
      <c r="FU523">
        <v>0</v>
      </c>
      <c r="FV523">
        <v>0</v>
      </c>
      <c r="FW523">
        <v>0</v>
      </c>
      <c r="FX523" t="s">
        <v>364</v>
      </c>
      <c r="FY523" t="s">
        <v>365</v>
      </c>
      <c r="FZ523" t="s">
        <v>366</v>
      </c>
      <c r="GA523" t="s">
        <v>366</v>
      </c>
      <c r="GB523" t="s">
        <v>366</v>
      </c>
      <c r="GC523" t="s">
        <v>366</v>
      </c>
      <c r="GD523">
        <v>0</v>
      </c>
      <c r="GE523">
        <v>100</v>
      </c>
      <c r="GF523">
        <v>100</v>
      </c>
      <c r="GG523">
        <v>-5.16</v>
      </c>
      <c r="GH523">
        <v>-0.0902</v>
      </c>
      <c r="GI523">
        <v>-2.868309889394353</v>
      </c>
      <c r="GJ523">
        <v>-0.006773961979547998</v>
      </c>
      <c r="GK523">
        <v>-8.296070481250098E-08</v>
      </c>
      <c r="GL523">
        <v>3.322967193956903E-10</v>
      </c>
      <c r="GM523">
        <v>-0.07871069313407227</v>
      </c>
      <c r="GN523">
        <v>-0.00208336341840114</v>
      </c>
      <c r="GO523">
        <v>8.801746095907445E-05</v>
      </c>
      <c r="GP523">
        <v>-2.677693255255651E-07</v>
      </c>
      <c r="GQ523">
        <v>3</v>
      </c>
      <c r="GR523">
        <v>2052</v>
      </c>
      <c r="GS523">
        <v>2</v>
      </c>
      <c r="GT523">
        <v>18</v>
      </c>
      <c r="GU523">
        <v>82.8</v>
      </c>
      <c r="GV523">
        <v>82.7</v>
      </c>
      <c r="GW523">
        <v>1.01562</v>
      </c>
      <c r="GX523">
        <v>2.39502</v>
      </c>
      <c r="GY523">
        <v>1.44775</v>
      </c>
      <c r="GZ523">
        <v>2.32056</v>
      </c>
      <c r="HA523">
        <v>1.55151</v>
      </c>
      <c r="HB523">
        <v>2.39136</v>
      </c>
      <c r="HC523">
        <v>31.8269</v>
      </c>
      <c r="HD523">
        <v>14.1671</v>
      </c>
      <c r="HE523">
        <v>18</v>
      </c>
      <c r="HF523">
        <v>593.2329999999999</v>
      </c>
      <c r="HG523">
        <v>423.105</v>
      </c>
      <c r="HH523">
        <v>21.7814</v>
      </c>
      <c r="HI523">
        <v>27.7696</v>
      </c>
      <c r="HJ523">
        <v>30.0005</v>
      </c>
      <c r="HK523">
        <v>27.7158</v>
      </c>
      <c r="HL523">
        <v>27.6447</v>
      </c>
      <c r="HM523">
        <v>20.3727</v>
      </c>
      <c r="HN523">
        <v>48.8143</v>
      </c>
      <c r="HO523">
        <v>0</v>
      </c>
      <c r="HP523">
        <v>21.763</v>
      </c>
      <c r="HQ523">
        <v>375.896</v>
      </c>
      <c r="HR523">
        <v>14.3385</v>
      </c>
      <c r="HS523">
        <v>99.65519999999999</v>
      </c>
      <c r="HT523">
        <v>100.973</v>
      </c>
    </row>
    <row r="524" spans="1:228">
      <c r="A524">
        <v>508</v>
      </c>
      <c r="B524">
        <v>1728495924.6</v>
      </c>
      <c r="C524">
        <v>4987.099999904633</v>
      </c>
      <c r="D524" t="s">
        <v>1387</v>
      </c>
      <c r="E524" t="s">
        <v>1388</v>
      </c>
      <c r="F524">
        <v>5</v>
      </c>
      <c r="G524" t="s">
        <v>357</v>
      </c>
      <c r="H524" t="s">
        <v>1090</v>
      </c>
      <c r="I524" t="s">
        <v>359</v>
      </c>
      <c r="J524" t="s">
        <v>1330</v>
      </c>
      <c r="K524">
        <v>1728495917.1</v>
      </c>
      <c r="L524">
        <f>(M524)/1000</f>
        <v>0</v>
      </c>
      <c r="M524">
        <f>IF(BH524, AP524, AJ524)</f>
        <v>0</v>
      </c>
      <c r="N524">
        <f>IF(BH524, AK524, AI524)</f>
        <v>0</v>
      </c>
      <c r="O524">
        <f>BJ524 - IF(AW524&gt;1, N524*BD524*100.0/(AY524), 0)</f>
        <v>0</v>
      </c>
      <c r="P524">
        <f>((V524-L524/2)*O524-N524)/(V524+L524/2)</f>
        <v>0</v>
      </c>
      <c r="Q524">
        <f>P524*(BQ524+BR524)/1000.0</f>
        <v>0</v>
      </c>
      <c r="R524">
        <f>(BJ524 - IF(AW524&gt;1, N524*BD524*100.0/(AY524), 0))*(BQ524+BR524)/1000.0</f>
        <v>0</v>
      </c>
      <c r="S524">
        <f>2.0/((1/U524-1/T524)+SIGN(U524)*SQRT((1/U524-1/T524)*(1/U524-1/T524) + 4*BE524/((BE524+1)*(BE524+1))*(2*1/U524*1/T524-1/T524*1/T524)))</f>
        <v>0</v>
      </c>
      <c r="T524">
        <f>IF(LEFT(BF524,1)&lt;&gt;"0",IF(LEFT(BF524,1)="1",3.0,BG524),$D$5+$E$5*(BX524*BQ524/($K$5*1000))+$F$5*(BX524*BQ524/($K$5*1000))*MAX(MIN(BD524,$J$5),$I$5)*MAX(MIN(BD524,$J$5),$I$5)+$G$5*MAX(MIN(BD524,$J$5),$I$5)*(BX524*BQ524/($K$5*1000))+$H$5*(BX524*BQ524/($K$5*1000))*(BX524*BQ524/($K$5*1000)))</f>
        <v>0</v>
      </c>
      <c r="U524">
        <f>L524*(1000-(1000*0.61365*exp(17.502*Y524/(240.97+Y524))/(BQ524+BR524)+BL524)/2)/(1000*0.61365*exp(17.502*Y524/(240.97+Y524))/(BQ524+BR524)-BL524)</f>
        <v>0</v>
      </c>
      <c r="V524">
        <f>1/((BE524+1)/(S524/1.6)+1/(T524/1.37)) + BE524/((BE524+1)/(S524/1.6) + BE524/(T524/1.37))</f>
        <v>0</v>
      </c>
      <c r="W524">
        <f>(AZ524*BC524)</f>
        <v>0</v>
      </c>
      <c r="X524">
        <f>(BS524+(W524+2*0.95*5.67E-8*(((BS524+$B$7)+273)^4-(BS524+273)^4)-44100*L524)/(1.84*29.3*T524+8*0.95*5.67E-8*(BS524+273)^3))</f>
        <v>0</v>
      </c>
      <c r="Y524">
        <f>($C$7*BT524+$D$7*BU524+$E$7*X524)</f>
        <v>0</v>
      </c>
      <c r="Z524">
        <f>0.61365*exp(17.502*Y524/(240.97+Y524))</f>
        <v>0</v>
      </c>
      <c r="AA524">
        <f>(AB524/AC524*100)</f>
        <v>0</v>
      </c>
      <c r="AB524">
        <f>BL524*(BQ524+BR524)/1000</f>
        <v>0</v>
      </c>
      <c r="AC524">
        <f>0.61365*exp(17.502*BS524/(240.97+BS524))</f>
        <v>0</v>
      </c>
      <c r="AD524">
        <f>(Z524-BL524*(BQ524+BR524)/1000)</f>
        <v>0</v>
      </c>
      <c r="AE524">
        <f>(-L524*44100)</f>
        <v>0</v>
      </c>
      <c r="AF524">
        <f>2*29.3*T524*0.92*(BS524-Y524)</f>
        <v>0</v>
      </c>
      <c r="AG524">
        <f>2*0.95*5.67E-8*(((BS524+$B$7)+273)^4-(Y524+273)^4)</f>
        <v>0</v>
      </c>
      <c r="AH524">
        <f>W524+AG524+AE524+AF524</f>
        <v>0</v>
      </c>
      <c r="AI524">
        <f>BP524*AW524*(BK524-BJ524*(1000-AW524*BM524)/(1000-AW524*BL524))/(100*BD524)</f>
        <v>0</v>
      </c>
      <c r="AJ524">
        <f>1000*BP524*AW524*(BL524-BM524)/(100*BD524*(1000-AW524*BL524))</f>
        <v>0</v>
      </c>
      <c r="AK524">
        <f>(AL524 - AM524 - BQ524*1E3/(8.314*(BS524+273.15)) * AO524/BP524 * AN524) * BP524/(100*BD524) * (1000 - BM524)/1000</f>
        <v>0</v>
      </c>
      <c r="AL524">
        <v>371.0349993401584</v>
      </c>
      <c r="AM524">
        <v>350.4626545454545</v>
      </c>
      <c r="AN524">
        <v>2.485066650169923</v>
      </c>
      <c r="AO524">
        <v>66.78338051299083</v>
      </c>
      <c r="AP524">
        <f>(AR524 - AQ524 + BQ524*1E3/(8.314*(BS524+273.15)) * AT524/BP524 * AS524) * BP524/(100*BD524) * 1000/(1000 - AR524)</f>
        <v>0</v>
      </c>
      <c r="AQ524">
        <v>14.39560952406487</v>
      </c>
      <c r="AR524">
        <v>16.6405793939394</v>
      </c>
      <c r="AS524">
        <v>1.333088011379777E-06</v>
      </c>
      <c r="AT524">
        <v>79.57190489218569</v>
      </c>
      <c r="AU524">
        <v>0</v>
      </c>
      <c r="AV524">
        <v>0</v>
      </c>
      <c r="AW524">
        <f>IF(AU524*$H$13&gt;=AY524,1.0,(AY524/(AY524-AU524*$H$13)))</f>
        <v>0</v>
      </c>
      <c r="AX524">
        <f>(AW524-1)*100</f>
        <v>0</v>
      </c>
      <c r="AY524">
        <f>MAX(0,($B$13+$C$13*BX524)/(1+$D$13*BX524)*BQ524/(BS524+273)*$E$13)</f>
        <v>0</v>
      </c>
      <c r="AZ524">
        <f>$B$11*BY524+$C$11*BZ524+$F$11*CK524*(1-CN524)</f>
        <v>0</v>
      </c>
      <c r="BA524">
        <f>AZ524*BB524</f>
        <v>0</v>
      </c>
      <c r="BB524">
        <f>($B$11*$D$9+$C$11*$D$9+$F$11*((CX524+CP524)/MAX(CX524+CP524+CY524, 0.1)*$I$9+CY524/MAX(CX524+CP524+CY524, 0.1)*$J$9))/($B$11+$C$11+$F$11)</f>
        <v>0</v>
      </c>
      <c r="BC524">
        <f>($B$11*$K$9+$C$11*$K$9+$F$11*((CX524+CP524)/MAX(CX524+CP524+CY524, 0.1)*$P$9+CY524/MAX(CX524+CP524+CY524, 0.1)*$Q$9))/($B$11+$C$11+$F$11)</f>
        <v>0</v>
      </c>
      <c r="BD524">
        <v>6</v>
      </c>
      <c r="BE524">
        <v>0.5</v>
      </c>
      <c r="BF524" t="s">
        <v>361</v>
      </c>
      <c r="BG524">
        <v>2</v>
      </c>
      <c r="BH524" t="b">
        <v>1</v>
      </c>
      <c r="BI524">
        <v>1728495917.1</v>
      </c>
      <c r="BJ524">
        <v>327.5682962962964</v>
      </c>
      <c r="BK524">
        <v>352.7937777777778</v>
      </c>
      <c r="BL524">
        <v>16.64271851851852</v>
      </c>
      <c r="BM524">
        <v>14.38881481481482</v>
      </c>
      <c r="BN524">
        <v>332.687074074074</v>
      </c>
      <c r="BO524">
        <v>16.7328962962963</v>
      </c>
      <c r="BP524">
        <v>599.9884444444444</v>
      </c>
      <c r="BQ524">
        <v>97.52117777777779</v>
      </c>
      <c r="BR524">
        <v>0.1000189814814815</v>
      </c>
      <c r="BS524">
        <v>25.38948888888889</v>
      </c>
      <c r="BT524">
        <v>25.03836666666666</v>
      </c>
      <c r="BU524">
        <v>999.9000000000001</v>
      </c>
      <c r="BV524">
        <v>0</v>
      </c>
      <c r="BW524">
        <v>0</v>
      </c>
      <c r="BX524">
        <v>10003.90555555556</v>
      </c>
      <c r="BY524">
        <v>0</v>
      </c>
      <c r="BZ524">
        <v>86.8169037037037</v>
      </c>
      <c r="CA524">
        <v>-25.2254</v>
      </c>
      <c r="CB524">
        <v>333.1122222222222</v>
      </c>
      <c r="CC524">
        <v>357.944037037037</v>
      </c>
      <c r="CD524">
        <v>2.253900740740741</v>
      </c>
      <c r="CE524">
        <v>352.7937777777778</v>
      </c>
      <c r="CF524">
        <v>14.38881481481482</v>
      </c>
      <c r="CG524">
        <v>1.623018148148148</v>
      </c>
      <c r="CH524">
        <v>1.403214444444445</v>
      </c>
      <c r="CI524">
        <v>14.17908518518518</v>
      </c>
      <c r="CJ524">
        <v>11.95241111111111</v>
      </c>
      <c r="CK524">
        <v>1600.055925925926</v>
      </c>
      <c r="CL524">
        <v>0.6920111111111111</v>
      </c>
      <c r="CM524">
        <v>0.3079888888888889</v>
      </c>
      <c r="CN524">
        <v>0</v>
      </c>
      <c r="CO524">
        <v>2.283318518518519</v>
      </c>
      <c r="CP524">
        <v>0</v>
      </c>
      <c r="CQ524">
        <v>8532.691851851852</v>
      </c>
      <c r="CR524">
        <v>13790.72222222222</v>
      </c>
      <c r="CS524">
        <v>37.31666666666667</v>
      </c>
      <c r="CT524">
        <v>38.562</v>
      </c>
      <c r="CU524">
        <v>37.92781481481481</v>
      </c>
      <c r="CV524">
        <v>36.937</v>
      </c>
      <c r="CW524">
        <v>36.75</v>
      </c>
      <c r="CX524">
        <v>1107.256666666667</v>
      </c>
      <c r="CY524">
        <v>492.7992592592593</v>
      </c>
      <c r="CZ524">
        <v>0</v>
      </c>
      <c r="DA524">
        <v>1728495981.4</v>
      </c>
      <c r="DB524">
        <v>0</v>
      </c>
      <c r="DC524">
        <v>1728490956.5</v>
      </c>
      <c r="DD524" t="s">
        <v>362</v>
      </c>
      <c r="DE524">
        <v>1728490952.5</v>
      </c>
      <c r="DF524">
        <v>1728490956.5</v>
      </c>
      <c r="DG524">
        <v>1</v>
      </c>
      <c r="DH524">
        <v>-0.065</v>
      </c>
      <c r="DI524">
        <v>-0.008</v>
      </c>
      <c r="DJ524">
        <v>-3.246</v>
      </c>
      <c r="DK524">
        <v>-0.091</v>
      </c>
      <c r="DL524">
        <v>52</v>
      </c>
      <c r="DM524">
        <v>15</v>
      </c>
      <c r="DN524">
        <v>0.25</v>
      </c>
      <c r="DO524">
        <v>0.13</v>
      </c>
      <c r="DP524">
        <v>-24.92713902439024</v>
      </c>
      <c r="DQ524">
        <v>-5.321425087108049</v>
      </c>
      <c r="DR524">
        <v>0.5270182765739256</v>
      </c>
      <c r="DS524">
        <v>0</v>
      </c>
      <c r="DT524">
        <v>2.259872926829269</v>
      </c>
      <c r="DU524">
        <v>-0.1046167944250874</v>
      </c>
      <c r="DV524">
        <v>0.01037793161494153</v>
      </c>
      <c r="DW524">
        <v>0</v>
      </c>
      <c r="DX524">
        <v>0</v>
      </c>
      <c r="DY524">
        <v>2</v>
      </c>
      <c r="DZ524" t="s">
        <v>386</v>
      </c>
      <c r="EA524">
        <v>3.22953</v>
      </c>
      <c r="EB524">
        <v>2.70428</v>
      </c>
      <c r="EC524">
        <v>0.0882343</v>
      </c>
      <c r="ED524">
        <v>0.0925773</v>
      </c>
      <c r="EE524">
        <v>0.0860302</v>
      </c>
      <c r="EF524">
        <v>0.0775605</v>
      </c>
      <c r="EG524">
        <v>29885.9</v>
      </c>
      <c r="EH524">
        <v>28957.2</v>
      </c>
      <c r="EI524">
        <v>31399</v>
      </c>
      <c r="EJ524">
        <v>30261.6</v>
      </c>
      <c r="EK524">
        <v>38445.1</v>
      </c>
      <c r="EL524">
        <v>36912.1</v>
      </c>
      <c r="EM524">
        <v>44010.5</v>
      </c>
      <c r="EN524">
        <v>42255.3</v>
      </c>
      <c r="EO524">
        <v>2.1046</v>
      </c>
      <c r="EP524">
        <v>1.83355</v>
      </c>
      <c r="EQ524">
        <v>0.0200905</v>
      </c>
      <c r="ER524">
        <v>0</v>
      </c>
      <c r="ES524">
        <v>24.6999</v>
      </c>
      <c r="ET524">
        <v>999.9</v>
      </c>
      <c r="EU524">
        <v>69.90000000000001</v>
      </c>
      <c r="EV524">
        <v>26.4</v>
      </c>
      <c r="EW524">
        <v>24.7655</v>
      </c>
      <c r="EX524">
        <v>61.3901</v>
      </c>
      <c r="EY524">
        <v>24.3149</v>
      </c>
      <c r="EZ524">
        <v>1</v>
      </c>
      <c r="FA524">
        <v>0.0668648</v>
      </c>
      <c r="FB524">
        <v>2.28834</v>
      </c>
      <c r="FC524">
        <v>20.1834</v>
      </c>
      <c r="FD524">
        <v>5.21714</v>
      </c>
      <c r="FE524">
        <v>11.998</v>
      </c>
      <c r="FF524">
        <v>4.9641</v>
      </c>
      <c r="FG524">
        <v>3.2956</v>
      </c>
      <c r="FH524">
        <v>9999</v>
      </c>
      <c r="FI524">
        <v>9999</v>
      </c>
      <c r="FJ524">
        <v>9999</v>
      </c>
      <c r="FK524">
        <v>149.4</v>
      </c>
      <c r="FL524">
        <v>4.97095</v>
      </c>
      <c r="FM524">
        <v>1.86768</v>
      </c>
      <c r="FN524">
        <v>1.859</v>
      </c>
      <c r="FO524">
        <v>1.86519</v>
      </c>
      <c r="FP524">
        <v>1.8631</v>
      </c>
      <c r="FQ524">
        <v>1.86447</v>
      </c>
      <c r="FR524">
        <v>1.85989</v>
      </c>
      <c r="FS524">
        <v>1.86401</v>
      </c>
      <c r="FT524">
        <v>0</v>
      </c>
      <c r="FU524">
        <v>0</v>
      </c>
      <c r="FV524">
        <v>0</v>
      </c>
      <c r="FW524">
        <v>0</v>
      </c>
      <c r="FX524" t="s">
        <v>364</v>
      </c>
      <c r="FY524" t="s">
        <v>365</v>
      </c>
      <c r="FZ524" t="s">
        <v>366</v>
      </c>
      <c r="GA524" t="s">
        <v>366</v>
      </c>
      <c r="GB524" t="s">
        <v>366</v>
      </c>
      <c r="GC524" t="s">
        <v>366</v>
      </c>
      <c r="GD524">
        <v>0</v>
      </c>
      <c r="GE524">
        <v>100</v>
      </c>
      <c r="GF524">
        <v>100</v>
      </c>
      <c r="GG524">
        <v>-5.243</v>
      </c>
      <c r="GH524">
        <v>-0.0902</v>
      </c>
      <c r="GI524">
        <v>-2.868309889394353</v>
      </c>
      <c r="GJ524">
        <v>-0.006773961979547998</v>
      </c>
      <c r="GK524">
        <v>-8.296070481250098E-08</v>
      </c>
      <c r="GL524">
        <v>3.322967193956903E-10</v>
      </c>
      <c r="GM524">
        <v>-0.07871069313407227</v>
      </c>
      <c r="GN524">
        <v>-0.00208336341840114</v>
      </c>
      <c r="GO524">
        <v>8.801746095907445E-05</v>
      </c>
      <c r="GP524">
        <v>-2.677693255255651E-07</v>
      </c>
      <c r="GQ524">
        <v>3</v>
      </c>
      <c r="GR524">
        <v>2052</v>
      </c>
      <c r="GS524">
        <v>2</v>
      </c>
      <c r="GT524">
        <v>18</v>
      </c>
      <c r="GU524">
        <v>82.90000000000001</v>
      </c>
      <c r="GV524">
        <v>82.8</v>
      </c>
      <c r="GW524">
        <v>1.04126</v>
      </c>
      <c r="GX524">
        <v>2.3938</v>
      </c>
      <c r="GY524">
        <v>1.44897</v>
      </c>
      <c r="GZ524">
        <v>2.32178</v>
      </c>
      <c r="HA524">
        <v>1.55151</v>
      </c>
      <c r="HB524">
        <v>2.27539</v>
      </c>
      <c r="HC524">
        <v>31.8269</v>
      </c>
      <c r="HD524">
        <v>14.1671</v>
      </c>
      <c r="HE524">
        <v>18</v>
      </c>
      <c r="HF524">
        <v>593.362</v>
      </c>
      <c r="HG524">
        <v>423.06</v>
      </c>
      <c r="HH524">
        <v>21.7379</v>
      </c>
      <c r="HI524">
        <v>27.7755</v>
      </c>
      <c r="HJ524">
        <v>30.0006</v>
      </c>
      <c r="HK524">
        <v>27.7216</v>
      </c>
      <c r="HL524">
        <v>27.6505</v>
      </c>
      <c r="HM524">
        <v>20.9425</v>
      </c>
      <c r="HN524">
        <v>48.8143</v>
      </c>
      <c r="HO524">
        <v>0</v>
      </c>
      <c r="HP524">
        <v>21.7237</v>
      </c>
      <c r="HQ524">
        <v>390.926</v>
      </c>
      <c r="HR524">
        <v>14.3476</v>
      </c>
      <c r="HS524">
        <v>99.651</v>
      </c>
      <c r="HT524">
        <v>100.971</v>
      </c>
    </row>
    <row r="525" spans="1:228">
      <c r="A525">
        <v>509</v>
      </c>
      <c r="B525">
        <v>1728495929.6</v>
      </c>
      <c r="C525">
        <v>4992.099999904633</v>
      </c>
      <c r="D525" t="s">
        <v>1389</v>
      </c>
      <c r="E525" t="s">
        <v>1390</v>
      </c>
      <c r="F525">
        <v>5</v>
      </c>
      <c r="G525" t="s">
        <v>357</v>
      </c>
      <c r="H525" t="s">
        <v>1090</v>
      </c>
      <c r="I525" t="s">
        <v>359</v>
      </c>
      <c r="J525" t="s">
        <v>1330</v>
      </c>
      <c r="K525">
        <v>1728495921.814285</v>
      </c>
      <c r="L525">
        <f>(M525)/1000</f>
        <v>0</v>
      </c>
      <c r="M525">
        <f>IF(BH525, AP525, AJ525)</f>
        <v>0</v>
      </c>
      <c r="N525">
        <f>IF(BH525, AK525, AI525)</f>
        <v>0</v>
      </c>
      <c r="O525">
        <f>BJ525 - IF(AW525&gt;1, N525*BD525*100.0/(AY525), 0)</f>
        <v>0</v>
      </c>
      <c r="P525">
        <f>((V525-L525/2)*O525-N525)/(V525+L525/2)</f>
        <v>0</v>
      </c>
      <c r="Q525">
        <f>P525*(BQ525+BR525)/1000.0</f>
        <v>0</v>
      </c>
      <c r="R525">
        <f>(BJ525 - IF(AW525&gt;1, N525*BD525*100.0/(AY525), 0))*(BQ525+BR525)/1000.0</f>
        <v>0</v>
      </c>
      <c r="S525">
        <f>2.0/((1/U525-1/T525)+SIGN(U525)*SQRT((1/U525-1/T525)*(1/U525-1/T525) + 4*BE525/((BE525+1)*(BE525+1))*(2*1/U525*1/T525-1/T525*1/T525)))</f>
        <v>0</v>
      </c>
      <c r="T525">
        <f>IF(LEFT(BF525,1)&lt;&gt;"0",IF(LEFT(BF525,1)="1",3.0,BG525),$D$5+$E$5*(BX525*BQ525/($K$5*1000))+$F$5*(BX525*BQ525/($K$5*1000))*MAX(MIN(BD525,$J$5),$I$5)*MAX(MIN(BD525,$J$5),$I$5)+$G$5*MAX(MIN(BD525,$J$5),$I$5)*(BX525*BQ525/($K$5*1000))+$H$5*(BX525*BQ525/($K$5*1000))*(BX525*BQ525/($K$5*1000)))</f>
        <v>0</v>
      </c>
      <c r="U525">
        <f>L525*(1000-(1000*0.61365*exp(17.502*Y525/(240.97+Y525))/(BQ525+BR525)+BL525)/2)/(1000*0.61365*exp(17.502*Y525/(240.97+Y525))/(BQ525+BR525)-BL525)</f>
        <v>0</v>
      </c>
      <c r="V525">
        <f>1/((BE525+1)/(S525/1.6)+1/(T525/1.37)) + BE525/((BE525+1)/(S525/1.6) + BE525/(T525/1.37))</f>
        <v>0</v>
      </c>
      <c r="W525">
        <f>(AZ525*BC525)</f>
        <v>0</v>
      </c>
      <c r="X525">
        <f>(BS525+(W525+2*0.95*5.67E-8*(((BS525+$B$7)+273)^4-(BS525+273)^4)-44100*L525)/(1.84*29.3*T525+8*0.95*5.67E-8*(BS525+273)^3))</f>
        <v>0</v>
      </c>
      <c r="Y525">
        <f>($C$7*BT525+$D$7*BU525+$E$7*X525)</f>
        <v>0</v>
      </c>
      <c r="Z525">
        <f>0.61365*exp(17.502*Y525/(240.97+Y525))</f>
        <v>0</v>
      </c>
      <c r="AA525">
        <f>(AB525/AC525*100)</f>
        <v>0</v>
      </c>
      <c r="AB525">
        <f>BL525*(BQ525+BR525)/1000</f>
        <v>0</v>
      </c>
      <c r="AC525">
        <f>0.61365*exp(17.502*BS525/(240.97+BS525))</f>
        <v>0</v>
      </c>
      <c r="AD525">
        <f>(Z525-BL525*(BQ525+BR525)/1000)</f>
        <v>0</v>
      </c>
      <c r="AE525">
        <f>(-L525*44100)</f>
        <v>0</v>
      </c>
      <c r="AF525">
        <f>2*29.3*T525*0.92*(BS525-Y525)</f>
        <v>0</v>
      </c>
      <c r="AG525">
        <f>2*0.95*5.67E-8*(((BS525+$B$7)+273)^4-(Y525+273)^4)</f>
        <v>0</v>
      </c>
      <c r="AH525">
        <f>W525+AG525+AE525+AF525</f>
        <v>0</v>
      </c>
      <c r="AI525">
        <f>BP525*AW525*(BK525-BJ525*(1000-AW525*BM525)/(1000-AW525*BL525))/(100*BD525)</f>
        <v>0</v>
      </c>
      <c r="AJ525">
        <f>1000*BP525*AW525*(BL525-BM525)/(100*BD525*(1000-AW525*BL525))</f>
        <v>0</v>
      </c>
      <c r="AK525">
        <f>(AL525 - AM525 - BQ525*1E3/(8.314*(BS525+273.15)) * AO525/BP525 * AN525) * BP525/(100*BD525) * (1000 - BM525)/1000</f>
        <v>0</v>
      </c>
      <c r="AL525">
        <v>383.7447532440511</v>
      </c>
      <c r="AM525">
        <v>362.8048787878787</v>
      </c>
      <c r="AN525">
        <v>2.456310355797015</v>
      </c>
      <c r="AO525">
        <v>66.78338051299083</v>
      </c>
      <c r="AP525">
        <f>(AR525 - AQ525 + BQ525*1E3/(8.314*(BS525+273.15)) * AT525/BP525 * AS525) * BP525/(100*BD525) * 1000/(1000 - AR525)</f>
        <v>0</v>
      </c>
      <c r="AQ525">
        <v>14.40232503238356</v>
      </c>
      <c r="AR525">
        <v>16.63785272727272</v>
      </c>
      <c r="AS525">
        <v>-1.456917560023142E-05</v>
      </c>
      <c r="AT525">
        <v>79.57190489218569</v>
      </c>
      <c r="AU525">
        <v>0</v>
      </c>
      <c r="AV525">
        <v>0</v>
      </c>
      <c r="AW525">
        <f>IF(AU525*$H$13&gt;=AY525,1.0,(AY525/(AY525-AU525*$H$13)))</f>
        <v>0</v>
      </c>
      <c r="AX525">
        <f>(AW525-1)*100</f>
        <v>0</v>
      </c>
      <c r="AY525">
        <f>MAX(0,($B$13+$C$13*BX525)/(1+$D$13*BX525)*BQ525/(BS525+273)*$E$13)</f>
        <v>0</v>
      </c>
      <c r="AZ525">
        <f>$B$11*BY525+$C$11*BZ525+$F$11*CK525*(1-CN525)</f>
        <v>0</v>
      </c>
      <c r="BA525">
        <f>AZ525*BB525</f>
        <v>0</v>
      </c>
      <c r="BB525">
        <f>($B$11*$D$9+$C$11*$D$9+$F$11*((CX525+CP525)/MAX(CX525+CP525+CY525, 0.1)*$I$9+CY525/MAX(CX525+CP525+CY525, 0.1)*$J$9))/($B$11+$C$11+$F$11)</f>
        <v>0</v>
      </c>
      <c r="BC525">
        <f>($B$11*$K$9+$C$11*$K$9+$F$11*((CX525+CP525)/MAX(CX525+CP525+CY525, 0.1)*$P$9+CY525/MAX(CX525+CP525+CY525, 0.1)*$Q$9))/($B$11+$C$11+$F$11)</f>
        <v>0</v>
      </c>
      <c r="BD525">
        <v>6</v>
      </c>
      <c r="BE525">
        <v>0.5</v>
      </c>
      <c r="BF525" t="s">
        <v>361</v>
      </c>
      <c r="BG525">
        <v>2</v>
      </c>
      <c r="BH525" t="b">
        <v>1</v>
      </c>
      <c r="BI525">
        <v>1728495921.814285</v>
      </c>
      <c r="BJ525">
        <v>339.0469642857142</v>
      </c>
      <c r="BK525">
        <v>364.6883571428572</v>
      </c>
      <c r="BL525">
        <v>16.64074285714286</v>
      </c>
      <c r="BM525">
        <v>14.39553571428571</v>
      </c>
      <c r="BN525">
        <v>344.2433571428572</v>
      </c>
      <c r="BO525">
        <v>16.73092142857143</v>
      </c>
      <c r="BP525">
        <v>599.99925</v>
      </c>
      <c r="BQ525">
        <v>97.52144642857142</v>
      </c>
      <c r="BR525">
        <v>0.09998090714285715</v>
      </c>
      <c r="BS525">
        <v>25.38730357142857</v>
      </c>
      <c r="BT525">
        <v>25.03471428571429</v>
      </c>
      <c r="BU525">
        <v>999.9000000000002</v>
      </c>
      <c r="BV525">
        <v>0</v>
      </c>
      <c r="BW525">
        <v>0</v>
      </c>
      <c r="BX525">
        <v>10012.38464285714</v>
      </c>
      <c r="BY525">
        <v>0</v>
      </c>
      <c r="BZ525">
        <v>86.72892142857144</v>
      </c>
      <c r="CA525">
        <v>-25.64138214285714</v>
      </c>
      <c r="CB525">
        <v>344.7843928571428</v>
      </c>
      <c r="CC525">
        <v>370.0149285714286</v>
      </c>
      <c r="CD525">
        <v>2.245201071428572</v>
      </c>
      <c r="CE525">
        <v>364.6883571428572</v>
      </c>
      <c r="CF525">
        <v>14.39553571428571</v>
      </c>
      <c r="CG525">
        <v>1.622829285714286</v>
      </c>
      <c r="CH525">
        <v>1.403873571428571</v>
      </c>
      <c r="CI525">
        <v>14.17728571428571</v>
      </c>
      <c r="CJ525">
        <v>11.95953928571428</v>
      </c>
      <c r="CK525">
        <v>1600.015714285714</v>
      </c>
      <c r="CL525">
        <v>0.6920069285714285</v>
      </c>
      <c r="CM525">
        <v>0.3079930714285714</v>
      </c>
      <c r="CN525">
        <v>0</v>
      </c>
      <c r="CO525">
        <v>2.280492857142857</v>
      </c>
      <c r="CP525">
        <v>0</v>
      </c>
      <c r="CQ525">
        <v>8539.367857142855</v>
      </c>
      <c r="CR525">
        <v>13790.36071428572</v>
      </c>
      <c r="CS525">
        <v>37.312</v>
      </c>
      <c r="CT525">
        <v>38.562</v>
      </c>
      <c r="CU525">
        <v>37.91264285714286</v>
      </c>
      <c r="CV525">
        <v>36.937</v>
      </c>
      <c r="CW525">
        <v>36.75</v>
      </c>
      <c r="CX525">
        <v>1107.2225</v>
      </c>
      <c r="CY525">
        <v>492.7932142857144</v>
      </c>
      <c r="CZ525">
        <v>0</v>
      </c>
      <c r="DA525">
        <v>1728495986.2</v>
      </c>
      <c r="DB525">
        <v>0</v>
      </c>
      <c r="DC525">
        <v>1728490956.5</v>
      </c>
      <c r="DD525" t="s">
        <v>362</v>
      </c>
      <c r="DE525">
        <v>1728490952.5</v>
      </c>
      <c r="DF525">
        <v>1728490956.5</v>
      </c>
      <c r="DG525">
        <v>1</v>
      </c>
      <c r="DH525">
        <v>-0.065</v>
      </c>
      <c r="DI525">
        <v>-0.008</v>
      </c>
      <c r="DJ525">
        <v>-3.246</v>
      </c>
      <c r="DK525">
        <v>-0.091</v>
      </c>
      <c r="DL525">
        <v>52</v>
      </c>
      <c r="DM525">
        <v>15</v>
      </c>
      <c r="DN525">
        <v>0.25</v>
      </c>
      <c r="DO525">
        <v>0.13</v>
      </c>
      <c r="DP525">
        <v>-25.41145</v>
      </c>
      <c r="DQ525">
        <v>-5.395256285178192</v>
      </c>
      <c r="DR525">
        <v>0.521031793655627</v>
      </c>
      <c r="DS525">
        <v>0</v>
      </c>
      <c r="DT525">
        <v>2.249609</v>
      </c>
      <c r="DU525">
        <v>-0.1114700938086376</v>
      </c>
      <c r="DV525">
        <v>0.01077953936863726</v>
      </c>
      <c r="DW525">
        <v>0</v>
      </c>
      <c r="DX525">
        <v>0</v>
      </c>
      <c r="DY525">
        <v>2</v>
      </c>
      <c r="DZ525" t="s">
        <v>386</v>
      </c>
      <c r="EA525">
        <v>3.22948</v>
      </c>
      <c r="EB525">
        <v>2.70443</v>
      </c>
      <c r="EC525">
        <v>0.09064750000000001</v>
      </c>
      <c r="ED525">
        <v>0.0950006</v>
      </c>
      <c r="EE525">
        <v>0.08602310000000001</v>
      </c>
      <c r="EF525">
        <v>0.0775868</v>
      </c>
      <c r="EG525">
        <v>29806.7</v>
      </c>
      <c r="EH525">
        <v>28879.4</v>
      </c>
      <c r="EI525">
        <v>31399</v>
      </c>
      <c r="EJ525">
        <v>30261.2</v>
      </c>
      <c r="EK525">
        <v>38445.1</v>
      </c>
      <c r="EL525">
        <v>36910.4</v>
      </c>
      <c r="EM525">
        <v>44010</v>
      </c>
      <c r="EN525">
        <v>42254.4</v>
      </c>
      <c r="EO525">
        <v>2.10488</v>
      </c>
      <c r="EP525">
        <v>1.83345</v>
      </c>
      <c r="EQ525">
        <v>0.0199936</v>
      </c>
      <c r="ER525">
        <v>0</v>
      </c>
      <c r="ES525">
        <v>24.7032</v>
      </c>
      <c r="ET525">
        <v>999.9</v>
      </c>
      <c r="EU525">
        <v>69.90000000000001</v>
      </c>
      <c r="EV525">
        <v>26.4</v>
      </c>
      <c r="EW525">
        <v>24.7638</v>
      </c>
      <c r="EX525">
        <v>61.0701</v>
      </c>
      <c r="EY525">
        <v>24.6194</v>
      </c>
      <c r="EZ525">
        <v>1</v>
      </c>
      <c r="FA525">
        <v>0.0672561</v>
      </c>
      <c r="FB525">
        <v>2.26703</v>
      </c>
      <c r="FC525">
        <v>20.1839</v>
      </c>
      <c r="FD525">
        <v>5.21669</v>
      </c>
      <c r="FE525">
        <v>11.998</v>
      </c>
      <c r="FF525">
        <v>4.9639</v>
      </c>
      <c r="FG525">
        <v>3.29555</v>
      </c>
      <c r="FH525">
        <v>9999</v>
      </c>
      <c r="FI525">
        <v>9999</v>
      </c>
      <c r="FJ525">
        <v>9999</v>
      </c>
      <c r="FK525">
        <v>149.4</v>
      </c>
      <c r="FL525">
        <v>4.97095</v>
      </c>
      <c r="FM525">
        <v>1.86768</v>
      </c>
      <c r="FN525">
        <v>1.85903</v>
      </c>
      <c r="FO525">
        <v>1.8652</v>
      </c>
      <c r="FP525">
        <v>1.8631</v>
      </c>
      <c r="FQ525">
        <v>1.86447</v>
      </c>
      <c r="FR525">
        <v>1.85989</v>
      </c>
      <c r="FS525">
        <v>1.86401</v>
      </c>
      <c r="FT525">
        <v>0</v>
      </c>
      <c r="FU525">
        <v>0</v>
      </c>
      <c r="FV525">
        <v>0</v>
      </c>
      <c r="FW525">
        <v>0</v>
      </c>
      <c r="FX525" t="s">
        <v>364</v>
      </c>
      <c r="FY525" t="s">
        <v>365</v>
      </c>
      <c r="FZ525" t="s">
        <v>366</v>
      </c>
      <c r="GA525" t="s">
        <v>366</v>
      </c>
      <c r="GB525" t="s">
        <v>366</v>
      </c>
      <c r="GC525" t="s">
        <v>366</v>
      </c>
      <c r="GD525">
        <v>0</v>
      </c>
      <c r="GE525">
        <v>100</v>
      </c>
      <c r="GF525">
        <v>100</v>
      </c>
      <c r="GG525">
        <v>-5.324</v>
      </c>
      <c r="GH525">
        <v>-0.0902</v>
      </c>
      <c r="GI525">
        <v>-2.868309889394353</v>
      </c>
      <c r="GJ525">
        <v>-0.006773961979547998</v>
      </c>
      <c r="GK525">
        <v>-8.296070481250098E-08</v>
      </c>
      <c r="GL525">
        <v>3.322967193956903E-10</v>
      </c>
      <c r="GM525">
        <v>-0.07871069313407227</v>
      </c>
      <c r="GN525">
        <v>-0.00208336341840114</v>
      </c>
      <c r="GO525">
        <v>8.801746095907445E-05</v>
      </c>
      <c r="GP525">
        <v>-2.677693255255651E-07</v>
      </c>
      <c r="GQ525">
        <v>3</v>
      </c>
      <c r="GR525">
        <v>2052</v>
      </c>
      <c r="GS525">
        <v>2</v>
      </c>
      <c r="GT525">
        <v>18</v>
      </c>
      <c r="GU525">
        <v>83</v>
      </c>
      <c r="GV525">
        <v>82.90000000000001</v>
      </c>
      <c r="GW525">
        <v>1.07056</v>
      </c>
      <c r="GX525">
        <v>2.39868</v>
      </c>
      <c r="GY525">
        <v>1.44897</v>
      </c>
      <c r="GZ525">
        <v>2.32056</v>
      </c>
      <c r="HA525">
        <v>1.55151</v>
      </c>
      <c r="HB525">
        <v>2.31079</v>
      </c>
      <c r="HC525">
        <v>31.8488</v>
      </c>
      <c r="HD525">
        <v>14.1583</v>
      </c>
      <c r="HE525">
        <v>18</v>
      </c>
      <c r="HF525">
        <v>593.614</v>
      </c>
      <c r="HG525">
        <v>423.053</v>
      </c>
      <c r="HH525">
        <v>21.7019</v>
      </c>
      <c r="HI525">
        <v>27.7814</v>
      </c>
      <c r="HJ525">
        <v>30.0006</v>
      </c>
      <c r="HK525">
        <v>27.7275</v>
      </c>
      <c r="HL525">
        <v>27.6575</v>
      </c>
      <c r="HM525">
        <v>21.467</v>
      </c>
      <c r="HN525">
        <v>48.8143</v>
      </c>
      <c r="HO525">
        <v>0</v>
      </c>
      <c r="HP525">
        <v>21.6941</v>
      </c>
      <c r="HQ525">
        <v>400.95</v>
      </c>
      <c r="HR525">
        <v>14.3547</v>
      </c>
      <c r="HS525">
        <v>99.6503</v>
      </c>
      <c r="HT525">
        <v>100.969</v>
      </c>
    </row>
    <row r="526" spans="1:228">
      <c r="A526">
        <v>510</v>
      </c>
      <c r="B526">
        <v>1728495934.6</v>
      </c>
      <c r="C526">
        <v>4997.099999904633</v>
      </c>
      <c r="D526" t="s">
        <v>1391</v>
      </c>
      <c r="E526" t="s">
        <v>1392</v>
      </c>
      <c r="F526">
        <v>5</v>
      </c>
      <c r="G526" t="s">
        <v>357</v>
      </c>
      <c r="H526" t="s">
        <v>1090</v>
      </c>
      <c r="I526" t="s">
        <v>359</v>
      </c>
      <c r="J526" t="s">
        <v>1330</v>
      </c>
      <c r="K526">
        <v>1728495927.1</v>
      </c>
      <c r="L526">
        <f>(M526)/1000</f>
        <v>0</v>
      </c>
      <c r="M526">
        <f>IF(BH526, AP526, AJ526)</f>
        <v>0</v>
      </c>
      <c r="N526">
        <f>IF(BH526, AK526, AI526)</f>
        <v>0</v>
      </c>
      <c r="O526">
        <f>BJ526 - IF(AW526&gt;1, N526*BD526*100.0/(AY526), 0)</f>
        <v>0</v>
      </c>
      <c r="P526">
        <f>((V526-L526/2)*O526-N526)/(V526+L526/2)</f>
        <v>0</v>
      </c>
      <c r="Q526">
        <f>P526*(BQ526+BR526)/1000.0</f>
        <v>0</v>
      </c>
      <c r="R526">
        <f>(BJ526 - IF(AW526&gt;1, N526*BD526*100.0/(AY526), 0))*(BQ526+BR526)/1000.0</f>
        <v>0</v>
      </c>
      <c r="S526">
        <f>2.0/((1/U526-1/T526)+SIGN(U526)*SQRT((1/U526-1/T526)*(1/U526-1/T526) + 4*BE526/((BE526+1)*(BE526+1))*(2*1/U526*1/T526-1/T526*1/T526)))</f>
        <v>0</v>
      </c>
      <c r="T526">
        <f>IF(LEFT(BF526,1)&lt;&gt;"0",IF(LEFT(BF526,1)="1",3.0,BG526),$D$5+$E$5*(BX526*BQ526/($K$5*1000))+$F$5*(BX526*BQ526/($K$5*1000))*MAX(MIN(BD526,$J$5),$I$5)*MAX(MIN(BD526,$J$5),$I$5)+$G$5*MAX(MIN(BD526,$J$5),$I$5)*(BX526*BQ526/($K$5*1000))+$H$5*(BX526*BQ526/($K$5*1000))*(BX526*BQ526/($K$5*1000)))</f>
        <v>0</v>
      </c>
      <c r="U526">
        <f>L526*(1000-(1000*0.61365*exp(17.502*Y526/(240.97+Y526))/(BQ526+BR526)+BL526)/2)/(1000*0.61365*exp(17.502*Y526/(240.97+Y526))/(BQ526+BR526)-BL526)</f>
        <v>0</v>
      </c>
      <c r="V526">
        <f>1/((BE526+1)/(S526/1.6)+1/(T526/1.37)) + BE526/((BE526+1)/(S526/1.6) + BE526/(T526/1.37))</f>
        <v>0</v>
      </c>
      <c r="W526">
        <f>(AZ526*BC526)</f>
        <v>0</v>
      </c>
      <c r="X526">
        <f>(BS526+(W526+2*0.95*5.67E-8*(((BS526+$B$7)+273)^4-(BS526+273)^4)-44100*L526)/(1.84*29.3*T526+8*0.95*5.67E-8*(BS526+273)^3))</f>
        <v>0</v>
      </c>
      <c r="Y526">
        <f>($C$7*BT526+$D$7*BU526+$E$7*X526)</f>
        <v>0</v>
      </c>
      <c r="Z526">
        <f>0.61365*exp(17.502*Y526/(240.97+Y526))</f>
        <v>0</v>
      </c>
      <c r="AA526">
        <f>(AB526/AC526*100)</f>
        <v>0</v>
      </c>
      <c r="AB526">
        <f>BL526*(BQ526+BR526)/1000</f>
        <v>0</v>
      </c>
      <c r="AC526">
        <f>0.61365*exp(17.502*BS526/(240.97+BS526))</f>
        <v>0</v>
      </c>
      <c r="AD526">
        <f>(Z526-BL526*(BQ526+BR526)/1000)</f>
        <v>0</v>
      </c>
      <c r="AE526">
        <f>(-L526*44100)</f>
        <v>0</v>
      </c>
      <c r="AF526">
        <f>2*29.3*T526*0.92*(BS526-Y526)</f>
        <v>0</v>
      </c>
      <c r="AG526">
        <f>2*0.95*5.67E-8*(((BS526+$B$7)+273)^4-(Y526+273)^4)</f>
        <v>0</v>
      </c>
      <c r="AH526">
        <f>W526+AG526+AE526+AF526</f>
        <v>0</v>
      </c>
      <c r="AI526">
        <f>BP526*AW526*(BK526-BJ526*(1000-AW526*BM526)/(1000-AW526*BL526))/(100*BD526)</f>
        <v>0</v>
      </c>
      <c r="AJ526">
        <f>1000*BP526*AW526*(BL526-BM526)/(100*BD526*(1000-AW526*BL526))</f>
        <v>0</v>
      </c>
      <c r="AK526">
        <f>(AL526 - AM526 - BQ526*1E3/(8.314*(BS526+273.15)) * AO526/BP526 * AN526) * BP526/(100*BD526) * (1000 - BM526)/1000</f>
        <v>0</v>
      </c>
      <c r="AL526">
        <v>396.5814430131543</v>
      </c>
      <c r="AM526">
        <v>375.1584909090909</v>
      </c>
      <c r="AN526">
        <v>2.480785944819422</v>
      </c>
      <c r="AO526">
        <v>66.78338051299083</v>
      </c>
      <c r="AP526">
        <f>(AR526 - AQ526 + BQ526*1E3/(8.314*(BS526+273.15)) * AT526/BP526 * AS526) * BP526/(100*BD526) * 1000/(1000 - AR526)</f>
        <v>0</v>
      </c>
      <c r="AQ526">
        <v>14.41004923530057</v>
      </c>
      <c r="AR526">
        <v>16.63797575757576</v>
      </c>
      <c r="AS526">
        <v>-3.228421020032415E-06</v>
      </c>
      <c r="AT526">
        <v>79.57190489218569</v>
      </c>
      <c r="AU526">
        <v>0</v>
      </c>
      <c r="AV526">
        <v>0</v>
      </c>
      <c r="AW526">
        <f>IF(AU526*$H$13&gt;=AY526,1.0,(AY526/(AY526-AU526*$H$13)))</f>
        <v>0</v>
      </c>
      <c r="AX526">
        <f>(AW526-1)*100</f>
        <v>0</v>
      </c>
      <c r="AY526">
        <f>MAX(0,($B$13+$C$13*BX526)/(1+$D$13*BX526)*BQ526/(BS526+273)*$E$13)</f>
        <v>0</v>
      </c>
      <c r="AZ526">
        <f>$B$11*BY526+$C$11*BZ526+$F$11*CK526*(1-CN526)</f>
        <v>0</v>
      </c>
      <c r="BA526">
        <f>AZ526*BB526</f>
        <v>0</v>
      </c>
      <c r="BB526">
        <f>($B$11*$D$9+$C$11*$D$9+$F$11*((CX526+CP526)/MAX(CX526+CP526+CY526, 0.1)*$I$9+CY526/MAX(CX526+CP526+CY526, 0.1)*$J$9))/($B$11+$C$11+$F$11)</f>
        <v>0</v>
      </c>
      <c r="BC526">
        <f>($B$11*$K$9+$C$11*$K$9+$F$11*((CX526+CP526)/MAX(CX526+CP526+CY526, 0.1)*$P$9+CY526/MAX(CX526+CP526+CY526, 0.1)*$Q$9))/($B$11+$C$11+$F$11)</f>
        <v>0</v>
      </c>
      <c r="BD526">
        <v>6</v>
      </c>
      <c r="BE526">
        <v>0.5</v>
      </c>
      <c r="BF526" t="s">
        <v>361</v>
      </c>
      <c r="BG526">
        <v>2</v>
      </c>
      <c r="BH526" t="b">
        <v>1</v>
      </c>
      <c r="BI526">
        <v>1728495927.1</v>
      </c>
      <c r="BJ526">
        <v>351.905962962963</v>
      </c>
      <c r="BK526">
        <v>378.0395925925925</v>
      </c>
      <c r="BL526">
        <v>16.63905555555555</v>
      </c>
      <c r="BM526">
        <v>14.40317037037037</v>
      </c>
      <c r="BN526">
        <v>357.1892592592592</v>
      </c>
      <c r="BO526">
        <v>16.72923333333333</v>
      </c>
      <c r="BP526">
        <v>600.0205555555555</v>
      </c>
      <c r="BQ526">
        <v>97.52167777777778</v>
      </c>
      <c r="BR526">
        <v>0.09999643703703703</v>
      </c>
      <c r="BS526">
        <v>25.38412222222222</v>
      </c>
      <c r="BT526">
        <v>25.03115185185186</v>
      </c>
      <c r="BU526">
        <v>999.9000000000001</v>
      </c>
      <c r="BV526">
        <v>0</v>
      </c>
      <c r="BW526">
        <v>0</v>
      </c>
      <c r="BX526">
        <v>9997.405555555555</v>
      </c>
      <c r="BY526">
        <v>0</v>
      </c>
      <c r="BZ526">
        <v>86.94942592592594</v>
      </c>
      <c r="CA526">
        <v>-26.1337</v>
      </c>
      <c r="CB526">
        <v>357.8603703703704</v>
      </c>
      <c r="CC526">
        <v>383.5642962962963</v>
      </c>
      <c r="CD526">
        <v>2.235876296296297</v>
      </c>
      <c r="CE526">
        <v>378.0395925925925</v>
      </c>
      <c r="CF526">
        <v>14.40317037037037</v>
      </c>
      <c r="CG526">
        <v>1.62266925925926</v>
      </c>
      <c r="CH526">
        <v>1.404621851851852</v>
      </c>
      <c r="CI526">
        <v>14.17575925925926</v>
      </c>
      <c r="CJ526">
        <v>11.96762592592593</v>
      </c>
      <c r="CK526">
        <v>1600.008148148148</v>
      </c>
      <c r="CL526">
        <v>0.6920056296296295</v>
      </c>
      <c r="CM526">
        <v>0.3079943703703704</v>
      </c>
      <c r="CN526">
        <v>0</v>
      </c>
      <c r="CO526">
        <v>2.345470370370371</v>
      </c>
      <c r="CP526">
        <v>0</v>
      </c>
      <c r="CQ526">
        <v>8547.567037037037</v>
      </c>
      <c r="CR526">
        <v>13790.2962962963</v>
      </c>
      <c r="CS526">
        <v>37.312</v>
      </c>
      <c r="CT526">
        <v>38.562</v>
      </c>
      <c r="CU526">
        <v>37.90025925925926</v>
      </c>
      <c r="CV526">
        <v>36.937</v>
      </c>
      <c r="CW526">
        <v>36.75</v>
      </c>
      <c r="CX526">
        <v>1107.215185185185</v>
      </c>
      <c r="CY526">
        <v>492.7929629629629</v>
      </c>
      <c r="CZ526">
        <v>0</v>
      </c>
      <c r="DA526">
        <v>1728495991.6</v>
      </c>
      <c r="DB526">
        <v>0</v>
      </c>
      <c r="DC526">
        <v>1728490956.5</v>
      </c>
      <c r="DD526" t="s">
        <v>362</v>
      </c>
      <c r="DE526">
        <v>1728490952.5</v>
      </c>
      <c r="DF526">
        <v>1728490956.5</v>
      </c>
      <c r="DG526">
        <v>1</v>
      </c>
      <c r="DH526">
        <v>-0.065</v>
      </c>
      <c r="DI526">
        <v>-0.008</v>
      </c>
      <c r="DJ526">
        <v>-3.246</v>
      </c>
      <c r="DK526">
        <v>-0.091</v>
      </c>
      <c r="DL526">
        <v>52</v>
      </c>
      <c r="DM526">
        <v>15</v>
      </c>
      <c r="DN526">
        <v>0.25</v>
      </c>
      <c r="DO526">
        <v>0.13</v>
      </c>
      <c r="DP526">
        <v>-25.8767625</v>
      </c>
      <c r="DQ526">
        <v>-5.470240525328254</v>
      </c>
      <c r="DR526">
        <v>0.5291685231036992</v>
      </c>
      <c r="DS526">
        <v>0</v>
      </c>
      <c r="DT526">
        <v>2.24085875</v>
      </c>
      <c r="DU526">
        <v>-0.1069687429643598</v>
      </c>
      <c r="DV526">
        <v>0.01036867474354849</v>
      </c>
      <c r="DW526">
        <v>0</v>
      </c>
      <c r="DX526">
        <v>0</v>
      </c>
      <c r="DY526">
        <v>2</v>
      </c>
      <c r="DZ526" t="s">
        <v>386</v>
      </c>
      <c r="EA526">
        <v>3.22946</v>
      </c>
      <c r="EB526">
        <v>2.70425</v>
      </c>
      <c r="EC526">
        <v>0.0930274</v>
      </c>
      <c r="ED526">
        <v>0.0974238</v>
      </c>
      <c r="EE526">
        <v>0.0860215</v>
      </c>
      <c r="EF526">
        <v>0.07761460000000001</v>
      </c>
      <c r="EG526">
        <v>29727.8</v>
      </c>
      <c r="EH526">
        <v>28802</v>
      </c>
      <c r="EI526">
        <v>31398.1</v>
      </c>
      <c r="EJ526">
        <v>30261.2</v>
      </c>
      <c r="EK526">
        <v>38444.4</v>
      </c>
      <c r="EL526">
        <v>36909.6</v>
      </c>
      <c r="EM526">
        <v>44009.1</v>
      </c>
      <c r="EN526">
        <v>42254.7</v>
      </c>
      <c r="EO526">
        <v>2.10492</v>
      </c>
      <c r="EP526">
        <v>1.8334</v>
      </c>
      <c r="EQ526">
        <v>0.0197403</v>
      </c>
      <c r="ER526">
        <v>0</v>
      </c>
      <c r="ES526">
        <v>24.7069</v>
      </c>
      <c r="ET526">
        <v>999.9</v>
      </c>
      <c r="EU526">
        <v>69.90000000000001</v>
      </c>
      <c r="EV526">
        <v>26.4</v>
      </c>
      <c r="EW526">
        <v>24.7661</v>
      </c>
      <c r="EX526">
        <v>61.5301</v>
      </c>
      <c r="EY526">
        <v>24.5994</v>
      </c>
      <c r="EZ526">
        <v>1</v>
      </c>
      <c r="FA526">
        <v>0.067622</v>
      </c>
      <c r="FB526">
        <v>2.28566</v>
      </c>
      <c r="FC526">
        <v>20.1837</v>
      </c>
      <c r="FD526">
        <v>5.21654</v>
      </c>
      <c r="FE526">
        <v>11.998</v>
      </c>
      <c r="FF526">
        <v>4.96385</v>
      </c>
      <c r="FG526">
        <v>3.29553</v>
      </c>
      <c r="FH526">
        <v>9999</v>
      </c>
      <c r="FI526">
        <v>9999</v>
      </c>
      <c r="FJ526">
        <v>9999</v>
      </c>
      <c r="FK526">
        <v>149.4</v>
      </c>
      <c r="FL526">
        <v>4.97097</v>
      </c>
      <c r="FM526">
        <v>1.86768</v>
      </c>
      <c r="FN526">
        <v>1.859</v>
      </c>
      <c r="FO526">
        <v>1.86518</v>
      </c>
      <c r="FP526">
        <v>1.8631</v>
      </c>
      <c r="FQ526">
        <v>1.86447</v>
      </c>
      <c r="FR526">
        <v>1.85989</v>
      </c>
      <c r="FS526">
        <v>1.86401</v>
      </c>
      <c r="FT526">
        <v>0</v>
      </c>
      <c r="FU526">
        <v>0</v>
      </c>
      <c r="FV526">
        <v>0</v>
      </c>
      <c r="FW526">
        <v>0</v>
      </c>
      <c r="FX526" t="s">
        <v>364</v>
      </c>
      <c r="FY526" t="s">
        <v>365</v>
      </c>
      <c r="FZ526" t="s">
        <v>366</v>
      </c>
      <c r="GA526" t="s">
        <v>366</v>
      </c>
      <c r="GB526" t="s">
        <v>366</v>
      </c>
      <c r="GC526" t="s">
        <v>366</v>
      </c>
      <c r="GD526">
        <v>0</v>
      </c>
      <c r="GE526">
        <v>100</v>
      </c>
      <c r="GF526">
        <v>100</v>
      </c>
      <c r="GG526">
        <v>-5.406</v>
      </c>
      <c r="GH526">
        <v>-0.0902</v>
      </c>
      <c r="GI526">
        <v>-2.868309889394353</v>
      </c>
      <c r="GJ526">
        <v>-0.006773961979547998</v>
      </c>
      <c r="GK526">
        <v>-8.296070481250098E-08</v>
      </c>
      <c r="GL526">
        <v>3.322967193956903E-10</v>
      </c>
      <c r="GM526">
        <v>-0.07871069313407227</v>
      </c>
      <c r="GN526">
        <v>-0.00208336341840114</v>
      </c>
      <c r="GO526">
        <v>8.801746095907445E-05</v>
      </c>
      <c r="GP526">
        <v>-2.677693255255651E-07</v>
      </c>
      <c r="GQ526">
        <v>3</v>
      </c>
      <c r="GR526">
        <v>2052</v>
      </c>
      <c r="GS526">
        <v>2</v>
      </c>
      <c r="GT526">
        <v>18</v>
      </c>
      <c r="GU526">
        <v>83</v>
      </c>
      <c r="GV526">
        <v>83</v>
      </c>
      <c r="GW526">
        <v>1.09619</v>
      </c>
      <c r="GX526">
        <v>2.38892</v>
      </c>
      <c r="GY526">
        <v>1.44775</v>
      </c>
      <c r="GZ526">
        <v>2.32056</v>
      </c>
      <c r="HA526">
        <v>1.55151</v>
      </c>
      <c r="HB526">
        <v>2.40234</v>
      </c>
      <c r="HC526">
        <v>31.8488</v>
      </c>
      <c r="HD526">
        <v>14.1758</v>
      </c>
      <c r="HE526">
        <v>18</v>
      </c>
      <c r="HF526">
        <v>593.707</v>
      </c>
      <c r="HG526">
        <v>423.066</v>
      </c>
      <c r="HH526">
        <v>21.6716</v>
      </c>
      <c r="HI526">
        <v>27.7879</v>
      </c>
      <c r="HJ526">
        <v>30.0005</v>
      </c>
      <c r="HK526">
        <v>27.7333</v>
      </c>
      <c r="HL526">
        <v>27.6633</v>
      </c>
      <c r="HM526">
        <v>22.0288</v>
      </c>
      <c r="HN526">
        <v>48.8143</v>
      </c>
      <c r="HO526">
        <v>0</v>
      </c>
      <c r="HP526">
        <v>21.6627</v>
      </c>
      <c r="HQ526">
        <v>415.977</v>
      </c>
      <c r="HR526">
        <v>14.3612</v>
      </c>
      <c r="HS526">
        <v>99.64790000000001</v>
      </c>
      <c r="HT526">
        <v>100.97</v>
      </c>
    </row>
    <row r="527" spans="1:228">
      <c r="A527">
        <v>511</v>
      </c>
      <c r="B527">
        <v>1728495939.6</v>
      </c>
      <c r="C527">
        <v>5002.099999904633</v>
      </c>
      <c r="D527" t="s">
        <v>1393</v>
      </c>
      <c r="E527" t="s">
        <v>1394</v>
      </c>
      <c r="F527">
        <v>5</v>
      </c>
      <c r="G527" t="s">
        <v>357</v>
      </c>
      <c r="H527" t="s">
        <v>1090</v>
      </c>
      <c r="I527" t="s">
        <v>359</v>
      </c>
      <c r="J527" t="s">
        <v>1330</v>
      </c>
      <c r="K527">
        <v>1728495931.814285</v>
      </c>
      <c r="L527">
        <f>(M527)/1000</f>
        <v>0</v>
      </c>
      <c r="M527">
        <f>IF(BH527, AP527, AJ527)</f>
        <v>0</v>
      </c>
      <c r="N527">
        <f>IF(BH527, AK527, AI527)</f>
        <v>0</v>
      </c>
      <c r="O527">
        <f>BJ527 - IF(AW527&gt;1, N527*BD527*100.0/(AY527), 0)</f>
        <v>0</v>
      </c>
      <c r="P527">
        <f>((V527-L527/2)*O527-N527)/(V527+L527/2)</f>
        <v>0</v>
      </c>
      <c r="Q527">
        <f>P527*(BQ527+BR527)/1000.0</f>
        <v>0</v>
      </c>
      <c r="R527">
        <f>(BJ527 - IF(AW527&gt;1, N527*BD527*100.0/(AY527), 0))*(BQ527+BR527)/1000.0</f>
        <v>0</v>
      </c>
      <c r="S527">
        <f>2.0/((1/U527-1/T527)+SIGN(U527)*SQRT((1/U527-1/T527)*(1/U527-1/T527) + 4*BE527/((BE527+1)*(BE527+1))*(2*1/U527*1/T527-1/T527*1/T527)))</f>
        <v>0</v>
      </c>
      <c r="T527">
        <f>IF(LEFT(BF527,1)&lt;&gt;"0",IF(LEFT(BF527,1)="1",3.0,BG527),$D$5+$E$5*(BX527*BQ527/($K$5*1000))+$F$5*(BX527*BQ527/($K$5*1000))*MAX(MIN(BD527,$J$5),$I$5)*MAX(MIN(BD527,$J$5),$I$5)+$G$5*MAX(MIN(BD527,$J$5),$I$5)*(BX527*BQ527/($K$5*1000))+$H$5*(BX527*BQ527/($K$5*1000))*(BX527*BQ527/($K$5*1000)))</f>
        <v>0</v>
      </c>
      <c r="U527">
        <f>L527*(1000-(1000*0.61365*exp(17.502*Y527/(240.97+Y527))/(BQ527+BR527)+BL527)/2)/(1000*0.61365*exp(17.502*Y527/(240.97+Y527))/(BQ527+BR527)-BL527)</f>
        <v>0</v>
      </c>
      <c r="V527">
        <f>1/((BE527+1)/(S527/1.6)+1/(T527/1.37)) + BE527/((BE527+1)/(S527/1.6) + BE527/(T527/1.37))</f>
        <v>0</v>
      </c>
      <c r="W527">
        <f>(AZ527*BC527)</f>
        <v>0</v>
      </c>
      <c r="X527">
        <f>(BS527+(W527+2*0.95*5.67E-8*(((BS527+$B$7)+273)^4-(BS527+273)^4)-44100*L527)/(1.84*29.3*T527+8*0.95*5.67E-8*(BS527+273)^3))</f>
        <v>0</v>
      </c>
      <c r="Y527">
        <f>($C$7*BT527+$D$7*BU527+$E$7*X527)</f>
        <v>0</v>
      </c>
      <c r="Z527">
        <f>0.61365*exp(17.502*Y527/(240.97+Y527))</f>
        <v>0</v>
      </c>
      <c r="AA527">
        <f>(AB527/AC527*100)</f>
        <v>0</v>
      </c>
      <c r="AB527">
        <f>BL527*(BQ527+BR527)/1000</f>
        <v>0</v>
      </c>
      <c r="AC527">
        <f>0.61365*exp(17.502*BS527/(240.97+BS527))</f>
        <v>0</v>
      </c>
      <c r="AD527">
        <f>(Z527-BL527*(BQ527+BR527)/1000)</f>
        <v>0</v>
      </c>
      <c r="AE527">
        <f>(-L527*44100)</f>
        <v>0</v>
      </c>
      <c r="AF527">
        <f>2*29.3*T527*0.92*(BS527-Y527)</f>
        <v>0</v>
      </c>
      <c r="AG527">
        <f>2*0.95*5.67E-8*(((BS527+$B$7)+273)^4-(Y527+273)^4)</f>
        <v>0</v>
      </c>
      <c r="AH527">
        <f>W527+AG527+AE527+AF527</f>
        <v>0</v>
      </c>
      <c r="AI527">
        <f>BP527*AW527*(BK527-BJ527*(1000-AW527*BM527)/(1000-AW527*BL527))/(100*BD527)</f>
        <v>0</v>
      </c>
      <c r="AJ527">
        <f>1000*BP527*AW527*(BL527-BM527)/(100*BD527*(1000-AW527*BL527))</f>
        <v>0</v>
      </c>
      <c r="AK527">
        <f>(AL527 - AM527 - BQ527*1E3/(8.314*(BS527+273.15)) * AO527/BP527 * AN527) * BP527/(100*BD527) * (1000 - BM527)/1000</f>
        <v>0</v>
      </c>
      <c r="AL527">
        <v>409.344113265652</v>
      </c>
      <c r="AM527">
        <v>387.5278969696969</v>
      </c>
      <c r="AN527">
        <v>2.475253392721572</v>
      </c>
      <c r="AO527">
        <v>66.78338051299083</v>
      </c>
      <c r="AP527">
        <f>(AR527 - AQ527 + BQ527*1E3/(8.314*(BS527+273.15)) * AT527/BP527 * AS527) * BP527/(100*BD527) * 1000/(1000 - AR527)</f>
        <v>0</v>
      </c>
      <c r="AQ527">
        <v>14.41796435244656</v>
      </c>
      <c r="AR527">
        <v>16.6370393939394</v>
      </c>
      <c r="AS527">
        <v>-4.041750981835953E-06</v>
      </c>
      <c r="AT527">
        <v>79.57190489218569</v>
      </c>
      <c r="AU527">
        <v>0</v>
      </c>
      <c r="AV527">
        <v>0</v>
      </c>
      <c r="AW527">
        <f>IF(AU527*$H$13&gt;=AY527,1.0,(AY527/(AY527-AU527*$H$13)))</f>
        <v>0</v>
      </c>
      <c r="AX527">
        <f>(AW527-1)*100</f>
        <v>0</v>
      </c>
      <c r="AY527">
        <f>MAX(0,($B$13+$C$13*BX527)/(1+$D$13*BX527)*BQ527/(BS527+273)*$E$13)</f>
        <v>0</v>
      </c>
      <c r="AZ527">
        <f>$B$11*BY527+$C$11*BZ527+$F$11*CK527*(1-CN527)</f>
        <v>0</v>
      </c>
      <c r="BA527">
        <f>AZ527*BB527</f>
        <v>0</v>
      </c>
      <c r="BB527">
        <f>($B$11*$D$9+$C$11*$D$9+$F$11*((CX527+CP527)/MAX(CX527+CP527+CY527, 0.1)*$I$9+CY527/MAX(CX527+CP527+CY527, 0.1)*$J$9))/($B$11+$C$11+$F$11)</f>
        <v>0</v>
      </c>
      <c r="BC527">
        <f>($B$11*$K$9+$C$11*$K$9+$F$11*((CX527+CP527)/MAX(CX527+CP527+CY527, 0.1)*$P$9+CY527/MAX(CX527+CP527+CY527, 0.1)*$Q$9))/($B$11+$C$11+$F$11)</f>
        <v>0</v>
      </c>
      <c r="BD527">
        <v>6</v>
      </c>
      <c r="BE527">
        <v>0.5</v>
      </c>
      <c r="BF527" t="s">
        <v>361</v>
      </c>
      <c r="BG527">
        <v>2</v>
      </c>
      <c r="BH527" t="b">
        <v>1</v>
      </c>
      <c r="BI527">
        <v>1728495931.814285</v>
      </c>
      <c r="BJ527">
        <v>363.3683928571429</v>
      </c>
      <c r="BK527">
        <v>389.91125</v>
      </c>
      <c r="BL527">
        <v>16.63780357142857</v>
      </c>
      <c r="BM527">
        <v>14.41026071428571</v>
      </c>
      <c r="BN527">
        <v>368.7291071428571</v>
      </c>
      <c r="BO527">
        <v>16.72798571428572</v>
      </c>
      <c r="BP527">
        <v>600.0211785714285</v>
      </c>
      <c r="BQ527">
        <v>97.52189999999999</v>
      </c>
      <c r="BR527">
        <v>0.1000532</v>
      </c>
      <c r="BS527">
        <v>25.38194642857143</v>
      </c>
      <c r="BT527">
        <v>25.03004285714286</v>
      </c>
      <c r="BU527">
        <v>999.9000000000002</v>
      </c>
      <c r="BV527">
        <v>0</v>
      </c>
      <c r="BW527">
        <v>0</v>
      </c>
      <c r="BX527">
        <v>9992.964642857143</v>
      </c>
      <c r="BY527">
        <v>0</v>
      </c>
      <c r="BZ527">
        <v>87.16534285714286</v>
      </c>
      <c r="CA527">
        <v>-26.54286428571428</v>
      </c>
      <c r="CB527">
        <v>369.5163214285714</v>
      </c>
      <c r="CC527">
        <v>395.6123214285714</v>
      </c>
      <c r="CD527">
        <v>2.2275375</v>
      </c>
      <c r="CE527">
        <v>389.91125</v>
      </c>
      <c r="CF527">
        <v>14.41026071428571</v>
      </c>
      <c r="CG527">
        <v>1.622550714285714</v>
      </c>
      <c r="CH527">
        <v>1.405316071428572</v>
      </c>
      <c r="CI527">
        <v>14.17463571428571</v>
      </c>
      <c r="CJ527">
        <v>11.97512142857143</v>
      </c>
      <c r="CK527">
        <v>1599.973571428571</v>
      </c>
      <c r="CL527">
        <v>0.6920029285714284</v>
      </c>
      <c r="CM527">
        <v>0.3079970714285714</v>
      </c>
      <c r="CN527">
        <v>0</v>
      </c>
      <c r="CO527">
        <v>2.361496428571429</v>
      </c>
      <c r="CP527">
        <v>0</v>
      </c>
      <c r="CQ527">
        <v>8554.224285714286</v>
      </c>
      <c r="CR527">
        <v>13789.97857142857</v>
      </c>
      <c r="CS527">
        <v>37.312</v>
      </c>
      <c r="CT527">
        <v>38.562</v>
      </c>
      <c r="CU527">
        <v>37.88607142857143</v>
      </c>
      <c r="CV527">
        <v>36.937</v>
      </c>
      <c r="CW527">
        <v>36.75</v>
      </c>
      <c r="CX527">
        <v>1107.186785714286</v>
      </c>
      <c r="CY527">
        <v>492.7867857142857</v>
      </c>
      <c r="CZ527">
        <v>0</v>
      </c>
      <c r="DA527">
        <v>1728495996.4</v>
      </c>
      <c r="DB527">
        <v>0</v>
      </c>
      <c r="DC527">
        <v>1728490956.5</v>
      </c>
      <c r="DD527" t="s">
        <v>362</v>
      </c>
      <c r="DE527">
        <v>1728490952.5</v>
      </c>
      <c r="DF527">
        <v>1728490956.5</v>
      </c>
      <c r="DG527">
        <v>1</v>
      </c>
      <c r="DH527">
        <v>-0.065</v>
      </c>
      <c r="DI527">
        <v>-0.008</v>
      </c>
      <c r="DJ527">
        <v>-3.246</v>
      </c>
      <c r="DK527">
        <v>-0.091</v>
      </c>
      <c r="DL527">
        <v>52</v>
      </c>
      <c r="DM527">
        <v>15</v>
      </c>
      <c r="DN527">
        <v>0.25</v>
      </c>
      <c r="DO527">
        <v>0.13</v>
      </c>
      <c r="DP527">
        <v>-26.24617</v>
      </c>
      <c r="DQ527">
        <v>-5.434518574108786</v>
      </c>
      <c r="DR527">
        <v>0.5257653179889293</v>
      </c>
      <c r="DS527">
        <v>0</v>
      </c>
      <c r="DT527">
        <v>2.23361</v>
      </c>
      <c r="DU527">
        <v>-0.1006718949343323</v>
      </c>
      <c r="DV527">
        <v>0.009726114589084388</v>
      </c>
      <c r="DW527">
        <v>0</v>
      </c>
      <c r="DX527">
        <v>0</v>
      </c>
      <c r="DY527">
        <v>2</v>
      </c>
      <c r="DZ527" t="s">
        <v>386</v>
      </c>
      <c r="EA527">
        <v>3.22957</v>
      </c>
      <c r="EB527">
        <v>2.70419</v>
      </c>
      <c r="EC527">
        <v>0.0953701</v>
      </c>
      <c r="ED527">
        <v>0.0997565</v>
      </c>
      <c r="EE527">
        <v>0.0860157</v>
      </c>
      <c r="EF527">
        <v>0.0776493</v>
      </c>
      <c r="EG527">
        <v>29650.8</v>
      </c>
      <c r="EH527">
        <v>28727</v>
      </c>
      <c r="EI527">
        <v>31397.9</v>
      </c>
      <c r="EJ527">
        <v>30260.6</v>
      </c>
      <c r="EK527">
        <v>38444.3</v>
      </c>
      <c r="EL527">
        <v>36907.5</v>
      </c>
      <c r="EM527">
        <v>44008.7</v>
      </c>
      <c r="EN527">
        <v>42253.9</v>
      </c>
      <c r="EO527">
        <v>2.10515</v>
      </c>
      <c r="EP527">
        <v>1.83335</v>
      </c>
      <c r="EQ527">
        <v>0.0195839</v>
      </c>
      <c r="ER527">
        <v>0</v>
      </c>
      <c r="ES527">
        <v>24.7108</v>
      </c>
      <c r="ET527">
        <v>999.9</v>
      </c>
      <c r="EU527">
        <v>69.90000000000001</v>
      </c>
      <c r="EV527">
        <v>26.4</v>
      </c>
      <c r="EW527">
        <v>24.766</v>
      </c>
      <c r="EX527">
        <v>61.6301</v>
      </c>
      <c r="EY527">
        <v>24.3189</v>
      </c>
      <c r="EZ527">
        <v>1</v>
      </c>
      <c r="FA527">
        <v>0.0681301</v>
      </c>
      <c r="FB527">
        <v>2.30043</v>
      </c>
      <c r="FC527">
        <v>20.1836</v>
      </c>
      <c r="FD527">
        <v>5.21669</v>
      </c>
      <c r="FE527">
        <v>11.998</v>
      </c>
      <c r="FF527">
        <v>4.9638</v>
      </c>
      <c r="FG527">
        <v>3.2955</v>
      </c>
      <c r="FH527">
        <v>9999</v>
      </c>
      <c r="FI527">
        <v>9999</v>
      </c>
      <c r="FJ527">
        <v>9999</v>
      </c>
      <c r="FK527">
        <v>149.4</v>
      </c>
      <c r="FL527">
        <v>4.97097</v>
      </c>
      <c r="FM527">
        <v>1.86769</v>
      </c>
      <c r="FN527">
        <v>1.85904</v>
      </c>
      <c r="FO527">
        <v>1.8652</v>
      </c>
      <c r="FP527">
        <v>1.8631</v>
      </c>
      <c r="FQ527">
        <v>1.86447</v>
      </c>
      <c r="FR527">
        <v>1.85989</v>
      </c>
      <c r="FS527">
        <v>1.86401</v>
      </c>
      <c r="FT527">
        <v>0</v>
      </c>
      <c r="FU527">
        <v>0</v>
      </c>
      <c r="FV527">
        <v>0</v>
      </c>
      <c r="FW527">
        <v>0</v>
      </c>
      <c r="FX527" t="s">
        <v>364</v>
      </c>
      <c r="FY527" t="s">
        <v>365</v>
      </c>
      <c r="FZ527" t="s">
        <v>366</v>
      </c>
      <c r="GA527" t="s">
        <v>366</v>
      </c>
      <c r="GB527" t="s">
        <v>366</v>
      </c>
      <c r="GC527" t="s">
        <v>366</v>
      </c>
      <c r="GD527">
        <v>0</v>
      </c>
      <c r="GE527">
        <v>100</v>
      </c>
      <c r="GF527">
        <v>100</v>
      </c>
      <c r="GG527">
        <v>-5.488</v>
      </c>
      <c r="GH527">
        <v>-0.0902</v>
      </c>
      <c r="GI527">
        <v>-2.868309889394353</v>
      </c>
      <c r="GJ527">
        <v>-0.006773961979547998</v>
      </c>
      <c r="GK527">
        <v>-8.296070481250098E-08</v>
      </c>
      <c r="GL527">
        <v>3.322967193956903E-10</v>
      </c>
      <c r="GM527">
        <v>-0.07871069313407227</v>
      </c>
      <c r="GN527">
        <v>-0.00208336341840114</v>
      </c>
      <c r="GO527">
        <v>8.801746095907445E-05</v>
      </c>
      <c r="GP527">
        <v>-2.677693255255651E-07</v>
      </c>
      <c r="GQ527">
        <v>3</v>
      </c>
      <c r="GR527">
        <v>2052</v>
      </c>
      <c r="GS527">
        <v>2</v>
      </c>
      <c r="GT527">
        <v>18</v>
      </c>
      <c r="GU527">
        <v>83.09999999999999</v>
      </c>
      <c r="GV527">
        <v>83.09999999999999</v>
      </c>
      <c r="GW527">
        <v>1.12427</v>
      </c>
      <c r="GX527">
        <v>2.39014</v>
      </c>
      <c r="GY527">
        <v>1.44775</v>
      </c>
      <c r="GZ527">
        <v>2.32056</v>
      </c>
      <c r="HA527">
        <v>1.55151</v>
      </c>
      <c r="HB527">
        <v>2.2876</v>
      </c>
      <c r="HC527">
        <v>31.8707</v>
      </c>
      <c r="HD527">
        <v>14.1495</v>
      </c>
      <c r="HE527">
        <v>18</v>
      </c>
      <c r="HF527">
        <v>593.9349999999999</v>
      </c>
      <c r="HG527">
        <v>423.08</v>
      </c>
      <c r="HH527">
        <v>21.6414</v>
      </c>
      <c r="HI527">
        <v>27.7944</v>
      </c>
      <c r="HJ527">
        <v>30.0006</v>
      </c>
      <c r="HK527">
        <v>27.7403</v>
      </c>
      <c r="HL527">
        <v>27.6691</v>
      </c>
      <c r="HM527">
        <v>22.5447</v>
      </c>
      <c r="HN527">
        <v>48.8143</v>
      </c>
      <c r="HO527">
        <v>0</v>
      </c>
      <c r="HP527">
        <v>21.6319</v>
      </c>
      <c r="HQ527">
        <v>425.995</v>
      </c>
      <c r="HR527">
        <v>14.371</v>
      </c>
      <c r="HS527">
        <v>99.64709999999999</v>
      </c>
      <c r="HT527">
        <v>100.968</v>
      </c>
    </row>
    <row r="528" spans="1:228">
      <c r="A528">
        <v>512</v>
      </c>
      <c r="B528">
        <v>1728495944.6</v>
      </c>
      <c r="C528">
        <v>5007.099999904633</v>
      </c>
      <c r="D528" t="s">
        <v>1395</v>
      </c>
      <c r="E528" t="s">
        <v>1396</v>
      </c>
      <c r="F528">
        <v>5</v>
      </c>
      <c r="G528" t="s">
        <v>357</v>
      </c>
      <c r="H528" t="s">
        <v>1090</v>
      </c>
      <c r="I528" t="s">
        <v>359</v>
      </c>
      <c r="J528" t="s">
        <v>1330</v>
      </c>
      <c r="K528">
        <v>1728495937.1</v>
      </c>
      <c r="L528">
        <f>(M528)/1000</f>
        <v>0</v>
      </c>
      <c r="M528">
        <f>IF(BH528, AP528, AJ528)</f>
        <v>0</v>
      </c>
      <c r="N528">
        <f>IF(BH528, AK528, AI528)</f>
        <v>0</v>
      </c>
      <c r="O528">
        <f>BJ528 - IF(AW528&gt;1, N528*BD528*100.0/(AY528), 0)</f>
        <v>0</v>
      </c>
      <c r="P528">
        <f>((V528-L528/2)*O528-N528)/(V528+L528/2)</f>
        <v>0</v>
      </c>
      <c r="Q528">
        <f>P528*(BQ528+BR528)/1000.0</f>
        <v>0</v>
      </c>
      <c r="R528">
        <f>(BJ528 - IF(AW528&gt;1, N528*BD528*100.0/(AY528), 0))*(BQ528+BR528)/1000.0</f>
        <v>0</v>
      </c>
      <c r="S528">
        <f>2.0/((1/U528-1/T528)+SIGN(U528)*SQRT((1/U528-1/T528)*(1/U528-1/T528) + 4*BE528/((BE528+1)*(BE528+1))*(2*1/U528*1/T528-1/T528*1/T528)))</f>
        <v>0</v>
      </c>
      <c r="T528">
        <f>IF(LEFT(BF528,1)&lt;&gt;"0",IF(LEFT(BF528,1)="1",3.0,BG528),$D$5+$E$5*(BX528*BQ528/($K$5*1000))+$F$5*(BX528*BQ528/($K$5*1000))*MAX(MIN(BD528,$J$5),$I$5)*MAX(MIN(BD528,$J$5),$I$5)+$G$5*MAX(MIN(BD528,$J$5),$I$5)*(BX528*BQ528/($K$5*1000))+$H$5*(BX528*BQ528/($K$5*1000))*(BX528*BQ528/($K$5*1000)))</f>
        <v>0</v>
      </c>
      <c r="U528">
        <f>L528*(1000-(1000*0.61365*exp(17.502*Y528/(240.97+Y528))/(BQ528+BR528)+BL528)/2)/(1000*0.61365*exp(17.502*Y528/(240.97+Y528))/(BQ528+BR528)-BL528)</f>
        <v>0</v>
      </c>
      <c r="V528">
        <f>1/((BE528+1)/(S528/1.6)+1/(T528/1.37)) + BE528/((BE528+1)/(S528/1.6) + BE528/(T528/1.37))</f>
        <v>0</v>
      </c>
      <c r="W528">
        <f>(AZ528*BC528)</f>
        <v>0</v>
      </c>
      <c r="X528">
        <f>(BS528+(W528+2*0.95*5.67E-8*(((BS528+$B$7)+273)^4-(BS528+273)^4)-44100*L528)/(1.84*29.3*T528+8*0.95*5.67E-8*(BS528+273)^3))</f>
        <v>0</v>
      </c>
      <c r="Y528">
        <f>($C$7*BT528+$D$7*BU528+$E$7*X528)</f>
        <v>0</v>
      </c>
      <c r="Z528">
        <f>0.61365*exp(17.502*Y528/(240.97+Y528))</f>
        <v>0</v>
      </c>
      <c r="AA528">
        <f>(AB528/AC528*100)</f>
        <v>0</v>
      </c>
      <c r="AB528">
        <f>BL528*(BQ528+BR528)/1000</f>
        <v>0</v>
      </c>
      <c r="AC528">
        <f>0.61365*exp(17.502*BS528/(240.97+BS528))</f>
        <v>0</v>
      </c>
      <c r="AD528">
        <f>(Z528-BL528*(BQ528+BR528)/1000)</f>
        <v>0</v>
      </c>
      <c r="AE528">
        <f>(-L528*44100)</f>
        <v>0</v>
      </c>
      <c r="AF528">
        <f>2*29.3*T528*0.92*(BS528-Y528)</f>
        <v>0</v>
      </c>
      <c r="AG528">
        <f>2*0.95*5.67E-8*(((BS528+$B$7)+273)^4-(Y528+273)^4)</f>
        <v>0</v>
      </c>
      <c r="AH528">
        <f>W528+AG528+AE528+AF528</f>
        <v>0</v>
      </c>
      <c r="AI528">
        <f>BP528*AW528*(BK528-BJ528*(1000-AW528*BM528)/(1000-AW528*BL528))/(100*BD528)</f>
        <v>0</v>
      </c>
      <c r="AJ528">
        <f>1000*BP528*AW528*(BL528-BM528)/(100*BD528*(1000-AW528*BL528))</f>
        <v>0</v>
      </c>
      <c r="AK528">
        <f>(AL528 - AM528 - BQ528*1E3/(8.314*(BS528+273.15)) * AO528/BP528 * AN528) * BP528/(100*BD528) * (1000 - BM528)/1000</f>
        <v>0</v>
      </c>
      <c r="AL528">
        <v>422.1001302814785</v>
      </c>
      <c r="AM528">
        <v>399.8959515151512</v>
      </c>
      <c r="AN528">
        <v>2.47787287177949</v>
      </c>
      <c r="AO528">
        <v>66.78338051299083</v>
      </c>
      <c r="AP528">
        <f>(AR528 - AQ528 + BQ528*1E3/(8.314*(BS528+273.15)) * AT528/BP528 * AS528) * BP528/(100*BD528) * 1000/(1000 - AR528)</f>
        <v>0</v>
      </c>
      <c r="AQ528">
        <v>14.4251326095375</v>
      </c>
      <c r="AR528">
        <v>16.63629696969697</v>
      </c>
      <c r="AS528">
        <v>2.568102235532585E-06</v>
      </c>
      <c r="AT528">
        <v>79.57190489218569</v>
      </c>
      <c r="AU528">
        <v>0</v>
      </c>
      <c r="AV528">
        <v>0</v>
      </c>
      <c r="AW528">
        <f>IF(AU528*$H$13&gt;=AY528,1.0,(AY528/(AY528-AU528*$H$13)))</f>
        <v>0</v>
      </c>
      <c r="AX528">
        <f>(AW528-1)*100</f>
        <v>0</v>
      </c>
      <c r="AY528">
        <f>MAX(0,($B$13+$C$13*BX528)/(1+$D$13*BX528)*BQ528/(BS528+273)*$E$13)</f>
        <v>0</v>
      </c>
      <c r="AZ528">
        <f>$B$11*BY528+$C$11*BZ528+$F$11*CK528*(1-CN528)</f>
        <v>0</v>
      </c>
      <c r="BA528">
        <f>AZ528*BB528</f>
        <v>0</v>
      </c>
      <c r="BB528">
        <f>($B$11*$D$9+$C$11*$D$9+$F$11*((CX528+CP528)/MAX(CX528+CP528+CY528, 0.1)*$I$9+CY528/MAX(CX528+CP528+CY528, 0.1)*$J$9))/($B$11+$C$11+$F$11)</f>
        <v>0</v>
      </c>
      <c r="BC528">
        <f>($B$11*$K$9+$C$11*$K$9+$F$11*((CX528+CP528)/MAX(CX528+CP528+CY528, 0.1)*$P$9+CY528/MAX(CX528+CP528+CY528, 0.1)*$Q$9))/($B$11+$C$11+$F$11)</f>
        <v>0</v>
      </c>
      <c r="BD528">
        <v>6</v>
      </c>
      <c r="BE528">
        <v>0.5</v>
      </c>
      <c r="BF528" t="s">
        <v>361</v>
      </c>
      <c r="BG528">
        <v>2</v>
      </c>
      <c r="BH528" t="b">
        <v>1</v>
      </c>
      <c r="BI528">
        <v>1728495937.1</v>
      </c>
      <c r="BJ528">
        <v>376.2071481481481</v>
      </c>
      <c r="BK528">
        <v>403.2288518518519</v>
      </c>
      <c r="BL528">
        <v>16.63727037037037</v>
      </c>
      <c r="BM528">
        <v>14.41804444444445</v>
      </c>
      <c r="BN528">
        <v>381.6544074074073</v>
      </c>
      <c r="BO528">
        <v>16.72745555555556</v>
      </c>
      <c r="BP528">
        <v>600.0114074074073</v>
      </c>
      <c r="BQ528">
        <v>97.52233333333332</v>
      </c>
      <c r="BR528">
        <v>0.1000678962962963</v>
      </c>
      <c r="BS528">
        <v>25.37831111111111</v>
      </c>
      <c r="BT528">
        <v>25.03070370370371</v>
      </c>
      <c r="BU528">
        <v>999.9000000000001</v>
      </c>
      <c r="BV528">
        <v>0</v>
      </c>
      <c r="BW528">
        <v>0</v>
      </c>
      <c r="BX528">
        <v>9983.977777777778</v>
      </c>
      <c r="BY528">
        <v>0</v>
      </c>
      <c r="BZ528">
        <v>87.25635555555554</v>
      </c>
      <c r="CA528">
        <v>-27.02167777777778</v>
      </c>
      <c r="CB528">
        <v>382.5721481481482</v>
      </c>
      <c r="CC528">
        <v>409.1278518518518</v>
      </c>
      <c r="CD528">
        <v>2.219217777777778</v>
      </c>
      <c r="CE528">
        <v>403.2288518518519</v>
      </c>
      <c r="CF528">
        <v>14.41804444444445</v>
      </c>
      <c r="CG528">
        <v>1.622506296296296</v>
      </c>
      <c r="CH528">
        <v>1.406081481481481</v>
      </c>
      <c r="CI528">
        <v>14.17421481481482</v>
      </c>
      <c r="CJ528">
        <v>11.98338148148148</v>
      </c>
      <c r="CK528">
        <v>1599.992222222223</v>
      </c>
      <c r="CL528">
        <v>0.6920029629629629</v>
      </c>
      <c r="CM528">
        <v>0.3079970370370371</v>
      </c>
      <c r="CN528">
        <v>0</v>
      </c>
      <c r="CO528">
        <v>2.375018518518519</v>
      </c>
      <c r="CP528">
        <v>0</v>
      </c>
      <c r="CQ528">
        <v>8560.28074074074</v>
      </c>
      <c r="CR528">
        <v>13790.12592592593</v>
      </c>
      <c r="CS528">
        <v>37.312</v>
      </c>
      <c r="CT528">
        <v>38.5597037037037</v>
      </c>
      <c r="CU528">
        <v>37.87959259259259</v>
      </c>
      <c r="CV528">
        <v>36.937</v>
      </c>
      <c r="CW528">
        <v>36.75</v>
      </c>
      <c r="CX528">
        <v>1107.19962962963</v>
      </c>
      <c r="CY528">
        <v>492.7925925925926</v>
      </c>
      <c r="CZ528">
        <v>0</v>
      </c>
      <c r="DA528">
        <v>1728496001.2</v>
      </c>
      <c r="DB528">
        <v>0</v>
      </c>
      <c r="DC528">
        <v>1728490956.5</v>
      </c>
      <c r="DD528" t="s">
        <v>362</v>
      </c>
      <c r="DE528">
        <v>1728490952.5</v>
      </c>
      <c r="DF528">
        <v>1728490956.5</v>
      </c>
      <c r="DG528">
        <v>1</v>
      </c>
      <c r="DH528">
        <v>-0.065</v>
      </c>
      <c r="DI528">
        <v>-0.008</v>
      </c>
      <c r="DJ528">
        <v>-3.246</v>
      </c>
      <c r="DK528">
        <v>-0.091</v>
      </c>
      <c r="DL528">
        <v>52</v>
      </c>
      <c r="DM528">
        <v>15</v>
      </c>
      <c r="DN528">
        <v>0.25</v>
      </c>
      <c r="DO528">
        <v>0.13</v>
      </c>
      <c r="DP528">
        <v>-26.7591875</v>
      </c>
      <c r="DQ528">
        <v>-5.403592120075071</v>
      </c>
      <c r="DR528">
        <v>0.5229628960009971</v>
      </c>
      <c r="DS528">
        <v>0</v>
      </c>
      <c r="DT528">
        <v>2.223589</v>
      </c>
      <c r="DU528">
        <v>-0.09614679174484425</v>
      </c>
      <c r="DV528">
        <v>0.009311674607716938</v>
      </c>
      <c r="DW528">
        <v>1</v>
      </c>
      <c r="DX528">
        <v>1</v>
      </c>
      <c r="DY528">
        <v>2</v>
      </c>
      <c r="DZ528" t="s">
        <v>363</v>
      </c>
      <c r="EA528">
        <v>3.22956</v>
      </c>
      <c r="EB528">
        <v>2.70427</v>
      </c>
      <c r="EC528">
        <v>0.0976897</v>
      </c>
      <c r="ED528">
        <v>0.102071</v>
      </c>
      <c r="EE528">
        <v>0.08601689999999999</v>
      </c>
      <c r="EF528">
        <v>0.07764020000000001</v>
      </c>
      <c r="EG528">
        <v>29575.2</v>
      </c>
      <c r="EH528">
        <v>28652.5</v>
      </c>
      <c r="EI528">
        <v>31398.3</v>
      </c>
      <c r="EJ528">
        <v>30260</v>
      </c>
      <c r="EK528">
        <v>38444.7</v>
      </c>
      <c r="EL528">
        <v>36907.1</v>
      </c>
      <c r="EM528">
        <v>44009</v>
      </c>
      <c r="EN528">
        <v>42253</v>
      </c>
      <c r="EO528">
        <v>2.1055</v>
      </c>
      <c r="EP528">
        <v>1.83272</v>
      </c>
      <c r="EQ528">
        <v>0.0190251</v>
      </c>
      <c r="ER528">
        <v>0</v>
      </c>
      <c r="ES528">
        <v>24.7149</v>
      </c>
      <c r="ET528">
        <v>999.9</v>
      </c>
      <c r="EU528">
        <v>69.90000000000001</v>
      </c>
      <c r="EV528">
        <v>26.4</v>
      </c>
      <c r="EW528">
        <v>24.7632</v>
      </c>
      <c r="EX528">
        <v>60.9501</v>
      </c>
      <c r="EY528">
        <v>24.5633</v>
      </c>
      <c r="EZ528">
        <v>1</v>
      </c>
      <c r="FA528">
        <v>0.0686509</v>
      </c>
      <c r="FB528">
        <v>2.31365</v>
      </c>
      <c r="FC528">
        <v>20.1835</v>
      </c>
      <c r="FD528">
        <v>5.21729</v>
      </c>
      <c r="FE528">
        <v>11.998</v>
      </c>
      <c r="FF528">
        <v>4.96405</v>
      </c>
      <c r="FG528">
        <v>3.29563</v>
      </c>
      <c r="FH528">
        <v>9999</v>
      </c>
      <c r="FI528">
        <v>9999</v>
      </c>
      <c r="FJ528">
        <v>9999</v>
      </c>
      <c r="FK528">
        <v>149.4</v>
      </c>
      <c r="FL528">
        <v>4.97094</v>
      </c>
      <c r="FM528">
        <v>1.86768</v>
      </c>
      <c r="FN528">
        <v>1.85905</v>
      </c>
      <c r="FO528">
        <v>1.86521</v>
      </c>
      <c r="FP528">
        <v>1.8631</v>
      </c>
      <c r="FQ528">
        <v>1.86447</v>
      </c>
      <c r="FR528">
        <v>1.85989</v>
      </c>
      <c r="FS528">
        <v>1.86401</v>
      </c>
      <c r="FT528">
        <v>0</v>
      </c>
      <c r="FU528">
        <v>0</v>
      </c>
      <c r="FV528">
        <v>0</v>
      </c>
      <c r="FW528">
        <v>0</v>
      </c>
      <c r="FX528" t="s">
        <v>364</v>
      </c>
      <c r="FY528" t="s">
        <v>365</v>
      </c>
      <c r="FZ528" t="s">
        <v>366</v>
      </c>
      <c r="GA528" t="s">
        <v>366</v>
      </c>
      <c r="GB528" t="s">
        <v>366</v>
      </c>
      <c r="GC528" t="s">
        <v>366</v>
      </c>
      <c r="GD528">
        <v>0</v>
      </c>
      <c r="GE528">
        <v>100</v>
      </c>
      <c r="GF528">
        <v>100</v>
      </c>
      <c r="GG528">
        <v>-5.571</v>
      </c>
      <c r="GH528">
        <v>-0.0902</v>
      </c>
      <c r="GI528">
        <v>-2.868309889394353</v>
      </c>
      <c r="GJ528">
        <v>-0.006773961979547998</v>
      </c>
      <c r="GK528">
        <v>-8.296070481250098E-08</v>
      </c>
      <c r="GL528">
        <v>3.322967193956903E-10</v>
      </c>
      <c r="GM528">
        <v>-0.07871069313407227</v>
      </c>
      <c r="GN528">
        <v>-0.00208336341840114</v>
      </c>
      <c r="GO528">
        <v>8.801746095907445E-05</v>
      </c>
      <c r="GP528">
        <v>-2.677693255255651E-07</v>
      </c>
      <c r="GQ528">
        <v>3</v>
      </c>
      <c r="GR528">
        <v>2052</v>
      </c>
      <c r="GS528">
        <v>2</v>
      </c>
      <c r="GT528">
        <v>18</v>
      </c>
      <c r="GU528">
        <v>83.2</v>
      </c>
      <c r="GV528">
        <v>83.09999999999999</v>
      </c>
      <c r="GW528">
        <v>1.1499</v>
      </c>
      <c r="GX528">
        <v>2.39624</v>
      </c>
      <c r="GY528">
        <v>1.44897</v>
      </c>
      <c r="GZ528">
        <v>2.32056</v>
      </c>
      <c r="HA528">
        <v>1.55151</v>
      </c>
      <c r="HB528">
        <v>2.31445</v>
      </c>
      <c r="HC528">
        <v>31.8927</v>
      </c>
      <c r="HD528">
        <v>14.1495</v>
      </c>
      <c r="HE528">
        <v>18</v>
      </c>
      <c r="HF528">
        <v>594.24</v>
      </c>
      <c r="HG528">
        <v>422.767</v>
      </c>
      <c r="HH528">
        <v>21.6114</v>
      </c>
      <c r="HI528">
        <v>27.8003</v>
      </c>
      <c r="HJ528">
        <v>30.0006</v>
      </c>
      <c r="HK528">
        <v>27.7462</v>
      </c>
      <c r="HL528">
        <v>27.6761</v>
      </c>
      <c r="HM528">
        <v>23.1077</v>
      </c>
      <c r="HN528">
        <v>49.0885</v>
      </c>
      <c r="HO528">
        <v>0</v>
      </c>
      <c r="HP528">
        <v>21.6024</v>
      </c>
      <c r="HQ528">
        <v>441.062</v>
      </c>
      <c r="HR528">
        <v>14.3777</v>
      </c>
      <c r="HS528">
        <v>99.6482</v>
      </c>
      <c r="HT528">
        <v>100.966</v>
      </c>
    </row>
    <row r="529" spans="1:228">
      <c r="A529">
        <v>513</v>
      </c>
      <c r="B529">
        <v>1728495949.6</v>
      </c>
      <c r="C529">
        <v>5012.099999904633</v>
      </c>
      <c r="D529" t="s">
        <v>1397</v>
      </c>
      <c r="E529" t="s">
        <v>1398</v>
      </c>
      <c r="F529">
        <v>5</v>
      </c>
      <c r="G529" t="s">
        <v>357</v>
      </c>
      <c r="H529" t="s">
        <v>1090</v>
      </c>
      <c r="I529" t="s">
        <v>359</v>
      </c>
      <c r="J529" t="s">
        <v>1330</v>
      </c>
      <c r="K529">
        <v>1728495941.814285</v>
      </c>
      <c r="L529">
        <f>(M529)/1000</f>
        <v>0</v>
      </c>
      <c r="M529">
        <f>IF(BH529, AP529, AJ529)</f>
        <v>0</v>
      </c>
      <c r="N529">
        <f>IF(BH529, AK529, AI529)</f>
        <v>0</v>
      </c>
      <c r="O529">
        <f>BJ529 - IF(AW529&gt;1, N529*BD529*100.0/(AY529), 0)</f>
        <v>0</v>
      </c>
      <c r="P529">
        <f>((V529-L529/2)*O529-N529)/(V529+L529/2)</f>
        <v>0</v>
      </c>
      <c r="Q529">
        <f>P529*(BQ529+BR529)/1000.0</f>
        <v>0</v>
      </c>
      <c r="R529">
        <f>(BJ529 - IF(AW529&gt;1, N529*BD529*100.0/(AY529), 0))*(BQ529+BR529)/1000.0</f>
        <v>0</v>
      </c>
      <c r="S529">
        <f>2.0/((1/U529-1/T529)+SIGN(U529)*SQRT((1/U529-1/T529)*(1/U529-1/T529) + 4*BE529/((BE529+1)*(BE529+1))*(2*1/U529*1/T529-1/T529*1/T529)))</f>
        <v>0</v>
      </c>
      <c r="T529">
        <f>IF(LEFT(BF529,1)&lt;&gt;"0",IF(LEFT(BF529,1)="1",3.0,BG529),$D$5+$E$5*(BX529*BQ529/($K$5*1000))+$F$5*(BX529*BQ529/($K$5*1000))*MAX(MIN(BD529,$J$5),$I$5)*MAX(MIN(BD529,$J$5),$I$5)+$G$5*MAX(MIN(BD529,$J$5),$I$5)*(BX529*BQ529/($K$5*1000))+$H$5*(BX529*BQ529/($K$5*1000))*(BX529*BQ529/($K$5*1000)))</f>
        <v>0</v>
      </c>
      <c r="U529">
        <f>L529*(1000-(1000*0.61365*exp(17.502*Y529/(240.97+Y529))/(BQ529+BR529)+BL529)/2)/(1000*0.61365*exp(17.502*Y529/(240.97+Y529))/(BQ529+BR529)-BL529)</f>
        <v>0</v>
      </c>
      <c r="V529">
        <f>1/((BE529+1)/(S529/1.6)+1/(T529/1.37)) + BE529/((BE529+1)/(S529/1.6) + BE529/(T529/1.37))</f>
        <v>0</v>
      </c>
      <c r="W529">
        <f>(AZ529*BC529)</f>
        <v>0</v>
      </c>
      <c r="X529">
        <f>(BS529+(W529+2*0.95*5.67E-8*(((BS529+$B$7)+273)^4-(BS529+273)^4)-44100*L529)/(1.84*29.3*T529+8*0.95*5.67E-8*(BS529+273)^3))</f>
        <v>0</v>
      </c>
      <c r="Y529">
        <f>($C$7*BT529+$D$7*BU529+$E$7*X529)</f>
        <v>0</v>
      </c>
      <c r="Z529">
        <f>0.61365*exp(17.502*Y529/(240.97+Y529))</f>
        <v>0</v>
      </c>
      <c r="AA529">
        <f>(AB529/AC529*100)</f>
        <v>0</v>
      </c>
      <c r="AB529">
        <f>BL529*(BQ529+BR529)/1000</f>
        <v>0</v>
      </c>
      <c r="AC529">
        <f>0.61365*exp(17.502*BS529/(240.97+BS529))</f>
        <v>0</v>
      </c>
      <c r="AD529">
        <f>(Z529-BL529*(BQ529+BR529)/1000)</f>
        <v>0</v>
      </c>
      <c r="AE529">
        <f>(-L529*44100)</f>
        <v>0</v>
      </c>
      <c r="AF529">
        <f>2*29.3*T529*0.92*(BS529-Y529)</f>
        <v>0</v>
      </c>
      <c r="AG529">
        <f>2*0.95*5.67E-8*(((BS529+$B$7)+273)^4-(Y529+273)^4)</f>
        <v>0</v>
      </c>
      <c r="AH529">
        <f>W529+AG529+AE529+AF529</f>
        <v>0</v>
      </c>
      <c r="AI529">
        <f>BP529*AW529*(BK529-BJ529*(1000-AW529*BM529)/(1000-AW529*BL529))/(100*BD529)</f>
        <v>0</v>
      </c>
      <c r="AJ529">
        <f>1000*BP529*AW529*(BL529-BM529)/(100*BD529*(1000-AW529*BL529))</f>
        <v>0</v>
      </c>
      <c r="AK529">
        <f>(AL529 - AM529 - BQ529*1E3/(8.314*(BS529+273.15)) * AO529/BP529 * AN529) * BP529/(100*BD529) * (1000 - BM529)/1000</f>
        <v>0</v>
      </c>
      <c r="AL529">
        <v>434.8081590940079</v>
      </c>
      <c r="AM529">
        <v>412.1383212121211</v>
      </c>
      <c r="AN529">
        <v>2.451695733838678</v>
      </c>
      <c r="AO529">
        <v>66.78338051299083</v>
      </c>
      <c r="AP529">
        <f>(AR529 - AQ529 + BQ529*1E3/(8.314*(BS529+273.15)) * AT529/BP529 * AS529) * BP529/(100*BD529) * 1000/(1000 - AR529)</f>
        <v>0</v>
      </c>
      <c r="AQ529">
        <v>14.38308036253657</v>
      </c>
      <c r="AR529">
        <v>16.61816484848485</v>
      </c>
      <c r="AS529">
        <v>-3.242778000514198E-05</v>
      </c>
      <c r="AT529">
        <v>79.57190489218569</v>
      </c>
      <c r="AU529">
        <v>0</v>
      </c>
      <c r="AV529">
        <v>0</v>
      </c>
      <c r="AW529">
        <f>IF(AU529*$H$13&gt;=AY529,1.0,(AY529/(AY529-AU529*$H$13)))</f>
        <v>0</v>
      </c>
      <c r="AX529">
        <f>(AW529-1)*100</f>
        <v>0</v>
      </c>
      <c r="AY529">
        <f>MAX(0,($B$13+$C$13*BX529)/(1+$D$13*BX529)*BQ529/(BS529+273)*$E$13)</f>
        <v>0</v>
      </c>
      <c r="AZ529">
        <f>$B$11*BY529+$C$11*BZ529+$F$11*CK529*(1-CN529)</f>
        <v>0</v>
      </c>
      <c r="BA529">
        <f>AZ529*BB529</f>
        <v>0</v>
      </c>
      <c r="BB529">
        <f>($B$11*$D$9+$C$11*$D$9+$F$11*((CX529+CP529)/MAX(CX529+CP529+CY529, 0.1)*$I$9+CY529/MAX(CX529+CP529+CY529, 0.1)*$J$9))/($B$11+$C$11+$F$11)</f>
        <v>0</v>
      </c>
      <c r="BC529">
        <f>($B$11*$K$9+$C$11*$K$9+$F$11*((CX529+CP529)/MAX(CX529+CP529+CY529, 0.1)*$P$9+CY529/MAX(CX529+CP529+CY529, 0.1)*$Q$9))/($B$11+$C$11+$F$11)</f>
        <v>0</v>
      </c>
      <c r="BD529">
        <v>6</v>
      </c>
      <c r="BE529">
        <v>0.5</v>
      </c>
      <c r="BF529" t="s">
        <v>361</v>
      </c>
      <c r="BG529">
        <v>2</v>
      </c>
      <c r="BH529" t="b">
        <v>1</v>
      </c>
      <c r="BI529">
        <v>1728495941.814285</v>
      </c>
      <c r="BJ529">
        <v>387.65475</v>
      </c>
      <c r="BK529">
        <v>415.0815000000001</v>
      </c>
      <c r="BL529">
        <v>16.63462142857143</v>
      </c>
      <c r="BM529">
        <v>14.40743928571428</v>
      </c>
      <c r="BN529">
        <v>393.1790357142858</v>
      </c>
      <c r="BO529">
        <v>16.72480357142857</v>
      </c>
      <c r="BP529">
        <v>599.99175</v>
      </c>
      <c r="BQ529">
        <v>97.52253214285714</v>
      </c>
      <c r="BR529">
        <v>0.10000705</v>
      </c>
      <c r="BS529">
        <v>25.374725</v>
      </c>
      <c r="BT529">
        <v>25.026575</v>
      </c>
      <c r="BU529">
        <v>999.9000000000002</v>
      </c>
      <c r="BV529">
        <v>0</v>
      </c>
      <c r="BW529">
        <v>0</v>
      </c>
      <c r="BX529">
        <v>9988.303571428571</v>
      </c>
      <c r="BY529">
        <v>0</v>
      </c>
      <c r="BZ529">
        <v>87.20573214285714</v>
      </c>
      <c r="CA529">
        <v>-27.42668571428571</v>
      </c>
      <c r="CB529">
        <v>394.2123571428571</v>
      </c>
      <c r="CC529">
        <v>421.1490357142857</v>
      </c>
      <c r="CD529">
        <v>2.227176071428571</v>
      </c>
      <c r="CE529">
        <v>415.0815000000001</v>
      </c>
      <c r="CF529">
        <v>14.40743928571428</v>
      </c>
      <c r="CG529">
        <v>1.622250357142857</v>
      </c>
      <c r="CH529">
        <v>1.405049285714286</v>
      </c>
      <c r="CI529">
        <v>14.17178571428571</v>
      </c>
      <c r="CJ529">
        <v>11.972225</v>
      </c>
      <c r="CK529">
        <v>1600.000357142857</v>
      </c>
      <c r="CL529">
        <v>0.6920054285714287</v>
      </c>
      <c r="CM529">
        <v>0.3079945714285715</v>
      </c>
      <c r="CN529">
        <v>0</v>
      </c>
      <c r="CO529">
        <v>2.225614285714286</v>
      </c>
      <c r="CP529">
        <v>0</v>
      </c>
      <c r="CQ529">
        <v>8562.980714285715</v>
      </c>
      <c r="CR529">
        <v>13790.19642857143</v>
      </c>
      <c r="CS529">
        <v>37.312</v>
      </c>
      <c r="CT529">
        <v>38.54428571428571</v>
      </c>
      <c r="CU529">
        <v>37.87942857142857</v>
      </c>
      <c r="CV529">
        <v>36.937</v>
      </c>
      <c r="CW529">
        <v>36.75</v>
      </c>
      <c r="CX529">
        <v>1107.208928571428</v>
      </c>
      <c r="CY529">
        <v>492.7914285714286</v>
      </c>
      <c r="CZ529">
        <v>0</v>
      </c>
      <c r="DA529">
        <v>1728496006.6</v>
      </c>
      <c r="DB529">
        <v>0</v>
      </c>
      <c r="DC529">
        <v>1728490956.5</v>
      </c>
      <c r="DD529" t="s">
        <v>362</v>
      </c>
      <c r="DE529">
        <v>1728490952.5</v>
      </c>
      <c r="DF529">
        <v>1728490956.5</v>
      </c>
      <c r="DG529">
        <v>1</v>
      </c>
      <c r="DH529">
        <v>-0.065</v>
      </c>
      <c r="DI529">
        <v>-0.008</v>
      </c>
      <c r="DJ529">
        <v>-3.246</v>
      </c>
      <c r="DK529">
        <v>-0.091</v>
      </c>
      <c r="DL529">
        <v>52</v>
      </c>
      <c r="DM529">
        <v>15</v>
      </c>
      <c r="DN529">
        <v>0.25</v>
      </c>
      <c r="DO529">
        <v>0.13</v>
      </c>
      <c r="DP529">
        <v>-27.1386487804878</v>
      </c>
      <c r="DQ529">
        <v>-5.13395121951218</v>
      </c>
      <c r="DR529">
        <v>0.5110623422053948</v>
      </c>
      <c r="DS529">
        <v>0</v>
      </c>
      <c r="DT529">
        <v>2.226011219512195</v>
      </c>
      <c r="DU529">
        <v>0.03991609756097832</v>
      </c>
      <c r="DV529">
        <v>0.0152773797707307</v>
      </c>
      <c r="DW529">
        <v>1</v>
      </c>
      <c r="DX529">
        <v>1</v>
      </c>
      <c r="DY529">
        <v>2</v>
      </c>
      <c r="DZ529" t="s">
        <v>363</v>
      </c>
      <c r="EA529">
        <v>3.22941</v>
      </c>
      <c r="EB529">
        <v>2.70432</v>
      </c>
      <c r="EC529">
        <v>0.0999478</v>
      </c>
      <c r="ED529">
        <v>0.104398</v>
      </c>
      <c r="EE529">
        <v>0.0859306</v>
      </c>
      <c r="EF529">
        <v>0.0773409</v>
      </c>
      <c r="EG529">
        <v>29500.9</v>
      </c>
      <c r="EH529">
        <v>28578.1</v>
      </c>
      <c r="EI529">
        <v>31398</v>
      </c>
      <c r="EJ529">
        <v>30259.9</v>
      </c>
      <c r="EK529">
        <v>38448</v>
      </c>
      <c r="EL529">
        <v>36918.8</v>
      </c>
      <c r="EM529">
        <v>44008.7</v>
      </c>
      <c r="EN529">
        <v>42252.5</v>
      </c>
      <c r="EO529">
        <v>2.10535</v>
      </c>
      <c r="EP529">
        <v>1.83285</v>
      </c>
      <c r="EQ529">
        <v>0.0179596</v>
      </c>
      <c r="ER529">
        <v>0</v>
      </c>
      <c r="ES529">
        <v>24.7175</v>
      </c>
      <c r="ET529">
        <v>999.9</v>
      </c>
      <c r="EU529">
        <v>69.90000000000001</v>
      </c>
      <c r="EV529">
        <v>26.4</v>
      </c>
      <c r="EW529">
        <v>24.7634</v>
      </c>
      <c r="EX529">
        <v>61.4401</v>
      </c>
      <c r="EY529">
        <v>24.6635</v>
      </c>
      <c r="EZ529">
        <v>1</v>
      </c>
      <c r="FA529">
        <v>0.0691235</v>
      </c>
      <c r="FB529">
        <v>2.33407</v>
      </c>
      <c r="FC529">
        <v>20.1854</v>
      </c>
      <c r="FD529">
        <v>5.21744</v>
      </c>
      <c r="FE529">
        <v>11.998</v>
      </c>
      <c r="FF529">
        <v>4.96385</v>
      </c>
      <c r="FG529">
        <v>3.29553</v>
      </c>
      <c r="FH529">
        <v>9999</v>
      </c>
      <c r="FI529">
        <v>9999</v>
      </c>
      <c r="FJ529">
        <v>9999</v>
      </c>
      <c r="FK529">
        <v>149.4</v>
      </c>
      <c r="FL529">
        <v>4.97096</v>
      </c>
      <c r="FM529">
        <v>1.86768</v>
      </c>
      <c r="FN529">
        <v>1.85903</v>
      </c>
      <c r="FO529">
        <v>1.86517</v>
      </c>
      <c r="FP529">
        <v>1.8631</v>
      </c>
      <c r="FQ529">
        <v>1.86447</v>
      </c>
      <c r="FR529">
        <v>1.85989</v>
      </c>
      <c r="FS529">
        <v>1.86401</v>
      </c>
      <c r="FT529">
        <v>0</v>
      </c>
      <c r="FU529">
        <v>0</v>
      </c>
      <c r="FV529">
        <v>0</v>
      </c>
      <c r="FW529">
        <v>0</v>
      </c>
      <c r="FX529" t="s">
        <v>364</v>
      </c>
      <c r="FY529" t="s">
        <v>365</v>
      </c>
      <c r="FZ529" t="s">
        <v>366</v>
      </c>
      <c r="GA529" t="s">
        <v>366</v>
      </c>
      <c r="GB529" t="s">
        <v>366</v>
      </c>
      <c r="GC529" t="s">
        <v>366</v>
      </c>
      <c r="GD529">
        <v>0</v>
      </c>
      <c r="GE529">
        <v>100</v>
      </c>
      <c r="GF529">
        <v>100</v>
      </c>
      <c r="GG529">
        <v>-5.651</v>
      </c>
      <c r="GH529">
        <v>-0.0902</v>
      </c>
      <c r="GI529">
        <v>-2.868309889394353</v>
      </c>
      <c r="GJ529">
        <v>-0.006773961979547998</v>
      </c>
      <c r="GK529">
        <v>-8.296070481250098E-08</v>
      </c>
      <c r="GL529">
        <v>3.322967193956903E-10</v>
      </c>
      <c r="GM529">
        <v>-0.07871069313407227</v>
      </c>
      <c r="GN529">
        <v>-0.00208336341840114</v>
      </c>
      <c r="GO529">
        <v>8.801746095907445E-05</v>
      </c>
      <c r="GP529">
        <v>-2.677693255255651E-07</v>
      </c>
      <c r="GQ529">
        <v>3</v>
      </c>
      <c r="GR529">
        <v>2052</v>
      </c>
      <c r="GS529">
        <v>2</v>
      </c>
      <c r="GT529">
        <v>18</v>
      </c>
      <c r="GU529">
        <v>83.3</v>
      </c>
      <c r="GV529">
        <v>83.2</v>
      </c>
      <c r="GW529">
        <v>1.17798</v>
      </c>
      <c r="GX529">
        <v>2.39014</v>
      </c>
      <c r="GY529">
        <v>1.44775</v>
      </c>
      <c r="GZ529">
        <v>2.32178</v>
      </c>
      <c r="HA529">
        <v>1.55151</v>
      </c>
      <c r="HB529">
        <v>2.38403</v>
      </c>
      <c r="HC529">
        <v>31.8927</v>
      </c>
      <c r="HD529">
        <v>14.1583</v>
      </c>
      <c r="HE529">
        <v>18</v>
      </c>
      <c r="HF529">
        <v>594.193</v>
      </c>
      <c r="HG529">
        <v>422.882</v>
      </c>
      <c r="HH529">
        <v>21.583</v>
      </c>
      <c r="HI529">
        <v>27.8062</v>
      </c>
      <c r="HJ529">
        <v>30.0006</v>
      </c>
      <c r="HK529">
        <v>27.752</v>
      </c>
      <c r="HL529">
        <v>27.6819</v>
      </c>
      <c r="HM529">
        <v>23.617</v>
      </c>
      <c r="HN529">
        <v>49.0885</v>
      </c>
      <c r="HO529">
        <v>0</v>
      </c>
      <c r="HP529">
        <v>21.5727</v>
      </c>
      <c r="HQ529">
        <v>451.081</v>
      </c>
      <c r="HR529">
        <v>14.4168</v>
      </c>
      <c r="HS529">
        <v>99.6473</v>
      </c>
      <c r="HT529">
        <v>100.965</v>
      </c>
    </row>
    <row r="530" spans="1:228">
      <c r="A530">
        <v>514</v>
      </c>
      <c r="B530">
        <v>1728495954.6</v>
      </c>
      <c r="C530">
        <v>5017.099999904633</v>
      </c>
      <c r="D530" t="s">
        <v>1399</v>
      </c>
      <c r="E530" t="s">
        <v>1400</v>
      </c>
      <c r="F530">
        <v>5</v>
      </c>
      <c r="G530" t="s">
        <v>357</v>
      </c>
      <c r="H530" t="s">
        <v>1090</v>
      </c>
      <c r="I530" t="s">
        <v>359</v>
      </c>
      <c r="J530" t="s">
        <v>1330</v>
      </c>
      <c r="K530">
        <v>1728495947.1</v>
      </c>
      <c r="L530">
        <f>(M530)/1000</f>
        <v>0</v>
      </c>
      <c r="M530">
        <f>IF(BH530, AP530, AJ530)</f>
        <v>0</v>
      </c>
      <c r="N530">
        <f>IF(BH530, AK530, AI530)</f>
        <v>0</v>
      </c>
      <c r="O530">
        <f>BJ530 - IF(AW530&gt;1, N530*BD530*100.0/(AY530), 0)</f>
        <v>0</v>
      </c>
      <c r="P530">
        <f>((V530-L530/2)*O530-N530)/(V530+L530/2)</f>
        <v>0</v>
      </c>
      <c r="Q530">
        <f>P530*(BQ530+BR530)/1000.0</f>
        <v>0</v>
      </c>
      <c r="R530">
        <f>(BJ530 - IF(AW530&gt;1, N530*BD530*100.0/(AY530), 0))*(BQ530+BR530)/1000.0</f>
        <v>0</v>
      </c>
      <c r="S530">
        <f>2.0/((1/U530-1/T530)+SIGN(U530)*SQRT((1/U530-1/T530)*(1/U530-1/T530) + 4*BE530/((BE530+1)*(BE530+1))*(2*1/U530*1/T530-1/T530*1/T530)))</f>
        <v>0</v>
      </c>
      <c r="T530">
        <f>IF(LEFT(BF530,1)&lt;&gt;"0",IF(LEFT(BF530,1)="1",3.0,BG530),$D$5+$E$5*(BX530*BQ530/($K$5*1000))+$F$5*(BX530*BQ530/($K$5*1000))*MAX(MIN(BD530,$J$5),$I$5)*MAX(MIN(BD530,$J$5),$I$5)+$G$5*MAX(MIN(BD530,$J$5),$I$5)*(BX530*BQ530/($K$5*1000))+$H$5*(BX530*BQ530/($K$5*1000))*(BX530*BQ530/($K$5*1000)))</f>
        <v>0</v>
      </c>
      <c r="U530">
        <f>L530*(1000-(1000*0.61365*exp(17.502*Y530/(240.97+Y530))/(BQ530+BR530)+BL530)/2)/(1000*0.61365*exp(17.502*Y530/(240.97+Y530))/(BQ530+BR530)-BL530)</f>
        <v>0</v>
      </c>
      <c r="V530">
        <f>1/((BE530+1)/(S530/1.6)+1/(T530/1.37)) + BE530/((BE530+1)/(S530/1.6) + BE530/(T530/1.37))</f>
        <v>0</v>
      </c>
      <c r="W530">
        <f>(AZ530*BC530)</f>
        <v>0</v>
      </c>
      <c r="X530">
        <f>(BS530+(W530+2*0.95*5.67E-8*(((BS530+$B$7)+273)^4-(BS530+273)^4)-44100*L530)/(1.84*29.3*T530+8*0.95*5.67E-8*(BS530+273)^3))</f>
        <v>0</v>
      </c>
      <c r="Y530">
        <f>($C$7*BT530+$D$7*BU530+$E$7*X530)</f>
        <v>0</v>
      </c>
      <c r="Z530">
        <f>0.61365*exp(17.502*Y530/(240.97+Y530))</f>
        <v>0</v>
      </c>
      <c r="AA530">
        <f>(AB530/AC530*100)</f>
        <v>0</v>
      </c>
      <c r="AB530">
        <f>BL530*(BQ530+BR530)/1000</f>
        <v>0</v>
      </c>
      <c r="AC530">
        <f>0.61365*exp(17.502*BS530/(240.97+BS530))</f>
        <v>0</v>
      </c>
      <c r="AD530">
        <f>(Z530-BL530*(BQ530+BR530)/1000)</f>
        <v>0</v>
      </c>
      <c r="AE530">
        <f>(-L530*44100)</f>
        <v>0</v>
      </c>
      <c r="AF530">
        <f>2*29.3*T530*0.92*(BS530-Y530)</f>
        <v>0</v>
      </c>
      <c r="AG530">
        <f>2*0.95*5.67E-8*(((BS530+$B$7)+273)^4-(Y530+273)^4)</f>
        <v>0</v>
      </c>
      <c r="AH530">
        <f>W530+AG530+AE530+AF530</f>
        <v>0</v>
      </c>
      <c r="AI530">
        <f>BP530*AW530*(BK530-BJ530*(1000-AW530*BM530)/(1000-AW530*BL530))/(100*BD530)</f>
        <v>0</v>
      </c>
      <c r="AJ530">
        <f>1000*BP530*AW530*(BL530-BM530)/(100*BD530*(1000-AW530*BL530))</f>
        <v>0</v>
      </c>
      <c r="AK530">
        <f>(AL530 - AM530 - BQ530*1E3/(8.314*(BS530+273.15)) * AO530/BP530 * AN530) * BP530/(100*BD530) * (1000 - BM530)/1000</f>
        <v>0</v>
      </c>
      <c r="AL530">
        <v>447.6637985257675</v>
      </c>
      <c r="AM530">
        <v>424.578715151515</v>
      </c>
      <c r="AN530">
        <v>2.478111450470514</v>
      </c>
      <c r="AO530">
        <v>66.78338051299083</v>
      </c>
      <c r="AP530">
        <f>(AR530 - AQ530 + BQ530*1E3/(8.314*(BS530+273.15)) * AT530/BP530 * AS530) * BP530/(100*BD530) * 1000/(1000 - AR530)</f>
        <v>0</v>
      </c>
      <c r="AQ530">
        <v>14.34381458003946</v>
      </c>
      <c r="AR530">
        <v>16.58633696969696</v>
      </c>
      <c r="AS530">
        <v>-0.006917416308682872</v>
      </c>
      <c r="AT530">
        <v>79.57190489218569</v>
      </c>
      <c r="AU530">
        <v>0</v>
      </c>
      <c r="AV530">
        <v>0</v>
      </c>
      <c r="AW530">
        <f>IF(AU530*$H$13&gt;=AY530,1.0,(AY530/(AY530-AU530*$H$13)))</f>
        <v>0</v>
      </c>
      <c r="AX530">
        <f>(AW530-1)*100</f>
        <v>0</v>
      </c>
      <c r="AY530">
        <f>MAX(0,($B$13+$C$13*BX530)/(1+$D$13*BX530)*BQ530/(BS530+273)*$E$13)</f>
        <v>0</v>
      </c>
      <c r="AZ530">
        <f>$B$11*BY530+$C$11*BZ530+$F$11*CK530*(1-CN530)</f>
        <v>0</v>
      </c>
      <c r="BA530">
        <f>AZ530*BB530</f>
        <v>0</v>
      </c>
      <c r="BB530">
        <f>($B$11*$D$9+$C$11*$D$9+$F$11*((CX530+CP530)/MAX(CX530+CP530+CY530, 0.1)*$I$9+CY530/MAX(CX530+CP530+CY530, 0.1)*$J$9))/($B$11+$C$11+$F$11)</f>
        <v>0</v>
      </c>
      <c r="BC530">
        <f>($B$11*$K$9+$C$11*$K$9+$F$11*((CX530+CP530)/MAX(CX530+CP530+CY530, 0.1)*$P$9+CY530/MAX(CX530+CP530+CY530, 0.1)*$Q$9))/($B$11+$C$11+$F$11)</f>
        <v>0</v>
      </c>
      <c r="BD530">
        <v>6</v>
      </c>
      <c r="BE530">
        <v>0.5</v>
      </c>
      <c r="BF530" t="s">
        <v>361</v>
      </c>
      <c r="BG530">
        <v>2</v>
      </c>
      <c r="BH530" t="b">
        <v>1</v>
      </c>
      <c r="BI530">
        <v>1728495947.1</v>
      </c>
      <c r="BJ530">
        <v>400.4968148148149</v>
      </c>
      <c r="BK530">
        <v>428.3995185185185</v>
      </c>
      <c r="BL530">
        <v>16.62131851851852</v>
      </c>
      <c r="BM530">
        <v>14.38246666666667</v>
      </c>
      <c r="BN530">
        <v>406.1074074074073</v>
      </c>
      <c r="BO530">
        <v>16.71151481481482</v>
      </c>
      <c r="BP530">
        <v>600.0032962962963</v>
      </c>
      <c r="BQ530">
        <v>97.52281111111112</v>
      </c>
      <c r="BR530">
        <v>0.09996732962962963</v>
      </c>
      <c r="BS530">
        <v>25.37108148148148</v>
      </c>
      <c r="BT530">
        <v>25.02187407407407</v>
      </c>
      <c r="BU530">
        <v>999.9000000000001</v>
      </c>
      <c r="BV530">
        <v>0</v>
      </c>
      <c r="BW530">
        <v>0</v>
      </c>
      <c r="BX530">
        <v>9992.247037037036</v>
      </c>
      <c r="BY530">
        <v>0</v>
      </c>
      <c r="BZ530">
        <v>87.26107777777779</v>
      </c>
      <c r="CA530">
        <v>-27.90265925925926</v>
      </c>
      <c r="CB530">
        <v>407.265962962963</v>
      </c>
      <c r="CC530">
        <v>434.6504074074074</v>
      </c>
      <c r="CD530">
        <v>2.238857037037037</v>
      </c>
      <c r="CE530">
        <v>428.3995185185185</v>
      </c>
      <c r="CF530">
        <v>14.38246666666667</v>
      </c>
      <c r="CG530">
        <v>1.620958518518519</v>
      </c>
      <c r="CH530">
        <v>1.402618148148148</v>
      </c>
      <c r="CI530">
        <v>14.15948148148148</v>
      </c>
      <c r="CJ530">
        <v>11.94593333333333</v>
      </c>
      <c r="CK530">
        <v>1600.02</v>
      </c>
      <c r="CL530">
        <v>0.692011111111111</v>
      </c>
      <c r="CM530">
        <v>0.3079888888888889</v>
      </c>
      <c r="CN530">
        <v>0</v>
      </c>
      <c r="CO530">
        <v>2.186485185185185</v>
      </c>
      <c r="CP530">
        <v>0</v>
      </c>
      <c r="CQ530">
        <v>8562.561481481483</v>
      </c>
      <c r="CR530">
        <v>13790.40740740741</v>
      </c>
      <c r="CS530">
        <v>37.31433333333333</v>
      </c>
      <c r="CT530">
        <v>38.53903703703703</v>
      </c>
      <c r="CU530">
        <v>37.88188888888889</v>
      </c>
      <c r="CV530">
        <v>36.937</v>
      </c>
      <c r="CW530">
        <v>36.75</v>
      </c>
      <c r="CX530">
        <v>1107.232222222222</v>
      </c>
      <c r="CY530">
        <v>492.7877777777778</v>
      </c>
      <c r="CZ530">
        <v>0</v>
      </c>
      <c r="DA530">
        <v>1728496011.4</v>
      </c>
      <c r="DB530">
        <v>0</v>
      </c>
      <c r="DC530">
        <v>1728490956.5</v>
      </c>
      <c r="DD530" t="s">
        <v>362</v>
      </c>
      <c r="DE530">
        <v>1728490952.5</v>
      </c>
      <c r="DF530">
        <v>1728490956.5</v>
      </c>
      <c r="DG530">
        <v>1</v>
      </c>
      <c r="DH530">
        <v>-0.065</v>
      </c>
      <c r="DI530">
        <v>-0.008</v>
      </c>
      <c r="DJ530">
        <v>-3.246</v>
      </c>
      <c r="DK530">
        <v>-0.091</v>
      </c>
      <c r="DL530">
        <v>52</v>
      </c>
      <c r="DM530">
        <v>15</v>
      </c>
      <c r="DN530">
        <v>0.25</v>
      </c>
      <c r="DO530">
        <v>0.13</v>
      </c>
      <c r="DP530">
        <v>-27.60124390243902</v>
      </c>
      <c r="DQ530">
        <v>-5.362239721254415</v>
      </c>
      <c r="DR530">
        <v>0.5350984532382261</v>
      </c>
      <c r="DS530">
        <v>0</v>
      </c>
      <c r="DT530">
        <v>2.232882682926829</v>
      </c>
      <c r="DU530">
        <v>0.1566888501742208</v>
      </c>
      <c r="DV530">
        <v>0.02110528797734783</v>
      </c>
      <c r="DW530">
        <v>0</v>
      </c>
      <c r="DX530">
        <v>0</v>
      </c>
      <c r="DY530">
        <v>2</v>
      </c>
      <c r="DZ530" t="s">
        <v>386</v>
      </c>
      <c r="EA530">
        <v>3.22957</v>
      </c>
      <c r="EB530">
        <v>2.70421</v>
      </c>
      <c r="EC530">
        <v>0.102211</v>
      </c>
      <c r="ED530">
        <v>0.106645</v>
      </c>
      <c r="EE530">
        <v>0.0858164</v>
      </c>
      <c r="EF530">
        <v>0.0773385</v>
      </c>
      <c r="EG530">
        <v>29426.1</v>
      </c>
      <c r="EH530">
        <v>28505.9</v>
      </c>
      <c r="EI530">
        <v>31397.5</v>
      </c>
      <c r="EJ530">
        <v>30259.4</v>
      </c>
      <c r="EK530">
        <v>38452.3</v>
      </c>
      <c r="EL530">
        <v>36918.3</v>
      </c>
      <c r="EM530">
        <v>44008</v>
      </c>
      <c r="EN530">
        <v>42251.7</v>
      </c>
      <c r="EO530">
        <v>2.10535</v>
      </c>
      <c r="EP530">
        <v>1.83288</v>
      </c>
      <c r="EQ530">
        <v>0.0177994</v>
      </c>
      <c r="ER530">
        <v>0</v>
      </c>
      <c r="ES530">
        <v>24.7201</v>
      </c>
      <c r="ET530">
        <v>999.9</v>
      </c>
      <c r="EU530">
        <v>69.90000000000001</v>
      </c>
      <c r="EV530">
        <v>26.4</v>
      </c>
      <c r="EW530">
        <v>24.7611</v>
      </c>
      <c r="EX530">
        <v>61.1801</v>
      </c>
      <c r="EY530">
        <v>24.2869</v>
      </c>
      <c r="EZ530">
        <v>1</v>
      </c>
      <c r="FA530">
        <v>0.0694182</v>
      </c>
      <c r="FB530">
        <v>2.2923</v>
      </c>
      <c r="FC530">
        <v>20.1869</v>
      </c>
      <c r="FD530">
        <v>5.21774</v>
      </c>
      <c r="FE530">
        <v>11.998</v>
      </c>
      <c r="FF530">
        <v>4.964</v>
      </c>
      <c r="FG530">
        <v>3.29568</v>
      </c>
      <c r="FH530">
        <v>9999</v>
      </c>
      <c r="FI530">
        <v>9999</v>
      </c>
      <c r="FJ530">
        <v>9999</v>
      </c>
      <c r="FK530">
        <v>149.4</v>
      </c>
      <c r="FL530">
        <v>4.97097</v>
      </c>
      <c r="FM530">
        <v>1.86769</v>
      </c>
      <c r="FN530">
        <v>1.85903</v>
      </c>
      <c r="FO530">
        <v>1.8652</v>
      </c>
      <c r="FP530">
        <v>1.8631</v>
      </c>
      <c r="FQ530">
        <v>1.86447</v>
      </c>
      <c r="FR530">
        <v>1.85989</v>
      </c>
      <c r="FS530">
        <v>1.86401</v>
      </c>
      <c r="FT530">
        <v>0</v>
      </c>
      <c r="FU530">
        <v>0</v>
      </c>
      <c r="FV530">
        <v>0</v>
      </c>
      <c r="FW530">
        <v>0</v>
      </c>
      <c r="FX530" t="s">
        <v>364</v>
      </c>
      <c r="FY530" t="s">
        <v>365</v>
      </c>
      <c r="FZ530" t="s">
        <v>366</v>
      </c>
      <c r="GA530" t="s">
        <v>366</v>
      </c>
      <c r="GB530" t="s">
        <v>366</v>
      </c>
      <c r="GC530" t="s">
        <v>366</v>
      </c>
      <c r="GD530">
        <v>0</v>
      </c>
      <c r="GE530">
        <v>100</v>
      </c>
      <c r="GF530">
        <v>100</v>
      </c>
      <c r="GG530">
        <v>-5.734</v>
      </c>
      <c r="GH530">
        <v>-0.0902</v>
      </c>
      <c r="GI530">
        <v>-2.868309889394353</v>
      </c>
      <c r="GJ530">
        <v>-0.006773961979547998</v>
      </c>
      <c r="GK530">
        <v>-8.296070481250098E-08</v>
      </c>
      <c r="GL530">
        <v>3.322967193956903E-10</v>
      </c>
      <c r="GM530">
        <v>-0.07871069313407227</v>
      </c>
      <c r="GN530">
        <v>-0.00208336341840114</v>
      </c>
      <c r="GO530">
        <v>8.801746095907445E-05</v>
      </c>
      <c r="GP530">
        <v>-2.677693255255651E-07</v>
      </c>
      <c r="GQ530">
        <v>3</v>
      </c>
      <c r="GR530">
        <v>2052</v>
      </c>
      <c r="GS530">
        <v>2</v>
      </c>
      <c r="GT530">
        <v>18</v>
      </c>
      <c r="GU530">
        <v>83.40000000000001</v>
      </c>
      <c r="GV530">
        <v>83.3</v>
      </c>
      <c r="GW530">
        <v>1.20239</v>
      </c>
      <c r="GX530">
        <v>2.38403</v>
      </c>
      <c r="GY530">
        <v>1.44775</v>
      </c>
      <c r="GZ530">
        <v>2.32056</v>
      </c>
      <c r="HA530">
        <v>1.55151</v>
      </c>
      <c r="HB530">
        <v>2.31689</v>
      </c>
      <c r="HC530">
        <v>31.9146</v>
      </c>
      <c r="HD530">
        <v>14.1495</v>
      </c>
      <c r="HE530">
        <v>18</v>
      </c>
      <c r="HF530">
        <v>594.252</v>
      </c>
      <c r="HG530">
        <v>422.94</v>
      </c>
      <c r="HH530">
        <v>21.5574</v>
      </c>
      <c r="HI530">
        <v>27.8121</v>
      </c>
      <c r="HJ530">
        <v>30.0004</v>
      </c>
      <c r="HK530">
        <v>27.7579</v>
      </c>
      <c r="HL530">
        <v>27.6877</v>
      </c>
      <c r="HM530">
        <v>24.1689</v>
      </c>
      <c r="HN530">
        <v>48.7848</v>
      </c>
      <c r="HO530">
        <v>0</v>
      </c>
      <c r="HP530">
        <v>21.5579</v>
      </c>
      <c r="HQ530">
        <v>466.111</v>
      </c>
      <c r="HR530">
        <v>14.4637</v>
      </c>
      <c r="HS530">
        <v>99.6456</v>
      </c>
      <c r="HT530">
        <v>100.963</v>
      </c>
    </row>
    <row r="531" spans="1:228">
      <c r="A531">
        <v>515</v>
      </c>
      <c r="B531">
        <v>1728495959.6</v>
      </c>
      <c r="C531">
        <v>5022.099999904633</v>
      </c>
      <c r="D531" t="s">
        <v>1401</v>
      </c>
      <c r="E531" t="s">
        <v>1402</v>
      </c>
      <c r="F531">
        <v>5</v>
      </c>
      <c r="G531" t="s">
        <v>357</v>
      </c>
      <c r="H531" t="s">
        <v>1090</v>
      </c>
      <c r="I531" t="s">
        <v>359</v>
      </c>
      <c r="J531" t="s">
        <v>1330</v>
      </c>
      <c r="K531">
        <v>1728495951.814285</v>
      </c>
      <c r="L531">
        <f>(M531)/1000</f>
        <v>0</v>
      </c>
      <c r="M531">
        <f>IF(BH531, AP531, AJ531)</f>
        <v>0</v>
      </c>
      <c r="N531">
        <f>IF(BH531, AK531, AI531)</f>
        <v>0</v>
      </c>
      <c r="O531">
        <f>BJ531 - IF(AW531&gt;1, N531*BD531*100.0/(AY531), 0)</f>
        <v>0</v>
      </c>
      <c r="P531">
        <f>((V531-L531/2)*O531-N531)/(V531+L531/2)</f>
        <v>0</v>
      </c>
      <c r="Q531">
        <f>P531*(BQ531+BR531)/1000.0</f>
        <v>0</v>
      </c>
      <c r="R531">
        <f>(BJ531 - IF(AW531&gt;1, N531*BD531*100.0/(AY531), 0))*(BQ531+BR531)/1000.0</f>
        <v>0</v>
      </c>
      <c r="S531">
        <f>2.0/((1/U531-1/T531)+SIGN(U531)*SQRT((1/U531-1/T531)*(1/U531-1/T531) + 4*BE531/((BE531+1)*(BE531+1))*(2*1/U531*1/T531-1/T531*1/T531)))</f>
        <v>0</v>
      </c>
      <c r="T531">
        <f>IF(LEFT(BF531,1)&lt;&gt;"0",IF(LEFT(BF531,1)="1",3.0,BG531),$D$5+$E$5*(BX531*BQ531/($K$5*1000))+$F$5*(BX531*BQ531/($K$5*1000))*MAX(MIN(BD531,$J$5),$I$5)*MAX(MIN(BD531,$J$5),$I$5)+$G$5*MAX(MIN(BD531,$J$5),$I$5)*(BX531*BQ531/($K$5*1000))+$H$5*(BX531*BQ531/($K$5*1000))*(BX531*BQ531/($K$5*1000)))</f>
        <v>0</v>
      </c>
      <c r="U531">
        <f>L531*(1000-(1000*0.61365*exp(17.502*Y531/(240.97+Y531))/(BQ531+BR531)+BL531)/2)/(1000*0.61365*exp(17.502*Y531/(240.97+Y531))/(BQ531+BR531)-BL531)</f>
        <v>0</v>
      </c>
      <c r="V531">
        <f>1/((BE531+1)/(S531/1.6)+1/(T531/1.37)) + BE531/((BE531+1)/(S531/1.6) + BE531/(T531/1.37))</f>
        <v>0</v>
      </c>
      <c r="W531">
        <f>(AZ531*BC531)</f>
        <v>0</v>
      </c>
      <c r="X531">
        <f>(BS531+(W531+2*0.95*5.67E-8*(((BS531+$B$7)+273)^4-(BS531+273)^4)-44100*L531)/(1.84*29.3*T531+8*0.95*5.67E-8*(BS531+273)^3))</f>
        <v>0</v>
      </c>
      <c r="Y531">
        <f>($C$7*BT531+$D$7*BU531+$E$7*X531)</f>
        <v>0</v>
      </c>
      <c r="Z531">
        <f>0.61365*exp(17.502*Y531/(240.97+Y531))</f>
        <v>0</v>
      </c>
      <c r="AA531">
        <f>(AB531/AC531*100)</f>
        <v>0</v>
      </c>
      <c r="AB531">
        <f>BL531*(BQ531+BR531)/1000</f>
        <v>0</v>
      </c>
      <c r="AC531">
        <f>0.61365*exp(17.502*BS531/(240.97+BS531))</f>
        <v>0</v>
      </c>
      <c r="AD531">
        <f>(Z531-BL531*(BQ531+BR531)/1000)</f>
        <v>0</v>
      </c>
      <c r="AE531">
        <f>(-L531*44100)</f>
        <v>0</v>
      </c>
      <c r="AF531">
        <f>2*29.3*T531*0.92*(BS531-Y531)</f>
        <v>0</v>
      </c>
      <c r="AG531">
        <f>2*0.95*5.67E-8*(((BS531+$B$7)+273)^4-(Y531+273)^4)</f>
        <v>0</v>
      </c>
      <c r="AH531">
        <f>W531+AG531+AE531+AF531</f>
        <v>0</v>
      </c>
      <c r="AI531">
        <f>BP531*AW531*(BK531-BJ531*(1000-AW531*BM531)/(1000-AW531*BL531))/(100*BD531)</f>
        <v>0</v>
      </c>
      <c r="AJ531">
        <f>1000*BP531*AW531*(BL531-BM531)/(100*BD531*(1000-AW531*BL531))</f>
        <v>0</v>
      </c>
      <c r="AK531">
        <f>(AL531 - AM531 - BQ531*1E3/(8.314*(BS531+273.15)) * AO531/BP531 * AN531) * BP531/(100*BD531) * (1000 - BM531)/1000</f>
        <v>0</v>
      </c>
      <c r="AL531">
        <v>460.3991712194038</v>
      </c>
      <c r="AM531">
        <v>436.9477515151514</v>
      </c>
      <c r="AN531">
        <v>2.468335176248769</v>
      </c>
      <c r="AO531">
        <v>66.78338051299083</v>
      </c>
      <c r="AP531">
        <f>(AR531 - AQ531 + BQ531*1E3/(8.314*(BS531+273.15)) * AT531/BP531 * AS531) * BP531/(100*BD531) * 1000/(1000 - AR531)</f>
        <v>0</v>
      </c>
      <c r="AQ531">
        <v>14.35407088906823</v>
      </c>
      <c r="AR531">
        <v>16.57024363636363</v>
      </c>
      <c r="AS531">
        <v>-0.001653504499993567</v>
      </c>
      <c r="AT531">
        <v>79.57190489218569</v>
      </c>
      <c r="AU531">
        <v>0</v>
      </c>
      <c r="AV531">
        <v>0</v>
      </c>
      <c r="AW531">
        <f>IF(AU531*$H$13&gt;=AY531,1.0,(AY531/(AY531-AU531*$H$13)))</f>
        <v>0</v>
      </c>
      <c r="AX531">
        <f>(AW531-1)*100</f>
        <v>0</v>
      </c>
      <c r="AY531">
        <f>MAX(0,($B$13+$C$13*BX531)/(1+$D$13*BX531)*BQ531/(BS531+273)*$E$13)</f>
        <v>0</v>
      </c>
      <c r="AZ531">
        <f>$B$11*BY531+$C$11*BZ531+$F$11*CK531*(1-CN531)</f>
        <v>0</v>
      </c>
      <c r="BA531">
        <f>AZ531*BB531</f>
        <v>0</v>
      </c>
      <c r="BB531">
        <f>($B$11*$D$9+$C$11*$D$9+$F$11*((CX531+CP531)/MAX(CX531+CP531+CY531, 0.1)*$I$9+CY531/MAX(CX531+CP531+CY531, 0.1)*$J$9))/($B$11+$C$11+$F$11)</f>
        <v>0</v>
      </c>
      <c r="BC531">
        <f>($B$11*$K$9+$C$11*$K$9+$F$11*((CX531+CP531)/MAX(CX531+CP531+CY531, 0.1)*$P$9+CY531/MAX(CX531+CP531+CY531, 0.1)*$Q$9))/($B$11+$C$11+$F$11)</f>
        <v>0</v>
      </c>
      <c r="BD531">
        <v>6</v>
      </c>
      <c r="BE531">
        <v>0.5</v>
      </c>
      <c r="BF531" t="s">
        <v>361</v>
      </c>
      <c r="BG531">
        <v>2</v>
      </c>
      <c r="BH531" t="b">
        <v>1</v>
      </c>
      <c r="BI531">
        <v>1728495951.814285</v>
      </c>
      <c r="BJ531">
        <v>411.9634642857143</v>
      </c>
      <c r="BK531">
        <v>440.2762499999999</v>
      </c>
      <c r="BL531">
        <v>16.60217142857143</v>
      </c>
      <c r="BM531">
        <v>14.36318571428571</v>
      </c>
      <c r="BN531">
        <v>417.6510357142857</v>
      </c>
      <c r="BO531">
        <v>16.692375</v>
      </c>
      <c r="BP531">
        <v>599.9845714285714</v>
      </c>
      <c r="BQ531">
        <v>97.52328214285713</v>
      </c>
      <c r="BR531">
        <v>0.09990321785714285</v>
      </c>
      <c r="BS531">
        <v>25.36661428571429</v>
      </c>
      <c r="BT531">
        <v>25.01446071428571</v>
      </c>
      <c r="BU531">
        <v>999.9000000000002</v>
      </c>
      <c r="BV531">
        <v>0</v>
      </c>
      <c r="BW531">
        <v>0</v>
      </c>
      <c r="BX531">
        <v>9997.19142857143</v>
      </c>
      <c r="BY531">
        <v>0</v>
      </c>
      <c r="BZ531">
        <v>87.40031428571429</v>
      </c>
      <c r="CA531">
        <v>-28.31270714285714</v>
      </c>
      <c r="CB531">
        <v>418.9181785714286</v>
      </c>
      <c r="CC531">
        <v>446.6918571428572</v>
      </c>
      <c r="CD531">
        <v>2.2389925</v>
      </c>
      <c r="CE531">
        <v>440.2762499999999</v>
      </c>
      <c r="CF531">
        <v>14.36318571428571</v>
      </c>
      <c r="CG531">
        <v>1.619098571428571</v>
      </c>
      <c r="CH531">
        <v>1.400743928571428</v>
      </c>
      <c r="CI531">
        <v>14.14176071428571</v>
      </c>
      <c r="CJ531">
        <v>11.92568571428571</v>
      </c>
      <c r="CK531">
        <v>1600.007857142857</v>
      </c>
      <c r="CL531">
        <v>0.6920157142857141</v>
      </c>
      <c r="CM531">
        <v>0.3079842857142858</v>
      </c>
      <c r="CN531">
        <v>0</v>
      </c>
      <c r="CO531">
        <v>2.186503571428572</v>
      </c>
      <c r="CP531">
        <v>0</v>
      </c>
      <c r="CQ531">
        <v>8557.866785714285</v>
      </c>
      <c r="CR531">
        <v>13790.33571428571</v>
      </c>
      <c r="CS531">
        <v>37.33</v>
      </c>
      <c r="CT531">
        <v>38.53985714285714</v>
      </c>
      <c r="CU531">
        <v>37.89714285714285</v>
      </c>
      <c r="CV531">
        <v>36.937</v>
      </c>
      <c r="CW531">
        <v>36.75</v>
      </c>
      <c r="CX531">
        <v>1107.2325</v>
      </c>
      <c r="CY531">
        <v>492.7753571428571</v>
      </c>
      <c r="CZ531">
        <v>0</v>
      </c>
      <c r="DA531">
        <v>1728496016.2</v>
      </c>
      <c r="DB531">
        <v>0</v>
      </c>
      <c r="DC531">
        <v>1728490956.5</v>
      </c>
      <c r="DD531" t="s">
        <v>362</v>
      </c>
      <c r="DE531">
        <v>1728490952.5</v>
      </c>
      <c r="DF531">
        <v>1728490956.5</v>
      </c>
      <c r="DG531">
        <v>1</v>
      </c>
      <c r="DH531">
        <v>-0.065</v>
      </c>
      <c r="DI531">
        <v>-0.008</v>
      </c>
      <c r="DJ531">
        <v>-3.246</v>
      </c>
      <c r="DK531">
        <v>-0.091</v>
      </c>
      <c r="DL531">
        <v>52</v>
      </c>
      <c r="DM531">
        <v>15</v>
      </c>
      <c r="DN531">
        <v>0.25</v>
      </c>
      <c r="DO531">
        <v>0.13</v>
      </c>
      <c r="DP531">
        <v>-28.09117</v>
      </c>
      <c r="DQ531">
        <v>-5.414812007504571</v>
      </c>
      <c r="DR531">
        <v>0.5268237946410548</v>
      </c>
      <c r="DS531">
        <v>0</v>
      </c>
      <c r="DT531">
        <v>2.23306575</v>
      </c>
      <c r="DU531">
        <v>0.02091455909943261</v>
      </c>
      <c r="DV531">
        <v>0.02320485066613232</v>
      </c>
      <c r="DW531">
        <v>1</v>
      </c>
      <c r="DX531">
        <v>1</v>
      </c>
      <c r="DY531">
        <v>2</v>
      </c>
      <c r="DZ531" t="s">
        <v>363</v>
      </c>
      <c r="EA531">
        <v>3.22943</v>
      </c>
      <c r="EB531">
        <v>2.70438</v>
      </c>
      <c r="EC531">
        <v>0.104431</v>
      </c>
      <c r="ED531">
        <v>0.108885</v>
      </c>
      <c r="EE531">
        <v>0.08576590000000001</v>
      </c>
      <c r="EF531">
        <v>0.07750319999999999</v>
      </c>
      <c r="EG531">
        <v>29352.6</v>
      </c>
      <c r="EH531">
        <v>28434.5</v>
      </c>
      <c r="EI531">
        <v>31396.7</v>
      </c>
      <c r="EJ531">
        <v>30259.4</v>
      </c>
      <c r="EK531">
        <v>38453.6</v>
      </c>
      <c r="EL531">
        <v>36911.9</v>
      </c>
      <c r="EM531">
        <v>44006.9</v>
      </c>
      <c r="EN531">
        <v>42251.9</v>
      </c>
      <c r="EO531">
        <v>2.10508</v>
      </c>
      <c r="EP531">
        <v>1.83302</v>
      </c>
      <c r="EQ531">
        <v>0.0177734</v>
      </c>
      <c r="ER531">
        <v>0</v>
      </c>
      <c r="ES531">
        <v>24.7227</v>
      </c>
      <c r="ET531">
        <v>999.9</v>
      </c>
      <c r="EU531">
        <v>69.90000000000001</v>
      </c>
      <c r="EV531">
        <v>26.4</v>
      </c>
      <c r="EW531">
        <v>24.7626</v>
      </c>
      <c r="EX531">
        <v>61.3101</v>
      </c>
      <c r="EY531">
        <v>24.5393</v>
      </c>
      <c r="EZ531">
        <v>1</v>
      </c>
      <c r="FA531">
        <v>0.0698018</v>
      </c>
      <c r="FB531">
        <v>2.27381</v>
      </c>
      <c r="FC531">
        <v>20.1839</v>
      </c>
      <c r="FD531">
        <v>5.21744</v>
      </c>
      <c r="FE531">
        <v>11.998</v>
      </c>
      <c r="FF531">
        <v>4.96375</v>
      </c>
      <c r="FG531">
        <v>3.2956</v>
      </c>
      <c r="FH531">
        <v>9999</v>
      </c>
      <c r="FI531">
        <v>9999</v>
      </c>
      <c r="FJ531">
        <v>9999</v>
      </c>
      <c r="FK531">
        <v>149.4</v>
      </c>
      <c r="FL531">
        <v>4.97095</v>
      </c>
      <c r="FM531">
        <v>1.86769</v>
      </c>
      <c r="FN531">
        <v>1.85902</v>
      </c>
      <c r="FO531">
        <v>1.86522</v>
      </c>
      <c r="FP531">
        <v>1.8631</v>
      </c>
      <c r="FQ531">
        <v>1.86447</v>
      </c>
      <c r="FR531">
        <v>1.85989</v>
      </c>
      <c r="FS531">
        <v>1.86401</v>
      </c>
      <c r="FT531">
        <v>0</v>
      </c>
      <c r="FU531">
        <v>0</v>
      </c>
      <c r="FV531">
        <v>0</v>
      </c>
      <c r="FW531">
        <v>0</v>
      </c>
      <c r="FX531" t="s">
        <v>364</v>
      </c>
      <c r="FY531" t="s">
        <v>365</v>
      </c>
      <c r="FZ531" t="s">
        <v>366</v>
      </c>
      <c r="GA531" t="s">
        <v>366</v>
      </c>
      <c r="GB531" t="s">
        <v>366</v>
      </c>
      <c r="GC531" t="s">
        <v>366</v>
      </c>
      <c r="GD531">
        <v>0</v>
      </c>
      <c r="GE531">
        <v>100</v>
      </c>
      <c r="GF531">
        <v>100</v>
      </c>
      <c r="GG531">
        <v>-5.815</v>
      </c>
      <c r="GH531">
        <v>-0.0902</v>
      </c>
      <c r="GI531">
        <v>-2.868309889394353</v>
      </c>
      <c r="GJ531">
        <v>-0.006773961979547998</v>
      </c>
      <c r="GK531">
        <v>-8.296070481250098E-08</v>
      </c>
      <c r="GL531">
        <v>3.322967193956903E-10</v>
      </c>
      <c r="GM531">
        <v>-0.07871069313407227</v>
      </c>
      <c r="GN531">
        <v>-0.00208336341840114</v>
      </c>
      <c r="GO531">
        <v>8.801746095907445E-05</v>
      </c>
      <c r="GP531">
        <v>-2.677693255255651E-07</v>
      </c>
      <c r="GQ531">
        <v>3</v>
      </c>
      <c r="GR531">
        <v>2052</v>
      </c>
      <c r="GS531">
        <v>2</v>
      </c>
      <c r="GT531">
        <v>18</v>
      </c>
      <c r="GU531">
        <v>83.5</v>
      </c>
      <c r="GV531">
        <v>83.40000000000001</v>
      </c>
      <c r="GW531">
        <v>1.23047</v>
      </c>
      <c r="GX531">
        <v>2.39624</v>
      </c>
      <c r="GY531">
        <v>1.44897</v>
      </c>
      <c r="GZ531">
        <v>2.32178</v>
      </c>
      <c r="HA531">
        <v>1.55151</v>
      </c>
      <c r="HB531">
        <v>2.31079</v>
      </c>
      <c r="HC531">
        <v>31.9146</v>
      </c>
      <c r="HD531">
        <v>14.1495</v>
      </c>
      <c r="HE531">
        <v>18</v>
      </c>
      <c r="HF531">
        <v>594.121</v>
      </c>
      <c r="HG531">
        <v>423.076</v>
      </c>
      <c r="HH531">
        <v>21.5448</v>
      </c>
      <c r="HI531">
        <v>27.818</v>
      </c>
      <c r="HJ531">
        <v>30.0004</v>
      </c>
      <c r="HK531">
        <v>27.7642</v>
      </c>
      <c r="HL531">
        <v>27.6944</v>
      </c>
      <c r="HM531">
        <v>24.6788</v>
      </c>
      <c r="HN531">
        <v>48.7848</v>
      </c>
      <c r="HO531">
        <v>0</v>
      </c>
      <c r="HP531">
        <v>21.5456</v>
      </c>
      <c r="HQ531">
        <v>476.255</v>
      </c>
      <c r="HR531">
        <v>14.4984</v>
      </c>
      <c r="HS531">
        <v>99.64319999999999</v>
      </c>
      <c r="HT531">
        <v>100.963</v>
      </c>
    </row>
    <row r="532" spans="1:228">
      <c r="A532">
        <v>516</v>
      </c>
      <c r="B532">
        <v>1728495964.6</v>
      </c>
      <c r="C532">
        <v>5027.099999904633</v>
      </c>
      <c r="D532" t="s">
        <v>1403</v>
      </c>
      <c r="E532" t="s">
        <v>1404</v>
      </c>
      <c r="F532">
        <v>5</v>
      </c>
      <c r="G532" t="s">
        <v>357</v>
      </c>
      <c r="H532" t="s">
        <v>1090</v>
      </c>
      <c r="I532" t="s">
        <v>359</v>
      </c>
      <c r="J532" t="s">
        <v>1330</v>
      </c>
      <c r="K532">
        <v>1728495957.1</v>
      </c>
      <c r="L532">
        <f>(M532)/1000</f>
        <v>0</v>
      </c>
      <c r="M532">
        <f>IF(BH532, AP532, AJ532)</f>
        <v>0</v>
      </c>
      <c r="N532">
        <f>IF(BH532, AK532, AI532)</f>
        <v>0</v>
      </c>
      <c r="O532">
        <f>BJ532 - IF(AW532&gt;1, N532*BD532*100.0/(AY532), 0)</f>
        <v>0</v>
      </c>
      <c r="P532">
        <f>((V532-L532/2)*O532-N532)/(V532+L532/2)</f>
        <v>0</v>
      </c>
      <c r="Q532">
        <f>P532*(BQ532+BR532)/1000.0</f>
        <v>0</v>
      </c>
      <c r="R532">
        <f>(BJ532 - IF(AW532&gt;1, N532*BD532*100.0/(AY532), 0))*(BQ532+BR532)/1000.0</f>
        <v>0</v>
      </c>
      <c r="S532">
        <f>2.0/((1/U532-1/T532)+SIGN(U532)*SQRT((1/U532-1/T532)*(1/U532-1/T532) + 4*BE532/((BE532+1)*(BE532+1))*(2*1/U532*1/T532-1/T532*1/T532)))</f>
        <v>0</v>
      </c>
      <c r="T532">
        <f>IF(LEFT(BF532,1)&lt;&gt;"0",IF(LEFT(BF532,1)="1",3.0,BG532),$D$5+$E$5*(BX532*BQ532/($K$5*1000))+$F$5*(BX532*BQ532/($K$5*1000))*MAX(MIN(BD532,$J$5),$I$5)*MAX(MIN(BD532,$J$5),$I$5)+$G$5*MAX(MIN(BD532,$J$5),$I$5)*(BX532*BQ532/($K$5*1000))+$H$5*(BX532*BQ532/($K$5*1000))*(BX532*BQ532/($K$5*1000)))</f>
        <v>0</v>
      </c>
      <c r="U532">
        <f>L532*(1000-(1000*0.61365*exp(17.502*Y532/(240.97+Y532))/(BQ532+BR532)+BL532)/2)/(1000*0.61365*exp(17.502*Y532/(240.97+Y532))/(BQ532+BR532)-BL532)</f>
        <v>0</v>
      </c>
      <c r="V532">
        <f>1/((BE532+1)/(S532/1.6)+1/(T532/1.37)) + BE532/((BE532+1)/(S532/1.6) + BE532/(T532/1.37))</f>
        <v>0</v>
      </c>
      <c r="W532">
        <f>(AZ532*BC532)</f>
        <v>0</v>
      </c>
      <c r="X532">
        <f>(BS532+(W532+2*0.95*5.67E-8*(((BS532+$B$7)+273)^4-(BS532+273)^4)-44100*L532)/(1.84*29.3*T532+8*0.95*5.67E-8*(BS532+273)^3))</f>
        <v>0</v>
      </c>
      <c r="Y532">
        <f>($C$7*BT532+$D$7*BU532+$E$7*X532)</f>
        <v>0</v>
      </c>
      <c r="Z532">
        <f>0.61365*exp(17.502*Y532/(240.97+Y532))</f>
        <v>0</v>
      </c>
      <c r="AA532">
        <f>(AB532/AC532*100)</f>
        <v>0</v>
      </c>
      <c r="AB532">
        <f>BL532*(BQ532+BR532)/1000</f>
        <v>0</v>
      </c>
      <c r="AC532">
        <f>0.61365*exp(17.502*BS532/(240.97+BS532))</f>
        <v>0</v>
      </c>
      <c r="AD532">
        <f>(Z532-BL532*(BQ532+BR532)/1000)</f>
        <v>0</v>
      </c>
      <c r="AE532">
        <f>(-L532*44100)</f>
        <v>0</v>
      </c>
      <c r="AF532">
        <f>2*29.3*T532*0.92*(BS532-Y532)</f>
        <v>0</v>
      </c>
      <c r="AG532">
        <f>2*0.95*5.67E-8*(((BS532+$B$7)+273)^4-(Y532+273)^4)</f>
        <v>0</v>
      </c>
      <c r="AH532">
        <f>W532+AG532+AE532+AF532</f>
        <v>0</v>
      </c>
      <c r="AI532">
        <f>BP532*AW532*(BK532-BJ532*(1000-AW532*BM532)/(1000-AW532*BL532))/(100*BD532)</f>
        <v>0</v>
      </c>
      <c r="AJ532">
        <f>1000*BP532*AW532*(BL532-BM532)/(100*BD532*(1000-AW532*BL532))</f>
        <v>0</v>
      </c>
      <c r="AK532">
        <f>(AL532 - AM532 - BQ532*1E3/(8.314*(BS532+273.15)) * AO532/BP532 * AN532) * BP532/(100*BD532) * (1000 - BM532)/1000</f>
        <v>0</v>
      </c>
      <c r="AL532">
        <v>473.2745379949383</v>
      </c>
      <c r="AM532">
        <v>449.4237333333332</v>
      </c>
      <c r="AN532">
        <v>2.514135786628225</v>
      </c>
      <c r="AO532">
        <v>66.78338051299083</v>
      </c>
      <c r="AP532">
        <f>(AR532 - AQ532 + BQ532*1E3/(8.314*(BS532+273.15)) * AT532/BP532 * AS532) * BP532/(100*BD532) * 1000/(1000 - AR532)</f>
        <v>0</v>
      </c>
      <c r="AQ532">
        <v>14.39964007146575</v>
      </c>
      <c r="AR532">
        <v>16.57971272727272</v>
      </c>
      <c r="AS532">
        <v>0.0004175137001990817</v>
      </c>
      <c r="AT532">
        <v>79.57190489218569</v>
      </c>
      <c r="AU532">
        <v>0</v>
      </c>
      <c r="AV532">
        <v>0</v>
      </c>
      <c r="AW532">
        <f>IF(AU532*$H$13&gt;=AY532,1.0,(AY532/(AY532-AU532*$H$13)))</f>
        <v>0</v>
      </c>
      <c r="AX532">
        <f>(AW532-1)*100</f>
        <v>0</v>
      </c>
      <c r="AY532">
        <f>MAX(0,($B$13+$C$13*BX532)/(1+$D$13*BX532)*BQ532/(BS532+273)*$E$13)</f>
        <v>0</v>
      </c>
      <c r="AZ532">
        <f>$B$11*BY532+$C$11*BZ532+$F$11*CK532*(1-CN532)</f>
        <v>0</v>
      </c>
      <c r="BA532">
        <f>AZ532*BB532</f>
        <v>0</v>
      </c>
      <c r="BB532">
        <f>($B$11*$D$9+$C$11*$D$9+$F$11*((CX532+CP532)/MAX(CX532+CP532+CY532, 0.1)*$I$9+CY532/MAX(CX532+CP532+CY532, 0.1)*$J$9))/($B$11+$C$11+$F$11)</f>
        <v>0</v>
      </c>
      <c r="BC532">
        <f>($B$11*$K$9+$C$11*$K$9+$F$11*((CX532+CP532)/MAX(CX532+CP532+CY532, 0.1)*$P$9+CY532/MAX(CX532+CP532+CY532, 0.1)*$Q$9))/($B$11+$C$11+$F$11)</f>
        <v>0</v>
      </c>
      <c r="BD532">
        <v>6</v>
      </c>
      <c r="BE532">
        <v>0.5</v>
      </c>
      <c r="BF532" t="s">
        <v>361</v>
      </c>
      <c r="BG532">
        <v>2</v>
      </c>
      <c r="BH532" t="b">
        <v>1</v>
      </c>
      <c r="BI532">
        <v>1728495957.1</v>
      </c>
      <c r="BJ532">
        <v>424.8457037037037</v>
      </c>
      <c r="BK532">
        <v>453.6287037037037</v>
      </c>
      <c r="BL532">
        <v>16.58280740740741</v>
      </c>
      <c r="BM532">
        <v>14.37037037037037</v>
      </c>
      <c r="BN532">
        <v>430.6197037037037</v>
      </c>
      <c r="BO532">
        <v>16.67302592592593</v>
      </c>
      <c r="BP532">
        <v>599.9944074074075</v>
      </c>
      <c r="BQ532">
        <v>97.52372222222223</v>
      </c>
      <c r="BR532">
        <v>0.09994947407407409</v>
      </c>
      <c r="BS532">
        <v>25.3625</v>
      </c>
      <c r="BT532">
        <v>25.01287037037037</v>
      </c>
      <c r="BU532">
        <v>999.9000000000001</v>
      </c>
      <c r="BV532">
        <v>0</v>
      </c>
      <c r="BW532">
        <v>0</v>
      </c>
      <c r="BX532">
        <v>10001.73555555556</v>
      </c>
      <c r="BY532">
        <v>0</v>
      </c>
      <c r="BZ532">
        <v>87.62276296296297</v>
      </c>
      <c r="CA532">
        <v>-28.78293333333334</v>
      </c>
      <c r="CB532">
        <v>432.0094444444445</v>
      </c>
      <c r="CC532">
        <v>460.2425925925926</v>
      </c>
      <c r="CD532">
        <v>2.21244925925926</v>
      </c>
      <c r="CE532">
        <v>453.6287037037037</v>
      </c>
      <c r="CF532">
        <v>14.37037037037037</v>
      </c>
      <c r="CG532">
        <v>1.617217407407407</v>
      </c>
      <c r="CH532">
        <v>1.401450740740741</v>
      </c>
      <c r="CI532">
        <v>14.12383333333333</v>
      </c>
      <c r="CJ532">
        <v>11.93332222222222</v>
      </c>
      <c r="CK532">
        <v>1600.001481481482</v>
      </c>
      <c r="CL532">
        <v>0.69202</v>
      </c>
      <c r="CM532">
        <v>0.30798</v>
      </c>
      <c r="CN532">
        <v>0</v>
      </c>
      <c r="CO532">
        <v>2.193918518518518</v>
      </c>
      <c r="CP532">
        <v>0</v>
      </c>
      <c r="CQ532">
        <v>8548.830000000002</v>
      </c>
      <c r="CR532">
        <v>13790.31111111111</v>
      </c>
      <c r="CS532">
        <v>37.35166666666666</v>
      </c>
      <c r="CT532">
        <v>38.5574074074074</v>
      </c>
      <c r="CU532">
        <v>37.90714814814815</v>
      </c>
      <c r="CV532">
        <v>36.937</v>
      </c>
      <c r="CW532">
        <v>36.75</v>
      </c>
      <c r="CX532">
        <v>1107.234814814815</v>
      </c>
      <c r="CY532">
        <v>492.7666666666667</v>
      </c>
      <c r="CZ532">
        <v>0</v>
      </c>
      <c r="DA532">
        <v>1728496021.6</v>
      </c>
      <c r="DB532">
        <v>0</v>
      </c>
      <c r="DC532">
        <v>1728490956.5</v>
      </c>
      <c r="DD532" t="s">
        <v>362</v>
      </c>
      <c r="DE532">
        <v>1728490952.5</v>
      </c>
      <c r="DF532">
        <v>1728490956.5</v>
      </c>
      <c r="DG532">
        <v>1</v>
      </c>
      <c r="DH532">
        <v>-0.065</v>
      </c>
      <c r="DI532">
        <v>-0.008</v>
      </c>
      <c r="DJ532">
        <v>-3.246</v>
      </c>
      <c r="DK532">
        <v>-0.091</v>
      </c>
      <c r="DL532">
        <v>52</v>
      </c>
      <c r="DM532">
        <v>15</v>
      </c>
      <c r="DN532">
        <v>0.25</v>
      </c>
      <c r="DO532">
        <v>0.13</v>
      </c>
      <c r="DP532">
        <v>-28.47144634146341</v>
      </c>
      <c r="DQ532">
        <v>-5.372830662020919</v>
      </c>
      <c r="DR532">
        <v>0.5357055648793586</v>
      </c>
      <c r="DS532">
        <v>0</v>
      </c>
      <c r="DT532">
        <v>2.223964390243903</v>
      </c>
      <c r="DU532">
        <v>-0.2499618815331013</v>
      </c>
      <c r="DV532">
        <v>0.03404859891453439</v>
      </c>
      <c r="DW532">
        <v>0</v>
      </c>
      <c r="DX532">
        <v>0</v>
      </c>
      <c r="DY532">
        <v>2</v>
      </c>
      <c r="DZ532" t="s">
        <v>386</v>
      </c>
      <c r="EA532">
        <v>3.22945</v>
      </c>
      <c r="EB532">
        <v>2.7045</v>
      </c>
      <c r="EC532">
        <v>0.106639</v>
      </c>
      <c r="ED532">
        <v>0.111081</v>
      </c>
      <c r="EE532">
        <v>0.0858037</v>
      </c>
      <c r="EF532">
        <v>0.0777135</v>
      </c>
      <c r="EG532">
        <v>29280.7</v>
      </c>
      <c r="EH532">
        <v>28363.7</v>
      </c>
      <c r="EI532">
        <v>31397.2</v>
      </c>
      <c r="EJ532">
        <v>30258.7</v>
      </c>
      <c r="EK532">
        <v>38452.5</v>
      </c>
      <c r="EL532">
        <v>36903</v>
      </c>
      <c r="EM532">
        <v>44007.5</v>
      </c>
      <c r="EN532">
        <v>42251.4</v>
      </c>
      <c r="EO532">
        <v>2.10518</v>
      </c>
      <c r="EP532">
        <v>1.83315</v>
      </c>
      <c r="EQ532">
        <v>0.0179932</v>
      </c>
      <c r="ER532">
        <v>0</v>
      </c>
      <c r="ES532">
        <v>24.7248</v>
      </c>
      <c r="ET532">
        <v>999.9</v>
      </c>
      <c r="EU532">
        <v>69.90000000000001</v>
      </c>
      <c r="EV532">
        <v>26.4</v>
      </c>
      <c r="EW532">
        <v>24.761</v>
      </c>
      <c r="EX532">
        <v>61.2901</v>
      </c>
      <c r="EY532">
        <v>24.6835</v>
      </c>
      <c r="EZ532">
        <v>1</v>
      </c>
      <c r="FA532">
        <v>0.07013469999999999</v>
      </c>
      <c r="FB532">
        <v>2.26574</v>
      </c>
      <c r="FC532">
        <v>20.1839</v>
      </c>
      <c r="FD532">
        <v>5.21684</v>
      </c>
      <c r="FE532">
        <v>11.998</v>
      </c>
      <c r="FF532">
        <v>4.9637</v>
      </c>
      <c r="FG532">
        <v>3.29553</v>
      </c>
      <c r="FH532">
        <v>9999</v>
      </c>
      <c r="FI532">
        <v>9999</v>
      </c>
      <c r="FJ532">
        <v>9999</v>
      </c>
      <c r="FK532">
        <v>149.4</v>
      </c>
      <c r="FL532">
        <v>4.97096</v>
      </c>
      <c r="FM532">
        <v>1.86768</v>
      </c>
      <c r="FN532">
        <v>1.859</v>
      </c>
      <c r="FO532">
        <v>1.86523</v>
      </c>
      <c r="FP532">
        <v>1.8631</v>
      </c>
      <c r="FQ532">
        <v>1.86447</v>
      </c>
      <c r="FR532">
        <v>1.85989</v>
      </c>
      <c r="FS532">
        <v>1.86401</v>
      </c>
      <c r="FT532">
        <v>0</v>
      </c>
      <c r="FU532">
        <v>0</v>
      </c>
      <c r="FV532">
        <v>0</v>
      </c>
      <c r="FW532">
        <v>0</v>
      </c>
      <c r="FX532" t="s">
        <v>364</v>
      </c>
      <c r="FY532" t="s">
        <v>365</v>
      </c>
      <c r="FZ532" t="s">
        <v>366</v>
      </c>
      <c r="GA532" t="s">
        <v>366</v>
      </c>
      <c r="GB532" t="s">
        <v>366</v>
      </c>
      <c r="GC532" t="s">
        <v>366</v>
      </c>
      <c r="GD532">
        <v>0</v>
      </c>
      <c r="GE532">
        <v>100</v>
      </c>
      <c r="GF532">
        <v>100</v>
      </c>
      <c r="GG532">
        <v>-5.897</v>
      </c>
      <c r="GH532">
        <v>-0.0902</v>
      </c>
      <c r="GI532">
        <v>-2.868309889394353</v>
      </c>
      <c r="GJ532">
        <v>-0.006773961979547998</v>
      </c>
      <c r="GK532">
        <v>-8.296070481250098E-08</v>
      </c>
      <c r="GL532">
        <v>3.322967193956903E-10</v>
      </c>
      <c r="GM532">
        <v>-0.07871069313407227</v>
      </c>
      <c r="GN532">
        <v>-0.00208336341840114</v>
      </c>
      <c r="GO532">
        <v>8.801746095907445E-05</v>
      </c>
      <c r="GP532">
        <v>-2.677693255255651E-07</v>
      </c>
      <c r="GQ532">
        <v>3</v>
      </c>
      <c r="GR532">
        <v>2052</v>
      </c>
      <c r="GS532">
        <v>2</v>
      </c>
      <c r="GT532">
        <v>18</v>
      </c>
      <c r="GU532">
        <v>83.5</v>
      </c>
      <c r="GV532">
        <v>83.5</v>
      </c>
      <c r="GW532">
        <v>1.2561</v>
      </c>
      <c r="GX532">
        <v>2.39136</v>
      </c>
      <c r="GY532">
        <v>1.44775</v>
      </c>
      <c r="GZ532">
        <v>2.32056</v>
      </c>
      <c r="HA532">
        <v>1.55151</v>
      </c>
      <c r="HB532">
        <v>2.39258</v>
      </c>
      <c r="HC532">
        <v>31.9146</v>
      </c>
      <c r="HD532">
        <v>14.1671</v>
      </c>
      <c r="HE532">
        <v>18</v>
      </c>
      <c r="HF532">
        <v>594.258</v>
      </c>
      <c r="HG532">
        <v>423.196</v>
      </c>
      <c r="HH532">
        <v>21.5342</v>
      </c>
      <c r="HI532">
        <v>27.8251</v>
      </c>
      <c r="HJ532">
        <v>30.0004</v>
      </c>
      <c r="HK532">
        <v>27.7708</v>
      </c>
      <c r="HL532">
        <v>27.7008</v>
      </c>
      <c r="HM532">
        <v>25.2458</v>
      </c>
      <c r="HN532">
        <v>48.5136</v>
      </c>
      <c r="HO532">
        <v>0</v>
      </c>
      <c r="HP532">
        <v>21.5339</v>
      </c>
      <c r="HQ532">
        <v>491.49</v>
      </c>
      <c r="HR532">
        <v>14.5239</v>
      </c>
      <c r="HS532">
        <v>99.6447</v>
      </c>
      <c r="HT532">
        <v>100.962</v>
      </c>
    </row>
    <row r="533" spans="1:228">
      <c r="A533">
        <v>517</v>
      </c>
      <c r="B533">
        <v>1728495969.6</v>
      </c>
      <c r="C533">
        <v>5032.099999904633</v>
      </c>
      <c r="D533" t="s">
        <v>1405</v>
      </c>
      <c r="E533" t="s">
        <v>1406</v>
      </c>
      <c r="F533">
        <v>5</v>
      </c>
      <c r="G533" t="s">
        <v>357</v>
      </c>
      <c r="H533" t="s">
        <v>1090</v>
      </c>
      <c r="I533" t="s">
        <v>359</v>
      </c>
      <c r="J533" t="s">
        <v>1330</v>
      </c>
      <c r="K533">
        <v>1728495961.814285</v>
      </c>
      <c r="L533">
        <f>(M533)/1000</f>
        <v>0</v>
      </c>
      <c r="M533">
        <f>IF(BH533, AP533, AJ533)</f>
        <v>0</v>
      </c>
      <c r="N533">
        <f>IF(BH533, AK533, AI533)</f>
        <v>0</v>
      </c>
      <c r="O533">
        <f>BJ533 - IF(AW533&gt;1, N533*BD533*100.0/(AY533), 0)</f>
        <v>0</v>
      </c>
      <c r="P533">
        <f>((V533-L533/2)*O533-N533)/(V533+L533/2)</f>
        <v>0</v>
      </c>
      <c r="Q533">
        <f>P533*(BQ533+BR533)/1000.0</f>
        <v>0</v>
      </c>
      <c r="R533">
        <f>(BJ533 - IF(AW533&gt;1, N533*BD533*100.0/(AY533), 0))*(BQ533+BR533)/1000.0</f>
        <v>0</v>
      </c>
      <c r="S533">
        <f>2.0/((1/U533-1/T533)+SIGN(U533)*SQRT((1/U533-1/T533)*(1/U533-1/T533) + 4*BE533/((BE533+1)*(BE533+1))*(2*1/U533*1/T533-1/T533*1/T533)))</f>
        <v>0</v>
      </c>
      <c r="T533">
        <f>IF(LEFT(BF533,1)&lt;&gt;"0",IF(LEFT(BF533,1)="1",3.0,BG533),$D$5+$E$5*(BX533*BQ533/($K$5*1000))+$F$5*(BX533*BQ533/($K$5*1000))*MAX(MIN(BD533,$J$5),$I$5)*MAX(MIN(BD533,$J$5),$I$5)+$G$5*MAX(MIN(BD533,$J$5),$I$5)*(BX533*BQ533/($K$5*1000))+$H$5*(BX533*BQ533/($K$5*1000))*(BX533*BQ533/($K$5*1000)))</f>
        <v>0</v>
      </c>
      <c r="U533">
        <f>L533*(1000-(1000*0.61365*exp(17.502*Y533/(240.97+Y533))/(BQ533+BR533)+BL533)/2)/(1000*0.61365*exp(17.502*Y533/(240.97+Y533))/(BQ533+BR533)-BL533)</f>
        <v>0</v>
      </c>
      <c r="V533">
        <f>1/((BE533+1)/(S533/1.6)+1/(T533/1.37)) + BE533/((BE533+1)/(S533/1.6) + BE533/(T533/1.37))</f>
        <v>0</v>
      </c>
      <c r="W533">
        <f>(AZ533*BC533)</f>
        <v>0</v>
      </c>
      <c r="X533">
        <f>(BS533+(W533+2*0.95*5.67E-8*(((BS533+$B$7)+273)^4-(BS533+273)^4)-44100*L533)/(1.84*29.3*T533+8*0.95*5.67E-8*(BS533+273)^3))</f>
        <v>0</v>
      </c>
      <c r="Y533">
        <f>($C$7*BT533+$D$7*BU533+$E$7*X533)</f>
        <v>0</v>
      </c>
      <c r="Z533">
        <f>0.61365*exp(17.502*Y533/(240.97+Y533))</f>
        <v>0</v>
      </c>
      <c r="AA533">
        <f>(AB533/AC533*100)</f>
        <v>0</v>
      </c>
      <c r="AB533">
        <f>BL533*(BQ533+BR533)/1000</f>
        <v>0</v>
      </c>
      <c r="AC533">
        <f>0.61365*exp(17.502*BS533/(240.97+BS533))</f>
        <v>0</v>
      </c>
      <c r="AD533">
        <f>(Z533-BL533*(BQ533+BR533)/1000)</f>
        <v>0</v>
      </c>
      <c r="AE533">
        <f>(-L533*44100)</f>
        <v>0</v>
      </c>
      <c r="AF533">
        <f>2*29.3*T533*0.92*(BS533-Y533)</f>
        <v>0</v>
      </c>
      <c r="AG533">
        <f>2*0.95*5.67E-8*(((BS533+$B$7)+273)^4-(Y533+273)^4)</f>
        <v>0</v>
      </c>
      <c r="AH533">
        <f>W533+AG533+AE533+AF533</f>
        <v>0</v>
      </c>
      <c r="AI533">
        <f>BP533*AW533*(BK533-BJ533*(1000-AW533*BM533)/(1000-AW533*BL533))/(100*BD533)</f>
        <v>0</v>
      </c>
      <c r="AJ533">
        <f>1000*BP533*AW533*(BL533-BM533)/(100*BD533*(1000-AW533*BL533))</f>
        <v>0</v>
      </c>
      <c r="AK533">
        <f>(AL533 - AM533 - BQ533*1E3/(8.314*(BS533+273.15)) * AO533/BP533 * AN533) * BP533/(100*BD533) * (1000 - BM533)/1000</f>
        <v>0</v>
      </c>
      <c r="AL533">
        <v>486.2691817439348</v>
      </c>
      <c r="AM533">
        <v>461.9351272727271</v>
      </c>
      <c r="AN533">
        <v>2.514953274300045</v>
      </c>
      <c r="AO533">
        <v>66.78338051299083</v>
      </c>
      <c r="AP533">
        <f>(AR533 - AQ533 + BQ533*1E3/(8.314*(BS533+273.15)) * AT533/BP533 * AS533) * BP533/(100*BD533) * 1000/(1000 - AR533)</f>
        <v>0</v>
      </c>
      <c r="AQ533">
        <v>14.48413260106843</v>
      </c>
      <c r="AR533">
        <v>16.61058484848484</v>
      </c>
      <c r="AS533">
        <v>0.005713953711268781</v>
      </c>
      <c r="AT533">
        <v>79.57190489218569</v>
      </c>
      <c r="AU533">
        <v>0</v>
      </c>
      <c r="AV533">
        <v>0</v>
      </c>
      <c r="AW533">
        <f>IF(AU533*$H$13&gt;=AY533,1.0,(AY533/(AY533-AU533*$H$13)))</f>
        <v>0</v>
      </c>
      <c r="AX533">
        <f>(AW533-1)*100</f>
        <v>0</v>
      </c>
      <c r="AY533">
        <f>MAX(0,($B$13+$C$13*BX533)/(1+$D$13*BX533)*BQ533/(BS533+273)*$E$13)</f>
        <v>0</v>
      </c>
      <c r="AZ533">
        <f>$B$11*BY533+$C$11*BZ533+$F$11*CK533*(1-CN533)</f>
        <v>0</v>
      </c>
      <c r="BA533">
        <f>AZ533*BB533</f>
        <v>0</v>
      </c>
      <c r="BB533">
        <f>($B$11*$D$9+$C$11*$D$9+$F$11*((CX533+CP533)/MAX(CX533+CP533+CY533, 0.1)*$I$9+CY533/MAX(CX533+CP533+CY533, 0.1)*$J$9))/($B$11+$C$11+$F$11)</f>
        <v>0</v>
      </c>
      <c r="BC533">
        <f>($B$11*$K$9+$C$11*$K$9+$F$11*((CX533+CP533)/MAX(CX533+CP533+CY533, 0.1)*$P$9+CY533/MAX(CX533+CP533+CY533, 0.1)*$Q$9))/($B$11+$C$11+$F$11)</f>
        <v>0</v>
      </c>
      <c r="BD533">
        <v>6</v>
      </c>
      <c r="BE533">
        <v>0.5</v>
      </c>
      <c r="BF533" t="s">
        <v>361</v>
      </c>
      <c r="BG533">
        <v>2</v>
      </c>
      <c r="BH533" t="b">
        <v>1</v>
      </c>
      <c r="BI533">
        <v>1728495961.814285</v>
      </c>
      <c r="BJ533">
        <v>436.3710714285713</v>
      </c>
      <c r="BK533">
        <v>465.5545357142857</v>
      </c>
      <c r="BL533">
        <v>16.58228571428571</v>
      </c>
      <c r="BM533">
        <v>14.41458214285714</v>
      </c>
      <c r="BN533">
        <v>442.2223571428571</v>
      </c>
      <c r="BO533">
        <v>16.6725</v>
      </c>
      <c r="BP533">
        <v>599.9942857142858</v>
      </c>
      <c r="BQ533">
        <v>97.52423214285713</v>
      </c>
      <c r="BR533">
        <v>0.09992380714285716</v>
      </c>
      <c r="BS533">
        <v>25.35930357142857</v>
      </c>
      <c r="BT533">
        <v>25.01385714285714</v>
      </c>
      <c r="BU533">
        <v>999.9000000000002</v>
      </c>
      <c r="BV533">
        <v>0</v>
      </c>
      <c r="BW533">
        <v>0</v>
      </c>
      <c r="BX533">
        <v>10007.03357142857</v>
      </c>
      <c r="BY533">
        <v>0</v>
      </c>
      <c r="BZ533">
        <v>87.77677857142858</v>
      </c>
      <c r="CA533">
        <v>-29.18343928571429</v>
      </c>
      <c r="CB533">
        <v>443.7291785714286</v>
      </c>
      <c r="CC533">
        <v>472.3639999999999</v>
      </c>
      <c r="CD533">
        <v>2.167707857142857</v>
      </c>
      <c r="CE533">
        <v>465.5545357142857</v>
      </c>
      <c r="CF533">
        <v>14.41458214285714</v>
      </c>
      <c r="CG533">
        <v>1.617174285714286</v>
      </c>
      <c r="CH533">
        <v>1.405769642857143</v>
      </c>
      <c r="CI533">
        <v>14.12342142857143</v>
      </c>
      <c r="CJ533">
        <v>11.979925</v>
      </c>
      <c r="CK533">
        <v>1600.002142857143</v>
      </c>
      <c r="CL533">
        <v>0.69202</v>
      </c>
      <c r="CM533">
        <v>0.30798</v>
      </c>
      <c r="CN533">
        <v>0</v>
      </c>
      <c r="CO533">
        <v>2.22935</v>
      </c>
      <c r="CP533">
        <v>0</v>
      </c>
      <c r="CQ533">
        <v>8537.204642857143</v>
      </c>
      <c r="CR533">
        <v>13790.29285714286</v>
      </c>
      <c r="CS533">
        <v>37.3705</v>
      </c>
      <c r="CT533">
        <v>38.562</v>
      </c>
      <c r="CU533">
        <v>37.91707142857143</v>
      </c>
      <c r="CV533">
        <v>36.937</v>
      </c>
      <c r="CW533">
        <v>36.75</v>
      </c>
      <c r="CX533">
        <v>1107.235357142857</v>
      </c>
      <c r="CY533">
        <v>492.7667857142857</v>
      </c>
      <c r="CZ533">
        <v>0</v>
      </c>
      <c r="DA533">
        <v>1728496026.4</v>
      </c>
      <c r="DB533">
        <v>0</v>
      </c>
      <c r="DC533">
        <v>1728490956.5</v>
      </c>
      <c r="DD533" t="s">
        <v>362</v>
      </c>
      <c r="DE533">
        <v>1728490952.5</v>
      </c>
      <c r="DF533">
        <v>1728490956.5</v>
      </c>
      <c r="DG533">
        <v>1</v>
      </c>
      <c r="DH533">
        <v>-0.065</v>
      </c>
      <c r="DI533">
        <v>-0.008</v>
      </c>
      <c r="DJ533">
        <v>-3.246</v>
      </c>
      <c r="DK533">
        <v>-0.091</v>
      </c>
      <c r="DL533">
        <v>52</v>
      </c>
      <c r="DM533">
        <v>15</v>
      </c>
      <c r="DN533">
        <v>0.25</v>
      </c>
      <c r="DO533">
        <v>0.13</v>
      </c>
      <c r="DP533">
        <v>-28.984045</v>
      </c>
      <c r="DQ533">
        <v>-5.060388742964355</v>
      </c>
      <c r="DR533">
        <v>0.4905464437492131</v>
      </c>
      <c r="DS533">
        <v>0</v>
      </c>
      <c r="DT533">
        <v>2.18915925</v>
      </c>
      <c r="DU533">
        <v>-0.5586109193245764</v>
      </c>
      <c r="DV533">
        <v>0.05422962070619249</v>
      </c>
      <c r="DW533">
        <v>0</v>
      </c>
      <c r="DX533">
        <v>0</v>
      </c>
      <c r="DY533">
        <v>2</v>
      </c>
      <c r="DZ533" t="s">
        <v>386</v>
      </c>
      <c r="EA533">
        <v>3.22953</v>
      </c>
      <c r="EB533">
        <v>2.70433</v>
      </c>
      <c r="EC533">
        <v>0.108829</v>
      </c>
      <c r="ED533">
        <v>0.113295</v>
      </c>
      <c r="EE533">
        <v>0.0859246</v>
      </c>
      <c r="EF533">
        <v>0.0779774</v>
      </c>
      <c r="EG533">
        <v>29208.5</v>
      </c>
      <c r="EH533">
        <v>28292.8</v>
      </c>
      <c r="EI533">
        <v>31396.8</v>
      </c>
      <c r="EJ533">
        <v>30258.6</v>
      </c>
      <c r="EK533">
        <v>38447</v>
      </c>
      <c r="EL533">
        <v>36892</v>
      </c>
      <c r="EM533">
        <v>44006.9</v>
      </c>
      <c r="EN533">
        <v>42250.9</v>
      </c>
      <c r="EO533">
        <v>2.10512</v>
      </c>
      <c r="EP533">
        <v>1.83293</v>
      </c>
      <c r="EQ533">
        <v>0.0177734</v>
      </c>
      <c r="ER533">
        <v>0</v>
      </c>
      <c r="ES533">
        <v>24.7275</v>
      </c>
      <c r="ET533">
        <v>999.9</v>
      </c>
      <c r="EU533">
        <v>69.90000000000001</v>
      </c>
      <c r="EV533">
        <v>26.4</v>
      </c>
      <c r="EW533">
        <v>24.7638</v>
      </c>
      <c r="EX533">
        <v>60.8801</v>
      </c>
      <c r="EY533">
        <v>24.3269</v>
      </c>
      <c r="EZ533">
        <v>1</v>
      </c>
      <c r="FA533">
        <v>0.070686</v>
      </c>
      <c r="FB533">
        <v>2.28816</v>
      </c>
      <c r="FC533">
        <v>20.1836</v>
      </c>
      <c r="FD533">
        <v>5.21669</v>
      </c>
      <c r="FE533">
        <v>11.998</v>
      </c>
      <c r="FF533">
        <v>4.96375</v>
      </c>
      <c r="FG533">
        <v>3.29563</v>
      </c>
      <c r="FH533">
        <v>9999</v>
      </c>
      <c r="FI533">
        <v>9999</v>
      </c>
      <c r="FJ533">
        <v>9999</v>
      </c>
      <c r="FK533">
        <v>149.4</v>
      </c>
      <c r="FL533">
        <v>4.97098</v>
      </c>
      <c r="FM533">
        <v>1.86768</v>
      </c>
      <c r="FN533">
        <v>1.85903</v>
      </c>
      <c r="FO533">
        <v>1.86521</v>
      </c>
      <c r="FP533">
        <v>1.8631</v>
      </c>
      <c r="FQ533">
        <v>1.86445</v>
      </c>
      <c r="FR533">
        <v>1.85989</v>
      </c>
      <c r="FS533">
        <v>1.86401</v>
      </c>
      <c r="FT533">
        <v>0</v>
      </c>
      <c r="FU533">
        <v>0</v>
      </c>
      <c r="FV533">
        <v>0</v>
      </c>
      <c r="FW533">
        <v>0</v>
      </c>
      <c r="FX533" t="s">
        <v>364</v>
      </c>
      <c r="FY533" t="s">
        <v>365</v>
      </c>
      <c r="FZ533" t="s">
        <v>366</v>
      </c>
      <c r="GA533" t="s">
        <v>366</v>
      </c>
      <c r="GB533" t="s">
        <v>366</v>
      </c>
      <c r="GC533" t="s">
        <v>366</v>
      </c>
      <c r="GD533">
        <v>0</v>
      </c>
      <c r="GE533">
        <v>100</v>
      </c>
      <c r="GF533">
        <v>100</v>
      </c>
      <c r="GG533">
        <v>-5.979</v>
      </c>
      <c r="GH533">
        <v>-0.0902</v>
      </c>
      <c r="GI533">
        <v>-2.868309889394353</v>
      </c>
      <c r="GJ533">
        <v>-0.006773961979547998</v>
      </c>
      <c r="GK533">
        <v>-8.296070481250098E-08</v>
      </c>
      <c r="GL533">
        <v>3.322967193956903E-10</v>
      </c>
      <c r="GM533">
        <v>-0.07871069313407227</v>
      </c>
      <c r="GN533">
        <v>-0.00208336341840114</v>
      </c>
      <c r="GO533">
        <v>8.801746095907445E-05</v>
      </c>
      <c r="GP533">
        <v>-2.677693255255651E-07</v>
      </c>
      <c r="GQ533">
        <v>3</v>
      </c>
      <c r="GR533">
        <v>2052</v>
      </c>
      <c r="GS533">
        <v>2</v>
      </c>
      <c r="GT533">
        <v>18</v>
      </c>
      <c r="GU533">
        <v>83.59999999999999</v>
      </c>
      <c r="GV533">
        <v>83.59999999999999</v>
      </c>
      <c r="GW533">
        <v>1.28296</v>
      </c>
      <c r="GX533">
        <v>2.37671</v>
      </c>
      <c r="GY533">
        <v>1.44897</v>
      </c>
      <c r="GZ533">
        <v>2.32056</v>
      </c>
      <c r="HA533">
        <v>1.55151</v>
      </c>
      <c r="HB533">
        <v>2.34253</v>
      </c>
      <c r="HC533">
        <v>31.9365</v>
      </c>
      <c r="HD533">
        <v>14.1495</v>
      </c>
      <c r="HE533">
        <v>18</v>
      </c>
      <c r="HF533">
        <v>594.2809999999999</v>
      </c>
      <c r="HG533">
        <v>423.114</v>
      </c>
      <c r="HH533">
        <v>21.5228</v>
      </c>
      <c r="HI533">
        <v>27.831</v>
      </c>
      <c r="HJ533">
        <v>30.0005</v>
      </c>
      <c r="HK533">
        <v>27.7767</v>
      </c>
      <c r="HL533">
        <v>27.7075</v>
      </c>
      <c r="HM533">
        <v>25.7051</v>
      </c>
      <c r="HN533">
        <v>48.5136</v>
      </c>
      <c r="HO533">
        <v>0</v>
      </c>
      <c r="HP533">
        <v>21.5171</v>
      </c>
      <c r="HQ533">
        <v>501.53</v>
      </c>
      <c r="HR533">
        <v>14.515</v>
      </c>
      <c r="HS533">
        <v>99.6434</v>
      </c>
      <c r="HT533">
        <v>100.961</v>
      </c>
    </row>
    <row r="534" spans="1:228">
      <c r="A534">
        <v>518</v>
      </c>
      <c r="B534">
        <v>1728495974.6</v>
      </c>
      <c r="C534">
        <v>5037.099999904633</v>
      </c>
      <c r="D534" t="s">
        <v>1407</v>
      </c>
      <c r="E534" t="s">
        <v>1408</v>
      </c>
      <c r="F534">
        <v>5</v>
      </c>
      <c r="G534" t="s">
        <v>357</v>
      </c>
      <c r="H534" t="s">
        <v>1090</v>
      </c>
      <c r="I534" t="s">
        <v>359</v>
      </c>
      <c r="J534" t="s">
        <v>1330</v>
      </c>
      <c r="K534">
        <v>1728495967.1</v>
      </c>
      <c r="L534">
        <f>(M534)/1000</f>
        <v>0</v>
      </c>
      <c r="M534">
        <f>IF(BH534, AP534, AJ534)</f>
        <v>0</v>
      </c>
      <c r="N534">
        <f>IF(BH534, AK534, AI534)</f>
        <v>0</v>
      </c>
      <c r="O534">
        <f>BJ534 - IF(AW534&gt;1, N534*BD534*100.0/(AY534), 0)</f>
        <v>0</v>
      </c>
      <c r="P534">
        <f>((V534-L534/2)*O534-N534)/(V534+L534/2)</f>
        <v>0</v>
      </c>
      <c r="Q534">
        <f>P534*(BQ534+BR534)/1000.0</f>
        <v>0</v>
      </c>
      <c r="R534">
        <f>(BJ534 - IF(AW534&gt;1, N534*BD534*100.0/(AY534), 0))*(BQ534+BR534)/1000.0</f>
        <v>0</v>
      </c>
      <c r="S534">
        <f>2.0/((1/U534-1/T534)+SIGN(U534)*SQRT((1/U534-1/T534)*(1/U534-1/T534) + 4*BE534/((BE534+1)*(BE534+1))*(2*1/U534*1/T534-1/T534*1/T534)))</f>
        <v>0</v>
      </c>
      <c r="T534">
        <f>IF(LEFT(BF534,1)&lt;&gt;"0",IF(LEFT(BF534,1)="1",3.0,BG534),$D$5+$E$5*(BX534*BQ534/($K$5*1000))+$F$5*(BX534*BQ534/($K$5*1000))*MAX(MIN(BD534,$J$5),$I$5)*MAX(MIN(BD534,$J$5),$I$5)+$G$5*MAX(MIN(BD534,$J$5),$I$5)*(BX534*BQ534/($K$5*1000))+$H$5*(BX534*BQ534/($K$5*1000))*(BX534*BQ534/($K$5*1000)))</f>
        <v>0</v>
      </c>
      <c r="U534">
        <f>L534*(1000-(1000*0.61365*exp(17.502*Y534/(240.97+Y534))/(BQ534+BR534)+BL534)/2)/(1000*0.61365*exp(17.502*Y534/(240.97+Y534))/(BQ534+BR534)-BL534)</f>
        <v>0</v>
      </c>
      <c r="V534">
        <f>1/((BE534+1)/(S534/1.6)+1/(T534/1.37)) + BE534/((BE534+1)/(S534/1.6) + BE534/(T534/1.37))</f>
        <v>0</v>
      </c>
      <c r="W534">
        <f>(AZ534*BC534)</f>
        <v>0</v>
      </c>
      <c r="X534">
        <f>(BS534+(W534+2*0.95*5.67E-8*(((BS534+$B$7)+273)^4-(BS534+273)^4)-44100*L534)/(1.84*29.3*T534+8*0.95*5.67E-8*(BS534+273)^3))</f>
        <v>0</v>
      </c>
      <c r="Y534">
        <f>($C$7*BT534+$D$7*BU534+$E$7*X534)</f>
        <v>0</v>
      </c>
      <c r="Z534">
        <f>0.61365*exp(17.502*Y534/(240.97+Y534))</f>
        <v>0</v>
      </c>
      <c r="AA534">
        <f>(AB534/AC534*100)</f>
        <v>0</v>
      </c>
      <c r="AB534">
        <f>BL534*(BQ534+BR534)/1000</f>
        <v>0</v>
      </c>
      <c r="AC534">
        <f>0.61365*exp(17.502*BS534/(240.97+BS534))</f>
        <v>0</v>
      </c>
      <c r="AD534">
        <f>(Z534-BL534*(BQ534+BR534)/1000)</f>
        <v>0</v>
      </c>
      <c r="AE534">
        <f>(-L534*44100)</f>
        <v>0</v>
      </c>
      <c r="AF534">
        <f>2*29.3*T534*0.92*(BS534-Y534)</f>
        <v>0</v>
      </c>
      <c r="AG534">
        <f>2*0.95*5.67E-8*(((BS534+$B$7)+273)^4-(Y534+273)^4)</f>
        <v>0</v>
      </c>
      <c r="AH534">
        <f>W534+AG534+AE534+AF534</f>
        <v>0</v>
      </c>
      <c r="AI534">
        <f>BP534*AW534*(BK534-BJ534*(1000-AW534*BM534)/(1000-AW534*BL534))/(100*BD534)</f>
        <v>0</v>
      </c>
      <c r="AJ534">
        <f>1000*BP534*AW534*(BL534-BM534)/(100*BD534*(1000-AW534*BL534))</f>
        <v>0</v>
      </c>
      <c r="AK534">
        <f>(AL534 - AM534 - BQ534*1E3/(8.314*(BS534+273.15)) * AO534/BP534 * AN534) * BP534/(100*BD534) * (1000 - BM534)/1000</f>
        <v>0</v>
      </c>
      <c r="AL534">
        <v>498.6901159225138</v>
      </c>
      <c r="AM534">
        <v>474.3304303030302</v>
      </c>
      <c r="AN534">
        <v>2.449185818734096</v>
      </c>
      <c r="AO534">
        <v>66.78338051299083</v>
      </c>
      <c r="AP534">
        <f>(AR534 - AQ534 + BQ534*1E3/(8.314*(BS534+273.15)) * AT534/BP534 * AS534) * BP534/(100*BD534) * 1000/(1000 - AR534)</f>
        <v>0</v>
      </c>
      <c r="AQ534">
        <v>14.51274128875724</v>
      </c>
      <c r="AR534">
        <v>16.6375296969697</v>
      </c>
      <c r="AS534">
        <v>0.00583581011777155</v>
      </c>
      <c r="AT534">
        <v>79.57190489218569</v>
      </c>
      <c r="AU534">
        <v>0</v>
      </c>
      <c r="AV534">
        <v>0</v>
      </c>
      <c r="AW534">
        <f>IF(AU534*$H$13&gt;=AY534,1.0,(AY534/(AY534-AU534*$H$13)))</f>
        <v>0</v>
      </c>
      <c r="AX534">
        <f>(AW534-1)*100</f>
        <v>0</v>
      </c>
      <c r="AY534">
        <f>MAX(0,($B$13+$C$13*BX534)/(1+$D$13*BX534)*BQ534/(BS534+273)*$E$13)</f>
        <v>0</v>
      </c>
      <c r="AZ534">
        <f>$B$11*BY534+$C$11*BZ534+$F$11*CK534*(1-CN534)</f>
        <v>0</v>
      </c>
      <c r="BA534">
        <f>AZ534*BB534</f>
        <v>0</v>
      </c>
      <c r="BB534">
        <f>($B$11*$D$9+$C$11*$D$9+$F$11*((CX534+CP534)/MAX(CX534+CP534+CY534, 0.1)*$I$9+CY534/MAX(CX534+CP534+CY534, 0.1)*$J$9))/($B$11+$C$11+$F$11)</f>
        <v>0</v>
      </c>
      <c r="BC534">
        <f>($B$11*$K$9+$C$11*$K$9+$F$11*((CX534+CP534)/MAX(CX534+CP534+CY534, 0.1)*$P$9+CY534/MAX(CX534+CP534+CY534, 0.1)*$Q$9))/($B$11+$C$11+$F$11)</f>
        <v>0</v>
      </c>
      <c r="BD534">
        <v>6</v>
      </c>
      <c r="BE534">
        <v>0.5</v>
      </c>
      <c r="BF534" t="s">
        <v>361</v>
      </c>
      <c r="BG534">
        <v>2</v>
      </c>
      <c r="BH534" t="b">
        <v>1</v>
      </c>
      <c r="BI534">
        <v>1728495967.1</v>
      </c>
      <c r="BJ534">
        <v>449.3261111111111</v>
      </c>
      <c r="BK534">
        <v>478.8283703703705</v>
      </c>
      <c r="BL534">
        <v>16.59975925925926</v>
      </c>
      <c r="BM534">
        <v>14.46827777777778</v>
      </c>
      <c r="BN534">
        <v>455.2640740740741</v>
      </c>
      <c r="BO534">
        <v>16.68996666666667</v>
      </c>
      <c r="BP534">
        <v>599.9929629629629</v>
      </c>
      <c r="BQ534">
        <v>97.52473703703703</v>
      </c>
      <c r="BR534">
        <v>0.09996253703703704</v>
      </c>
      <c r="BS534">
        <v>25.35682222222222</v>
      </c>
      <c r="BT534">
        <v>25.01728518518518</v>
      </c>
      <c r="BU534">
        <v>999.9000000000001</v>
      </c>
      <c r="BV534">
        <v>0</v>
      </c>
      <c r="BW534">
        <v>0</v>
      </c>
      <c r="BX534">
        <v>10012.84740740741</v>
      </c>
      <c r="BY534">
        <v>0</v>
      </c>
      <c r="BZ534">
        <v>87.95715555555556</v>
      </c>
      <c r="CA534">
        <v>-29.5023074074074</v>
      </c>
      <c r="CB534">
        <v>456.9109259259258</v>
      </c>
      <c r="CC534">
        <v>485.8584444444444</v>
      </c>
      <c r="CD534">
        <v>2.13147962962963</v>
      </c>
      <c r="CE534">
        <v>478.8283703703705</v>
      </c>
      <c r="CF534">
        <v>14.46827777777778</v>
      </c>
      <c r="CG534">
        <v>1.618886666666667</v>
      </c>
      <c r="CH534">
        <v>1.411014444444444</v>
      </c>
      <c r="CI534">
        <v>14.13974074074074</v>
      </c>
      <c r="CJ534">
        <v>12.03644814814815</v>
      </c>
      <c r="CK534">
        <v>1600.005555555556</v>
      </c>
      <c r="CL534">
        <v>0.69202</v>
      </c>
      <c r="CM534">
        <v>0.30798</v>
      </c>
      <c r="CN534">
        <v>0</v>
      </c>
      <c r="CO534">
        <v>2.228766666666667</v>
      </c>
      <c r="CP534">
        <v>0</v>
      </c>
      <c r="CQ534">
        <v>8522.015925925927</v>
      </c>
      <c r="CR534">
        <v>13790.31851851852</v>
      </c>
      <c r="CS534">
        <v>37.375</v>
      </c>
      <c r="CT534">
        <v>38.562</v>
      </c>
      <c r="CU534">
        <v>37.92092592592593</v>
      </c>
      <c r="CV534">
        <v>36.937</v>
      </c>
      <c r="CW534">
        <v>36.75</v>
      </c>
      <c r="CX534">
        <v>1107.236666666667</v>
      </c>
      <c r="CY534">
        <v>492.7688888888889</v>
      </c>
      <c r="CZ534">
        <v>0</v>
      </c>
      <c r="DA534">
        <v>1728496031.2</v>
      </c>
      <c r="DB534">
        <v>0</v>
      </c>
      <c r="DC534">
        <v>1728490956.5</v>
      </c>
      <c r="DD534" t="s">
        <v>362</v>
      </c>
      <c r="DE534">
        <v>1728490952.5</v>
      </c>
      <c r="DF534">
        <v>1728490956.5</v>
      </c>
      <c r="DG534">
        <v>1</v>
      </c>
      <c r="DH534">
        <v>-0.065</v>
      </c>
      <c r="DI534">
        <v>-0.008</v>
      </c>
      <c r="DJ534">
        <v>-3.246</v>
      </c>
      <c r="DK534">
        <v>-0.091</v>
      </c>
      <c r="DL534">
        <v>52</v>
      </c>
      <c r="DM534">
        <v>15</v>
      </c>
      <c r="DN534">
        <v>0.25</v>
      </c>
      <c r="DO534">
        <v>0.13</v>
      </c>
      <c r="DP534">
        <v>-29.25692926829268</v>
      </c>
      <c r="DQ534">
        <v>-4.097523344947718</v>
      </c>
      <c r="DR534">
        <v>0.4313133523598066</v>
      </c>
      <c r="DS534">
        <v>0</v>
      </c>
      <c r="DT534">
        <v>2.159099268292683</v>
      </c>
      <c r="DU534">
        <v>-0.4613931010452936</v>
      </c>
      <c r="DV534">
        <v>0.04800115244501914</v>
      </c>
      <c r="DW534">
        <v>0</v>
      </c>
      <c r="DX534">
        <v>0</v>
      </c>
      <c r="DY534">
        <v>2</v>
      </c>
      <c r="DZ534" t="s">
        <v>386</v>
      </c>
      <c r="EA534">
        <v>3.22948</v>
      </c>
      <c r="EB534">
        <v>2.70458</v>
      </c>
      <c r="EC534">
        <v>0.110959</v>
      </c>
      <c r="ED534">
        <v>0.11531</v>
      </c>
      <c r="EE534">
        <v>0.0860192</v>
      </c>
      <c r="EF534">
        <v>0.0780317</v>
      </c>
      <c r="EG534">
        <v>29138.3</v>
      </c>
      <c r="EH534">
        <v>28228.2</v>
      </c>
      <c r="EI534">
        <v>31396.4</v>
      </c>
      <c r="EJ534">
        <v>30258.2</v>
      </c>
      <c r="EK534">
        <v>38442.2</v>
      </c>
      <c r="EL534">
        <v>36889.8</v>
      </c>
      <c r="EM534">
        <v>44006</v>
      </c>
      <c r="EN534">
        <v>42250.8</v>
      </c>
      <c r="EO534">
        <v>2.1048</v>
      </c>
      <c r="EP534">
        <v>1.83282</v>
      </c>
      <c r="EQ534">
        <v>0.0176057</v>
      </c>
      <c r="ER534">
        <v>0</v>
      </c>
      <c r="ES534">
        <v>24.7299</v>
      </c>
      <c r="ET534">
        <v>999.9</v>
      </c>
      <c r="EU534">
        <v>69.90000000000001</v>
      </c>
      <c r="EV534">
        <v>26.4</v>
      </c>
      <c r="EW534">
        <v>24.7633</v>
      </c>
      <c r="EX534">
        <v>60.8601</v>
      </c>
      <c r="EY534">
        <v>24.4351</v>
      </c>
      <c r="EZ534">
        <v>1</v>
      </c>
      <c r="FA534">
        <v>0.0711789</v>
      </c>
      <c r="FB534">
        <v>2.31123</v>
      </c>
      <c r="FC534">
        <v>20.1834</v>
      </c>
      <c r="FD534">
        <v>5.21549</v>
      </c>
      <c r="FE534">
        <v>11.998</v>
      </c>
      <c r="FF534">
        <v>4.96375</v>
      </c>
      <c r="FG534">
        <v>3.29563</v>
      </c>
      <c r="FH534">
        <v>9999</v>
      </c>
      <c r="FI534">
        <v>9999</v>
      </c>
      <c r="FJ534">
        <v>9999</v>
      </c>
      <c r="FK534">
        <v>149.4</v>
      </c>
      <c r="FL534">
        <v>4.97097</v>
      </c>
      <c r="FM534">
        <v>1.86768</v>
      </c>
      <c r="FN534">
        <v>1.85903</v>
      </c>
      <c r="FO534">
        <v>1.86521</v>
      </c>
      <c r="FP534">
        <v>1.8631</v>
      </c>
      <c r="FQ534">
        <v>1.86447</v>
      </c>
      <c r="FR534">
        <v>1.85989</v>
      </c>
      <c r="FS534">
        <v>1.86401</v>
      </c>
      <c r="FT534">
        <v>0</v>
      </c>
      <c r="FU534">
        <v>0</v>
      </c>
      <c r="FV534">
        <v>0</v>
      </c>
      <c r="FW534">
        <v>0</v>
      </c>
      <c r="FX534" t="s">
        <v>364</v>
      </c>
      <c r="FY534" t="s">
        <v>365</v>
      </c>
      <c r="FZ534" t="s">
        <v>366</v>
      </c>
      <c r="GA534" t="s">
        <v>366</v>
      </c>
      <c r="GB534" t="s">
        <v>366</v>
      </c>
      <c r="GC534" t="s">
        <v>366</v>
      </c>
      <c r="GD534">
        <v>0</v>
      </c>
      <c r="GE534">
        <v>100</v>
      </c>
      <c r="GF534">
        <v>100</v>
      </c>
      <c r="GG534">
        <v>-6.061</v>
      </c>
      <c r="GH534">
        <v>-0.0902</v>
      </c>
      <c r="GI534">
        <v>-2.868309889394353</v>
      </c>
      <c r="GJ534">
        <v>-0.006773961979547998</v>
      </c>
      <c r="GK534">
        <v>-8.296070481250098E-08</v>
      </c>
      <c r="GL534">
        <v>3.322967193956903E-10</v>
      </c>
      <c r="GM534">
        <v>-0.07871069313407227</v>
      </c>
      <c r="GN534">
        <v>-0.00208336341840114</v>
      </c>
      <c r="GO534">
        <v>8.801746095907445E-05</v>
      </c>
      <c r="GP534">
        <v>-2.677693255255651E-07</v>
      </c>
      <c r="GQ534">
        <v>3</v>
      </c>
      <c r="GR534">
        <v>2052</v>
      </c>
      <c r="GS534">
        <v>2</v>
      </c>
      <c r="GT534">
        <v>18</v>
      </c>
      <c r="GU534">
        <v>83.7</v>
      </c>
      <c r="GV534">
        <v>83.59999999999999</v>
      </c>
      <c r="GW534">
        <v>1.30615</v>
      </c>
      <c r="GX534">
        <v>2.39136</v>
      </c>
      <c r="GY534">
        <v>1.44897</v>
      </c>
      <c r="GZ534">
        <v>2.32178</v>
      </c>
      <c r="HA534">
        <v>1.55151</v>
      </c>
      <c r="HB534">
        <v>2.28271</v>
      </c>
      <c r="HC534">
        <v>31.9585</v>
      </c>
      <c r="HD534">
        <v>14.1495</v>
      </c>
      <c r="HE534">
        <v>18</v>
      </c>
      <c r="HF534">
        <v>594.12</v>
      </c>
      <c r="HG534">
        <v>423.1</v>
      </c>
      <c r="HH534">
        <v>21.5085</v>
      </c>
      <c r="HI534">
        <v>27.8366</v>
      </c>
      <c r="HJ534">
        <v>30.0006</v>
      </c>
      <c r="HK534">
        <v>27.7833</v>
      </c>
      <c r="HL534">
        <v>27.7136</v>
      </c>
      <c r="HM534">
        <v>26.1841</v>
      </c>
      <c r="HN534">
        <v>48.5136</v>
      </c>
      <c r="HO534">
        <v>0</v>
      </c>
      <c r="HP534">
        <v>21.4996</v>
      </c>
      <c r="HQ534">
        <v>516.5650000000001</v>
      </c>
      <c r="HR534">
        <v>14.5099</v>
      </c>
      <c r="HS534">
        <v>99.6416</v>
      </c>
      <c r="HT534">
        <v>100.96</v>
      </c>
    </row>
    <row r="535" spans="1:228">
      <c r="A535">
        <v>519</v>
      </c>
      <c r="B535">
        <v>1728495979.6</v>
      </c>
      <c r="C535">
        <v>5042.099999904633</v>
      </c>
      <c r="D535" t="s">
        <v>1409</v>
      </c>
      <c r="E535" t="s">
        <v>1410</v>
      </c>
      <c r="F535">
        <v>5</v>
      </c>
      <c r="G535" t="s">
        <v>357</v>
      </c>
      <c r="H535" t="s">
        <v>1090</v>
      </c>
      <c r="I535" t="s">
        <v>359</v>
      </c>
      <c r="J535" t="s">
        <v>1330</v>
      </c>
      <c r="K535">
        <v>1728495971.814285</v>
      </c>
      <c r="L535">
        <f>(M535)/1000</f>
        <v>0</v>
      </c>
      <c r="M535">
        <f>IF(BH535, AP535, AJ535)</f>
        <v>0</v>
      </c>
      <c r="N535">
        <f>IF(BH535, AK535, AI535)</f>
        <v>0</v>
      </c>
      <c r="O535">
        <f>BJ535 - IF(AW535&gt;1, N535*BD535*100.0/(AY535), 0)</f>
        <v>0</v>
      </c>
      <c r="P535">
        <f>((V535-L535/2)*O535-N535)/(V535+L535/2)</f>
        <v>0</v>
      </c>
      <c r="Q535">
        <f>P535*(BQ535+BR535)/1000.0</f>
        <v>0</v>
      </c>
      <c r="R535">
        <f>(BJ535 - IF(AW535&gt;1, N535*BD535*100.0/(AY535), 0))*(BQ535+BR535)/1000.0</f>
        <v>0</v>
      </c>
      <c r="S535">
        <f>2.0/((1/U535-1/T535)+SIGN(U535)*SQRT((1/U535-1/T535)*(1/U535-1/T535) + 4*BE535/((BE535+1)*(BE535+1))*(2*1/U535*1/T535-1/T535*1/T535)))</f>
        <v>0</v>
      </c>
      <c r="T535">
        <f>IF(LEFT(BF535,1)&lt;&gt;"0",IF(LEFT(BF535,1)="1",3.0,BG535),$D$5+$E$5*(BX535*BQ535/($K$5*1000))+$F$5*(BX535*BQ535/($K$5*1000))*MAX(MIN(BD535,$J$5),$I$5)*MAX(MIN(BD535,$J$5),$I$5)+$G$5*MAX(MIN(BD535,$J$5),$I$5)*(BX535*BQ535/($K$5*1000))+$H$5*(BX535*BQ535/($K$5*1000))*(BX535*BQ535/($K$5*1000)))</f>
        <v>0</v>
      </c>
      <c r="U535">
        <f>L535*(1000-(1000*0.61365*exp(17.502*Y535/(240.97+Y535))/(BQ535+BR535)+BL535)/2)/(1000*0.61365*exp(17.502*Y535/(240.97+Y535))/(BQ535+BR535)-BL535)</f>
        <v>0</v>
      </c>
      <c r="V535">
        <f>1/((BE535+1)/(S535/1.6)+1/(T535/1.37)) + BE535/((BE535+1)/(S535/1.6) + BE535/(T535/1.37))</f>
        <v>0</v>
      </c>
      <c r="W535">
        <f>(AZ535*BC535)</f>
        <v>0</v>
      </c>
      <c r="X535">
        <f>(BS535+(W535+2*0.95*5.67E-8*(((BS535+$B$7)+273)^4-(BS535+273)^4)-44100*L535)/(1.84*29.3*T535+8*0.95*5.67E-8*(BS535+273)^3))</f>
        <v>0</v>
      </c>
      <c r="Y535">
        <f>($C$7*BT535+$D$7*BU535+$E$7*X535)</f>
        <v>0</v>
      </c>
      <c r="Z535">
        <f>0.61365*exp(17.502*Y535/(240.97+Y535))</f>
        <v>0</v>
      </c>
      <c r="AA535">
        <f>(AB535/AC535*100)</f>
        <v>0</v>
      </c>
      <c r="AB535">
        <f>BL535*(BQ535+BR535)/1000</f>
        <v>0</v>
      </c>
      <c r="AC535">
        <f>0.61365*exp(17.502*BS535/(240.97+BS535))</f>
        <v>0</v>
      </c>
      <c r="AD535">
        <f>(Z535-BL535*(BQ535+BR535)/1000)</f>
        <v>0</v>
      </c>
      <c r="AE535">
        <f>(-L535*44100)</f>
        <v>0</v>
      </c>
      <c r="AF535">
        <f>2*29.3*T535*0.92*(BS535-Y535)</f>
        <v>0</v>
      </c>
      <c r="AG535">
        <f>2*0.95*5.67E-8*(((BS535+$B$7)+273)^4-(Y535+273)^4)</f>
        <v>0</v>
      </c>
      <c r="AH535">
        <f>W535+AG535+AE535+AF535</f>
        <v>0</v>
      </c>
      <c r="AI535">
        <f>BP535*AW535*(BK535-BJ535*(1000-AW535*BM535)/(1000-AW535*BL535))/(100*BD535)</f>
        <v>0</v>
      </c>
      <c r="AJ535">
        <f>1000*BP535*AW535*(BL535-BM535)/(100*BD535*(1000-AW535*BL535))</f>
        <v>0</v>
      </c>
      <c r="AK535">
        <f>(AL535 - AM535 - BQ535*1E3/(8.314*(BS535+273.15)) * AO535/BP535 * AN535) * BP535/(100*BD535) * (1000 - BM535)/1000</f>
        <v>0</v>
      </c>
      <c r="AL535">
        <v>510.8893356293655</v>
      </c>
      <c r="AM535">
        <v>486.3375151515152</v>
      </c>
      <c r="AN535">
        <v>2.400624605994084</v>
      </c>
      <c r="AO535">
        <v>66.78338051299083</v>
      </c>
      <c r="AP535">
        <f>(AR535 - AQ535 + BQ535*1E3/(8.314*(BS535+273.15)) * AT535/BP535 * AS535) * BP535/(100*BD535) * 1000/(1000 - AR535)</f>
        <v>0</v>
      </c>
      <c r="AQ535">
        <v>14.52463621373779</v>
      </c>
      <c r="AR535">
        <v>16.65309090909091</v>
      </c>
      <c r="AS535">
        <v>0.001128926196668709</v>
      </c>
      <c r="AT535">
        <v>79.57190489218569</v>
      </c>
      <c r="AU535">
        <v>0</v>
      </c>
      <c r="AV535">
        <v>0</v>
      </c>
      <c r="AW535">
        <f>IF(AU535*$H$13&gt;=AY535,1.0,(AY535/(AY535-AU535*$H$13)))</f>
        <v>0</v>
      </c>
      <c r="AX535">
        <f>(AW535-1)*100</f>
        <v>0</v>
      </c>
      <c r="AY535">
        <f>MAX(0,($B$13+$C$13*BX535)/(1+$D$13*BX535)*BQ535/(BS535+273)*$E$13)</f>
        <v>0</v>
      </c>
      <c r="AZ535">
        <f>$B$11*BY535+$C$11*BZ535+$F$11*CK535*(1-CN535)</f>
        <v>0</v>
      </c>
      <c r="BA535">
        <f>AZ535*BB535</f>
        <v>0</v>
      </c>
      <c r="BB535">
        <f>($B$11*$D$9+$C$11*$D$9+$F$11*((CX535+CP535)/MAX(CX535+CP535+CY535, 0.1)*$I$9+CY535/MAX(CX535+CP535+CY535, 0.1)*$J$9))/($B$11+$C$11+$F$11)</f>
        <v>0</v>
      </c>
      <c r="BC535">
        <f>($B$11*$K$9+$C$11*$K$9+$F$11*((CX535+CP535)/MAX(CX535+CP535+CY535, 0.1)*$P$9+CY535/MAX(CX535+CP535+CY535, 0.1)*$Q$9))/($B$11+$C$11+$F$11)</f>
        <v>0</v>
      </c>
      <c r="BD535">
        <v>6</v>
      </c>
      <c r="BE535">
        <v>0.5</v>
      </c>
      <c r="BF535" t="s">
        <v>361</v>
      </c>
      <c r="BG535">
        <v>2</v>
      </c>
      <c r="BH535" t="b">
        <v>1</v>
      </c>
      <c r="BI535">
        <v>1728495971.814285</v>
      </c>
      <c r="BJ535">
        <v>460.7916785714286</v>
      </c>
      <c r="BK535">
        <v>490.4624285714286</v>
      </c>
      <c r="BL535">
        <v>16.62223214285714</v>
      </c>
      <c r="BM535">
        <v>14.50497142857143</v>
      </c>
      <c r="BN535">
        <v>466.80625</v>
      </c>
      <c r="BO535">
        <v>16.712425</v>
      </c>
      <c r="BP535">
        <v>600.00125</v>
      </c>
      <c r="BQ535">
        <v>97.52501785714288</v>
      </c>
      <c r="BR535">
        <v>0.1000549928571429</v>
      </c>
      <c r="BS535">
        <v>25.354775</v>
      </c>
      <c r="BT535">
        <v>25.01823571428571</v>
      </c>
      <c r="BU535">
        <v>999.9000000000002</v>
      </c>
      <c r="BV535">
        <v>0</v>
      </c>
      <c r="BW535">
        <v>0</v>
      </c>
      <c r="BX535">
        <v>10003.45821428571</v>
      </c>
      <c r="BY535">
        <v>0</v>
      </c>
      <c r="BZ535">
        <v>88.17096428571429</v>
      </c>
      <c r="CA535">
        <v>-29.67081428571429</v>
      </c>
      <c r="CB535">
        <v>468.5808214285715</v>
      </c>
      <c r="CC535">
        <v>497.6816785714286</v>
      </c>
      <c r="CD535">
        <v>2.117251071428571</v>
      </c>
      <c r="CE535">
        <v>490.4624285714286</v>
      </c>
      <c r="CF535">
        <v>14.50497142857143</v>
      </c>
      <c r="CG535">
        <v>1.621082857142857</v>
      </c>
      <c r="CH535">
        <v>1.414597857142857</v>
      </c>
      <c r="CI535">
        <v>14.16066428571429</v>
      </c>
      <c r="CJ535">
        <v>12.07500357142857</v>
      </c>
      <c r="CK535">
        <v>1600.006071428571</v>
      </c>
      <c r="CL535">
        <v>0.69202</v>
      </c>
      <c r="CM535">
        <v>0.30798</v>
      </c>
      <c r="CN535">
        <v>0</v>
      </c>
      <c r="CO535">
        <v>2.224046428571429</v>
      </c>
      <c r="CP535">
        <v>0</v>
      </c>
      <c r="CQ535">
        <v>8508.032499999999</v>
      </c>
      <c r="CR535">
        <v>13790.325</v>
      </c>
      <c r="CS535">
        <v>37.375</v>
      </c>
      <c r="CT535">
        <v>38.562</v>
      </c>
      <c r="CU535">
        <v>37.92592857142857</v>
      </c>
      <c r="CV535">
        <v>36.937</v>
      </c>
      <c r="CW535">
        <v>36.75</v>
      </c>
      <c r="CX535">
        <v>1107.236785714286</v>
      </c>
      <c r="CY535">
        <v>492.7692857142857</v>
      </c>
      <c r="CZ535">
        <v>0</v>
      </c>
      <c r="DA535">
        <v>1728496036.6</v>
      </c>
      <c r="DB535">
        <v>0</v>
      </c>
      <c r="DC535">
        <v>1728490956.5</v>
      </c>
      <c r="DD535" t="s">
        <v>362</v>
      </c>
      <c r="DE535">
        <v>1728490952.5</v>
      </c>
      <c r="DF535">
        <v>1728490956.5</v>
      </c>
      <c r="DG535">
        <v>1</v>
      </c>
      <c r="DH535">
        <v>-0.065</v>
      </c>
      <c r="DI535">
        <v>-0.008</v>
      </c>
      <c r="DJ535">
        <v>-3.246</v>
      </c>
      <c r="DK535">
        <v>-0.091</v>
      </c>
      <c r="DL535">
        <v>52</v>
      </c>
      <c r="DM535">
        <v>15</v>
      </c>
      <c r="DN535">
        <v>0.25</v>
      </c>
      <c r="DO535">
        <v>0.13</v>
      </c>
      <c r="DP535">
        <v>-29.50989756097561</v>
      </c>
      <c r="DQ535">
        <v>-2.203751916376387</v>
      </c>
      <c r="DR535">
        <v>0.2746090165039571</v>
      </c>
      <c r="DS535">
        <v>0</v>
      </c>
      <c r="DT535">
        <v>2.133286097560976</v>
      </c>
      <c r="DU535">
        <v>-0.2080881533101042</v>
      </c>
      <c r="DV535">
        <v>0.02811607567923087</v>
      </c>
      <c r="DW535">
        <v>0</v>
      </c>
      <c r="DX535">
        <v>0</v>
      </c>
      <c r="DY535">
        <v>2</v>
      </c>
      <c r="DZ535" t="s">
        <v>386</v>
      </c>
      <c r="EA535">
        <v>3.22947</v>
      </c>
      <c r="EB535">
        <v>2.70441</v>
      </c>
      <c r="EC535">
        <v>0.112999</v>
      </c>
      <c r="ED535">
        <v>0.117394</v>
      </c>
      <c r="EE535">
        <v>0.08606900000000001</v>
      </c>
      <c r="EF535">
        <v>0.0780632</v>
      </c>
      <c r="EG535">
        <v>29070.6</v>
      </c>
      <c r="EH535">
        <v>28161.6</v>
      </c>
      <c r="EI535">
        <v>31395.5</v>
      </c>
      <c r="EJ535">
        <v>30258.1</v>
      </c>
      <c r="EK535">
        <v>38439.4</v>
      </c>
      <c r="EL535">
        <v>36888.5</v>
      </c>
      <c r="EM535">
        <v>44005.1</v>
      </c>
      <c r="EN535">
        <v>42250.6</v>
      </c>
      <c r="EO535">
        <v>2.10555</v>
      </c>
      <c r="EP535">
        <v>1.83232</v>
      </c>
      <c r="EQ535">
        <v>0.017114</v>
      </c>
      <c r="ER535">
        <v>0</v>
      </c>
      <c r="ES535">
        <v>24.7326</v>
      </c>
      <c r="ET535">
        <v>999.9</v>
      </c>
      <c r="EU535">
        <v>69.90000000000001</v>
      </c>
      <c r="EV535">
        <v>26.4</v>
      </c>
      <c r="EW535">
        <v>24.7635</v>
      </c>
      <c r="EX535">
        <v>61.1101</v>
      </c>
      <c r="EY535">
        <v>24.6955</v>
      </c>
      <c r="EZ535">
        <v>1</v>
      </c>
      <c r="FA535">
        <v>0.07185469999999999</v>
      </c>
      <c r="FB535">
        <v>2.33984</v>
      </c>
      <c r="FC535">
        <v>20.1832</v>
      </c>
      <c r="FD535">
        <v>5.21504</v>
      </c>
      <c r="FE535">
        <v>11.998</v>
      </c>
      <c r="FF535">
        <v>4.96365</v>
      </c>
      <c r="FG535">
        <v>3.29555</v>
      </c>
      <c r="FH535">
        <v>9999</v>
      </c>
      <c r="FI535">
        <v>9999</v>
      </c>
      <c r="FJ535">
        <v>9999</v>
      </c>
      <c r="FK535">
        <v>149.4</v>
      </c>
      <c r="FL535">
        <v>4.97095</v>
      </c>
      <c r="FM535">
        <v>1.86768</v>
      </c>
      <c r="FN535">
        <v>1.85901</v>
      </c>
      <c r="FO535">
        <v>1.86521</v>
      </c>
      <c r="FP535">
        <v>1.8631</v>
      </c>
      <c r="FQ535">
        <v>1.86447</v>
      </c>
      <c r="FR535">
        <v>1.85989</v>
      </c>
      <c r="FS535">
        <v>1.86401</v>
      </c>
      <c r="FT535">
        <v>0</v>
      </c>
      <c r="FU535">
        <v>0</v>
      </c>
      <c r="FV535">
        <v>0</v>
      </c>
      <c r="FW535">
        <v>0</v>
      </c>
      <c r="FX535" t="s">
        <v>364</v>
      </c>
      <c r="FY535" t="s">
        <v>365</v>
      </c>
      <c r="FZ535" t="s">
        <v>366</v>
      </c>
      <c r="GA535" t="s">
        <v>366</v>
      </c>
      <c r="GB535" t="s">
        <v>366</v>
      </c>
      <c r="GC535" t="s">
        <v>366</v>
      </c>
      <c r="GD535">
        <v>0</v>
      </c>
      <c r="GE535">
        <v>100</v>
      </c>
      <c r="GF535">
        <v>100</v>
      </c>
      <c r="GG535">
        <v>-6.139</v>
      </c>
      <c r="GH535">
        <v>-0.0902</v>
      </c>
      <c r="GI535">
        <v>-2.868309889394353</v>
      </c>
      <c r="GJ535">
        <v>-0.006773961979547998</v>
      </c>
      <c r="GK535">
        <v>-8.296070481250098E-08</v>
      </c>
      <c r="GL535">
        <v>3.322967193956903E-10</v>
      </c>
      <c r="GM535">
        <v>-0.07871069313407227</v>
      </c>
      <c r="GN535">
        <v>-0.00208336341840114</v>
      </c>
      <c r="GO535">
        <v>8.801746095907445E-05</v>
      </c>
      <c r="GP535">
        <v>-2.677693255255651E-07</v>
      </c>
      <c r="GQ535">
        <v>3</v>
      </c>
      <c r="GR535">
        <v>2052</v>
      </c>
      <c r="GS535">
        <v>2</v>
      </c>
      <c r="GT535">
        <v>18</v>
      </c>
      <c r="GU535">
        <v>83.8</v>
      </c>
      <c r="GV535">
        <v>83.7</v>
      </c>
      <c r="GW535">
        <v>1.33301</v>
      </c>
      <c r="GX535">
        <v>2.39136</v>
      </c>
      <c r="GY535">
        <v>1.44775</v>
      </c>
      <c r="GZ535">
        <v>2.32056</v>
      </c>
      <c r="HA535">
        <v>1.55151</v>
      </c>
      <c r="HB535">
        <v>2.38037</v>
      </c>
      <c r="HC535">
        <v>31.9585</v>
      </c>
      <c r="HD535">
        <v>14.1495</v>
      </c>
      <c r="HE535">
        <v>18</v>
      </c>
      <c r="HF535">
        <v>594.7089999999999</v>
      </c>
      <c r="HG535">
        <v>422.858</v>
      </c>
      <c r="HH535">
        <v>21.4892</v>
      </c>
      <c r="HI535">
        <v>27.844</v>
      </c>
      <c r="HJ535">
        <v>30.0006</v>
      </c>
      <c r="HK535">
        <v>27.7896</v>
      </c>
      <c r="HL535">
        <v>27.7203</v>
      </c>
      <c r="HM535">
        <v>26.7262</v>
      </c>
      <c r="HN535">
        <v>48.5136</v>
      </c>
      <c r="HO535">
        <v>0</v>
      </c>
      <c r="HP535">
        <v>21.4803</v>
      </c>
      <c r="HQ535">
        <v>526.651</v>
      </c>
      <c r="HR535">
        <v>14.507</v>
      </c>
      <c r="HS535">
        <v>99.63930000000001</v>
      </c>
      <c r="HT535">
        <v>100.96</v>
      </c>
    </row>
    <row r="536" spans="1:228">
      <c r="A536">
        <v>520</v>
      </c>
      <c r="B536">
        <v>1728495984.6</v>
      </c>
      <c r="C536">
        <v>5047.099999904633</v>
      </c>
      <c r="D536" t="s">
        <v>1411</v>
      </c>
      <c r="E536" t="s">
        <v>1412</v>
      </c>
      <c r="F536">
        <v>5</v>
      </c>
      <c r="G536" t="s">
        <v>357</v>
      </c>
      <c r="H536" t="s">
        <v>1090</v>
      </c>
      <c r="I536" t="s">
        <v>359</v>
      </c>
      <c r="J536" t="s">
        <v>1330</v>
      </c>
      <c r="K536">
        <v>1728495977.1</v>
      </c>
      <c r="L536">
        <f>(M536)/1000</f>
        <v>0</v>
      </c>
      <c r="M536">
        <f>IF(BH536, AP536, AJ536)</f>
        <v>0</v>
      </c>
      <c r="N536">
        <f>IF(BH536, AK536, AI536)</f>
        <v>0</v>
      </c>
      <c r="O536">
        <f>BJ536 - IF(AW536&gt;1, N536*BD536*100.0/(AY536), 0)</f>
        <v>0</v>
      </c>
      <c r="P536">
        <f>((V536-L536/2)*O536-N536)/(V536+L536/2)</f>
        <v>0</v>
      </c>
      <c r="Q536">
        <f>P536*(BQ536+BR536)/1000.0</f>
        <v>0</v>
      </c>
      <c r="R536">
        <f>(BJ536 - IF(AW536&gt;1, N536*BD536*100.0/(AY536), 0))*(BQ536+BR536)/1000.0</f>
        <v>0</v>
      </c>
      <c r="S536">
        <f>2.0/((1/U536-1/T536)+SIGN(U536)*SQRT((1/U536-1/T536)*(1/U536-1/T536) + 4*BE536/((BE536+1)*(BE536+1))*(2*1/U536*1/T536-1/T536*1/T536)))</f>
        <v>0</v>
      </c>
      <c r="T536">
        <f>IF(LEFT(BF536,1)&lt;&gt;"0",IF(LEFT(BF536,1)="1",3.0,BG536),$D$5+$E$5*(BX536*BQ536/($K$5*1000))+$F$5*(BX536*BQ536/($K$5*1000))*MAX(MIN(BD536,$J$5),$I$5)*MAX(MIN(BD536,$J$5),$I$5)+$G$5*MAX(MIN(BD536,$J$5),$I$5)*(BX536*BQ536/($K$5*1000))+$H$5*(BX536*BQ536/($K$5*1000))*(BX536*BQ536/($K$5*1000)))</f>
        <v>0</v>
      </c>
      <c r="U536">
        <f>L536*(1000-(1000*0.61365*exp(17.502*Y536/(240.97+Y536))/(BQ536+BR536)+BL536)/2)/(1000*0.61365*exp(17.502*Y536/(240.97+Y536))/(BQ536+BR536)-BL536)</f>
        <v>0</v>
      </c>
      <c r="V536">
        <f>1/((BE536+1)/(S536/1.6)+1/(T536/1.37)) + BE536/((BE536+1)/(S536/1.6) + BE536/(T536/1.37))</f>
        <v>0</v>
      </c>
      <c r="W536">
        <f>(AZ536*BC536)</f>
        <v>0</v>
      </c>
      <c r="X536">
        <f>(BS536+(W536+2*0.95*5.67E-8*(((BS536+$B$7)+273)^4-(BS536+273)^4)-44100*L536)/(1.84*29.3*T536+8*0.95*5.67E-8*(BS536+273)^3))</f>
        <v>0</v>
      </c>
      <c r="Y536">
        <f>($C$7*BT536+$D$7*BU536+$E$7*X536)</f>
        <v>0</v>
      </c>
      <c r="Z536">
        <f>0.61365*exp(17.502*Y536/(240.97+Y536))</f>
        <v>0</v>
      </c>
      <c r="AA536">
        <f>(AB536/AC536*100)</f>
        <v>0</v>
      </c>
      <c r="AB536">
        <f>BL536*(BQ536+BR536)/1000</f>
        <v>0</v>
      </c>
      <c r="AC536">
        <f>0.61365*exp(17.502*BS536/(240.97+BS536))</f>
        <v>0</v>
      </c>
      <c r="AD536">
        <f>(Z536-BL536*(BQ536+BR536)/1000)</f>
        <v>0</v>
      </c>
      <c r="AE536">
        <f>(-L536*44100)</f>
        <v>0</v>
      </c>
      <c r="AF536">
        <f>2*29.3*T536*0.92*(BS536-Y536)</f>
        <v>0</v>
      </c>
      <c r="AG536">
        <f>2*0.95*5.67E-8*(((BS536+$B$7)+273)^4-(Y536+273)^4)</f>
        <v>0</v>
      </c>
      <c r="AH536">
        <f>W536+AG536+AE536+AF536</f>
        <v>0</v>
      </c>
      <c r="AI536">
        <f>BP536*AW536*(BK536-BJ536*(1000-AW536*BM536)/(1000-AW536*BL536))/(100*BD536)</f>
        <v>0</v>
      </c>
      <c r="AJ536">
        <f>1000*BP536*AW536*(BL536-BM536)/(100*BD536*(1000-AW536*BL536))</f>
        <v>0</v>
      </c>
      <c r="AK536">
        <f>(AL536 - AM536 - BQ536*1E3/(8.314*(BS536+273.15)) * AO536/BP536 * AN536) * BP536/(100*BD536) * (1000 - BM536)/1000</f>
        <v>0</v>
      </c>
      <c r="AL536">
        <v>523.6106578374397</v>
      </c>
      <c r="AM536">
        <v>498.4917030303031</v>
      </c>
      <c r="AN536">
        <v>2.456402001994304</v>
      </c>
      <c r="AO536">
        <v>66.78338051299083</v>
      </c>
      <c r="AP536">
        <f>(AR536 - AQ536 + BQ536*1E3/(8.314*(BS536+273.15)) * AT536/BP536 * AS536) * BP536/(100*BD536) * 1000/(1000 - AR536)</f>
        <v>0</v>
      </c>
      <c r="AQ536">
        <v>14.53097081517574</v>
      </c>
      <c r="AR536">
        <v>16.65856909090909</v>
      </c>
      <c r="AS536">
        <v>0.0001041490658666337</v>
      </c>
      <c r="AT536">
        <v>79.57190489218569</v>
      </c>
      <c r="AU536">
        <v>0</v>
      </c>
      <c r="AV536">
        <v>0</v>
      </c>
      <c r="AW536">
        <f>IF(AU536*$H$13&gt;=AY536,1.0,(AY536/(AY536-AU536*$H$13)))</f>
        <v>0</v>
      </c>
      <c r="AX536">
        <f>(AW536-1)*100</f>
        <v>0</v>
      </c>
      <c r="AY536">
        <f>MAX(0,($B$13+$C$13*BX536)/(1+$D$13*BX536)*BQ536/(BS536+273)*$E$13)</f>
        <v>0</v>
      </c>
      <c r="AZ536">
        <f>$B$11*BY536+$C$11*BZ536+$F$11*CK536*(1-CN536)</f>
        <v>0</v>
      </c>
      <c r="BA536">
        <f>AZ536*BB536</f>
        <v>0</v>
      </c>
      <c r="BB536">
        <f>($B$11*$D$9+$C$11*$D$9+$F$11*((CX536+CP536)/MAX(CX536+CP536+CY536, 0.1)*$I$9+CY536/MAX(CX536+CP536+CY536, 0.1)*$J$9))/($B$11+$C$11+$F$11)</f>
        <v>0</v>
      </c>
      <c r="BC536">
        <f>($B$11*$K$9+$C$11*$K$9+$F$11*((CX536+CP536)/MAX(CX536+CP536+CY536, 0.1)*$P$9+CY536/MAX(CX536+CP536+CY536, 0.1)*$Q$9))/($B$11+$C$11+$F$11)</f>
        <v>0</v>
      </c>
      <c r="BD536">
        <v>6</v>
      </c>
      <c r="BE536">
        <v>0.5</v>
      </c>
      <c r="BF536" t="s">
        <v>361</v>
      </c>
      <c r="BG536">
        <v>2</v>
      </c>
      <c r="BH536" t="b">
        <v>1</v>
      </c>
      <c r="BI536">
        <v>1728495977.1</v>
      </c>
      <c r="BJ536">
        <v>473.5015555555556</v>
      </c>
      <c r="BK536">
        <v>503.4377037037037</v>
      </c>
      <c r="BL536">
        <v>16.64397407407407</v>
      </c>
      <c r="BM536">
        <v>14.52354074074074</v>
      </c>
      <c r="BN536">
        <v>479.600962962963</v>
      </c>
      <c r="BO536">
        <v>16.73415555555555</v>
      </c>
      <c r="BP536">
        <v>600.0084444444444</v>
      </c>
      <c r="BQ536">
        <v>97.5251111111111</v>
      </c>
      <c r="BR536">
        <v>0.1000927629629629</v>
      </c>
      <c r="BS536">
        <v>25.35118888888889</v>
      </c>
      <c r="BT536">
        <v>25.01667037037037</v>
      </c>
      <c r="BU536">
        <v>999.9000000000001</v>
      </c>
      <c r="BV536">
        <v>0</v>
      </c>
      <c r="BW536">
        <v>0</v>
      </c>
      <c r="BX536">
        <v>9999.206296296297</v>
      </c>
      <c r="BY536">
        <v>0</v>
      </c>
      <c r="BZ536">
        <v>88.40730000000002</v>
      </c>
      <c r="CA536">
        <v>-29.93623703703704</v>
      </c>
      <c r="CB536">
        <v>481.5159259259258</v>
      </c>
      <c r="CC536">
        <v>510.8573333333334</v>
      </c>
      <c r="CD536">
        <v>2.120425925925926</v>
      </c>
      <c r="CE536">
        <v>503.4377037037037</v>
      </c>
      <c r="CF536">
        <v>14.52354074074074</v>
      </c>
      <c r="CG536">
        <v>1.623204814814815</v>
      </c>
      <c r="CH536">
        <v>1.41641037037037</v>
      </c>
      <c r="CI536">
        <v>14.18086296296296</v>
      </c>
      <c r="CJ536">
        <v>12.09446296296296</v>
      </c>
      <c r="CK536">
        <v>1599.99</v>
      </c>
      <c r="CL536">
        <v>0.6920195555555556</v>
      </c>
      <c r="CM536">
        <v>0.3079804444444444</v>
      </c>
      <c r="CN536">
        <v>0</v>
      </c>
      <c r="CO536">
        <v>2.252974074074074</v>
      </c>
      <c r="CP536">
        <v>0</v>
      </c>
      <c r="CQ536">
        <v>8493.795925925926</v>
      </c>
      <c r="CR536">
        <v>13790.18888888889</v>
      </c>
      <c r="CS536">
        <v>37.375</v>
      </c>
      <c r="CT536">
        <v>38.56666666666666</v>
      </c>
      <c r="CU536">
        <v>37.937</v>
      </c>
      <c r="CV536">
        <v>36.94866666666667</v>
      </c>
      <c r="CW536">
        <v>36.75</v>
      </c>
      <c r="CX536">
        <v>1107.223333333333</v>
      </c>
      <c r="CY536">
        <v>492.7666666666667</v>
      </c>
      <c r="CZ536">
        <v>0</v>
      </c>
      <c r="DA536">
        <v>1728496041.4</v>
      </c>
      <c r="DB536">
        <v>0</v>
      </c>
      <c r="DC536">
        <v>1728490956.5</v>
      </c>
      <c r="DD536" t="s">
        <v>362</v>
      </c>
      <c r="DE536">
        <v>1728490952.5</v>
      </c>
      <c r="DF536">
        <v>1728490956.5</v>
      </c>
      <c r="DG536">
        <v>1</v>
      </c>
      <c r="DH536">
        <v>-0.065</v>
      </c>
      <c r="DI536">
        <v>-0.008</v>
      </c>
      <c r="DJ536">
        <v>-3.246</v>
      </c>
      <c r="DK536">
        <v>-0.091</v>
      </c>
      <c r="DL536">
        <v>52</v>
      </c>
      <c r="DM536">
        <v>15</v>
      </c>
      <c r="DN536">
        <v>0.25</v>
      </c>
      <c r="DO536">
        <v>0.13</v>
      </c>
      <c r="DP536">
        <v>-29.8523025</v>
      </c>
      <c r="DQ536">
        <v>-2.933944840525324</v>
      </c>
      <c r="DR536">
        <v>0.3548778067782629</v>
      </c>
      <c r="DS536">
        <v>0</v>
      </c>
      <c r="DT536">
        <v>2.11849875</v>
      </c>
      <c r="DU536">
        <v>0.03965617260788028</v>
      </c>
      <c r="DV536">
        <v>0.008515581068694043</v>
      </c>
      <c r="DW536">
        <v>1</v>
      </c>
      <c r="DX536">
        <v>1</v>
      </c>
      <c r="DY536">
        <v>2</v>
      </c>
      <c r="DZ536" t="s">
        <v>363</v>
      </c>
      <c r="EA536">
        <v>3.22941</v>
      </c>
      <c r="EB536">
        <v>2.70442</v>
      </c>
      <c r="EC536">
        <v>0.115053</v>
      </c>
      <c r="ED536">
        <v>0.119477</v>
      </c>
      <c r="EE536">
        <v>0.0860911</v>
      </c>
      <c r="EF536">
        <v>0.0780933</v>
      </c>
      <c r="EG536">
        <v>29003.2</v>
      </c>
      <c r="EH536">
        <v>28094.5</v>
      </c>
      <c r="EI536">
        <v>31395.5</v>
      </c>
      <c r="EJ536">
        <v>30257.5</v>
      </c>
      <c r="EK536">
        <v>38438.5</v>
      </c>
      <c r="EL536">
        <v>36886.5</v>
      </c>
      <c r="EM536">
        <v>44005.1</v>
      </c>
      <c r="EN536">
        <v>42249.8</v>
      </c>
      <c r="EO536">
        <v>2.10525</v>
      </c>
      <c r="EP536">
        <v>1.83255</v>
      </c>
      <c r="EQ536">
        <v>0.017006</v>
      </c>
      <c r="ER536">
        <v>0</v>
      </c>
      <c r="ES536">
        <v>24.7346</v>
      </c>
      <c r="ET536">
        <v>999.9</v>
      </c>
      <c r="EU536">
        <v>69.90000000000001</v>
      </c>
      <c r="EV536">
        <v>26.4</v>
      </c>
      <c r="EW536">
        <v>24.7645</v>
      </c>
      <c r="EX536">
        <v>61.2701</v>
      </c>
      <c r="EY536">
        <v>24.6314</v>
      </c>
      <c r="EZ536">
        <v>1</v>
      </c>
      <c r="FA536">
        <v>0.07242120000000001</v>
      </c>
      <c r="FB536">
        <v>2.34229</v>
      </c>
      <c r="FC536">
        <v>20.1832</v>
      </c>
      <c r="FD536">
        <v>5.21444</v>
      </c>
      <c r="FE536">
        <v>11.998</v>
      </c>
      <c r="FF536">
        <v>4.9638</v>
      </c>
      <c r="FG536">
        <v>3.2955</v>
      </c>
      <c r="FH536">
        <v>9999</v>
      </c>
      <c r="FI536">
        <v>9999</v>
      </c>
      <c r="FJ536">
        <v>9999</v>
      </c>
      <c r="FK536">
        <v>149.4</v>
      </c>
      <c r="FL536">
        <v>4.97093</v>
      </c>
      <c r="FM536">
        <v>1.86769</v>
      </c>
      <c r="FN536">
        <v>1.859</v>
      </c>
      <c r="FO536">
        <v>1.86521</v>
      </c>
      <c r="FP536">
        <v>1.8631</v>
      </c>
      <c r="FQ536">
        <v>1.86447</v>
      </c>
      <c r="FR536">
        <v>1.85989</v>
      </c>
      <c r="FS536">
        <v>1.86401</v>
      </c>
      <c r="FT536">
        <v>0</v>
      </c>
      <c r="FU536">
        <v>0</v>
      </c>
      <c r="FV536">
        <v>0</v>
      </c>
      <c r="FW536">
        <v>0</v>
      </c>
      <c r="FX536" t="s">
        <v>364</v>
      </c>
      <c r="FY536" t="s">
        <v>365</v>
      </c>
      <c r="FZ536" t="s">
        <v>366</v>
      </c>
      <c r="GA536" t="s">
        <v>366</v>
      </c>
      <c r="GB536" t="s">
        <v>366</v>
      </c>
      <c r="GC536" t="s">
        <v>366</v>
      </c>
      <c r="GD536">
        <v>0</v>
      </c>
      <c r="GE536">
        <v>100</v>
      </c>
      <c r="GF536">
        <v>100</v>
      </c>
      <c r="GG536">
        <v>-6.219</v>
      </c>
      <c r="GH536">
        <v>-0.0902</v>
      </c>
      <c r="GI536">
        <v>-2.868309889394353</v>
      </c>
      <c r="GJ536">
        <v>-0.006773961979547998</v>
      </c>
      <c r="GK536">
        <v>-8.296070481250098E-08</v>
      </c>
      <c r="GL536">
        <v>3.322967193956903E-10</v>
      </c>
      <c r="GM536">
        <v>-0.07871069313407227</v>
      </c>
      <c r="GN536">
        <v>-0.00208336341840114</v>
      </c>
      <c r="GO536">
        <v>8.801746095907445E-05</v>
      </c>
      <c r="GP536">
        <v>-2.677693255255651E-07</v>
      </c>
      <c r="GQ536">
        <v>3</v>
      </c>
      <c r="GR536">
        <v>2052</v>
      </c>
      <c r="GS536">
        <v>2</v>
      </c>
      <c r="GT536">
        <v>18</v>
      </c>
      <c r="GU536">
        <v>83.90000000000001</v>
      </c>
      <c r="GV536">
        <v>83.8</v>
      </c>
      <c r="GW536">
        <v>1.35742</v>
      </c>
      <c r="GX536">
        <v>2.37793</v>
      </c>
      <c r="GY536">
        <v>1.44775</v>
      </c>
      <c r="GZ536">
        <v>2.32178</v>
      </c>
      <c r="HA536">
        <v>1.55151</v>
      </c>
      <c r="HB536">
        <v>2.36938</v>
      </c>
      <c r="HC536">
        <v>31.9805</v>
      </c>
      <c r="HD536">
        <v>14.1495</v>
      </c>
      <c r="HE536">
        <v>18</v>
      </c>
      <c r="HF536">
        <v>594.567</v>
      </c>
      <c r="HG536">
        <v>423.031</v>
      </c>
      <c r="HH536">
        <v>21.4703</v>
      </c>
      <c r="HI536">
        <v>27.85</v>
      </c>
      <c r="HJ536">
        <v>30.0006</v>
      </c>
      <c r="HK536">
        <v>27.7964</v>
      </c>
      <c r="HL536">
        <v>27.7261</v>
      </c>
      <c r="HM536">
        <v>27.2121</v>
      </c>
      <c r="HN536">
        <v>48.5136</v>
      </c>
      <c r="HO536">
        <v>0</v>
      </c>
      <c r="HP536">
        <v>21.4649</v>
      </c>
      <c r="HQ536">
        <v>541.6900000000001</v>
      </c>
      <c r="HR536">
        <v>14.5027</v>
      </c>
      <c r="HS536">
        <v>99.6392</v>
      </c>
      <c r="HT536">
        <v>100.958</v>
      </c>
    </row>
    <row r="537" spans="1:228">
      <c r="A537">
        <v>521</v>
      </c>
      <c r="B537">
        <v>1728495989.6</v>
      </c>
      <c r="C537">
        <v>5052.099999904633</v>
      </c>
      <c r="D537" t="s">
        <v>1413</v>
      </c>
      <c r="E537" t="s">
        <v>1414</v>
      </c>
      <c r="F537">
        <v>5</v>
      </c>
      <c r="G537" t="s">
        <v>357</v>
      </c>
      <c r="H537" t="s">
        <v>1090</v>
      </c>
      <c r="I537" t="s">
        <v>359</v>
      </c>
      <c r="J537" t="s">
        <v>1330</v>
      </c>
      <c r="K537">
        <v>1728495981.814285</v>
      </c>
      <c r="L537">
        <f>(M537)/1000</f>
        <v>0</v>
      </c>
      <c r="M537">
        <f>IF(BH537, AP537, AJ537)</f>
        <v>0</v>
      </c>
      <c r="N537">
        <f>IF(BH537, AK537, AI537)</f>
        <v>0</v>
      </c>
      <c r="O537">
        <f>BJ537 - IF(AW537&gt;1, N537*BD537*100.0/(AY537), 0)</f>
        <v>0</v>
      </c>
      <c r="P537">
        <f>((V537-L537/2)*O537-N537)/(V537+L537/2)</f>
        <v>0</v>
      </c>
      <c r="Q537">
        <f>P537*(BQ537+BR537)/1000.0</f>
        <v>0</v>
      </c>
      <c r="R537">
        <f>(BJ537 - IF(AW537&gt;1, N537*BD537*100.0/(AY537), 0))*(BQ537+BR537)/1000.0</f>
        <v>0</v>
      </c>
      <c r="S537">
        <f>2.0/((1/U537-1/T537)+SIGN(U537)*SQRT((1/U537-1/T537)*(1/U537-1/T537) + 4*BE537/((BE537+1)*(BE537+1))*(2*1/U537*1/T537-1/T537*1/T537)))</f>
        <v>0</v>
      </c>
      <c r="T537">
        <f>IF(LEFT(BF537,1)&lt;&gt;"0",IF(LEFT(BF537,1)="1",3.0,BG537),$D$5+$E$5*(BX537*BQ537/($K$5*1000))+$F$5*(BX537*BQ537/($K$5*1000))*MAX(MIN(BD537,$J$5),$I$5)*MAX(MIN(BD537,$J$5),$I$5)+$G$5*MAX(MIN(BD537,$J$5),$I$5)*(BX537*BQ537/($K$5*1000))+$H$5*(BX537*BQ537/($K$5*1000))*(BX537*BQ537/($K$5*1000)))</f>
        <v>0</v>
      </c>
      <c r="U537">
        <f>L537*(1000-(1000*0.61365*exp(17.502*Y537/(240.97+Y537))/(BQ537+BR537)+BL537)/2)/(1000*0.61365*exp(17.502*Y537/(240.97+Y537))/(BQ537+BR537)-BL537)</f>
        <v>0</v>
      </c>
      <c r="V537">
        <f>1/((BE537+1)/(S537/1.6)+1/(T537/1.37)) + BE537/((BE537+1)/(S537/1.6) + BE537/(T537/1.37))</f>
        <v>0</v>
      </c>
      <c r="W537">
        <f>(AZ537*BC537)</f>
        <v>0</v>
      </c>
      <c r="X537">
        <f>(BS537+(W537+2*0.95*5.67E-8*(((BS537+$B$7)+273)^4-(BS537+273)^4)-44100*L537)/(1.84*29.3*T537+8*0.95*5.67E-8*(BS537+273)^3))</f>
        <v>0</v>
      </c>
      <c r="Y537">
        <f>($C$7*BT537+$D$7*BU537+$E$7*X537)</f>
        <v>0</v>
      </c>
      <c r="Z537">
        <f>0.61365*exp(17.502*Y537/(240.97+Y537))</f>
        <v>0</v>
      </c>
      <c r="AA537">
        <f>(AB537/AC537*100)</f>
        <v>0</v>
      </c>
      <c r="AB537">
        <f>BL537*(BQ537+BR537)/1000</f>
        <v>0</v>
      </c>
      <c r="AC537">
        <f>0.61365*exp(17.502*BS537/(240.97+BS537))</f>
        <v>0</v>
      </c>
      <c r="AD537">
        <f>(Z537-BL537*(BQ537+BR537)/1000)</f>
        <v>0</v>
      </c>
      <c r="AE537">
        <f>(-L537*44100)</f>
        <v>0</v>
      </c>
      <c r="AF537">
        <f>2*29.3*T537*0.92*(BS537-Y537)</f>
        <v>0</v>
      </c>
      <c r="AG537">
        <f>2*0.95*5.67E-8*(((BS537+$B$7)+273)^4-(Y537+273)^4)</f>
        <v>0</v>
      </c>
      <c r="AH537">
        <f>W537+AG537+AE537+AF537</f>
        <v>0</v>
      </c>
      <c r="AI537">
        <f>BP537*AW537*(BK537-BJ537*(1000-AW537*BM537)/(1000-AW537*BL537))/(100*BD537)</f>
        <v>0</v>
      </c>
      <c r="AJ537">
        <f>1000*BP537*AW537*(BL537-BM537)/(100*BD537*(1000-AW537*BL537))</f>
        <v>0</v>
      </c>
      <c r="AK537">
        <f>(AL537 - AM537 - BQ537*1E3/(8.314*(BS537+273.15)) * AO537/BP537 * AN537) * BP537/(100*BD537) * (1000 - BM537)/1000</f>
        <v>0</v>
      </c>
      <c r="AL537">
        <v>536.2669990278257</v>
      </c>
      <c r="AM537">
        <v>510.8221696969696</v>
      </c>
      <c r="AN537">
        <v>2.440041268828822</v>
      </c>
      <c r="AO537">
        <v>66.78338051299083</v>
      </c>
      <c r="AP537">
        <f>(AR537 - AQ537 + BQ537*1E3/(8.314*(BS537+273.15)) * AT537/BP537 * AS537) * BP537/(100*BD537) * 1000/(1000 - AR537)</f>
        <v>0</v>
      </c>
      <c r="AQ537">
        <v>14.5401022080029</v>
      </c>
      <c r="AR537">
        <v>16.66060484848486</v>
      </c>
      <c r="AS537">
        <v>8.676870165578329E-05</v>
      </c>
      <c r="AT537">
        <v>79.57190489218569</v>
      </c>
      <c r="AU537">
        <v>0</v>
      </c>
      <c r="AV537">
        <v>0</v>
      </c>
      <c r="AW537">
        <f>IF(AU537*$H$13&gt;=AY537,1.0,(AY537/(AY537-AU537*$H$13)))</f>
        <v>0</v>
      </c>
      <c r="AX537">
        <f>(AW537-1)*100</f>
        <v>0</v>
      </c>
      <c r="AY537">
        <f>MAX(0,($B$13+$C$13*BX537)/(1+$D$13*BX537)*BQ537/(BS537+273)*$E$13)</f>
        <v>0</v>
      </c>
      <c r="AZ537">
        <f>$B$11*BY537+$C$11*BZ537+$F$11*CK537*(1-CN537)</f>
        <v>0</v>
      </c>
      <c r="BA537">
        <f>AZ537*BB537</f>
        <v>0</v>
      </c>
      <c r="BB537">
        <f>($B$11*$D$9+$C$11*$D$9+$F$11*((CX537+CP537)/MAX(CX537+CP537+CY537, 0.1)*$I$9+CY537/MAX(CX537+CP537+CY537, 0.1)*$J$9))/($B$11+$C$11+$F$11)</f>
        <v>0</v>
      </c>
      <c r="BC537">
        <f>($B$11*$K$9+$C$11*$K$9+$F$11*((CX537+CP537)/MAX(CX537+CP537+CY537, 0.1)*$P$9+CY537/MAX(CX537+CP537+CY537, 0.1)*$Q$9))/($B$11+$C$11+$F$11)</f>
        <v>0</v>
      </c>
      <c r="BD537">
        <v>6</v>
      </c>
      <c r="BE537">
        <v>0.5</v>
      </c>
      <c r="BF537" t="s">
        <v>361</v>
      </c>
      <c r="BG537">
        <v>2</v>
      </c>
      <c r="BH537" t="b">
        <v>1</v>
      </c>
      <c r="BI537">
        <v>1728495981.814285</v>
      </c>
      <c r="BJ537">
        <v>484.7844642857144</v>
      </c>
      <c r="BK537">
        <v>515.0716428571429</v>
      </c>
      <c r="BL537">
        <v>16.654225</v>
      </c>
      <c r="BM537">
        <v>14.53218928571428</v>
      </c>
      <c r="BN537">
        <v>490.9591785714286</v>
      </c>
      <c r="BO537">
        <v>16.74439285714286</v>
      </c>
      <c r="BP537">
        <v>600.0223571428571</v>
      </c>
      <c r="BQ537">
        <v>97.52531428571426</v>
      </c>
      <c r="BR537">
        <v>0.1000093214285714</v>
      </c>
      <c r="BS537">
        <v>25.34747857142857</v>
      </c>
      <c r="BT537">
        <v>25.01294285714286</v>
      </c>
      <c r="BU537">
        <v>999.9000000000002</v>
      </c>
      <c r="BV537">
        <v>0</v>
      </c>
      <c r="BW537">
        <v>0</v>
      </c>
      <c r="BX537">
        <v>10006.73821428572</v>
      </c>
      <c r="BY537">
        <v>0</v>
      </c>
      <c r="BZ537">
        <v>88.56817857142856</v>
      </c>
      <c r="CA537">
        <v>-30.28719642857143</v>
      </c>
      <c r="CB537">
        <v>492.9949642857143</v>
      </c>
      <c r="CC537">
        <v>522.6673214285714</v>
      </c>
      <c r="CD537">
        <v>2.122026785714286</v>
      </c>
      <c r="CE537">
        <v>515.0716428571429</v>
      </c>
      <c r="CF537">
        <v>14.53218928571428</v>
      </c>
      <c r="CG537">
        <v>1.6242075</v>
      </c>
      <c r="CH537">
        <v>1.417256428571429</v>
      </c>
      <c r="CI537">
        <v>14.19040357142857</v>
      </c>
      <c r="CJ537">
        <v>12.10353928571429</v>
      </c>
      <c r="CK537">
        <v>1599.9875</v>
      </c>
      <c r="CL537">
        <v>0.6920157142857145</v>
      </c>
      <c r="CM537">
        <v>0.3079842857142857</v>
      </c>
      <c r="CN537">
        <v>0</v>
      </c>
      <c r="CO537">
        <v>2.219775</v>
      </c>
      <c r="CP537">
        <v>0</v>
      </c>
      <c r="CQ537">
        <v>8484.179999999998</v>
      </c>
      <c r="CR537">
        <v>13790.15714285714</v>
      </c>
      <c r="CS537">
        <v>37.375</v>
      </c>
      <c r="CT537">
        <v>38.58224999999999</v>
      </c>
      <c r="CU537">
        <v>37.937</v>
      </c>
      <c r="CV537">
        <v>36.9685</v>
      </c>
      <c r="CW537">
        <v>36.75</v>
      </c>
      <c r="CX537">
        <v>1107.216071428571</v>
      </c>
      <c r="CY537">
        <v>492.7714285714287</v>
      </c>
      <c r="CZ537">
        <v>0</v>
      </c>
      <c r="DA537">
        <v>1728496046.2</v>
      </c>
      <c r="DB537">
        <v>0</v>
      </c>
      <c r="DC537">
        <v>1728490956.5</v>
      </c>
      <c r="DD537" t="s">
        <v>362</v>
      </c>
      <c r="DE537">
        <v>1728490952.5</v>
      </c>
      <c r="DF537">
        <v>1728490956.5</v>
      </c>
      <c r="DG537">
        <v>1</v>
      </c>
      <c r="DH537">
        <v>-0.065</v>
      </c>
      <c r="DI537">
        <v>-0.008</v>
      </c>
      <c r="DJ537">
        <v>-3.246</v>
      </c>
      <c r="DK537">
        <v>-0.091</v>
      </c>
      <c r="DL537">
        <v>52</v>
      </c>
      <c r="DM537">
        <v>15</v>
      </c>
      <c r="DN537">
        <v>0.25</v>
      </c>
      <c r="DO537">
        <v>0.13</v>
      </c>
      <c r="DP537">
        <v>-30.1326525</v>
      </c>
      <c r="DQ537">
        <v>-4.706846904315237</v>
      </c>
      <c r="DR537">
        <v>0.4835989149013366</v>
      </c>
      <c r="DS537">
        <v>0</v>
      </c>
      <c r="DT537">
        <v>2.12003875</v>
      </c>
      <c r="DU537">
        <v>0.02446007504690497</v>
      </c>
      <c r="DV537">
        <v>0.00471625921016859</v>
      </c>
      <c r="DW537">
        <v>1</v>
      </c>
      <c r="DX537">
        <v>1</v>
      </c>
      <c r="DY537">
        <v>2</v>
      </c>
      <c r="DZ537" t="s">
        <v>363</v>
      </c>
      <c r="EA537">
        <v>3.22957</v>
      </c>
      <c r="EB537">
        <v>2.70438</v>
      </c>
      <c r="EC537">
        <v>0.117102</v>
      </c>
      <c r="ED537">
        <v>0.12155</v>
      </c>
      <c r="EE537">
        <v>0.0860944</v>
      </c>
      <c r="EF537">
        <v>0.0781269</v>
      </c>
      <c r="EG537">
        <v>28935.7</v>
      </c>
      <c r="EH537">
        <v>28028</v>
      </c>
      <c r="EI537">
        <v>31395.2</v>
      </c>
      <c r="EJ537">
        <v>30257.1</v>
      </c>
      <c r="EK537">
        <v>38437.9</v>
      </c>
      <c r="EL537">
        <v>36884.8</v>
      </c>
      <c r="EM537">
        <v>44004.5</v>
      </c>
      <c r="EN537">
        <v>42249.3</v>
      </c>
      <c r="EO537">
        <v>2.1052</v>
      </c>
      <c r="EP537">
        <v>1.8324</v>
      </c>
      <c r="EQ537">
        <v>0.0165589</v>
      </c>
      <c r="ER537">
        <v>0</v>
      </c>
      <c r="ES537">
        <v>24.7365</v>
      </c>
      <c r="ET537">
        <v>999.9</v>
      </c>
      <c r="EU537">
        <v>69.90000000000001</v>
      </c>
      <c r="EV537">
        <v>26.4</v>
      </c>
      <c r="EW537">
        <v>24.7612</v>
      </c>
      <c r="EX537">
        <v>60.8901</v>
      </c>
      <c r="EY537">
        <v>24.3389</v>
      </c>
      <c r="EZ537">
        <v>1</v>
      </c>
      <c r="FA537">
        <v>0.0727922</v>
      </c>
      <c r="FB537">
        <v>2.33403</v>
      </c>
      <c r="FC537">
        <v>20.1834</v>
      </c>
      <c r="FD537">
        <v>5.21429</v>
      </c>
      <c r="FE537">
        <v>11.998</v>
      </c>
      <c r="FF537">
        <v>4.96375</v>
      </c>
      <c r="FG537">
        <v>3.29548</v>
      </c>
      <c r="FH537">
        <v>9999</v>
      </c>
      <c r="FI537">
        <v>9999</v>
      </c>
      <c r="FJ537">
        <v>9999</v>
      </c>
      <c r="FK537">
        <v>149.4</v>
      </c>
      <c r="FL537">
        <v>4.97096</v>
      </c>
      <c r="FM537">
        <v>1.86769</v>
      </c>
      <c r="FN537">
        <v>1.85901</v>
      </c>
      <c r="FO537">
        <v>1.86522</v>
      </c>
      <c r="FP537">
        <v>1.8631</v>
      </c>
      <c r="FQ537">
        <v>1.86447</v>
      </c>
      <c r="FR537">
        <v>1.85989</v>
      </c>
      <c r="FS537">
        <v>1.86401</v>
      </c>
      <c r="FT537">
        <v>0</v>
      </c>
      <c r="FU537">
        <v>0</v>
      </c>
      <c r="FV537">
        <v>0</v>
      </c>
      <c r="FW537">
        <v>0</v>
      </c>
      <c r="FX537" t="s">
        <v>364</v>
      </c>
      <c r="FY537" t="s">
        <v>365</v>
      </c>
      <c r="FZ537" t="s">
        <v>366</v>
      </c>
      <c r="GA537" t="s">
        <v>366</v>
      </c>
      <c r="GB537" t="s">
        <v>366</v>
      </c>
      <c r="GC537" t="s">
        <v>366</v>
      </c>
      <c r="GD537">
        <v>0</v>
      </c>
      <c r="GE537">
        <v>100</v>
      </c>
      <c r="GF537">
        <v>100</v>
      </c>
      <c r="GG537">
        <v>-6.299</v>
      </c>
      <c r="GH537">
        <v>-0.0902</v>
      </c>
      <c r="GI537">
        <v>-2.868309889394353</v>
      </c>
      <c r="GJ537">
        <v>-0.006773961979547998</v>
      </c>
      <c r="GK537">
        <v>-8.296070481250098E-08</v>
      </c>
      <c r="GL537">
        <v>3.322967193956903E-10</v>
      </c>
      <c r="GM537">
        <v>-0.07871069313407227</v>
      </c>
      <c r="GN537">
        <v>-0.00208336341840114</v>
      </c>
      <c r="GO537">
        <v>8.801746095907445E-05</v>
      </c>
      <c r="GP537">
        <v>-2.677693255255651E-07</v>
      </c>
      <c r="GQ537">
        <v>3</v>
      </c>
      <c r="GR537">
        <v>2052</v>
      </c>
      <c r="GS537">
        <v>2</v>
      </c>
      <c r="GT537">
        <v>18</v>
      </c>
      <c r="GU537">
        <v>84</v>
      </c>
      <c r="GV537">
        <v>83.90000000000001</v>
      </c>
      <c r="GW537">
        <v>1.38428</v>
      </c>
      <c r="GX537">
        <v>2.3938</v>
      </c>
      <c r="GY537">
        <v>1.44897</v>
      </c>
      <c r="GZ537">
        <v>2.32056</v>
      </c>
      <c r="HA537">
        <v>1.55151</v>
      </c>
      <c r="HB537">
        <v>2.24854</v>
      </c>
      <c r="HC537">
        <v>32.0024</v>
      </c>
      <c r="HD537">
        <v>14.1408</v>
      </c>
      <c r="HE537">
        <v>18</v>
      </c>
      <c r="HF537">
        <v>594.593</v>
      </c>
      <c r="HG537">
        <v>422.996</v>
      </c>
      <c r="HH537">
        <v>21.4553</v>
      </c>
      <c r="HI537">
        <v>27.8571</v>
      </c>
      <c r="HJ537">
        <v>30.0005</v>
      </c>
      <c r="HK537">
        <v>27.8025</v>
      </c>
      <c r="HL537">
        <v>27.7332</v>
      </c>
      <c r="HM537">
        <v>27.7554</v>
      </c>
      <c r="HN537">
        <v>48.5136</v>
      </c>
      <c r="HO537">
        <v>0</v>
      </c>
      <c r="HP537">
        <v>21.4529</v>
      </c>
      <c r="HQ537">
        <v>551.729</v>
      </c>
      <c r="HR537">
        <v>14.5027</v>
      </c>
      <c r="HS537">
        <v>99.63800000000001</v>
      </c>
      <c r="HT537">
        <v>100.957</v>
      </c>
    </row>
    <row r="538" spans="1:228">
      <c r="A538">
        <v>522</v>
      </c>
      <c r="B538">
        <v>1728495994.6</v>
      </c>
      <c r="C538">
        <v>5057.099999904633</v>
      </c>
      <c r="D538" t="s">
        <v>1415</v>
      </c>
      <c r="E538" t="s">
        <v>1416</v>
      </c>
      <c r="F538">
        <v>5</v>
      </c>
      <c r="G538" t="s">
        <v>357</v>
      </c>
      <c r="H538" t="s">
        <v>1090</v>
      </c>
      <c r="I538" t="s">
        <v>359</v>
      </c>
      <c r="J538" t="s">
        <v>1330</v>
      </c>
      <c r="K538">
        <v>1728495987.1</v>
      </c>
      <c r="L538">
        <f>(M538)/1000</f>
        <v>0</v>
      </c>
      <c r="M538">
        <f>IF(BH538, AP538, AJ538)</f>
        <v>0</v>
      </c>
      <c r="N538">
        <f>IF(BH538, AK538, AI538)</f>
        <v>0</v>
      </c>
      <c r="O538">
        <f>BJ538 - IF(AW538&gt;1, N538*BD538*100.0/(AY538), 0)</f>
        <v>0</v>
      </c>
      <c r="P538">
        <f>((V538-L538/2)*O538-N538)/(V538+L538/2)</f>
        <v>0</v>
      </c>
      <c r="Q538">
        <f>P538*(BQ538+BR538)/1000.0</f>
        <v>0</v>
      </c>
      <c r="R538">
        <f>(BJ538 - IF(AW538&gt;1, N538*BD538*100.0/(AY538), 0))*(BQ538+BR538)/1000.0</f>
        <v>0</v>
      </c>
      <c r="S538">
        <f>2.0/((1/U538-1/T538)+SIGN(U538)*SQRT((1/U538-1/T538)*(1/U538-1/T538) + 4*BE538/((BE538+1)*(BE538+1))*(2*1/U538*1/T538-1/T538*1/T538)))</f>
        <v>0</v>
      </c>
      <c r="T538">
        <f>IF(LEFT(BF538,1)&lt;&gt;"0",IF(LEFT(BF538,1)="1",3.0,BG538),$D$5+$E$5*(BX538*BQ538/($K$5*1000))+$F$5*(BX538*BQ538/($K$5*1000))*MAX(MIN(BD538,$J$5),$I$5)*MAX(MIN(BD538,$J$5),$I$5)+$G$5*MAX(MIN(BD538,$J$5),$I$5)*(BX538*BQ538/($K$5*1000))+$H$5*(BX538*BQ538/($K$5*1000))*(BX538*BQ538/($K$5*1000)))</f>
        <v>0</v>
      </c>
      <c r="U538">
        <f>L538*(1000-(1000*0.61365*exp(17.502*Y538/(240.97+Y538))/(BQ538+BR538)+BL538)/2)/(1000*0.61365*exp(17.502*Y538/(240.97+Y538))/(BQ538+BR538)-BL538)</f>
        <v>0</v>
      </c>
      <c r="V538">
        <f>1/((BE538+1)/(S538/1.6)+1/(T538/1.37)) + BE538/((BE538+1)/(S538/1.6) + BE538/(T538/1.37))</f>
        <v>0</v>
      </c>
      <c r="W538">
        <f>(AZ538*BC538)</f>
        <v>0</v>
      </c>
      <c r="X538">
        <f>(BS538+(W538+2*0.95*5.67E-8*(((BS538+$B$7)+273)^4-(BS538+273)^4)-44100*L538)/(1.84*29.3*T538+8*0.95*5.67E-8*(BS538+273)^3))</f>
        <v>0</v>
      </c>
      <c r="Y538">
        <f>($C$7*BT538+$D$7*BU538+$E$7*X538)</f>
        <v>0</v>
      </c>
      <c r="Z538">
        <f>0.61365*exp(17.502*Y538/(240.97+Y538))</f>
        <v>0</v>
      </c>
      <c r="AA538">
        <f>(AB538/AC538*100)</f>
        <v>0</v>
      </c>
      <c r="AB538">
        <f>BL538*(BQ538+BR538)/1000</f>
        <v>0</v>
      </c>
      <c r="AC538">
        <f>0.61365*exp(17.502*BS538/(240.97+BS538))</f>
        <v>0</v>
      </c>
      <c r="AD538">
        <f>(Z538-BL538*(BQ538+BR538)/1000)</f>
        <v>0</v>
      </c>
      <c r="AE538">
        <f>(-L538*44100)</f>
        <v>0</v>
      </c>
      <c r="AF538">
        <f>2*29.3*T538*0.92*(BS538-Y538)</f>
        <v>0</v>
      </c>
      <c r="AG538">
        <f>2*0.95*5.67E-8*(((BS538+$B$7)+273)^4-(Y538+273)^4)</f>
        <v>0</v>
      </c>
      <c r="AH538">
        <f>W538+AG538+AE538+AF538</f>
        <v>0</v>
      </c>
      <c r="AI538">
        <f>BP538*AW538*(BK538-BJ538*(1000-AW538*BM538)/(1000-AW538*BL538))/(100*BD538)</f>
        <v>0</v>
      </c>
      <c r="AJ538">
        <f>1000*BP538*AW538*(BL538-BM538)/(100*BD538*(1000-AW538*BL538))</f>
        <v>0</v>
      </c>
      <c r="AK538">
        <f>(AL538 - AM538 - BQ538*1E3/(8.314*(BS538+273.15)) * AO538/BP538 * AN538) * BP538/(100*BD538) * (1000 - BM538)/1000</f>
        <v>0</v>
      </c>
      <c r="AL538">
        <v>549.1712326029643</v>
      </c>
      <c r="AM538">
        <v>523.2800121212122</v>
      </c>
      <c r="AN538">
        <v>2.507773567586984</v>
      </c>
      <c r="AO538">
        <v>66.78338051299083</v>
      </c>
      <c r="AP538">
        <f>(AR538 - AQ538 + BQ538*1E3/(8.314*(BS538+273.15)) * AT538/BP538 * AS538) * BP538/(100*BD538) * 1000/(1000 - AR538)</f>
        <v>0</v>
      </c>
      <c r="AQ538">
        <v>14.54722369136122</v>
      </c>
      <c r="AR538">
        <v>16.66134545454545</v>
      </c>
      <c r="AS538">
        <v>5.96364078864881E-07</v>
      </c>
      <c r="AT538">
        <v>79.57190489218569</v>
      </c>
      <c r="AU538">
        <v>0</v>
      </c>
      <c r="AV538">
        <v>0</v>
      </c>
      <c r="AW538">
        <f>IF(AU538*$H$13&gt;=AY538,1.0,(AY538/(AY538-AU538*$H$13)))</f>
        <v>0</v>
      </c>
      <c r="AX538">
        <f>(AW538-1)*100</f>
        <v>0</v>
      </c>
      <c r="AY538">
        <f>MAX(0,($B$13+$C$13*BX538)/(1+$D$13*BX538)*BQ538/(BS538+273)*$E$13)</f>
        <v>0</v>
      </c>
      <c r="AZ538">
        <f>$B$11*BY538+$C$11*BZ538+$F$11*CK538*(1-CN538)</f>
        <v>0</v>
      </c>
      <c r="BA538">
        <f>AZ538*BB538</f>
        <v>0</v>
      </c>
      <c r="BB538">
        <f>($B$11*$D$9+$C$11*$D$9+$F$11*((CX538+CP538)/MAX(CX538+CP538+CY538, 0.1)*$I$9+CY538/MAX(CX538+CP538+CY538, 0.1)*$J$9))/($B$11+$C$11+$F$11)</f>
        <v>0</v>
      </c>
      <c r="BC538">
        <f>($B$11*$K$9+$C$11*$K$9+$F$11*((CX538+CP538)/MAX(CX538+CP538+CY538, 0.1)*$P$9+CY538/MAX(CX538+CP538+CY538, 0.1)*$Q$9))/($B$11+$C$11+$F$11)</f>
        <v>0</v>
      </c>
      <c r="BD538">
        <v>6</v>
      </c>
      <c r="BE538">
        <v>0.5</v>
      </c>
      <c r="BF538" t="s">
        <v>361</v>
      </c>
      <c r="BG538">
        <v>2</v>
      </c>
      <c r="BH538" t="b">
        <v>1</v>
      </c>
      <c r="BI538">
        <v>1728495987.1</v>
      </c>
      <c r="BJ538">
        <v>497.5007407407408</v>
      </c>
      <c r="BK538">
        <v>528.339074074074</v>
      </c>
      <c r="BL538">
        <v>16.65925555555555</v>
      </c>
      <c r="BM538">
        <v>14.54051111111111</v>
      </c>
      <c r="BN538">
        <v>503.7600740740741</v>
      </c>
      <c r="BO538">
        <v>16.74942222222223</v>
      </c>
      <c r="BP538">
        <v>600.0158888888889</v>
      </c>
      <c r="BQ538">
        <v>97.52581111111111</v>
      </c>
      <c r="BR538">
        <v>0.1000154592592593</v>
      </c>
      <c r="BS538">
        <v>25.343</v>
      </c>
      <c r="BT538">
        <v>25.00902222222222</v>
      </c>
      <c r="BU538">
        <v>999.9000000000001</v>
      </c>
      <c r="BV538">
        <v>0</v>
      </c>
      <c r="BW538">
        <v>0</v>
      </c>
      <c r="BX538">
        <v>10004.02481481482</v>
      </c>
      <c r="BY538">
        <v>0</v>
      </c>
      <c r="BZ538">
        <v>88.79551111111111</v>
      </c>
      <c r="CA538">
        <v>-30.83838888888889</v>
      </c>
      <c r="CB538">
        <v>505.929148148148</v>
      </c>
      <c r="CC538">
        <v>536.1348888888889</v>
      </c>
      <c r="CD538">
        <v>2.118741481481481</v>
      </c>
      <c r="CE538">
        <v>528.339074074074</v>
      </c>
      <c r="CF538">
        <v>14.54051111111111</v>
      </c>
      <c r="CG538">
        <v>1.624706296296297</v>
      </c>
      <c r="CH538">
        <v>1.418074814814815</v>
      </c>
      <c r="CI538">
        <v>14.19515555555556</v>
      </c>
      <c r="CJ538">
        <v>12.11231111111111</v>
      </c>
      <c r="CK538">
        <v>1599.98925925926</v>
      </c>
      <c r="CL538">
        <v>0.692012</v>
      </c>
      <c r="CM538">
        <v>0.307988</v>
      </c>
      <c r="CN538">
        <v>0</v>
      </c>
      <c r="CO538">
        <v>2.240381481481482</v>
      </c>
      <c r="CP538">
        <v>0</v>
      </c>
      <c r="CQ538">
        <v>8477.131851851851</v>
      </c>
      <c r="CR538">
        <v>13790.14814814814</v>
      </c>
      <c r="CS538">
        <v>37.375</v>
      </c>
      <c r="CT538">
        <v>38.604</v>
      </c>
      <c r="CU538">
        <v>37.937</v>
      </c>
      <c r="CV538">
        <v>36.99066666666667</v>
      </c>
      <c r="CW538">
        <v>36.75459259259259</v>
      </c>
      <c r="CX538">
        <v>1107.211851851852</v>
      </c>
      <c r="CY538">
        <v>492.7774074074075</v>
      </c>
      <c r="CZ538">
        <v>0</v>
      </c>
      <c r="DA538">
        <v>1728496051.6</v>
      </c>
      <c r="DB538">
        <v>0</v>
      </c>
      <c r="DC538">
        <v>1728490956.5</v>
      </c>
      <c r="DD538" t="s">
        <v>362</v>
      </c>
      <c r="DE538">
        <v>1728490952.5</v>
      </c>
      <c r="DF538">
        <v>1728490956.5</v>
      </c>
      <c r="DG538">
        <v>1</v>
      </c>
      <c r="DH538">
        <v>-0.065</v>
      </c>
      <c r="DI538">
        <v>-0.008</v>
      </c>
      <c r="DJ538">
        <v>-3.246</v>
      </c>
      <c r="DK538">
        <v>-0.091</v>
      </c>
      <c r="DL538">
        <v>52</v>
      </c>
      <c r="DM538">
        <v>15</v>
      </c>
      <c r="DN538">
        <v>0.25</v>
      </c>
      <c r="DO538">
        <v>0.13</v>
      </c>
      <c r="DP538">
        <v>-30.47649268292683</v>
      </c>
      <c r="DQ538">
        <v>-6.09665435540071</v>
      </c>
      <c r="DR538">
        <v>0.6062091772085162</v>
      </c>
      <c r="DS538">
        <v>0</v>
      </c>
      <c r="DT538">
        <v>2.120012926829268</v>
      </c>
      <c r="DU538">
        <v>-0.02961533101044746</v>
      </c>
      <c r="DV538">
        <v>0.004333199822528738</v>
      </c>
      <c r="DW538">
        <v>1</v>
      </c>
      <c r="DX538">
        <v>1</v>
      </c>
      <c r="DY538">
        <v>2</v>
      </c>
      <c r="DZ538" t="s">
        <v>363</v>
      </c>
      <c r="EA538">
        <v>3.22949</v>
      </c>
      <c r="EB538">
        <v>2.70436</v>
      </c>
      <c r="EC538">
        <v>0.119147</v>
      </c>
      <c r="ED538">
        <v>0.123583</v>
      </c>
      <c r="EE538">
        <v>0.08609600000000001</v>
      </c>
      <c r="EF538">
        <v>0.0781567</v>
      </c>
      <c r="EG538">
        <v>28868.2</v>
      </c>
      <c r="EH538">
        <v>27962.6</v>
      </c>
      <c r="EI538">
        <v>31394.7</v>
      </c>
      <c r="EJ538">
        <v>30256.6</v>
      </c>
      <c r="EK538">
        <v>38437.3</v>
      </c>
      <c r="EL538">
        <v>36883.2</v>
      </c>
      <c r="EM538">
        <v>44003.8</v>
      </c>
      <c r="EN538">
        <v>42248.7</v>
      </c>
      <c r="EO538">
        <v>2.1054</v>
      </c>
      <c r="EP538">
        <v>1.83228</v>
      </c>
      <c r="EQ538">
        <v>0.0162236</v>
      </c>
      <c r="ER538">
        <v>0</v>
      </c>
      <c r="ES538">
        <v>24.7386</v>
      </c>
      <c r="ET538">
        <v>999.9</v>
      </c>
      <c r="EU538">
        <v>69.90000000000001</v>
      </c>
      <c r="EV538">
        <v>26.5</v>
      </c>
      <c r="EW538">
        <v>24.909</v>
      </c>
      <c r="EX538">
        <v>61.2601</v>
      </c>
      <c r="EY538">
        <v>24.5593</v>
      </c>
      <c r="EZ538">
        <v>1</v>
      </c>
      <c r="FA538">
        <v>0.0732495</v>
      </c>
      <c r="FB538">
        <v>2.31842</v>
      </c>
      <c r="FC538">
        <v>20.1835</v>
      </c>
      <c r="FD538">
        <v>5.21429</v>
      </c>
      <c r="FE538">
        <v>11.998</v>
      </c>
      <c r="FF538">
        <v>4.96345</v>
      </c>
      <c r="FG538">
        <v>3.2955</v>
      </c>
      <c r="FH538">
        <v>9999</v>
      </c>
      <c r="FI538">
        <v>9999</v>
      </c>
      <c r="FJ538">
        <v>9999</v>
      </c>
      <c r="FK538">
        <v>149.4</v>
      </c>
      <c r="FL538">
        <v>4.97097</v>
      </c>
      <c r="FM538">
        <v>1.86768</v>
      </c>
      <c r="FN538">
        <v>1.85907</v>
      </c>
      <c r="FO538">
        <v>1.86521</v>
      </c>
      <c r="FP538">
        <v>1.8631</v>
      </c>
      <c r="FQ538">
        <v>1.86447</v>
      </c>
      <c r="FR538">
        <v>1.85989</v>
      </c>
      <c r="FS538">
        <v>1.86401</v>
      </c>
      <c r="FT538">
        <v>0</v>
      </c>
      <c r="FU538">
        <v>0</v>
      </c>
      <c r="FV538">
        <v>0</v>
      </c>
      <c r="FW538">
        <v>0</v>
      </c>
      <c r="FX538" t="s">
        <v>364</v>
      </c>
      <c r="FY538" t="s">
        <v>365</v>
      </c>
      <c r="FZ538" t="s">
        <v>366</v>
      </c>
      <c r="GA538" t="s">
        <v>366</v>
      </c>
      <c r="GB538" t="s">
        <v>366</v>
      </c>
      <c r="GC538" t="s">
        <v>366</v>
      </c>
      <c r="GD538">
        <v>0</v>
      </c>
      <c r="GE538">
        <v>100</v>
      </c>
      <c r="GF538">
        <v>100</v>
      </c>
      <c r="GG538">
        <v>-6.38</v>
      </c>
      <c r="GH538">
        <v>-0.0902</v>
      </c>
      <c r="GI538">
        <v>-2.868309889394353</v>
      </c>
      <c r="GJ538">
        <v>-0.006773961979547998</v>
      </c>
      <c r="GK538">
        <v>-8.296070481250098E-08</v>
      </c>
      <c r="GL538">
        <v>3.322967193956903E-10</v>
      </c>
      <c r="GM538">
        <v>-0.07871069313407227</v>
      </c>
      <c r="GN538">
        <v>-0.00208336341840114</v>
      </c>
      <c r="GO538">
        <v>8.801746095907445E-05</v>
      </c>
      <c r="GP538">
        <v>-2.677693255255651E-07</v>
      </c>
      <c r="GQ538">
        <v>3</v>
      </c>
      <c r="GR538">
        <v>2052</v>
      </c>
      <c r="GS538">
        <v>2</v>
      </c>
      <c r="GT538">
        <v>18</v>
      </c>
      <c r="GU538">
        <v>84</v>
      </c>
      <c r="GV538">
        <v>84</v>
      </c>
      <c r="GW538">
        <v>1.41113</v>
      </c>
      <c r="GX538">
        <v>2.39136</v>
      </c>
      <c r="GY538">
        <v>1.44897</v>
      </c>
      <c r="GZ538">
        <v>2.32056</v>
      </c>
      <c r="HA538">
        <v>1.55151</v>
      </c>
      <c r="HB538">
        <v>2.29858</v>
      </c>
      <c r="HC538">
        <v>32.0024</v>
      </c>
      <c r="HD538">
        <v>14.1583</v>
      </c>
      <c r="HE538">
        <v>18</v>
      </c>
      <c r="HF538">
        <v>594.798</v>
      </c>
      <c r="HG538">
        <v>422.968</v>
      </c>
      <c r="HH538">
        <v>21.4456</v>
      </c>
      <c r="HI538">
        <v>27.8634</v>
      </c>
      <c r="HJ538">
        <v>30.0005</v>
      </c>
      <c r="HK538">
        <v>27.809</v>
      </c>
      <c r="HL538">
        <v>27.7393</v>
      </c>
      <c r="HM538">
        <v>28.2381</v>
      </c>
      <c r="HN538">
        <v>48.5136</v>
      </c>
      <c r="HO538">
        <v>0</v>
      </c>
      <c r="HP538">
        <v>21.4455</v>
      </c>
      <c r="HQ538">
        <v>566.756</v>
      </c>
      <c r="HR538">
        <v>14.5027</v>
      </c>
      <c r="HS538">
        <v>99.6365</v>
      </c>
      <c r="HT538">
        <v>100.955</v>
      </c>
    </row>
    <row r="539" spans="1:228">
      <c r="A539">
        <v>523</v>
      </c>
      <c r="B539">
        <v>1728495999.6</v>
      </c>
      <c r="C539">
        <v>5062.099999904633</v>
      </c>
      <c r="D539" t="s">
        <v>1417</v>
      </c>
      <c r="E539" t="s">
        <v>1418</v>
      </c>
      <c r="F539">
        <v>5</v>
      </c>
      <c r="G539" t="s">
        <v>357</v>
      </c>
      <c r="H539" t="s">
        <v>1090</v>
      </c>
      <c r="I539" t="s">
        <v>359</v>
      </c>
      <c r="J539" t="s">
        <v>1330</v>
      </c>
      <c r="K539">
        <v>1728495991.814285</v>
      </c>
      <c r="L539">
        <f>(M539)/1000</f>
        <v>0</v>
      </c>
      <c r="M539">
        <f>IF(BH539, AP539, AJ539)</f>
        <v>0</v>
      </c>
      <c r="N539">
        <f>IF(BH539, AK539, AI539)</f>
        <v>0</v>
      </c>
      <c r="O539">
        <f>BJ539 - IF(AW539&gt;1, N539*BD539*100.0/(AY539), 0)</f>
        <v>0</v>
      </c>
      <c r="P539">
        <f>((V539-L539/2)*O539-N539)/(V539+L539/2)</f>
        <v>0</v>
      </c>
      <c r="Q539">
        <f>P539*(BQ539+BR539)/1000.0</f>
        <v>0</v>
      </c>
      <c r="R539">
        <f>(BJ539 - IF(AW539&gt;1, N539*BD539*100.0/(AY539), 0))*(BQ539+BR539)/1000.0</f>
        <v>0</v>
      </c>
      <c r="S539">
        <f>2.0/((1/U539-1/T539)+SIGN(U539)*SQRT((1/U539-1/T539)*(1/U539-1/T539) + 4*BE539/((BE539+1)*(BE539+1))*(2*1/U539*1/T539-1/T539*1/T539)))</f>
        <v>0</v>
      </c>
      <c r="T539">
        <f>IF(LEFT(BF539,1)&lt;&gt;"0",IF(LEFT(BF539,1)="1",3.0,BG539),$D$5+$E$5*(BX539*BQ539/($K$5*1000))+$F$5*(BX539*BQ539/($K$5*1000))*MAX(MIN(BD539,$J$5),$I$5)*MAX(MIN(BD539,$J$5),$I$5)+$G$5*MAX(MIN(BD539,$J$5),$I$5)*(BX539*BQ539/($K$5*1000))+$H$5*(BX539*BQ539/($K$5*1000))*(BX539*BQ539/($K$5*1000)))</f>
        <v>0</v>
      </c>
      <c r="U539">
        <f>L539*(1000-(1000*0.61365*exp(17.502*Y539/(240.97+Y539))/(BQ539+BR539)+BL539)/2)/(1000*0.61365*exp(17.502*Y539/(240.97+Y539))/(BQ539+BR539)-BL539)</f>
        <v>0</v>
      </c>
      <c r="V539">
        <f>1/((BE539+1)/(S539/1.6)+1/(T539/1.37)) + BE539/((BE539+1)/(S539/1.6) + BE539/(T539/1.37))</f>
        <v>0</v>
      </c>
      <c r="W539">
        <f>(AZ539*BC539)</f>
        <v>0</v>
      </c>
      <c r="X539">
        <f>(BS539+(W539+2*0.95*5.67E-8*(((BS539+$B$7)+273)^4-(BS539+273)^4)-44100*L539)/(1.84*29.3*T539+8*0.95*5.67E-8*(BS539+273)^3))</f>
        <v>0</v>
      </c>
      <c r="Y539">
        <f>($C$7*BT539+$D$7*BU539+$E$7*X539)</f>
        <v>0</v>
      </c>
      <c r="Z539">
        <f>0.61365*exp(17.502*Y539/(240.97+Y539))</f>
        <v>0</v>
      </c>
      <c r="AA539">
        <f>(AB539/AC539*100)</f>
        <v>0</v>
      </c>
      <c r="AB539">
        <f>BL539*(BQ539+BR539)/1000</f>
        <v>0</v>
      </c>
      <c r="AC539">
        <f>0.61365*exp(17.502*BS539/(240.97+BS539))</f>
        <v>0</v>
      </c>
      <c r="AD539">
        <f>(Z539-BL539*(BQ539+BR539)/1000)</f>
        <v>0</v>
      </c>
      <c r="AE539">
        <f>(-L539*44100)</f>
        <v>0</v>
      </c>
      <c r="AF539">
        <f>2*29.3*T539*0.92*(BS539-Y539)</f>
        <v>0</v>
      </c>
      <c r="AG539">
        <f>2*0.95*5.67E-8*(((BS539+$B$7)+273)^4-(Y539+273)^4)</f>
        <v>0</v>
      </c>
      <c r="AH539">
        <f>W539+AG539+AE539+AF539</f>
        <v>0</v>
      </c>
      <c r="AI539">
        <f>BP539*AW539*(BK539-BJ539*(1000-AW539*BM539)/(1000-AW539*BL539))/(100*BD539)</f>
        <v>0</v>
      </c>
      <c r="AJ539">
        <f>1000*BP539*AW539*(BL539-BM539)/(100*BD539*(1000-AW539*BL539))</f>
        <v>0</v>
      </c>
      <c r="AK539">
        <f>(AL539 - AM539 - BQ539*1E3/(8.314*(BS539+273.15)) * AO539/BP539 * AN539) * BP539/(100*BD539) * (1000 - BM539)/1000</f>
        <v>0</v>
      </c>
      <c r="AL539">
        <v>561.853287293796</v>
      </c>
      <c r="AM539">
        <v>535.6883939393937</v>
      </c>
      <c r="AN539">
        <v>2.488840300240601</v>
      </c>
      <c r="AO539">
        <v>66.78338051299083</v>
      </c>
      <c r="AP539">
        <f>(AR539 - AQ539 + BQ539*1E3/(8.314*(BS539+273.15)) * AT539/BP539 * AS539) * BP539/(100*BD539) * 1000/(1000 - AR539)</f>
        <v>0</v>
      </c>
      <c r="AQ539">
        <v>14.55652040920733</v>
      </c>
      <c r="AR539">
        <v>16.66136424242424</v>
      </c>
      <c r="AS539">
        <v>-1.785656018317035E-05</v>
      </c>
      <c r="AT539">
        <v>79.57190489218569</v>
      </c>
      <c r="AU539">
        <v>0</v>
      </c>
      <c r="AV539">
        <v>0</v>
      </c>
      <c r="AW539">
        <f>IF(AU539*$H$13&gt;=AY539,1.0,(AY539/(AY539-AU539*$H$13)))</f>
        <v>0</v>
      </c>
      <c r="AX539">
        <f>(AW539-1)*100</f>
        <v>0</v>
      </c>
      <c r="AY539">
        <f>MAX(0,($B$13+$C$13*BX539)/(1+$D$13*BX539)*BQ539/(BS539+273)*$E$13)</f>
        <v>0</v>
      </c>
      <c r="AZ539">
        <f>$B$11*BY539+$C$11*BZ539+$F$11*CK539*(1-CN539)</f>
        <v>0</v>
      </c>
      <c r="BA539">
        <f>AZ539*BB539</f>
        <v>0</v>
      </c>
      <c r="BB539">
        <f>($B$11*$D$9+$C$11*$D$9+$F$11*((CX539+CP539)/MAX(CX539+CP539+CY539, 0.1)*$I$9+CY539/MAX(CX539+CP539+CY539, 0.1)*$J$9))/($B$11+$C$11+$F$11)</f>
        <v>0</v>
      </c>
      <c r="BC539">
        <f>($B$11*$K$9+$C$11*$K$9+$F$11*((CX539+CP539)/MAX(CX539+CP539+CY539, 0.1)*$P$9+CY539/MAX(CX539+CP539+CY539, 0.1)*$Q$9))/($B$11+$C$11+$F$11)</f>
        <v>0</v>
      </c>
      <c r="BD539">
        <v>6</v>
      </c>
      <c r="BE539">
        <v>0.5</v>
      </c>
      <c r="BF539" t="s">
        <v>361</v>
      </c>
      <c r="BG539">
        <v>2</v>
      </c>
      <c r="BH539" t="b">
        <v>1</v>
      </c>
      <c r="BI539">
        <v>1728495991.814285</v>
      </c>
      <c r="BJ539">
        <v>508.9739285714286</v>
      </c>
      <c r="BK539">
        <v>540.1879285714285</v>
      </c>
      <c r="BL539">
        <v>16.66091785714286</v>
      </c>
      <c r="BM539">
        <v>14.54841785714286</v>
      </c>
      <c r="BN539">
        <v>515.3095</v>
      </c>
      <c r="BO539">
        <v>16.75108214285714</v>
      </c>
      <c r="BP539">
        <v>600.0092857142856</v>
      </c>
      <c r="BQ539">
        <v>97.52614285714287</v>
      </c>
      <c r="BR539">
        <v>0.1000034142857143</v>
      </c>
      <c r="BS539">
        <v>25.33953571428571</v>
      </c>
      <c r="BT539">
        <v>25.0073</v>
      </c>
      <c r="BU539">
        <v>999.9000000000002</v>
      </c>
      <c r="BV539">
        <v>0</v>
      </c>
      <c r="BW539">
        <v>0</v>
      </c>
      <c r="BX539">
        <v>9996.471428571429</v>
      </c>
      <c r="BY539">
        <v>0</v>
      </c>
      <c r="BZ539">
        <v>89.18100714285713</v>
      </c>
      <c r="CA539">
        <v>-31.21401071428571</v>
      </c>
      <c r="CB539">
        <v>517.5976785714286</v>
      </c>
      <c r="CC539">
        <v>548.1629285714287</v>
      </c>
      <c r="CD539">
        <v>2.112494642857143</v>
      </c>
      <c r="CE539">
        <v>540.1879285714285</v>
      </c>
      <c r="CF539">
        <v>14.54841785714286</v>
      </c>
      <c r="CG539">
        <v>1.624873928571429</v>
      </c>
      <c r="CH539">
        <v>1.418851428571429</v>
      </c>
      <c r="CI539">
        <v>14.19675357142857</v>
      </c>
      <c r="CJ539">
        <v>12.12062142857143</v>
      </c>
      <c r="CK539">
        <v>1600.001428571428</v>
      </c>
      <c r="CL539">
        <v>0.6920092857142858</v>
      </c>
      <c r="CM539">
        <v>0.3079907142857143</v>
      </c>
      <c r="CN539">
        <v>0</v>
      </c>
      <c r="CO539">
        <v>2.190042857142857</v>
      </c>
      <c r="CP539">
        <v>0</v>
      </c>
      <c r="CQ539">
        <v>8475.151428571427</v>
      </c>
      <c r="CR539">
        <v>13790.24642857143</v>
      </c>
      <c r="CS539">
        <v>37.375</v>
      </c>
      <c r="CT539">
        <v>38.61825</v>
      </c>
      <c r="CU539">
        <v>37.937</v>
      </c>
      <c r="CV539">
        <v>37</v>
      </c>
      <c r="CW539">
        <v>36.75885714285715</v>
      </c>
      <c r="CX539">
        <v>1107.217142857143</v>
      </c>
      <c r="CY539">
        <v>492.7842857142858</v>
      </c>
      <c r="CZ539">
        <v>0</v>
      </c>
      <c r="DA539">
        <v>1728496056.4</v>
      </c>
      <c r="DB539">
        <v>0</v>
      </c>
      <c r="DC539">
        <v>1728490956.5</v>
      </c>
      <c r="DD539" t="s">
        <v>362</v>
      </c>
      <c r="DE539">
        <v>1728490952.5</v>
      </c>
      <c r="DF539">
        <v>1728490956.5</v>
      </c>
      <c r="DG539">
        <v>1</v>
      </c>
      <c r="DH539">
        <v>-0.065</v>
      </c>
      <c r="DI539">
        <v>-0.008</v>
      </c>
      <c r="DJ539">
        <v>-3.246</v>
      </c>
      <c r="DK539">
        <v>-0.091</v>
      </c>
      <c r="DL539">
        <v>52</v>
      </c>
      <c r="DM539">
        <v>15</v>
      </c>
      <c r="DN539">
        <v>0.25</v>
      </c>
      <c r="DO539">
        <v>0.13</v>
      </c>
      <c r="DP539">
        <v>-30.9424756097561</v>
      </c>
      <c r="DQ539">
        <v>-5.125900348432146</v>
      </c>
      <c r="DR539">
        <v>0.5114189980830178</v>
      </c>
      <c r="DS539">
        <v>0</v>
      </c>
      <c r="DT539">
        <v>2.116192682926829</v>
      </c>
      <c r="DU539">
        <v>-0.0747395121951203</v>
      </c>
      <c r="DV539">
        <v>0.007529776670283304</v>
      </c>
      <c r="DW539">
        <v>1</v>
      </c>
      <c r="DX539">
        <v>1</v>
      </c>
      <c r="DY539">
        <v>2</v>
      </c>
      <c r="DZ539" t="s">
        <v>363</v>
      </c>
      <c r="EA539">
        <v>3.22952</v>
      </c>
      <c r="EB539">
        <v>2.7043</v>
      </c>
      <c r="EC539">
        <v>0.121163</v>
      </c>
      <c r="ED539">
        <v>0.125609</v>
      </c>
      <c r="EE539">
        <v>0.0860952</v>
      </c>
      <c r="EF539">
        <v>0.07818609999999999</v>
      </c>
      <c r="EG539">
        <v>28801.7</v>
      </c>
      <c r="EH539">
        <v>27897.6</v>
      </c>
      <c r="EI539">
        <v>31394.2</v>
      </c>
      <c r="EJ539">
        <v>30256.3</v>
      </c>
      <c r="EK539">
        <v>38436.8</v>
      </c>
      <c r="EL539">
        <v>36881.7</v>
      </c>
      <c r="EM539">
        <v>44003.2</v>
      </c>
      <c r="EN539">
        <v>42248.3</v>
      </c>
      <c r="EO539">
        <v>2.10547</v>
      </c>
      <c r="EP539">
        <v>1.83218</v>
      </c>
      <c r="EQ539">
        <v>0.0165664</v>
      </c>
      <c r="ER539">
        <v>0</v>
      </c>
      <c r="ES539">
        <v>24.7399</v>
      </c>
      <c r="ET539">
        <v>999.9</v>
      </c>
      <c r="EU539">
        <v>69.90000000000001</v>
      </c>
      <c r="EV539">
        <v>26.5</v>
      </c>
      <c r="EW539">
        <v>24.9064</v>
      </c>
      <c r="EX539">
        <v>61.4201</v>
      </c>
      <c r="EY539">
        <v>24.5152</v>
      </c>
      <c r="EZ539">
        <v>1</v>
      </c>
      <c r="FA539">
        <v>0.07386180000000001</v>
      </c>
      <c r="FB539">
        <v>2.30803</v>
      </c>
      <c r="FC539">
        <v>20.1837</v>
      </c>
      <c r="FD539">
        <v>5.21489</v>
      </c>
      <c r="FE539">
        <v>11.998</v>
      </c>
      <c r="FF539">
        <v>4.96375</v>
      </c>
      <c r="FG539">
        <v>3.29568</v>
      </c>
      <c r="FH539">
        <v>9999</v>
      </c>
      <c r="FI539">
        <v>9999</v>
      </c>
      <c r="FJ539">
        <v>9999</v>
      </c>
      <c r="FK539">
        <v>149.4</v>
      </c>
      <c r="FL539">
        <v>4.97099</v>
      </c>
      <c r="FM539">
        <v>1.86769</v>
      </c>
      <c r="FN539">
        <v>1.85908</v>
      </c>
      <c r="FO539">
        <v>1.86522</v>
      </c>
      <c r="FP539">
        <v>1.8631</v>
      </c>
      <c r="FQ539">
        <v>1.86447</v>
      </c>
      <c r="FR539">
        <v>1.85989</v>
      </c>
      <c r="FS539">
        <v>1.86401</v>
      </c>
      <c r="FT539">
        <v>0</v>
      </c>
      <c r="FU539">
        <v>0</v>
      </c>
      <c r="FV539">
        <v>0</v>
      </c>
      <c r="FW539">
        <v>0</v>
      </c>
      <c r="FX539" t="s">
        <v>364</v>
      </c>
      <c r="FY539" t="s">
        <v>365</v>
      </c>
      <c r="FZ539" t="s">
        <v>366</v>
      </c>
      <c r="GA539" t="s">
        <v>366</v>
      </c>
      <c r="GB539" t="s">
        <v>366</v>
      </c>
      <c r="GC539" t="s">
        <v>366</v>
      </c>
      <c r="GD539">
        <v>0</v>
      </c>
      <c r="GE539">
        <v>100</v>
      </c>
      <c r="GF539">
        <v>100</v>
      </c>
      <c r="GG539">
        <v>-6.461</v>
      </c>
      <c r="GH539">
        <v>-0.0901</v>
      </c>
      <c r="GI539">
        <v>-2.868309889394353</v>
      </c>
      <c r="GJ539">
        <v>-0.006773961979547998</v>
      </c>
      <c r="GK539">
        <v>-8.296070481250098E-08</v>
      </c>
      <c r="GL539">
        <v>3.322967193956903E-10</v>
      </c>
      <c r="GM539">
        <v>-0.07871069313407227</v>
      </c>
      <c r="GN539">
        <v>-0.00208336341840114</v>
      </c>
      <c r="GO539">
        <v>8.801746095907445E-05</v>
      </c>
      <c r="GP539">
        <v>-2.677693255255651E-07</v>
      </c>
      <c r="GQ539">
        <v>3</v>
      </c>
      <c r="GR539">
        <v>2052</v>
      </c>
      <c r="GS539">
        <v>2</v>
      </c>
      <c r="GT539">
        <v>18</v>
      </c>
      <c r="GU539">
        <v>84.09999999999999</v>
      </c>
      <c r="GV539">
        <v>84.09999999999999</v>
      </c>
      <c r="GW539">
        <v>1.43555</v>
      </c>
      <c r="GX539">
        <v>2.38403</v>
      </c>
      <c r="GY539">
        <v>1.44775</v>
      </c>
      <c r="GZ539">
        <v>2.32056</v>
      </c>
      <c r="HA539">
        <v>1.55151</v>
      </c>
      <c r="HB539">
        <v>2.40112</v>
      </c>
      <c r="HC539">
        <v>32.0244</v>
      </c>
      <c r="HD539">
        <v>14.1495</v>
      </c>
      <c r="HE539">
        <v>18</v>
      </c>
      <c r="HF539">
        <v>594.915</v>
      </c>
      <c r="HG539">
        <v>422.958</v>
      </c>
      <c r="HH539">
        <v>21.4393</v>
      </c>
      <c r="HI539">
        <v>27.8701</v>
      </c>
      <c r="HJ539">
        <v>30.0006</v>
      </c>
      <c r="HK539">
        <v>27.8154</v>
      </c>
      <c r="HL539">
        <v>27.746</v>
      </c>
      <c r="HM539">
        <v>28.7772</v>
      </c>
      <c r="HN539">
        <v>48.5136</v>
      </c>
      <c r="HO539">
        <v>0</v>
      </c>
      <c r="HP539">
        <v>21.4402</v>
      </c>
      <c r="HQ539">
        <v>576.787</v>
      </c>
      <c r="HR539">
        <v>14.5027</v>
      </c>
      <c r="HS539">
        <v>99.63500000000001</v>
      </c>
      <c r="HT539">
        <v>100.954</v>
      </c>
    </row>
    <row r="540" spans="1:228">
      <c r="A540">
        <v>524</v>
      </c>
      <c r="B540">
        <v>1728496004.6</v>
      </c>
      <c r="C540">
        <v>5067.099999904633</v>
      </c>
      <c r="D540" t="s">
        <v>1419</v>
      </c>
      <c r="E540" t="s">
        <v>1420</v>
      </c>
      <c r="F540">
        <v>5</v>
      </c>
      <c r="G540" t="s">
        <v>357</v>
      </c>
      <c r="H540" t="s">
        <v>1090</v>
      </c>
      <c r="I540" t="s">
        <v>359</v>
      </c>
      <c r="J540" t="s">
        <v>1330</v>
      </c>
      <c r="K540">
        <v>1728495997.1</v>
      </c>
      <c r="L540">
        <f>(M540)/1000</f>
        <v>0</v>
      </c>
      <c r="M540">
        <f>IF(BH540, AP540, AJ540)</f>
        <v>0</v>
      </c>
      <c r="N540">
        <f>IF(BH540, AK540, AI540)</f>
        <v>0</v>
      </c>
      <c r="O540">
        <f>BJ540 - IF(AW540&gt;1, N540*BD540*100.0/(AY540), 0)</f>
        <v>0</v>
      </c>
      <c r="P540">
        <f>((V540-L540/2)*O540-N540)/(V540+L540/2)</f>
        <v>0</v>
      </c>
      <c r="Q540">
        <f>P540*(BQ540+BR540)/1000.0</f>
        <v>0</v>
      </c>
      <c r="R540">
        <f>(BJ540 - IF(AW540&gt;1, N540*BD540*100.0/(AY540), 0))*(BQ540+BR540)/1000.0</f>
        <v>0</v>
      </c>
      <c r="S540">
        <f>2.0/((1/U540-1/T540)+SIGN(U540)*SQRT((1/U540-1/T540)*(1/U540-1/T540) + 4*BE540/((BE540+1)*(BE540+1))*(2*1/U540*1/T540-1/T540*1/T540)))</f>
        <v>0</v>
      </c>
      <c r="T540">
        <f>IF(LEFT(BF540,1)&lt;&gt;"0",IF(LEFT(BF540,1)="1",3.0,BG540),$D$5+$E$5*(BX540*BQ540/($K$5*1000))+$F$5*(BX540*BQ540/($K$5*1000))*MAX(MIN(BD540,$J$5),$I$5)*MAX(MIN(BD540,$J$5),$I$5)+$G$5*MAX(MIN(BD540,$J$5),$I$5)*(BX540*BQ540/($K$5*1000))+$H$5*(BX540*BQ540/($K$5*1000))*(BX540*BQ540/($K$5*1000)))</f>
        <v>0</v>
      </c>
      <c r="U540">
        <f>L540*(1000-(1000*0.61365*exp(17.502*Y540/(240.97+Y540))/(BQ540+BR540)+BL540)/2)/(1000*0.61365*exp(17.502*Y540/(240.97+Y540))/(BQ540+BR540)-BL540)</f>
        <v>0</v>
      </c>
      <c r="V540">
        <f>1/((BE540+1)/(S540/1.6)+1/(T540/1.37)) + BE540/((BE540+1)/(S540/1.6) + BE540/(T540/1.37))</f>
        <v>0</v>
      </c>
      <c r="W540">
        <f>(AZ540*BC540)</f>
        <v>0</v>
      </c>
      <c r="X540">
        <f>(BS540+(W540+2*0.95*5.67E-8*(((BS540+$B$7)+273)^4-(BS540+273)^4)-44100*L540)/(1.84*29.3*T540+8*0.95*5.67E-8*(BS540+273)^3))</f>
        <v>0</v>
      </c>
      <c r="Y540">
        <f>($C$7*BT540+$D$7*BU540+$E$7*X540)</f>
        <v>0</v>
      </c>
      <c r="Z540">
        <f>0.61365*exp(17.502*Y540/(240.97+Y540))</f>
        <v>0</v>
      </c>
      <c r="AA540">
        <f>(AB540/AC540*100)</f>
        <v>0</v>
      </c>
      <c r="AB540">
        <f>BL540*(BQ540+BR540)/1000</f>
        <v>0</v>
      </c>
      <c r="AC540">
        <f>0.61365*exp(17.502*BS540/(240.97+BS540))</f>
        <v>0</v>
      </c>
      <c r="AD540">
        <f>(Z540-BL540*(BQ540+BR540)/1000)</f>
        <v>0</v>
      </c>
      <c r="AE540">
        <f>(-L540*44100)</f>
        <v>0</v>
      </c>
      <c r="AF540">
        <f>2*29.3*T540*0.92*(BS540-Y540)</f>
        <v>0</v>
      </c>
      <c r="AG540">
        <f>2*0.95*5.67E-8*(((BS540+$B$7)+273)^4-(Y540+273)^4)</f>
        <v>0</v>
      </c>
      <c r="AH540">
        <f>W540+AG540+AE540+AF540</f>
        <v>0</v>
      </c>
      <c r="AI540">
        <f>BP540*AW540*(BK540-BJ540*(1000-AW540*BM540)/(1000-AW540*BL540))/(100*BD540)</f>
        <v>0</v>
      </c>
      <c r="AJ540">
        <f>1000*BP540*AW540*(BL540-BM540)/(100*BD540*(1000-AW540*BL540))</f>
        <v>0</v>
      </c>
      <c r="AK540">
        <f>(AL540 - AM540 - BQ540*1E3/(8.314*(BS540+273.15)) * AO540/BP540 * AN540) * BP540/(100*BD540) * (1000 - BM540)/1000</f>
        <v>0</v>
      </c>
      <c r="AL540">
        <v>574.5459547307448</v>
      </c>
      <c r="AM540">
        <v>548.0909151515149</v>
      </c>
      <c r="AN540">
        <v>2.474977253417947</v>
      </c>
      <c r="AO540">
        <v>66.78338051299083</v>
      </c>
      <c r="AP540">
        <f>(AR540 - AQ540 + BQ540*1E3/(8.314*(BS540+273.15)) * AT540/BP540 * AS540) * BP540/(100*BD540) * 1000/(1000 - AR540)</f>
        <v>0</v>
      </c>
      <c r="AQ540">
        <v>14.56445699056565</v>
      </c>
      <c r="AR540">
        <v>16.66160787878787</v>
      </c>
      <c r="AS540">
        <v>1.803882247653405E-05</v>
      </c>
      <c r="AT540">
        <v>79.57190489218569</v>
      </c>
      <c r="AU540">
        <v>0</v>
      </c>
      <c r="AV540">
        <v>0</v>
      </c>
      <c r="AW540">
        <f>IF(AU540*$H$13&gt;=AY540,1.0,(AY540/(AY540-AU540*$H$13)))</f>
        <v>0</v>
      </c>
      <c r="AX540">
        <f>(AW540-1)*100</f>
        <v>0</v>
      </c>
      <c r="AY540">
        <f>MAX(0,($B$13+$C$13*BX540)/(1+$D$13*BX540)*BQ540/(BS540+273)*$E$13)</f>
        <v>0</v>
      </c>
      <c r="AZ540">
        <f>$B$11*BY540+$C$11*BZ540+$F$11*CK540*(1-CN540)</f>
        <v>0</v>
      </c>
      <c r="BA540">
        <f>AZ540*BB540</f>
        <v>0</v>
      </c>
      <c r="BB540">
        <f>($B$11*$D$9+$C$11*$D$9+$F$11*((CX540+CP540)/MAX(CX540+CP540+CY540, 0.1)*$I$9+CY540/MAX(CX540+CP540+CY540, 0.1)*$J$9))/($B$11+$C$11+$F$11)</f>
        <v>0</v>
      </c>
      <c r="BC540">
        <f>($B$11*$K$9+$C$11*$K$9+$F$11*((CX540+CP540)/MAX(CX540+CP540+CY540, 0.1)*$P$9+CY540/MAX(CX540+CP540+CY540, 0.1)*$Q$9))/($B$11+$C$11+$F$11)</f>
        <v>0</v>
      </c>
      <c r="BD540">
        <v>6</v>
      </c>
      <c r="BE540">
        <v>0.5</v>
      </c>
      <c r="BF540" t="s">
        <v>361</v>
      </c>
      <c r="BG540">
        <v>2</v>
      </c>
      <c r="BH540" t="b">
        <v>1</v>
      </c>
      <c r="BI540">
        <v>1728495997.1</v>
      </c>
      <c r="BJ540">
        <v>521.8637407407407</v>
      </c>
      <c r="BK540">
        <v>553.4775555555556</v>
      </c>
      <c r="BL540">
        <v>16.66117037037037</v>
      </c>
      <c r="BM540">
        <v>14.5569037037037</v>
      </c>
      <c r="BN540">
        <v>528.2847407407407</v>
      </c>
      <c r="BO540">
        <v>16.75133703703704</v>
      </c>
      <c r="BP540">
        <v>600.0074074074074</v>
      </c>
      <c r="BQ540">
        <v>97.52673333333331</v>
      </c>
      <c r="BR540">
        <v>0.1000586074074074</v>
      </c>
      <c r="BS540">
        <v>25.33681111111111</v>
      </c>
      <c r="BT540">
        <v>25.00845925925926</v>
      </c>
      <c r="BU540">
        <v>999.9000000000001</v>
      </c>
      <c r="BV540">
        <v>0</v>
      </c>
      <c r="BW540">
        <v>0</v>
      </c>
      <c r="BX540">
        <v>9990.255555555557</v>
      </c>
      <c r="BY540">
        <v>0</v>
      </c>
      <c r="BZ540">
        <v>89.97120740740741</v>
      </c>
      <c r="CA540">
        <v>-31.61388148148148</v>
      </c>
      <c r="CB540">
        <v>530.705925925926</v>
      </c>
      <c r="CC540">
        <v>561.6535925925926</v>
      </c>
      <c r="CD540">
        <v>2.104265555555556</v>
      </c>
      <c r="CE540">
        <v>553.4775555555556</v>
      </c>
      <c r="CF540">
        <v>14.5569037037037</v>
      </c>
      <c r="CG540">
        <v>1.624908518518518</v>
      </c>
      <c r="CH540">
        <v>1.419687777777778</v>
      </c>
      <c r="CI540">
        <v>14.19708148148148</v>
      </c>
      <c r="CJ540">
        <v>12.12956666666667</v>
      </c>
      <c r="CK540">
        <v>1600.004074074074</v>
      </c>
      <c r="CL540">
        <v>0.6920115555555555</v>
      </c>
      <c r="CM540">
        <v>0.3079884444444445</v>
      </c>
      <c r="CN540">
        <v>0</v>
      </c>
      <c r="CO540">
        <v>2.25517037037037</v>
      </c>
      <c r="CP540">
        <v>0</v>
      </c>
      <c r="CQ540">
        <v>8476.835555555555</v>
      </c>
      <c r="CR540">
        <v>13790.27037037037</v>
      </c>
      <c r="CS540">
        <v>37.375</v>
      </c>
      <c r="CT540">
        <v>38.625</v>
      </c>
      <c r="CU540">
        <v>37.937</v>
      </c>
      <c r="CV540">
        <v>37</v>
      </c>
      <c r="CW540">
        <v>36.76377777777778</v>
      </c>
      <c r="CX540">
        <v>1107.222962962963</v>
      </c>
      <c r="CY540">
        <v>492.7811111111112</v>
      </c>
      <c r="CZ540">
        <v>0</v>
      </c>
      <c r="DA540">
        <v>1728496061.8</v>
      </c>
      <c r="DB540">
        <v>0</v>
      </c>
      <c r="DC540">
        <v>1728490956.5</v>
      </c>
      <c r="DD540" t="s">
        <v>362</v>
      </c>
      <c r="DE540">
        <v>1728490952.5</v>
      </c>
      <c r="DF540">
        <v>1728490956.5</v>
      </c>
      <c r="DG540">
        <v>1</v>
      </c>
      <c r="DH540">
        <v>-0.065</v>
      </c>
      <c r="DI540">
        <v>-0.008</v>
      </c>
      <c r="DJ540">
        <v>-3.246</v>
      </c>
      <c r="DK540">
        <v>-0.091</v>
      </c>
      <c r="DL540">
        <v>52</v>
      </c>
      <c r="DM540">
        <v>15</v>
      </c>
      <c r="DN540">
        <v>0.25</v>
      </c>
      <c r="DO540">
        <v>0.13</v>
      </c>
      <c r="DP540">
        <v>-31.3863925</v>
      </c>
      <c r="DQ540">
        <v>-4.409827767354517</v>
      </c>
      <c r="DR540">
        <v>0.432316548022106</v>
      </c>
      <c r="DS540">
        <v>0</v>
      </c>
      <c r="DT540">
        <v>2.10845725</v>
      </c>
      <c r="DU540">
        <v>-0.09452003752345195</v>
      </c>
      <c r="DV540">
        <v>0.009126820910782658</v>
      </c>
      <c r="DW540">
        <v>1</v>
      </c>
      <c r="DX540">
        <v>1</v>
      </c>
      <c r="DY540">
        <v>2</v>
      </c>
      <c r="DZ540" t="s">
        <v>363</v>
      </c>
      <c r="EA540">
        <v>3.22945</v>
      </c>
      <c r="EB540">
        <v>2.70419</v>
      </c>
      <c r="EC540">
        <v>0.123161</v>
      </c>
      <c r="ED540">
        <v>0.127602</v>
      </c>
      <c r="EE540">
        <v>0.08609609999999999</v>
      </c>
      <c r="EF540">
        <v>0.0782216</v>
      </c>
      <c r="EG540">
        <v>28735.7</v>
      </c>
      <c r="EH540">
        <v>27833.6</v>
      </c>
      <c r="EI540">
        <v>31393.6</v>
      </c>
      <c r="EJ540">
        <v>30255.8</v>
      </c>
      <c r="EK540">
        <v>38436</v>
      </c>
      <c r="EL540">
        <v>36879.6</v>
      </c>
      <c r="EM540">
        <v>44002.2</v>
      </c>
      <c r="EN540">
        <v>42247.5</v>
      </c>
      <c r="EO540">
        <v>2.10543</v>
      </c>
      <c r="EP540">
        <v>1.83197</v>
      </c>
      <c r="EQ540">
        <v>0.0163242</v>
      </c>
      <c r="ER540">
        <v>0</v>
      </c>
      <c r="ES540">
        <v>24.7425</v>
      </c>
      <c r="ET540">
        <v>999.9</v>
      </c>
      <c r="EU540">
        <v>69.90000000000001</v>
      </c>
      <c r="EV540">
        <v>26.5</v>
      </c>
      <c r="EW540">
        <v>24.9096</v>
      </c>
      <c r="EX540">
        <v>60.9201</v>
      </c>
      <c r="EY540">
        <v>24.6514</v>
      </c>
      <c r="EZ540">
        <v>1</v>
      </c>
      <c r="FA540">
        <v>0.0742073</v>
      </c>
      <c r="FB540">
        <v>2.32243</v>
      </c>
      <c r="FC540">
        <v>20.1837</v>
      </c>
      <c r="FD540">
        <v>5.21534</v>
      </c>
      <c r="FE540">
        <v>11.998</v>
      </c>
      <c r="FF540">
        <v>4.9644</v>
      </c>
      <c r="FG540">
        <v>3.2957</v>
      </c>
      <c r="FH540">
        <v>9999</v>
      </c>
      <c r="FI540">
        <v>9999</v>
      </c>
      <c r="FJ540">
        <v>9999</v>
      </c>
      <c r="FK540">
        <v>149.4</v>
      </c>
      <c r="FL540">
        <v>4.97095</v>
      </c>
      <c r="FM540">
        <v>1.86768</v>
      </c>
      <c r="FN540">
        <v>1.85909</v>
      </c>
      <c r="FO540">
        <v>1.86523</v>
      </c>
      <c r="FP540">
        <v>1.8631</v>
      </c>
      <c r="FQ540">
        <v>1.86447</v>
      </c>
      <c r="FR540">
        <v>1.85989</v>
      </c>
      <c r="FS540">
        <v>1.86401</v>
      </c>
      <c r="FT540">
        <v>0</v>
      </c>
      <c r="FU540">
        <v>0</v>
      </c>
      <c r="FV540">
        <v>0</v>
      </c>
      <c r="FW540">
        <v>0</v>
      </c>
      <c r="FX540" t="s">
        <v>364</v>
      </c>
      <c r="FY540" t="s">
        <v>365</v>
      </c>
      <c r="FZ540" t="s">
        <v>366</v>
      </c>
      <c r="GA540" t="s">
        <v>366</v>
      </c>
      <c r="GB540" t="s">
        <v>366</v>
      </c>
      <c r="GC540" t="s">
        <v>366</v>
      </c>
      <c r="GD540">
        <v>0</v>
      </c>
      <c r="GE540">
        <v>100</v>
      </c>
      <c r="GF540">
        <v>100</v>
      </c>
      <c r="GG540">
        <v>-6.542</v>
      </c>
      <c r="GH540">
        <v>-0.0902</v>
      </c>
      <c r="GI540">
        <v>-2.868309889394353</v>
      </c>
      <c r="GJ540">
        <v>-0.006773961979547998</v>
      </c>
      <c r="GK540">
        <v>-8.296070481250098E-08</v>
      </c>
      <c r="GL540">
        <v>3.322967193956903E-10</v>
      </c>
      <c r="GM540">
        <v>-0.07871069313407227</v>
      </c>
      <c r="GN540">
        <v>-0.00208336341840114</v>
      </c>
      <c r="GO540">
        <v>8.801746095907445E-05</v>
      </c>
      <c r="GP540">
        <v>-2.677693255255651E-07</v>
      </c>
      <c r="GQ540">
        <v>3</v>
      </c>
      <c r="GR540">
        <v>2052</v>
      </c>
      <c r="GS540">
        <v>2</v>
      </c>
      <c r="GT540">
        <v>18</v>
      </c>
      <c r="GU540">
        <v>84.2</v>
      </c>
      <c r="GV540">
        <v>84.09999999999999</v>
      </c>
      <c r="GW540">
        <v>1.46118</v>
      </c>
      <c r="GX540">
        <v>2.37793</v>
      </c>
      <c r="GY540">
        <v>1.44775</v>
      </c>
      <c r="GZ540">
        <v>2.32178</v>
      </c>
      <c r="HA540">
        <v>1.55151</v>
      </c>
      <c r="HB540">
        <v>2.36572</v>
      </c>
      <c r="HC540">
        <v>32.0244</v>
      </c>
      <c r="HD540">
        <v>14.1583</v>
      </c>
      <c r="HE540">
        <v>18</v>
      </c>
      <c r="HF540">
        <v>594.949</v>
      </c>
      <c r="HG540">
        <v>422.892</v>
      </c>
      <c r="HH540">
        <v>21.4338</v>
      </c>
      <c r="HI540">
        <v>27.8769</v>
      </c>
      <c r="HJ540">
        <v>30.0006</v>
      </c>
      <c r="HK540">
        <v>27.8223</v>
      </c>
      <c r="HL540">
        <v>27.7529</v>
      </c>
      <c r="HM540">
        <v>29.2589</v>
      </c>
      <c r="HN540">
        <v>48.5136</v>
      </c>
      <c r="HO540">
        <v>0</v>
      </c>
      <c r="HP540">
        <v>21.4303</v>
      </c>
      <c r="HQ540">
        <v>591.8200000000001</v>
      </c>
      <c r="HR540">
        <v>14.5027</v>
      </c>
      <c r="HS540">
        <v>99.633</v>
      </c>
      <c r="HT540">
        <v>100.952</v>
      </c>
    </row>
    <row r="541" spans="1:228">
      <c r="A541">
        <v>525</v>
      </c>
      <c r="B541">
        <v>1728496009.6</v>
      </c>
      <c r="C541">
        <v>5072.099999904633</v>
      </c>
      <c r="D541" t="s">
        <v>1421</v>
      </c>
      <c r="E541" t="s">
        <v>1422</v>
      </c>
      <c r="F541">
        <v>5</v>
      </c>
      <c r="G541" t="s">
        <v>357</v>
      </c>
      <c r="H541" t="s">
        <v>1090</v>
      </c>
      <c r="I541" t="s">
        <v>359</v>
      </c>
      <c r="J541" t="s">
        <v>1330</v>
      </c>
      <c r="K541">
        <v>1728496001.814285</v>
      </c>
      <c r="L541">
        <f>(M541)/1000</f>
        <v>0</v>
      </c>
      <c r="M541">
        <f>IF(BH541, AP541, AJ541)</f>
        <v>0</v>
      </c>
      <c r="N541">
        <f>IF(BH541, AK541, AI541)</f>
        <v>0</v>
      </c>
      <c r="O541">
        <f>BJ541 - IF(AW541&gt;1, N541*BD541*100.0/(AY541), 0)</f>
        <v>0</v>
      </c>
      <c r="P541">
        <f>((V541-L541/2)*O541-N541)/(V541+L541/2)</f>
        <v>0</v>
      </c>
      <c r="Q541">
        <f>P541*(BQ541+BR541)/1000.0</f>
        <v>0</v>
      </c>
      <c r="R541">
        <f>(BJ541 - IF(AW541&gt;1, N541*BD541*100.0/(AY541), 0))*(BQ541+BR541)/1000.0</f>
        <v>0</v>
      </c>
      <c r="S541">
        <f>2.0/((1/U541-1/T541)+SIGN(U541)*SQRT((1/U541-1/T541)*(1/U541-1/T541) + 4*BE541/((BE541+1)*(BE541+1))*(2*1/U541*1/T541-1/T541*1/T541)))</f>
        <v>0</v>
      </c>
      <c r="T541">
        <f>IF(LEFT(BF541,1)&lt;&gt;"0",IF(LEFT(BF541,1)="1",3.0,BG541),$D$5+$E$5*(BX541*BQ541/($K$5*1000))+$F$5*(BX541*BQ541/($K$5*1000))*MAX(MIN(BD541,$J$5),$I$5)*MAX(MIN(BD541,$J$5),$I$5)+$G$5*MAX(MIN(BD541,$J$5),$I$5)*(BX541*BQ541/($K$5*1000))+$H$5*(BX541*BQ541/($K$5*1000))*(BX541*BQ541/($K$5*1000)))</f>
        <v>0</v>
      </c>
      <c r="U541">
        <f>L541*(1000-(1000*0.61365*exp(17.502*Y541/(240.97+Y541))/(BQ541+BR541)+BL541)/2)/(1000*0.61365*exp(17.502*Y541/(240.97+Y541))/(BQ541+BR541)-BL541)</f>
        <v>0</v>
      </c>
      <c r="V541">
        <f>1/((BE541+1)/(S541/1.6)+1/(T541/1.37)) + BE541/((BE541+1)/(S541/1.6) + BE541/(T541/1.37))</f>
        <v>0</v>
      </c>
      <c r="W541">
        <f>(AZ541*BC541)</f>
        <v>0</v>
      </c>
      <c r="X541">
        <f>(BS541+(W541+2*0.95*5.67E-8*(((BS541+$B$7)+273)^4-(BS541+273)^4)-44100*L541)/(1.84*29.3*T541+8*0.95*5.67E-8*(BS541+273)^3))</f>
        <v>0</v>
      </c>
      <c r="Y541">
        <f>($C$7*BT541+$D$7*BU541+$E$7*X541)</f>
        <v>0</v>
      </c>
      <c r="Z541">
        <f>0.61365*exp(17.502*Y541/(240.97+Y541))</f>
        <v>0</v>
      </c>
      <c r="AA541">
        <f>(AB541/AC541*100)</f>
        <v>0</v>
      </c>
      <c r="AB541">
        <f>BL541*(BQ541+BR541)/1000</f>
        <v>0</v>
      </c>
      <c r="AC541">
        <f>0.61365*exp(17.502*BS541/(240.97+BS541))</f>
        <v>0</v>
      </c>
      <c r="AD541">
        <f>(Z541-BL541*(BQ541+BR541)/1000)</f>
        <v>0</v>
      </c>
      <c r="AE541">
        <f>(-L541*44100)</f>
        <v>0</v>
      </c>
      <c r="AF541">
        <f>2*29.3*T541*0.92*(BS541-Y541)</f>
        <v>0</v>
      </c>
      <c r="AG541">
        <f>2*0.95*5.67E-8*(((BS541+$B$7)+273)^4-(Y541+273)^4)</f>
        <v>0</v>
      </c>
      <c r="AH541">
        <f>W541+AG541+AE541+AF541</f>
        <v>0</v>
      </c>
      <c r="AI541">
        <f>BP541*AW541*(BK541-BJ541*(1000-AW541*BM541)/(1000-AW541*BL541))/(100*BD541)</f>
        <v>0</v>
      </c>
      <c r="AJ541">
        <f>1000*BP541*AW541*(BL541-BM541)/(100*BD541*(1000-AW541*BL541))</f>
        <v>0</v>
      </c>
      <c r="AK541">
        <f>(AL541 - AM541 - BQ541*1E3/(8.314*(BS541+273.15)) * AO541/BP541 * AN541) * BP541/(100*BD541) * (1000 - BM541)/1000</f>
        <v>0</v>
      </c>
      <c r="AL541">
        <v>587.5026041145337</v>
      </c>
      <c r="AM541">
        <v>560.5885151515149</v>
      </c>
      <c r="AN541">
        <v>2.503635057827259</v>
      </c>
      <c r="AO541">
        <v>66.78338051299083</v>
      </c>
      <c r="AP541">
        <f>(AR541 - AQ541 + BQ541*1E3/(8.314*(BS541+273.15)) * AT541/BP541 * AS541) * BP541/(100*BD541) * 1000/(1000 - AR541)</f>
        <v>0</v>
      </c>
      <c r="AQ541">
        <v>14.57254926942948</v>
      </c>
      <c r="AR541">
        <v>16.65781393939394</v>
      </c>
      <c r="AS541">
        <v>-4.420225470645388E-05</v>
      </c>
      <c r="AT541">
        <v>79.57190489218569</v>
      </c>
      <c r="AU541">
        <v>0</v>
      </c>
      <c r="AV541">
        <v>0</v>
      </c>
      <c r="AW541">
        <f>IF(AU541*$H$13&gt;=AY541,1.0,(AY541/(AY541-AU541*$H$13)))</f>
        <v>0</v>
      </c>
      <c r="AX541">
        <f>(AW541-1)*100</f>
        <v>0</v>
      </c>
      <c r="AY541">
        <f>MAX(0,($B$13+$C$13*BX541)/(1+$D$13*BX541)*BQ541/(BS541+273)*$E$13)</f>
        <v>0</v>
      </c>
      <c r="AZ541">
        <f>$B$11*BY541+$C$11*BZ541+$F$11*CK541*(1-CN541)</f>
        <v>0</v>
      </c>
      <c r="BA541">
        <f>AZ541*BB541</f>
        <v>0</v>
      </c>
      <c r="BB541">
        <f>($B$11*$D$9+$C$11*$D$9+$F$11*((CX541+CP541)/MAX(CX541+CP541+CY541, 0.1)*$I$9+CY541/MAX(CX541+CP541+CY541, 0.1)*$J$9))/($B$11+$C$11+$F$11)</f>
        <v>0</v>
      </c>
      <c r="BC541">
        <f>($B$11*$K$9+$C$11*$K$9+$F$11*((CX541+CP541)/MAX(CX541+CP541+CY541, 0.1)*$P$9+CY541/MAX(CX541+CP541+CY541, 0.1)*$Q$9))/($B$11+$C$11+$F$11)</f>
        <v>0</v>
      </c>
      <c r="BD541">
        <v>6</v>
      </c>
      <c r="BE541">
        <v>0.5</v>
      </c>
      <c r="BF541" t="s">
        <v>361</v>
      </c>
      <c r="BG541">
        <v>2</v>
      </c>
      <c r="BH541" t="b">
        <v>1</v>
      </c>
      <c r="BI541">
        <v>1728496001.814285</v>
      </c>
      <c r="BJ541">
        <v>533.3980714285715</v>
      </c>
      <c r="BK541">
        <v>565.341392857143</v>
      </c>
      <c r="BL541">
        <v>16.66064285714285</v>
      </c>
      <c r="BM541">
        <v>14.56470357142857</v>
      </c>
      <c r="BN541">
        <v>539.8954642857143</v>
      </c>
      <c r="BO541">
        <v>16.75080357142857</v>
      </c>
      <c r="BP541">
        <v>599.9959642857142</v>
      </c>
      <c r="BQ541">
        <v>97.527125</v>
      </c>
      <c r="BR541">
        <v>0.09992794642857146</v>
      </c>
      <c r="BS541">
        <v>25.33512142857143</v>
      </c>
      <c r="BT541">
        <v>25.00816785714286</v>
      </c>
      <c r="BU541">
        <v>999.9000000000002</v>
      </c>
      <c r="BV541">
        <v>0</v>
      </c>
      <c r="BW541">
        <v>0</v>
      </c>
      <c r="BX541">
        <v>9994.914999999999</v>
      </c>
      <c r="BY541">
        <v>0</v>
      </c>
      <c r="BZ541">
        <v>90.79333571428572</v>
      </c>
      <c r="CA541">
        <v>-31.94332142857143</v>
      </c>
      <c r="CB541">
        <v>542.4354642857144</v>
      </c>
      <c r="CC541">
        <v>573.6972499999999</v>
      </c>
      <c r="CD541">
        <v>2.095930714285714</v>
      </c>
      <c r="CE541">
        <v>565.341392857143</v>
      </c>
      <c r="CF541">
        <v>14.56470357142857</v>
      </c>
      <c r="CG541">
        <v>1.624863928571429</v>
      </c>
      <c r="CH541">
        <v>1.420453928571429</v>
      </c>
      <c r="CI541">
        <v>14.19663928571429</v>
      </c>
      <c r="CJ541">
        <v>12.13776428571429</v>
      </c>
      <c r="CK541">
        <v>1600.001785714285</v>
      </c>
      <c r="CL541">
        <v>0.6920148571428572</v>
      </c>
      <c r="CM541">
        <v>0.3079851428571428</v>
      </c>
      <c r="CN541">
        <v>0</v>
      </c>
      <c r="CO541">
        <v>2.283364285714286</v>
      </c>
      <c r="CP541">
        <v>0</v>
      </c>
      <c r="CQ541">
        <v>8481.966071428573</v>
      </c>
      <c r="CR541">
        <v>13790.26785714286</v>
      </c>
      <c r="CS541">
        <v>37.37942857142857</v>
      </c>
      <c r="CT541">
        <v>38.625</v>
      </c>
      <c r="CU541">
        <v>37.937</v>
      </c>
      <c r="CV541">
        <v>37</v>
      </c>
      <c r="CW541">
        <v>36.76328571428571</v>
      </c>
      <c r="CX541">
        <v>1107.226428571428</v>
      </c>
      <c r="CY541">
        <v>492.7753571428572</v>
      </c>
      <c r="CZ541">
        <v>0</v>
      </c>
      <c r="DA541">
        <v>1728496066.6</v>
      </c>
      <c r="DB541">
        <v>0</v>
      </c>
      <c r="DC541">
        <v>1728490956.5</v>
      </c>
      <c r="DD541" t="s">
        <v>362</v>
      </c>
      <c r="DE541">
        <v>1728490952.5</v>
      </c>
      <c r="DF541">
        <v>1728490956.5</v>
      </c>
      <c r="DG541">
        <v>1</v>
      </c>
      <c r="DH541">
        <v>-0.065</v>
      </c>
      <c r="DI541">
        <v>-0.008</v>
      </c>
      <c r="DJ541">
        <v>-3.246</v>
      </c>
      <c r="DK541">
        <v>-0.091</v>
      </c>
      <c r="DL541">
        <v>52</v>
      </c>
      <c r="DM541">
        <v>15</v>
      </c>
      <c r="DN541">
        <v>0.25</v>
      </c>
      <c r="DO541">
        <v>0.13</v>
      </c>
      <c r="DP541">
        <v>-31.707625</v>
      </c>
      <c r="DQ541">
        <v>-4.143836397748552</v>
      </c>
      <c r="DR541">
        <v>0.4042746744170355</v>
      </c>
      <c r="DS541">
        <v>0</v>
      </c>
      <c r="DT541">
        <v>2.1017835</v>
      </c>
      <c r="DU541">
        <v>-0.1002517823639846</v>
      </c>
      <c r="DV541">
        <v>0.009689157225992328</v>
      </c>
      <c r="DW541">
        <v>0</v>
      </c>
      <c r="DX541">
        <v>0</v>
      </c>
      <c r="DY541">
        <v>2</v>
      </c>
      <c r="DZ541" t="s">
        <v>386</v>
      </c>
      <c r="EA541">
        <v>3.22948</v>
      </c>
      <c r="EB541">
        <v>2.7041</v>
      </c>
      <c r="EC541">
        <v>0.125147</v>
      </c>
      <c r="ED541">
        <v>0.129602</v>
      </c>
      <c r="EE541">
        <v>0.08608109999999999</v>
      </c>
      <c r="EF541">
        <v>0.07824200000000001</v>
      </c>
      <c r="EG541">
        <v>28670.3</v>
      </c>
      <c r="EH541">
        <v>27769.4</v>
      </c>
      <c r="EI541">
        <v>31393.4</v>
      </c>
      <c r="EJ541">
        <v>30255.5</v>
      </c>
      <c r="EK541">
        <v>38436.6</v>
      </c>
      <c r="EL541">
        <v>36878.1</v>
      </c>
      <c r="EM541">
        <v>44002.1</v>
      </c>
      <c r="EN541">
        <v>42246.7</v>
      </c>
      <c r="EO541">
        <v>2.10512</v>
      </c>
      <c r="EP541">
        <v>1.832</v>
      </c>
      <c r="EQ541">
        <v>0.0156835</v>
      </c>
      <c r="ER541">
        <v>0</v>
      </c>
      <c r="ES541">
        <v>24.7451</v>
      </c>
      <c r="ET541">
        <v>999.9</v>
      </c>
      <c r="EU541">
        <v>69.90000000000001</v>
      </c>
      <c r="EV541">
        <v>26.5</v>
      </c>
      <c r="EW541">
        <v>24.9099</v>
      </c>
      <c r="EX541">
        <v>61.0801</v>
      </c>
      <c r="EY541">
        <v>24.5353</v>
      </c>
      <c r="EZ541">
        <v>1</v>
      </c>
      <c r="FA541">
        <v>0.0748196</v>
      </c>
      <c r="FB541">
        <v>2.33991</v>
      </c>
      <c r="FC541">
        <v>20.1833</v>
      </c>
      <c r="FD541">
        <v>5.21534</v>
      </c>
      <c r="FE541">
        <v>11.998</v>
      </c>
      <c r="FF541">
        <v>4.9638</v>
      </c>
      <c r="FG541">
        <v>3.29573</v>
      </c>
      <c r="FH541">
        <v>9999</v>
      </c>
      <c r="FI541">
        <v>9999</v>
      </c>
      <c r="FJ541">
        <v>9999</v>
      </c>
      <c r="FK541">
        <v>149.4</v>
      </c>
      <c r="FL541">
        <v>4.97095</v>
      </c>
      <c r="FM541">
        <v>1.86768</v>
      </c>
      <c r="FN541">
        <v>1.85908</v>
      </c>
      <c r="FO541">
        <v>1.86523</v>
      </c>
      <c r="FP541">
        <v>1.8631</v>
      </c>
      <c r="FQ541">
        <v>1.86447</v>
      </c>
      <c r="FR541">
        <v>1.8599</v>
      </c>
      <c r="FS541">
        <v>1.86402</v>
      </c>
      <c r="FT541">
        <v>0</v>
      </c>
      <c r="FU541">
        <v>0</v>
      </c>
      <c r="FV541">
        <v>0</v>
      </c>
      <c r="FW541">
        <v>0</v>
      </c>
      <c r="FX541" t="s">
        <v>364</v>
      </c>
      <c r="FY541" t="s">
        <v>365</v>
      </c>
      <c r="FZ541" t="s">
        <v>366</v>
      </c>
      <c r="GA541" t="s">
        <v>366</v>
      </c>
      <c r="GB541" t="s">
        <v>366</v>
      </c>
      <c r="GC541" t="s">
        <v>366</v>
      </c>
      <c r="GD541">
        <v>0</v>
      </c>
      <c r="GE541">
        <v>100</v>
      </c>
      <c r="GF541">
        <v>100</v>
      </c>
      <c r="GG541">
        <v>-6.624</v>
      </c>
      <c r="GH541">
        <v>-0.0902</v>
      </c>
      <c r="GI541">
        <v>-2.868309889394353</v>
      </c>
      <c r="GJ541">
        <v>-0.006773961979547998</v>
      </c>
      <c r="GK541">
        <v>-8.296070481250098E-08</v>
      </c>
      <c r="GL541">
        <v>3.322967193956903E-10</v>
      </c>
      <c r="GM541">
        <v>-0.07871069313407227</v>
      </c>
      <c r="GN541">
        <v>-0.00208336341840114</v>
      </c>
      <c r="GO541">
        <v>8.801746095907445E-05</v>
      </c>
      <c r="GP541">
        <v>-2.677693255255651E-07</v>
      </c>
      <c r="GQ541">
        <v>3</v>
      </c>
      <c r="GR541">
        <v>2052</v>
      </c>
      <c r="GS541">
        <v>2</v>
      </c>
      <c r="GT541">
        <v>18</v>
      </c>
      <c r="GU541">
        <v>84.3</v>
      </c>
      <c r="GV541">
        <v>84.2</v>
      </c>
      <c r="GW541">
        <v>1.48682</v>
      </c>
      <c r="GX541">
        <v>2.38892</v>
      </c>
      <c r="GY541">
        <v>1.44897</v>
      </c>
      <c r="GZ541">
        <v>2.32178</v>
      </c>
      <c r="HA541">
        <v>1.55151</v>
      </c>
      <c r="HB541">
        <v>2.30103</v>
      </c>
      <c r="HC541">
        <v>32.0464</v>
      </c>
      <c r="HD541">
        <v>14.1408</v>
      </c>
      <c r="HE541">
        <v>18</v>
      </c>
      <c r="HF541">
        <v>594.798</v>
      </c>
      <c r="HG541">
        <v>422.952</v>
      </c>
      <c r="HH541">
        <v>21.4244</v>
      </c>
      <c r="HI541">
        <v>27.8836</v>
      </c>
      <c r="HJ541">
        <v>30.0007</v>
      </c>
      <c r="HK541">
        <v>27.8283</v>
      </c>
      <c r="HL541">
        <v>27.7591</v>
      </c>
      <c r="HM541">
        <v>29.7896</v>
      </c>
      <c r="HN541">
        <v>48.5136</v>
      </c>
      <c r="HO541">
        <v>0</v>
      </c>
      <c r="HP541">
        <v>21.4194</v>
      </c>
      <c r="HQ541">
        <v>601.86</v>
      </c>
      <c r="HR541">
        <v>14.5043</v>
      </c>
      <c r="HS541">
        <v>99.63249999999999</v>
      </c>
      <c r="HT541">
        <v>100.951</v>
      </c>
    </row>
    <row r="542" spans="1:228">
      <c r="A542">
        <v>526</v>
      </c>
      <c r="B542">
        <v>1728496014.6</v>
      </c>
      <c r="C542">
        <v>5077.099999904633</v>
      </c>
      <c r="D542" t="s">
        <v>1423</v>
      </c>
      <c r="E542" t="s">
        <v>1424</v>
      </c>
      <c r="F542">
        <v>5</v>
      </c>
      <c r="G542" t="s">
        <v>357</v>
      </c>
      <c r="H542" t="s">
        <v>1090</v>
      </c>
      <c r="I542" t="s">
        <v>359</v>
      </c>
      <c r="J542" t="s">
        <v>1330</v>
      </c>
      <c r="K542">
        <v>1728496007.1</v>
      </c>
      <c r="L542">
        <f>(M542)/1000</f>
        <v>0</v>
      </c>
      <c r="M542">
        <f>IF(BH542, AP542, AJ542)</f>
        <v>0</v>
      </c>
      <c r="N542">
        <f>IF(BH542, AK542, AI542)</f>
        <v>0</v>
      </c>
      <c r="O542">
        <f>BJ542 - IF(AW542&gt;1, N542*BD542*100.0/(AY542), 0)</f>
        <v>0</v>
      </c>
      <c r="P542">
        <f>((V542-L542/2)*O542-N542)/(V542+L542/2)</f>
        <v>0</v>
      </c>
      <c r="Q542">
        <f>P542*(BQ542+BR542)/1000.0</f>
        <v>0</v>
      </c>
      <c r="R542">
        <f>(BJ542 - IF(AW542&gt;1, N542*BD542*100.0/(AY542), 0))*(BQ542+BR542)/1000.0</f>
        <v>0</v>
      </c>
      <c r="S542">
        <f>2.0/((1/U542-1/T542)+SIGN(U542)*SQRT((1/U542-1/T542)*(1/U542-1/T542) + 4*BE542/((BE542+1)*(BE542+1))*(2*1/U542*1/T542-1/T542*1/T542)))</f>
        <v>0</v>
      </c>
      <c r="T542">
        <f>IF(LEFT(BF542,1)&lt;&gt;"0",IF(LEFT(BF542,1)="1",3.0,BG542),$D$5+$E$5*(BX542*BQ542/($K$5*1000))+$F$5*(BX542*BQ542/($K$5*1000))*MAX(MIN(BD542,$J$5),$I$5)*MAX(MIN(BD542,$J$5),$I$5)+$G$5*MAX(MIN(BD542,$J$5),$I$5)*(BX542*BQ542/($K$5*1000))+$H$5*(BX542*BQ542/($K$5*1000))*(BX542*BQ542/($K$5*1000)))</f>
        <v>0</v>
      </c>
      <c r="U542">
        <f>L542*(1000-(1000*0.61365*exp(17.502*Y542/(240.97+Y542))/(BQ542+BR542)+BL542)/2)/(1000*0.61365*exp(17.502*Y542/(240.97+Y542))/(BQ542+BR542)-BL542)</f>
        <v>0</v>
      </c>
      <c r="V542">
        <f>1/((BE542+1)/(S542/1.6)+1/(T542/1.37)) + BE542/((BE542+1)/(S542/1.6) + BE542/(T542/1.37))</f>
        <v>0</v>
      </c>
      <c r="W542">
        <f>(AZ542*BC542)</f>
        <v>0</v>
      </c>
      <c r="X542">
        <f>(BS542+(W542+2*0.95*5.67E-8*(((BS542+$B$7)+273)^4-(BS542+273)^4)-44100*L542)/(1.84*29.3*T542+8*0.95*5.67E-8*(BS542+273)^3))</f>
        <v>0</v>
      </c>
      <c r="Y542">
        <f>($C$7*BT542+$D$7*BU542+$E$7*X542)</f>
        <v>0</v>
      </c>
      <c r="Z542">
        <f>0.61365*exp(17.502*Y542/(240.97+Y542))</f>
        <v>0</v>
      </c>
      <c r="AA542">
        <f>(AB542/AC542*100)</f>
        <v>0</v>
      </c>
      <c r="AB542">
        <f>BL542*(BQ542+BR542)/1000</f>
        <v>0</v>
      </c>
      <c r="AC542">
        <f>0.61365*exp(17.502*BS542/(240.97+BS542))</f>
        <v>0</v>
      </c>
      <c r="AD542">
        <f>(Z542-BL542*(BQ542+BR542)/1000)</f>
        <v>0</v>
      </c>
      <c r="AE542">
        <f>(-L542*44100)</f>
        <v>0</v>
      </c>
      <c r="AF542">
        <f>2*29.3*T542*0.92*(BS542-Y542)</f>
        <v>0</v>
      </c>
      <c r="AG542">
        <f>2*0.95*5.67E-8*(((BS542+$B$7)+273)^4-(Y542+273)^4)</f>
        <v>0</v>
      </c>
      <c r="AH542">
        <f>W542+AG542+AE542+AF542</f>
        <v>0</v>
      </c>
      <c r="AI542">
        <f>BP542*AW542*(BK542-BJ542*(1000-AW542*BM542)/(1000-AW542*BL542))/(100*BD542)</f>
        <v>0</v>
      </c>
      <c r="AJ542">
        <f>1000*BP542*AW542*(BL542-BM542)/(100*BD542*(1000-AW542*BL542))</f>
        <v>0</v>
      </c>
      <c r="AK542">
        <f>(AL542 - AM542 - BQ542*1E3/(8.314*(BS542+273.15)) * AO542/BP542 * AN542) * BP542/(100*BD542) * (1000 - BM542)/1000</f>
        <v>0</v>
      </c>
      <c r="AL542">
        <v>600.2122835447017</v>
      </c>
      <c r="AM542">
        <v>573.1246060606062</v>
      </c>
      <c r="AN542">
        <v>2.505725070847149</v>
      </c>
      <c r="AO542">
        <v>66.78338051299083</v>
      </c>
      <c r="AP542">
        <f>(AR542 - AQ542 + BQ542*1E3/(8.314*(BS542+273.15)) * AT542/BP542 * AS542) * BP542/(100*BD542) * 1000/(1000 - AR542)</f>
        <v>0</v>
      </c>
      <c r="AQ542">
        <v>14.58070879442933</v>
      </c>
      <c r="AR542">
        <v>16.65760363636364</v>
      </c>
      <c r="AS542">
        <v>9.304056656139489E-06</v>
      </c>
      <c r="AT542">
        <v>79.57190489218569</v>
      </c>
      <c r="AU542">
        <v>0</v>
      </c>
      <c r="AV542">
        <v>0</v>
      </c>
      <c r="AW542">
        <f>IF(AU542*$H$13&gt;=AY542,1.0,(AY542/(AY542-AU542*$H$13)))</f>
        <v>0</v>
      </c>
      <c r="AX542">
        <f>(AW542-1)*100</f>
        <v>0</v>
      </c>
      <c r="AY542">
        <f>MAX(0,($B$13+$C$13*BX542)/(1+$D$13*BX542)*BQ542/(BS542+273)*$E$13)</f>
        <v>0</v>
      </c>
      <c r="AZ542">
        <f>$B$11*BY542+$C$11*BZ542+$F$11*CK542*(1-CN542)</f>
        <v>0</v>
      </c>
      <c r="BA542">
        <f>AZ542*BB542</f>
        <v>0</v>
      </c>
      <c r="BB542">
        <f>($B$11*$D$9+$C$11*$D$9+$F$11*((CX542+CP542)/MAX(CX542+CP542+CY542, 0.1)*$I$9+CY542/MAX(CX542+CP542+CY542, 0.1)*$J$9))/($B$11+$C$11+$F$11)</f>
        <v>0</v>
      </c>
      <c r="BC542">
        <f>($B$11*$K$9+$C$11*$K$9+$F$11*((CX542+CP542)/MAX(CX542+CP542+CY542, 0.1)*$P$9+CY542/MAX(CX542+CP542+CY542, 0.1)*$Q$9))/($B$11+$C$11+$F$11)</f>
        <v>0</v>
      </c>
      <c r="BD542">
        <v>6</v>
      </c>
      <c r="BE542">
        <v>0.5</v>
      </c>
      <c r="BF542" t="s">
        <v>361</v>
      </c>
      <c r="BG542">
        <v>2</v>
      </c>
      <c r="BH542" t="b">
        <v>1</v>
      </c>
      <c r="BI542">
        <v>1728496007.1</v>
      </c>
      <c r="BJ542">
        <v>546.3555555555555</v>
      </c>
      <c r="BK542">
        <v>578.6519259259259</v>
      </c>
      <c r="BL542">
        <v>16.65951851851852</v>
      </c>
      <c r="BM542">
        <v>14.57320740740741</v>
      </c>
      <c r="BN542">
        <v>552.9385185185185</v>
      </c>
      <c r="BO542">
        <v>16.74967777777778</v>
      </c>
      <c r="BP542">
        <v>599.9851851851852</v>
      </c>
      <c r="BQ542">
        <v>97.52778888888888</v>
      </c>
      <c r="BR542">
        <v>0.0999006925925926</v>
      </c>
      <c r="BS542">
        <v>25.33266296296296</v>
      </c>
      <c r="BT542">
        <v>25.00722592592592</v>
      </c>
      <c r="BU542">
        <v>999.9000000000001</v>
      </c>
      <c r="BV542">
        <v>0</v>
      </c>
      <c r="BW542">
        <v>0</v>
      </c>
      <c r="BX542">
        <v>10000.12185185185</v>
      </c>
      <c r="BY542">
        <v>0</v>
      </c>
      <c r="BZ542">
        <v>91.74630740740741</v>
      </c>
      <c r="CA542">
        <v>-32.29646296296296</v>
      </c>
      <c r="CB542">
        <v>555.6117037037037</v>
      </c>
      <c r="CC542">
        <v>587.2096666666666</v>
      </c>
      <c r="CD542">
        <v>2.0863</v>
      </c>
      <c r="CE542">
        <v>578.6519259259259</v>
      </c>
      <c r="CF542">
        <v>14.57320740740741</v>
      </c>
      <c r="CG542">
        <v>1.624764814814815</v>
      </c>
      <c r="CH542">
        <v>1.421292962962963</v>
      </c>
      <c r="CI542">
        <v>14.19570740740741</v>
      </c>
      <c r="CJ542">
        <v>12.14673333333333</v>
      </c>
      <c r="CK542">
        <v>1600.002222222222</v>
      </c>
      <c r="CL542">
        <v>0.6920177777777776</v>
      </c>
      <c r="CM542">
        <v>0.3079822222222222</v>
      </c>
      <c r="CN542">
        <v>0</v>
      </c>
      <c r="CO542">
        <v>2.300548148148148</v>
      </c>
      <c r="CP542">
        <v>0</v>
      </c>
      <c r="CQ542">
        <v>8490.84</v>
      </c>
      <c r="CR542">
        <v>13790.28888888889</v>
      </c>
      <c r="CS542">
        <v>37.37959259259259</v>
      </c>
      <c r="CT542">
        <v>38.625</v>
      </c>
      <c r="CU542">
        <v>37.937</v>
      </c>
      <c r="CV542">
        <v>37</v>
      </c>
      <c r="CW542">
        <v>36.77755555555555</v>
      </c>
      <c r="CX542">
        <v>1107.230740740741</v>
      </c>
      <c r="CY542">
        <v>492.7714814814815</v>
      </c>
      <c r="CZ542">
        <v>0</v>
      </c>
      <c r="DA542">
        <v>1728496071.4</v>
      </c>
      <c r="DB542">
        <v>0</v>
      </c>
      <c r="DC542">
        <v>1728490956.5</v>
      </c>
      <c r="DD542" t="s">
        <v>362</v>
      </c>
      <c r="DE542">
        <v>1728490952.5</v>
      </c>
      <c r="DF542">
        <v>1728490956.5</v>
      </c>
      <c r="DG542">
        <v>1</v>
      </c>
      <c r="DH542">
        <v>-0.065</v>
      </c>
      <c r="DI542">
        <v>-0.008</v>
      </c>
      <c r="DJ542">
        <v>-3.246</v>
      </c>
      <c r="DK542">
        <v>-0.091</v>
      </c>
      <c r="DL542">
        <v>52</v>
      </c>
      <c r="DM542">
        <v>15</v>
      </c>
      <c r="DN542">
        <v>0.25</v>
      </c>
      <c r="DO542">
        <v>0.13</v>
      </c>
      <c r="DP542">
        <v>-32.0450425</v>
      </c>
      <c r="DQ542">
        <v>-4.272291557223227</v>
      </c>
      <c r="DR542">
        <v>0.415508858441971</v>
      </c>
      <c r="DS542">
        <v>0</v>
      </c>
      <c r="DT542">
        <v>2.09308425</v>
      </c>
      <c r="DU542">
        <v>-0.108594484052539</v>
      </c>
      <c r="DV542">
        <v>0.01047843568656599</v>
      </c>
      <c r="DW542">
        <v>0</v>
      </c>
      <c r="DX542">
        <v>0</v>
      </c>
      <c r="DY542">
        <v>2</v>
      </c>
      <c r="DZ542" t="s">
        <v>386</v>
      </c>
      <c r="EA542">
        <v>3.22945</v>
      </c>
      <c r="EB542">
        <v>2.70438</v>
      </c>
      <c r="EC542">
        <v>0.12712</v>
      </c>
      <c r="ED542">
        <v>0.13155</v>
      </c>
      <c r="EE542">
        <v>0.0860764</v>
      </c>
      <c r="EF542">
        <v>0.0782721</v>
      </c>
      <c r="EG542">
        <v>28604.7</v>
      </c>
      <c r="EH542">
        <v>27707</v>
      </c>
      <c r="EI542">
        <v>31392.4</v>
      </c>
      <c r="EJ542">
        <v>30255.2</v>
      </c>
      <c r="EK542">
        <v>38435.2</v>
      </c>
      <c r="EL542">
        <v>36876.6</v>
      </c>
      <c r="EM542">
        <v>44000.2</v>
      </c>
      <c r="EN542">
        <v>42246.2</v>
      </c>
      <c r="EO542">
        <v>2.10523</v>
      </c>
      <c r="EP542">
        <v>1.83185</v>
      </c>
      <c r="EQ542">
        <v>0.0154041</v>
      </c>
      <c r="ER542">
        <v>0</v>
      </c>
      <c r="ES542">
        <v>24.7476</v>
      </c>
      <c r="ET542">
        <v>999.9</v>
      </c>
      <c r="EU542">
        <v>70</v>
      </c>
      <c r="EV542">
        <v>26.5</v>
      </c>
      <c r="EW542">
        <v>24.9428</v>
      </c>
      <c r="EX542">
        <v>60.9701</v>
      </c>
      <c r="EY542">
        <v>24.6875</v>
      </c>
      <c r="EZ542">
        <v>1</v>
      </c>
      <c r="FA542">
        <v>0.07530489999999999</v>
      </c>
      <c r="FB542">
        <v>2.33191</v>
      </c>
      <c r="FC542">
        <v>20.1835</v>
      </c>
      <c r="FD542">
        <v>5.21504</v>
      </c>
      <c r="FE542">
        <v>11.998</v>
      </c>
      <c r="FF542">
        <v>4.96405</v>
      </c>
      <c r="FG542">
        <v>3.29565</v>
      </c>
      <c r="FH542">
        <v>9999</v>
      </c>
      <c r="FI542">
        <v>9999</v>
      </c>
      <c r="FJ542">
        <v>9999</v>
      </c>
      <c r="FK542">
        <v>149.4</v>
      </c>
      <c r="FL542">
        <v>4.97098</v>
      </c>
      <c r="FM542">
        <v>1.86768</v>
      </c>
      <c r="FN542">
        <v>1.85905</v>
      </c>
      <c r="FO542">
        <v>1.86522</v>
      </c>
      <c r="FP542">
        <v>1.8631</v>
      </c>
      <c r="FQ542">
        <v>1.86446</v>
      </c>
      <c r="FR542">
        <v>1.85989</v>
      </c>
      <c r="FS542">
        <v>1.86401</v>
      </c>
      <c r="FT542">
        <v>0</v>
      </c>
      <c r="FU542">
        <v>0</v>
      </c>
      <c r="FV542">
        <v>0</v>
      </c>
      <c r="FW542">
        <v>0</v>
      </c>
      <c r="FX542" t="s">
        <v>364</v>
      </c>
      <c r="FY542" t="s">
        <v>365</v>
      </c>
      <c r="FZ542" t="s">
        <v>366</v>
      </c>
      <c r="GA542" t="s">
        <v>366</v>
      </c>
      <c r="GB542" t="s">
        <v>366</v>
      </c>
      <c r="GC542" t="s">
        <v>366</v>
      </c>
      <c r="GD542">
        <v>0</v>
      </c>
      <c r="GE542">
        <v>100</v>
      </c>
      <c r="GF542">
        <v>100</v>
      </c>
      <c r="GG542">
        <v>-6.705</v>
      </c>
      <c r="GH542">
        <v>-0.0902</v>
      </c>
      <c r="GI542">
        <v>-2.868309889394353</v>
      </c>
      <c r="GJ542">
        <v>-0.006773961979547998</v>
      </c>
      <c r="GK542">
        <v>-8.296070481250098E-08</v>
      </c>
      <c r="GL542">
        <v>3.322967193956903E-10</v>
      </c>
      <c r="GM542">
        <v>-0.07871069313407227</v>
      </c>
      <c r="GN542">
        <v>-0.00208336341840114</v>
      </c>
      <c r="GO542">
        <v>8.801746095907445E-05</v>
      </c>
      <c r="GP542">
        <v>-2.677693255255651E-07</v>
      </c>
      <c r="GQ542">
        <v>3</v>
      </c>
      <c r="GR542">
        <v>2052</v>
      </c>
      <c r="GS542">
        <v>2</v>
      </c>
      <c r="GT542">
        <v>18</v>
      </c>
      <c r="GU542">
        <v>84.40000000000001</v>
      </c>
      <c r="GV542">
        <v>84.3</v>
      </c>
      <c r="GW542">
        <v>1.51245</v>
      </c>
      <c r="GX542">
        <v>2.38403</v>
      </c>
      <c r="GY542">
        <v>1.44775</v>
      </c>
      <c r="GZ542">
        <v>2.32056</v>
      </c>
      <c r="HA542">
        <v>1.55151</v>
      </c>
      <c r="HB542">
        <v>2.3584</v>
      </c>
      <c r="HC542">
        <v>32.0464</v>
      </c>
      <c r="HD542">
        <v>14.1583</v>
      </c>
      <c r="HE542">
        <v>18</v>
      </c>
      <c r="HF542">
        <v>594.937</v>
      </c>
      <c r="HG542">
        <v>422.912</v>
      </c>
      <c r="HH542">
        <v>21.4165</v>
      </c>
      <c r="HI542">
        <v>27.89</v>
      </c>
      <c r="HJ542">
        <v>30.0005</v>
      </c>
      <c r="HK542">
        <v>27.8352</v>
      </c>
      <c r="HL542">
        <v>27.7656</v>
      </c>
      <c r="HM542">
        <v>30.2636</v>
      </c>
      <c r="HN542">
        <v>48.7955</v>
      </c>
      <c r="HO542">
        <v>0</v>
      </c>
      <c r="HP542">
        <v>21.4152</v>
      </c>
      <c r="HQ542">
        <v>616.8869999999999</v>
      </c>
      <c r="HR542">
        <v>14.5055</v>
      </c>
      <c r="HS542">
        <v>99.62869999999999</v>
      </c>
      <c r="HT542">
        <v>100.95</v>
      </c>
    </row>
    <row r="543" spans="1:228">
      <c r="A543">
        <v>527</v>
      </c>
      <c r="B543">
        <v>1728496019.6</v>
      </c>
      <c r="C543">
        <v>5082.099999904633</v>
      </c>
      <c r="D543" t="s">
        <v>1425</v>
      </c>
      <c r="E543" t="s">
        <v>1426</v>
      </c>
      <c r="F543">
        <v>5</v>
      </c>
      <c r="G543" t="s">
        <v>357</v>
      </c>
      <c r="H543" t="s">
        <v>1090</v>
      </c>
      <c r="I543" t="s">
        <v>359</v>
      </c>
      <c r="J543" t="s">
        <v>1330</v>
      </c>
      <c r="K543">
        <v>1728496011.814285</v>
      </c>
      <c r="L543">
        <f>(M543)/1000</f>
        <v>0</v>
      </c>
      <c r="M543">
        <f>IF(BH543, AP543, AJ543)</f>
        <v>0</v>
      </c>
      <c r="N543">
        <f>IF(BH543, AK543, AI543)</f>
        <v>0</v>
      </c>
      <c r="O543">
        <f>BJ543 - IF(AW543&gt;1, N543*BD543*100.0/(AY543), 0)</f>
        <v>0</v>
      </c>
      <c r="P543">
        <f>((V543-L543/2)*O543-N543)/(V543+L543/2)</f>
        <v>0</v>
      </c>
      <c r="Q543">
        <f>P543*(BQ543+BR543)/1000.0</f>
        <v>0</v>
      </c>
      <c r="R543">
        <f>(BJ543 - IF(AW543&gt;1, N543*BD543*100.0/(AY543), 0))*(BQ543+BR543)/1000.0</f>
        <v>0</v>
      </c>
      <c r="S543">
        <f>2.0/((1/U543-1/T543)+SIGN(U543)*SQRT((1/U543-1/T543)*(1/U543-1/T543) + 4*BE543/((BE543+1)*(BE543+1))*(2*1/U543*1/T543-1/T543*1/T543)))</f>
        <v>0</v>
      </c>
      <c r="T543">
        <f>IF(LEFT(BF543,1)&lt;&gt;"0",IF(LEFT(BF543,1)="1",3.0,BG543),$D$5+$E$5*(BX543*BQ543/($K$5*1000))+$F$5*(BX543*BQ543/($K$5*1000))*MAX(MIN(BD543,$J$5),$I$5)*MAX(MIN(BD543,$J$5),$I$5)+$G$5*MAX(MIN(BD543,$J$5),$I$5)*(BX543*BQ543/($K$5*1000))+$H$5*(BX543*BQ543/($K$5*1000))*(BX543*BQ543/($K$5*1000)))</f>
        <v>0</v>
      </c>
      <c r="U543">
        <f>L543*(1000-(1000*0.61365*exp(17.502*Y543/(240.97+Y543))/(BQ543+BR543)+BL543)/2)/(1000*0.61365*exp(17.502*Y543/(240.97+Y543))/(BQ543+BR543)-BL543)</f>
        <v>0</v>
      </c>
      <c r="V543">
        <f>1/((BE543+1)/(S543/1.6)+1/(T543/1.37)) + BE543/((BE543+1)/(S543/1.6) + BE543/(T543/1.37))</f>
        <v>0</v>
      </c>
      <c r="W543">
        <f>(AZ543*BC543)</f>
        <v>0</v>
      </c>
      <c r="X543">
        <f>(BS543+(W543+2*0.95*5.67E-8*(((BS543+$B$7)+273)^4-(BS543+273)^4)-44100*L543)/(1.84*29.3*T543+8*0.95*5.67E-8*(BS543+273)^3))</f>
        <v>0</v>
      </c>
      <c r="Y543">
        <f>($C$7*BT543+$D$7*BU543+$E$7*X543)</f>
        <v>0</v>
      </c>
      <c r="Z543">
        <f>0.61365*exp(17.502*Y543/(240.97+Y543))</f>
        <v>0</v>
      </c>
      <c r="AA543">
        <f>(AB543/AC543*100)</f>
        <v>0</v>
      </c>
      <c r="AB543">
        <f>BL543*(BQ543+BR543)/1000</f>
        <v>0</v>
      </c>
      <c r="AC543">
        <f>0.61365*exp(17.502*BS543/(240.97+BS543))</f>
        <v>0</v>
      </c>
      <c r="AD543">
        <f>(Z543-BL543*(BQ543+BR543)/1000)</f>
        <v>0</v>
      </c>
      <c r="AE543">
        <f>(-L543*44100)</f>
        <v>0</v>
      </c>
      <c r="AF543">
        <f>2*29.3*T543*0.92*(BS543-Y543)</f>
        <v>0</v>
      </c>
      <c r="AG543">
        <f>2*0.95*5.67E-8*(((BS543+$B$7)+273)^4-(Y543+273)^4)</f>
        <v>0</v>
      </c>
      <c r="AH543">
        <f>W543+AG543+AE543+AF543</f>
        <v>0</v>
      </c>
      <c r="AI543">
        <f>BP543*AW543*(BK543-BJ543*(1000-AW543*BM543)/(1000-AW543*BL543))/(100*BD543)</f>
        <v>0</v>
      </c>
      <c r="AJ543">
        <f>1000*BP543*AW543*(BL543-BM543)/(100*BD543*(1000-AW543*BL543))</f>
        <v>0</v>
      </c>
      <c r="AK543">
        <f>(AL543 - AM543 - BQ543*1E3/(8.314*(BS543+273.15)) * AO543/BP543 * AN543) * BP543/(100*BD543) * (1000 - BM543)/1000</f>
        <v>0</v>
      </c>
      <c r="AL543">
        <v>612.980564203393</v>
      </c>
      <c r="AM543">
        <v>585.715903030303</v>
      </c>
      <c r="AN543">
        <v>2.507730065809413</v>
      </c>
      <c r="AO543">
        <v>66.78338051299083</v>
      </c>
      <c r="AP543">
        <f>(AR543 - AQ543 + BQ543*1E3/(8.314*(BS543+273.15)) * AT543/BP543 * AS543) * BP543/(100*BD543) * 1000/(1000 - AR543)</f>
        <v>0</v>
      </c>
      <c r="AQ543">
        <v>14.56930653835346</v>
      </c>
      <c r="AR543">
        <v>16.64980545454545</v>
      </c>
      <c r="AS543">
        <v>-5.127315038922603E-05</v>
      </c>
      <c r="AT543">
        <v>79.57190489218569</v>
      </c>
      <c r="AU543">
        <v>0</v>
      </c>
      <c r="AV543">
        <v>0</v>
      </c>
      <c r="AW543">
        <f>IF(AU543*$H$13&gt;=AY543,1.0,(AY543/(AY543-AU543*$H$13)))</f>
        <v>0</v>
      </c>
      <c r="AX543">
        <f>(AW543-1)*100</f>
        <v>0</v>
      </c>
      <c r="AY543">
        <f>MAX(0,($B$13+$C$13*BX543)/(1+$D$13*BX543)*BQ543/(BS543+273)*$E$13)</f>
        <v>0</v>
      </c>
      <c r="AZ543">
        <f>$B$11*BY543+$C$11*BZ543+$F$11*CK543*(1-CN543)</f>
        <v>0</v>
      </c>
      <c r="BA543">
        <f>AZ543*BB543</f>
        <v>0</v>
      </c>
      <c r="BB543">
        <f>($B$11*$D$9+$C$11*$D$9+$F$11*((CX543+CP543)/MAX(CX543+CP543+CY543, 0.1)*$I$9+CY543/MAX(CX543+CP543+CY543, 0.1)*$J$9))/($B$11+$C$11+$F$11)</f>
        <v>0</v>
      </c>
      <c r="BC543">
        <f>($B$11*$K$9+$C$11*$K$9+$F$11*((CX543+CP543)/MAX(CX543+CP543+CY543, 0.1)*$P$9+CY543/MAX(CX543+CP543+CY543, 0.1)*$Q$9))/($B$11+$C$11+$F$11)</f>
        <v>0</v>
      </c>
      <c r="BD543">
        <v>6</v>
      </c>
      <c r="BE543">
        <v>0.5</v>
      </c>
      <c r="BF543" t="s">
        <v>361</v>
      </c>
      <c r="BG543">
        <v>2</v>
      </c>
      <c r="BH543" t="b">
        <v>1</v>
      </c>
      <c r="BI543">
        <v>1728496011.814285</v>
      </c>
      <c r="BJ543">
        <v>557.9640357142856</v>
      </c>
      <c r="BK543">
        <v>590.5416428571428</v>
      </c>
      <c r="BL543">
        <v>16.65722857142857</v>
      </c>
      <c r="BM543">
        <v>14.57332857142857</v>
      </c>
      <c r="BN543">
        <v>564.6235357142857</v>
      </c>
      <c r="BO543">
        <v>16.74739285714286</v>
      </c>
      <c r="BP543">
        <v>599.9915714285715</v>
      </c>
      <c r="BQ543">
        <v>97.5275892857143</v>
      </c>
      <c r="BR543">
        <v>0.1000056928571428</v>
      </c>
      <c r="BS543">
        <v>25.33041428571429</v>
      </c>
      <c r="BT543">
        <v>25.00615357142857</v>
      </c>
      <c r="BU543">
        <v>999.9000000000002</v>
      </c>
      <c r="BV543">
        <v>0</v>
      </c>
      <c r="BW543">
        <v>0</v>
      </c>
      <c r="BX543">
        <v>9982.706428571428</v>
      </c>
      <c r="BY543">
        <v>0</v>
      </c>
      <c r="BZ543">
        <v>92.30880714285715</v>
      </c>
      <c r="CA543">
        <v>-32.57762142857143</v>
      </c>
      <c r="CB543">
        <v>567.4155357142857</v>
      </c>
      <c r="CC543">
        <v>599.2750714285713</v>
      </c>
      <c r="CD543">
        <v>2.083890357142857</v>
      </c>
      <c r="CE543">
        <v>590.5416428571428</v>
      </c>
      <c r="CF543">
        <v>14.57332857142857</v>
      </c>
      <c r="CG543">
        <v>1.624538571428571</v>
      </c>
      <c r="CH543">
        <v>1.421301785714286</v>
      </c>
      <c r="CI543">
        <v>14.19355714285714</v>
      </c>
      <c r="CJ543">
        <v>12.146825</v>
      </c>
      <c r="CK543">
        <v>1600.004285714286</v>
      </c>
      <c r="CL543">
        <v>0.6920195714285714</v>
      </c>
      <c r="CM543">
        <v>0.3079804285714286</v>
      </c>
      <c r="CN543">
        <v>0</v>
      </c>
      <c r="CO543">
        <v>2.263003571428571</v>
      </c>
      <c r="CP543">
        <v>0</v>
      </c>
      <c r="CQ543">
        <v>8501.248928571429</v>
      </c>
      <c r="CR543">
        <v>13790.31428571428</v>
      </c>
      <c r="CS543">
        <v>37.37942857142857</v>
      </c>
      <c r="CT543">
        <v>38.625</v>
      </c>
      <c r="CU543">
        <v>37.937</v>
      </c>
      <c r="CV543">
        <v>37</v>
      </c>
      <c r="CW543">
        <v>36.78764285714285</v>
      </c>
      <c r="CX543">
        <v>1107.234285714286</v>
      </c>
      <c r="CY543">
        <v>492.77</v>
      </c>
      <c r="CZ543">
        <v>0</v>
      </c>
      <c r="DA543">
        <v>1728496076.2</v>
      </c>
      <c r="DB543">
        <v>0</v>
      </c>
      <c r="DC543">
        <v>1728490956.5</v>
      </c>
      <c r="DD543" t="s">
        <v>362</v>
      </c>
      <c r="DE543">
        <v>1728490952.5</v>
      </c>
      <c r="DF543">
        <v>1728490956.5</v>
      </c>
      <c r="DG543">
        <v>1</v>
      </c>
      <c r="DH543">
        <v>-0.065</v>
      </c>
      <c r="DI543">
        <v>-0.008</v>
      </c>
      <c r="DJ543">
        <v>-3.246</v>
      </c>
      <c r="DK543">
        <v>-0.091</v>
      </c>
      <c r="DL543">
        <v>52</v>
      </c>
      <c r="DM543">
        <v>15</v>
      </c>
      <c r="DN543">
        <v>0.25</v>
      </c>
      <c r="DO543">
        <v>0.13</v>
      </c>
      <c r="DP543">
        <v>-32.36926341463415</v>
      </c>
      <c r="DQ543">
        <v>-3.617178397212563</v>
      </c>
      <c r="DR543">
        <v>0.3656389727827281</v>
      </c>
      <c r="DS543">
        <v>0</v>
      </c>
      <c r="DT543">
        <v>2.087139756097561</v>
      </c>
      <c r="DU543">
        <v>-0.05832376306620578</v>
      </c>
      <c r="DV543">
        <v>0.008800862897772561</v>
      </c>
      <c r="DW543">
        <v>1</v>
      </c>
      <c r="DX543">
        <v>1</v>
      </c>
      <c r="DY543">
        <v>2</v>
      </c>
      <c r="DZ543" t="s">
        <v>363</v>
      </c>
      <c r="EA543">
        <v>3.22948</v>
      </c>
      <c r="EB543">
        <v>2.70432</v>
      </c>
      <c r="EC543">
        <v>0.129069</v>
      </c>
      <c r="ED543">
        <v>0.133482</v>
      </c>
      <c r="EE543">
        <v>0.0860374</v>
      </c>
      <c r="EF543">
        <v>0.078139</v>
      </c>
      <c r="EG543">
        <v>28541.4</v>
      </c>
      <c r="EH543">
        <v>27644.6</v>
      </c>
      <c r="EI543">
        <v>31393</v>
      </c>
      <c r="EJ543">
        <v>30254.5</v>
      </c>
      <c r="EK543">
        <v>38437.6</v>
      </c>
      <c r="EL543">
        <v>36881.3</v>
      </c>
      <c r="EM543">
        <v>44001.1</v>
      </c>
      <c r="EN543">
        <v>42245.5</v>
      </c>
      <c r="EO543">
        <v>2.10532</v>
      </c>
      <c r="EP543">
        <v>1.83183</v>
      </c>
      <c r="EQ543">
        <v>0.0158474</v>
      </c>
      <c r="ER543">
        <v>0</v>
      </c>
      <c r="ES543">
        <v>24.7503</v>
      </c>
      <c r="ET543">
        <v>999.9</v>
      </c>
      <c r="EU543">
        <v>70</v>
      </c>
      <c r="EV543">
        <v>26.5</v>
      </c>
      <c r="EW543">
        <v>24.9439</v>
      </c>
      <c r="EX543">
        <v>61.4001</v>
      </c>
      <c r="EY543">
        <v>24.363</v>
      </c>
      <c r="EZ543">
        <v>1</v>
      </c>
      <c r="FA543">
        <v>0.07579519999999999</v>
      </c>
      <c r="FB543">
        <v>2.31844</v>
      </c>
      <c r="FC543">
        <v>20.1838</v>
      </c>
      <c r="FD543">
        <v>5.21579</v>
      </c>
      <c r="FE543">
        <v>11.998</v>
      </c>
      <c r="FF543">
        <v>4.96375</v>
      </c>
      <c r="FG543">
        <v>3.29565</v>
      </c>
      <c r="FH543">
        <v>9999</v>
      </c>
      <c r="FI543">
        <v>9999</v>
      </c>
      <c r="FJ543">
        <v>9999</v>
      </c>
      <c r="FK543">
        <v>149.4</v>
      </c>
      <c r="FL543">
        <v>4.97095</v>
      </c>
      <c r="FM543">
        <v>1.86768</v>
      </c>
      <c r="FN543">
        <v>1.85902</v>
      </c>
      <c r="FO543">
        <v>1.8652</v>
      </c>
      <c r="FP543">
        <v>1.8631</v>
      </c>
      <c r="FQ543">
        <v>1.86447</v>
      </c>
      <c r="FR543">
        <v>1.85989</v>
      </c>
      <c r="FS543">
        <v>1.86401</v>
      </c>
      <c r="FT543">
        <v>0</v>
      </c>
      <c r="FU543">
        <v>0</v>
      </c>
      <c r="FV543">
        <v>0</v>
      </c>
      <c r="FW543">
        <v>0</v>
      </c>
      <c r="FX543" t="s">
        <v>364</v>
      </c>
      <c r="FY543" t="s">
        <v>365</v>
      </c>
      <c r="FZ543" t="s">
        <v>366</v>
      </c>
      <c r="GA543" t="s">
        <v>366</v>
      </c>
      <c r="GB543" t="s">
        <v>366</v>
      </c>
      <c r="GC543" t="s">
        <v>366</v>
      </c>
      <c r="GD543">
        <v>0</v>
      </c>
      <c r="GE543">
        <v>100</v>
      </c>
      <c r="GF543">
        <v>100</v>
      </c>
      <c r="GG543">
        <v>-6.786</v>
      </c>
      <c r="GH543">
        <v>-0.0902</v>
      </c>
      <c r="GI543">
        <v>-2.868309889394353</v>
      </c>
      <c r="GJ543">
        <v>-0.006773961979547998</v>
      </c>
      <c r="GK543">
        <v>-8.296070481250098E-08</v>
      </c>
      <c r="GL543">
        <v>3.322967193956903E-10</v>
      </c>
      <c r="GM543">
        <v>-0.07871069313407227</v>
      </c>
      <c r="GN543">
        <v>-0.00208336341840114</v>
      </c>
      <c r="GO543">
        <v>8.801746095907445E-05</v>
      </c>
      <c r="GP543">
        <v>-2.677693255255651E-07</v>
      </c>
      <c r="GQ543">
        <v>3</v>
      </c>
      <c r="GR543">
        <v>2052</v>
      </c>
      <c r="GS543">
        <v>2</v>
      </c>
      <c r="GT543">
        <v>18</v>
      </c>
      <c r="GU543">
        <v>84.5</v>
      </c>
      <c r="GV543">
        <v>84.40000000000001</v>
      </c>
      <c r="GW543">
        <v>1.53687</v>
      </c>
      <c r="GX543">
        <v>2.37671</v>
      </c>
      <c r="GY543">
        <v>1.44775</v>
      </c>
      <c r="GZ543">
        <v>2.32056</v>
      </c>
      <c r="HA543">
        <v>1.55151</v>
      </c>
      <c r="HB543">
        <v>2.34131</v>
      </c>
      <c r="HC543">
        <v>32.0684</v>
      </c>
      <c r="HD543">
        <v>14.1495</v>
      </c>
      <c r="HE543">
        <v>18</v>
      </c>
      <c r="HF543">
        <v>595.072</v>
      </c>
      <c r="HG543">
        <v>422.946</v>
      </c>
      <c r="HH543">
        <v>21.412</v>
      </c>
      <c r="HI543">
        <v>27.8974</v>
      </c>
      <c r="HJ543">
        <v>30.0006</v>
      </c>
      <c r="HK543">
        <v>27.8417</v>
      </c>
      <c r="HL543">
        <v>27.7722</v>
      </c>
      <c r="HM543">
        <v>30.797</v>
      </c>
      <c r="HN543">
        <v>48.7955</v>
      </c>
      <c r="HO543">
        <v>0</v>
      </c>
      <c r="HP543">
        <v>21.4132</v>
      </c>
      <c r="HQ543">
        <v>626.9400000000001</v>
      </c>
      <c r="HR543">
        <v>14.5134</v>
      </c>
      <c r="HS543">
        <v>99.6306</v>
      </c>
      <c r="HT543">
        <v>100.948</v>
      </c>
    </row>
    <row r="544" spans="1:228">
      <c r="A544">
        <v>528</v>
      </c>
      <c r="B544">
        <v>1728496024.6</v>
      </c>
      <c r="C544">
        <v>5087.099999904633</v>
      </c>
      <c r="D544" t="s">
        <v>1427</v>
      </c>
      <c r="E544" t="s">
        <v>1428</v>
      </c>
      <c r="F544">
        <v>5</v>
      </c>
      <c r="G544" t="s">
        <v>357</v>
      </c>
      <c r="H544" t="s">
        <v>1090</v>
      </c>
      <c r="I544" t="s">
        <v>359</v>
      </c>
      <c r="J544" t="s">
        <v>1330</v>
      </c>
      <c r="K544">
        <v>1728496017.1</v>
      </c>
      <c r="L544">
        <f>(M544)/1000</f>
        <v>0</v>
      </c>
      <c r="M544">
        <f>IF(BH544, AP544, AJ544)</f>
        <v>0</v>
      </c>
      <c r="N544">
        <f>IF(BH544, AK544, AI544)</f>
        <v>0</v>
      </c>
      <c r="O544">
        <f>BJ544 - IF(AW544&gt;1, N544*BD544*100.0/(AY544), 0)</f>
        <v>0</v>
      </c>
      <c r="P544">
        <f>((V544-L544/2)*O544-N544)/(V544+L544/2)</f>
        <v>0</v>
      </c>
      <c r="Q544">
        <f>P544*(BQ544+BR544)/1000.0</f>
        <v>0</v>
      </c>
      <c r="R544">
        <f>(BJ544 - IF(AW544&gt;1, N544*BD544*100.0/(AY544), 0))*(BQ544+BR544)/1000.0</f>
        <v>0</v>
      </c>
      <c r="S544">
        <f>2.0/((1/U544-1/T544)+SIGN(U544)*SQRT((1/U544-1/T544)*(1/U544-1/T544) + 4*BE544/((BE544+1)*(BE544+1))*(2*1/U544*1/T544-1/T544*1/T544)))</f>
        <v>0</v>
      </c>
      <c r="T544">
        <f>IF(LEFT(BF544,1)&lt;&gt;"0",IF(LEFT(BF544,1)="1",3.0,BG544),$D$5+$E$5*(BX544*BQ544/($K$5*1000))+$F$5*(BX544*BQ544/($K$5*1000))*MAX(MIN(BD544,$J$5),$I$5)*MAX(MIN(BD544,$J$5),$I$5)+$G$5*MAX(MIN(BD544,$J$5),$I$5)*(BX544*BQ544/($K$5*1000))+$H$5*(BX544*BQ544/($K$5*1000))*(BX544*BQ544/($K$5*1000)))</f>
        <v>0</v>
      </c>
      <c r="U544">
        <f>L544*(1000-(1000*0.61365*exp(17.502*Y544/(240.97+Y544))/(BQ544+BR544)+BL544)/2)/(1000*0.61365*exp(17.502*Y544/(240.97+Y544))/(BQ544+BR544)-BL544)</f>
        <v>0</v>
      </c>
      <c r="V544">
        <f>1/((BE544+1)/(S544/1.6)+1/(T544/1.37)) + BE544/((BE544+1)/(S544/1.6) + BE544/(T544/1.37))</f>
        <v>0</v>
      </c>
      <c r="W544">
        <f>(AZ544*BC544)</f>
        <v>0</v>
      </c>
      <c r="X544">
        <f>(BS544+(W544+2*0.95*5.67E-8*(((BS544+$B$7)+273)^4-(BS544+273)^4)-44100*L544)/(1.84*29.3*T544+8*0.95*5.67E-8*(BS544+273)^3))</f>
        <v>0</v>
      </c>
      <c r="Y544">
        <f>($C$7*BT544+$D$7*BU544+$E$7*X544)</f>
        <v>0</v>
      </c>
      <c r="Z544">
        <f>0.61365*exp(17.502*Y544/(240.97+Y544))</f>
        <v>0</v>
      </c>
      <c r="AA544">
        <f>(AB544/AC544*100)</f>
        <v>0</v>
      </c>
      <c r="AB544">
        <f>BL544*(BQ544+BR544)/1000</f>
        <v>0</v>
      </c>
      <c r="AC544">
        <f>0.61365*exp(17.502*BS544/(240.97+BS544))</f>
        <v>0</v>
      </c>
      <c r="AD544">
        <f>(Z544-BL544*(BQ544+BR544)/1000)</f>
        <v>0</v>
      </c>
      <c r="AE544">
        <f>(-L544*44100)</f>
        <v>0</v>
      </c>
      <c r="AF544">
        <f>2*29.3*T544*0.92*(BS544-Y544)</f>
        <v>0</v>
      </c>
      <c r="AG544">
        <f>2*0.95*5.67E-8*(((BS544+$B$7)+273)^4-(Y544+273)^4)</f>
        <v>0</v>
      </c>
      <c r="AH544">
        <f>W544+AG544+AE544+AF544</f>
        <v>0</v>
      </c>
      <c r="AI544">
        <f>BP544*AW544*(BK544-BJ544*(1000-AW544*BM544)/(1000-AW544*BL544))/(100*BD544)</f>
        <v>0</v>
      </c>
      <c r="AJ544">
        <f>1000*BP544*AW544*(BL544-BM544)/(100*BD544*(1000-AW544*BL544))</f>
        <v>0</v>
      </c>
      <c r="AK544">
        <f>(AL544 - AM544 - BQ544*1E3/(8.314*(BS544+273.15)) * AO544/BP544 * AN544) * BP544/(100*BD544) * (1000 - BM544)/1000</f>
        <v>0</v>
      </c>
      <c r="AL544">
        <v>625.7553250089402</v>
      </c>
      <c r="AM544">
        <v>598.1361636363637</v>
      </c>
      <c r="AN544">
        <v>2.486471843093029</v>
      </c>
      <c r="AO544">
        <v>66.78338051299083</v>
      </c>
      <c r="AP544">
        <f>(AR544 - AQ544 + BQ544*1E3/(8.314*(BS544+273.15)) * AT544/BP544 * AS544) * BP544/(100*BD544) * 1000/(1000 - AR544)</f>
        <v>0</v>
      </c>
      <c r="AQ544">
        <v>14.55049676256239</v>
      </c>
      <c r="AR544">
        <v>16.63099151515151</v>
      </c>
      <c r="AS544">
        <v>-0.0001498080522003611</v>
      </c>
      <c r="AT544">
        <v>79.57190489218569</v>
      </c>
      <c r="AU544">
        <v>0</v>
      </c>
      <c r="AV544">
        <v>0</v>
      </c>
      <c r="AW544">
        <f>IF(AU544*$H$13&gt;=AY544,1.0,(AY544/(AY544-AU544*$H$13)))</f>
        <v>0</v>
      </c>
      <c r="AX544">
        <f>(AW544-1)*100</f>
        <v>0</v>
      </c>
      <c r="AY544">
        <f>MAX(0,($B$13+$C$13*BX544)/(1+$D$13*BX544)*BQ544/(BS544+273)*$E$13)</f>
        <v>0</v>
      </c>
      <c r="AZ544">
        <f>$B$11*BY544+$C$11*BZ544+$F$11*CK544*(1-CN544)</f>
        <v>0</v>
      </c>
      <c r="BA544">
        <f>AZ544*BB544</f>
        <v>0</v>
      </c>
      <c r="BB544">
        <f>($B$11*$D$9+$C$11*$D$9+$F$11*((CX544+CP544)/MAX(CX544+CP544+CY544, 0.1)*$I$9+CY544/MAX(CX544+CP544+CY544, 0.1)*$J$9))/($B$11+$C$11+$F$11)</f>
        <v>0</v>
      </c>
      <c r="BC544">
        <f>($B$11*$K$9+$C$11*$K$9+$F$11*((CX544+CP544)/MAX(CX544+CP544+CY544, 0.1)*$P$9+CY544/MAX(CX544+CP544+CY544, 0.1)*$Q$9))/($B$11+$C$11+$F$11)</f>
        <v>0</v>
      </c>
      <c r="BD544">
        <v>6</v>
      </c>
      <c r="BE544">
        <v>0.5</v>
      </c>
      <c r="BF544" t="s">
        <v>361</v>
      </c>
      <c r="BG544">
        <v>2</v>
      </c>
      <c r="BH544" t="b">
        <v>1</v>
      </c>
      <c r="BI544">
        <v>1728496017.1</v>
      </c>
      <c r="BJ544">
        <v>570.9908148148148</v>
      </c>
      <c r="BK544">
        <v>603.8425555555555</v>
      </c>
      <c r="BL544">
        <v>16.6499962962963</v>
      </c>
      <c r="BM544">
        <v>14.56626296296296</v>
      </c>
      <c r="BN544">
        <v>577.7360740740742</v>
      </c>
      <c r="BO544">
        <v>16.74016666666667</v>
      </c>
      <c r="BP544">
        <v>599.9772962962963</v>
      </c>
      <c r="BQ544">
        <v>97.5274</v>
      </c>
      <c r="BR544">
        <v>0.09993827777777778</v>
      </c>
      <c r="BS544">
        <v>25.32655925925926</v>
      </c>
      <c r="BT544">
        <v>25.0038</v>
      </c>
      <c r="BU544">
        <v>999.9000000000001</v>
      </c>
      <c r="BV544">
        <v>0</v>
      </c>
      <c r="BW544">
        <v>0</v>
      </c>
      <c r="BX544">
        <v>9995.259629629631</v>
      </c>
      <c r="BY544">
        <v>0</v>
      </c>
      <c r="BZ544">
        <v>92.75241111111112</v>
      </c>
      <c r="CA544">
        <v>-32.85178148148149</v>
      </c>
      <c r="CB544">
        <v>580.6586296296296</v>
      </c>
      <c r="CC544">
        <v>612.768111111111</v>
      </c>
      <c r="CD544">
        <v>2.083727407407407</v>
      </c>
      <c r="CE544">
        <v>603.8425555555555</v>
      </c>
      <c r="CF544">
        <v>14.56626296296296</v>
      </c>
      <c r="CG544">
        <v>1.62383</v>
      </c>
      <c r="CH544">
        <v>1.42061</v>
      </c>
      <c r="CI544">
        <v>14.18683333333333</v>
      </c>
      <c r="CJ544">
        <v>12.13942592592592</v>
      </c>
      <c r="CK544">
        <v>1600.005185185185</v>
      </c>
      <c r="CL544">
        <v>0.69202</v>
      </c>
      <c r="CM544">
        <v>0.30798</v>
      </c>
      <c r="CN544">
        <v>0</v>
      </c>
      <c r="CO544">
        <v>2.230951851851852</v>
      </c>
      <c r="CP544">
        <v>0</v>
      </c>
      <c r="CQ544">
        <v>8514.607407407408</v>
      </c>
      <c r="CR544">
        <v>13790.31851851852</v>
      </c>
      <c r="CS544">
        <v>37.375</v>
      </c>
      <c r="CT544">
        <v>38.625</v>
      </c>
      <c r="CU544">
        <v>37.937</v>
      </c>
      <c r="CV544">
        <v>37</v>
      </c>
      <c r="CW544">
        <v>36.80051851851852</v>
      </c>
      <c r="CX544">
        <v>1107.235555555555</v>
      </c>
      <c r="CY544">
        <v>492.7696296296297</v>
      </c>
      <c r="CZ544">
        <v>0</v>
      </c>
      <c r="DA544">
        <v>1728496081.6</v>
      </c>
      <c r="DB544">
        <v>0</v>
      </c>
      <c r="DC544">
        <v>1728490956.5</v>
      </c>
      <c r="DD544" t="s">
        <v>362</v>
      </c>
      <c r="DE544">
        <v>1728490952.5</v>
      </c>
      <c r="DF544">
        <v>1728490956.5</v>
      </c>
      <c r="DG544">
        <v>1</v>
      </c>
      <c r="DH544">
        <v>-0.065</v>
      </c>
      <c r="DI544">
        <v>-0.008</v>
      </c>
      <c r="DJ544">
        <v>-3.246</v>
      </c>
      <c r="DK544">
        <v>-0.091</v>
      </c>
      <c r="DL544">
        <v>52</v>
      </c>
      <c r="DM544">
        <v>15</v>
      </c>
      <c r="DN544">
        <v>0.25</v>
      </c>
      <c r="DO544">
        <v>0.13</v>
      </c>
      <c r="DP544">
        <v>-32.717935</v>
      </c>
      <c r="DQ544">
        <v>-3.023083677298229</v>
      </c>
      <c r="DR544">
        <v>0.2959577711008781</v>
      </c>
      <c r="DS544">
        <v>0</v>
      </c>
      <c r="DT544">
        <v>2.08454375</v>
      </c>
      <c r="DU544">
        <v>0.01139853658535671</v>
      </c>
      <c r="DV544">
        <v>0.007322944314788972</v>
      </c>
      <c r="DW544">
        <v>1</v>
      </c>
      <c r="DX544">
        <v>1</v>
      </c>
      <c r="DY544">
        <v>2</v>
      </c>
      <c r="DZ544" t="s">
        <v>363</v>
      </c>
      <c r="EA544">
        <v>3.22954</v>
      </c>
      <c r="EB544">
        <v>2.70427</v>
      </c>
      <c r="EC544">
        <v>0.130986</v>
      </c>
      <c r="ED544">
        <v>0.135386</v>
      </c>
      <c r="EE544">
        <v>0.0859703</v>
      </c>
      <c r="EF544">
        <v>0.0781555</v>
      </c>
      <c r="EG544">
        <v>28478.1</v>
      </c>
      <c r="EH544">
        <v>27583.7</v>
      </c>
      <c r="EI544">
        <v>31392.5</v>
      </c>
      <c r="EJ544">
        <v>30254.3</v>
      </c>
      <c r="EK544">
        <v>38440.2</v>
      </c>
      <c r="EL544">
        <v>36880.6</v>
      </c>
      <c r="EM544">
        <v>44000.8</v>
      </c>
      <c r="EN544">
        <v>42245.4</v>
      </c>
      <c r="EO544">
        <v>2.10515</v>
      </c>
      <c r="EP544">
        <v>1.83142</v>
      </c>
      <c r="EQ544">
        <v>0.014998</v>
      </c>
      <c r="ER544">
        <v>0</v>
      </c>
      <c r="ES544">
        <v>24.7529</v>
      </c>
      <c r="ET544">
        <v>999.9</v>
      </c>
      <c r="EU544">
        <v>70</v>
      </c>
      <c r="EV544">
        <v>26.5</v>
      </c>
      <c r="EW544">
        <v>24.9462</v>
      </c>
      <c r="EX544">
        <v>61.1401</v>
      </c>
      <c r="EY544">
        <v>24.4071</v>
      </c>
      <c r="EZ544">
        <v>1</v>
      </c>
      <c r="FA544">
        <v>0.0763542</v>
      </c>
      <c r="FB544">
        <v>2.34024</v>
      </c>
      <c r="FC544">
        <v>20.183</v>
      </c>
      <c r="FD544">
        <v>5.21265</v>
      </c>
      <c r="FE544">
        <v>11.998</v>
      </c>
      <c r="FF544">
        <v>4.9624</v>
      </c>
      <c r="FG544">
        <v>3.295</v>
      </c>
      <c r="FH544">
        <v>9999</v>
      </c>
      <c r="FI544">
        <v>9999</v>
      </c>
      <c r="FJ544">
        <v>9999</v>
      </c>
      <c r="FK544">
        <v>149.4</v>
      </c>
      <c r="FL544">
        <v>4.97095</v>
      </c>
      <c r="FM544">
        <v>1.86768</v>
      </c>
      <c r="FN544">
        <v>1.85903</v>
      </c>
      <c r="FO544">
        <v>1.8652</v>
      </c>
      <c r="FP544">
        <v>1.8631</v>
      </c>
      <c r="FQ544">
        <v>1.86447</v>
      </c>
      <c r="FR544">
        <v>1.85989</v>
      </c>
      <c r="FS544">
        <v>1.86401</v>
      </c>
      <c r="FT544">
        <v>0</v>
      </c>
      <c r="FU544">
        <v>0</v>
      </c>
      <c r="FV544">
        <v>0</v>
      </c>
      <c r="FW544">
        <v>0</v>
      </c>
      <c r="FX544" t="s">
        <v>364</v>
      </c>
      <c r="FY544" t="s">
        <v>365</v>
      </c>
      <c r="FZ544" t="s">
        <v>366</v>
      </c>
      <c r="GA544" t="s">
        <v>366</v>
      </c>
      <c r="GB544" t="s">
        <v>366</v>
      </c>
      <c r="GC544" t="s">
        <v>366</v>
      </c>
      <c r="GD544">
        <v>0</v>
      </c>
      <c r="GE544">
        <v>100</v>
      </c>
      <c r="GF544">
        <v>100</v>
      </c>
      <c r="GG544">
        <v>-6.866</v>
      </c>
      <c r="GH544">
        <v>-0.0901</v>
      </c>
      <c r="GI544">
        <v>-2.868309889394353</v>
      </c>
      <c r="GJ544">
        <v>-0.006773961979547998</v>
      </c>
      <c r="GK544">
        <v>-8.296070481250098E-08</v>
      </c>
      <c r="GL544">
        <v>3.322967193956903E-10</v>
      </c>
      <c r="GM544">
        <v>-0.07871069313407227</v>
      </c>
      <c r="GN544">
        <v>-0.00208336341840114</v>
      </c>
      <c r="GO544">
        <v>8.801746095907445E-05</v>
      </c>
      <c r="GP544">
        <v>-2.677693255255651E-07</v>
      </c>
      <c r="GQ544">
        <v>3</v>
      </c>
      <c r="GR544">
        <v>2052</v>
      </c>
      <c r="GS544">
        <v>2</v>
      </c>
      <c r="GT544">
        <v>18</v>
      </c>
      <c r="GU544">
        <v>84.5</v>
      </c>
      <c r="GV544">
        <v>84.5</v>
      </c>
      <c r="GW544">
        <v>1.56128</v>
      </c>
      <c r="GX544">
        <v>2.38525</v>
      </c>
      <c r="GY544">
        <v>1.44775</v>
      </c>
      <c r="GZ544">
        <v>2.32178</v>
      </c>
      <c r="HA544">
        <v>1.55151</v>
      </c>
      <c r="HB544">
        <v>2.27539</v>
      </c>
      <c r="HC544">
        <v>32.0904</v>
      </c>
      <c r="HD544">
        <v>14.1408</v>
      </c>
      <c r="HE544">
        <v>18</v>
      </c>
      <c r="HF544">
        <v>595.015</v>
      </c>
      <c r="HG544">
        <v>422.759</v>
      </c>
      <c r="HH544">
        <v>21.4081</v>
      </c>
      <c r="HI544">
        <v>27.9044</v>
      </c>
      <c r="HJ544">
        <v>30.0006</v>
      </c>
      <c r="HK544">
        <v>27.8482</v>
      </c>
      <c r="HL544">
        <v>27.7785</v>
      </c>
      <c r="HM544">
        <v>31.2709</v>
      </c>
      <c r="HN544">
        <v>48.7955</v>
      </c>
      <c r="HO544">
        <v>0</v>
      </c>
      <c r="HP544">
        <v>21.4036</v>
      </c>
      <c r="HQ544">
        <v>641.967</v>
      </c>
      <c r="HR544">
        <v>14.5092</v>
      </c>
      <c r="HS544">
        <v>99.6296</v>
      </c>
      <c r="HT544">
        <v>100.947</v>
      </c>
    </row>
    <row r="545" spans="1:228">
      <c r="A545">
        <v>529</v>
      </c>
      <c r="B545">
        <v>1728496029.6</v>
      </c>
      <c r="C545">
        <v>5092.099999904633</v>
      </c>
      <c r="D545" t="s">
        <v>1429</v>
      </c>
      <c r="E545" t="s">
        <v>1430</v>
      </c>
      <c r="F545">
        <v>5</v>
      </c>
      <c r="G545" t="s">
        <v>357</v>
      </c>
      <c r="H545" t="s">
        <v>1090</v>
      </c>
      <c r="I545" t="s">
        <v>359</v>
      </c>
      <c r="J545" t="s">
        <v>1330</v>
      </c>
      <c r="K545">
        <v>1728496021.814285</v>
      </c>
      <c r="L545">
        <f>(M545)/1000</f>
        <v>0</v>
      </c>
      <c r="M545">
        <f>IF(BH545, AP545, AJ545)</f>
        <v>0</v>
      </c>
      <c r="N545">
        <f>IF(BH545, AK545, AI545)</f>
        <v>0</v>
      </c>
      <c r="O545">
        <f>BJ545 - IF(AW545&gt;1, N545*BD545*100.0/(AY545), 0)</f>
        <v>0</v>
      </c>
      <c r="P545">
        <f>((V545-L545/2)*O545-N545)/(V545+L545/2)</f>
        <v>0</v>
      </c>
      <c r="Q545">
        <f>P545*(BQ545+BR545)/1000.0</f>
        <v>0</v>
      </c>
      <c r="R545">
        <f>(BJ545 - IF(AW545&gt;1, N545*BD545*100.0/(AY545), 0))*(BQ545+BR545)/1000.0</f>
        <v>0</v>
      </c>
      <c r="S545">
        <f>2.0/((1/U545-1/T545)+SIGN(U545)*SQRT((1/U545-1/T545)*(1/U545-1/T545) + 4*BE545/((BE545+1)*(BE545+1))*(2*1/U545*1/T545-1/T545*1/T545)))</f>
        <v>0</v>
      </c>
      <c r="T545">
        <f>IF(LEFT(BF545,1)&lt;&gt;"0",IF(LEFT(BF545,1)="1",3.0,BG545),$D$5+$E$5*(BX545*BQ545/($K$5*1000))+$F$5*(BX545*BQ545/($K$5*1000))*MAX(MIN(BD545,$J$5),$I$5)*MAX(MIN(BD545,$J$5),$I$5)+$G$5*MAX(MIN(BD545,$J$5),$I$5)*(BX545*BQ545/($K$5*1000))+$H$5*(BX545*BQ545/($K$5*1000))*(BX545*BQ545/($K$5*1000)))</f>
        <v>0</v>
      </c>
      <c r="U545">
        <f>L545*(1000-(1000*0.61365*exp(17.502*Y545/(240.97+Y545))/(BQ545+BR545)+BL545)/2)/(1000*0.61365*exp(17.502*Y545/(240.97+Y545))/(BQ545+BR545)-BL545)</f>
        <v>0</v>
      </c>
      <c r="V545">
        <f>1/((BE545+1)/(S545/1.6)+1/(T545/1.37)) + BE545/((BE545+1)/(S545/1.6) + BE545/(T545/1.37))</f>
        <v>0</v>
      </c>
      <c r="W545">
        <f>(AZ545*BC545)</f>
        <v>0</v>
      </c>
      <c r="X545">
        <f>(BS545+(W545+2*0.95*5.67E-8*(((BS545+$B$7)+273)^4-(BS545+273)^4)-44100*L545)/(1.84*29.3*T545+8*0.95*5.67E-8*(BS545+273)^3))</f>
        <v>0</v>
      </c>
      <c r="Y545">
        <f>($C$7*BT545+$D$7*BU545+$E$7*X545)</f>
        <v>0</v>
      </c>
      <c r="Z545">
        <f>0.61365*exp(17.502*Y545/(240.97+Y545))</f>
        <v>0</v>
      </c>
      <c r="AA545">
        <f>(AB545/AC545*100)</f>
        <v>0</v>
      </c>
      <c r="AB545">
        <f>BL545*(BQ545+BR545)/1000</f>
        <v>0</v>
      </c>
      <c r="AC545">
        <f>0.61365*exp(17.502*BS545/(240.97+BS545))</f>
        <v>0</v>
      </c>
      <c r="AD545">
        <f>(Z545-BL545*(BQ545+BR545)/1000)</f>
        <v>0</v>
      </c>
      <c r="AE545">
        <f>(-L545*44100)</f>
        <v>0</v>
      </c>
      <c r="AF545">
        <f>2*29.3*T545*0.92*(BS545-Y545)</f>
        <v>0</v>
      </c>
      <c r="AG545">
        <f>2*0.95*5.67E-8*(((BS545+$B$7)+273)^4-(Y545+273)^4)</f>
        <v>0</v>
      </c>
      <c r="AH545">
        <f>W545+AG545+AE545+AF545</f>
        <v>0</v>
      </c>
      <c r="AI545">
        <f>BP545*AW545*(BK545-BJ545*(1000-AW545*BM545)/(1000-AW545*BL545))/(100*BD545)</f>
        <v>0</v>
      </c>
      <c r="AJ545">
        <f>1000*BP545*AW545*(BL545-BM545)/(100*BD545*(1000-AW545*BL545))</f>
        <v>0</v>
      </c>
      <c r="AK545">
        <f>(AL545 - AM545 - BQ545*1E3/(8.314*(BS545+273.15)) * AO545/BP545 * AN545) * BP545/(100*BD545) * (1000 - BM545)/1000</f>
        <v>0</v>
      </c>
      <c r="AL545">
        <v>638.4841614214314</v>
      </c>
      <c r="AM545">
        <v>610.6426484848479</v>
      </c>
      <c r="AN545">
        <v>2.502664642286848</v>
      </c>
      <c r="AO545">
        <v>66.78338051299083</v>
      </c>
      <c r="AP545">
        <f>(AR545 - AQ545 + BQ545*1E3/(8.314*(BS545+273.15)) * AT545/BP545 * AS545) * BP545/(100*BD545) * 1000/(1000 - AR545)</f>
        <v>0</v>
      </c>
      <c r="AQ545">
        <v>14.5566077306857</v>
      </c>
      <c r="AR545">
        <v>16.61901818181817</v>
      </c>
      <c r="AS545">
        <v>-0.0001201657454171474</v>
      </c>
      <c r="AT545">
        <v>79.57190489218569</v>
      </c>
      <c r="AU545">
        <v>0</v>
      </c>
      <c r="AV545">
        <v>0</v>
      </c>
      <c r="AW545">
        <f>IF(AU545*$H$13&gt;=AY545,1.0,(AY545/(AY545-AU545*$H$13)))</f>
        <v>0</v>
      </c>
      <c r="AX545">
        <f>(AW545-1)*100</f>
        <v>0</v>
      </c>
      <c r="AY545">
        <f>MAX(0,($B$13+$C$13*BX545)/(1+$D$13*BX545)*BQ545/(BS545+273)*$E$13)</f>
        <v>0</v>
      </c>
      <c r="AZ545">
        <f>$B$11*BY545+$C$11*BZ545+$F$11*CK545*(1-CN545)</f>
        <v>0</v>
      </c>
      <c r="BA545">
        <f>AZ545*BB545</f>
        <v>0</v>
      </c>
      <c r="BB545">
        <f>($B$11*$D$9+$C$11*$D$9+$F$11*((CX545+CP545)/MAX(CX545+CP545+CY545, 0.1)*$I$9+CY545/MAX(CX545+CP545+CY545, 0.1)*$J$9))/($B$11+$C$11+$F$11)</f>
        <v>0</v>
      </c>
      <c r="BC545">
        <f>($B$11*$K$9+$C$11*$K$9+$F$11*((CX545+CP545)/MAX(CX545+CP545+CY545, 0.1)*$P$9+CY545/MAX(CX545+CP545+CY545, 0.1)*$Q$9))/($B$11+$C$11+$F$11)</f>
        <v>0</v>
      </c>
      <c r="BD545">
        <v>6</v>
      </c>
      <c r="BE545">
        <v>0.5</v>
      </c>
      <c r="BF545" t="s">
        <v>361</v>
      </c>
      <c r="BG545">
        <v>2</v>
      </c>
      <c r="BH545" t="b">
        <v>1</v>
      </c>
      <c r="BI545">
        <v>1728496021.814285</v>
      </c>
      <c r="BJ545">
        <v>582.5936785714287</v>
      </c>
      <c r="BK545">
        <v>615.6889285714286</v>
      </c>
      <c r="BL545">
        <v>16.63881785714286</v>
      </c>
      <c r="BM545">
        <v>14.55873571428571</v>
      </c>
      <c r="BN545">
        <v>589.4151428571429</v>
      </c>
      <c r="BO545">
        <v>16.729</v>
      </c>
      <c r="BP545">
        <v>599.9960714285714</v>
      </c>
      <c r="BQ545">
        <v>97.52712857142858</v>
      </c>
      <c r="BR545">
        <v>0.1000765</v>
      </c>
      <c r="BS545">
        <v>25.323825</v>
      </c>
      <c r="BT545">
        <v>25.00461785714285</v>
      </c>
      <c r="BU545">
        <v>999.9000000000002</v>
      </c>
      <c r="BV545">
        <v>0</v>
      </c>
      <c r="BW545">
        <v>0</v>
      </c>
      <c r="BX545">
        <v>9992.367857142857</v>
      </c>
      <c r="BY545">
        <v>0</v>
      </c>
      <c r="BZ545">
        <v>92.93076785714285</v>
      </c>
      <c r="CA545">
        <v>-33.09518571428571</v>
      </c>
      <c r="CB545">
        <v>592.4511785714286</v>
      </c>
      <c r="CC545">
        <v>624.7847857142858</v>
      </c>
      <c r="CD545">
        <v>2.080077142857143</v>
      </c>
      <c r="CE545">
        <v>615.6889285714286</v>
      </c>
      <c r="CF545">
        <v>14.55873571428571</v>
      </c>
      <c r="CG545">
        <v>1.622736428571429</v>
      </c>
      <c r="CH545">
        <v>1.419871785714286</v>
      </c>
      <c r="CI545">
        <v>14.17641785714286</v>
      </c>
      <c r="CJ545">
        <v>12.13153571428571</v>
      </c>
      <c r="CK545">
        <v>1600.004285714286</v>
      </c>
      <c r="CL545">
        <v>0.69202</v>
      </c>
      <c r="CM545">
        <v>0.30798</v>
      </c>
      <c r="CN545">
        <v>0</v>
      </c>
      <c r="CO545">
        <v>2.261103571428571</v>
      </c>
      <c r="CP545">
        <v>0</v>
      </c>
      <c r="CQ545">
        <v>8527.752142857144</v>
      </c>
      <c r="CR545">
        <v>13790.31428571429</v>
      </c>
      <c r="CS545">
        <v>37.375</v>
      </c>
      <c r="CT545">
        <v>38.625</v>
      </c>
      <c r="CU545">
        <v>37.937</v>
      </c>
      <c r="CV545">
        <v>37</v>
      </c>
      <c r="CW545">
        <v>36.80092857142857</v>
      </c>
      <c r="CX545">
        <v>1107.234642857143</v>
      </c>
      <c r="CY545">
        <v>492.7696428571429</v>
      </c>
      <c r="CZ545">
        <v>0</v>
      </c>
      <c r="DA545">
        <v>1728496086.4</v>
      </c>
      <c r="DB545">
        <v>0</v>
      </c>
      <c r="DC545">
        <v>1728490956.5</v>
      </c>
      <c r="DD545" t="s">
        <v>362</v>
      </c>
      <c r="DE545">
        <v>1728490952.5</v>
      </c>
      <c r="DF545">
        <v>1728490956.5</v>
      </c>
      <c r="DG545">
        <v>1</v>
      </c>
      <c r="DH545">
        <v>-0.065</v>
      </c>
      <c r="DI545">
        <v>-0.008</v>
      </c>
      <c r="DJ545">
        <v>-3.246</v>
      </c>
      <c r="DK545">
        <v>-0.091</v>
      </c>
      <c r="DL545">
        <v>52</v>
      </c>
      <c r="DM545">
        <v>15</v>
      </c>
      <c r="DN545">
        <v>0.25</v>
      </c>
      <c r="DO545">
        <v>0.13</v>
      </c>
      <c r="DP545">
        <v>-32.9249525</v>
      </c>
      <c r="DQ545">
        <v>-3.043901313320726</v>
      </c>
      <c r="DR545">
        <v>0.2962346012770112</v>
      </c>
      <c r="DS545">
        <v>0</v>
      </c>
      <c r="DT545">
        <v>2.080608</v>
      </c>
      <c r="DU545">
        <v>-0.02349185741088749</v>
      </c>
      <c r="DV545">
        <v>0.009690105056190048</v>
      </c>
      <c r="DW545">
        <v>1</v>
      </c>
      <c r="DX545">
        <v>1</v>
      </c>
      <c r="DY545">
        <v>2</v>
      </c>
      <c r="DZ545" t="s">
        <v>363</v>
      </c>
      <c r="EA545">
        <v>3.22947</v>
      </c>
      <c r="EB545">
        <v>2.70467</v>
      </c>
      <c r="EC545">
        <v>0.132891</v>
      </c>
      <c r="ED545">
        <v>0.137275</v>
      </c>
      <c r="EE545">
        <v>0.0859287</v>
      </c>
      <c r="EF545">
        <v>0.0781597</v>
      </c>
      <c r="EG545">
        <v>28415.2</v>
      </c>
      <c r="EH545">
        <v>27522.6</v>
      </c>
      <c r="EI545">
        <v>31392</v>
      </c>
      <c r="EJ545">
        <v>30253.4</v>
      </c>
      <c r="EK545">
        <v>38441.3</v>
      </c>
      <c r="EL545">
        <v>36879.1</v>
      </c>
      <c r="EM545">
        <v>44000</v>
      </c>
      <c r="EN545">
        <v>42243.8</v>
      </c>
      <c r="EO545">
        <v>2.1055</v>
      </c>
      <c r="EP545">
        <v>1.8314</v>
      </c>
      <c r="EQ545">
        <v>0.0153631</v>
      </c>
      <c r="ER545">
        <v>0</v>
      </c>
      <c r="ES545">
        <v>24.7545</v>
      </c>
      <c r="ET545">
        <v>999.9</v>
      </c>
      <c r="EU545">
        <v>70</v>
      </c>
      <c r="EV545">
        <v>26.5</v>
      </c>
      <c r="EW545">
        <v>24.9436</v>
      </c>
      <c r="EX545">
        <v>61.2101</v>
      </c>
      <c r="EY545">
        <v>24.6354</v>
      </c>
      <c r="EZ545">
        <v>1</v>
      </c>
      <c r="FA545">
        <v>0.07531</v>
      </c>
      <c r="FB545">
        <v>1.10454</v>
      </c>
      <c r="FC545">
        <v>20.1945</v>
      </c>
      <c r="FD545">
        <v>5.21549</v>
      </c>
      <c r="FE545">
        <v>11.998</v>
      </c>
      <c r="FF545">
        <v>4.9632</v>
      </c>
      <c r="FG545">
        <v>3.29553</v>
      </c>
      <c r="FH545">
        <v>9999</v>
      </c>
      <c r="FI545">
        <v>9999</v>
      </c>
      <c r="FJ545">
        <v>9999</v>
      </c>
      <c r="FK545">
        <v>149.4</v>
      </c>
      <c r="FL545">
        <v>4.97094</v>
      </c>
      <c r="FM545">
        <v>1.86768</v>
      </c>
      <c r="FN545">
        <v>1.85907</v>
      </c>
      <c r="FO545">
        <v>1.86521</v>
      </c>
      <c r="FP545">
        <v>1.8631</v>
      </c>
      <c r="FQ545">
        <v>1.86447</v>
      </c>
      <c r="FR545">
        <v>1.85989</v>
      </c>
      <c r="FS545">
        <v>1.86401</v>
      </c>
      <c r="FT545">
        <v>0</v>
      </c>
      <c r="FU545">
        <v>0</v>
      </c>
      <c r="FV545">
        <v>0</v>
      </c>
      <c r="FW545">
        <v>0</v>
      </c>
      <c r="FX545" t="s">
        <v>364</v>
      </c>
      <c r="FY545" t="s">
        <v>365</v>
      </c>
      <c r="FZ545" t="s">
        <v>366</v>
      </c>
      <c r="GA545" t="s">
        <v>366</v>
      </c>
      <c r="GB545" t="s">
        <v>366</v>
      </c>
      <c r="GC545" t="s">
        <v>366</v>
      </c>
      <c r="GD545">
        <v>0</v>
      </c>
      <c r="GE545">
        <v>100</v>
      </c>
      <c r="GF545">
        <v>100</v>
      </c>
      <c r="GG545">
        <v>-6.947</v>
      </c>
      <c r="GH545">
        <v>-0.0902</v>
      </c>
      <c r="GI545">
        <v>-2.868309889394353</v>
      </c>
      <c r="GJ545">
        <v>-0.006773961979547998</v>
      </c>
      <c r="GK545">
        <v>-8.296070481250098E-08</v>
      </c>
      <c r="GL545">
        <v>3.322967193956903E-10</v>
      </c>
      <c r="GM545">
        <v>-0.07871069313407227</v>
      </c>
      <c r="GN545">
        <v>-0.00208336341840114</v>
      </c>
      <c r="GO545">
        <v>8.801746095907445E-05</v>
      </c>
      <c r="GP545">
        <v>-2.677693255255651E-07</v>
      </c>
      <c r="GQ545">
        <v>3</v>
      </c>
      <c r="GR545">
        <v>2052</v>
      </c>
      <c r="GS545">
        <v>2</v>
      </c>
      <c r="GT545">
        <v>18</v>
      </c>
      <c r="GU545">
        <v>84.59999999999999</v>
      </c>
      <c r="GV545">
        <v>84.59999999999999</v>
      </c>
      <c r="GW545">
        <v>1.58691</v>
      </c>
      <c r="GX545">
        <v>2.38403</v>
      </c>
      <c r="GY545">
        <v>1.44897</v>
      </c>
      <c r="GZ545">
        <v>2.32178</v>
      </c>
      <c r="HA545">
        <v>1.55151</v>
      </c>
      <c r="HB545">
        <v>2.35474</v>
      </c>
      <c r="HC545">
        <v>32.0904</v>
      </c>
      <c r="HD545">
        <v>14.1583</v>
      </c>
      <c r="HE545">
        <v>18</v>
      </c>
      <c r="HF545">
        <v>595.333</v>
      </c>
      <c r="HG545">
        <v>422.796</v>
      </c>
      <c r="HH545">
        <v>21.5033</v>
      </c>
      <c r="HI545">
        <v>27.911</v>
      </c>
      <c r="HJ545">
        <v>29.9993</v>
      </c>
      <c r="HK545">
        <v>27.8554</v>
      </c>
      <c r="HL545">
        <v>27.7856</v>
      </c>
      <c r="HM545">
        <v>31.7972</v>
      </c>
      <c r="HN545">
        <v>48.7955</v>
      </c>
      <c r="HO545">
        <v>0</v>
      </c>
      <c r="HP545">
        <v>21.7241</v>
      </c>
      <c r="HQ545">
        <v>651.994</v>
      </c>
      <c r="HR545">
        <v>14.5092</v>
      </c>
      <c r="HS545">
        <v>99.6279</v>
      </c>
      <c r="HT545">
        <v>100.944</v>
      </c>
    </row>
    <row r="546" spans="1:228">
      <c r="A546">
        <v>530</v>
      </c>
      <c r="B546">
        <v>1728496034.6</v>
      </c>
      <c r="C546">
        <v>5097.099999904633</v>
      </c>
      <c r="D546" t="s">
        <v>1431</v>
      </c>
      <c r="E546" t="s">
        <v>1432</v>
      </c>
      <c r="F546">
        <v>5</v>
      </c>
      <c r="G546" t="s">
        <v>357</v>
      </c>
      <c r="H546" t="s">
        <v>1090</v>
      </c>
      <c r="I546" t="s">
        <v>359</v>
      </c>
      <c r="J546" t="s">
        <v>1330</v>
      </c>
      <c r="K546">
        <v>1728496027.1</v>
      </c>
      <c r="L546">
        <f>(M546)/1000</f>
        <v>0</v>
      </c>
      <c r="M546">
        <f>IF(BH546, AP546, AJ546)</f>
        <v>0</v>
      </c>
      <c r="N546">
        <f>IF(BH546, AK546, AI546)</f>
        <v>0</v>
      </c>
      <c r="O546">
        <f>BJ546 - IF(AW546&gt;1, N546*BD546*100.0/(AY546), 0)</f>
        <v>0</v>
      </c>
      <c r="P546">
        <f>((V546-L546/2)*O546-N546)/(V546+L546/2)</f>
        <v>0</v>
      </c>
      <c r="Q546">
        <f>P546*(BQ546+BR546)/1000.0</f>
        <v>0</v>
      </c>
      <c r="R546">
        <f>(BJ546 - IF(AW546&gt;1, N546*BD546*100.0/(AY546), 0))*(BQ546+BR546)/1000.0</f>
        <v>0</v>
      </c>
      <c r="S546">
        <f>2.0/((1/U546-1/T546)+SIGN(U546)*SQRT((1/U546-1/T546)*(1/U546-1/T546) + 4*BE546/((BE546+1)*(BE546+1))*(2*1/U546*1/T546-1/T546*1/T546)))</f>
        <v>0</v>
      </c>
      <c r="T546">
        <f>IF(LEFT(BF546,1)&lt;&gt;"0",IF(LEFT(BF546,1)="1",3.0,BG546),$D$5+$E$5*(BX546*BQ546/($K$5*1000))+$F$5*(BX546*BQ546/($K$5*1000))*MAX(MIN(BD546,$J$5),$I$5)*MAX(MIN(BD546,$J$5),$I$5)+$G$5*MAX(MIN(BD546,$J$5),$I$5)*(BX546*BQ546/($K$5*1000))+$H$5*(BX546*BQ546/($K$5*1000))*(BX546*BQ546/($K$5*1000)))</f>
        <v>0</v>
      </c>
      <c r="U546">
        <f>L546*(1000-(1000*0.61365*exp(17.502*Y546/(240.97+Y546))/(BQ546+BR546)+BL546)/2)/(1000*0.61365*exp(17.502*Y546/(240.97+Y546))/(BQ546+BR546)-BL546)</f>
        <v>0</v>
      </c>
      <c r="V546">
        <f>1/((BE546+1)/(S546/1.6)+1/(T546/1.37)) + BE546/((BE546+1)/(S546/1.6) + BE546/(T546/1.37))</f>
        <v>0</v>
      </c>
      <c r="W546">
        <f>(AZ546*BC546)</f>
        <v>0</v>
      </c>
      <c r="X546">
        <f>(BS546+(W546+2*0.95*5.67E-8*(((BS546+$B$7)+273)^4-(BS546+273)^4)-44100*L546)/(1.84*29.3*T546+8*0.95*5.67E-8*(BS546+273)^3))</f>
        <v>0</v>
      </c>
      <c r="Y546">
        <f>($C$7*BT546+$D$7*BU546+$E$7*X546)</f>
        <v>0</v>
      </c>
      <c r="Z546">
        <f>0.61365*exp(17.502*Y546/(240.97+Y546))</f>
        <v>0</v>
      </c>
      <c r="AA546">
        <f>(AB546/AC546*100)</f>
        <v>0</v>
      </c>
      <c r="AB546">
        <f>BL546*(BQ546+BR546)/1000</f>
        <v>0</v>
      </c>
      <c r="AC546">
        <f>0.61365*exp(17.502*BS546/(240.97+BS546))</f>
        <v>0</v>
      </c>
      <c r="AD546">
        <f>(Z546-BL546*(BQ546+BR546)/1000)</f>
        <v>0</v>
      </c>
      <c r="AE546">
        <f>(-L546*44100)</f>
        <v>0</v>
      </c>
      <c r="AF546">
        <f>2*29.3*T546*0.92*(BS546-Y546)</f>
        <v>0</v>
      </c>
      <c r="AG546">
        <f>2*0.95*5.67E-8*(((BS546+$B$7)+273)^4-(Y546+273)^4)</f>
        <v>0</v>
      </c>
      <c r="AH546">
        <f>W546+AG546+AE546+AF546</f>
        <v>0</v>
      </c>
      <c r="AI546">
        <f>BP546*AW546*(BK546-BJ546*(1000-AW546*BM546)/(1000-AW546*BL546))/(100*BD546)</f>
        <v>0</v>
      </c>
      <c r="AJ546">
        <f>1000*BP546*AW546*(BL546-BM546)/(100*BD546*(1000-AW546*BL546))</f>
        <v>0</v>
      </c>
      <c r="AK546">
        <f>(AL546 - AM546 - BQ546*1E3/(8.314*(BS546+273.15)) * AO546/BP546 * AN546) * BP546/(100*BD546) * (1000 - BM546)/1000</f>
        <v>0</v>
      </c>
      <c r="AL546">
        <v>651.1714097285474</v>
      </c>
      <c r="AM546">
        <v>623.0898666666665</v>
      </c>
      <c r="AN546">
        <v>2.489557191085384</v>
      </c>
      <c r="AO546">
        <v>66.78338051299083</v>
      </c>
      <c r="AP546">
        <f>(AR546 - AQ546 + BQ546*1E3/(8.314*(BS546+273.15)) * AT546/BP546 * AS546) * BP546/(100*BD546) * 1000/(1000 - AR546)</f>
        <v>0</v>
      </c>
      <c r="AQ546">
        <v>14.55997601782134</v>
      </c>
      <c r="AR546">
        <v>16.62032484848485</v>
      </c>
      <c r="AS546">
        <v>7.561243999894738E-06</v>
      </c>
      <c r="AT546">
        <v>79.57190489218569</v>
      </c>
      <c r="AU546">
        <v>0</v>
      </c>
      <c r="AV546">
        <v>0</v>
      </c>
      <c r="AW546">
        <f>IF(AU546*$H$13&gt;=AY546,1.0,(AY546/(AY546-AU546*$H$13)))</f>
        <v>0</v>
      </c>
      <c r="AX546">
        <f>(AW546-1)*100</f>
        <v>0</v>
      </c>
      <c r="AY546">
        <f>MAX(0,($B$13+$C$13*BX546)/(1+$D$13*BX546)*BQ546/(BS546+273)*$E$13)</f>
        <v>0</v>
      </c>
      <c r="AZ546">
        <f>$B$11*BY546+$C$11*BZ546+$F$11*CK546*(1-CN546)</f>
        <v>0</v>
      </c>
      <c r="BA546">
        <f>AZ546*BB546</f>
        <v>0</v>
      </c>
      <c r="BB546">
        <f>($B$11*$D$9+$C$11*$D$9+$F$11*((CX546+CP546)/MAX(CX546+CP546+CY546, 0.1)*$I$9+CY546/MAX(CX546+CP546+CY546, 0.1)*$J$9))/($B$11+$C$11+$F$11)</f>
        <v>0</v>
      </c>
      <c r="BC546">
        <f>($B$11*$K$9+$C$11*$K$9+$F$11*((CX546+CP546)/MAX(CX546+CP546+CY546, 0.1)*$P$9+CY546/MAX(CX546+CP546+CY546, 0.1)*$Q$9))/($B$11+$C$11+$F$11)</f>
        <v>0</v>
      </c>
      <c r="BD546">
        <v>6</v>
      </c>
      <c r="BE546">
        <v>0.5</v>
      </c>
      <c r="BF546" t="s">
        <v>361</v>
      </c>
      <c r="BG546">
        <v>2</v>
      </c>
      <c r="BH546" t="b">
        <v>1</v>
      </c>
      <c r="BI546">
        <v>1728496027.1</v>
      </c>
      <c r="BJ546">
        <v>595.5682222222223</v>
      </c>
      <c r="BK546">
        <v>628.964111111111</v>
      </c>
      <c r="BL546">
        <v>16.62642222222222</v>
      </c>
      <c r="BM546">
        <v>14.55631111111111</v>
      </c>
      <c r="BN546">
        <v>602.4748148148147</v>
      </c>
      <c r="BO546">
        <v>16.71661481481481</v>
      </c>
      <c r="BP546">
        <v>600.0204074074074</v>
      </c>
      <c r="BQ546">
        <v>97.52761481481481</v>
      </c>
      <c r="BR546">
        <v>0.1000249444444444</v>
      </c>
      <c r="BS546">
        <v>25.32216296296296</v>
      </c>
      <c r="BT546">
        <v>25.00438148148148</v>
      </c>
      <c r="BU546">
        <v>999.9000000000001</v>
      </c>
      <c r="BV546">
        <v>0</v>
      </c>
      <c r="BW546">
        <v>0</v>
      </c>
      <c r="BX546">
        <v>10009.21518518518</v>
      </c>
      <c r="BY546">
        <v>0</v>
      </c>
      <c r="BZ546">
        <v>93.11513333333333</v>
      </c>
      <c r="CA546">
        <v>-33.39594444444444</v>
      </c>
      <c r="CB546">
        <v>605.6376296296296</v>
      </c>
      <c r="CC546">
        <v>638.2547037037037</v>
      </c>
      <c r="CD546">
        <v>2.070108518518519</v>
      </c>
      <c r="CE546">
        <v>628.964111111111</v>
      </c>
      <c r="CF546">
        <v>14.55631111111111</v>
      </c>
      <c r="CG546">
        <v>1.621534814814814</v>
      </c>
      <c r="CH546">
        <v>1.419642222222222</v>
      </c>
      <c r="CI546">
        <v>14.16498888888889</v>
      </c>
      <c r="CJ546">
        <v>12.12907407407407</v>
      </c>
      <c r="CK546">
        <v>1600.003333333334</v>
      </c>
      <c r="CL546">
        <v>0.69202</v>
      </c>
      <c r="CM546">
        <v>0.30798</v>
      </c>
      <c r="CN546">
        <v>0</v>
      </c>
      <c r="CO546">
        <v>2.264581481481482</v>
      </c>
      <c r="CP546">
        <v>0</v>
      </c>
      <c r="CQ546">
        <v>8543.257037037036</v>
      </c>
      <c r="CR546">
        <v>13790.3037037037</v>
      </c>
      <c r="CS546">
        <v>37.37729629629629</v>
      </c>
      <c r="CT546">
        <v>38.625</v>
      </c>
      <c r="CU546">
        <v>37.937</v>
      </c>
      <c r="CV546">
        <v>37</v>
      </c>
      <c r="CW546">
        <v>36.80740740740741</v>
      </c>
      <c r="CX546">
        <v>1107.233703703704</v>
      </c>
      <c r="CY546">
        <v>492.7696296296297</v>
      </c>
      <c r="CZ546">
        <v>0</v>
      </c>
      <c r="DA546">
        <v>1728496091.8</v>
      </c>
      <c r="DB546">
        <v>0</v>
      </c>
      <c r="DC546">
        <v>1728490956.5</v>
      </c>
      <c r="DD546" t="s">
        <v>362</v>
      </c>
      <c r="DE546">
        <v>1728490952.5</v>
      </c>
      <c r="DF546">
        <v>1728490956.5</v>
      </c>
      <c r="DG546">
        <v>1</v>
      </c>
      <c r="DH546">
        <v>-0.065</v>
      </c>
      <c r="DI546">
        <v>-0.008</v>
      </c>
      <c r="DJ546">
        <v>-3.246</v>
      </c>
      <c r="DK546">
        <v>-0.091</v>
      </c>
      <c r="DL546">
        <v>52</v>
      </c>
      <c r="DM546">
        <v>15</v>
      </c>
      <c r="DN546">
        <v>0.25</v>
      </c>
      <c r="DO546">
        <v>0.13</v>
      </c>
      <c r="DP546">
        <v>-33.23114</v>
      </c>
      <c r="DQ546">
        <v>-3.379076172607791</v>
      </c>
      <c r="DR546">
        <v>0.3315579027862253</v>
      </c>
      <c r="DS546">
        <v>0</v>
      </c>
      <c r="DT546">
        <v>2.074789</v>
      </c>
      <c r="DU546">
        <v>-0.123688930581619</v>
      </c>
      <c r="DV546">
        <v>0.01424444625108327</v>
      </c>
      <c r="DW546">
        <v>0</v>
      </c>
      <c r="DX546">
        <v>0</v>
      </c>
      <c r="DY546">
        <v>2</v>
      </c>
      <c r="DZ546" t="s">
        <v>386</v>
      </c>
      <c r="EA546">
        <v>3.2295</v>
      </c>
      <c r="EB546">
        <v>2.70435</v>
      </c>
      <c r="EC546">
        <v>0.134767</v>
      </c>
      <c r="ED546">
        <v>0.139185</v>
      </c>
      <c r="EE546">
        <v>0.085937</v>
      </c>
      <c r="EF546">
        <v>0.0782123</v>
      </c>
      <c r="EG546">
        <v>28353.8</v>
      </c>
      <c r="EH546">
        <v>27461.6</v>
      </c>
      <c r="EI546">
        <v>31392.2</v>
      </c>
      <c r="EJ546">
        <v>30253.4</v>
      </c>
      <c r="EK546">
        <v>38441.4</v>
      </c>
      <c r="EL546">
        <v>36877.4</v>
      </c>
      <c r="EM546">
        <v>44000.4</v>
      </c>
      <c r="EN546">
        <v>42244.2</v>
      </c>
      <c r="EO546">
        <v>2.1056</v>
      </c>
      <c r="EP546">
        <v>1.8313</v>
      </c>
      <c r="EQ546">
        <v>0.015676</v>
      </c>
      <c r="ER546">
        <v>0</v>
      </c>
      <c r="ES546">
        <v>24.7555</v>
      </c>
      <c r="ET546">
        <v>999.9</v>
      </c>
      <c r="EU546">
        <v>70</v>
      </c>
      <c r="EV546">
        <v>26.5</v>
      </c>
      <c r="EW546">
        <v>24.9423</v>
      </c>
      <c r="EX546">
        <v>61.2201</v>
      </c>
      <c r="EY546">
        <v>24.4391</v>
      </c>
      <c r="EZ546">
        <v>1</v>
      </c>
      <c r="FA546">
        <v>0.075061</v>
      </c>
      <c r="FB546">
        <v>1.83869</v>
      </c>
      <c r="FC546">
        <v>20.1897</v>
      </c>
      <c r="FD546">
        <v>5.21624</v>
      </c>
      <c r="FE546">
        <v>11.998</v>
      </c>
      <c r="FF546">
        <v>4.9632</v>
      </c>
      <c r="FG546">
        <v>3.29565</v>
      </c>
      <c r="FH546">
        <v>9999</v>
      </c>
      <c r="FI546">
        <v>9999</v>
      </c>
      <c r="FJ546">
        <v>9999</v>
      </c>
      <c r="FK546">
        <v>149.4</v>
      </c>
      <c r="FL546">
        <v>4.97096</v>
      </c>
      <c r="FM546">
        <v>1.86768</v>
      </c>
      <c r="FN546">
        <v>1.85906</v>
      </c>
      <c r="FO546">
        <v>1.8652</v>
      </c>
      <c r="FP546">
        <v>1.8631</v>
      </c>
      <c r="FQ546">
        <v>1.86447</v>
      </c>
      <c r="FR546">
        <v>1.85989</v>
      </c>
      <c r="FS546">
        <v>1.86401</v>
      </c>
      <c r="FT546">
        <v>0</v>
      </c>
      <c r="FU546">
        <v>0</v>
      </c>
      <c r="FV546">
        <v>0</v>
      </c>
      <c r="FW546">
        <v>0</v>
      </c>
      <c r="FX546" t="s">
        <v>364</v>
      </c>
      <c r="FY546" t="s">
        <v>365</v>
      </c>
      <c r="FZ546" t="s">
        <v>366</v>
      </c>
      <c r="GA546" t="s">
        <v>366</v>
      </c>
      <c r="GB546" t="s">
        <v>366</v>
      </c>
      <c r="GC546" t="s">
        <v>366</v>
      </c>
      <c r="GD546">
        <v>0</v>
      </c>
      <c r="GE546">
        <v>100</v>
      </c>
      <c r="GF546">
        <v>100</v>
      </c>
      <c r="GG546">
        <v>-7.028</v>
      </c>
      <c r="GH546">
        <v>-0.0902</v>
      </c>
      <c r="GI546">
        <v>-2.868309889394353</v>
      </c>
      <c r="GJ546">
        <v>-0.006773961979547998</v>
      </c>
      <c r="GK546">
        <v>-8.296070481250098E-08</v>
      </c>
      <c r="GL546">
        <v>3.322967193956903E-10</v>
      </c>
      <c r="GM546">
        <v>-0.07871069313407227</v>
      </c>
      <c r="GN546">
        <v>-0.00208336341840114</v>
      </c>
      <c r="GO546">
        <v>8.801746095907445E-05</v>
      </c>
      <c r="GP546">
        <v>-2.677693255255651E-07</v>
      </c>
      <c r="GQ546">
        <v>3</v>
      </c>
      <c r="GR546">
        <v>2052</v>
      </c>
      <c r="GS546">
        <v>2</v>
      </c>
      <c r="GT546">
        <v>18</v>
      </c>
      <c r="GU546">
        <v>84.7</v>
      </c>
      <c r="GV546">
        <v>84.59999999999999</v>
      </c>
      <c r="GW546">
        <v>1.61133</v>
      </c>
      <c r="GX546">
        <v>2.38525</v>
      </c>
      <c r="GY546">
        <v>1.44775</v>
      </c>
      <c r="GZ546">
        <v>2.32056</v>
      </c>
      <c r="HA546">
        <v>1.55151</v>
      </c>
      <c r="HB546">
        <v>2.3938</v>
      </c>
      <c r="HC546">
        <v>32.1124</v>
      </c>
      <c r="HD546">
        <v>14.1671</v>
      </c>
      <c r="HE546">
        <v>18</v>
      </c>
      <c r="HF546">
        <v>595.461</v>
      </c>
      <c r="HG546">
        <v>422.786</v>
      </c>
      <c r="HH546">
        <v>21.7082</v>
      </c>
      <c r="HI546">
        <v>27.918</v>
      </c>
      <c r="HJ546">
        <v>30</v>
      </c>
      <c r="HK546">
        <v>27.8612</v>
      </c>
      <c r="HL546">
        <v>27.7922</v>
      </c>
      <c r="HM546">
        <v>32.2649</v>
      </c>
      <c r="HN546">
        <v>48.7955</v>
      </c>
      <c r="HO546">
        <v>0</v>
      </c>
      <c r="HP546">
        <v>21.6649</v>
      </c>
      <c r="HQ546">
        <v>667.023</v>
      </c>
      <c r="HR546">
        <v>14.5092</v>
      </c>
      <c r="HS546">
        <v>99.62869999999999</v>
      </c>
      <c r="HT546">
        <v>100.944</v>
      </c>
    </row>
    <row r="547" spans="1:228">
      <c r="A547">
        <v>531</v>
      </c>
      <c r="B547">
        <v>1728496039.6</v>
      </c>
      <c r="C547">
        <v>5102.099999904633</v>
      </c>
      <c r="D547" t="s">
        <v>1433</v>
      </c>
      <c r="E547" t="s">
        <v>1434</v>
      </c>
      <c r="F547">
        <v>5</v>
      </c>
      <c r="G547" t="s">
        <v>357</v>
      </c>
      <c r="H547" t="s">
        <v>1090</v>
      </c>
      <c r="I547" t="s">
        <v>359</v>
      </c>
      <c r="J547" t="s">
        <v>1330</v>
      </c>
      <c r="K547">
        <v>1728496031.814285</v>
      </c>
      <c r="L547">
        <f>(M547)/1000</f>
        <v>0</v>
      </c>
      <c r="M547">
        <f>IF(BH547, AP547, AJ547)</f>
        <v>0</v>
      </c>
      <c r="N547">
        <f>IF(BH547, AK547, AI547)</f>
        <v>0</v>
      </c>
      <c r="O547">
        <f>BJ547 - IF(AW547&gt;1, N547*BD547*100.0/(AY547), 0)</f>
        <v>0</v>
      </c>
      <c r="P547">
        <f>((V547-L547/2)*O547-N547)/(V547+L547/2)</f>
        <v>0</v>
      </c>
      <c r="Q547">
        <f>P547*(BQ547+BR547)/1000.0</f>
        <v>0</v>
      </c>
      <c r="R547">
        <f>(BJ547 - IF(AW547&gt;1, N547*BD547*100.0/(AY547), 0))*(BQ547+BR547)/1000.0</f>
        <v>0</v>
      </c>
      <c r="S547">
        <f>2.0/((1/U547-1/T547)+SIGN(U547)*SQRT((1/U547-1/T547)*(1/U547-1/T547) + 4*BE547/((BE547+1)*(BE547+1))*(2*1/U547*1/T547-1/T547*1/T547)))</f>
        <v>0</v>
      </c>
      <c r="T547">
        <f>IF(LEFT(BF547,1)&lt;&gt;"0",IF(LEFT(BF547,1)="1",3.0,BG547),$D$5+$E$5*(BX547*BQ547/($K$5*1000))+$F$5*(BX547*BQ547/($K$5*1000))*MAX(MIN(BD547,$J$5),$I$5)*MAX(MIN(BD547,$J$5),$I$5)+$G$5*MAX(MIN(BD547,$J$5),$I$5)*(BX547*BQ547/($K$5*1000))+$H$5*(BX547*BQ547/($K$5*1000))*(BX547*BQ547/($K$5*1000)))</f>
        <v>0</v>
      </c>
      <c r="U547">
        <f>L547*(1000-(1000*0.61365*exp(17.502*Y547/(240.97+Y547))/(BQ547+BR547)+BL547)/2)/(1000*0.61365*exp(17.502*Y547/(240.97+Y547))/(BQ547+BR547)-BL547)</f>
        <v>0</v>
      </c>
      <c r="V547">
        <f>1/((BE547+1)/(S547/1.6)+1/(T547/1.37)) + BE547/((BE547+1)/(S547/1.6) + BE547/(T547/1.37))</f>
        <v>0</v>
      </c>
      <c r="W547">
        <f>(AZ547*BC547)</f>
        <v>0</v>
      </c>
      <c r="X547">
        <f>(BS547+(W547+2*0.95*5.67E-8*(((BS547+$B$7)+273)^4-(BS547+273)^4)-44100*L547)/(1.84*29.3*T547+8*0.95*5.67E-8*(BS547+273)^3))</f>
        <v>0</v>
      </c>
      <c r="Y547">
        <f>($C$7*BT547+$D$7*BU547+$E$7*X547)</f>
        <v>0</v>
      </c>
      <c r="Z547">
        <f>0.61365*exp(17.502*Y547/(240.97+Y547))</f>
        <v>0</v>
      </c>
      <c r="AA547">
        <f>(AB547/AC547*100)</f>
        <v>0</v>
      </c>
      <c r="AB547">
        <f>BL547*(BQ547+BR547)/1000</f>
        <v>0</v>
      </c>
      <c r="AC547">
        <f>0.61365*exp(17.502*BS547/(240.97+BS547))</f>
        <v>0</v>
      </c>
      <c r="AD547">
        <f>(Z547-BL547*(BQ547+BR547)/1000)</f>
        <v>0</v>
      </c>
      <c r="AE547">
        <f>(-L547*44100)</f>
        <v>0</v>
      </c>
      <c r="AF547">
        <f>2*29.3*T547*0.92*(BS547-Y547)</f>
        <v>0</v>
      </c>
      <c r="AG547">
        <f>2*0.95*5.67E-8*(((BS547+$B$7)+273)^4-(Y547+273)^4)</f>
        <v>0</v>
      </c>
      <c r="AH547">
        <f>W547+AG547+AE547+AF547</f>
        <v>0</v>
      </c>
      <c r="AI547">
        <f>BP547*AW547*(BK547-BJ547*(1000-AW547*BM547)/(1000-AW547*BL547))/(100*BD547)</f>
        <v>0</v>
      </c>
      <c r="AJ547">
        <f>1000*BP547*AW547*(BL547-BM547)/(100*BD547*(1000-AW547*BL547))</f>
        <v>0</v>
      </c>
      <c r="AK547">
        <f>(AL547 - AM547 - BQ547*1E3/(8.314*(BS547+273.15)) * AO547/BP547 * AN547) * BP547/(100*BD547) * (1000 - BM547)/1000</f>
        <v>0</v>
      </c>
      <c r="AL547">
        <v>664.1287116805729</v>
      </c>
      <c r="AM547">
        <v>635.6461030303034</v>
      </c>
      <c r="AN547">
        <v>2.508712842085443</v>
      </c>
      <c r="AO547">
        <v>66.78338051299083</v>
      </c>
      <c r="AP547">
        <f>(AR547 - AQ547 + BQ547*1E3/(8.314*(BS547+273.15)) * AT547/BP547 * AS547) * BP547/(100*BD547) * 1000/(1000 - AR547)</f>
        <v>0</v>
      </c>
      <c r="AQ547">
        <v>14.57427135007079</v>
      </c>
      <c r="AR547">
        <v>16.61958606060606</v>
      </c>
      <c r="AS547">
        <v>-1.511810278182285E-05</v>
      </c>
      <c r="AT547">
        <v>79.57190489218569</v>
      </c>
      <c r="AU547">
        <v>0</v>
      </c>
      <c r="AV547">
        <v>0</v>
      </c>
      <c r="AW547">
        <f>IF(AU547*$H$13&gt;=AY547,1.0,(AY547/(AY547-AU547*$H$13)))</f>
        <v>0</v>
      </c>
      <c r="AX547">
        <f>(AW547-1)*100</f>
        <v>0</v>
      </c>
      <c r="AY547">
        <f>MAX(0,($B$13+$C$13*BX547)/(1+$D$13*BX547)*BQ547/(BS547+273)*$E$13)</f>
        <v>0</v>
      </c>
      <c r="AZ547">
        <f>$B$11*BY547+$C$11*BZ547+$F$11*CK547*(1-CN547)</f>
        <v>0</v>
      </c>
      <c r="BA547">
        <f>AZ547*BB547</f>
        <v>0</v>
      </c>
      <c r="BB547">
        <f>($B$11*$D$9+$C$11*$D$9+$F$11*((CX547+CP547)/MAX(CX547+CP547+CY547, 0.1)*$I$9+CY547/MAX(CX547+CP547+CY547, 0.1)*$J$9))/($B$11+$C$11+$F$11)</f>
        <v>0</v>
      </c>
      <c r="BC547">
        <f>($B$11*$K$9+$C$11*$K$9+$F$11*((CX547+CP547)/MAX(CX547+CP547+CY547, 0.1)*$P$9+CY547/MAX(CX547+CP547+CY547, 0.1)*$Q$9))/($B$11+$C$11+$F$11)</f>
        <v>0</v>
      </c>
      <c r="BD547">
        <v>6</v>
      </c>
      <c r="BE547">
        <v>0.5</v>
      </c>
      <c r="BF547" t="s">
        <v>361</v>
      </c>
      <c r="BG547">
        <v>2</v>
      </c>
      <c r="BH547" t="b">
        <v>1</v>
      </c>
      <c r="BI547">
        <v>1728496031.814285</v>
      </c>
      <c r="BJ547">
        <v>607.1505714285714</v>
      </c>
      <c r="BK547">
        <v>640.8453214285715</v>
      </c>
      <c r="BL547">
        <v>16.62096071428572</v>
      </c>
      <c r="BM547">
        <v>14.56360714285714</v>
      </c>
      <c r="BN547">
        <v>614.1330357142858</v>
      </c>
      <c r="BO547">
        <v>16.71115714285714</v>
      </c>
      <c r="BP547">
        <v>600.03075</v>
      </c>
      <c r="BQ547">
        <v>97.52808571428571</v>
      </c>
      <c r="BR547">
        <v>0.1000971857142857</v>
      </c>
      <c r="BS547">
        <v>25.32695714285714</v>
      </c>
      <c r="BT547">
        <v>25.01241428571428</v>
      </c>
      <c r="BU547">
        <v>999.9000000000002</v>
      </c>
      <c r="BV547">
        <v>0</v>
      </c>
      <c r="BW547">
        <v>0</v>
      </c>
      <c r="BX547">
        <v>10000.73964285714</v>
      </c>
      <c r="BY547">
        <v>0</v>
      </c>
      <c r="BZ547">
        <v>93.25681785714285</v>
      </c>
      <c r="CA547">
        <v>-33.69478571428571</v>
      </c>
      <c r="CB547">
        <v>617.4123928571429</v>
      </c>
      <c r="CC547">
        <v>650.3162857142859</v>
      </c>
      <c r="CD547">
        <v>2.0573475</v>
      </c>
      <c r="CE547">
        <v>640.8453214285715</v>
      </c>
      <c r="CF547">
        <v>14.56360714285714</v>
      </c>
      <c r="CG547">
        <v>1.62101</v>
      </c>
      <c r="CH547">
        <v>1.420361428571429</v>
      </c>
      <c r="CI547">
        <v>14.16</v>
      </c>
      <c r="CJ547">
        <v>12.13677142857143</v>
      </c>
      <c r="CK547">
        <v>1599.999285714286</v>
      </c>
      <c r="CL547">
        <v>0.69202</v>
      </c>
      <c r="CM547">
        <v>0.30798</v>
      </c>
      <c r="CN547">
        <v>0</v>
      </c>
      <c r="CO547">
        <v>2.268367857142857</v>
      </c>
      <c r="CP547">
        <v>0</v>
      </c>
      <c r="CQ547">
        <v>8557.602142857142</v>
      </c>
      <c r="CR547">
        <v>13790.27142857143</v>
      </c>
      <c r="CS547">
        <v>37.37721428571428</v>
      </c>
      <c r="CT547">
        <v>38.625</v>
      </c>
      <c r="CU547">
        <v>37.937</v>
      </c>
      <c r="CV547">
        <v>37.00442857142857</v>
      </c>
      <c r="CW547">
        <v>36.812</v>
      </c>
      <c r="CX547">
        <v>1107.231785714286</v>
      </c>
      <c r="CY547">
        <v>492.7675</v>
      </c>
      <c r="CZ547">
        <v>0</v>
      </c>
      <c r="DA547">
        <v>1728496096.6</v>
      </c>
      <c r="DB547">
        <v>0</v>
      </c>
      <c r="DC547">
        <v>1728490956.5</v>
      </c>
      <c r="DD547" t="s">
        <v>362</v>
      </c>
      <c r="DE547">
        <v>1728490952.5</v>
      </c>
      <c r="DF547">
        <v>1728490956.5</v>
      </c>
      <c r="DG547">
        <v>1</v>
      </c>
      <c r="DH547">
        <v>-0.065</v>
      </c>
      <c r="DI547">
        <v>-0.008</v>
      </c>
      <c r="DJ547">
        <v>-3.246</v>
      </c>
      <c r="DK547">
        <v>-0.091</v>
      </c>
      <c r="DL547">
        <v>52</v>
      </c>
      <c r="DM547">
        <v>15</v>
      </c>
      <c r="DN547">
        <v>0.25</v>
      </c>
      <c r="DO547">
        <v>0.13</v>
      </c>
      <c r="DP547">
        <v>-33.5488025</v>
      </c>
      <c r="DQ547">
        <v>-3.820814634146243</v>
      </c>
      <c r="DR547">
        <v>0.3750250061579231</v>
      </c>
      <c r="DS547">
        <v>0</v>
      </c>
      <c r="DT547">
        <v>2.06489575</v>
      </c>
      <c r="DU547">
        <v>-0.1605799249530983</v>
      </c>
      <c r="DV547">
        <v>0.0158031537813659</v>
      </c>
      <c r="DW547">
        <v>0</v>
      </c>
      <c r="DX547">
        <v>0</v>
      </c>
      <c r="DY547">
        <v>2</v>
      </c>
      <c r="DZ547" t="s">
        <v>386</v>
      </c>
      <c r="EA547">
        <v>3.22953</v>
      </c>
      <c r="EB547">
        <v>2.7045</v>
      </c>
      <c r="EC547">
        <v>0.136637</v>
      </c>
      <c r="ED547">
        <v>0.141043</v>
      </c>
      <c r="EE547">
        <v>0.0859298</v>
      </c>
      <c r="EF547">
        <v>0.0782424</v>
      </c>
      <c r="EG547">
        <v>28291.5</v>
      </c>
      <c r="EH547">
        <v>27402.3</v>
      </c>
      <c r="EI547">
        <v>31391.1</v>
      </c>
      <c r="EJ547">
        <v>30253.4</v>
      </c>
      <c r="EK547">
        <v>38440.2</v>
      </c>
      <c r="EL547">
        <v>36876.3</v>
      </c>
      <c r="EM547">
        <v>43998.7</v>
      </c>
      <c r="EN547">
        <v>42244.3</v>
      </c>
      <c r="EO547">
        <v>2.10505</v>
      </c>
      <c r="EP547">
        <v>1.83145</v>
      </c>
      <c r="EQ547">
        <v>0.0165552</v>
      </c>
      <c r="ER547">
        <v>0</v>
      </c>
      <c r="ES547">
        <v>24.7576</v>
      </c>
      <c r="ET547">
        <v>999.9</v>
      </c>
      <c r="EU547">
        <v>70</v>
      </c>
      <c r="EV547">
        <v>26.5</v>
      </c>
      <c r="EW547">
        <v>24.9418</v>
      </c>
      <c r="EX547">
        <v>61.5001</v>
      </c>
      <c r="EY547">
        <v>24.2788</v>
      </c>
      <c r="EZ547">
        <v>1</v>
      </c>
      <c r="FA547">
        <v>0.0769309</v>
      </c>
      <c r="FB547">
        <v>2.06986</v>
      </c>
      <c r="FC547">
        <v>20.1869</v>
      </c>
      <c r="FD547">
        <v>5.21669</v>
      </c>
      <c r="FE547">
        <v>11.998</v>
      </c>
      <c r="FF547">
        <v>4.96345</v>
      </c>
      <c r="FG547">
        <v>3.29573</v>
      </c>
      <c r="FH547">
        <v>9999</v>
      </c>
      <c r="FI547">
        <v>9999</v>
      </c>
      <c r="FJ547">
        <v>9999</v>
      </c>
      <c r="FK547">
        <v>149.4</v>
      </c>
      <c r="FL547">
        <v>4.97095</v>
      </c>
      <c r="FM547">
        <v>1.86768</v>
      </c>
      <c r="FN547">
        <v>1.85904</v>
      </c>
      <c r="FO547">
        <v>1.86521</v>
      </c>
      <c r="FP547">
        <v>1.8631</v>
      </c>
      <c r="FQ547">
        <v>1.86447</v>
      </c>
      <c r="FR547">
        <v>1.85989</v>
      </c>
      <c r="FS547">
        <v>1.86401</v>
      </c>
      <c r="FT547">
        <v>0</v>
      </c>
      <c r="FU547">
        <v>0</v>
      </c>
      <c r="FV547">
        <v>0</v>
      </c>
      <c r="FW547">
        <v>0</v>
      </c>
      <c r="FX547" t="s">
        <v>364</v>
      </c>
      <c r="FY547" t="s">
        <v>365</v>
      </c>
      <c r="FZ547" t="s">
        <v>366</v>
      </c>
      <c r="GA547" t="s">
        <v>366</v>
      </c>
      <c r="GB547" t="s">
        <v>366</v>
      </c>
      <c r="GC547" t="s">
        <v>366</v>
      </c>
      <c r="GD547">
        <v>0</v>
      </c>
      <c r="GE547">
        <v>100</v>
      </c>
      <c r="GF547">
        <v>100</v>
      </c>
      <c r="GG547">
        <v>-7.108</v>
      </c>
      <c r="GH547">
        <v>-0.0902</v>
      </c>
      <c r="GI547">
        <v>-2.868309889394353</v>
      </c>
      <c r="GJ547">
        <v>-0.006773961979547998</v>
      </c>
      <c r="GK547">
        <v>-8.296070481250098E-08</v>
      </c>
      <c r="GL547">
        <v>3.322967193956903E-10</v>
      </c>
      <c r="GM547">
        <v>-0.07871069313407227</v>
      </c>
      <c r="GN547">
        <v>-0.00208336341840114</v>
      </c>
      <c r="GO547">
        <v>8.801746095907445E-05</v>
      </c>
      <c r="GP547">
        <v>-2.677693255255651E-07</v>
      </c>
      <c r="GQ547">
        <v>3</v>
      </c>
      <c r="GR547">
        <v>2052</v>
      </c>
      <c r="GS547">
        <v>2</v>
      </c>
      <c r="GT547">
        <v>18</v>
      </c>
      <c r="GU547">
        <v>84.8</v>
      </c>
      <c r="GV547">
        <v>84.7</v>
      </c>
      <c r="GW547">
        <v>1.63574</v>
      </c>
      <c r="GX547">
        <v>2.38037</v>
      </c>
      <c r="GY547">
        <v>1.44897</v>
      </c>
      <c r="GZ547">
        <v>2.32056</v>
      </c>
      <c r="HA547">
        <v>1.55151</v>
      </c>
      <c r="HB547">
        <v>2.27173</v>
      </c>
      <c r="HC547">
        <v>32.1124</v>
      </c>
      <c r="HD547">
        <v>14.1408</v>
      </c>
      <c r="HE547">
        <v>18</v>
      </c>
      <c r="HF547">
        <v>595.146</v>
      </c>
      <c r="HG547">
        <v>422.922</v>
      </c>
      <c r="HH547">
        <v>21.6989</v>
      </c>
      <c r="HI547">
        <v>27.9247</v>
      </c>
      <c r="HJ547">
        <v>30.0012</v>
      </c>
      <c r="HK547">
        <v>27.8683</v>
      </c>
      <c r="HL547">
        <v>27.7988</v>
      </c>
      <c r="HM547">
        <v>32.7863</v>
      </c>
      <c r="HN547">
        <v>48.7955</v>
      </c>
      <c r="HO547">
        <v>0</v>
      </c>
      <c r="HP547">
        <v>21.6529</v>
      </c>
      <c r="HQ547">
        <v>677.045</v>
      </c>
      <c r="HR547">
        <v>14.5092</v>
      </c>
      <c r="HS547">
        <v>99.6249</v>
      </c>
      <c r="HT547">
        <v>100.945</v>
      </c>
    </row>
    <row r="548" spans="1:228">
      <c r="A548">
        <v>532</v>
      </c>
      <c r="B548">
        <v>1728496044.6</v>
      </c>
      <c r="C548">
        <v>5107.099999904633</v>
      </c>
      <c r="D548" t="s">
        <v>1435</v>
      </c>
      <c r="E548" t="s">
        <v>1436</v>
      </c>
      <c r="F548">
        <v>5</v>
      </c>
      <c r="G548" t="s">
        <v>357</v>
      </c>
      <c r="H548" t="s">
        <v>1090</v>
      </c>
      <c r="I548" t="s">
        <v>359</v>
      </c>
      <c r="J548" t="s">
        <v>1330</v>
      </c>
      <c r="K548">
        <v>1728496037.1</v>
      </c>
      <c r="L548">
        <f>(M548)/1000</f>
        <v>0</v>
      </c>
      <c r="M548">
        <f>IF(BH548, AP548, AJ548)</f>
        <v>0</v>
      </c>
      <c r="N548">
        <f>IF(BH548, AK548, AI548)</f>
        <v>0</v>
      </c>
      <c r="O548">
        <f>BJ548 - IF(AW548&gt;1, N548*BD548*100.0/(AY548), 0)</f>
        <v>0</v>
      </c>
      <c r="P548">
        <f>((V548-L548/2)*O548-N548)/(V548+L548/2)</f>
        <v>0</v>
      </c>
      <c r="Q548">
        <f>P548*(BQ548+BR548)/1000.0</f>
        <v>0</v>
      </c>
      <c r="R548">
        <f>(BJ548 - IF(AW548&gt;1, N548*BD548*100.0/(AY548), 0))*(BQ548+BR548)/1000.0</f>
        <v>0</v>
      </c>
      <c r="S548">
        <f>2.0/((1/U548-1/T548)+SIGN(U548)*SQRT((1/U548-1/T548)*(1/U548-1/T548) + 4*BE548/((BE548+1)*(BE548+1))*(2*1/U548*1/T548-1/T548*1/T548)))</f>
        <v>0</v>
      </c>
      <c r="T548">
        <f>IF(LEFT(BF548,1)&lt;&gt;"0",IF(LEFT(BF548,1)="1",3.0,BG548),$D$5+$E$5*(BX548*BQ548/($K$5*1000))+$F$5*(BX548*BQ548/($K$5*1000))*MAX(MIN(BD548,$J$5),$I$5)*MAX(MIN(BD548,$J$5),$I$5)+$G$5*MAX(MIN(BD548,$J$5),$I$5)*(BX548*BQ548/($K$5*1000))+$H$5*(BX548*BQ548/($K$5*1000))*(BX548*BQ548/($K$5*1000)))</f>
        <v>0</v>
      </c>
      <c r="U548">
        <f>L548*(1000-(1000*0.61365*exp(17.502*Y548/(240.97+Y548))/(BQ548+BR548)+BL548)/2)/(1000*0.61365*exp(17.502*Y548/(240.97+Y548))/(BQ548+BR548)-BL548)</f>
        <v>0</v>
      </c>
      <c r="V548">
        <f>1/((BE548+1)/(S548/1.6)+1/(T548/1.37)) + BE548/((BE548+1)/(S548/1.6) + BE548/(T548/1.37))</f>
        <v>0</v>
      </c>
      <c r="W548">
        <f>(AZ548*BC548)</f>
        <v>0</v>
      </c>
      <c r="X548">
        <f>(BS548+(W548+2*0.95*5.67E-8*(((BS548+$B$7)+273)^4-(BS548+273)^4)-44100*L548)/(1.84*29.3*T548+8*0.95*5.67E-8*(BS548+273)^3))</f>
        <v>0</v>
      </c>
      <c r="Y548">
        <f>($C$7*BT548+$D$7*BU548+$E$7*X548)</f>
        <v>0</v>
      </c>
      <c r="Z548">
        <f>0.61365*exp(17.502*Y548/(240.97+Y548))</f>
        <v>0</v>
      </c>
      <c r="AA548">
        <f>(AB548/AC548*100)</f>
        <v>0</v>
      </c>
      <c r="AB548">
        <f>BL548*(BQ548+BR548)/1000</f>
        <v>0</v>
      </c>
      <c r="AC548">
        <f>0.61365*exp(17.502*BS548/(240.97+BS548))</f>
        <v>0</v>
      </c>
      <c r="AD548">
        <f>(Z548-BL548*(BQ548+BR548)/1000)</f>
        <v>0</v>
      </c>
      <c r="AE548">
        <f>(-L548*44100)</f>
        <v>0</v>
      </c>
      <c r="AF548">
        <f>2*29.3*T548*0.92*(BS548-Y548)</f>
        <v>0</v>
      </c>
      <c r="AG548">
        <f>2*0.95*5.67E-8*(((BS548+$B$7)+273)^4-(Y548+273)^4)</f>
        <v>0</v>
      </c>
      <c r="AH548">
        <f>W548+AG548+AE548+AF548</f>
        <v>0</v>
      </c>
      <c r="AI548">
        <f>BP548*AW548*(BK548-BJ548*(1000-AW548*BM548)/(1000-AW548*BL548))/(100*BD548)</f>
        <v>0</v>
      </c>
      <c r="AJ548">
        <f>1000*BP548*AW548*(BL548-BM548)/(100*BD548*(1000-AW548*BL548))</f>
        <v>0</v>
      </c>
      <c r="AK548">
        <f>(AL548 - AM548 - BQ548*1E3/(8.314*(BS548+273.15)) * AO548/BP548 * AN548) * BP548/(100*BD548) * (1000 - BM548)/1000</f>
        <v>0</v>
      </c>
      <c r="AL548">
        <v>676.6670566970752</v>
      </c>
      <c r="AM548">
        <v>648.1106303030305</v>
      </c>
      <c r="AN548">
        <v>2.48372301347408</v>
      </c>
      <c r="AO548">
        <v>66.78338051299083</v>
      </c>
      <c r="AP548">
        <f>(AR548 - AQ548 + BQ548*1E3/(8.314*(BS548+273.15)) * AT548/BP548 * AS548) * BP548/(100*BD548) * 1000/(1000 - AR548)</f>
        <v>0</v>
      </c>
      <c r="AQ548">
        <v>14.57675030748041</v>
      </c>
      <c r="AR548">
        <v>16.61345393939393</v>
      </c>
      <c r="AS548">
        <v>-2.495784335870019E-05</v>
      </c>
      <c r="AT548">
        <v>79.57190489218569</v>
      </c>
      <c r="AU548">
        <v>0</v>
      </c>
      <c r="AV548">
        <v>0</v>
      </c>
      <c r="AW548">
        <f>IF(AU548*$H$13&gt;=AY548,1.0,(AY548/(AY548-AU548*$H$13)))</f>
        <v>0</v>
      </c>
      <c r="AX548">
        <f>(AW548-1)*100</f>
        <v>0</v>
      </c>
      <c r="AY548">
        <f>MAX(0,($B$13+$C$13*BX548)/(1+$D$13*BX548)*BQ548/(BS548+273)*$E$13)</f>
        <v>0</v>
      </c>
      <c r="AZ548">
        <f>$B$11*BY548+$C$11*BZ548+$F$11*CK548*(1-CN548)</f>
        <v>0</v>
      </c>
      <c r="BA548">
        <f>AZ548*BB548</f>
        <v>0</v>
      </c>
      <c r="BB548">
        <f>($B$11*$D$9+$C$11*$D$9+$F$11*((CX548+CP548)/MAX(CX548+CP548+CY548, 0.1)*$I$9+CY548/MAX(CX548+CP548+CY548, 0.1)*$J$9))/($B$11+$C$11+$F$11)</f>
        <v>0</v>
      </c>
      <c r="BC548">
        <f>($B$11*$K$9+$C$11*$K$9+$F$11*((CX548+CP548)/MAX(CX548+CP548+CY548, 0.1)*$P$9+CY548/MAX(CX548+CP548+CY548, 0.1)*$Q$9))/($B$11+$C$11+$F$11)</f>
        <v>0</v>
      </c>
      <c r="BD548">
        <v>6</v>
      </c>
      <c r="BE548">
        <v>0.5</v>
      </c>
      <c r="BF548" t="s">
        <v>361</v>
      </c>
      <c r="BG548">
        <v>2</v>
      </c>
      <c r="BH548" t="b">
        <v>1</v>
      </c>
      <c r="BI548">
        <v>1728496037.1</v>
      </c>
      <c r="BJ548">
        <v>620.1478148148148</v>
      </c>
      <c r="BK548">
        <v>654.129</v>
      </c>
      <c r="BL548">
        <v>16.61866666666667</v>
      </c>
      <c r="BM548">
        <v>14.57127777777778</v>
      </c>
      <c r="BN548">
        <v>627.2153703703704</v>
      </c>
      <c r="BO548">
        <v>16.70886296296296</v>
      </c>
      <c r="BP548">
        <v>600.0216296296296</v>
      </c>
      <c r="BQ548">
        <v>97.52896666666666</v>
      </c>
      <c r="BR548">
        <v>0.100011762962963</v>
      </c>
      <c r="BS548">
        <v>25.33507037037037</v>
      </c>
      <c r="BT548">
        <v>25.01935555555556</v>
      </c>
      <c r="BU548">
        <v>999.9000000000001</v>
      </c>
      <c r="BV548">
        <v>0</v>
      </c>
      <c r="BW548">
        <v>0</v>
      </c>
      <c r="BX548">
        <v>10011.71185185185</v>
      </c>
      <c r="BY548">
        <v>0</v>
      </c>
      <c r="BZ548">
        <v>93.26787037037039</v>
      </c>
      <c r="CA548">
        <v>-33.98124444444444</v>
      </c>
      <c r="CB548">
        <v>630.6278888888888</v>
      </c>
      <c r="CC548">
        <v>663.8014814814815</v>
      </c>
      <c r="CD548">
        <v>2.04739074074074</v>
      </c>
      <c r="CE548">
        <v>654.129</v>
      </c>
      <c r="CF548">
        <v>14.57127777777778</v>
      </c>
      <c r="CG548">
        <v>1.62080037037037</v>
      </c>
      <c r="CH548">
        <v>1.421121481481481</v>
      </c>
      <c r="CI548">
        <v>14.15801111111111</v>
      </c>
      <c r="CJ548">
        <v>12.1449</v>
      </c>
      <c r="CK548">
        <v>1599.998148148148</v>
      </c>
      <c r="CL548">
        <v>0.69202</v>
      </c>
      <c r="CM548">
        <v>0.30798</v>
      </c>
      <c r="CN548">
        <v>0</v>
      </c>
      <c r="CO548">
        <v>2.261903703703704</v>
      </c>
      <c r="CP548">
        <v>0</v>
      </c>
      <c r="CQ548">
        <v>8574.117407407406</v>
      </c>
      <c r="CR548">
        <v>13790.25555555555</v>
      </c>
      <c r="CS548">
        <v>37.38648148148148</v>
      </c>
      <c r="CT548">
        <v>38.625</v>
      </c>
      <c r="CU548">
        <v>37.937</v>
      </c>
      <c r="CV548">
        <v>37.00459259259259</v>
      </c>
      <c r="CW548">
        <v>36.812</v>
      </c>
      <c r="CX548">
        <v>1107.231481481481</v>
      </c>
      <c r="CY548">
        <v>492.7666666666667</v>
      </c>
      <c r="CZ548">
        <v>0</v>
      </c>
      <c r="DA548">
        <v>1728496101.4</v>
      </c>
      <c r="DB548">
        <v>0</v>
      </c>
      <c r="DC548">
        <v>1728490956.5</v>
      </c>
      <c r="DD548" t="s">
        <v>362</v>
      </c>
      <c r="DE548">
        <v>1728490952.5</v>
      </c>
      <c r="DF548">
        <v>1728490956.5</v>
      </c>
      <c r="DG548">
        <v>1</v>
      </c>
      <c r="DH548">
        <v>-0.065</v>
      </c>
      <c r="DI548">
        <v>-0.008</v>
      </c>
      <c r="DJ548">
        <v>-3.246</v>
      </c>
      <c r="DK548">
        <v>-0.091</v>
      </c>
      <c r="DL548">
        <v>52</v>
      </c>
      <c r="DM548">
        <v>15</v>
      </c>
      <c r="DN548">
        <v>0.25</v>
      </c>
      <c r="DO548">
        <v>0.13</v>
      </c>
      <c r="DP548">
        <v>-33.77653170731708</v>
      </c>
      <c r="DQ548">
        <v>-3.547620209059237</v>
      </c>
      <c r="DR548">
        <v>0.3616498740960247</v>
      </c>
      <c r="DS548">
        <v>0</v>
      </c>
      <c r="DT548">
        <v>2.054463414634146</v>
      </c>
      <c r="DU548">
        <v>-0.120169337979091</v>
      </c>
      <c r="DV548">
        <v>0.01202127536956897</v>
      </c>
      <c r="DW548">
        <v>0</v>
      </c>
      <c r="DX548">
        <v>0</v>
      </c>
      <c r="DY548">
        <v>2</v>
      </c>
      <c r="DZ548" t="s">
        <v>386</v>
      </c>
      <c r="EA548">
        <v>3.22963</v>
      </c>
      <c r="EB548">
        <v>2.70443</v>
      </c>
      <c r="EC548">
        <v>0.13848</v>
      </c>
      <c r="ED548">
        <v>0.142867</v>
      </c>
      <c r="EE548">
        <v>0.08590540000000001</v>
      </c>
      <c r="EF548">
        <v>0.078266</v>
      </c>
      <c r="EG548">
        <v>28231.2</v>
      </c>
      <c r="EH548">
        <v>27343.3</v>
      </c>
      <c r="EI548">
        <v>31391.2</v>
      </c>
      <c r="EJ548">
        <v>30252.6</v>
      </c>
      <c r="EK548">
        <v>38441.5</v>
      </c>
      <c r="EL548">
        <v>36874.2</v>
      </c>
      <c r="EM548">
        <v>43998.9</v>
      </c>
      <c r="EN548">
        <v>42242.9</v>
      </c>
      <c r="EO548">
        <v>2.1054</v>
      </c>
      <c r="EP548">
        <v>1.83132</v>
      </c>
      <c r="EQ548">
        <v>0.0163466</v>
      </c>
      <c r="ER548">
        <v>0</v>
      </c>
      <c r="ES548">
        <v>24.7607</v>
      </c>
      <c r="ET548">
        <v>999.9</v>
      </c>
      <c r="EU548">
        <v>70</v>
      </c>
      <c r="EV548">
        <v>26.5</v>
      </c>
      <c r="EW548">
        <v>24.9441</v>
      </c>
      <c r="EX548">
        <v>61.4501</v>
      </c>
      <c r="EY548">
        <v>24.2348</v>
      </c>
      <c r="EZ548">
        <v>1</v>
      </c>
      <c r="FA548">
        <v>0.07814790000000001</v>
      </c>
      <c r="FB548">
        <v>2.26563</v>
      </c>
      <c r="FC548">
        <v>20.1841</v>
      </c>
      <c r="FD548">
        <v>5.21714</v>
      </c>
      <c r="FE548">
        <v>11.998</v>
      </c>
      <c r="FF548">
        <v>4.9635</v>
      </c>
      <c r="FG548">
        <v>3.29573</v>
      </c>
      <c r="FH548">
        <v>9999</v>
      </c>
      <c r="FI548">
        <v>9999</v>
      </c>
      <c r="FJ548">
        <v>9999</v>
      </c>
      <c r="FK548">
        <v>149.4</v>
      </c>
      <c r="FL548">
        <v>4.97093</v>
      </c>
      <c r="FM548">
        <v>1.86769</v>
      </c>
      <c r="FN548">
        <v>1.85904</v>
      </c>
      <c r="FO548">
        <v>1.86522</v>
      </c>
      <c r="FP548">
        <v>1.8631</v>
      </c>
      <c r="FQ548">
        <v>1.86447</v>
      </c>
      <c r="FR548">
        <v>1.85989</v>
      </c>
      <c r="FS548">
        <v>1.86401</v>
      </c>
      <c r="FT548">
        <v>0</v>
      </c>
      <c r="FU548">
        <v>0</v>
      </c>
      <c r="FV548">
        <v>0</v>
      </c>
      <c r="FW548">
        <v>0</v>
      </c>
      <c r="FX548" t="s">
        <v>364</v>
      </c>
      <c r="FY548" t="s">
        <v>365</v>
      </c>
      <c r="FZ548" t="s">
        <v>366</v>
      </c>
      <c r="GA548" t="s">
        <v>366</v>
      </c>
      <c r="GB548" t="s">
        <v>366</v>
      </c>
      <c r="GC548" t="s">
        <v>366</v>
      </c>
      <c r="GD548">
        <v>0</v>
      </c>
      <c r="GE548">
        <v>100</v>
      </c>
      <c r="GF548">
        <v>100</v>
      </c>
      <c r="GG548">
        <v>-7.188</v>
      </c>
      <c r="GH548">
        <v>-0.0902</v>
      </c>
      <c r="GI548">
        <v>-2.868309889394353</v>
      </c>
      <c r="GJ548">
        <v>-0.006773961979547998</v>
      </c>
      <c r="GK548">
        <v>-8.296070481250098E-08</v>
      </c>
      <c r="GL548">
        <v>3.322967193956903E-10</v>
      </c>
      <c r="GM548">
        <v>-0.07871069313407227</v>
      </c>
      <c r="GN548">
        <v>-0.00208336341840114</v>
      </c>
      <c r="GO548">
        <v>8.801746095907445E-05</v>
      </c>
      <c r="GP548">
        <v>-2.677693255255651E-07</v>
      </c>
      <c r="GQ548">
        <v>3</v>
      </c>
      <c r="GR548">
        <v>2052</v>
      </c>
      <c r="GS548">
        <v>2</v>
      </c>
      <c r="GT548">
        <v>18</v>
      </c>
      <c r="GU548">
        <v>84.90000000000001</v>
      </c>
      <c r="GV548">
        <v>84.8</v>
      </c>
      <c r="GW548">
        <v>1.66016</v>
      </c>
      <c r="GX548">
        <v>2.39136</v>
      </c>
      <c r="GY548">
        <v>1.44897</v>
      </c>
      <c r="GZ548">
        <v>2.32056</v>
      </c>
      <c r="HA548">
        <v>1.55151</v>
      </c>
      <c r="HB548">
        <v>2.23145</v>
      </c>
      <c r="HC548">
        <v>32.1344</v>
      </c>
      <c r="HD548">
        <v>14.1495</v>
      </c>
      <c r="HE548">
        <v>18</v>
      </c>
      <c r="HF548">
        <v>595.462</v>
      </c>
      <c r="HG548">
        <v>422.897</v>
      </c>
      <c r="HH548">
        <v>21.6723</v>
      </c>
      <c r="HI548">
        <v>27.9317</v>
      </c>
      <c r="HJ548">
        <v>30.0012</v>
      </c>
      <c r="HK548">
        <v>27.8753</v>
      </c>
      <c r="HL548">
        <v>27.8054</v>
      </c>
      <c r="HM548">
        <v>33.2542</v>
      </c>
      <c r="HN548">
        <v>48.7955</v>
      </c>
      <c r="HO548">
        <v>0</v>
      </c>
      <c r="HP548">
        <v>21.6251</v>
      </c>
      <c r="HQ548">
        <v>692.071</v>
      </c>
      <c r="HR548">
        <v>14.5092</v>
      </c>
      <c r="HS548">
        <v>99.6255</v>
      </c>
      <c r="HT548">
        <v>100.941</v>
      </c>
    </row>
    <row r="549" spans="1:228">
      <c r="A549">
        <v>533</v>
      </c>
      <c r="B549">
        <v>1728496049.6</v>
      </c>
      <c r="C549">
        <v>5112.099999904633</v>
      </c>
      <c r="D549" t="s">
        <v>1437</v>
      </c>
      <c r="E549" t="s">
        <v>1438</v>
      </c>
      <c r="F549">
        <v>5</v>
      </c>
      <c r="G549" t="s">
        <v>357</v>
      </c>
      <c r="H549" t="s">
        <v>1090</v>
      </c>
      <c r="I549" t="s">
        <v>359</v>
      </c>
      <c r="J549" t="s">
        <v>1330</v>
      </c>
      <c r="K549">
        <v>1728496041.814285</v>
      </c>
      <c r="L549">
        <f>(M549)/1000</f>
        <v>0</v>
      </c>
      <c r="M549">
        <f>IF(BH549, AP549, AJ549)</f>
        <v>0</v>
      </c>
      <c r="N549">
        <f>IF(BH549, AK549, AI549)</f>
        <v>0</v>
      </c>
      <c r="O549">
        <f>BJ549 - IF(AW549&gt;1, N549*BD549*100.0/(AY549), 0)</f>
        <v>0</v>
      </c>
      <c r="P549">
        <f>((V549-L549/2)*O549-N549)/(V549+L549/2)</f>
        <v>0</v>
      </c>
      <c r="Q549">
        <f>P549*(BQ549+BR549)/1000.0</f>
        <v>0</v>
      </c>
      <c r="R549">
        <f>(BJ549 - IF(AW549&gt;1, N549*BD549*100.0/(AY549), 0))*(BQ549+BR549)/1000.0</f>
        <v>0</v>
      </c>
      <c r="S549">
        <f>2.0/((1/U549-1/T549)+SIGN(U549)*SQRT((1/U549-1/T549)*(1/U549-1/T549) + 4*BE549/((BE549+1)*(BE549+1))*(2*1/U549*1/T549-1/T549*1/T549)))</f>
        <v>0</v>
      </c>
      <c r="T549">
        <f>IF(LEFT(BF549,1)&lt;&gt;"0",IF(LEFT(BF549,1)="1",3.0,BG549),$D$5+$E$5*(BX549*BQ549/($K$5*1000))+$F$5*(BX549*BQ549/($K$5*1000))*MAX(MIN(BD549,$J$5),$I$5)*MAX(MIN(BD549,$J$5),$I$5)+$G$5*MAX(MIN(BD549,$J$5),$I$5)*(BX549*BQ549/($K$5*1000))+$H$5*(BX549*BQ549/($K$5*1000))*(BX549*BQ549/($K$5*1000)))</f>
        <v>0</v>
      </c>
      <c r="U549">
        <f>L549*(1000-(1000*0.61365*exp(17.502*Y549/(240.97+Y549))/(BQ549+BR549)+BL549)/2)/(1000*0.61365*exp(17.502*Y549/(240.97+Y549))/(BQ549+BR549)-BL549)</f>
        <v>0</v>
      </c>
      <c r="V549">
        <f>1/((BE549+1)/(S549/1.6)+1/(T549/1.37)) + BE549/((BE549+1)/(S549/1.6) + BE549/(T549/1.37))</f>
        <v>0</v>
      </c>
      <c r="W549">
        <f>(AZ549*BC549)</f>
        <v>0</v>
      </c>
      <c r="X549">
        <f>(BS549+(W549+2*0.95*5.67E-8*(((BS549+$B$7)+273)^4-(BS549+273)^4)-44100*L549)/(1.84*29.3*T549+8*0.95*5.67E-8*(BS549+273)^3))</f>
        <v>0</v>
      </c>
      <c r="Y549">
        <f>($C$7*BT549+$D$7*BU549+$E$7*X549)</f>
        <v>0</v>
      </c>
      <c r="Z549">
        <f>0.61365*exp(17.502*Y549/(240.97+Y549))</f>
        <v>0</v>
      </c>
      <c r="AA549">
        <f>(AB549/AC549*100)</f>
        <v>0</v>
      </c>
      <c r="AB549">
        <f>BL549*(BQ549+BR549)/1000</f>
        <v>0</v>
      </c>
      <c r="AC549">
        <f>0.61365*exp(17.502*BS549/(240.97+BS549))</f>
        <v>0</v>
      </c>
      <c r="AD549">
        <f>(Z549-BL549*(BQ549+BR549)/1000)</f>
        <v>0</v>
      </c>
      <c r="AE549">
        <f>(-L549*44100)</f>
        <v>0</v>
      </c>
      <c r="AF549">
        <f>2*29.3*T549*0.92*(BS549-Y549)</f>
        <v>0</v>
      </c>
      <c r="AG549">
        <f>2*0.95*5.67E-8*(((BS549+$B$7)+273)^4-(Y549+273)^4)</f>
        <v>0</v>
      </c>
      <c r="AH549">
        <f>W549+AG549+AE549+AF549</f>
        <v>0</v>
      </c>
      <c r="AI549">
        <f>BP549*AW549*(BK549-BJ549*(1000-AW549*BM549)/(1000-AW549*BL549))/(100*BD549)</f>
        <v>0</v>
      </c>
      <c r="AJ549">
        <f>1000*BP549*AW549*(BL549-BM549)/(100*BD549*(1000-AW549*BL549))</f>
        <v>0</v>
      </c>
      <c r="AK549">
        <f>(AL549 - AM549 - BQ549*1E3/(8.314*(BS549+273.15)) * AO549/BP549 * AN549) * BP549/(100*BD549) * (1000 - BM549)/1000</f>
        <v>0</v>
      </c>
      <c r="AL549">
        <v>689.4227474573106</v>
      </c>
      <c r="AM549">
        <v>660.6302363636363</v>
      </c>
      <c r="AN549">
        <v>2.505430497668947</v>
      </c>
      <c r="AO549">
        <v>66.78338051299083</v>
      </c>
      <c r="AP549">
        <f>(AR549 - AQ549 + BQ549*1E3/(8.314*(BS549+273.15)) * AT549/BP549 * AS549) * BP549/(100*BD549) * 1000/(1000 - AR549)</f>
        <v>0</v>
      </c>
      <c r="AQ549">
        <v>14.58534886718597</v>
      </c>
      <c r="AR549">
        <v>16.60506787878787</v>
      </c>
      <c r="AS549">
        <v>-4.344420057104085E-05</v>
      </c>
      <c r="AT549">
        <v>79.57190489218569</v>
      </c>
      <c r="AU549">
        <v>0</v>
      </c>
      <c r="AV549">
        <v>0</v>
      </c>
      <c r="AW549">
        <f>IF(AU549*$H$13&gt;=AY549,1.0,(AY549/(AY549-AU549*$H$13)))</f>
        <v>0</v>
      </c>
      <c r="AX549">
        <f>(AW549-1)*100</f>
        <v>0</v>
      </c>
      <c r="AY549">
        <f>MAX(0,($B$13+$C$13*BX549)/(1+$D$13*BX549)*BQ549/(BS549+273)*$E$13)</f>
        <v>0</v>
      </c>
      <c r="AZ549">
        <f>$B$11*BY549+$C$11*BZ549+$F$11*CK549*(1-CN549)</f>
        <v>0</v>
      </c>
      <c r="BA549">
        <f>AZ549*BB549</f>
        <v>0</v>
      </c>
      <c r="BB549">
        <f>($B$11*$D$9+$C$11*$D$9+$F$11*((CX549+CP549)/MAX(CX549+CP549+CY549, 0.1)*$I$9+CY549/MAX(CX549+CP549+CY549, 0.1)*$J$9))/($B$11+$C$11+$F$11)</f>
        <v>0</v>
      </c>
      <c r="BC549">
        <f>($B$11*$K$9+$C$11*$K$9+$F$11*((CX549+CP549)/MAX(CX549+CP549+CY549, 0.1)*$P$9+CY549/MAX(CX549+CP549+CY549, 0.1)*$Q$9))/($B$11+$C$11+$F$11)</f>
        <v>0</v>
      </c>
      <c r="BD549">
        <v>6</v>
      </c>
      <c r="BE549">
        <v>0.5</v>
      </c>
      <c r="BF549" t="s">
        <v>361</v>
      </c>
      <c r="BG549">
        <v>2</v>
      </c>
      <c r="BH549" t="b">
        <v>1</v>
      </c>
      <c r="BI549">
        <v>1728496041.814285</v>
      </c>
      <c r="BJ549">
        <v>631.7406071428571</v>
      </c>
      <c r="BK549">
        <v>665.9758928571429</v>
      </c>
      <c r="BL549">
        <v>16.61525714285714</v>
      </c>
      <c r="BM549">
        <v>14.57825357142857</v>
      </c>
      <c r="BN549">
        <v>638.8838928571429</v>
      </c>
      <c r="BO549">
        <v>16.70545357142857</v>
      </c>
      <c r="BP549">
        <v>599.9977857142858</v>
      </c>
      <c r="BQ549">
        <v>97.52968571428572</v>
      </c>
      <c r="BR549">
        <v>0.09992747857142857</v>
      </c>
      <c r="BS549">
        <v>25.34132142857143</v>
      </c>
      <c r="BT549">
        <v>25.02843571428572</v>
      </c>
      <c r="BU549">
        <v>999.9000000000002</v>
      </c>
      <c r="BV549">
        <v>0</v>
      </c>
      <c r="BW549">
        <v>0</v>
      </c>
      <c r="BX549">
        <v>10018.29785714286</v>
      </c>
      <c r="BY549">
        <v>0</v>
      </c>
      <c r="BZ549">
        <v>93.16526785714288</v>
      </c>
      <c r="CA549">
        <v>-34.23523571428571</v>
      </c>
      <c r="CB549">
        <v>642.4144285714285</v>
      </c>
      <c r="CC549">
        <v>675.828357142857</v>
      </c>
      <c r="CD549">
        <v>2.037005</v>
      </c>
      <c r="CE549">
        <v>665.9758928571429</v>
      </c>
      <c r="CF549">
        <v>14.57825357142857</v>
      </c>
      <c r="CG549">
        <v>1.620480357142857</v>
      </c>
      <c r="CH549">
        <v>1.4218125</v>
      </c>
      <c r="CI549">
        <v>14.15495714285714</v>
      </c>
      <c r="CJ549">
        <v>12.15228214285714</v>
      </c>
      <c r="CK549">
        <v>1600</v>
      </c>
      <c r="CL549">
        <v>0.6920204285714285</v>
      </c>
      <c r="CM549">
        <v>0.3079795714285715</v>
      </c>
      <c r="CN549">
        <v>0</v>
      </c>
      <c r="CO549">
        <v>2.270810714285715</v>
      </c>
      <c r="CP549">
        <v>0</v>
      </c>
      <c r="CQ549">
        <v>8589.107857142857</v>
      </c>
      <c r="CR549">
        <v>13790.275</v>
      </c>
      <c r="CS549">
        <v>37.38607142857143</v>
      </c>
      <c r="CT549">
        <v>38.625</v>
      </c>
      <c r="CU549">
        <v>37.937</v>
      </c>
      <c r="CV549">
        <v>37.00442857142857</v>
      </c>
      <c r="CW549">
        <v>36.812</v>
      </c>
      <c r="CX549">
        <v>1107.233928571429</v>
      </c>
      <c r="CY549">
        <v>492.7660714285715</v>
      </c>
      <c r="CZ549">
        <v>0</v>
      </c>
      <c r="DA549">
        <v>1728496106.2</v>
      </c>
      <c r="DB549">
        <v>0</v>
      </c>
      <c r="DC549">
        <v>1728490956.5</v>
      </c>
      <c r="DD549" t="s">
        <v>362</v>
      </c>
      <c r="DE549">
        <v>1728490952.5</v>
      </c>
      <c r="DF549">
        <v>1728490956.5</v>
      </c>
      <c r="DG549">
        <v>1</v>
      </c>
      <c r="DH549">
        <v>-0.065</v>
      </c>
      <c r="DI549">
        <v>-0.008</v>
      </c>
      <c r="DJ549">
        <v>-3.246</v>
      </c>
      <c r="DK549">
        <v>-0.091</v>
      </c>
      <c r="DL549">
        <v>52</v>
      </c>
      <c r="DM549">
        <v>15</v>
      </c>
      <c r="DN549">
        <v>0.25</v>
      </c>
      <c r="DO549">
        <v>0.13</v>
      </c>
      <c r="DP549">
        <v>-34.04651951219512</v>
      </c>
      <c r="DQ549">
        <v>-3.204599999999993</v>
      </c>
      <c r="DR549">
        <v>0.3309341075224997</v>
      </c>
      <c r="DS549">
        <v>0</v>
      </c>
      <c r="DT549">
        <v>2.043614390243902</v>
      </c>
      <c r="DU549">
        <v>-0.1294582578397176</v>
      </c>
      <c r="DV549">
        <v>0.01291144662291915</v>
      </c>
      <c r="DW549">
        <v>0</v>
      </c>
      <c r="DX549">
        <v>0</v>
      </c>
      <c r="DY549">
        <v>2</v>
      </c>
      <c r="DZ549" t="s">
        <v>386</v>
      </c>
      <c r="EA549">
        <v>3.22941</v>
      </c>
      <c r="EB549">
        <v>2.70454</v>
      </c>
      <c r="EC549">
        <v>0.140316</v>
      </c>
      <c r="ED549">
        <v>0.144689</v>
      </c>
      <c r="EE549">
        <v>0.0858744</v>
      </c>
      <c r="EF549">
        <v>0.0782299</v>
      </c>
      <c r="EG549">
        <v>28170.7</v>
      </c>
      <c r="EH549">
        <v>27284.7</v>
      </c>
      <c r="EI549">
        <v>31390.9</v>
      </c>
      <c r="EJ549">
        <v>30252.1</v>
      </c>
      <c r="EK549">
        <v>38442.4</v>
      </c>
      <c r="EL549">
        <v>36875</v>
      </c>
      <c r="EM549">
        <v>43998.4</v>
      </c>
      <c r="EN549">
        <v>42242.1</v>
      </c>
      <c r="EO549">
        <v>2.10512</v>
      </c>
      <c r="EP549">
        <v>1.8311</v>
      </c>
      <c r="EQ549">
        <v>0.0166036</v>
      </c>
      <c r="ER549">
        <v>0</v>
      </c>
      <c r="ES549">
        <v>24.7639</v>
      </c>
      <c r="ET549">
        <v>999.9</v>
      </c>
      <c r="EU549">
        <v>70</v>
      </c>
      <c r="EV549">
        <v>26.5</v>
      </c>
      <c r="EW549">
        <v>24.9446</v>
      </c>
      <c r="EX549">
        <v>60.2901</v>
      </c>
      <c r="EY549">
        <v>24.6715</v>
      </c>
      <c r="EZ549">
        <v>1</v>
      </c>
      <c r="FA549">
        <v>0.07926320000000001</v>
      </c>
      <c r="FB549">
        <v>2.35545</v>
      </c>
      <c r="FC549">
        <v>20.1829</v>
      </c>
      <c r="FD549">
        <v>5.21714</v>
      </c>
      <c r="FE549">
        <v>11.998</v>
      </c>
      <c r="FF549">
        <v>4.96325</v>
      </c>
      <c r="FG549">
        <v>3.29568</v>
      </c>
      <c r="FH549">
        <v>9999</v>
      </c>
      <c r="FI549">
        <v>9999</v>
      </c>
      <c r="FJ549">
        <v>9999</v>
      </c>
      <c r="FK549">
        <v>149.4</v>
      </c>
      <c r="FL549">
        <v>4.97093</v>
      </c>
      <c r="FM549">
        <v>1.86768</v>
      </c>
      <c r="FN549">
        <v>1.85903</v>
      </c>
      <c r="FO549">
        <v>1.86521</v>
      </c>
      <c r="FP549">
        <v>1.8631</v>
      </c>
      <c r="FQ549">
        <v>1.86447</v>
      </c>
      <c r="FR549">
        <v>1.85989</v>
      </c>
      <c r="FS549">
        <v>1.86402</v>
      </c>
      <c r="FT549">
        <v>0</v>
      </c>
      <c r="FU549">
        <v>0</v>
      </c>
      <c r="FV549">
        <v>0</v>
      </c>
      <c r="FW549">
        <v>0</v>
      </c>
      <c r="FX549" t="s">
        <v>364</v>
      </c>
      <c r="FY549" t="s">
        <v>365</v>
      </c>
      <c r="FZ549" t="s">
        <v>366</v>
      </c>
      <c r="GA549" t="s">
        <v>366</v>
      </c>
      <c r="GB549" t="s">
        <v>366</v>
      </c>
      <c r="GC549" t="s">
        <v>366</v>
      </c>
      <c r="GD549">
        <v>0</v>
      </c>
      <c r="GE549">
        <v>100</v>
      </c>
      <c r="GF549">
        <v>100</v>
      </c>
      <c r="GG549">
        <v>-7.268</v>
      </c>
      <c r="GH549">
        <v>-0.0902</v>
      </c>
      <c r="GI549">
        <v>-2.868309889394353</v>
      </c>
      <c r="GJ549">
        <v>-0.006773961979547998</v>
      </c>
      <c r="GK549">
        <v>-8.296070481250098E-08</v>
      </c>
      <c r="GL549">
        <v>3.322967193956903E-10</v>
      </c>
      <c r="GM549">
        <v>-0.07871069313407227</v>
      </c>
      <c r="GN549">
        <v>-0.00208336341840114</v>
      </c>
      <c r="GO549">
        <v>8.801746095907445E-05</v>
      </c>
      <c r="GP549">
        <v>-2.677693255255651E-07</v>
      </c>
      <c r="GQ549">
        <v>3</v>
      </c>
      <c r="GR549">
        <v>2052</v>
      </c>
      <c r="GS549">
        <v>2</v>
      </c>
      <c r="GT549">
        <v>18</v>
      </c>
      <c r="GU549">
        <v>85</v>
      </c>
      <c r="GV549">
        <v>84.90000000000001</v>
      </c>
      <c r="GW549">
        <v>1.68457</v>
      </c>
      <c r="GX549">
        <v>2.38281</v>
      </c>
      <c r="GY549">
        <v>1.44775</v>
      </c>
      <c r="GZ549">
        <v>2.32178</v>
      </c>
      <c r="HA549">
        <v>1.55151</v>
      </c>
      <c r="HB549">
        <v>2.37793</v>
      </c>
      <c r="HC549">
        <v>32.1564</v>
      </c>
      <c r="HD549">
        <v>14.1495</v>
      </c>
      <c r="HE549">
        <v>18</v>
      </c>
      <c r="HF549">
        <v>595.331</v>
      </c>
      <c r="HG549">
        <v>422.818</v>
      </c>
      <c r="HH549">
        <v>21.629</v>
      </c>
      <c r="HI549">
        <v>27.939</v>
      </c>
      <c r="HJ549">
        <v>30.0011</v>
      </c>
      <c r="HK549">
        <v>27.8817</v>
      </c>
      <c r="HL549">
        <v>27.8125</v>
      </c>
      <c r="HM549">
        <v>33.7749</v>
      </c>
      <c r="HN549">
        <v>49.0832</v>
      </c>
      <c r="HO549">
        <v>0</v>
      </c>
      <c r="HP549">
        <v>21.5971</v>
      </c>
      <c r="HQ549">
        <v>702.09</v>
      </c>
      <c r="HR549">
        <v>14.5092</v>
      </c>
      <c r="HS549">
        <v>99.62430000000001</v>
      </c>
      <c r="HT549">
        <v>100.939</v>
      </c>
    </row>
    <row r="550" spans="1:228">
      <c r="A550">
        <v>534</v>
      </c>
      <c r="B550">
        <v>1728496054.6</v>
      </c>
      <c r="C550">
        <v>5117.099999904633</v>
      </c>
      <c r="D550" t="s">
        <v>1439</v>
      </c>
      <c r="E550" t="s">
        <v>1440</v>
      </c>
      <c r="F550">
        <v>5</v>
      </c>
      <c r="G550" t="s">
        <v>357</v>
      </c>
      <c r="H550" t="s">
        <v>1090</v>
      </c>
      <c r="I550" t="s">
        <v>359</v>
      </c>
      <c r="J550" t="s">
        <v>1330</v>
      </c>
      <c r="K550">
        <v>1728496047.1</v>
      </c>
      <c r="L550">
        <f>(M550)/1000</f>
        <v>0</v>
      </c>
      <c r="M550">
        <f>IF(BH550, AP550, AJ550)</f>
        <v>0</v>
      </c>
      <c r="N550">
        <f>IF(BH550, AK550, AI550)</f>
        <v>0</v>
      </c>
      <c r="O550">
        <f>BJ550 - IF(AW550&gt;1, N550*BD550*100.0/(AY550), 0)</f>
        <v>0</v>
      </c>
      <c r="P550">
        <f>((V550-L550/2)*O550-N550)/(V550+L550/2)</f>
        <v>0</v>
      </c>
      <c r="Q550">
        <f>P550*(BQ550+BR550)/1000.0</f>
        <v>0</v>
      </c>
      <c r="R550">
        <f>(BJ550 - IF(AW550&gt;1, N550*BD550*100.0/(AY550), 0))*(BQ550+BR550)/1000.0</f>
        <v>0</v>
      </c>
      <c r="S550">
        <f>2.0/((1/U550-1/T550)+SIGN(U550)*SQRT((1/U550-1/T550)*(1/U550-1/T550) + 4*BE550/((BE550+1)*(BE550+1))*(2*1/U550*1/T550-1/T550*1/T550)))</f>
        <v>0</v>
      </c>
      <c r="T550">
        <f>IF(LEFT(BF550,1)&lt;&gt;"0",IF(LEFT(BF550,1)="1",3.0,BG550),$D$5+$E$5*(BX550*BQ550/($K$5*1000))+$F$5*(BX550*BQ550/($K$5*1000))*MAX(MIN(BD550,$J$5),$I$5)*MAX(MIN(BD550,$J$5),$I$5)+$G$5*MAX(MIN(BD550,$J$5),$I$5)*(BX550*BQ550/($K$5*1000))+$H$5*(BX550*BQ550/($K$5*1000))*(BX550*BQ550/($K$5*1000)))</f>
        <v>0</v>
      </c>
      <c r="U550">
        <f>L550*(1000-(1000*0.61365*exp(17.502*Y550/(240.97+Y550))/(BQ550+BR550)+BL550)/2)/(1000*0.61365*exp(17.502*Y550/(240.97+Y550))/(BQ550+BR550)-BL550)</f>
        <v>0</v>
      </c>
      <c r="V550">
        <f>1/((BE550+1)/(S550/1.6)+1/(T550/1.37)) + BE550/((BE550+1)/(S550/1.6) + BE550/(T550/1.37))</f>
        <v>0</v>
      </c>
      <c r="W550">
        <f>(AZ550*BC550)</f>
        <v>0</v>
      </c>
      <c r="X550">
        <f>(BS550+(W550+2*0.95*5.67E-8*(((BS550+$B$7)+273)^4-(BS550+273)^4)-44100*L550)/(1.84*29.3*T550+8*0.95*5.67E-8*(BS550+273)^3))</f>
        <v>0</v>
      </c>
      <c r="Y550">
        <f>($C$7*BT550+$D$7*BU550+$E$7*X550)</f>
        <v>0</v>
      </c>
      <c r="Z550">
        <f>0.61365*exp(17.502*Y550/(240.97+Y550))</f>
        <v>0</v>
      </c>
      <c r="AA550">
        <f>(AB550/AC550*100)</f>
        <v>0</v>
      </c>
      <c r="AB550">
        <f>BL550*(BQ550+BR550)/1000</f>
        <v>0</v>
      </c>
      <c r="AC550">
        <f>0.61365*exp(17.502*BS550/(240.97+BS550))</f>
        <v>0</v>
      </c>
      <c r="AD550">
        <f>(Z550-BL550*(BQ550+BR550)/1000)</f>
        <v>0</v>
      </c>
      <c r="AE550">
        <f>(-L550*44100)</f>
        <v>0</v>
      </c>
      <c r="AF550">
        <f>2*29.3*T550*0.92*(BS550-Y550)</f>
        <v>0</v>
      </c>
      <c r="AG550">
        <f>2*0.95*5.67E-8*(((BS550+$B$7)+273)^4-(Y550+273)^4)</f>
        <v>0</v>
      </c>
      <c r="AH550">
        <f>W550+AG550+AE550+AF550</f>
        <v>0</v>
      </c>
      <c r="AI550">
        <f>BP550*AW550*(BK550-BJ550*(1000-AW550*BM550)/(1000-AW550*BL550))/(100*BD550)</f>
        <v>0</v>
      </c>
      <c r="AJ550">
        <f>1000*BP550*AW550*(BL550-BM550)/(100*BD550*(1000-AW550*BL550))</f>
        <v>0</v>
      </c>
      <c r="AK550">
        <f>(AL550 - AM550 - BQ550*1E3/(8.314*(BS550+273.15)) * AO550/BP550 * AN550) * BP550/(100*BD550) * (1000 - BM550)/1000</f>
        <v>0</v>
      </c>
      <c r="AL550">
        <v>702.3856221113001</v>
      </c>
      <c r="AM550">
        <v>673.2674969696969</v>
      </c>
      <c r="AN550">
        <v>2.534613537892825</v>
      </c>
      <c r="AO550">
        <v>66.78338051299083</v>
      </c>
      <c r="AP550">
        <f>(AR550 - AQ550 + BQ550*1E3/(8.314*(BS550+273.15)) * AT550/BP550 * AS550) * BP550/(100*BD550) * 1000/(1000 - AR550)</f>
        <v>0</v>
      </c>
      <c r="AQ550">
        <v>14.53321189556518</v>
      </c>
      <c r="AR550">
        <v>16.57698121212121</v>
      </c>
      <c r="AS550">
        <v>-0.0001002390687983338</v>
      </c>
      <c r="AT550">
        <v>79.57190489218569</v>
      </c>
      <c r="AU550">
        <v>0</v>
      </c>
      <c r="AV550">
        <v>0</v>
      </c>
      <c r="AW550">
        <f>IF(AU550*$H$13&gt;=AY550,1.0,(AY550/(AY550-AU550*$H$13)))</f>
        <v>0</v>
      </c>
      <c r="AX550">
        <f>(AW550-1)*100</f>
        <v>0</v>
      </c>
      <c r="AY550">
        <f>MAX(0,($B$13+$C$13*BX550)/(1+$D$13*BX550)*BQ550/(BS550+273)*$E$13)</f>
        <v>0</v>
      </c>
      <c r="AZ550">
        <f>$B$11*BY550+$C$11*BZ550+$F$11*CK550*(1-CN550)</f>
        <v>0</v>
      </c>
      <c r="BA550">
        <f>AZ550*BB550</f>
        <v>0</v>
      </c>
      <c r="BB550">
        <f>($B$11*$D$9+$C$11*$D$9+$F$11*((CX550+CP550)/MAX(CX550+CP550+CY550, 0.1)*$I$9+CY550/MAX(CX550+CP550+CY550, 0.1)*$J$9))/($B$11+$C$11+$F$11)</f>
        <v>0</v>
      </c>
      <c r="BC550">
        <f>($B$11*$K$9+$C$11*$K$9+$F$11*((CX550+CP550)/MAX(CX550+CP550+CY550, 0.1)*$P$9+CY550/MAX(CX550+CP550+CY550, 0.1)*$Q$9))/($B$11+$C$11+$F$11)</f>
        <v>0</v>
      </c>
      <c r="BD550">
        <v>6</v>
      </c>
      <c r="BE550">
        <v>0.5</v>
      </c>
      <c r="BF550" t="s">
        <v>361</v>
      </c>
      <c r="BG550">
        <v>2</v>
      </c>
      <c r="BH550" t="b">
        <v>1</v>
      </c>
      <c r="BI550">
        <v>1728496047.1</v>
      </c>
      <c r="BJ550">
        <v>644.7658148148148</v>
      </c>
      <c r="BK550">
        <v>679.2617777777778</v>
      </c>
      <c r="BL550">
        <v>16.60583703703704</v>
      </c>
      <c r="BM550">
        <v>14.56406666666667</v>
      </c>
      <c r="BN550">
        <v>651.9938888888888</v>
      </c>
      <c r="BO550">
        <v>16.69604074074074</v>
      </c>
      <c r="BP550">
        <v>600.0141111111111</v>
      </c>
      <c r="BQ550">
        <v>97.53016296296298</v>
      </c>
      <c r="BR550">
        <v>0.09998944444444445</v>
      </c>
      <c r="BS550">
        <v>25.34420370370371</v>
      </c>
      <c r="BT550">
        <v>25.03206296296296</v>
      </c>
      <c r="BU550">
        <v>999.9000000000001</v>
      </c>
      <c r="BV550">
        <v>0</v>
      </c>
      <c r="BW550">
        <v>0</v>
      </c>
      <c r="BX550">
        <v>10011.82</v>
      </c>
      <c r="BY550">
        <v>0</v>
      </c>
      <c r="BZ550">
        <v>93.14324814814815</v>
      </c>
      <c r="CA550">
        <v>-34.49594444444445</v>
      </c>
      <c r="CB550">
        <v>655.6534074074073</v>
      </c>
      <c r="CC550">
        <v>689.3006296296297</v>
      </c>
      <c r="CD550">
        <v>2.04178</v>
      </c>
      <c r="CE550">
        <v>679.2617777777778</v>
      </c>
      <c r="CF550">
        <v>14.56406666666667</v>
      </c>
      <c r="CG550">
        <v>1.619570370370371</v>
      </c>
      <c r="CH550">
        <v>1.420435185185185</v>
      </c>
      <c r="CI550">
        <v>14.14627407407407</v>
      </c>
      <c r="CJ550">
        <v>12.13752962962963</v>
      </c>
      <c r="CK550">
        <v>1600.003333333334</v>
      </c>
      <c r="CL550">
        <v>0.6920240000000001</v>
      </c>
      <c r="CM550">
        <v>0.307976</v>
      </c>
      <c r="CN550">
        <v>0</v>
      </c>
      <c r="CO550">
        <v>2.24702962962963</v>
      </c>
      <c r="CP550">
        <v>0</v>
      </c>
      <c r="CQ550">
        <v>8606.132962962964</v>
      </c>
      <c r="CR550">
        <v>13790.32222222222</v>
      </c>
      <c r="CS550">
        <v>37.38418518518519</v>
      </c>
      <c r="CT550">
        <v>38.625</v>
      </c>
      <c r="CU550">
        <v>37.937</v>
      </c>
      <c r="CV550">
        <v>37</v>
      </c>
      <c r="CW550">
        <v>36.812</v>
      </c>
      <c r="CX550">
        <v>1107.240740740741</v>
      </c>
      <c r="CY550">
        <v>492.7625925925926</v>
      </c>
      <c r="CZ550">
        <v>0</v>
      </c>
      <c r="DA550">
        <v>1728496111.6</v>
      </c>
      <c r="DB550">
        <v>0</v>
      </c>
      <c r="DC550">
        <v>1728490956.5</v>
      </c>
      <c r="DD550" t="s">
        <v>362</v>
      </c>
      <c r="DE550">
        <v>1728490952.5</v>
      </c>
      <c r="DF550">
        <v>1728490956.5</v>
      </c>
      <c r="DG550">
        <v>1</v>
      </c>
      <c r="DH550">
        <v>-0.065</v>
      </c>
      <c r="DI550">
        <v>-0.008</v>
      </c>
      <c r="DJ550">
        <v>-3.246</v>
      </c>
      <c r="DK550">
        <v>-0.091</v>
      </c>
      <c r="DL550">
        <v>52</v>
      </c>
      <c r="DM550">
        <v>15</v>
      </c>
      <c r="DN550">
        <v>0.25</v>
      </c>
      <c r="DO550">
        <v>0.13</v>
      </c>
      <c r="DP550">
        <v>-34.38173</v>
      </c>
      <c r="DQ550">
        <v>-2.969193996247559</v>
      </c>
      <c r="DR550">
        <v>0.2955620697924551</v>
      </c>
      <c r="DS550">
        <v>0</v>
      </c>
      <c r="DT550">
        <v>2.042472</v>
      </c>
      <c r="DU550">
        <v>0.02884885553470435</v>
      </c>
      <c r="DV550">
        <v>0.01496418995468851</v>
      </c>
      <c r="DW550">
        <v>1</v>
      </c>
      <c r="DX550">
        <v>1</v>
      </c>
      <c r="DY550">
        <v>2</v>
      </c>
      <c r="DZ550" t="s">
        <v>363</v>
      </c>
      <c r="EA550">
        <v>3.22956</v>
      </c>
      <c r="EB550">
        <v>2.70415</v>
      </c>
      <c r="EC550">
        <v>0.142146</v>
      </c>
      <c r="ED550">
        <v>0.146514</v>
      </c>
      <c r="EE550">
        <v>0.08575140000000001</v>
      </c>
      <c r="EF550">
        <v>0.0779565</v>
      </c>
      <c r="EG550">
        <v>28109.2</v>
      </c>
      <c r="EH550">
        <v>27225.9</v>
      </c>
      <c r="EI550">
        <v>31389.2</v>
      </c>
      <c r="EJ550">
        <v>30251.4</v>
      </c>
      <c r="EK550">
        <v>38445.4</v>
      </c>
      <c r="EL550">
        <v>36885.4</v>
      </c>
      <c r="EM550">
        <v>43995.9</v>
      </c>
      <c r="EN550">
        <v>42241.4</v>
      </c>
      <c r="EO550">
        <v>2.10515</v>
      </c>
      <c r="EP550">
        <v>1.83095</v>
      </c>
      <c r="EQ550">
        <v>0.0166446</v>
      </c>
      <c r="ER550">
        <v>0</v>
      </c>
      <c r="ES550">
        <v>24.7669</v>
      </c>
      <c r="ET550">
        <v>999.9</v>
      </c>
      <c r="EU550">
        <v>70</v>
      </c>
      <c r="EV550">
        <v>26.5</v>
      </c>
      <c r="EW550">
        <v>24.9438</v>
      </c>
      <c r="EX550">
        <v>60.9001</v>
      </c>
      <c r="EY550">
        <v>24.2027</v>
      </c>
      <c r="EZ550">
        <v>1</v>
      </c>
      <c r="FA550">
        <v>0.0800762</v>
      </c>
      <c r="FB550">
        <v>2.41775</v>
      </c>
      <c r="FC550">
        <v>20.1826</v>
      </c>
      <c r="FD550">
        <v>5.21744</v>
      </c>
      <c r="FE550">
        <v>11.998</v>
      </c>
      <c r="FF550">
        <v>4.9636</v>
      </c>
      <c r="FG550">
        <v>3.29568</v>
      </c>
      <c r="FH550">
        <v>9999</v>
      </c>
      <c r="FI550">
        <v>9999</v>
      </c>
      <c r="FJ550">
        <v>9999</v>
      </c>
      <c r="FK550">
        <v>149.4</v>
      </c>
      <c r="FL550">
        <v>4.97093</v>
      </c>
      <c r="FM550">
        <v>1.86768</v>
      </c>
      <c r="FN550">
        <v>1.85904</v>
      </c>
      <c r="FO550">
        <v>1.86521</v>
      </c>
      <c r="FP550">
        <v>1.8631</v>
      </c>
      <c r="FQ550">
        <v>1.86447</v>
      </c>
      <c r="FR550">
        <v>1.85989</v>
      </c>
      <c r="FS550">
        <v>1.86401</v>
      </c>
      <c r="FT550">
        <v>0</v>
      </c>
      <c r="FU550">
        <v>0</v>
      </c>
      <c r="FV550">
        <v>0</v>
      </c>
      <c r="FW550">
        <v>0</v>
      </c>
      <c r="FX550" t="s">
        <v>364</v>
      </c>
      <c r="FY550" t="s">
        <v>365</v>
      </c>
      <c r="FZ550" t="s">
        <v>366</v>
      </c>
      <c r="GA550" t="s">
        <v>366</v>
      </c>
      <c r="GB550" t="s">
        <v>366</v>
      </c>
      <c r="GC550" t="s">
        <v>366</v>
      </c>
      <c r="GD550">
        <v>0</v>
      </c>
      <c r="GE550">
        <v>100</v>
      </c>
      <c r="GF550">
        <v>100</v>
      </c>
      <c r="GG550">
        <v>-7.349</v>
      </c>
      <c r="GH550">
        <v>-0.0902</v>
      </c>
      <c r="GI550">
        <v>-2.868309889394353</v>
      </c>
      <c r="GJ550">
        <v>-0.006773961979547998</v>
      </c>
      <c r="GK550">
        <v>-8.296070481250098E-08</v>
      </c>
      <c r="GL550">
        <v>3.322967193956903E-10</v>
      </c>
      <c r="GM550">
        <v>-0.07871069313407227</v>
      </c>
      <c r="GN550">
        <v>-0.00208336341840114</v>
      </c>
      <c r="GO550">
        <v>8.801746095907445E-05</v>
      </c>
      <c r="GP550">
        <v>-2.677693255255651E-07</v>
      </c>
      <c r="GQ550">
        <v>3</v>
      </c>
      <c r="GR550">
        <v>2052</v>
      </c>
      <c r="GS550">
        <v>2</v>
      </c>
      <c r="GT550">
        <v>18</v>
      </c>
      <c r="GU550">
        <v>85</v>
      </c>
      <c r="GV550">
        <v>85</v>
      </c>
      <c r="GW550">
        <v>1.70898</v>
      </c>
      <c r="GX550">
        <v>2.38281</v>
      </c>
      <c r="GY550">
        <v>1.44775</v>
      </c>
      <c r="GZ550">
        <v>2.32178</v>
      </c>
      <c r="HA550">
        <v>1.55151</v>
      </c>
      <c r="HB550">
        <v>2.38647</v>
      </c>
      <c r="HC550">
        <v>32.1784</v>
      </c>
      <c r="HD550">
        <v>14.1583</v>
      </c>
      <c r="HE550">
        <v>18</v>
      </c>
      <c r="HF550">
        <v>595.415</v>
      </c>
      <c r="HG550">
        <v>422.773</v>
      </c>
      <c r="HH550">
        <v>21.5863</v>
      </c>
      <c r="HI550">
        <v>27.9457</v>
      </c>
      <c r="HJ550">
        <v>30.001</v>
      </c>
      <c r="HK550">
        <v>27.8882</v>
      </c>
      <c r="HL550">
        <v>27.8183</v>
      </c>
      <c r="HM550">
        <v>34.2302</v>
      </c>
      <c r="HN550">
        <v>49.0832</v>
      </c>
      <c r="HO550">
        <v>0</v>
      </c>
      <c r="HP550">
        <v>21.5607</v>
      </c>
      <c r="HQ550">
        <v>717.117</v>
      </c>
      <c r="HR550">
        <v>14.5206</v>
      </c>
      <c r="HS550">
        <v>99.6187</v>
      </c>
      <c r="HT550">
        <v>100.938</v>
      </c>
    </row>
    <row r="551" spans="1:228">
      <c r="A551">
        <v>535</v>
      </c>
      <c r="B551">
        <v>1728496059.6</v>
      </c>
      <c r="C551">
        <v>5122.099999904633</v>
      </c>
      <c r="D551" t="s">
        <v>1441</v>
      </c>
      <c r="E551" t="s">
        <v>1442</v>
      </c>
      <c r="F551">
        <v>5</v>
      </c>
      <c r="G551" t="s">
        <v>357</v>
      </c>
      <c r="H551" t="s">
        <v>1090</v>
      </c>
      <c r="I551" t="s">
        <v>359</v>
      </c>
      <c r="J551" t="s">
        <v>1330</v>
      </c>
      <c r="K551">
        <v>1728496051.814285</v>
      </c>
      <c r="L551">
        <f>(M551)/1000</f>
        <v>0</v>
      </c>
      <c r="M551">
        <f>IF(BH551, AP551, AJ551)</f>
        <v>0</v>
      </c>
      <c r="N551">
        <f>IF(BH551, AK551, AI551)</f>
        <v>0</v>
      </c>
      <c r="O551">
        <f>BJ551 - IF(AW551&gt;1, N551*BD551*100.0/(AY551), 0)</f>
        <v>0</v>
      </c>
      <c r="P551">
        <f>((V551-L551/2)*O551-N551)/(V551+L551/2)</f>
        <v>0</v>
      </c>
      <c r="Q551">
        <f>P551*(BQ551+BR551)/1000.0</f>
        <v>0</v>
      </c>
      <c r="R551">
        <f>(BJ551 - IF(AW551&gt;1, N551*BD551*100.0/(AY551), 0))*(BQ551+BR551)/1000.0</f>
        <v>0</v>
      </c>
      <c r="S551">
        <f>2.0/((1/U551-1/T551)+SIGN(U551)*SQRT((1/U551-1/T551)*(1/U551-1/T551) + 4*BE551/((BE551+1)*(BE551+1))*(2*1/U551*1/T551-1/T551*1/T551)))</f>
        <v>0</v>
      </c>
      <c r="T551">
        <f>IF(LEFT(BF551,1)&lt;&gt;"0",IF(LEFT(BF551,1)="1",3.0,BG551),$D$5+$E$5*(BX551*BQ551/($K$5*1000))+$F$5*(BX551*BQ551/($K$5*1000))*MAX(MIN(BD551,$J$5),$I$5)*MAX(MIN(BD551,$J$5),$I$5)+$G$5*MAX(MIN(BD551,$J$5),$I$5)*(BX551*BQ551/($K$5*1000))+$H$5*(BX551*BQ551/($K$5*1000))*(BX551*BQ551/($K$5*1000)))</f>
        <v>0</v>
      </c>
      <c r="U551">
        <f>L551*(1000-(1000*0.61365*exp(17.502*Y551/(240.97+Y551))/(BQ551+BR551)+BL551)/2)/(1000*0.61365*exp(17.502*Y551/(240.97+Y551))/(BQ551+BR551)-BL551)</f>
        <v>0</v>
      </c>
      <c r="V551">
        <f>1/((BE551+1)/(S551/1.6)+1/(T551/1.37)) + BE551/((BE551+1)/(S551/1.6) + BE551/(T551/1.37))</f>
        <v>0</v>
      </c>
      <c r="W551">
        <f>(AZ551*BC551)</f>
        <v>0</v>
      </c>
      <c r="X551">
        <f>(BS551+(W551+2*0.95*5.67E-8*(((BS551+$B$7)+273)^4-(BS551+273)^4)-44100*L551)/(1.84*29.3*T551+8*0.95*5.67E-8*(BS551+273)^3))</f>
        <v>0</v>
      </c>
      <c r="Y551">
        <f>($C$7*BT551+$D$7*BU551+$E$7*X551)</f>
        <v>0</v>
      </c>
      <c r="Z551">
        <f>0.61365*exp(17.502*Y551/(240.97+Y551))</f>
        <v>0</v>
      </c>
      <c r="AA551">
        <f>(AB551/AC551*100)</f>
        <v>0</v>
      </c>
      <c r="AB551">
        <f>BL551*(BQ551+BR551)/1000</f>
        <v>0</v>
      </c>
      <c r="AC551">
        <f>0.61365*exp(17.502*BS551/(240.97+BS551))</f>
        <v>0</v>
      </c>
      <c r="AD551">
        <f>(Z551-BL551*(BQ551+BR551)/1000)</f>
        <v>0</v>
      </c>
      <c r="AE551">
        <f>(-L551*44100)</f>
        <v>0</v>
      </c>
      <c r="AF551">
        <f>2*29.3*T551*0.92*(BS551-Y551)</f>
        <v>0</v>
      </c>
      <c r="AG551">
        <f>2*0.95*5.67E-8*(((BS551+$B$7)+273)^4-(Y551+273)^4)</f>
        <v>0</v>
      </c>
      <c r="AH551">
        <f>W551+AG551+AE551+AF551</f>
        <v>0</v>
      </c>
      <c r="AI551">
        <f>BP551*AW551*(BK551-BJ551*(1000-AW551*BM551)/(1000-AW551*BL551))/(100*BD551)</f>
        <v>0</v>
      </c>
      <c r="AJ551">
        <f>1000*BP551*AW551*(BL551-BM551)/(100*BD551*(1000-AW551*BL551))</f>
        <v>0</v>
      </c>
      <c r="AK551">
        <f>(AL551 - AM551 - BQ551*1E3/(8.314*(BS551+273.15)) * AO551/BP551 * AN551) * BP551/(100*BD551) * (1000 - BM551)/1000</f>
        <v>0</v>
      </c>
      <c r="AL551">
        <v>714.8767978933216</v>
      </c>
      <c r="AM551">
        <v>685.7424363636359</v>
      </c>
      <c r="AN551">
        <v>2.484356696183163</v>
      </c>
      <c r="AO551">
        <v>66.78338051299083</v>
      </c>
      <c r="AP551">
        <f>(AR551 - AQ551 + BQ551*1E3/(8.314*(BS551+273.15)) * AT551/BP551 * AS551) * BP551/(100*BD551) * 1000/(1000 - AR551)</f>
        <v>0</v>
      </c>
      <c r="AQ551">
        <v>14.50455153435502</v>
      </c>
      <c r="AR551">
        <v>16.53803636363635</v>
      </c>
      <c r="AS551">
        <v>-0.008433060189514065</v>
      </c>
      <c r="AT551">
        <v>79.57190489218569</v>
      </c>
      <c r="AU551">
        <v>0</v>
      </c>
      <c r="AV551">
        <v>0</v>
      </c>
      <c r="AW551">
        <f>IF(AU551*$H$13&gt;=AY551,1.0,(AY551/(AY551-AU551*$H$13)))</f>
        <v>0</v>
      </c>
      <c r="AX551">
        <f>(AW551-1)*100</f>
        <v>0</v>
      </c>
      <c r="AY551">
        <f>MAX(0,($B$13+$C$13*BX551)/(1+$D$13*BX551)*BQ551/(BS551+273)*$E$13)</f>
        <v>0</v>
      </c>
      <c r="AZ551">
        <f>$B$11*BY551+$C$11*BZ551+$F$11*CK551*(1-CN551)</f>
        <v>0</v>
      </c>
      <c r="BA551">
        <f>AZ551*BB551</f>
        <v>0</v>
      </c>
      <c r="BB551">
        <f>($B$11*$D$9+$C$11*$D$9+$F$11*((CX551+CP551)/MAX(CX551+CP551+CY551, 0.1)*$I$9+CY551/MAX(CX551+CP551+CY551, 0.1)*$J$9))/($B$11+$C$11+$F$11)</f>
        <v>0</v>
      </c>
      <c r="BC551">
        <f>($B$11*$K$9+$C$11*$K$9+$F$11*((CX551+CP551)/MAX(CX551+CP551+CY551, 0.1)*$P$9+CY551/MAX(CX551+CP551+CY551, 0.1)*$Q$9))/($B$11+$C$11+$F$11)</f>
        <v>0</v>
      </c>
      <c r="BD551">
        <v>6</v>
      </c>
      <c r="BE551">
        <v>0.5</v>
      </c>
      <c r="BF551" t="s">
        <v>361</v>
      </c>
      <c r="BG551">
        <v>2</v>
      </c>
      <c r="BH551" t="b">
        <v>1</v>
      </c>
      <c r="BI551">
        <v>1728496051.814285</v>
      </c>
      <c r="BJ551">
        <v>656.4094642857143</v>
      </c>
      <c r="BK551">
        <v>691.1049642857143</v>
      </c>
      <c r="BL551">
        <v>16.58526785714286</v>
      </c>
      <c r="BM551">
        <v>14.54117857142857</v>
      </c>
      <c r="BN551">
        <v>663.713107142857</v>
      </c>
      <c r="BO551">
        <v>16.67548928571428</v>
      </c>
      <c r="BP551">
        <v>599.9952142857143</v>
      </c>
      <c r="BQ551">
        <v>97.53022499999999</v>
      </c>
      <c r="BR551">
        <v>0.09999471071428571</v>
      </c>
      <c r="BS551">
        <v>25.34282857142858</v>
      </c>
      <c r="BT551">
        <v>25.03851785714286</v>
      </c>
      <c r="BU551">
        <v>999.9000000000002</v>
      </c>
      <c r="BV551">
        <v>0</v>
      </c>
      <c r="BW551">
        <v>0</v>
      </c>
      <c r="BX551">
        <v>10002.43214285714</v>
      </c>
      <c r="BY551">
        <v>0</v>
      </c>
      <c r="BZ551">
        <v>93.08688214285715</v>
      </c>
      <c r="CA551">
        <v>-34.69543214285714</v>
      </c>
      <c r="CB551">
        <v>667.4795714285716</v>
      </c>
      <c r="CC551">
        <v>701.3023928571429</v>
      </c>
      <c r="CD551">
        <v>2.044100714285714</v>
      </c>
      <c r="CE551">
        <v>691.1049642857143</v>
      </c>
      <c r="CF551">
        <v>14.54117857142857</v>
      </c>
      <c r="CG551">
        <v>1.617566071428572</v>
      </c>
      <c r="CH551">
        <v>1.418203928571429</v>
      </c>
      <c r="CI551">
        <v>14.12714642857143</v>
      </c>
      <c r="CJ551">
        <v>12.11363571428572</v>
      </c>
      <c r="CK551">
        <v>1599.996071428572</v>
      </c>
      <c r="CL551">
        <v>0.6920204285714284</v>
      </c>
      <c r="CM551">
        <v>0.3079795714285715</v>
      </c>
      <c r="CN551">
        <v>0</v>
      </c>
      <c r="CO551">
        <v>2.2691</v>
      </c>
      <c r="CP551">
        <v>0</v>
      </c>
      <c r="CQ551">
        <v>8621.202142857142</v>
      </c>
      <c r="CR551">
        <v>13790.24642857143</v>
      </c>
      <c r="CS551">
        <v>37.375</v>
      </c>
      <c r="CT551">
        <v>38.625</v>
      </c>
      <c r="CU551">
        <v>37.937</v>
      </c>
      <c r="CV551">
        <v>37.00885714285715</v>
      </c>
      <c r="CW551">
        <v>36.812</v>
      </c>
      <c r="CX551">
        <v>1107.230357142857</v>
      </c>
      <c r="CY551">
        <v>492.7657142857144</v>
      </c>
      <c r="CZ551">
        <v>0</v>
      </c>
      <c r="DA551">
        <v>1728496116.4</v>
      </c>
      <c r="DB551">
        <v>0</v>
      </c>
      <c r="DC551">
        <v>1728490956.5</v>
      </c>
      <c r="DD551" t="s">
        <v>362</v>
      </c>
      <c r="DE551">
        <v>1728490952.5</v>
      </c>
      <c r="DF551">
        <v>1728490956.5</v>
      </c>
      <c r="DG551">
        <v>1</v>
      </c>
      <c r="DH551">
        <v>-0.065</v>
      </c>
      <c r="DI551">
        <v>-0.008</v>
      </c>
      <c r="DJ551">
        <v>-3.246</v>
      </c>
      <c r="DK551">
        <v>-0.091</v>
      </c>
      <c r="DL551">
        <v>52</v>
      </c>
      <c r="DM551">
        <v>15</v>
      </c>
      <c r="DN551">
        <v>0.25</v>
      </c>
      <c r="DO551">
        <v>0.13</v>
      </c>
      <c r="DP551">
        <v>-34.53617250000001</v>
      </c>
      <c r="DQ551">
        <v>-2.722735834896721</v>
      </c>
      <c r="DR551">
        <v>0.2781500593092693</v>
      </c>
      <c r="DS551">
        <v>0</v>
      </c>
      <c r="DT551">
        <v>2.043434</v>
      </c>
      <c r="DU551">
        <v>0.07817988742964324</v>
      </c>
      <c r="DV551">
        <v>0.0158951295685188</v>
      </c>
      <c r="DW551">
        <v>1</v>
      </c>
      <c r="DX551">
        <v>1</v>
      </c>
      <c r="DY551">
        <v>2</v>
      </c>
      <c r="DZ551" t="s">
        <v>363</v>
      </c>
      <c r="EA551">
        <v>3.22962</v>
      </c>
      <c r="EB551">
        <v>2.70455</v>
      </c>
      <c r="EC551">
        <v>0.143942</v>
      </c>
      <c r="ED551">
        <v>0.148283</v>
      </c>
      <c r="EE551">
        <v>0.08560950000000001</v>
      </c>
      <c r="EF551">
        <v>0.077957</v>
      </c>
      <c r="EG551">
        <v>28050.4</v>
      </c>
      <c r="EH551">
        <v>27168.8</v>
      </c>
      <c r="EI551">
        <v>31389.3</v>
      </c>
      <c r="EJ551">
        <v>30250.7</v>
      </c>
      <c r="EK551">
        <v>38451.4</v>
      </c>
      <c r="EL551">
        <v>36884.6</v>
      </c>
      <c r="EM551">
        <v>43995.8</v>
      </c>
      <c r="EN551">
        <v>42240.5</v>
      </c>
      <c r="EO551">
        <v>2.10523</v>
      </c>
      <c r="EP551">
        <v>1.83065</v>
      </c>
      <c r="EQ551">
        <v>0.0166483</v>
      </c>
      <c r="ER551">
        <v>0</v>
      </c>
      <c r="ES551">
        <v>24.7691</v>
      </c>
      <c r="ET551">
        <v>999.9</v>
      </c>
      <c r="EU551">
        <v>70</v>
      </c>
      <c r="EV551">
        <v>26.6</v>
      </c>
      <c r="EW551">
        <v>25.0896</v>
      </c>
      <c r="EX551">
        <v>61.3601</v>
      </c>
      <c r="EY551">
        <v>24.2147</v>
      </c>
      <c r="EZ551">
        <v>1</v>
      </c>
      <c r="FA551">
        <v>0.08069610000000001</v>
      </c>
      <c r="FB551">
        <v>2.45426</v>
      </c>
      <c r="FC551">
        <v>20.1817</v>
      </c>
      <c r="FD551">
        <v>5.21579</v>
      </c>
      <c r="FE551">
        <v>11.998</v>
      </c>
      <c r="FF551">
        <v>4.963</v>
      </c>
      <c r="FG551">
        <v>3.29553</v>
      </c>
      <c r="FH551">
        <v>9999</v>
      </c>
      <c r="FI551">
        <v>9999</v>
      </c>
      <c r="FJ551">
        <v>9999</v>
      </c>
      <c r="FK551">
        <v>149.4</v>
      </c>
      <c r="FL551">
        <v>4.97095</v>
      </c>
      <c r="FM551">
        <v>1.86768</v>
      </c>
      <c r="FN551">
        <v>1.85907</v>
      </c>
      <c r="FO551">
        <v>1.86522</v>
      </c>
      <c r="FP551">
        <v>1.8631</v>
      </c>
      <c r="FQ551">
        <v>1.86447</v>
      </c>
      <c r="FR551">
        <v>1.85989</v>
      </c>
      <c r="FS551">
        <v>1.86401</v>
      </c>
      <c r="FT551">
        <v>0</v>
      </c>
      <c r="FU551">
        <v>0</v>
      </c>
      <c r="FV551">
        <v>0</v>
      </c>
      <c r="FW551">
        <v>0</v>
      </c>
      <c r="FX551" t="s">
        <v>364</v>
      </c>
      <c r="FY551" t="s">
        <v>365</v>
      </c>
      <c r="FZ551" t="s">
        <v>366</v>
      </c>
      <c r="GA551" t="s">
        <v>366</v>
      </c>
      <c r="GB551" t="s">
        <v>366</v>
      </c>
      <c r="GC551" t="s">
        <v>366</v>
      </c>
      <c r="GD551">
        <v>0</v>
      </c>
      <c r="GE551">
        <v>100</v>
      </c>
      <c r="GF551">
        <v>100</v>
      </c>
      <c r="GG551">
        <v>-7.428</v>
      </c>
      <c r="GH551">
        <v>-0.0902</v>
      </c>
      <c r="GI551">
        <v>-2.868309889394353</v>
      </c>
      <c r="GJ551">
        <v>-0.006773961979547998</v>
      </c>
      <c r="GK551">
        <v>-8.296070481250098E-08</v>
      </c>
      <c r="GL551">
        <v>3.322967193956903E-10</v>
      </c>
      <c r="GM551">
        <v>-0.07871069313407227</v>
      </c>
      <c r="GN551">
        <v>-0.00208336341840114</v>
      </c>
      <c r="GO551">
        <v>8.801746095907445E-05</v>
      </c>
      <c r="GP551">
        <v>-2.677693255255651E-07</v>
      </c>
      <c r="GQ551">
        <v>3</v>
      </c>
      <c r="GR551">
        <v>2052</v>
      </c>
      <c r="GS551">
        <v>2</v>
      </c>
      <c r="GT551">
        <v>18</v>
      </c>
      <c r="GU551">
        <v>85.09999999999999</v>
      </c>
      <c r="GV551">
        <v>85.09999999999999</v>
      </c>
      <c r="GW551">
        <v>1.7334</v>
      </c>
      <c r="GX551">
        <v>2.38159</v>
      </c>
      <c r="GY551">
        <v>1.44897</v>
      </c>
      <c r="GZ551">
        <v>2.32056</v>
      </c>
      <c r="HA551">
        <v>1.55151</v>
      </c>
      <c r="HB551">
        <v>2.2522</v>
      </c>
      <c r="HC551">
        <v>32.1784</v>
      </c>
      <c r="HD551">
        <v>14.132</v>
      </c>
      <c r="HE551">
        <v>18</v>
      </c>
      <c r="HF551">
        <v>595.528</v>
      </c>
      <c r="HG551">
        <v>422.643</v>
      </c>
      <c r="HH551">
        <v>21.5416</v>
      </c>
      <c r="HI551">
        <v>27.9524</v>
      </c>
      <c r="HJ551">
        <v>30.0009</v>
      </c>
      <c r="HK551">
        <v>27.8943</v>
      </c>
      <c r="HL551">
        <v>27.8245</v>
      </c>
      <c r="HM551">
        <v>34.7508</v>
      </c>
      <c r="HN551">
        <v>49.0832</v>
      </c>
      <c r="HO551">
        <v>0</v>
      </c>
      <c r="HP551">
        <v>21.5226</v>
      </c>
      <c r="HQ551">
        <v>727.15</v>
      </c>
      <c r="HR551">
        <v>14.5522</v>
      </c>
      <c r="HS551">
        <v>99.6187</v>
      </c>
      <c r="HT551">
        <v>100.935</v>
      </c>
    </row>
    <row r="552" spans="1:228">
      <c r="A552">
        <v>536</v>
      </c>
      <c r="B552">
        <v>1728496064.6</v>
      </c>
      <c r="C552">
        <v>5127.099999904633</v>
      </c>
      <c r="D552" t="s">
        <v>1443</v>
      </c>
      <c r="E552" t="s">
        <v>1444</v>
      </c>
      <c r="F552">
        <v>5</v>
      </c>
      <c r="G552" t="s">
        <v>357</v>
      </c>
      <c r="H552" t="s">
        <v>1090</v>
      </c>
      <c r="I552" t="s">
        <v>359</v>
      </c>
      <c r="J552" t="s">
        <v>1330</v>
      </c>
      <c r="K552">
        <v>1728496057.1</v>
      </c>
      <c r="L552">
        <f>(M552)/1000</f>
        <v>0</v>
      </c>
      <c r="M552">
        <f>IF(BH552, AP552, AJ552)</f>
        <v>0</v>
      </c>
      <c r="N552">
        <f>IF(BH552, AK552, AI552)</f>
        <v>0</v>
      </c>
      <c r="O552">
        <f>BJ552 - IF(AW552&gt;1, N552*BD552*100.0/(AY552), 0)</f>
        <v>0</v>
      </c>
      <c r="P552">
        <f>((V552-L552/2)*O552-N552)/(V552+L552/2)</f>
        <v>0</v>
      </c>
      <c r="Q552">
        <f>P552*(BQ552+BR552)/1000.0</f>
        <v>0</v>
      </c>
      <c r="R552">
        <f>(BJ552 - IF(AW552&gt;1, N552*BD552*100.0/(AY552), 0))*(BQ552+BR552)/1000.0</f>
        <v>0</v>
      </c>
      <c r="S552">
        <f>2.0/((1/U552-1/T552)+SIGN(U552)*SQRT((1/U552-1/T552)*(1/U552-1/T552) + 4*BE552/((BE552+1)*(BE552+1))*(2*1/U552*1/T552-1/T552*1/T552)))</f>
        <v>0</v>
      </c>
      <c r="T552">
        <f>IF(LEFT(BF552,1)&lt;&gt;"0",IF(LEFT(BF552,1)="1",3.0,BG552),$D$5+$E$5*(BX552*BQ552/($K$5*1000))+$F$5*(BX552*BQ552/($K$5*1000))*MAX(MIN(BD552,$J$5),$I$5)*MAX(MIN(BD552,$J$5),$I$5)+$G$5*MAX(MIN(BD552,$J$5),$I$5)*(BX552*BQ552/($K$5*1000))+$H$5*(BX552*BQ552/($K$5*1000))*(BX552*BQ552/($K$5*1000)))</f>
        <v>0</v>
      </c>
      <c r="U552">
        <f>L552*(1000-(1000*0.61365*exp(17.502*Y552/(240.97+Y552))/(BQ552+BR552)+BL552)/2)/(1000*0.61365*exp(17.502*Y552/(240.97+Y552))/(BQ552+BR552)-BL552)</f>
        <v>0</v>
      </c>
      <c r="V552">
        <f>1/((BE552+1)/(S552/1.6)+1/(T552/1.37)) + BE552/((BE552+1)/(S552/1.6) + BE552/(T552/1.37))</f>
        <v>0</v>
      </c>
      <c r="W552">
        <f>(AZ552*BC552)</f>
        <v>0</v>
      </c>
      <c r="X552">
        <f>(BS552+(W552+2*0.95*5.67E-8*(((BS552+$B$7)+273)^4-(BS552+273)^4)-44100*L552)/(1.84*29.3*T552+8*0.95*5.67E-8*(BS552+273)^3))</f>
        <v>0</v>
      </c>
      <c r="Y552">
        <f>($C$7*BT552+$D$7*BU552+$E$7*X552)</f>
        <v>0</v>
      </c>
      <c r="Z552">
        <f>0.61365*exp(17.502*Y552/(240.97+Y552))</f>
        <v>0</v>
      </c>
      <c r="AA552">
        <f>(AB552/AC552*100)</f>
        <v>0</v>
      </c>
      <c r="AB552">
        <f>BL552*(BQ552+BR552)/1000</f>
        <v>0</v>
      </c>
      <c r="AC552">
        <f>0.61365*exp(17.502*BS552/(240.97+BS552))</f>
        <v>0</v>
      </c>
      <c r="AD552">
        <f>(Z552-BL552*(BQ552+BR552)/1000)</f>
        <v>0</v>
      </c>
      <c r="AE552">
        <f>(-L552*44100)</f>
        <v>0</v>
      </c>
      <c r="AF552">
        <f>2*29.3*T552*0.92*(BS552-Y552)</f>
        <v>0</v>
      </c>
      <c r="AG552">
        <f>2*0.95*5.67E-8*(((BS552+$B$7)+273)^4-(Y552+273)^4)</f>
        <v>0</v>
      </c>
      <c r="AH552">
        <f>W552+AG552+AE552+AF552</f>
        <v>0</v>
      </c>
      <c r="AI552">
        <f>BP552*AW552*(BK552-BJ552*(1000-AW552*BM552)/(1000-AW552*BL552))/(100*BD552)</f>
        <v>0</v>
      </c>
      <c r="AJ552">
        <f>1000*BP552*AW552*(BL552-BM552)/(100*BD552*(1000-AW552*BL552))</f>
        <v>0</v>
      </c>
      <c r="AK552">
        <f>(AL552 - AM552 - BQ552*1E3/(8.314*(BS552+273.15)) * AO552/BP552 * AN552) * BP552/(100*BD552) * (1000 - BM552)/1000</f>
        <v>0</v>
      </c>
      <c r="AL552">
        <v>727.7277083998271</v>
      </c>
      <c r="AM552">
        <v>698.2858424242422</v>
      </c>
      <c r="AN552">
        <v>2.511288219594498</v>
      </c>
      <c r="AO552">
        <v>66.78338051299083</v>
      </c>
      <c r="AP552">
        <f>(AR552 - AQ552 + BQ552*1E3/(8.314*(BS552+273.15)) * AT552/BP552 * AS552) * BP552/(100*BD552) * 1000/(1000 - AR552)</f>
        <v>0</v>
      </c>
      <c r="AQ552">
        <v>14.5083369007266</v>
      </c>
      <c r="AR552">
        <v>16.51279393939394</v>
      </c>
      <c r="AS552">
        <v>-0.005134796360107904</v>
      </c>
      <c r="AT552">
        <v>79.57190489218569</v>
      </c>
      <c r="AU552">
        <v>0</v>
      </c>
      <c r="AV552">
        <v>0</v>
      </c>
      <c r="AW552">
        <f>IF(AU552*$H$13&gt;=AY552,1.0,(AY552/(AY552-AU552*$H$13)))</f>
        <v>0</v>
      </c>
      <c r="AX552">
        <f>(AW552-1)*100</f>
        <v>0</v>
      </c>
      <c r="AY552">
        <f>MAX(0,($B$13+$C$13*BX552)/(1+$D$13*BX552)*BQ552/(BS552+273)*$E$13)</f>
        <v>0</v>
      </c>
      <c r="AZ552">
        <f>$B$11*BY552+$C$11*BZ552+$F$11*CK552*(1-CN552)</f>
        <v>0</v>
      </c>
      <c r="BA552">
        <f>AZ552*BB552</f>
        <v>0</v>
      </c>
      <c r="BB552">
        <f>($B$11*$D$9+$C$11*$D$9+$F$11*((CX552+CP552)/MAX(CX552+CP552+CY552, 0.1)*$I$9+CY552/MAX(CX552+CP552+CY552, 0.1)*$J$9))/($B$11+$C$11+$F$11)</f>
        <v>0</v>
      </c>
      <c r="BC552">
        <f>($B$11*$K$9+$C$11*$K$9+$F$11*((CX552+CP552)/MAX(CX552+CP552+CY552, 0.1)*$P$9+CY552/MAX(CX552+CP552+CY552, 0.1)*$Q$9))/($B$11+$C$11+$F$11)</f>
        <v>0</v>
      </c>
      <c r="BD552">
        <v>6</v>
      </c>
      <c r="BE552">
        <v>0.5</v>
      </c>
      <c r="BF552" t="s">
        <v>361</v>
      </c>
      <c r="BG552">
        <v>2</v>
      </c>
      <c r="BH552" t="b">
        <v>1</v>
      </c>
      <c r="BI552">
        <v>1728496057.1</v>
      </c>
      <c r="BJ552">
        <v>669.4752962962964</v>
      </c>
      <c r="BK552">
        <v>704.4081111111111</v>
      </c>
      <c r="BL552">
        <v>16.55551481481482</v>
      </c>
      <c r="BM552">
        <v>14.51475925925926</v>
      </c>
      <c r="BN552">
        <v>676.8635555555555</v>
      </c>
      <c r="BO552">
        <v>16.64575185185185</v>
      </c>
      <c r="BP552">
        <v>600.0076666666666</v>
      </c>
      <c r="BQ552">
        <v>97.5299148148148</v>
      </c>
      <c r="BR552">
        <v>0.1000436518518519</v>
      </c>
      <c r="BS552">
        <v>25.34122592592593</v>
      </c>
      <c r="BT552">
        <v>25.03921481481482</v>
      </c>
      <c r="BU552">
        <v>999.9000000000001</v>
      </c>
      <c r="BV552">
        <v>0</v>
      </c>
      <c r="BW552">
        <v>0</v>
      </c>
      <c r="BX552">
        <v>9992.658518518519</v>
      </c>
      <c r="BY552">
        <v>0</v>
      </c>
      <c r="BZ552">
        <v>92.80056666666667</v>
      </c>
      <c r="CA552">
        <v>-34.93281111111111</v>
      </c>
      <c r="CB552">
        <v>680.7450740740741</v>
      </c>
      <c r="CC552">
        <v>714.782925925926</v>
      </c>
      <c r="CD552">
        <v>2.040754814814815</v>
      </c>
      <c r="CE552">
        <v>704.4081111111111</v>
      </c>
      <c r="CF552">
        <v>14.51475925925926</v>
      </c>
      <c r="CG552">
        <v>1.614659259259259</v>
      </c>
      <c r="CH552">
        <v>1.415623703703704</v>
      </c>
      <c r="CI552">
        <v>14.09938888888889</v>
      </c>
      <c r="CJ552">
        <v>12.08601851851852</v>
      </c>
      <c r="CK552">
        <v>1599.99962962963</v>
      </c>
      <c r="CL552">
        <v>0.6920184444444444</v>
      </c>
      <c r="CM552">
        <v>0.3079815555555556</v>
      </c>
      <c r="CN552">
        <v>0</v>
      </c>
      <c r="CO552">
        <v>2.23637037037037</v>
      </c>
      <c r="CP552">
        <v>0</v>
      </c>
      <c r="CQ552">
        <v>8638.33148148148</v>
      </c>
      <c r="CR552">
        <v>13790.26666666666</v>
      </c>
      <c r="CS552">
        <v>37.375</v>
      </c>
      <c r="CT552">
        <v>38.625</v>
      </c>
      <c r="CU552">
        <v>37.937</v>
      </c>
      <c r="CV552">
        <v>37.00918518518519</v>
      </c>
      <c r="CW552">
        <v>36.812</v>
      </c>
      <c r="CX552">
        <v>1107.229259259259</v>
      </c>
      <c r="CY552">
        <v>492.7703703703704</v>
      </c>
      <c r="CZ552">
        <v>0</v>
      </c>
      <c r="DA552">
        <v>1728496121.8</v>
      </c>
      <c r="DB552">
        <v>0</v>
      </c>
      <c r="DC552">
        <v>1728490956.5</v>
      </c>
      <c r="DD552" t="s">
        <v>362</v>
      </c>
      <c r="DE552">
        <v>1728490952.5</v>
      </c>
      <c r="DF552">
        <v>1728490956.5</v>
      </c>
      <c r="DG552">
        <v>1</v>
      </c>
      <c r="DH552">
        <v>-0.065</v>
      </c>
      <c r="DI552">
        <v>-0.008</v>
      </c>
      <c r="DJ552">
        <v>-3.246</v>
      </c>
      <c r="DK552">
        <v>-0.091</v>
      </c>
      <c r="DL552">
        <v>52</v>
      </c>
      <c r="DM552">
        <v>15</v>
      </c>
      <c r="DN552">
        <v>0.25</v>
      </c>
      <c r="DO552">
        <v>0.13</v>
      </c>
      <c r="DP552">
        <v>-34.80428999999999</v>
      </c>
      <c r="DQ552">
        <v>-2.422892307692241</v>
      </c>
      <c r="DR552">
        <v>0.2478198375836767</v>
      </c>
      <c r="DS552">
        <v>0</v>
      </c>
      <c r="DT552">
        <v>2.0368555</v>
      </c>
      <c r="DU552">
        <v>-0.05084757973733665</v>
      </c>
      <c r="DV552">
        <v>0.02084401124423993</v>
      </c>
      <c r="DW552">
        <v>1</v>
      </c>
      <c r="DX552">
        <v>1</v>
      </c>
      <c r="DY552">
        <v>2</v>
      </c>
      <c r="DZ552" t="s">
        <v>363</v>
      </c>
      <c r="EA552">
        <v>3.2295</v>
      </c>
      <c r="EB552">
        <v>2.70454</v>
      </c>
      <c r="EC552">
        <v>0.145726</v>
      </c>
      <c r="ED552">
        <v>0.150053</v>
      </c>
      <c r="EE552">
        <v>0.0855176</v>
      </c>
      <c r="EF552">
        <v>0.0779825</v>
      </c>
      <c r="EG552">
        <v>27991.4</v>
      </c>
      <c r="EH552">
        <v>27111.8</v>
      </c>
      <c r="EI552">
        <v>31388.7</v>
      </c>
      <c r="EJ552">
        <v>30250.2</v>
      </c>
      <c r="EK552">
        <v>38454.8</v>
      </c>
      <c r="EL552">
        <v>36883</v>
      </c>
      <c r="EM552">
        <v>43995.2</v>
      </c>
      <c r="EN552">
        <v>42239.7</v>
      </c>
      <c r="EO552">
        <v>2.10538</v>
      </c>
      <c r="EP552">
        <v>1.8305</v>
      </c>
      <c r="EQ552">
        <v>0.0162534</v>
      </c>
      <c r="ER552">
        <v>0</v>
      </c>
      <c r="ES552">
        <v>24.7699</v>
      </c>
      <c r="ET552">
        <v>999.9</v>
      </c>
      <c r="EU552">
        <v>70</v>
      </c>
      <c r="EV552">
        <v>26.6</v>
      </c>
      <c r="EW552">
        <v>25.091</v>
      </c>
      <c r="EX552">
        <v>61.0401</v>
      </c>
      <c r="EY552">
        <v>24.2748</v>
      </c>
      <c r="EZ552">
        <v>1</v>
      </c>
      <c r="FA552">
        <v>0.0813643</v>
      </c>
      <c r="FB552">
        <v>2.49908</v>
      </c>
      <c r="FC552">
        <v>20.1796</v>
      </c>
      <c r="FD552">
        <v>5.21669</v>
      </c>
      <c r="FE552">
        <v>11.998</v>
      </c>
      <c r="FF552">
        <v>4.96335</v>
      </c>
      <c r="FG552">
        <v>3.29555</v>
      </c>
      <c r="FH552">
        <v>9999</v>
      </c>
      <c r="FI552">
        <v>9999</v>
      </c>
      <c r="FJ552">
        <v>9999</v>
      </c>
      <c r="FK552">
        <v>149.4</v>
      </c>
      <c r="FL552">
        <v>4.97094</v>
      </c>
      <c r="FM552">
        <v>1.86768</v>
      </c>
      <c r="FN552">
        <v>1.85903</v>
      </c>
      <c r="FO552">
        <v>1.86522</v>
      </c>
      <c r="FP552">
        <v>1.8631</v>
      </c>
      <c r="FQ552">
        <v>1.86447</v>
      </c>
      <c r="FR552">
        <v>1.85989</v>
      </c>
      <c r="FS552">
        <v>1.86401</v>
      </c>
      <c r="FT552">
        <v>0</v>
      </c>
      <c r="FU552">
        <v>0</v>
      </c>
      <c r="FV552">
        <v>0</v>
      </c>
      <c r="FW552">
        <v>0</v>
      </c>
      <c r="FX552" t="s">
        <v>364</v>
      </c>
      <c r="FY552" t="s">
        <v>365</v>
      </c>
      <c r="FZ552" t="s">
        <v>366</v>
      </c>
      <c r="GA552" t="s">
        <v>366</v>
      </c>
      <c r="GB552" t="s">
        <v>366</v>
      </c>
      <c r="GC552" t="s">
        <v>366</v>
      </c>
      <c r="GD552">
        <v>0</v>
      </c>
      <c r="GE552">
        <v>100</v>
      </c>
      <c r="GF552">
        <v>100</v>
      </c>
      <c r="GG552">
        <v>-7.508</v>
      </c>
      <c r="GH552">
        <v>-0.09030000000000001</v>
      </c>
      <c r="GI552">
        <v>-2.868309889394353</v>
      </c>
      <c r="GJ552">
        <v>-0.006773961979547998</v>
      </c>
      <c r="GK552">
        <v>-8.296070481250098E-08</v>
      </c>
      <c r="GL552">
        <v>3.322967193956903E-10</v>
      </c>
      <c r="GM552">
        <v>-0.07871069313407227</v>
      </c>
      <c r="GN552">
        <v>-0.00208336341840114</v>
      </c>
      <c r="GO552">
        <v>8.801746095907445E-05</v>
      </c>
      <c r="GP552">
        <v>-2.677693255255651E-07</v>
      </c>
      <c r="GQ552">
        <v>3</v>
      </c>
      <c r="GR552">
        <v>2052</v>
      </c>
      <c r="GS552">
        <v>2</v>
      </c>
      <c r="GT552">
        <v>18</v>
      </c>
      <c r="GU552">
        <v>85.2</v>
      </c>
      <c r="GV552">
        <v>85.09999999999999</v>
      </c>
      <c r="GW552">
        <v>1.75903</v>
      </c>
      <c r="GX552">
        <v>2.39014</v>
      </c>
      <c r="GY552">
        <v>1.44897</v>
      </c>
      <c r="GZ552">
        <v>2.32178</v>
      </c>
      <c r="HA552">
        <v>1.55151</v>
      </c>
      <c r="HB552">
        <v>2.24609</v>
      </c>
      <c r="HC552">
        <v>32.2005</v>
      </c>
      <c r="HD552">
        <v>14.1408</v>
      </c>
      <c r="HE552">
        <v>18</v>
      </c>
      <c r="HF552">
        <v>595.707</v>
      </c>
      <c r="HG552">
        <v>422.607</v>
      </c>
      <c r="HH552">
        <v>21.498</v>
      </c>
      <c r="HI552">
        <v>27.9594</v>
      </c>
      <c r="HJ552">
        <v>30.0007</v>
      </c>
      <c r="HK552">
        <v>27.9016</v>
      </c>
      <c r="HL552">
        <v>27.8315</v>
      </c>
      <c r="HM552">
        <v>35.2125</v>
      </c>
      <c r="HN552">
        <v>49.0832</v>
      </c>
      <c r="HO552">
        <v>0</v>
      </c>
      <c r="HP552">
        <v>21.4785</v>
      </c>
      <c r="HQ552">
        <v>742.175</v>
      </c>
      <c r="HR552">
        <v>14.5932</v>
      </c>
      <c r="HS552">
        <v>99.6172</v>
      </c>
      <c r="HT552">
        <v>100.934</v>
      </c>
    </row>
    <row r="553" spans="1:228">
      <c r="A553">
        <v>537</v>
      </c>
      <c r="B553">
        <v>1728496069.6</v>
      </c>
      <c r="C553">
        <v>5132.099999904633</v>
      </c>
      <c r="D553" t="s">
        <v>1445</v>
      </c>
      <c r="E553" t="s">
        <v>1446</v>
      </c>
      <c r="F553">
        <v>5</v>
      </c>
      <c r="G553" t="s">
        <v>357</v>
      </c>
      <c r="H553" t="s">
        <v>1090</v>
      </c>
      <c r="I553" t="s">
        <v>359</v>
      </c>
      <c r="J553" t="s">
        <v>1330</v>
      </c>
      <c r="K553">
        <v>1728496061.814285</v>
      </c>
      <c r="L553">
        <f>(M553)/1000</f>
        <v>0</v>
      </c>
      <c r="M553">
        <f>IF(BH553, AP553, AJ553)</f>
        <v>0</v>
      </c>
      <c r="N553">
        <f>IF(BH553, AK553, AI553)</f>
        <v>0</v>
      </c>
      <c r="O553">
        <f>BJ553 - IF(AW553&gt;1, N553*BD553*100.0/(AY553), 0)</f>
        <v>0</v>
      </c>
      <c r="P553">
        <f>((V553-L553/2)*O553-N553)/(V553+L553/2)</f>
        <v>0</v>
      </c>
      <c r="Q553">
        <f>P553*(BQ553+BR553)/1000.0</f>
        <v>0</v>
      </c>
      <c r="R553">
        <f>(BJ553 - IF(AW553&gt;1, N553*BD553*100.0/(AY553), 0))*(BQ553+BR553)/1000.0</f>
        <v>0</v>
      </c>
      <c r="S553">
        <f>2.0/((1/U553-1/T553)+SIGN(U553)*SQRT((1/U553-1/T553)*(1/U553-1/T553) + 4*BE553/((BE553+1)*(BE553+1))*(2*1/U553*1/T553-1/T553*1/T553)))</f>
        <v>0</v>
      </c>
      <c r="T553">
        <f>IF(LEFT(BF553,1)&lt;&gt;"0",IF(LEFT(BF553,1)="1",3.0,BG553),$D$5+$E$5*(BX553*BQ553/($K$5*1000))+$F$5*(BX553*BQ553/($K$5*1000))*MAX(MIN(BD553,$J$5),$I$5)*MAX(MIN(BD553,$J$5),$I$5)+$G$5*MAX(MIN(BD553,$J$5),$I$5)*(BX553*BQ553/($K$5*1000))+$H$5*(BX553*BQ553/($K$5*1000))*(BX553*BQ553/($K$5*1000)))</f>
        <v>0</v>
      </c>
      <c r="U553">
        <f>L553*(1000-(1000*0.61365*exp(17.502*Y553/(240.97+Y553))/(BQ553+BR553)+BL553)/2)/(1000*0.61365*exp(17.502*Y553/(240.97+Y553))/(BQ553+BR553)-BL553)</f>
        <v>0</v>
      </c>
      <c r="V553">
        <f>1/((BE553+1)/(S553/1.6)+1/(T553/1.37)) + BE553/((BE553+1)/(S553/1.6) + BE553/(T553/1.37))</f>
        <v>0</v>
      </c>
      <c r="W553">
        <f>(AZ553*BC553)</f>
        <v>0</v>
      </c>
      <c r="X553">
        <f>(BS553+(W553+2*0.95*5.67E-8*(((BS553+$B$7)+273)^4-(BS553+273)^4)-44100*L553)/(1.84*29.3*T553+8*0.95*5.67E-8*(BS553+273)^3))</f>
        <v>0</v>
      </c>
      <c r="Y553">
        <f>($C$7*BT553+$D$7*BU553+$E$7*X553)</f>
        <v>0</v>
      </c>
      <c r="Z553">
        <f>0.61365*exp(17.502*Y553/(240.97+Y553))</f>
        <v>0</v>
      </c>
      <c r="AA553">
        <f>(AB553/AC553*100)</f>
        <v>0</v>
      </c>
      <c r="AB553">
        <f>BL553*(BQ553+BR553)/1000</f>
        <v>0</v>
      </c>
      <c r="AC553">
        <f>0.61365*exp(17.502*BS553/(240.97+BS553))</f>
        <v>0</v>
      </c>
      <c r="AD553">
        <f>(Z553-BL553*(BQ553+BR553)/1000)</f>
        <v>0</v>
      </c>
      <c r="AE553">
        <f>(-L553*44100)</f>
        <v>0</v>
      </c>
      <c r="AF553">
        <f>2*29.3*T553*0.92*(BS553-Y553)</f>
        <v>0</v>
      </c>
      <c r="AG553">
        <f>2*0.95*5.67E-8*(((BS553+$B$7)+273)^4-(Y553+273)^4)</f>
        <v>0</v>
      </c>
      <c r="AH553">
        <f>W553+AG553+AE553+AF553</f>
        <v>0</v>
      </c>
      <c r="AI553">
        <f>BP553*AW553*(BK553-BJ553*(1000-AW553*BM553)/(1000-AW553*BL553))/(100*BD553)</f>
        <v>0</v>
      </c>
      <c r="AJ553">
        <f>1000*BP553*AW553*(BL553-BM553)/(100*BD553*(1000-AW553*BL553))</f>
        <v>0</v>
      </c>
      <c r="AK553">
        <f>(AL553 - AM553 - BQ553*1E3/(8.314*(BS553+273.15)) * AO553/BP553 * AN553) * BP553/(100*BD553) * (1000 - BM553)/1000</f>
        <v>0</v>
      </c>
      <c r="AL553">
        <v>740.4400195382016</v>
      </c>
      <c r="AM553">
        <v>710.8479878787879</v>
      </c>
      <c r="AN553">
        <v>2.526834111624403</v>
      </c>
      <c r="AO553">
        <v>66.78338051299083</v>
      </c>
      <c r="AP553">
        <f>(AR553 - AQ553 + BQ553*1E3/(8.314*(BS553+273.15)) * AT553/BP553 * AS553) * BP553/(100*BD553) * 1000/(1000 - AR553)</f>
        <v>0</v>
      </c>
      <c r="AQ553">
        <v>14.51606165058971</v>
      </c>
      <c r="AR553">
        <v>16.49568424242424</v>
      </c>
      <c r="AS553">
        <v>-0.0008895374442041127</v>
      </c>
      <c r="AT553">
        <v>79.57190489218569</v>
      </c>
      <c r="AU553">
        <v>0</v>
      </c>
      <c r="AV553">
        <v>0</v>
      </c>
      <c r="AW553">
        <f>IF(AU553*$H$13&gt;=AY553,1.0,(AY553/(AY553-AU553*$H$13)))</f>
        <v>0</v>
      </c>
      <c r="AX553">
        <f>(AW553-1)*100</f>
        <v>0</v>
      </c>
      <c r="AY553">
        <f>MAX(0,($B$13+$C$13*BX553)/(1+$D$13*BX553)*BQ553/(BS553+273)*$E$13)</f>
        <v>0</v>
      </c>
      <c r="AZ553">
        <f>$B$11*BY553+$C$11*BZ553+$F$11*CK553*(1-CN553)</f>
        <v>0</v>
      </c>
      <c r="BA553">
        <f>AZ553*BB553</f>
        <v>0</v>
      </c>
      <c r="BB553">
        <f>($B$11*$D$9+$C$11*$D$9+$F$11*((CX553+CP553)/MAX(CX553+CP553+CY553, 0.1)*$I$9+CY553/MAX(CX553+CP553+CY553, 0.1)*$J$9))/($B$11+$C$11+$F$11)</f>
        <v>0</v>
      </c>
      <c r="BC553">
        <f>($B$11*$K$9+$C$11*$K$9+$F$11*((CX553+CP553)/MAX(CX553+CP553+CY553, 0.1)*$P$9+CY553/MAX(CX553+CP553+CY553, 0.1)*$Q$9))/($B$11+$C$11+$F$11)</f>
        <v>0</v>
      </c>
      <c r="BD553">
        <v>6</v>
      </c>
      <c r="BE553">
        <v>0.5</v>
      </c>
      <c r="BF553" t="s">
        <v>361</v>
      </c>
      <c r="BG553">
        <v>2</v>
      </c>
      <c r="BH553" t="b">
        <v>1</v>
      </c>
      <c r="BI553">
        <v>1728496061.814285</v>
      </c>
      <c r="BJ553">
        <v>681.1164642857144</v>
      </c>
      <c r="BK553">
        <v>716.2077500000001</v>
      </c>
      <c r="BL553">
        <v>16.52714285714286</v>
      </c>
      <c r="BM553">
        <v>14.509925</v>
      </c>
      <c r="BN553">
        <v>688.5799285714286</v>
      </c>
      <c r="BO553">
        <v>16.6174</v>
      </c>
      <c r="BP553">
        <v>600.0050714285715</v>
      </c>
      <c r="BQ553">
        <v>97.53027142857142</v>
      </c>
      <c r="BR553">
        <v>0.09999409642857142</v>
      </c>
      <c r="BS553">
        <v>25.33828571428572</v>
      </c>
      <c r="BT553">
        <v>25.03973928571429</v>
      </c>
      <c r="BU553">
        <v>999.9000000000002</v>
      </c>
      <c r="BV553">
        <v>0</v>
      </c>
      <c r="BW553">
        <v>0</v>
      </c>
      <c r="BX553">
        <v>9994.610714285713</v>
      </c>
      <c r="BY553">
        <v>0</v>
      </c>
      <c r="BZ553">
        <v>92.21765000000001</v>
      </c>
      <c r="CA553">
        <v>-35.09128214285715</v>
      </c>
      <c r="CB553">
        <v>692.5622857142856</v>
      </c>
      <c r="CC553">
        <v>726.7529642857144</v>
      </c>
      <c r="CD553">
        <v>2.017211785714286</v>
      </c>
      <c r="CE553">
        <v>716.2077500000001</v>
      </c>
      <c r="CF553">
        <v>14.509925</v>
      </c>
      <c r="CG553">
        <v>1.611897142857143</v>
      </c>
      <c r="CH553">
        <v>1.4151575</v>
      </c>
      <c r="CI553">
        <v>14.073</v>
      </c>
      <c r="CJ553">
        <v>12.08102857142857</v>
      </c>
      <c r="CK553">
        <v>1600.003571428571</v>
      </c>
      <c r="CL553">
        <v>0.6920144285714285</v>
      </c>
      <c r="CM553">
        <v>0.3079855714285715</v>
      </c>
      <c r="CN553">
        <v>0</v>
      </c>
      <c r="CO553">
        <v>2.224410714285714</v>
      </c>
      <c r="CP553">
        <v>0</v>
      </c>
      <c r="CQ553">
        <v>8653.346071428572</v>
      </c>
      <c r="CR553">
        <v>13790.28571428571</v>
      </c>
      <c r="CS553">
        <v>37.375</v>
      </c>
      <c r="CT553">
        <v>38.625</v>
      </c>
      <c r="CU553">
        <v>37.937</v>
      </c>
      <c r="CV553">
        <v>37.01328571428571</v>
      </c>
      <c r="CW553">
        <v>36.812</v>
      </c>
      <c r="CX553">
        <v>1107.226428571429</v>
      </c>
      <c r="CY553">
        <v>492.7771428571429</v>
      </c>
      <c r="CZ553">
        <v>0</v>
      </c>
      <c r="DA553">
        <v>1728496126.6</v>
      </c>
      <c r="DB553">
        <v>0</v>
      </c>
      <c r="DC553">
        <v>1728490956.5</v>
      </c>
      <c r="DD553" t="s">
        <v>362</v>
      </c>
      <c r="DE553">
        <v>1728490952.5</v>
      </c>
      <c r="DF553">
        <v>1728490956.5</v>
      </c>
      <c r="DG553">
        <v>1</v>
      </c>
      <c r="DH553">
        <v>-0.065</v>
      </c>
      <c r="DI553">
        <v>-0.008</v>
      </c>
      <c r="DJ553">
        <v>-3.246</v>
      </c>
      <c r="DK553">
        <v>-0.091</v>
      </c>
      <c r="DL553">
        <v>52</v>
      </c>
      <c r="DM553">
        <v>15</v>
      </c>
      <c r="DN553">
        <v>0.25</v>
      </c>
      <c r="DO553">
        <v>0.13</v>
      </c>
      <c r="DP553">
        <v>-34.977165</v>
      </c>
      <c r="DQ553">
        <v>-2.215623264540298</v>
      </c>
      <c r="DR553">
        <v>0.2265094242520607</v>
      </c>
      <c r="DS553">
        <v>0</v>
      </c>
      <c r="DT553">
        <v>2.02966175</v>
      </c>
      <c r="DU553">
        <v>-0.2398918198874357</v>
      </c>
      <c r="DV553">
        <v>0.02852468806906571</v>
      </c>
      <c r="DW553">
        <v>0</v>
      </c>
      <c r="DX553">
        <v>0</v>
      </c>
      <c r="DY553">
        <v>2</v>
      </c>
      <c r="DZ553" t="s">
        <v>386</v>
      </c>
      <c r="EA553">
        <v>3.22934</v>
      </c>
      <c r="EB553">
        <v>2.70406</v>
      </c>
      <c r="EC553">
        <v>0.147503</v>
      </c>
      <c r="ED553">
        <v>0.151829</v>
      </c>
      <c r="EE553">
        <v>0.0854548</v>
      </c>
      <c r="EF553">
        <v>0.0780078</v>
      </c>
      <c r="EG553">
        <v>27932.9</v>
      </c>
      <c r="EH553">
        <v>27054.7</v>
      </c>
      <c r="EI553">
        <v>31388.4</v>
      </c>
      <c r="EJ553">
        <v>30249.7</v>
      </c>
      <c r="EK553">
        <v>38456.8</v>
      </c>
      <c r="EL553">
        <v>36881.5</v>
      </c>
      <c r="EM553">
        <v>43994.3</v>
      </c>
      <c r="EN553">
        <v>42239.1</v>
      </c>
      <c r="EO553">
        <v>2.1051</v>
      </c>
      <c r="EP553">
        <v>1.83075</v>
      </c>
      <c r="EQ553">
        <v>0.0161082</v>
      </c>
      <c r="ER553">
        <v>0</v>
      </c>
      <c r="ES553">
        <v>24.7699</v>
      </c>
      <c r="ET553">
        <v>999.9</v>
      </c>
      <c r="EU553">
        <v>70</v>
      </c>
      <c r="EV553">
        <v>26.6</v>
      </c>
      <c r="EW553">
        <v>25.0914</v>
      </c>
      <c r="EX553">
        <v>61.3801</v>
      </c>
      <c r="EY553">
        <v>24.6595</v>
      </c>
      <c r="EZ553">
        <v>1</v>
      </c>
      <c r="FA553">
        <v>0.08188769999999999</v>
      </c>
      <c r="FB553">
        <v>2.49921</v>
      </c>
      <c r="FC553">
        <v>20.1808</v>
      </c>
      <c r="FD553">
        <v>5.21684</v>
      </c>
      <c r="FE553">
        <v>11.998</v>
      </c>
      <c r="FF553">
        <v>4.9633</v>
      </c>
      <c r="FG553">
        <v>3.29553</v>
      </c>
      <c r="FH553">
        <v>9999</v>
      </c>
      <c r="FI553">
        <v>9999</v>
      </c>
      <c r="FJ553">
        <v>9999</v>
      </c>
      <c r="FK553">
        <v>149.4</v>
      </c>
      <c r="FL553">
        <v>4.97094</v>
      </c>
      <c r="FM553">
        <v>1.86768</v>
      </c>
      <c r="FN553">
        <v>1.85907</v>
      </c>
      <c r="FO553">
        <v>1.86522</v>
      </c>
      <c r="FP553">
        <v>1.8631</v>
      </c>
      <c r="FQ553">
        <v>1.86447</v>
      </c>
      <c r="FR553">
        <v>1.85989</v>
      </c>
      <c r="FS553">
        <v>1.86401</v>
      </c>
      <c r="FT553">
        <v>0</v>
      </c>
      <c r="FU553">
        <v>0</v>
      </c>
      <c r="FV553">
        <v>0</v>
      </c>
      <c r="FW553">
        <v>0</v>
      </c>
      <c r="FX553" t="s">
        <v>364</v>
      </c>
      <c r="FY553" t="s">
        <v>365</v>
      </c>
      <c r="FZ553" t="s">
        <v>366</v>
      </c>
      <c r="GA553" t="s">
        <v>366</v>
      </c>
      <c r="GB553" t="s">
        <v>366</v>
      </c>
      <c r="GC553" t="s">
        <v>366</v>
      </c>
      <c r="GD553">
        <v>0</v>
      </c>
      <c r="GE553">
        <v>100</v>
      </c>
      <c r="GF553">
        <v>100</v>
      </c>
      <c r="GG553">
        <v>-7.588</v>
      </c>
      <c r="GH553">
        <v>-0.09030000000000001</v>
      </c>
      <c r="GI553">
        <v>-2.868309889394353</v>
      </c>
      <c r="GJ553">
        <v>-0.006773961979547998</v>
      </c>
      <c r="GK553">
        <v>-8.296070481250098E-08</v>
      </c>
      <c r="GL553">
        <v>3.322967193956903E-10</v>
      </c>
      <c r="GM553">
        <v>-0.07871069313407227</v>
      </c>
      <c r="GN553">
        <v>-0.00208336341840114</v>
      </c>
      <c r="GO553">
        <v>8.801746095907445E-05</v>
      </c>
      <c r="GP553">
        <v>-2.677693255255651E-07</v>
      </c>
      <c r="GQ553">
        <v>3</v>
      </c>
      <c r="GR553">
        <v>2052</v>
      </c>
      <c r="GS553">
        <v>2</v>
      </c>
      <c r="GT553">
        <v>18</v>
      </c>
      <c r="GU553">
        <v>85.3</v>
      </c>
      <c r="GV553">
        <v>85.2</v>
      </c>
      <c r="GW553">
        <v>1.78223</v>
      </c>
      <c r="GX553">
        <v>2.38281</v>
      </c>
      <c r="GY553">
        <v>1.44775</v>
      </c>
      <c r="GZ553">
        <v>2.32056</v>
      </c>
      <c r="HA553">
        <v>1.55151</v>
      </c>
      <c r="HB553">
        <v>2.38647</v>
      </c>
      <c r="HC553">
        <v>32.2005</v>
      </c>
      <c r="HD553">
        <v>14.1408</v>
      </c>
      <c r="HE553">
        <v>18</v>
      </c>
      <c r="HF553">
        <v>595.5700000000001</v>
      </c>
      <c r="HG553">
        <v>422.798</v>
      </c>
      <c r="HH553">
        <v>21.4535</v>
      </c>
      <c r="HI553">
        <v>27.9651</v>
      </c>
      <c r="HJ553">
        <v>30.0007</v>
      </c>
      <c r="HK553">
        <v>27.9072</v>
      </c>
      <c r="HL553">
        <v>27.8377</v>
      </c>
      <c r="HM553">
        <v>35.7227</v>
      </c>
      <c r="HN553">
        <v>48.8125</v>
      </c>
      <c r="HO553">
        <v>0</v>
      </c>
      <c r="HP553">
        <v>21.442</v>
      </c>
      <c r="HQ553">
        <v>752.205</v>
      </c>
      <c r="HR553">
        <v>14.6324</v>
      </c>
      <c r="HS553">
        <v>99.6156</v>
      </c>
      <c r="HT553">
        <v>100.932</v>
      </c>
    </row>
    <row r="554" spans="1:228">
      <c r="A554">
        <v>538</v>
      </c>
      <c r="B554">
        <v>1728496074.6</v>
      </c>
      <c r="C554">
        <v>5137.099999904633</v>
      </c>
      <c r="D554" t="s">
        <v>1447</v>
      </c>
      <c r="E554" t="s">
        <v>1448</v>
      </c>
      <c r="F554">
        <v>5</v>
      </c>
      <c r="G554" t="s">
        <v>357</v>
      </c>
      <c r="H554" t="s">
        <v>1090</v>
      </c>
      <c r="I554" t="s">
        <v>359</v>
      </c>
      <c r="J554" t="s">
        <v>1330</v>
      </c>
      <c r="K554">
        <v>1728496067.1</v>
      </c>
      <c r="L554">
        <f>(M554)/1000</f>
        <v>0</v>
      </c>
      <c r="M554">
        <f>IF(BH554, AP554, AJ554)</f>
        <v>0</v>
      </c>
      <c r="N554">
        <f>IF(BH554, AK554, AI554)</f>
        <v>0</v>
      </c>
      <c r="O554">
        <f>BJ554 - IF(AW554&gt;1, N554*BD554*100.0/(AY554), 0)</f>
        <v>0</v>
      </c>
      <c r="P554">
        <f>((V554-L554/2)*O554-N554)/(V554+L554/2)</f>
        <v>0</v>
      </c>
      <c r="Q554">
        <f>P554*(BQ554+BR554)/1000.0</f>
        <v>0</v>
      </c>
      <c r="R554">
        <f>(BJ554 - IF(AW554&gt;1, N554*BD554*100.0/(AY554), 0))*(BQ554+BR554)/1000.0</f>
        <v>0</v>
      </c>
      <c r="S554">
        <f>2.0/((1/U554-1/T554)+SIGN(U554)*SQRT((1/U554-1/T554)*(1/U554-1/T554) + 4*BE554/((BE554+1)*(BE554+1))*(2*1/U554*1/T554-1/T554*1/T554)))</f>
        <v>0</v>
      </c>
      <c r="T554">
        <f>IF(LEFT(BF554,1)&lt;&gt;"0",IF(LEFT(BF554,1)="1",3.0,BG554),$D$5+$E$5*(BX554*BQ554/($K$5*1000))+$F$5*(BX554*BQ554/($K$5*1000))*MAX(MIN(BD554,$J$5),$I$5)*MAX(MIN(BD554,$J$5),$I$5)+$G$5*MAX(MIN(BD554,$J$5),$I$5)*(BX554*BQ554/($K$5*1000))+$H$5*(BX554*BQ554/($K$5*1000))*(BX554*BQ554/($K$5*1000)))</f>
        <v>0</v>
      </c>
      <c r="U554">
        <f>L554*(1000-(1000*0.61365*exp(17.502*Y554/(240.97+Y554))/(BQ554+BR554)+BL554)/2)/(1000*0.61365*exp(17.502*Y554/(240.97+Y554))/(BQ554+BR554)-BL554)</f>
        <v>0</v>
      </c>
      <c r="V554">
        <f>1/((BE554+1)/(S554/1.6)+1/(T554/1.37)) + BE554/((BE554+1)/(S554/1.6) + BE554/(T554/1.37))</f>
        <v>0</v>
      </c>
      <c r="W554">
        <f>(AZ554*BC554)</f>
        <v>0</v>
      </c>
      <c r="X554">
        <f>(BS554+(W554+2*0.95*5.67E-8*(((BS554+$B$7)+273)^4-(BS554+273)^4)-44100*L554)/(1.84*29.3*T554+8*0.95*5.67E-8*(BS554+273)^3))</f>
        <v>0</v>
      </c>
      <c r="Y554">
        <f>($C$7*BT554+$D$7*BU554+$E$7*X554)</f>
        <v>0</v>
      </c>
      <c r="Z554">
        <f>0.61365*exp(17.502*Y554/(240.97+Y554))</f>
        <v>0</v>
      </c>
      <c r="AA554">
        <f>(AB554/AC554*100)</f>
        <v>0</v>
      </c>
      <c r="AB554">
        <f>BL554*(BQ554+BR554)/1000</f>
        <v>0</v>
      </c>
      <c r="AC554">
        <f>0.61365*exp(17.502*BS554/(240.97+BS554))</f>
        <v>0</v>
      </c>
      <c r="AD554">
        <f>(Z554-BL554*(BQ554+BR554)/1000)</f>
        <v>0</v>
      </c>
      <c r="AE554">
        <f>(-L554*44100)</f>
        <v>0</v>
      </c>
      <c r="AF554">
        <f>2*29.3*T554*0.92*(BS554-Y554)</f>
        <v>0</v>
      </c>
      <c r="AG554">
        <f>2*0.95*5.67E-8*(((BS554+$B$7)+273)^4-(Y554+273)^4)</f>
        <v>0</v>
      </c>
      <c r="AH554">
        <f>W554+AG554+AE554+AF554</f>
        <v>0</v>
      </c>
      <c r="AI554">
        <f>BP554*AW554*(BK554-BJ554*(1000-AW554*BM554)/(1000-AW554*BL554))/(100*BD554)</f>
        <v>0</v>
      </c>
      <c r="AJ554">
        <f>1000*BP554*AW554*(BL554-BM554)/(100*BD554*(1000-AW554*BL554))</f>
        <v>0</v>
      </c>
      <c r="AK554">
        <f>(AL554 - AM554 - BQ554*1E3/(8.314*(BS554+273.15)) * AO554/BP554 * AN554) * BP554/(100*BD554) * (1000 - BM554)/1000</f>
        <v>0</v>
      </c>
      <c r="AL554">
        <v>753.3037334521526</v>
      </c>
      <c r="AM554">
        <v>723.4599272727272</v>
      </c>
      <c r="AN554">
        <v>2.521869703236109</v>
      </c>
      <c r="AO554">
        <v>66.78338051299083</v>
      </c>
      <c r="AP554">
        <f>(AR554 - AQ554 + BQ554*1E3/(8.314*(BS554+273.15)) * AT554/BP554 * AS554) * BP554/(100*BD554) * 1000/(1000 - AR554)</f>
        <v>0</v>
      </c>
      <c r="AQ554">
        <v>14.53171863102916</v>
      </c>
      <c r="AR554">
        <v>16.48881636363636</v>
      </c>
      <c r="AS554">
        <v>-0.0004599742286242742</v>
      </c>
      <c r="AT554">
        <v>79.57190489218569</v>
      </c>
      <c r="AU554">
        <v>0</v>
      </c>
      <c r="AV554">
        <v>0</v>
      </c>
      <c r="AW554">
        <f>IF(AU554*$H$13&gt;=AY554,1.0,(AY554/(AY554-AU554*$H$13)))</f>
        <v>0</v>
      </c>
      <c r="AX554">
        <f>(AW554-1)*100</f>
        <v>0</v>
      </c>
      <c r="AY554">
        <f>MAX(0,($B$13+$C$13*BX554)/(1+$D$13*BX554)*BQ554/(BS554+273)*$E$13)</f>
        <v>0</v>
      </c>
      <c r="AZ554">
        <f>$B$11*BY554+$C$11*BZ554+$F$11*CK554*(1-CN554)</f>
        <v>0</v>
      </c>
      <c r="BA554">
        <f>AZ554*BB554</f>
        <v>0</v>
      </c>
      <c r="BB554">
        <f>($B$11*$D$9+$C$11*$D$9+$F$11*((CX554+CP554)/MAX(CX554+CP554+CY554, 0.1)*$I$9+CY554/MAX(CX554+CP554+CY554, 0.1)*$J$9))/($B$11+$C$11+$F$11)</f>
        <v>0</v>
      </c>
      <c r="BC554">
        <f>($B$11*$K$9+$C$11*$K$9+$F$11*((CX554+CP554)/MAX(CX554+CP554+CY554, 0.1)*$P$9+CY554/MAX(CX554+CP554+CY554, 0.1)*$Q$9))/($B$11+$C$11+$F$11)</f>
        <v>0</v>
      </c>
      <c r="BD554">
        <v>6</v>
      </c>
      <c r="BE554">
        <v>0.5</v>
      </c>
      <c r="BF554" t="s">
        <v>361</v>
      </c>
      <c r="BG554">
        <v>2</v>
      </c>
      <c r="BH554" t="b">
        <v>1</v>
      </c>
      <c r="BI554">
        <v>1728496067.1</v>
      </c>
      <c r="BJ554">
        <v>694.1758148148147</v>
      </c>
      <c r="BK554">
        <v>729.5178888888886</v>
      </c>
      <c r="BL554">
        <v>16.5044</v>
      </c>
      <c r="BM554">
        <v>14.52102962962963</v>
      </c>
      <c r="BN554">
        <v>701.7236666666665</v>
      </c>
      <c r="BO554">
        <v>16.59466666666667</v>
      </c>
      <c r="BP554">
        <v>600.0035185185185</v>
      </c>
      <c r="BQ554">
        <v>97.53095555555555</v>
      </c>
      <c r="BR554">
        <v>0.09990152962962963</v>
      </c>
      <c r="BS554">
        <v>25.3350074074074</v>
      </c>
      <c r="BT554">
        <v>25.03253333333333</v>
      </c>
      <c r="BU554">
        <v>999.9000000000001</v>
      </c>
      <c r="BV554">
        <v>0</v>
      </c>
      <c r="BW554">
        <v>0</v>
      </c>
      <c r="BX554">
        <v>9996.771111111109</v>
      </c>
      <c r="BY554">
        <v>0</v>
      </c>
      <c r="BZ554">
        <v>91.56462592592591</v>
      </c>
      <c r="CA554">
        <v>-35.34204074074074</v>
      </c>
      <c r="CB554">
        <v>705.8249629629629</v>
      </c>
      <c r="CC554">
        <v>740.2675185185185</v>
      </c>
      <c r="CD554">
        <v>1.983362222222222</v>
      </c>
      <c r="CE554">
        <v>729.5178888888886</v>
      </c>
      <c r="CF554">
        <v>14.52102962962963</v>
      </c>
      <c r="CG554">
        <v>1.60969</v>
      </c>
      <c r="CH554">
        <v>1.416250740740741</v>
      </c>
      <c r="CI554">
        <v>14.05187777777778</v>
      </c>
      <c r="CJ554">
        <v>12.09274814814815</v>
      </c>
      <c r="CK554">
        <v>1600.017407407408</v>
      </c>
      <c r="CL554">
        <v>0.6920148888888888</v>
      </c>
      <c r="CM554">
        <v>0.3079851111111111</v>
      </c>
      <c r="CN554">
        <v>0</v>
      </c>
      <c r="CO554">
        <v>2.183318518518519</v>
      </c>
      <c r="CP554">
        <v>0</v>
      </c>
      <c r="CQ554">
        <v>8670.042222222222</v>
      </c>
      <c r="CR554">
        <v>13790.40370370371</v>
      </c>
      <c r="CS554">
        <v>37.375</v>
      </c>
      <c r="CT554">
        <v>38.625</v>
      </c>
      <c r="CU554">
        <v>37.937</v>
      </c>
      <c r="CV554">
        <v>37.00459259259259</v>
      </c>
      <c r="CW554">
        <v>36.812</v>
      </c>
      <c r="CX554">
        <v>1107.236666666667</v>
      </c>
      <c r="CY554">
        <v>492.7807407407408</v>
      </c>
      <c r="CZ554">
        <v>0</v>
      </c>
      <c r="DA554">
        <v>1728496131.4</v>
      </c>
      <c r="DB554">
        <v>0</v>
      </c>
      <c r="DC554">
        <v>1728490956.5</v>
      </c>
      <c r="DD554" t="s">
        <v>362</v>
      </c>
      <c r="DE554">
        <v>1728490952.5</v>
      </c>
      <c r="DF554">
        <v>1728490956.5</v>
      </c>
      <c r="DG554">
        <v>1</v>
      </c>
      <c r="DH554">
        <v>-0.065</v>
      </c>
      <c r="DI554">
        <v>-0.008</v>
      </c>
      <c r="DJ554">
        <v>-3.246</v>
      </c>
      <c r="DK554">
        <v>-0.091</v>
      </c>
      <c r="DL554">
        <v>52</v>
      </c>
      <c r="DM554">
        <v>15</v>
      </c>
      <c r="DN554">
        <v>0.25</v>
      </c>
      <c r="DO554">
        <v>0.13</v>
      </c>
      <c r="DP554">
        <v>-35.18226341463415</v>
      </c>
      <c r="DQ554">
        <v>-2.65342996515677</v>
      </c>
      <c r="DR554">
        <v>0.268450699253706</v>
      </c>
      <c r="DS554">
        <v>0</v>
      </c>
      <c r="DT554">
        <v>2.006308780487805</v>
      </c>
      <c r="DU554">
        <v>-0.3788425087107947</v>
      </c>
      <c r="DV554">
        <v>0.03752891920321674</v>
      </c>
      <c r="DW554">
        <v>0</v>
      </c>
      <c r="DX554">
        <v>0</v>
      </c>
      <c r="DY554">
        <v>2</v>
      </c>
      <c r="DZ554" t="s">
        <v>386</v>
      </c>
      <c r="EA554">
        <v>3.22942</v>
      </c>
      <c r="EB554">
        <v>2.70423</v>
      </c>
      <c r="EC554">
        <v>0.149268</v>
      </c>
      <c r="ED554">
        <v>0.153576</v>
      </c>
      <c r="EE554">
        <v>0.0854362</v>
      </c>
      <c r="EF554">
        <v>0.0781893</v>
      </c>
      <c r="EG554">
        <v>27874.4</v>
      </c>
      <c r="EH554">
        <v>26998.6</v>
      </c>
      <c r="EI554">
        <v>31387.7</v>
      </c>
      <c r="EJ554">
        <v>30249.3</v>
      </c>
      <c r="EK554">
        <v>38456.9</v>
      </c>
      <c r="EL554">
        <v>36873.7</v>
      </c>
      <c r="EM554">
        <v>43993.5</v>
      </c>
      <c r="EN554">
        <v>42238.5</v>
      </c>
      <c r="EO554">
        <v>2.10457</v>
      </c>
      <c r="EP554">
        <v>1.83078</v>
      </c>
      <c r="EQ554">
        <v>0.0153482</v>
      </c>
      <c r="ER554">
        <v>0</v>
      </c>
      <c r="ES554">
        <v>24.7699</v>
      </c>
      <c r="ET554">
        <v>999.9</v>
      </c>
      <c r="EU554">
        <v>70</v>
      </c>
      <c r="EV554">
        <v>26.6</v>
      </c>
      <c r="EW554">
        <v>25.0909</v>
      </c>
      <c r="EX554">
        <v>61.2701</v>
      </c>
      <c r="EY554">
        <v>24.4712</v>
      </c>
      <c r="EZ554">
        <v>1</v>
      </c>
      <c r="FA554">
        <v>0.08235770000000001</v>
      </c>
      <c r="FB554">
        <v>2.50365</v>
      </c>
      <c r="FC554">
        <v>20.1808</v>
      </c>
      <c r="FD554">
        <v>5.21684</v>
      </c>
      <c r="FE554">
        <v>11.998</v>
      </c>
      <c r="FF554">
        <v>4.963</v>
      </c>
      <c r="FG554">
        <v>3.29563</v>
      </c>
      <c r="FH554">
        <v>9999</v>
      </c>
      <c r="FI554">
        <v>9999</v>
      </c>
      <c r="FJ554">
        <v>9999</v>
      </c>
      <c r="FK554">
        <v>149.4</v>
      </c>
      <c r="FL554">
        <v>4.97095</v>
      </c>
      <c r="FM554">
        <v>1.86769</v>
      </c>
      <c r="FN554">
        <v>1.85906</v>
      </c>
      <c r="FO554">
        <v>1.86521</v>
      </c>
      <c r="FP554">
        <v>1.8631</v>
      </c>
      <c r="FQ554">
        <v>1.86447</v>
      </c>
      <c r="FR554">
        <v>1.85989</v>
      </c>
      <c r="FS554">
        <v>1.86401</v>
      </c>
      <c r="FT554">
        <v>0</v>
      </c>
      <c r="FU554">
        <v>0</v>
      </c>
      <c r="FV554">
        <v>0</v>
      </c>
      <c r="FW554">
        <v>0</v>
      </c>
      <c r="FX554" t="s">
        <v>364</v>
      </c>
      <c r="FY554" t="s">
        <v>365</v>
      </c>
      <c r="FZ554" t="s">
        <v>366</v>
      </c>
      <c r="GA554" t="s">
        <v>366</v>
      </c>
      <c r="GB554" t="s">
        <v>366</v>
      </c>
      <c r="GC554" t="s">
        <v>366</v>
      </c>
      <c r="GD554">
        <v>0</v>
      </c>
      <c r="GE554">
        <v>100</v>
      </c>
      <c r="GF554">
        <v>100</v>
      </c>
      <c r="GG554">
        <v>-7.668</v>
      </c>
      <c r="GH554">
        <v>-0.09030000000000001</v>
      </c>
      <c r="GI554">
        <v>-2.868309889394353</v>
      </c>
      <c r="GJ554">
        <v>-0.006773961979547998</v>
      </c>
      <c r="GK554">
        <v>-8.296070481250098E-08</v>
      </c>
      <c r="GL554">
        <v>3.322967193956903E-10</v>
      </c>
      <c r="GM554">
        <v>-0.07871069313407227</v>
      </c>
      <c r="GN554">
        <v>-0.00208336341840114</v>
      </c>
      <c r="GO554">
        <v>8.801746095907445E-05</v>
      </c>
      <c r="GP554">
        <v>-2.677693255255651E-07</v>
      </c>
      <c r="GQ554">
        <v>3</v>
      </c>
      <c r="GR554">
        <v>2052</v>
      </c>
      <c r="GS554">
        <v>2</v>
      </c>
      <c r="GT554">
        <v>18</v>
      </c>
      <c r="GU554">
        <v>85.40000000000001</v>
      </c>
      <c r="GV554">
        <v>85.3</v>
      </c>
      <c r="GW554">
        <v>1.80664</v>
      </c>
      <c r="GX554">
        <v>2.38525</v>
      </c>
      <c r="GY554">
        <v>1.44775</v>
      </c>
      <c r="GZ554">
        <v>2.32178</v>
      </c>
      <c r="HA554">
        <v>1.55151</v>
      </c>
      <c r="HB554">
        <v>2.31079</v>
      </c>
      <c r="HC554">
        <v>32.2225</v>
      </c>
      <c r="HD554">
        <v>14.1495</v>
      </c>
      <c r="HE554">
        <v>18</v>
      </c>
      <c r="HF554">
        <v>595.271</v>
      </c>
      <c r="HG554">
        <v>422.86</v>
      </c>
      <c r="HH554">
        <v>21.416</v>
      </c>
      <c r="HI554">
        <v>27.9723</v>
      </c>
      <c r="HJ554">
        <v>30.0006</v>
      </c>
      <c r="HK554">
        <v>27.9143</v>
      </c>
      <c r="HL554">
        <v>27.8441</v>
      </c>
      <c r="HM554">
        <v>36.176</v>
      </c>
      <c r="HN554">
        <v>48.8125</v>
      </c>
      <c r="HO554">
        <v>0</v>
      </c>
      <c r="HP554">
        <v>21.4086</v>
      </c>
      <c r="HQ554">
        <v>767.231</v>
      </c>
      <c r="HR554">
        <v>14.6624</v>
      </c>
      <c r="HS554">
        <v>99.61360000000001</v>
      </c>
      <c r="HT554">
        <v>100.931</v>
      </c>
    </row>
    <row r="555" spans="1:228">
      <c r="A555">
        <v>539</v>
      </c>
      <c r="B555">
        <v>1728496079.6</v>
      </c>
      <c r="C555">
        <v>5142.099999904633</v>
      </c>
      <c r="D555" t="s">
        <v>1449</v>
      </c>
      <c r="E555" t="s">
        <v>1450</v>
      </c>
      <c r="F555">
        <v>5</v>
      </c>
      <c r="G555" t="s">
        <v>357</v>
      </c>
      <c r="H555" t="s">
        <v>1090</v>
      </c>
      <c r="I555" t="s">
        <v>359</v>
      </c>
      <c r="J555" t="s">
        <v>1330</v>
      </c>
      <c r="K555">
        <v>1728496071.814285</v>
      </c>
      <c r="L555">
        <f>(M555)/1000</f>
        <v>0</v>
      </c>
      <c r="M555">
        <f>IF(BH555, AP555, AJ555)</f>
        <v>0</v>
      </c>
      <c r="N555">
        <f>IF(BH555, AK555, AI555)</f>
        <v>0</v>
      </c>
      <c r="O555">
        <f>BJ555 - IF(AW555&gt;1, N555*BD555*100.0/(AY555), 0)</f>
        <v>0</v>
      </c>
      <c r="P555">
        <f>((V555-L555/2)*O555-N555)/(V555+L555/2)</f>
        <v>0</v>
      </c>
      <c r="Q555">
        <f>P555*(BQ555+BR555)/1000.0</f>
        <v>0</v>
      </c>
      <c r="R555">
        <f>(BJ555 - IF(AW555&gt;1, N555*BD555*100.0/(AY555), 0))*(BQ555+BR555)/1000.0</f>
        <v>0</v>
      </c>
      <c r="S555">
        <f>2.0/((1/U555-1/T555)+SIGN(U555)*SQRT((1/U555-1/T555)*(1/U555-1/T555) + 4*BE555/((BE555+1)*(BE555+1))*(2*1/U555*1/T555-1/T555*1/T555)))</f>
        <v>0</v>
      </c>
      <c r="T555">
        <f>IF(LEFT(BF555,1)&lt;&gt;"0",IF(LEFT(BF555,1)="1",3.0,BG555),$D$5+$E$5*(BX555*BQ555/($K$5*1000))+$F$5*(BX555*BQ555/($K$5*1000))*MAX(MIN(BD555,$J$5),$I$5)*MAX(MIN(BD555,$J$5),$I$5)+$G$5*MAX(MIN(BD555,$J$5),$I$5)*(BX555*BQ555/($K$5*1000))+$H$5*(BX555*BQ555/($K$5*1000))*(BX555*BQ555/($K$5*1000)))</f>
        <v>0</v>
      </c>
      <c r="U555">
        <f>L555*(1000-(1000*0.61365*exp(17.502*Y555/(240.97+Y555))/(BQ555+BR555)+BL555)/2)/(1000*0.61365*exp(17.502*Y555/(240.97+Y555))/(BQ555+BR555)-BL555)</f>
        <v>0</v>
      </c>
      <c r="V555">
        <f>1/((BE555+1)/(S555/1.6)+1/(T555/1.37)) + BE555/((BE555+1)/(S555/1.6) + BE555/(T555/1.37))</f>
        <v>0</v>
      </c>
      <c r="W555">
        <f>(AZ555*BC555)</f>
        <v>0</v>
      </c>
      <c r="X555">
        <f>(BS555+(W555+2*0.95*5.67E-8*(((BS555+$B$7)+273)^4-(BS555+273)^4)-44100*L555)/(1.84*29.3*T555+8*0.95*5.67E-8*(BS555+273)^3))</f>
        <v>0</v>
      </c>
      <c r="Y555">
        <f>($C$7*BT555+$D$7*BU555+$E$7*X555)</f>
        <v>0</v>
      </c>
      <c r="Z555">
        <f>0.61365*exp(17.502*Y555/(240.97+Y555))</f>
        <v>0</v>
      </c>
      <c r="AA555">
        <f>(AB555/AC555*100)</f>
        <v>0</v>
      </c>
      <c r="AB555">
        <f>BL555*(BQ555+BR555)/1000</f>
        <v>0</v>
      </c>
      <c r="AC555">
        <f>0.61365*exp(17.502*BS555/(240.97+BS555))</f>
        <v>0</v>
      </c>
      <c r="AD555">
        <f>(Z555-BL555*(BQ555+BR555)/1000)</f>
        <v>0</v>
      </c>
      <c r="AE555">
        <f>(-L555*44100)</f>
        <v>0</v>
      </c>
      <c r="AF555">
        <f>2*29.3*T555*0.92*(BS555-Y555)</f>
        <v>0</v>
      </c>
      <c r="AG555">
        <f>2*0.95*5.67E-8*(((BS555+$B$7)+273)^4-(Y555+273)^4)</f>
        <v>0</v>
      </c>
      <c r="AH555">
        <f>W555+AG555+AE555+AF555</f>
        <v>0</v>
      </c>
      <c r="AI555">
        <f>BP555*AW555*(BK555-BJ555*(1000-AW555*BM555)/(1000-AW555*BL555))/(100*BD555)</f>
        <v>0</v>
      </c>
      <c r="AJ555">
        <f>1000*BP555*AW555*(BL555-BM555)/(100*BD555*(1000-AW555*BL555))</f>
        <v>0</v>
      </c>
      <c r="AK555">
        <f>(AL555 - AM555 - BQ555*1E3/(8.314*(BS555+273.15)) * AO555/BP555 * AN555) * BP555/(100*BD555) * (1000 - BM555)/1000</f>
        <v>0</v>
      </c>
      <c r="AL555">
        <v>765.989451309438</v>
      </c>
      <c r="AM555">
        <v>736.0822666666667</v>
      </c>
      <c r="AN555">
        <v>2.52534969333808</v>
      </c>
      <c r="AO555">
        <v>66.78338051299083</v>
      </c>
      <c r="AP555">
        <f>(AR555 - AQ555 + BQ555*1E3/(8.314*(BS555+273.15)) * AT555/BP555 * AS555) * BP555/(100*BD555) * 1000/(1000 - AR555)</f>
        <v>0</v>
      </c>
      <c r="AQ555">
        <v>14.57434925302984</v>
      </c>
      <c r="AR555">
        <v>16.50162242424242</v>
      </c>
      <c r="AS555">
        <v>0.0003490912447636622</v>
      </c>
      <c r="AT555">
        <v>79.57190489218569</v>
      </c>
      <c r="AU555">
        <v>0</v>
      </c>
      <c r="AV555">
        <v>0</v>
      </c>
      <c r="AW555">
        <f>IF(AU555*$H$13&gt;=AY555,1.0,(AY555/(AY555-AU555*$H$13)))</f>
        <v>0</v>
      </c>
      <c r="AX555">
        <f>(AW555-1)*100</f>
        <v>0</v>
      </c>
      <c r="AY555">
        <f>MAX(0,($B$13+$C$13*BX555)/(1+$D$13*BX555)*BQ555/(BS555+273)*$E$13)</f>
        <v>0</v>
      </c>
      <c r="AZ555">
        <f>$B$11*BY555+$C$11*BZ555+$F$11*CK555*(1-CN555)</f>
        <v>0</v>
      </c>
      <c r="BA555">
        <f>AZ555*BB555</f>
        <v>0</v>
      </c>
      <c r="BB555">
        <f>($B$11*$D$9+$C$11*$D$9+$F$11*((CX555+CP555)/MAX(CX555+CP555+CY555, 0.1)*$I$9+CY555/MAX(CX555+CP555+CY555, 0.1)*$J$9))/($B$11+$C$11+$F$11)</f>
        <v>0</v>
      </c>
      <c r="BC555">
        <f>($B$11*$K$9+$C$11*$K$9+$F$11*((CX555+CP555)/MAX(CX555+CP555+CY555, 0.1)*$P$9+CY555/MAX(CX555+CP555+CY555, 0.1)*$Q$9))/($B$11+$C$11+$F$11)</f>
        <v>0</v>
      </c>
      <c r="BD555">
        <v>6</v>
      </c>
      <c r="BE555">
        <v>0.5</v>
      </c>
      <c r="BF555" t="s">
        <v>361</v>
      </c>
      <c r="BG555">
        <v>2</v>
      </c>
      <c r="BH555" t="b">
        <v>1</v>
      </c>
      <c r="BI555">
        <v>1728496071.814285</v>
      </c>
      <c r="BJ555">
        <v>705.8556071428573</v>
      </c>
      <c r="BK555">
        <v>741.3597142857143</v>
      </c>
      <c r="BL555">
        <v>16.496525</v>
      </c>
      <c r="BM555">
        <v>14.54263214285714</v>
      </c>
      <c r="BN555">
        <v>713.4785000000001</v>
      </c>
      <c r="BO555">
        <v>16.58680714285714</v>
      </c>
      <c r="BP555">
        <v>600.0022142857142</v>
      </c>
      <c r="BQ555">
        <v>97.53134285714285</v>
      </c>
      <c r="BR555">
        <v>0.09993142499999999</v>
      </c>
      <c r="BS555">
        <v>25.33148571428571</v>
      </c>
      <c r="BT555">
        <v>25.02704642857143</v>
      </c>
      <c r="BU555">
        <v>999.9000000000002</v>
      </c>
      <c r="BV555">
        <v>0</v>
      </c>
      <c r="BW555">
        <v>0</v>
      </c>
      <c r="BX555">
        <v>9994.746071428572</v>
      </c>
      <c r="BY555">
        <v>0</v>
      </c>
      <c r="BZ555">
        <v>91.09963928571428</v>
      </c>
      <c r="CA555">
        <v>-35.504</v>
      </c>
      <c r="CB555">
        <v>717.6951071428572</v>
      </c>
      <c r="CC555">
        <v>752.3003928571428</v>
      </c>
      <c r="CD555">
        <v>1.953896785714286</v>
      </c>
      <c r="CE555">
        <v>741.3597142857143</v>
      </c>
      <c r="CF555">
        <v>14.54263214285714</v>
      </c>
      <c r="CG555">
        <v>1.608928928571428</v>
      </c>
      <c r="CH555">
        <v>1.418361785714286</v>
      </c>
      <c r="CI555">
        <v>14.04458214285714</v>
      </c>
      <c r="CJ555">
        <v>12.11536071428572</v>
      </c>
      <c r="CK555">
        <v>1600.0175</v>
      </c>
      <c r="CL555">
        <v>0.6920150714285713</v>
      </c>
      <c r="CM555">
        <v>0.3079849285714286</v>
      </c>
      <c r="CN555">
        <v>0</v>
      </c>
      <c r="CO555">
        <v>2.194357142857143</v>
      </c>
      <c r="CP555">
        <v>0</v>
      </c>
      <c r="CQ555">
        <v>8684.621071428572</v>
      </c>
      <c r="CR555">
        <v>13790.41071428571</v>
      </c>
      <c r="CS555">
        <v>37.375</v>
      </c>
      <c r="CT555">
        <v>38.625</v>
      </c>
      <c r="CU555">
        <v>37.937</v>
      </c>
      <c r="CV555">
        <v>37.00442857142857</v>
      </c>
      <c r="CW555">
        <v>36.812</v>
      </c>
      <c r="CX555">
        <v>1107.2375</v>
      </c>
      <c r="CY555">
        <v>492.7800000000001</v>
      </c>
      <c r="CZ555">
        <v>0</v>
      </c>
      <c r="DA555">
        <v>1728496136.2</v>
      </c>
      <c r="DB555">
        <v>0</v>
      </c>
      <c r="DC555">
        <v>1728490956.5</v>
      </c>
      <c r="DD555" t="s">
        <v>362</v>
      </c>
      <c r="DE555">
        <v>1728490952.5</v>
      </c>
      <c r="DF555">
        <v>1728490956.5</v>
      </c>
      <c r="DG555">
        <v>1</v>
      </c>
      <c r="DH555">
        <v>-0.065</v>
      </c>
      <c r="DI555">
        <v>-0.008</v>
      </c>
      <c r="DJ555">
        <v>-3.246</v>
      </c>
      <c r="DK555">
        <v>-0.091</v>
      </c>
      <c r="DL555">
        <v>52</v>
      </c>
      <c r="DM555">
        <v>15</v>
      </c>
      <c r="DN555">
        <v>0.25</v>
      </c>
      <c r="DO555">
        <v>0.13</v>
      </c>
      <c r="DP555">
        <v>-35.38137317073171</v>
      </c>
      <c r="DQ555">
        <v>-2.329540766550549</v>
      </c>
      <c r="DR555">
        <v>0.2353227353402031</v>
      </c>
      <c r="DS555">
        <v>0</v>
      </c>
      <c r="DT555">
        <v>1.973378536585366</v>
      </c>
      <c r="DU555">
        <v>-0.3806958188153323</v>
      </c>
      <c r="DV555">
        <v>0.03787704237822473</v>
      </c>
      <c r="DW555">
        <v>0</v>
      </c>
      <c r="DX555">
        <v>0</v>
      </c>
      <c r="DY555">
        <v>2</v>
      </c>
      <c r="DZ555" t="s">
        <v>386</v>
      </c>
      <c r="EA555">
        <v>3.2294</v>
      </c>
      <c r="EB555">
        <v>2.70444</v>
      </c>
      <c r="EC555">
        <v>0.151012</v>
      </c>
      <c r="ED555">
        <v>0.155287</v>
      </c>
      <c r="EE555">
        <v>0.0854819</v>
      </c>
      <c r="EF555">
        <v>0.078319</v>
      </c>
      <c r="EG555">
        <v>27817.4</v>
      </c>
      <c r="EH555">
        <v>26943.4</v>
      </c>
      <c r="EI555">
        <v>31387.9</v>
      </c>
      <c r="EJ555">
        <v>30248.6</v>
      </c>
      <c r="EK555">
        <v>38455.4</v>
      </c>
      <c r="EL555">
        <v>36867.6</v>
      </c>
      <c r="EM555">
        <v>43994</v>
      </c>
      <c r="EN555">
        <v>42237.5</v>
      </c>
      <c r="EO555">
        <v>2.10445</v>
      </c>
      <c r="EP555">
        <v>1.83097</v>
      </c>
      <c r="EQ555">
        <v>0.0155456</v>
      </c>
      <c r="ER555">
        <v>0</v>
      </c>
      <c r="ES555">
        <v>24.7706</v>
      </c>
      <c r="ET555">
        <v>999.9</v>
      </c>
      <c r="EU555">
        <v>70</v>
      </c>
      <c r="EV555">
        <v>26.6</v>
      </c>
      <c r="EW555">
        <v>25.0901</v>
      </c>
      <c r="EX555">
        <v>61.43</v>
      </c>
      <c r="EY555">
        <v>24.6114</v>
      </c>
      <c r="EZ555">
        <v>1</v>
      </c>
      <c r="FA555">
        <v>0.08278199999999999</v>
      </c>
      <c r="FB555">
        <v>2.46735</v>
      </c>
      <c r="FC555">
        <v>20.1815</v>
      </c>
      <c r="FD555">
        <v>5.21639</v>
      </c>
      <c r="FE555">
        <v>11.998</v>
      </c>
      <c r="FF555">
        <v>4.9632</v>
      </c>
      <c r="FG555">
        <v>3.29563</v>
      </c>
      <c r="FH555">
        <v>9999</v>
      </c>
      <c r="FI555">
        <v>9999</v>
      </c>
      <c r="FJ555">
        <v>9999</v>
      </c>
      <c r="FK555">
        <v>149.4</v>
      </c>
      <c r="FL555">
        <v>4.97097</v>
      </c>
      <c r="FM555">
        <v>1.86769</v>
      </c>
      <c r="FN555">
        <v>1.85906</v>
      </c>
      <c r="FO555">
        <v>1.86523</v>
      </c>
      <c r="FP555">
        <v>1.8631</v>
      </c>
      <c r="FQ555">
        <v>1.86447</v>
      </c>
      <c r="FR555">
        <v>1.85989</v>
      </c>
      <c r="FS555">
        <v>1.86401</v>
      </c>
      <c r="FT555">
        <v>0</v>
      </c>
      <c r="FU555">
        <v>0</v>
      </c>
      <c r="FV555">
        <v>0</v>
      </c>
      <c r="FW555">
        <v>0</v>
      </c>
      <c r="FX555" t="s">
        <v>364</v>
      </c>
      <c r="FY555" t="s">
        <v>365</v>
      </c>
      <c r="FZ555" t="s">
        <v>366</v>
      </c>
      <c r="GA555" t="s">
        <v>366</v>
      </c>
      <c r="GB555" t="s">
        <v>366</v>
      </c>
      <c r="GC555" t="s">
        <v>366</v>
      </c>
      <c r="GD555">
        <v>0</v>
      </c>
      <c r="GE555">
        <v>100</v>
      </c>
      <c r="GF555">
        <v>100</v>
      </c>
      <c r="GG555">
        <v>-7.747</v>
      </c>
      <c r="GH555">
        <v>-0.09030000000000001</v>
      </c>
      <c r="GI555">
        <v>-2.868309889394353</v>
      </c>
      <c r="GJ555">
        <v>-0.006773961979547998</v>
      </c>
      <c r="GK555">
        <v>-8.296070481250098E-08</v>
      </c>
      <c r="GL555">
        <v>3.322967193956903E-10</v>
      </c>
      <c r="GM555">
        <v>-0.07871069313407227</v>
      </c>
      <c r="GN555">
        <v>-0.00208336341840114</v>
      </c>
      <c r="GO555">
        <v>8.801746095907445E-05</v>
      </c>
      <c r="GP555">
        <v>-2.677693255255651E-07</v>
      </c>
      <c r="GQ555">
        <v>3</v>
      </c>
      <c r="GR555">
        <v>2052</v>
      </c>
      <c r="GS555">
        <v>2</v>
      </c>
      <c r="GT555">
        <v>18</v>
      </c>
      <c r="GU555">
        <v>85.5</v>
      </c>
      <c r="GV555">
        <v>85.40000000000001</v>
      </c>
      <c r="GW555">
        <v>1.83105</v>
      </c>
      <c r="GX555">
        <v>2.38037</v>
      </c>
      <c r="GY555">
        <v>1.44775</v>
      </c>
      <c r="GZ555">
        <v>2.32178</v>
      </c>
      <c r="HA555">
        <v>1.55151</v>
      </c>
      <c r="HB555">
        <v>2.39502</v>
      </c>
      <c r="HC555">
        <v>32.2446</v>
      </c>
      <c r="HD555">
        <v>14.1408</v>
      </c>
      <c r="HE555">
        <v>18</v>
      </c>
      <c r="HF555">
        <v>595.242</v>
      </c>
      <c r="HG555">
        <v>423.028</v>
      </c>
      <c r="HH555">
        <v>21.3882</v>
      </c>
      <c r="HI555">
        <v>27.9786</v>
      </c>
      <c r="HJ555">
        <v>30.0005</v>
      </c>
      <c r="HK555">
        <v>27.9202</v>
      </c>
      <c r="HL555">
        <v>27.8512</v>
      </c>
      <c r="HM555">
        <v>36.6927</v>
      </c>
      <c r="HN555">
        <v>48.5352</v>
      </c>
      <c r="HO555">
        <v>0</v>
      </c>
      <c r="HP555">
        <v>21.387</v>
      </c>
      <c r="HQ555">
        <v>777.25</v>
      </c>
      <c r="HR555">
        <v>14.6842</v>
      </c>
      <c r="HS555">
        <v>99.6146</v>
      </c>
      <c r="HT555">
        <v>100.928</v>
      </c>
    </row>
    <row r="556" spans="1:228">
      <c r="A556">
        <v>540</v>
      </c>
      <c r="B556">
        <v>1728496084.6</v>
      </c>
      <c r="C556">
        <v>5147.099999904633</v>
      </c>
      <c r="D556" t="s">
        <v>1451</v>
      </c>
      <c r="E556" t="s">
        <v>1452</v>
      </c>
      <c r="F556">
        <v>5</v>
      </c>
      <c r="G556" t="s">
        <v>357</v>
      </c>
      <c r="H556" t="s">
        <v>1090</v>
      </c>
      <c r="I556" t="s">
        <v>359</v>
      </c>
      <c r="J556" t="s">
        <v>1330</v>
      </c>
      <c r="K556">
        <v>1728496077.1</v>
      </c>
      <c r="L556">
        <f>(M556)/1000</f>
        <v>0</v>
      </c>
      <c r="M556">
        <f>IF(BH556, AP556, AJ556)</f>
        <v>0</v>
      </c>
      <c r="N556">
        <f>IF(BH556, AK556, AI556)</f>
        <v>0</v>
      </c>
      <c r="O556">
        <f>BJ556 - IF(AW556&gt;1, N556*BD556*100.0/(AY556), 0)</f>
        <v>0</v>
      </c>
      <c r="P556">
        <f>((V556-L556/2)*O556-N556)/(V556+L556/2)</f>
        <v>0</v>
      </c>
      <c r="Q556">
        <f>P556*(BQ556+BR556)/1000.0</f>
        <v>0</v>
      </c>
      <c r="R556">
        <f>(BJ556 - IF(AW556&gt;1, N556*BD556*100.0/(AY556), 0))*(BQ556+BR556)/1000.0</f>
        <v>0</v>
      </c>
      <c r="S556">
        <f>2.0/((1/U556-1/T556)+SIGN(U556)*SQRT((1/U556-1/T556)*(1/U556-1/T556) + 4*BE556/((BE556+1)*(BE556+1))*(2*1/U556*1/T556-1/T556*1/T556)))</f>
        <v>0</v>
      </c>
      <c r="T556">
        <f>IF(LEFT(BF556,1)&lt;&gt;"0",IF(LEFT(BF556,1)="1",3.0,BG556),$D$5+$E$5*(BX556*BQ556/($K$5*1000))+$F$5*(BX556*BQ556/($K$5*1000))*MAX(MIN(BD556,$J$5),$I$5)*MAX(MIN(BD556,$J$5),$I$5)+$G$5*MAX(MIN(BD556,$J$5),$I$5)*(BX556*BQ556/($K$5*1000))+$H$5*(BX556*BQ556/($K$5*1000))*(BX556*BQ556/($K$5*1000)))</f>
        <v>0</v>
      </c>
      <c r="U556">
        <f>L556*(1000-(1000*0.61365*exp(17.502*Y556/(240.97+Y556))/(BQ556+BR556)+BL556)/2)/(1000*0.61365*exp(17.502*Y556/(240.97+Y556))/(BQ556+BR556)-BL556)</f>
        <v>0</v>
      </c>
      <c r="V556">
        <f>1/((BE556+1)/(S556/1.6)+1/(T556/1.37)) + BE556/((BE556+1)/(S556/1.6) + BE556/(T556/1.37))</f>
        <v>0</v>
      </c>
      <c r="W556">
        <f>(AZ556*BC556)</f>
        <v>0</v>
      </c>
      <c r="X556">
        <f>(BS556+(W556+2*0.95*5.67E-8*(((BS556+$B$7)+273)^4-(BS556+273)^4)-44100*L556)/(1.84*29.3*T556+8*0.95*5.67E-8*(BS556+273)^3))</f>
        <v>0</v>
      </c>
      <c r="Y556">
        <f>($C$7*BT556+$D$7*BU556+$E$7*X556)</f>
        <v>0</v>
      </c>
      <c r="Z556">
        <f>0.61365*exp(17.502*Y556/(240.97+Y556))</f>
        <v>0</v>
      </c>
      <c r="AA556">
        <f>(AB556/AC556*100)</f>
        <v>0</v>
      </c>
      <c r="AB556">
        <f>BL556*(BQ556+BR556)/1000</f>
        <v>0</v>
      </c>
      <c r="AC556">
        <f>0.61365*exp(17.502*BS556/(240.97+BS556))</f>
        <v>0</v>
      </c>
      <c r="AD556">
        <f>(Z556-BL556*(BQ556+BR556)/1000)</f>
        <v>0</v>
      </c>
      <c r="AE556">
        <f>(-L556*44100)</f>
        <v>0</v>
      </c>
      <c r="AF556">
        <f>2*29.3*T556*0.92*(BS556-Y556)</f>
        <v>0</v>
      </c>
      <c r="AG556">
        <f>2*0.95*5.67E-8*(((BS556+$B$7)+273)^4-(Y556+273)^4)</f>
        <v>0</v>
      </c>
      <c r="AH556">
        <f>W556+AG556+AE556+AF556</f>
        <v>0</v>
      </c>
      <c r="AI556">
        <f>BP556*AW556*(BK556-BJ556*(1000-AW556*BM556)/(1000-AW556*BL556))/(100*BD556)</f>
        <v>0</v>
      </c>
      <c r="AJ556">
        <f>1000*BP556*AW556*(BL556-BM556)/(100*BD556*(1000-AW556*BL556))</f>
        <v>0</v>
      </c>
      <c r="AK556">
        <f>(AL556 - AM556 - BQ556*1E3/(8.314*(BS556+273.15)) * AO556/BP556 * AN556) * BP556/(100*BD556) * (1000 - BM556)/1000</f>
        <v>0</v>
      </c>
      <c r="AL556">
        <v>778.9013171328728</v>
      </c>
      <c r="AM556">
        <v>748.7600121212117</v>
      </c>
      <c r="AN556">
        <v>2.552429281629535</v>
      </c>
      <c r="AO556">
        <v>66.78338051299083</v>
      </c>
      <c r="AP556">
        <f>(AR556 - AQ556 + BQ556*1E3/(8.314*(BS556+273.15)) * AT556/BP556 * AS556) * BP556/(100*BD556) * 1000/(1000 - AR556)</f>
        <v>0</v>
      </c>
      <c r="AQ556">
        <v>14.644275442067</v>
      </c>
      <c r="AR556">
        <v>16.52173696969696</v>
      </c>
      <c r="AS556">
        <v>0.0002722175538208516</v>
      </c>
      <c r="AT556">
        <v>79.57190489218569</v>
      </c>
      <c r="AU556">
        <v>0</v>
      </c>
      <c r="AV556">
        <v>0</v>
      </c>
      <c r="AW556">
        <f>IF(AU556*$H$13&gt;=AY556,1.0,(AY556/(AY556-AU556*$H$13)))</f>
        <v>0</v>
      </c>
      <c r="AX556">
        <f>(AW556-1)*100</f>
        <v>0</v>
      </c>
      <c r="AY556">
        <f>MAX(0,($B$13+$C$13*BX556)/(1+$D$13*BX556)*BQ556/(BS556+273)*$E$13)</f>
        <v>0</v>
      </c>
      <c r="AZ556">
        <f>$B$11*BY556+$C$11*BZ556+$F$11*CK556*(1-CN556)</f>
        <v>0</v>
      </c>
      <c r="BA556">
        <f>AZ556*BB556</f>
        <v>0</v>
      </c>
      <c r="BB556">
        <f>($B$11*$D$9+$C$11*$D$9+$F$11*((CX556+CP556)/MAX(CX556+CP556+CY556, 0.1)*$I$9+CY556/MAX(CX556+CP556+CY556, 0.1)*$J$9))/($B$11+$C$11+$F$11)</f>
        <v>0</v>
      </c>
      <c r="BC556">
        <f>($B$11*$K$9+$C$11*$K$9+$F$11*((CX556+CP556)/MAX(CX556+CP556+CY556, 0.1)*$P$9+CY556/MAX(CX556+CP556+CY556, 0.1)*$Q$9))/($B$11+$C$11+$F$11)</f>
        <v>0</v>
      </c>
      <c r="BD556">
        <v>6</v>
      </c>
      <c r="BE556">
        <v>0.5</v>
      </c>
      <c r="BF556" t="s">
        <v>361</v>
      </c>
      <c r="BG556">
        <v>2</v>
      </c>
      <c r="BH556" t="b">
        <v>1</v>
      </c>
      <c r="BI556">
        <v>1728496077.1</v>
      </c>
      <c r="BJ556">
        <v>718.9736666666666</v>
      </c>
      <c r="BK556">
        <v>754.6734074074075</v>
      </c>
      <c r="BL556">
        <v>16.49878518518518</v>
      </c>
      <c r="BM556">
        <v>14.58756666666667</v>
      </c>
      <c r="BN556">
        <v>726.680777777778</v>
      </c>
      <c r="BO556">
        <v>16.58907037037037</v>
      </c>
      <c r="BP556">
        <v>600.007925925926</v>
      </c>
      <c r="BQ556">
        <v>97.53170000000003</v>
      </c>
      <c r="BR556">
        <v>0.09997490740740743</v>
      </c>
      <c r="BS556">
        <v>25.32704074074074</v>
      </c>
      <c r="BT556">
        <v>25.02317407407408</v>
      </c>
      <c r="BU556">
        <v>999.9000000000001</v>
      </c>
      <c r="BV556">
        <v>0</v>
      </c>
      <c r="BW556">
        <v>0</v>
      </c>
      <c r="BX556">
        <v>9994.347407407407</v>
      </c>
      <c r="BY556">
        <v>0</v>
      </c>
      <c r="BZ556">
        <v>90.79829999999998</v>
      </c>
      <c r="CA556">
        <v>-35.69955925925927</v>
      </c>
      <c r="CB556">
        <v>731.035037037037</v>
      </c>
      <c r="CC556">
        <v>765.8456296296297</v>
      </c>
      <c r="CD556">
        <v>1.911227407407408</v>
      </c>
      <c r="CE556">
        <v>754.6734074074075</v>
      </c>
      <c r="CF556">
        <v>14.58756666666667</v>
      </c>
      <c r="CG556">
        <v>1.609155185185185</v>
      </c>
      <c r="CH556">
        <v>1.42275</v>
      </c>
      <c r="CI556">
        <v>14.04675555555555</v>
      </c>
      <c r="CJ556">
        <v>12.16222592592593</v>
      </c>
      <c r="CK556">
        <v>1600.017777777778</v>
      </c>
      <c r="CL556">
        <v>0.6920144444444445</v>
      </c>
      <c r="CM556">
        <v>0.3079855555555555</v>
      </c>
      <c r="CN556">
        <v>0</v>
      </c>
      <c r="CO556">
        <v>2.172281481481482</v>
      </c>
      <c r="CP556">
        <v>0</v>
      </c>
      <c r="CQ556">
        <v>8700.40962962963</v>
      </c>
      <c r="CR556">
        <v>13790.40740740741</v>
      </c>
      <c r="CS556">
        <v>37.375</v>
      </c>
      <c r="CT556">
        <v>38.625</v>
      </c>
      <c r="CU556">
        <v>37.937</v>
      </c>
      <c r="CV556">
        <v>37.00918518518519</v>
      </c>
      <c r="CW556">
        <v>36.812</v>
      </c>
      <c r="CX556">
        <v>1107.236666666667</v>
      </c>
      <c r="CY556">
        <v>492.7811111111111</v>
      </c>
      <c r="CZ556">
        <v>0</v>
      </c>
      <c r="DA556">
        <v>1728496141.6</v>
      </c>
      <c r="DB556">
        <v>0</v>
      </c>
      <c r="DC556">
        <v>1728490956.5</v>
      </c>
      <c r="DD556" t="s">
        <v>362</v>
      </c>
      <c r="DE556">
        <v>1728490952.5</v>
      </c>
      <c r="DF556">
        <v>1728490956.5</v>
      </c>
      <c r="DG556">
        <v>1</v>
      </c>
      <c r="DH556">
        <v>-0.065</v>
      </c>
      <c r="DI556">
        <v>-0.008</v>
      </c>
      <c r="DJ556">
        <v>-3.246</v>
      </c>
      <c r="DK556">
        <v>-0.091</v>
      </c>
      <c r="DL556">
        <v>52</v>
      </c>
      <c r="DM556">
        <v>15</v>
      </c>
      <c r="DN556">
        <v>0.25</v>
      </c>
      <c r="DO556">
        <v>0.13</v>
      </c>
      <c r="DP556">
        <v>-35.56930243902438</v>
      </c>
      <c r="DQ556">
        <v>-2.166750522648141</v>
      </c>
      <c r="DR556">
        <v>0.2201681458183164</v>
      </c>
      <c r="DS556">
        <v>0</v>
      </c>
      <c r="DT556">
        <v>1.937432195121951</v>
      </c>
      <c r="DU556">
        <v>-0.4580979094076664</v>
      </c>
      <c r="DV556">
        <v>0.04612088688844308</v>
      </c>
      <c r="DW556">
        <v>0</v>
      </c>
      <c r="DX556">
        <v>0</v>
      </c>
      <c r="DY556">
        <v>2</v>
      </c>
      <c r="DZ556" t="s">
        <v>386</v>
      </c>
      <c r="EA556">
        <v>3.22955</v>
      </c>
      <c r="EB556">
        <v>2.70432</v>
      </c>
      <c r="EC556">
        <v>0.152753</v>
      </c>
      <c r="ED556">
        <v>0.157021</v>
      </c>
      <c r="EE556">
        <v>0.08557049999999999</v>
      </c>
      <c r="EF556">
        <v>0.0786415</v>
      </c>
      <c r="EG556">
        <v>27759.9</v>
      </c>
      <c r="EH556">
        <v>26887.6</v>
      </c>
      <c r="EI556">
        <v>31387.5</v>
      </c>
      <c r="EJ556">
        <v>30248.2</v>
      </c>
      <c r="EK556">
        <v>38450.8</v>
      </c>
      <c r="EL556">
        <v>36854.1</v>
      </c>
      <c r="EM556">
        <v>43992.9</v>
      </c>
      <c r="EN556">
        <v>42236.8</v>
      </c>
      <c r="EO556">
        <v>2.10512</v>
      </c>
      <c r="EP556">
        <v>1.83037</v>
      </c>
      <c r="EQ556">
        <v>0.0153966</v>
      </c>
      <c r="ER556">
        <v>0</v>
      </c>
      <c r="ES556">
        <v>24.7719</v>
      </c>
      <c r="ET556">
        <v>999.9</v>
      </c>
      <c r="EU556">
        <v>70</v>
      </c>
      <c r="EV556">
        <v>26.6</v>
      </c>
      <c r="EW556">
        <v>25.0904</v>
      </c>
      <c r="EX556">
        <v>61.05</v>
      </c>
      <c r="EY556">
        <v>24.5152</v>
      </c>
      <c r="EZ556">
        <v>1</v>
      </c>
      <c r="FA556">
        <v>0.08311739999999999</v>
      </c>
      <c r="FB556">
        <v>2.46324</v>
      </c>
      <c r="FC556">
        <v>20.1817</v>
      </c>
      <c r="FD556">
        <v>5.21774</v>
      </c>
      <c r="FE556">
        <v>11.998</v>
      </c>
      <c r="FF556">
        <v>4.96355</v>
      </c>
      <c r="FG556">
        <v>3.29573</v>
      </c>
      <c r="FH556">
        <v>9999</v>
      </c>
      <c r="FI556">
        <v>9999</v>
      </c>
      <c r="FJ556">
        <v>9999</v>
      </c>
      <c r="FK556">
        <v>149.4</v>
      </c>
      <c r="FL556">
        <v>4.97096</v>
      </c>
      <c r="FM556">
        <v>1.86768</v>
      </c>
      <c r="FN556">
        <v>1.85907</v>
      </c>
      <c r="FO556">
        <v>1.86523</v>
      </c>
      <c r="FP556">
        <v>1.8631</v>
      </c>
      <c r="FQ556">
        <v>1.86447</v>
      </c>
      <c r="FR556">
        <v>1.85989</v>
      </c>
      <c r="FS556">
        <v>1.86401</v>
      </c>
      <c r="FT556">
        <v>0</v>
      </c>
      <c r="FU556">
        <v>0</v>
      </c>
      <c r="FV556">
        <v>0</v>
      </c>
      <c r="FW556">
        <v>0</v>
      </c>
      <c r="FX556" t="s">
        <v>364</v>
      </c>
      <c r="FY556" t="s">
        <v>365</v>
      </c>
      <c r="FZ556" t="s">
        <v>366</v>
      </c>
      <c r="GA556" t="s">
        <v>366</v>
      </c>
      <c r="GB556" t="s">
        <v>366</v>
      </c>
      <c r="GC556" t="s">
        <v>366</v>
      </c>
      <c r="GD556">
        <v>0</v>
      </c>
      <c r="GE556">
        <v>100</v>
      </c>
      <c r="GF556">
        <v>100</v>
      </c>
      <c r="GG556">
        <v>-7.826</v>
      </c>
      <c r="GH556">
        <v>-0.0902</v>
      </c>
      <c r="GI556">
        <v>-2.868309889394353</v>
      </c>
      <c r="GJ556">
        <v>-0.006773961979547998</v>
      </c>
      <c r="GK556">
        <v>-8.296070481250098E-08</v>
      </c>
      <c r="GL556">
        <v>3.322967193956903E-10</v>
      </c>
      <c r="GM556">
        <v>-0.07871069313407227</v>
      </c>
      <c r="GN556">
        <v>-0.00208336341840114</v>
      </c>
      <c r="GO556">
        <v>8.801746095907445E-05</v>
      </c>
      <c r="GP556">
        <v>-2.677693255255651E-07</v>
      </c>
      <c r="GQ556">
        <v>3</v>
      </c>
      <c r="GR556">
        <v>2052</v>
      </c>
      <c r="GS556">
        <v>2</v>
      </c>
      <c r="GT556">
        <v>18</v>
      </c>
      <c r="GU556">
        <v>85.5</v>
      </c>
      <c r="GV556">
        <v>85.5</v>
      </c>
      <c r="GW556">
        <v>1.85425</v>
      </c>
      <c r="GX556">
        <v>2.38403</v>
      </c>
      <c r="GY556">
        <v>1.44775</v>
      </c>
      <c r="GZ556">
        <v>2.32178</v>
      </c>
      <c r="HA556">
        <v>1.55151</v>
      </c>
      <c r="HB556">
        <v>2.39502</v>
      </c>
      <c r="HC556">
        <v>32.2666</v>
      </c>
      <c r="HD556">
        <v>14.1408</v>
      </c>
      <c r="HE556">
        <v>18</v>
      </c>
      <c r="HF556">
        <v>595.789</v>
      </c>
      <c r="HG556">
        <v>422.727</v>
      </c>
      <c r="HH556">
        <v>21.3684</v>
      </c>
      <c r="HI556">
        <v>27.9853</v>
      </c>
      <c r="HJ556">
        <v>30.0005</v>
      </c>
      <c r="HK556">
        <v>27.9273</v>
      </c>
      <c r="HL556">
        <v>27.8579</v>
      </c>
      <c r="HM556">
        <v>37.1418</v>
      </c>
      <c r="HN556">
        <v>48.5352</v>
      </c>
      <c r="HO556">
        <v>0</v>
      </c>
      <c r="HP556">
        <v>21.3651</v>
      </c>
      <c r="HQ556">
        <v>787.273</v>
      </c>
      <c r="HR556">
        <v>14.6792</v>
      </c>
      <c r="HS556">
        <v>99.6125</v>
      </c>
      <c r="HT556">
        <v>100.927</v>
      </c>
    </row>
    <row r="557" spans="1:228">
      <c r="A557">
        <v>541</v>
      </c>
      <c r="B557">
        <v>1728496089.6</v>
      </c>
      <c r="C557">
        <v>5152.099999904633</v>
      </c>
      <c r="D557" t="s">
        <v>1453</v>
      </c>
      <c r="E557" t="s">
        <v>1454</v>
      </c>
      <c r="F557">
        <v>5</v>
      </c>
      <c r="G557" t="s">
        <v>357</v>
      </c>
      <c r="H557" t="s">
        <v>1090</v>
      </c>
      <c r="I557" t="s">
        <v>359</v>
      </c>
      <c r="J557" t="s">
        <v>1330</v>
      </c>
      <c r="K557">
        <v>1728496081.814285</v>
      </c>
      <c r="L557">
        <f>(M557)/1000</f>
        <v>0</v>
      </c>
      <c r="M557">
        <f>IF(BH557, AP557, AJ557)</f>
        <v>0</v>
      </c>
      <c r="N557">
        <f>IF(BH557, AK557, AI557)</f>
        <v>0</v>
      </c>
      <c r="O557">
        <f>BJ557 - IF(AW557&gt;1, N557*BD557*100.0/(AY557), 0)</f>
        <v>0</v>
      </c>
      <c r="P557">
        <f>((V557-L557/2)*O557-N557)/(V557+L557/2)</f>
        <v>0</v>
      </c>
      <c r="Q557">
        <f>P557*(BQ557+BR557)/1000.0</f>
        <v>0</v>
      </c>
      <c r="R557">
        <f>(BJ557 - IF(AW557&gt;1, N557*BD557*100.0/(AY557), 0))*(BQ557+BR557)/1000.0</f>
        <v>0</v>
      </c>
      <c r="S557">
        <f>2.0/((1/U557-1/T557)+SIGN(U557)*SQRT((1/U557-1/T557)*(1/U557-1/T557) + 4*BE557/((BE557+1)*(BE557+1))*(2*1/U557*1/T557-1/T557*1/T557)))</f>
        <v>0</v>
      </c>
      <c r="T557">
        <f>IF(LEFT(BF557,1)&lt;&gt;"0",IF(LEFT(BF557,1)="1",3.0,BG557),$D$5+$E$5*(BX557*BQ557/($K$5*1000))+$F$5*(BX557*BQ557/($K$5*1000))*MAX(MIN(BD557,$J$5),$I$5)*MAX(MIN(BD557,$J$5),$I$5)+$G$5*MAX(MIN(BD557,$J$5),$I$5)*(BX557*BQ557/($K$5*1000))+$H$5*(BX557*BQ557/($K$5*1000))*(BX557*BQ557/($K$5*1000)))</f>
        <v>0</v>
      </c>
      <c r="U557">
        <f>L557*(1000-(1000*0.61365*exp(17.502*Y557/(240.97+Y557))/(BQ557+BR557)+BL557)/2)/(1000*0.61365*exp(17.502*Y557/(240.97+Y557))/(BQ557+BR557)-BL557)</f>
        <v>0</v>
      </c>
      <c r="V557">
        <f>1/((BE557+1)/(S557/1.6)+1/(T557/1.37)) + BE557/((BE557+1)/(S557/1.6) + BE557/(T557/1.37))</f>
        <v>0</v>
      </c>
      <c r="W557">
        <f>(AZ557*BC557)</f>
        <v>0</v>
      </c>
      <c r="X557">
        <f>(BS557+(W557+2*0.95*5.67E-8*(((BS557+$B$7)+273)^4-(BS557+273)^4)-44100*L557)/(1.84*29.3*T557+8*0.95*5.67E-8*(BS557+273)^3))</f>
        <v>0</v>
      </c>
      <c r="Y557">
        <f>($C$7*BT557+$D$7*BU557+$E$7*X557)</f>
        <v>0</v>
      </c>
      <c r="Z557">
        <f>0.61365*exp(17.502*Y557/(240.97+Y557))</f>
        <v>0</v>
      </c>
      <c r="AA557">
        <f>(AB557/AC557*100)</f>
        <v>0</v>
      </c>
      <c r="AB557">
        <f>BL557*(BQ557+BR557)/1000</f>
        <v>0</v>
      </c>
      <c r="AC557">
        <f>0.61365*exp(17.502*BS557/(240.97+BS557))</f>
        <v>0</v>
      </c>
      <c r="AD557">
        <f>(Z557-BL557*(BQ557+BR557)/1000)</f>
        <v>0</v>
      </c>
      <c r="AE557">
        <f>(-L557*44100)</f>
        <v>0</v>
      </c>
      <c r="AF557">
        <f>2*29.3*T557*0.92*(BS557-Y557)</f>
        <v>0</v>
      </c>
      <c r="AG557">
        <f>2*0.95*5.67E-8*(((BS557+$B$7)+273)^4-(Y557+273)^4)</f>
        <v>0</v>
      </c>
      <c r="AH557">
        <f>W557+AG557+AE557+AF557</f>
        <v>0</v>
      </c>
      <c r="AI557">
        <f>BP557*AW557*(BK557-BJ557*(1000-AW557*BM557)/(1000-AW557*BL557))/(100*BD557)</f>
        <v>0</v>
      </c>
      <c r="AJ557">
        <f>1000*BP557*AW557*(BL557-BM557)/(100*BD557*(1000-AW557*BL557))</f>
        <v>0</v>
      </c>
      <c r="AK557">
        <f>(AL557 - AM557 - BQ557*1E3/(8.314*(BS557+273.15)) * AO557/BP557 * AN557) * BP557/(100*BD557) * (1000 - BM557)/1000</f>
        <v>0</v>
      </c>
      <c r="AL557">
        <v>791.5956632038112</v>
      </c>
      <c r="AM557">
        <v>761.3966787878785</v>
      </c>
      <c r="AN557">
        <v>2.516041780227749</v>
      </c>
      <c r="AO557">
        <v>66.78338051299083</v>
      </c>
      <c r="AP557">
        <f>(AR557 - AQ557 + BQ557*1E3/(8.314*(BS557+273.15)) * AT557/BP557 * AS557) * BP557/(100*BD557) * 1000/(1000 - AR557)</f>
        <v>0</v>
      </c>
      <c r="AQ557">
        <v>14.68721656328461</v>
      </c>
      <c r="AR557">
        <v>16.54585333333332</v>
      </c>
      <c r="AS557">
        <v>0.005179073517093526</v>
      </c>
      <c r="AT557">
        <v>79.57190489218569</v>
      </c>
      <c r="AU557">
        <v>0</v>
      </c>
      <c r="AV557">
        <v>0</v>
      </c>
      <c r="AW557">
        <f>IF(AU557*$H$13&gt;=AY557,1.0,(AY557/(AY557-AU557*$H$13)))</f>
        <v>0</v>
      </c>
      <c r="AX557">
        <f>(AW557-1)*100</f>
        <v>0</v>
      </c>
      <c r="AY557">
        <f>MAX(0,($B$13+$C$13*BX557)/(1+$D$13*BX557)*BQ557/(BS557+273)*$E$13)</f>
        <v>0</v>
      </c>
      <c r="AZ557">
        <f>$B$11*BY557+$C$11*BZ557+$F$11*CK557*(1-CN557)</f>
        <v>0</v>
      </c>
      <c r="BA557">
        <f>AZ557*BB557</f>
        <v>0</v>
      </c>
      <c r="BB557">
        <f>($B$11*$D$9+$C$11*$D$9+$F$11*((CX557+CP557)/MAX(CX557+CP557+CY557, 0.1)*$I$9+CY557/MAX(CX557+CP557+CY557, 0.1)*$J$9))/($B$11+$C$11+$F$11)</f>
        <v>0</v>
      </c>
      <c r="BC557">
        <f>($B$11*$K$9+$C$11*$K$9+$F$11*((CX557+CP557)/MAX(CX557+CP557+CY557, 0.1)*$P$9+CY557/MAX(CX557+CP557+CY557, 0.1)*$Q$9))/($B$11+$C$11+$F$11)</f>
        <v>0</v>
      </c>
      <c r="BD557">
        <v>6</v>
      </c>
      <c r="BE557">
        <v>0.5</v>
      </c>
      <c r="BF557" t="s">
        <v>361</v>
      </c>
      <c r="BG557">
        <v>2</v>
      </c>
      <c r="BH557" t="b">
        <v>1</v>
      </c>
      <c r="BI557">
        <v>1728496081.814285</v>
      </c>
      <c r="BJ557">
        <v>730.6921071428571</v>
      </c>
      <c r="BK557">
        <v>766.5051428571429</v>
      </c>
      <c r="BL557">
        <v>16.51432142857143</v>
      </c>
      <c r="BM557">
        <v>14.63481785714285</v>
      </c>
      <c r="BN557">
        <v>738.4740357142856</v>
      </c>
      <c r="BO557">
        <v>16.60458571428571</v>
      </c>
      <c r="BP557">
        <v>600.0289285714287</v>
      </c>
      <c r="BQ557">
        <v>97.532</v>
      </c>
      <c r="BR557">
        <v>0.1000267142857143</v>
      </c>
      <c r="BS557">
        <v>25.32302857142858</v>
      </c>
      <c r="BT557">
        <v>25.02086071428572</v>
      </c>
      <c r="BU557">
        <v>999.9000000000002</v>
      </c>
      <c r="BV557">
        <v>0</v>
      </c>
      <c r="BW557">
        <v>0</v>
      </c>
      <c r="BX557">
        <v>9993.567857142858</v>
      </c>
      <c r="BY557">
        <v>0</v>
      </c>
      <c r="BZ557">
        <v>90.70672142857143</v>
      </c>
      <c r="CA557">
        <v>-35.81291071428571</v>
      </c>
      <c r="CB557">
        <v>742.9617857142857</v>
      </c>
      <c r="CC557">
        <v>777.8898928571429</v>
      </c>
      <c r="CD557">
        <v>1.879502142857143</v>
      </c>
      <c r="CE557">
        <v>766.5051428571429</v>
      </c>
      <c r="CF557">
        <v>14.63481785714285</v>
      </c>
      <c r="CG557">
        <v>1.610674642857143</v>
      </c>
      <c r="CH557">
        <v>1.427362857142857</v>
      </c>
      <c r="CI557">
        <v>14.06130357142857</v>
      </c>
      <c r="CJ557">
        <v>12.21141428571429</v>
      </c>
      <c r="CK557">
        <v>1599.999642857143</v>
      </c>
      <c r="CL557">
        <v>0.6920117142857143</v>
      </c>
      <c r="CM557">
        <v>0.3079882857142857</v>
      </c>
      <c r="CN557">
        <v>0</v>
      </c>
      <c r="CO557">
        <v>2.138025</v>
      </c>
      <c r="CP557">
        <v>0</v>
      </c>
      <c r="CQ557">
        <v>8713.682142857144</v>
      </c>
      <c r="CR557">
        <v>13790.23571428572</v>
      </c>
      <c r="CS557">
        <v>37.375</v>
      </c>
      <c r="CT557">
        <v>38.625</v>
      </c>
      <c r="CU557">
        <v>37.937</v>
      </c>
      <c r="CV557">
        <v>37.00885714285715</v>
      </c>
      <c r="CW557">
        <v>36.80314285714286</v>
      </c>
      <c r="CX557">
        <v>1107.219642857143</v>
      </c>
      <c r="CY557">
        <v>492.78</v>
      </c>
      <c r="CZ557">
        <v>0</v>
      </c>
      <c r="DA557">
        <v>1728496146.4</v>
      </c>
      <c r="DB557">
        <v>0</v>
      </c>
      <c r="DC557">
        <v>1728490956.5</v>
      </c>
      <c r="DD557" t="s">
        <v>362</v>
      </c>
      <c r="DE557">
        <v>1728490952.5</v>
      </c>
      <c r="DF557">
        <v>1728490956.5</v>
      </c>
      <c r="DG557">
        <v>1</v>
      </c>
      <c r="DH557">
        <v>-0.065</v>
      </c>
      <c r="DI557">
        <v>-0.008</v>
      </c>
      <c r="DJ557">
        <v>-3.246</v>
      </c>
      <c r="DK557">
        <v>-0.091</v>
      </c>
      <c r="DL557">
        <v>52</v>
      </c>
      <c r="DM557">
        <v>15</v>
      </c>
      <c r="DN557">
        <v>0.25</v>
      </c>
      <c r="DO557">
        <v>0.13</v>
      </c>
      <c r="DP557">
        <v>-35.7496175</v>
      </c>
      <c r="DQ557">
        <v>-1.600069418386428</v>
      </c>
      <c r="DR557">
        <v>0.1634289660487086</v>
      </c>
      <c r="DS557">
        <v>0</v>
      </c>
      <c r="DT557">
        <v>1.897723</v>
      </c>
      <c r="DU557">
        <v>-0.4320036022514154</v>
      </c>
      <c r="DV557">
        <v>0.0433978664337315</v>
      </c>
      <c r="DW557">
        <v>0</v>
      </c>
      <c r="DX557">
        <v>0</v>
      </c>
      <c r="DY557">
        <v>2</v>
      </c>
      <c r="DZ557" t="s">
        <v>386</v>
      </c>
      <c r="EA557">
        <v>3.22959</v>
      </c>
      <c r="EB557">
        <v>2.70426</v>
      </c>
      <c r="EC557">
        <v>0.154475</v>
      </c>
      <c r="ED557">
        <v>0.158724</v>
      </c>
      <c r="EE557">
        <v>0.085651</v>
      </c>
      <c r="EF557">
        <v>0.0786888</v>
      </c>
      <c r="EG557">
        <v>27702.8</v>
      </c>
      <c r="EH557">
        <v>26832.9</v>
      </c>
      <c r="EI557">
        <v>31386.7</v>
      </c>
      <c r="EJ557">
        <v>30247.8</v>
      </c>
      <c r="EK557">
        <v>38446.5</v>
      </c>
      <c r="EL557">
        <v>36852.1</v>
      </c>
      <c r="EM557">
        <v>43991.9</v>
      </c>
      <c r="EN557">
        <v>42236.5</v>
      </c>
      <c r="EO557">
        <v>2.1051</v>
      </c>
      <c r="EP557">
        <v>1.83013</v>
      </c>
      <c r="EQ557">
        <v>0.0144951</v>
      </c>
      <c r="ER557">
        <v>0</v>
      </c>
      <c r="ES557">
        <v>24.7719</v>
      </c>
      <c r="ET557">
        <v>999.9</v>
      </c>
      <c r="EU557">
        <v>70</v>
      </c>
      <c r="EV557">
        <v>26.6</v>
      </c>
      <c r="EW557">
        <v>25.0904</v>
      </c>
      <c r="EX557">
        <v>61.09</v>
      </c>
      <c r="EY557">
        <v>24.347</v>
      </c>
      <c r="EZ557">
        <v>1</v>
      </c>
      <c r="FA557">
        <v>0.0836128</v>
      </c>
      <c r="FB557">
        <v>2.47798</v>
      </c>
      <c r="FC557">
        <v>20.1815</v>
      </c>
      <c r="FD557">
        <v>5.21789</v>
      </c>
      <c r="FE557">
        <v>11.998</v>
      </c>
      <c r="FF557">
        <v>4.9634</v>
      </c>
      <c r="FG557">
        <v>3.29578</v>
      </c>
      <c r="FH557">
        <v>9999</v>
      </c>
      <c r="FI557">
        <v>9999</v>
      </c>
      <c r="FJ557">
        <v>9999</v>
      </c>
      <c r="FK557">
        <v>149.4</v>
      </c>
      <c r="FL557">
        <v>4.97097</v>
      </c>
      <c r="FM557">
        <v>1.86769</v>
      </c>
      <c r="FN557">
        <v>1.85907</v>
      </c>
      <c r="FO557">
        <v>1.86522</v>
      </c>
      <c r="FP557">
        <v>1.8631</v>
      </c>
      <c r="FQ557">
        <v>1.86447</v>
      </c>
      <c r="FR557">
        <v>1.85989</v>
      </c>
      <c r="FS557">
        <v>1.86401</v>
      </c>
      <c r="FT557">
        <v>0</v>
      </c>
      <c r="FU557">
        <v>0</v>
      </c>
      <c r="FV557">
        <v>0</v>
      </c>
      <c r="FW557">
        <v>0</v>
      </c>
      <c r="FX557" t="s">
        <v>364</v>
      </c>
      <c r="FY557" t="s">
        <v>365</v>
      </c>
      <c r="FZ557" t="s">
        <v>366</v>
      </c>
      <c r="GA557" t="s">
        <v>366</v>
      </c>
      <c r="GB557" t="s">
        <v>366</v>
      </c>
      <c r="GC557" t="s">
        <v>366</v>
      </c>
      <c r="GD557">
        <v>0</v>
      </c>
      <c r="GE557">
        <v>100</v>
      </c>
      <c r="GF557">
        <v>100</v>
      </c>
      <c r="GG557">
        <v>-7.905</v>
      </c>
      <c r="GH557">
        <v>-0.0902</v>
      </c>
      <c r="GI557">
        <v>-2.868309889394353</v>
      </c>
      <c r="GJ557">
        <v>-0.006773961979547998</v>
      </c>
      <c r="GK557">
        <v>-8.296070481250098E-08</v>
      </c>
      <c r="GL557">
        <v>3.322967193956903E-10</v>
      </c>
      <c r="GM557">
        <v>-0.07871069313407227</v>
      </c>
      <c r="GN557">
        <v>-0.00208336341840114</v>
      </c>
      <c r="GO557">
        <v>8.801746095907445E-05</v>
      </c>
      <c r="GP557">
        <v>-2.677693255255651E-07</v>
      </c>
      <c r="GQ557">
        <v>3</v>
      </c>
      <c r="GR557">
        <v>2052</v>
      </c>
      <c r="GS557">
        <v>2</v>
      </c>
      <c r="GT557">
        <v>18</v>
      </c>
      <c r="GU557">
        <v>85.59999999999999</v>
      </c>
      <c r="GV557">
        <v>85.59999999999999</v>
      </c>
      <c r="GW557">
        <v>1.87866</v>
      </c>
      <c r="GX557">
        <v>2.37061</v>
      </c>
      <c r="GY557">
        <v>1.44775</v>
      </c>
      <c r="GZ557">
        <v>2.32178</v>
      </c>
      <c r="HA557">
        <v>1.55151</v>
      </c>
      <c r="HB557">
        <v>2.36694</v>
      </c>
      <c r="HC557">
        <v>32.2666</v>
      </c>
      <c r="HD557">
        <v>14.132</v>
      </c>
      <c r="HE557">
        <v>18</v>
      </c>
      <c r="HF557">
        <v>595.83</v>
      </c>
      <c r="HG557">
        <v>422.626</v>
      </c>
      <c r="HH557">
        <v>21.3468</v>
      </c>
      <c r="HI557">
        <v>27.9913</v>
      </c>
      <c r="HJ557">
        <v>30.0005</v>
      </c>
      <c r="HK557">
        <v>27.9332</v>
      </c>
      <c r="HL557">
        <v>27.864</v>
      </c>
      <c r="HM557">
        <v>37.6506</v>
      </c>
      <c r="HN557">
        <v>48.5352</v>
      </c>
      <c r="HO557">
        <v>0</v>
      </c>
      <c r="HP557">
        <v>21.3402</v>
      </c>
      <c r="HQ557">
        <v>802.3</v>
      </c>
      <c r="HR557">
        <v>14.6824</v>
      </c>
      <c r="HS557">
        <v>99.6101</v>
      </c>
      <c r="HT557">
        <v>100.926</v>
      </c>
    </row>
    <row r="558" spans="1:228">
      <c r="A558">
        <v>542</v>
      </c>
      <c r="B558">
        <v>1728496094.6</v>
      </c>
      <c r="C558">
        <v>5157.099999904633</v>
      </c>
      <c r="D558" t="s">
        <v>1455</v>
      </c>
      <c r="E558" t="s">
        <v>1456</v>
      </c>
      <c r="F558">
        <v>5</v>
      </c>
      <c r="G558" t="s">
        <v>357</v>
      </c>
      <c r="H558" t="s">
        <v>1090</v>
      </c>
      <c r="I558" t="s">
        <v>359</v>
      </c>
      <c r="J558" t="s">
        <v>1330</v>
      </c>
      <c r="K558">
        <v>1728496087.1</v>
      </c>
      <c r="L558">
        <f>(M558)/1000</f>
        <v>0</v>
      </c>
      <c r="M558">
        <f>IF(BH558, AP558, AJ558)</f>
        <v>0</v>
      </c>
      <c r="N558">
        <f>IF(BH558, AK558, AI558)</f>
        <v>0</v>
      </c>
      <c r="O558">
        <f>BJ558 - IF(AW558&gt;1, N558*BD558*100.0/(AY558), 0)</f>
        <v>0</v>
      </c>
      <c r="P558">
        <f>((V558-L558/2)*O558-N558)/(V558+L558/2)</f>
        <v>0</v>
      </c>
      <c r="Q558">
        <f>P558*(BQ558+BR558)/1000.0</f>
        <v>0</v>
      </c>
      <c r="R558">
        <f>(BJ558 - IF(AW558&gt;1, N558*BD558*100.0/(AY558), 0))*(BQ558+BR558)/1000.0</f>
        <v>0</v>
      </c>
      <c r="S558">
        <f>2.0/((1/U558-1/T558)+SIGN(U558)*SQRT((1/U558-1/T558)*(1/U558-1/T558) + 4*BE558/((BE558+1)*(BE558+1))*(2*1/U558*1/T558-1/T558*1/T558)))</f>
        <v>0</v>
      </c>
      <c r="T558">
        <f>IF(LEFT(BF558,1)&lt;&gt;"0",IF(LEFT(BF558,1)="1",3.0,BG558),$D$5+$E$5*(BX558*BQ558/($K$5*1000))+$F$5*(BX558*BQ558/($K$5*1000))*MAX(MIN(BD558,$J$5),$I$5)*MAX(MIN(BD558,$J$5),$I$5)+$G$5*MAX(MIN(BD558,$J$5),$I$5)*(BX558*BQ558/($K$5*1000))+$H$5*(BX558*BQ558/($K$5*1000))*(BX558*BQ558/($K$5*1000)))</f>
        <v>0</v>
      </c>
      <c r="U558">
        <f>L558*(1000-(1000*0.61365*exp(17.502*Y558/(240.97+Y558))/(BQ558+BR558)+BL558)/2)/(1000*0.61365*exp(17.502*Y558/(240.97+Y558))/(BQ558+BR558)-BL558)</f>
        <v>0</v>
      </c>
      <c r="V558">
        <f>1/((BE558+1)/(S558/1.6)+1/(T558/1.37)) + BE558/((BE558+1)/(S558/1.6) + BE558/(T558/1.37))</f>
        <v>0</v>
      </c>
      <c r="W558">
        <f>(AZ558*BC558)</f>
        <v>0</v>
      </c>
      <c r="X558">
        <f>(BS558+(W558+2*0.95*5.67E-8*(((BS558+$B$7)+273)^4-(BS558+273)^4)-44100*L558)/(1.84*29.3*T558+8*0.95*5.67E-8*(BS558+273)^3))</f>
        <v>0</v>
      </c>
      <c r="Y558">
        <f>($C$7*BT558+$D$7*BU558+$E$7*X558)</f>
        <v>0</v>
      </c>
      <c r="Z558">
        <f>0.61365*exp(17.502*Y558/(240.97+Y558))</f>
        <v>0</v>
      </c>
      <c r="AA558">
        <f>(AB558/AC558*100)</f>
        <v>0</v>
      </c>
      <c r="AB558">
        <f>BL558*(BQ558+BR558)/1000</f>
        <v>0</v>
      </c>
      <c r="AC558">
        <f>0.61365*exp(17.502*BS558/(240.97+BS558))</f>
        <v>0</v>
      </c>
      <c r="AD558">
        <f>(Z558-BL558*(BQ558+BR558)/1000)</f>
        <v>0</v>
      </c>
      <c r="AE558">
        <f>(-L558*44100)</f>
        <v>0</v>
      </c>
      <c r="AF558">
        <f>2*29.3*T558*0.92*(BS558-Y558)</f>
        <v>0</v>
      </c>
      <c r="AG558">
        <f>2*0.95*5.67E-8*(((BS558+$B$7)+273)^4-(Y558+273)^4)</f>
        <v>0</v>
      </c>
      <c r="AH558">
        <f>W558+AG558+AE558+AF558</f>
        <v>0</v>
      </c>
      <c r="AI558">
        <f>BP558*AW558*(BK558-BJ558*(1000-AW558*BM558)/(1000-AW558*BL558))/(100*BD558)</f>
        <v>0</v>
      </c>
      <c r="AJ558">
        <f>1000*BP558*AW558*(BL558-BM558)/(100*BD558*(1000-AW558*BL558))</f>
        <v>0</v>
      </c>
      <c r="AK558">
        <f>(AL558 - AM558 - BQ558*1E3/(8.314*(BS558+273.15)) * AO558/BP558 * AN558) * BP558/(100*BD558) * (1000 - BM558)/1000</f>
        <v>0</v>
      </c>
      <c r="AL558">
        <v>804.2811167272404</v>
      </c>
      <c r="AM558">
        <v>773.9999636363636</v>
      </c>
      <c r="AN558">
        <v>2.536020672711974</v>
      </c>
      <c r="AO558">
        <v>66.78338051299083</v>
      </c>
      <c r="AP558">
        <f>(AR558 - AQ558 + BQ558*1E3/(8.314*(BS558+273.15)) * AT558/BP558 * AS558) * BP558/(100*BD558) * 1000/(1000 - AR558)</f>
        <v>0</v>
      </c>
      <c r="AQ558">
        <v>14.69625239152619</v>
      </c>
      <c r="AR558">
        <v>16.55351393939393</v>
      </c>
      <c r="AS558">
        <v>0.0005051808541604433</v>
      </c>
      <c r="AT558">
        <v>79.57190489218569</v>
      </c>
      <c r="AU558">
        <v>0</v>
      </c>
      <c r="AV558">
        <v>0</v>
      </c>
      <c r="AW558">
        <f>IF(AU558*$H$13&gt;=AY558,1.0,(AY558/(AY558-AU558*$H$13)))</f>
        <v>0</v>
      </c>
      <c r="AX558">
        <f>(AW558-1)*100</f>
        <v>0</v>
      </c>
      <c r="AY558">
        <f>MAX(0,($B$13+$C$13*BX558)/(1+$D$13*BX558)*BQ558/(BS558+273)*$E$13)</f>
        <v>0</v>
      </c>
      <c r="AZ558">
        <f>$B$11*BY558+$C$11*BZ558+$F$11*CK558*(1-CN558)</f>
        <v>0</v>
      </c>
      <c r="BA558">
        <f>AZ558*BB558</f>
        <v>0</v>
      </c>
      <c r="BB558">
        <f>($B$11*$D$9+$C$11*$D$9+$F$11*((CX558+CP558)/MAX(CX558+CP558+CY558, 0.1)*$I$9+CY558/MAX(CX558+CP558+CY558, 0.1)*$J$9))/($B$11+$C$11+$F$11)</f>
        <v>0</v>
      </c>
      <c r="BC558">
        <f>($B$11*$K$9+$C$11*$K$9+$F$11*((CX558+CP558)/MAX(CX558+CP558+CY558, 0.1)*$P$9+CY558/MAX(CX558+CP558+CY558, 0.1)*$Q$9))/($B$11+$C$11+$F$11)</f>
        <v>0</v>
      </c>
      <c r="BD558">
        <v>6</v>
      </c>
      <c r="BE558">
        <v>0.5</v>
      </c>
      <c r="BF558" t="s">
        <v>361</v>
      </c>
      <c r="BG558">
        <v>2</v>
      </c>
      <c r="BH558" t="b">
        <v>1</v>
      </c>
      <c r="BI558">
        <v>1728496087.1</v>
      </c>
      <c r="BJ558">
        <v>743.8119259259258</v>
      </c>
      <c r="BK558">
        <v>779.7709629629629</v>
      </c>
      <c r="BL558">
        <v>16.53357037037037</v>
      </c>
      <c r="BM558">
        <v>14.67757037037037</v>
      </c>
      <c r="BN558">
        <v>751.6776296296296</v>
      </c>
      <c r="BO558">
        <v>16.62381481481481</v>
      </c>
      <c r="BP558">
        <v>600.008037037037</v>
      </c>
      <c r="BQ558">
        <v>97.53282962962963</v>
      </c>
      <c r="BR558">
        <v>0.09996900370370371</v>
      </c>
      <c r="BS558">
        <v>25.31835185185185</v>
      </c>
      <c r="BT558">
        <v>25.01859259259259</v>
      </c>
      <c r="BU558">
        <v>999.9000000000001</v>
      </c>
      <c r="BV558">
        <v>0</v>
      </c>
      <c r="BW558">
        <v>0</v>
      </c>
      <c r="BX558">
        <v>10000.71037037037</v>
      </c>
      <c r="BY558">
        <v>0</v>
      </c>
      <c r="BZ558">
        <v>89.6447</v>
      </c>
      <c r="CA558">
        <v>-35.95904814814815</v>
      </c>
      <c r="CB558">
        <v>756.3165925925927</v>
      </c>
      <c r="CC558">
        <v>791.3868148148148</v>
      </c>
      <c r="CD558">
        <v>1.855997037037037</v>
      </c>
      <c r="CE558">
        <v>779.7709629629629</v>
      </c>
      <c r="CF558">
        <v>14.67757037037037</v>
      </c>
      <c r="CG558">
        <v>1.612565185185185</v>
      </c>
      <c r="CH558">
        <v>1.431544814814815</v>
      </c>
      <c r="CI558">
        <v>14.0794</v>
      </c>
      <c r="CJ558">
        <v>12.25594074074074</v>
      </c>
      <c r="CK558">
        <v>1600.000370370371</v>
      </c>
      <c r="CL558">
        <v>0.692010962962963</v>
      </c>
      <c r="CM558">
        <v>0.3079890370370371</v>
      </c>
      <c r="CN558">
        <v>0</v>
      </c>
      <c r="CO558">
        <v>2.079888888888889</v>
      </c>
      <c r="CP558">
        <v>0</v>
      </c>
      <c r="CQ558">
        <v>8727.81925925926</v>
      </c>
      <c r="CR558">
        <v>13790.23703703704</v>
      </c>
      <c r="CS558">
        <v>37.375</v>
      </c>
      <c r="CT558">
        <v>38.625</v>
      </c>
      <c r="CU558">
        <v>37.937</v>
      </c>
      <c r="CV558">
        <v>37.01148148148148</v>
      </c>
      <c r="CW558">
        <v>36.79362962962963</v>
      </c>
      <c r="CX558">
        <v>1107.218518518519</v>
      </c>
      <c r="CY558">
        <v>492.7818518518518</v>
      </c>
      <c r="CZ558">
        <v>0</v>
      </c>
      <c r="DA558">
        <v>1728496151.2</v>
      </c>
      <c r="DB558">
        <v>0</v>
      </c>
      <c r="DC558">
        <v>1728490956.5</v>
      </c>
      <c r="DD558" t="s">
        <v>362</v>
      </c>
      <c r="DE558">
        <v>1728490952.5</v>
      </c>
      <c r="DF558">
        <v>1728490956.5</v>
      </c>
      <c r="DG558">
        <v>1</v>
      </c>
      <c r="DH558">
        <v>-0.065</v>
      </c>
      <c r="DI558">
        <v>-0.008</v>
      </c>
      <c r="DJ558">
        <v>-3.246</v>
      </c>
      <c r="DK558">
        <v>-0.091</v>
      </c>
      <c r="DL558">
        <v>52</v>
      </c>
      <c r="DM558">
        <v>15</v>
      </c>
      <c r="DN558">
        <v>0.25</v>
      </c>
      <c r="DO558">
        <v>0.13</v>
      </c>
      <c r="DP558">
        <v>-35.855625</v>
      </c>
      <c r="DQ558">
        <v>-1.615449906191349</v>
      </c>
      <c r="DR558">
        <v>0.1652466198595298</v>
      </c>
      <c r="DS558">
        <v>0</v>
      </c>
      <c r="DT558">
        <v>1.87679625</v>
      </c>
      <c r="DU558">
        <v>-0.2841754221388388</v>
      </c>
      <c r="DV558">
        <v>0.03198928615079585</v>
      </c>
      <c r="DW558">
        <v>0</v>
      </c>
      <c r="DX558">
        <v>0</v>
      </c>
      <c r="DY558">
        <v>2</v>
      </c>
      <c r="DZ558" t="s">
        <v>386</v>
      </c>
      <c r="EA558">
        <v>3.22956</v>
      </c>
      <c r="EB558">
        <v>2.70432</v>
      </c>
      <c r="EC558">
        <v>0.156178</v>
      </c>
      <c r="ED558">
        <v>0.160397</v>
      </c>
      <c r="EE558">
        <v>0.0856732</v>
      </c>
      <c r="EF558">
        <v>0.0787269</v>
      </c>
      <c r="EG558">
        <v>27646.8</v>
      </c>
      <c r="EH558">
        <v>26779.5</v>
      </c>
      <c r="EI558">
        <v>31386.5</v>
      </c>
      <c r="EJ558">
        <v>30247.7</v>
      </c>
      <c r="EK558">
        <v>38445.5</v>
      </c>
      <c r="EL558">
        <v>36850.3</v>
      </c>
      <c r="EM558">
        <v>43991.8</v>
      </c>
      <c r="EN558">
        <v>42236.2</v>
      </c>
      <c r="EO558">
        <v>2.10473</v>
      </c>
      <c r="EP558">
        <v>1.83032</v>
      </c>
      <c r="EQ558">
        <v>0.0145435</v>
      </c>
      <c r="ER558">
        <v>0</v>
      </c>
      <c r="ES558">
        <v>24.7719</v>
      </c>
      <c r="ET558">
        <v>999.9</v>
      </c>
      <c r="EU558">
        <v>70</v>
      </c>
      <c r="EV558">
        <v>26.6</v>
      </c>
      <c r="EW558">
        <v>25.0931</v>
      </c>
      <c r="EX558">
        <v>61.1301</v>
      </c>
      <c r="EY558">
        <v>24.3269</v>
      </c>
      <c r="EZ558">
        <v>1</v>
      </c>
      <c r="FA558">
        <v>0.0840854</v>
      </c>
      <c r="FB558">
        <v>2.4533</v>
      </c>
      <c r="FC558">
        <v>20.1819</v>
      </c>
      <c r="FD558">
        <v>5.21789</v>
      </c>
      <c r="FE558">
        <v>11.998</v>
      </c>
      <c r="FF558">
        <v>4.96345</v>
      </c>
      <c r="FG558">
        <v>3.29583</v>
      </c>
      <c r="FH558">
        <v>9999</v>
      </c>
      <c r="FI558">
        <v>9999</v>
      </c>
      <c r="FJ558">
        <v>9999</v>
      </c>
      <c r="FK558">
        <v>149.4</v>
      </c>
      <c r="FL558">
        <v>4.97097</v>
      </c>
      <c r="FM558">
        <v>1.86768</v>
      </c>
      <c r="FN558">
        <v>1.85909</v>
      </c>
      <c r="FO558">
        <v>1.86521</v>
      </c>
      <c r="FP558">
        <v>1.8631</v>
      </c>
      <c r="FQ558">
        <v>1.86447</v>
      </c>
      <c r="FR558">
        <v>1.85989</v>
      </c>
      <c r="FS558">
        <v>1.86401</v>
      </c>
      <c r="FT558">
        <v>0</v>
      </c>
      <c r="FU558">
        <v>0</v>
      </c>
      <c r="FV558">
        <v>0</v>
      </c>
      <c r="FW558">
        <v>0</v>
      </c>
      <c r="FX558" t="s">
        <v>364</v>
      </c>
      <c r="FY558" t="s">
        <v>365</v>
      </c>
      <c r="FZ558" t="s">
        <v>366</v>
      </c>
      <c r="GA558" t="s">
        <v>366</v>
      </c>
      <c r="GB558" t="s">
        <v>366</v>
      </c>
      <c r="GC558" t="s">
        <v>366</v>
      </c>
      <c r="GD558">
        <v>0</v>
      </c>
      <c r="GE558">
        <v>100</v>
      </c>
      <c r="GF558">
        <v>100</v>
      </c>
      <c r="GG558">
        <v>-7.985</v>
      </c>
      <c r="GH558">
        <v>-0.0902</v>
      </c>
      <c r="GI558">
        <v>-2.868309889394353</v>
      </c>
      <c r="GJ558">
        <v>-0.006773961979547998</v>
      </c>
      <c r="GK558">
        <v>-8.296070481250098E-08</v>
      </c>
      <c r="GL558">
        <v>3.322967193956903E-10</v>
      </c>
      <c r="GM558">
        <v>-0.07871069313407227</v>
      </c>
      <c r="GN558">
        <v>-0.00208336341840114</v>
      </c>
      <c r="GO558">
        <v>8.801746095907445E-05</v>
      </c>
      <c r="GP558">
        <v>-2.677693255255651E-07</v>
      </c>
      <c r="GQ558">
        <v>3</v>
      </c>
      <c r="GR558">
        <v>2052</v>
      </c>
      <c r="GS558">
        <v>2</v>
      </c>
      <c r="GT558">
        <v>18</v>
      </c>
      <c r="GU558">
        <v>85.7</v>
      </c>
      <c r="GV558">
        <v>85.59999999999999</v>
      </c>
      <c r="GW558">
        <v>1.90186</v>
      </c>
      <c r="GX558">
        <v>2.37305</v>
      </c>
      <c r="GY558">
        <v>1.44775</v>
      </c>
      <c r="GZ558">
        <v>2.323</v>
      </c>
      <c r="HA558">
        <v>1.55151</v>
      </c>
      <c r="HB558">
        <v>2.35474</v>
      </c>
      <c r="HC558">
        <v>32.2887</v>
      </c>
      <c r="HD558">
        <v>14.132</v>
      </c>
      <c r="HE558">
        <v>18</v>
      </c>
      <c r="HF558">
        <v>595.6369999999999</v>
      </c>
      <c r="HG558">
        <v>422.786</v>
      </c>
      <c r="HH558">
        <v>21.3279</v>
      </c>
      <c r="HI558">
        <v>27.9983</v>
      </c>
      <c r="HJ558">
        <v>30.0005</v>
      </c>
      <c r="HK558">
        <v>27.9403</v>
      </c>
      <c r="HL558">
        <v>27.8699</v>
      </c>
      <c r="HM558">
        <v>38.0999</v>
      </c>
      <c r="HN558">
        <v>48.5352</v>
      </c>
      <c r="HO558">
        <v>0</v>
      </c>
      <c r="HP558">
        <v>21.3273</v>
      </c>
      <c r="HQ558">
        <v>812.318</v>
      </c>
      <c r="HR558">
        <v>14.6895</v>
      </c>
      <c r="HS558">
        <v>99.60980000000001</v>
      </c>
      <c r="HT558">
        <v>100.925</v>
      </c>
    </row>
    <row r="559" spans="1:228">
      <c r="A559">
        <v>543</v>
      </c>
      <c r="B559">
        <v>1728496099.6</v>
      </c>
      <c r="C559">
        <v>5162.099999904633</v>
      </c>
      <c r="D559" t="s">
        <v>1457</v>
      </c>
      <c r="E559" t="s">
        <v>1458</v>
      </c>
      <c r="F559">
        <v>5</v>
      </c>
      <c r="G559" t="s">
        <v>357</v>
      </c>
      <c r="H559" t="s">
        <v>1090</v>
      </c>
      <c r="I559" t="s">
        <v>359</v>
      </c>
      <c r="J559" t="s">
        <v>1330</v>
      </c>
      <c r="K559">
        <v>1728496091.814285</v>
      </c>
      <c r="L559">
        <f>(M559)/1000</f>
        <v>0</v>
      </c>
      <c r="M559">
        <f>IF(BH559, AP559, AJ559)</f>
        <v>0</v>
      </c>
      <c r="N559">
        <f>IF(BH559, AK559, AI559)</f>
        <v>0</v>
      </c>
      <c r="O559">
        <f>BJ559 - IF(AW559&gt;1, N559*BD559*100.0/(AY559), 0)</f>
        <v>0</v>
      </c>
      <c r="P559">
        <f>((V559-L559/2)*O559-N559)/(V559+L559/2)</f>
        <v>0</v>
      </c>
      <c r="Q559">
        <f>P559*(BQ559+BR559)/1000.0</f>
        <v>0</v>
      </c>
      <c r="R559">
        <f>(BJ559 - IF(AW559&gt;1, N559*BD559*100.0/(AY559), 0))*(BQ559+BR559)/1000.0</f>
        <v>0</v>
      </c>
      <c r="S559">
        <f>2.0/((1/U559-1/T559)+SIGN(U559)*SQRT((1/U559-1/T559)*(1/U559-1/T559) + 4*BE559/((BE559+1)*(BE559+1))*(2*1/U559*1/T559-1/T559*1/T559)))</f>
        <v>0</v>
      </c>
      <c r="T559">
        <f>IF(LEFT(BF559,1)&lt;&gt;"0",IF(LEFT(BF559,1)="1",3.0,BG559),$D$5+$E$5*(BX559*BQ559/($K$5*1000))+$F$5*(BX559*BQ559/($K$5*1000))*MAX(MIN(BD559,$J$5),$I$5)*MAX(MIN(BD559,$J$5),$I$5)+$G$5*MAX(MIN(BD559,$J$5),$I$5)*(BX559*BQ559/($K$5*1000))+$H$5*(BX559*BQ559/($K$5*1000))*(BX559*BQ559/($K$5*1000)))</f>
        <v>0</v>
      </c>
      <c r="U559">
        <f>L559*(1000-(1000*0.61365*exp(17.502*Y559/(240.97+Y559))/(BQ559+BR559)+BL559)/2)/(1000*0.61365*exp(17.502*Y559/(240.97+Y559))/(BQ559+BR559)-BL559)</f>
        <v>0</v>
      </c>
      <c r="V559">
        <f>1/((BE559+1)/(S559/1.6)+1/(T559/1.37)) + BE559/((BE559+1)/(S559/1.6) + BE559/(T559/1.37))</f>
        <v>0</v>
      </c>
      <c r="W559">
        <f>(AZ559*BC559)</f>
        <v>0</v>
      </c>
      <c r="X559">
        <f>(BS559+(W559+2*0.95*5.67E-8*(((BS559+$B$7)+273)^4-(BS559+273)^4)-44100*L559)/(1.84*29.3*T559+8*0.95*5.67E-8*(BS559+273)^3))</f>
        <v>0</v>
      </c>
      <c r="Y559">
        <f>($C$7*BT559+$D$7*BU559+$E$7*X559)</f>
        <v>0</v>
      </c>
      <c r="Z559">
        <f>0.61365*exp(17.502*Y559/(240.97+Y559))</f>
        <v>0</v>
      </c>
      <c r="AA559">
        <f>(AB559/AC559*100)</f>
        <v>0</v>
      </c>
      <c r="AB559">
        <f>BL559*(BQ559+BR559)/1000</f>
        <v>0</v>
      </c>
      <c r="AC559">
        <f>0.61365*exp(17.502*BS559/(240.97+BS559))</f>
        <v>0</v>
      </c>
      <c r="AD559">
        <f>(Z559-BL559*(BQ559+BR559)/1000)</f>
        <v>0</v>
      </c>
      <c r="AE559">
        <f>(-L559*44100)</f>
        <v>0</v>
      </c>
      <c r="AF559">
        <f>2*29.3*T559*0.92*(BS559-Y559)</f>
        <v>0</v>
      </c>
      <c r="AG559">
        <f>2*0.95*5.67E-8*(((BS559+$B$7)+273)^4-(Y559+273)^4)</f>
        <v>0</v>
      </c>
      <c r="AH559">
        <f>W559+AG559+AE559+AF559</f>
        <v>0</v>
      </c>
      <c r="AI559">
        <f>BP559*AW559*(BK559-BJ559*(1000-AW559*BM559)/(1000-AW559*BL559))/(100*BD559)</f>
        <v>0</v>
      </c>
      <c r="AJ559">
        <f>1000*BP559*AW559*(BL559-BM559)/(100*BD559*(1000-AW559*BL559))</f>
        <v>0</v>
      </c>
      <c r="AK559">
        <f>(AL559 - AM559 - BQ559*1E3/(8.314*(BS559+273.15)) * AO559/BP559 * AN559) * BP559/(100*BD559) * (1000 - BM559)/1000</f>
        <v>0</v>
      </c>
      <c r="AL559">
        <v>817.1118138740738</v>
      </c>
      <c r="AM559">
        <v>786.6442666666659</v>
      </c>
      <c r="AN559">
        <v>2.524493297040456</v>
      </c>
      <c r="AO559">
        <v>66.78338051299083</v>
      </c>
      <c r="AP559">
        <f>(AR559 - AQ559 + BQ559*1E3/(8.314*(BS559+273.15)) * AT559/BP559 * AS559) * BP559/(100*BD559) * 1000/(1000 - AR559)</f>
        <v>0</v>
      </c>
      <c r="AQ559">
        <v>14.70593366927063</v>
      </c>
      <c r="AR559">
        <v>16.55186303030303</v>
      </c>
      <c r="AS559">
        <v>-0.0001328665090411905</v>
      </c>
      <c r="AT559">
        <v>79.57190489218569</v>
      </c>
      <c r="AU559">
        <v>0</v>
      </c>
      <c r="AV559">
        <v>0</v>
      </c>
      <c r="AW559">
        <f>IF(AU559*$H$13&gt;=AY559,1.0,(AY559/(AY559-AU559*$H$13)))</f>
        <v>0</v>
      </c>
      <c r="AX559">
        <f>(AW559-1)*100</f>
        <v>0</v>
      </c>
      <c r="AY559">
        <f>MAX(0,($B$13+$C$13*BX559)/(1+$D$13*BX559)*BQ559/(BS559+273)*$E$13)</f>
        <v>0</v>
      </c>
      <c r="AZ559">
        <f>$B$11*BY559+$C$11*BZ559+$F$11*CK559*(1-CN559)</f>
        <v>0</v>
      </c>
      <c r="BA559">
        <f>AZ559*BB559</f>
        <v>0</v>
      </c>
      <c r="BB559">
        <f>($B$11*$D$9+$C$11*$D$9+$F$11*((CX559+CP559)/MAX(CX559+CP559+CY559, 0.1)*$I$9+CY559/MAX(CX559+CP559+CY559, 0.1)*$J$9))/($B$11+$C$11+$F$11)</f>
        <v>0</v>
      </c>
      <c r="BC559">
        <f>($B$11*$K$9+$C$11*$K$9+$F$11*((CX559+CP559)/MAX(CX559+CP559+CY559, 0.1)*$P$9+CY559/MAX(CX559+CP559+CY559, 0.1)*$Q$9))/($B$11+$C$11+$F$11)</f>
        <v>0</v>
      </c>
      <c r="BD559">
        <v>6</v>
      </c>
      <c r="BE559">
        <v>0.5</v>
      </c>
      <c r="BF559" t="s">
        <v>361</v>
      </c>
      <c r="BG559">
        <v>2</v>
      </c>
      <c r="BH559" t="b">
        <v>1</v>
      </c>
      <c r="BI559">
        <v>1728496091.814285</v>
      </c>
      <c r="BJ559">
        <v>755.5294285714286</v>
      </c>
      <c r="BK559">
        <v>791.5905714285715</v>
      </c>
      <c r="BL559">
        <v>16.54665357142857</v>
      </c>
      <c r="BM559">
        <v>14.69644642857143</v>
      </c>
      <c r="BN559">
        <v>763.4697142857142</v>
      </c>
      <c r="BO559">
        <v>16.63689642857143</v>
      </c>
      <c r="BP559">
        <v>599.9962857142857</v>
      </c>
      <c r="BQ559">
        <v>97.53325357142856</v>
      </c>
      <c r="BR559">
        <v>0.09994596785714284</v>
      </c>
      <c r="BS559">
        <v>25.31486071428571</v>
      </c>
      <c r="BT559">
        <v>25.01239285714286</v>
      </c>
      <c r="BU559">
        <v>999.9000000000002</v>
      </c>
      <c r="BV559">
        <v>0</v>
      </c>
      <c r="BW559">
        <v>0</v>
      </c>
      <c r="BX559">
        <v>10000.59892857143</v>
      </c>
      <c r="BY559">
        <v>0</v>
      </c>
      <c r="BZ559">
        <v>88.221225</v>
      </c>
      <c r="CA559">
        <v>-36.06114642857143</v>
      </c>
      <c r="CB559">
        <v>768.2411785714285</v>
      </c>
      <c r="CC559">
        <v>803.3977142857142</v>
      </c>
      <c r="CD559">
        <v>1.850208928571428</v>
      </c>
      <c r="CE559">
        <v>791.5905714285715</v>
      </c>
      <c r="CF559">
        <v>14.69644642857143</v>
      </c>
      <c r="CG559">
        <v>1.613849285714285</v>
      </c>
      <c r="CH559">
        <v>1.433391785714286</v>
      </c>
      <c r="CI559">
        <v>14.09167857142857</v>
      </c>
      <c r="CJ559">
        <v>12.27557142857143</v>
      </c>
      <c r="CK559">
        <v>1600.003571428572</v>
      </c>
      <c r="CL559">
        <v>0.6920104285714286</v>
      </c>
      <c r="CM559">
        <v>0.3079895714285715</v>
      </c>
      <c r="CN559">
        <v>0</v>
      </c>
      <c r="CO559">
        <v>2.070692857142857</v>
      </c>
      <c r="CP559">
        <v>0</v>
      </c>
      <c r="CQ559">
        <v>8740.038928571428</v>
      </c>
      <c r="CR559">
        <v>13790.26428571429</v>
      </c>
      <c r="CS559">
        <v>37.375</v>
      </c>
      <c r="CT559">
        <v>38.625</v>
      </c>
      <c r="CU559">
        <v>37.937</v>
      </c>
      <c r="CV559">
        <v>37.00664285714286</v>
      </c>
      <c r="CW559">
        <v>36.78985714285714</v>
      </c>
      <c r="CX559">
        <v>1107.22</v>
      </c>
      <c r="CY559">
        <v>492.7835714285715</v>
      </c>
      <c r="CZ559">
        <v>0</v>
      </c>
      <c r="DA559">
        <v>1728496156.6</v>
      </c>
      <c r="DB559">
        <v>0</v>
      </c>
      <c r="DC559">
        <v>1728490956.5</v>
      </c>
      <c r="DD559" t="s">
        <v>362</v>
      </c>
      <c r="DE559">
        <v>1728490952.5</v>
      </c>
      <c r="DF559">
        <v>1728490956.5</v>
      </c>
      <c r="DG559">
        <v>1</v>
      </c>
      <c r="DH559">
        <v>-0.065</v>
      </c>
      <c r="DI559">
        <v>-0.008</v>
      </c>
      <c r="DJ559">
        <v>-3.246</v>
      </c>
      <c r="DK559">
        <v>-0.091</v>
      </c>
      <c r="DL559">
        <v>52</v>
      </c>
      <c r="DM559">
        <v>15</v>
      </c>
      <c r="DN559">
        <v>0.25</v>
      </c>
      <c r="DO559">
        <v>0.13</v>
      </c>
      <c r="DP559">
        <v>-36.0158475</v>
      </c>
      <c r="DQ559">
        <v>-1.401862288930494</v>
      </c>
      <c r="DR559">
        <v>0.1442957119728438</v>
      </c>
      <c r="DS559">
        <v>0</v>
      </c>
      <c r="DT559">
        <v>1.85456125</v>
      </c>
      <c r="DU559">
        <v>-0.0779210881801104</v>
      </c>
      <c r="DV559">
        <v>0.01319257976809314</v>
      </c>
      <c r="DW559">
        <v>1</v>
      </c>
      <c r="DX559">
        <v>1</v>
      </c>
      <c r="DY559">
        <v>2</v>
      </c>
      <c r="DZ559" t="s">
        <v>363</v>
      </c>
      <c r="EA559">
        <v>3.22967</v>
      </c>
      <c r="EB559">
        <v>2.70446</v>
      </c>
      <c r="EC559">
        <v>0.157872</v>
      </c>
      <c r="ED559">
        <v>0.162069</v>
      </c>
      <c r="EE559">
        <v>0.0856642</v>
      </c>
      <c r="EF559">
        <v>0.0787592</v>
      </c>
      <c r="EG559">
        <v>27590.9</v>
      </c>
      <c r="EH559">
        <v>26725.7</v>
      </c>
      <c r="EI559">
        <v>31386.1</v>
      </c>
      <c r="EJ559">
        <v>30247.3</v>
      </c>
      <c r="EK559">
        <v>38445.4</v>
      </c>
      <c r="EL559">
        <v>36848.6</v>
      </c>
      <c r="EM559">
        <v>43991.1</v>
      </c>
      <c r="EN559">
        <v>42235.7</v>
      </c>
      <c r="EO559">
        <v>2.10462</v>
      </c>
      <c r="EP559">
        <v>1.83018</v>
      </c>
      <c r="EQ559">
        <v>0.0144355</v>
      </c>
      <c r="ER559">
        <v>0</v>
      </c>
      <c r="ES559">
        <v>24.7719</v>
      </c>
      <c r="ET559">
        <v>999.9</v>
      </c>
      <c r="EU559">
        <v>70</v>
      </c>
      <c r="EV559">
        <v>26.6</v>
      </c>
      <c r="EW559">
        <v>25.0919</v>
      </c>
      <c r="EX559">
        <v>61.3201</v>
      </c>
      <c r="EY559">
        <v>24.2147</v>
      </c>
      <c r="EZ559">
        <v>1</v>
      </c>
      <c r="FA559">
        <v>0.0845224</v>
      </c>
      <c r="FB559">
        <v>2.4398</v>
      </c>
      <c r="FC559">
        <v>20.1822</v>
      </c>
      <c r="FD559">
        <v>5.21699</v>
      </c>
      <c r="FE559">
        <v>11.998</v>
      </c>
      <c r="FF559">
        <v>4.9633</v>
      </c>
      <c r="FG559">
        <v>3.29563</v>
      </c>
      <c r="FH559">
        <v>9999</v>
      </c>
      <c r="FI559">
        <v>9999</v>
      </c>
      <c r="FJ559">
        <v>9999</v>
      </c>
      <c r="FK559">
        <v>149.4</v>
      </c>
      <c r="FL559">
        <v>4.97096</v>
      </c>
      <c r="FM559">
        <v>1.86768</v>
      </c>
      <c r="FN559">
        <v>1.85909</v>
      </c>
      <c r="FO559">
        <v>1.86523</v>
      </c>
      <c r="FP559">
        <v>1.8631</v>
      </c>
      <c r="FQ559">
        <v>1.86447</v>
      </c>
      <c r="FR559">
        <v>1.85989</v>
      </c>
      <c r="FS559">
        <v>1.86401</v>
      </c>
      <c r="FT559">
        <v>0</v>
      </c>
      <c r="FU559">
        <v>0</v>
      </c>
      <c r="FV559">
        <v>0</v>
      </c>
      <c r="FW559">
        <v>0</v>
      </c>
      <c r="FX559" t="s">
        <v>364</v>
      </c>
      <c r="FY559" t="s">
        <v>365</v>
      </c>
      <c r="FZ559" t="s">
        <v>366</v>
      </c>
      <c r="GA559" t="s">
        <v>366</v>
      </c>
      <c r="GB559" t="s">
        <v>366</v>
      </c>
      <c r="GC559" t="s">
        <v>366</v>
      </c>
      <c r="GD559">
        <v>0</v>
      </c>
      <c r="GE559">
        <v>100</v>
      </c>
      <c r="GF559">
        <v>100</v>
      </c>
      <c r="GG559">
        <v>-8.064</v>
      </c>
      <c r="GH559">
        <v>-0.09030000000000001</v>
      </c>
      <c r="GI559">
        <v>-2.868309889394353</v>
      </c>
      <c r="GJ559">
        <v>-0.006773961979547998</v>
      </c>
      <c r="GK559">
        <v>-8.296070481250098E-08</v>
      </c>
      <c r="GL559">
        <v>3.322967193956903E-10</v>
      </c>
      <c r="GM559">
        <v>-0.07871069313407227</v>
      </c>
      <c r="GN559">
        <v>-0.00208336341840114</v>
      </c>
      <c r="GO559">
        <v>8.801746095907445E-05</v>
      </c>
      <c r="GP559">
        <v>-2.677693255255651E-07</v>
      </c>
      <c r="GQ559">
        <v>3</v>
      </c>
      <c r="GR559">
        <v>2052</v>
      </c>
      <c r="GS559">
        <v>2</v>
      </c>
      <c r="GT559">
        <v>18</v>
      </c>
      <c r="GU559">
        <v>85.8</v>
      </c>
      <c r="GV559">
        <v>85.7</v>
      </c>
      <c r="GW559">
        <v>1.92627</v>
      </c>
      <c r="GX559">
        <v>2.37671</v>
      </c>
      <c r="GY559">
        <v>1.44897</v>
      </c>
      <c r="GZ559">
        <v>2.32178</v>
      </c>
      <c r="HA559">
        <v>1.55151</v>
      </c>
      <c r="HB559">
        <v>2.32056</v>
      </c>
      <c r="HC559">
        <v>32.3107</v>
      </c>
      <c r="HD559">
        <v>14.1233</v>
      </c>
      <c r="HE559">
        <v>18</v>
      </c>
      <c r="HF559">
        <v>595.625</v>
      </c>
      <c r="HG559">
        <v>422.75</v>
      </c>
      <c r="HH559">
        <v>21.3156</v>
      </c>
      <c r="HI559">
        <v>28.0044</v>
      </c>
      <c r="HJ559">
        <v>30.0005</v>
      </c>
      <c r="HK559">
        <v>27.9462</v>
      </c>
      <c r="HL559">
        <v>27.8769</v>
      </c>
      <c r="HM559">
        <v>38.6085</v>
      </c>
      <c r="HN559">
        <v>48.5352</v>
      </c>
      <c r="HO559">
        <v>0</v>
      </c>
      <c r="HP559">
        <v>21.3157</v>
      </c>
      <c r="HQ559">
        <v>827.349</v>
      </c>
      <c r="HR559">
        <v>14.6955</v>
      </c>
      <c r="HS559">
        <v>99.6084</v>
      </c>
      <c r="HT559">
        <v>100.924</v>
      </c>
    </row>
    <row r="560" spans="1:228">
      <c r="A560">
        <v>544</v>
      </c>
      <c r="B560">
        <v>1728496104.6</v>
      </c>
      <c r="C560">
        <v>5167.099999904633</v>
      </c>
      <c r="D560" t="s">
        <v>1459</v>
      </c>
      <c r="E560" t="s">
        <v>1460</v>
      </c>
      <c r="F560">
        <v>5</v>
      </c>
      <c r="G560" t="s">
        <v>357</v>
      </c>
      <c r="H560" t="s">
        <v>1090</v>
      </c>
      <c r="I560" t="s">
        <v>359</v>
      </c>
      <c r="J560" t="s">
        <v>1330</v>
      </c>
      <c r="K560">
        <v>1728496097.1</v>
      </c>
      <c r="L560">
        <f>(M560)/1000</f>
        <v>0</v>
      </c>
      <c r="M560">
        <f>IF(BH560, AP560, AJ560)</f>
        <v>0</v>
      </c>
      <c r="N560">
        <f>IF(BH560, AK560, AI560)</f>
        <v>0</v>
      </c>
      <c r="O560">
        <f>BJ560 - IF(AW560&gt;1, N560*BD560*100.0/(AY560), 0)</f>
        <v>0</v>
      </c>
      <c r="P560">
        <f>((V560-L560/2)*O560-N560)/(V560+L560/2)</f>
        <v>0</v>
      </c>
      <c r="Q560">
        <f>P560*(BQ560+BR560)/1000.0</f>
        <v>0</v>
      </c>
      <c r="R560">
        <f>(BJ560 - IF(AW560&gt;1, N560*BD560*100.0/(AY560), 0))*(BQ560+BR560)/1000.0</f>
        <v>0</v>
      </c>
      <c r="S560">
        <f>2.0/((1/U560-1/T560)+SIGN(U560)*SQRT((1/U560-1/T560)*(1/U560-1/T560) + 4*BE560/((BE560+1)*(BE560+1))*(2*1/U560*1/T560-1/T560*1/T560)))</f>
        <v>0</v>
      </c>
      <c r="T560">
        <f>IF(LEFT(BF560,1)&lt;&gt;"0",IF(LEFT(BF560,1)="1",3.0,BG560),$D$5+$E$5*(BX560*BQ560/($K$5*1000))+$F$5*(BX560*BQ560/($K$5*1000))*MAX(MIN(BD560,$J$5),$I$5)*MAX(MIN(BD560,$J$5),$I$5)+$G$5*MAX(MIN(BD560,$J$5),$I$5)*(BX560*BQ560/($K$5*1000))+$H$5*(BX560*BQ560/($K$5*1000))*(BX560*BQ560/($K$5*1000)))</f>
        <v>0</v>
      </c>
      <c r="U560">
        <f>L560*(1000-(1000*0.61365*exp(17.502*Y560/(240.97+Y560))/(BQ560+BR560)+BL560)/2)/(1000*0.61365*exp(17.502*Y560/(240.97+Y560))/(BQ560+BR560)-BL560)</f>
        <v>0</v>
      </c>
      <c r="V560">
        <f>1/((BE560+1)/(S560/1.6)+1/(T560/1.37)) + BE560/((BE560+1)/(S560/1.6) + BE560/(T560/1.37))</f>
        <v>0</v>
      </c>
      <c r="W560">
        <f>(AZ560*BC560)</f>
        <v>0</v>
      </c>
      <c r="X560">
        <f>(BS560+(W560+2*0.95*5.67E-8*(((BS560+$B$7)+273)^4-(BS560+273)^4)-44100*L560)/(1.84*29.3*T560+8*0.95*5.67E-8*(BS560+273)^3))</f>
        <v>0</v>
      </c>
      <c r="Y560">
        <f>($C$7*BT560+$D$7*BU560+$E$7*X560)</f>
        <v>0</v>
      </c>
      <c r="Z560">
        <f>0.61365*exp(17.502*Y560/(240.97+Y560))</f>
        <v>0</v>
      </c>
      <c r="AA560">
        <f>(AB560/AC560*100)</f>
        <v>0</v>
      </c>
      <c r="AB560">
        <f>BL560*(BQ560+BR560)/1000</f>
        <v>0</v>
      </c>
      <c r="AC560">
        <f>0.61365*exp(17.502*BS560/(240.97+BS560))</f>
        <v>0</v>
      </c>
      <c r="AD560">
        <f>(Z560-BL560*(BQ560+BR560)/1000)</f>
        <v>0</v>
      </c>
      <c r="AE560">
        <f>(-L560*44100)</f>
        <v>0</v>
      </c>
      <c r="AF560">
        <f>2*29.3*T560*0.92*(BS560-Y560)</f>
        <v>0</v>
      </c>
      <c r="AG560">
        <f>2*0.95*5.67E-8*(((BS560+$B$7)+273)^4-(Y560+273)^4)</f>
        <v>0</v>
      </c>
      <c r="AH560">
        <f>W560+AG560+AE560+AF560</f>
        <v>0</v>
      </c>
      <c r="AI560">
        <f>BP560*AW560*(BK560-BJ560*(1000-AW560*BM560)/(1000-AW560*BL560))/(100*BD560)</f>
        <v>0</v>
      </c>
      <c r="AJ560">
        <f>1000*BP560*AW560*(BL560-BM560)/(100*BD560*(1000-AW560*BL560))</f>
        <v>0</v>
      </c>
      <c r="AK560">
        <f>(AL560 - AM560 - BQ560*1E3/(8.314*(BS560+273.15)) * AO560/BP560 * AN560) * BP560/(100*BD560) * (1000 - BM560)/1000</f>
        <v>0</v>
      </c>
      <c r="AL560">
        <v>829.8457105748297</v>
      </c>
      <c r="AM560">
        <v>799.274981818182</v>
      </c>
      <c r="AN560">
        <v>2.53214871414181</v>
      </c>
      <c r="AO560">
        <v>66.78338051299083</v>
      </c>
      <c r="AP560">
        <f>(AR560 - AQ560 + BQ560*1E3/(8.314*(BS560+273.15)) * AT560/BP560 * AS560) * BP560/(100*BD560) * 1000/(1000 - AR560)</f>
        <v>0</v>
      </c>
      <c r="AQ560">
        <v>14.71530408869811</v>
      </c>
      <c r="AR560">
        <v>16.54861878787878</v>
      </c>
      <c r="AS560">
        <v>-8.523075885617029E-05</v>
      </c>
      <c r="AT560">
        <v>79.57190489218569</v>
      </c>
      <c r="AU560">
        <v>0</v>
      </c>
      <c r="AV560">
        <v>0</v>
      </c>
      <c r="AW560">
        <f>IF(AU560*$H$13&gt;=AY560,1.0,(AY560/(AY560-AU560*$H$13)))</f>
        <v>0</v>
      </c>
      <c r="AX560">
        <f>(AW560-1)*100</f>
        <v>0</v>
      </c>
      <c r="AY560">
        <f>MAX(0,($B$13+$C$13*BX560)/(1+$D$13*BX560)*BQ560/(BS560+273)*$E$13)</f>
        <v>0</v>
      </c>
      <c r="AZ560">
        <f>$B$11*BY560+$C$11*BZ560+$F$11*CK560*(1-CN560)</f>
        <v>0</v>
      </c>
      <c r="BA560">
        <f>AZ560*BB560</f>
        <v>0</v>
      </c>
      <c r="BB560">
        <f>($B$11*$D$9+$C$11*$D$9+$F$11*((CX560+CP560)/MAX(CX560+CP560+CY560, 0.1)*$I$9+CY560/MAX(CX560+CP560+CY560, 0.1)*$J$9))/($B$11+$C$11+$F$11)</f>
        <v>0</v>
      </c>
      <c r="BC560">
        <f>($B$11*$K$9+$C$11*$K$9+$F$11*((CX560+CP560)/MAX(CX560+CP560+CY560, 0.1)*$P$9+CY560/MAX(CX560+CP560+CY560, 0.1)*$Q$9))/($B$11+$C$11+$F$11)</f>
        <v>0</v>
      </c>
      <c r="BD560">
        <v>6</v>
      </c>
      <c r="BE560">
        <v>0.5</v>
      </c>
      <c r="BF560" t="s">
        <v>361</v>
      </c>
      <c r="BG560">
        <v>2</v>
      </c>
      <c r="BH560" t="b">
        <v>1</v>
      </c>
      <c r="BI560">
        <v>1728496097.1</v>
      </c>
      <c r="BJ560">
        <v>768.642037037037</v>
      </c>
      <c r="BK560">
        <v>804.8562592592592</v>
      </c>
      <c r="BL560">
        <v>16.55141111111111</v>
      </c>
      <c r="BM560">
        <v>14.7064962962963</v>
      </c>
      <c r="BN560">
        <v>776.6656666666668</v>
      </c>
      <c r="BO560">
        <v>16.64165555555556</v>
      </c>
      <c r="BP560">
        <v>599.9730740740741</v>
      </c>
      <c r="BQ560">
        <v>97.53361481481481</v>
      </c>
      <c r="BR560">
        <v>0.09993362222222221</v>
      </c>
      <c r="BS560">
        <v>25.31199259259259</v>
      </c>
      <c r="BT560">
        <v>25.00871481481481</v>
      </c>
      <c r="BU560">
        <v>999.9000000000001</v>
      </c>
      <c r="BV560">
        <v>0</v>
      </c>
      <c r="BW560">
        <v>0</v>
      </c>
      <c r="BX560">
        <v>10005.36740740741</v>
      </c>
      <c r="BY560">
        <v>0</v>
      </c>
      <c r="BZ560">
        <v>88.96216296296296</v>
      </c>
      <c r="CA560">
        <v>-36.21425555555555</v>
      </c>
      <c r="CB560">
        <v>781.5781481481482</v>
      </c>
      <c r="CC560">
        <v>816.8695925925924</v>
      </c>
      <c r="CD560">
        <v>1.844921851851852</v>
      </c>
      <c r="CE560">
        <v>804.8562592592592</v>
      </c>
      <c r="CF560">
        <v>14.7064962962963</v>
      </c>
      <c r="CG560">
        <v>1.614319259259259</v>
      </c>
      <c r="CH560">
        <v>1.434377037037037</v>
      </c>
      <c r="CI560">
        <v>14.09617407407407</v>
      </c>
      <c r="CJ560">
        <v>12.28601851851852</v>
      </c>
      <c r="CK560">
        <v>1600.019259259259</v>
      </c>
      <c r="CL560">
        <v>0.6920131111111111</v>
      </c>
      <c r="CM560">
        <v>0.3079868888888889</v>
      </c>
      <c r="CN560">
        <v>0</v>
      </c>
      <c r="CO560">
        <v>2.112992592592593</v>
      </c>
      <c r="CP560">
        <v>0</v>
      </c>
      <c r="CQ560">
        <v>8753.011851851852</v>
      </c>
      <c r="CR560">
        <v>13790.41111111111</v>
      </c>
      <c r="CS560">
        <v>37.375</v>
      </c>
      <c r="CT560">
        <v>38.625</v>
      </c>
      <c r="CU560">
        <v>37.937</v>
      </c>
      <c r="CV560">
        <v>37.00688888888889</v>
      </c>
      <c r="CW560">
        <v>36.78903703703703</v>
      </c>
      <c r="CX560">
        <v>1107.235185185185</v>
      </c>
      <c r="CY560">
        <v>492.7840740740742</v>
      </c>
      <c r="CZ560">
        <v>0</v>
      </c>
      <c r="DA560">
        <v>1728496161.4</v>
      </c>
      <c r="DB560">
        <v>0</v>
      </c>
      <c r="DC560">
        <v>1728490956.5</v>
      </c>
      <c r="DD560" t="s">
        <v>362</v>
      </c>
      <c r="DE560">
        <v>1728490952.5</v>
      </c>
      <c r="DF560">
        <v>1728490956.5</v>
      </c>
      <c r="DG560">
        <v>1</v>
      </c>
      <c r="DH560">
        <v>-0.065</v>
      </c>
      <c r="DI560">
        <v>-0.008</v>
      </c>
      <c r="DJ560">
        <v>-3.246</v>
      </c>
      <c r="DK560">
        <v>-0.091</v>
      </c>
      <c r="DL560">
        <v>52</v>
      </c>
      <c r="DM560">
        <v>15</v>
      </c>
      <c r="DN560">
        <v>0.25</v>
      </c>
      <c r="DO560">
        <v>0.13</v>
      </c>
      <c r="DP560">
        <v>-36.11509</v>
      </c>
      <c r="DQ560">
        <v>-1.620691181988634</v>
      </c>
      <c r="DR560">
        <v>0.1617964505173086</v>
      </c>
      <c r="DS560">
        <v>0</v>
      </c>
      <c r="DT560">
        <v>1.84728125</v>
      </c>
      <c r="DU560">
        <v>-0.04662742964353231</v>
      </c>
      <c r="DV560">
        <v>0.006859636356068725</v>
      </c>
      <c r="DW560">
        <v>1</v>
      </c>
      <c r="DX560">
        <v>1</v>
      </c>
      <c r="DY560">
        <v>2</v>
      </c>
      <c r="DZ560" t="s">
        <v>363</v>
      </c>
      <c r="EA560">
        <v>3.22957</v>
      </c>
      <c r="EB560">
        <v>2.7044</v>
      </c>
      <c r="EC560">
        <v>0.15955</v>
      </c>
      <c r="ED560">
        <v>0.163727</v>
      </c>
      <c r="EE560">
        <v>0.08565109999999999</v>
      </c>
      <c r="EF560">
        <v>0.0787906</v>
      </c>
      <c r="EG560">
        <v>27535.2</v>
      </c>
      <c r="EH560">
        <v>26672.3</v>
      </c>
      <c r="EI560">
        <v>31385.2</v>
      </c>
      <c r="EJ560">
        <v>30246.7</v>
      </c>
      <c r="EK560">
        <v>38444.9</v>
      </c>
      <c r="EL560">
        <v>36847</v>
      </c>
      <c r="EM560">
        <v>43989.9</v>
      </c>
      <c r="EN560">
        <v>42235.3</v>
      </c>
      <c r="EO560">
        <v>2.10462</v>
      </c>
      <c r="EP560">
        <v>1.83027</v>
      </c>
      <c r="EQ560">
        <v>0.0146329</v>
      </c>
      <c r="ER560">
        <v>0</v>
      </c>
      <c r="ES560">
        <v>24.7719</v>
      </c>
      <c r="ET560">
        <v>999.9</v>
      </c>
      <c r="EU560">
        <v>70</v>
      </c>
      <c r="EV560">
        <v>26.6</v>
      </c>
      <c r="EW560">
        <v>25.0905</v>
      </c>
      <c r="EX560">
        <v>60.7301</v>
      </c>
      <c r="EY560">
        <v>24.2147</v>
      </c>
      <c r="EZ560">
        <v>1</v>
      </c>
      <c r="FA560">
        <v>0.0848526</v>
      </c>
      <c r="FB560">
        <v>2.41883</v>
      </c>
      <c r="FC560">
        <v>20.1826</v>
      </c>
      <c r="FD560">
        <v>5.21684</v>
      </c>
      <c r="FE560">
        <v>11.998</v>
      </c>
      <c r="FF560">
        <v>4.9635</v>
      </c>
      <c r="FG560">
        <v>3.29555</v>
      </c>
      <c r="FH560">
        <v>9999</v>
      </c>
      <c r="FI560">
        <v>9999</v>
      </c>
      <c r="FJ560">
        <v>9999</v>
      </c>
      <c r="FK560">
        <v>149.4</v>
      </c>
      <c r="FL560">
        <v>4.97096</v>
      </c>
      <c r="FM560">
        <v>1.86768</v>
      </c>
      <c r="FN560">
        <v>1.8591</v>
      </c>
      <c r="FO560">
        <v>1.86523</v>
      </c>
      <c r="FP560">
        <v>1.8631</v>
      </c>
      <c r="FQ560">
        <v>1.86447</v>
      </c>
      <c r="FR560">
        <v>1.85989</v>
      </c>
      <c r="FS560">
        <v>1.86401</v>
      </c>
      <c r="FT560">
        <v>0</v>
      </c>
      <c r="FU560">
        <v>0</v>
      </c>
      <c r="FV560">
        <v>0</v>
      </c>
      <c r="FW560">
        <v>0</v>
      </c>
      <c r="FX560" t="s">
        <v>364</v>
      </c>
      <c r="FY560" t="s">
        <v>365</v>
      </c>
      <c r="FZ560" t="s">
        <v>366</v>
      </c>
      <c r="GA560" t="s">
        <v>366</v>
      </c>
      <c r="GB560" t="s">
        <v>366</v>
      </c>
      <c r="GC560" t="s">
        <v>366</v>
      </c>
      <c r="GD560">
        <v>0</v>
      </c>
      <c r="GE560">
        <v>100</v>
      </c>
      <c r="GF560">
        <v>100</v>
      </c>
      <c r="GG560">
        <v>-8.141999999999999</v>
      </c>
      <c r="GH560">
        <v>-0.0902</v>
      </c>
      <c r="GI560">
        <v>-2.868309889394353</v>
      </c>
      <c r="GJ560">
        <v>-0.006773961979547998</v>
      </c>
      <c r="GK560">
        <v>-8.296070481250098E-08</v>
      </c>
      <c r="GL560">
        <v>3.322967193956903E-10</v>
      </c>
      <c r="GM560">
        <v>-0.07871069313407227</v>
      </c>
      <c r="GN560">
        <v>-0.00208336341840114</v>
      </c>
      <c r="GO560">
        <v>8.801746095907445E-05</v>
      </c>
      <c r="GP560">
        <v>-2.677693255255651E-07</v>
      </c>
      <c r="GQ560">
        <v>3</v>
      </c>
      <c r="GR560">
        <v>2052</v>
      </c>
      <c r="GS560">
        <v>2</v>
      </c>
      <c r="GT560">
        <v>18</v>
      </c>
      <c r="GU560">
        <v>85.90000000000001</v>
      </c>
      <c r="GV560">
        <v>85.8</v>
      </c>
      <c r="GW560">
        <v>1.94946</v>
      </c>
      <c r="GX560">
        <v>2.38525</v>
      </c>
      <c r="GY560">
        <v>1.44897</v>
      </c>
      <c r="GZ560">
        <v>2.32178</v>
      </c>
      <c r="HA560">
        <v>1.55151</v>
      </c>
      <c r="HB560">
        <v>2.23389</v>
      </c>
      <c r="HC560">
        <v>32.3107</v>
      </c>
      <c r="HD560">
        <v>14.1233</v>
      </c>
      <c r="HE560">
        <v>18</v>
      </c>
      <c r="HF560">
        <v>595.693</v>
      </c>
      <c r="HG560">
        <v>422.853</v>
      </c>
      <c r="HH560">
        <v>21.3071</v>
      </c>
      <c r="HI560">
        <v>28.0116</v>
      </c>
      <c r="HJ560">
        <v>30.0005</v>
      </c>
      <c r="HK560">
        <v>27.9531</v>
      </c>
      <c r="HL560">
        <v>27.8831</v>
      </c>
      <c r="HM560">
        <v>39.0503</v>
      </c>
      <c r="HN560">
        <v>48.5352</v>
      </c>
      <c r="HO560">
        <v>0</v>
      </c>
      <c r="HP560">
        <v>21.3092</v>
      </c>
      <c r="HQ560">
        <v>837.396</v>
      </c>
      <c r="HR560">
        <v>14.7081</v>
      </c>
      <c r="HS560">
        <v>99.6057</v>
      </c>
      <c r="HT560">
        <v>100.923</v>
      </c>
    </row>
    <row r="561" spans="1:228">
      <c r="A561">
        <v>545</v>
      </c>
      <c r="B561">
        <v>1728496109.6</v>
      </c>
      <c r="C561">
        <v>5172.099999904633</v>
      </c>
      <c r="D561" t="s">
        <v>1461</v>
      </c>
      <c r="E561" t="s">
        <v>1462</v>
      </c>
      <c r="F561">
        <v>5</v>
      </c>
      <c r="G561" t="s">
        <v>357</v>
      </c>
      <c r="H561" t="s">
        <v>1090</v>
      </c>
      <c r="I561" t="s">
        <v>359</v>
      </c>
      <c r="J561" t="s">
        <v>1330</v>
      </c>
      <c r="K561">
        <v>1728496101.814285</v>
      </c>
      <c r="L561">
        <f>(M561)/1000</f>
        <v>0</v>
      </c>
      <c r="M561">
        <f>IF(BH561, AP561, AJ561)</f>
        <v>0</v>
      </c>
      <c r="N561">
        <f>IF(BH561, AK561, AI561)</f>
        <v>0</v>
      </c>
      <c r="O561">
        <f>BJ561 - IF(AW561&gt;1, N561*BD561*100.0/(AY561), 0)</f>
        <v>0</v>
      </c>
      <c r="P561">
        <f>((V561-L561/2)*O561-N561)/(V561+L561/2)</f>
        <v>0</v>
      </c>
      <c r="Q561">
        <f>P561*(BQ561+BR561)/1000.0</f>
        <v>0</v>
      </c>
      <c r="R561">
        <f>(BJ561 - IF(AW561&gt;1, N561*BD561*100.0/(AY561), 0))*(BQ561+BR561)/1000.0</f>
        <v>0</v>
      </c>
      <c r="S561">
        <f>2.0/((1/U561-1/T561)+SIGN(U561)*SQRT((1/U561-1/T561)*(1/U561-1/T561) + 4*BE561/((BE561+1)*(BE561+1))*(2*1/U561*1/T561-1/T561*1/T561)))</f>
        <v>0</v>
      </c>
      <c r="T561">
        <f>IF(LEFT(BF561,1)&lt;&gt;"0",IF(LEFT(BF561,1)="1",3.0,BG561),$D$5+$E$5*(BX561*BQ561/($K$5*1000))+$F$5*(BX561*BQ561/($K$5*1000))*MAX(MIN(BD561,$J$5),$I$5)*MAX(MIN(BD561,$J$5),$I$5)+$G$5*MAX(MIN(BD561,$J$5),$I$5)*(BX561*BQ561/($K$5*1000))+$H$5*(BX561*BQ561/($K$5*1000))*(BX561*BQ561/($K$5*1000)))</f>
        <v>0</v>
      </c>
      <c r="U561">
        <f>L561*(1000-(1000*0.61365*exp(17.502*Y561/(240.97+Y561))/(BQ561+BR561)+BL561)/2)/(1000*0.61365*exp(17.502*Y561/(240.97+Y561))/(BQ561+BR561)-BL561)</f>
        <v>0</v>
      </c>
      <c r="V561">
        <f>1/((BE561+1)/(S561/1.6)+1/(T561/1.37)) + BE561/((BE561+1)/(S561/1.6) + BE561/(T561/1.37))</f>
        <v>0</v>
      </c>
      <c r="W561">
        <f>(AZ561*BC561)</f>
        <v>0</v>
      </c>
      <c r="X561">
        <f>(BS561+(W561+2*0.95*5.67E-8*(((BS561+$B$7)+273)^4-(BS561+273)^4)-44100*L561)/(1.84*29.3*T561+8*0.95*5.67E-8*(BS561+273)^3))</f>
        <v>0</v>
      </c>
      <c r="Y561">
        <f>($C$7*BT561+$D$7*BU561+$E$7*X561)</f>
        <v>0</v>
      </c>
      <c r="Z561">
        <f>0.61365*exp(17.502*Y561/(240.97+Y561))</f>
        <v>0</v>
      </c>
      <c r="AA561">
        <f>(AB561/AC561*100)</f>
        <v>0</v>
      </c>
      <c r="AB561">
        <f>BL561*(BQ561+BR561)/1000</f>
        <v>0</v>
      </c>
      <c r="AC561">
        <f>0.61365*exp(17.502*BS561/(240.97+BS561))</f>
        <v>0</v>
      </c>
      <c r="AD561">
        <f>(Z561-BL561*(BQ561+BR561)/1000)</f>
        <v>0</v>
      </c>
      <c r="AE561">
        <f>(-L561*44100)</f>
        <v>0</v>
      </c>
      <c r="AF561">
        <f>2*29.3*T561*0.92*(BS561-Y561)</f>
        <v>0</v>
      </c>
      <c r="AG561">
        <f>2*0.95*5.67E-8*(((BS561+$B$7)+273)^4-(Y561+273)^4)</f>
        <v>0</v>
      </c>
      <c r="AH561">
        <f>W561+AG561+AE561+AF561</f>
        <v>0</v>
      </c>
      <c r="AI561">
        <f>BP561*AW561*(BK561-BJ561*(1000-AW561*BM561)/(1000-AW561*BL561))/(100*BD561)</f>
        <v>0</v>
      </c>
      <c r="AJ561">
        <f>1000*BP561*AW561*(BL561-BM561)/(100*BD561*(1000-AW561*BL561))</f>
        <v>0</v>
      </c>
      <c r="AK561">
        <f>(AL561 - AM561 - BQ561*1E3/(8.314*(BS561+273.15)) * AO561/BP561 * AN561) * BP561/(100*BD561) * (1000 - BM561)/1000</f>
        <v>0</v>
      </c>
      <c r="AL561">
        <v>842.5417250302854</v>
      </c>
      <c r="AM561">
        <v>811.900248484848</v>
      </c>
      <c r="AN561">
        <v>2.533744714872438</v>
      </c>
      <c r="AO561">
        <v>66.78338051299083</v>
      </c>
      <c r="AP561">
        <f>(AR561 - AQ561 + BQ561*1E3/(8.314*(BS561+273.15)) * AT561/BP561 * AS561) * BP561/(100*BD561) * 1000/(1000 - AR561)</f>
        <v>0</v>
      </c>
      <c r="AQ561">
        <v>14.72299077173171</v>
      </c>
      <c r="AR561">
        <v>16.54502545454545</v>
      </c>
      <c r="AS561">
        <v>-9.344314599695372E-05</v>
      </c>
      <c r="AT561">
        <v>79.57190489218569</v>
      </c>
      <c r="AU561">
        <v>0</v>
      </c>
      <c r="AV561">
        <v>0</v>
      </c>
      <c r="AW561">
        <f>IF(AU561*$H$13&gt;=AY561,1.0,(AY561/(AY561-AU561*$H$13)))</f>
        <v>0</v>
      </c>
      <c r="AX561">
        <f>(AW561-1)*100</f>
        <v>0</v>
      </c>
      <c r="AY561">
        <f>MAX(0,($B$13+$C$13*BX561)/(1+$D$13*BX561)*BQ561/(BS561+273)*$E$13)</f>
        <v>0</v>
      </c>
      <c r="AZ561">
        <f>$B$11*BY561+$C$11*BZ561+$F$11*CK561*(1-CN561)</f>
        <v>0</v>
      </c>
      <c r="BA561">
        <f>AZ561*BB561</f>
        <v>0</v>
      </c>
      <c r="BB561">
        <f>($B$11*$D$9+$C$11*$D$9+$F$11*((CX561+CP561)/MAX(CX561+CP561+CY561, 0.1)*$I$9+CY561/MAX(CX561+CP561+CY561, 0.1)*$J$9))/($B$11+$C$11+$F$11)</f>
        <v>0</v>
      </c>
      <c r="BC561">
        <f>($B$11*$K$9+$C$11*$K$9+$F$11*((CX561+CP561)/MAX(CX561+CP561+CY561, 0.1)*$P$9+CY561/MAX(CX561+CP561+CY561, 0.1)*$Q$9))/($B$11+$C$11+$F$11)</f>
        <v>0</v>
      </c>
      <c r="BD561">
        <v>6</v>
      </c>
      <c r="BE561">
        <v>0.5</v>
      </c>
      <c r="BF561" t="s">
        <v>361</v>
      </c>
      <c r="BG561">
        <v>2</v>
      </c>
      <c r="BH561" t="b">
        <v>1</v>
      </c>
      <c r="BI561">
        <v>1728496101.814285</v>
      </c>
      <c r="BJ561">
        <v>780.3590714285716</v>
      </c>
      <c r="BK561">
        <v>816.6723571428572</v>
      </c>
      <c r="BL561">
        <v>16.5499</v>
      </c>
      <c r="BM561">
        <v>14.71490714285714</v>
      </c>
      <c r="BN561">
        <v>788.4568928571427</v>
      </c>
      <c r="BO561">
        <v>16.64014285714286</v>
      </c>
      <c r="BP561">
        <v>599.975</v>
      </c>
      <c r="BQ561">
        <v>97.53385</v>
      </c>
      <c r="BR561">
        <v>0.1000308</v>
      </c>
      <c r="BS561">
        <v>25.31041785714285</v>
      </c>
      <c r="BT561">
        <v>25.00993928571429</v>
      </c>
      <c r="BU561">
        <v>999.9000000000002</v>
      </c>
      <c r="BV561">
        <v>0</v>
      </c>
      <c r="BW561">
        <v>0</v>
      </c>
      <c r="BX561">
        <v>9997.213928571427</v>
      </c>
      <c r="BY561">
        <v>0</v>
      </c>
      <c r="BZ561">
        <v>90.75128214285715</v>
      </c>
      <c r="CA561">
        <v>-36.31328214285715</v>
      </c>
      <c r="CB561">
        <v>793.4912142857145</v>
      </c>
      <c r="CC561">
        <v>828.8691785714284</v>
      </c>
      <c r="CD561">
        <v>1.834997142857143</v>
      </c>
      <c r="CE561">
        <v>816.6723571428572</v>
      </c>
      <c r="CF561">
        <v>14.71490714285714</v>
      </c>
      <c r="CG561">
        <v>1.614175357142857</v>
      </c>
      <c r="CH561">
        <v>1.435200714285714</v>
      </c>
      <c r="CI561">
        <v>14.0948</v>
      </c>
      <c r="CJ561">
        <v>12.29473928571429</v>
      </c>
      <c r="CK561">
        <v>1600.006785714286</v>
      </c>
      <c r="CL561">
        <v>0.6920150714285714</v>
      </c>
      <c r="CM561">
        <v>0.3079849285714286</v>
      </c>
      <c r="CN561">
        <v>0</v>
      </c>
      <c r="CO561">
        <v>2.0996</v>
      </c>
      <c r="CP561">
        <v>0</v>
      </c>
      <c r="CQ561">
        <v>8763.695714285715</v>
      </c>
      <c r="CR561">
        <v>13790.31071428571</v>
      </c>
      <c r="CS561">
        <v>37.375</v>
      </c>
      <c r="CT561">
        <v>38.6205</v>
      </c>
      <c r="CU561">
        <v>37.937</v>
      </c>
      <c r="CV561">
        <v>37.02657142857142</v>
      </c>
      <c r="CW561">
        <v>36.78321428571429</v>
      </c>
      <c r="CX561">
        <v>1107.229285714286</v>
      </c>
      <c r="CY561">
        <v>492.7775</v>
      </c>
      <c r="CZ561">
        <v>0</v>
      </c>
      <c r="DA561">
        <v>1728496166.2</v>
      </c>
      <c r="DB561">
        <v>0</v>
      </c>
      <c r="DC561">
        <v>1728490956.5</v>
      </c>
      <c r="DD561" t="s">
        <v>362</v>
      </c>
      <c r="DE561">
        <v>1728490952.5</v>
      </c>
      <c r="DF561">
        <v>1728490956.5</v>
      </c>
      <c r="DG561">
        <v>1</v>
      </c>
      <c r="DH561">
        <v>-0.065</v>
      </c>
      <c r="DI561">
        <v>-0.008</v>
      </c>
      <c r="DJ561">
        <v>-3.246</v>
      </c>
      <c r="DK561">
        <v>-0.091</v>
      </c>
      <c r="DL561">
        <v>52</v>
      </c>
      <c r="DM561">
        <v>15</v>
      </c>
      <c r="DN561">
        <v>0.25</v>
      </c>
      <c r="DO561">
        <v>0.13</v>
      </c>
      <c r="DP561">
        <v>-36.24489024390244</v>
      </c>
      <c r="DQ561">
        <v>-1.370293379790968</v>
      </c>
      <c r="DR561">
        <v>0.1488895642543258</v>
      </c>
      <c r="DS561">
        <v>0</v>
      </c>
      <c r="DT561">
        <v>1.841098048780488</v>
      </c>
      <c r="DU561">
        <v>-0.1178788850174142</v>
      </c>
      <c r="DV561">
        <v>0.01182920491308141</v>
      </c>
      <c r="DW561">
        <v>0</v>
      </c>
      <c r="DX561">
        <v>0</v>
      </c>
      <c r="DY561">
        <v>2</v>
      </c>
      <c r="DZ561" t="s">
        <v>386</v>
      </c>
      <c r="EA561">
        <v>3.22957</v>
      </c>
      <c r="EB561">
        <v>2.70432</v>
      </c>
      <c r="EC561">
        <v>0.161217</v>
      </c>
      <c r="ED561">
        <v>0.16533</v>
      </c>
      <c r="EE561">
        <v>0.0856368</v>
      </c>
      <c r="EF561">
        <v>0.07882690000000001</v>
      </c>
      <c r="EG561">
        <v>27480.2</v>
      </c>
      <c r="EH561">
        <v>26620.6</v>
      </c>
      <c r="EI561">
        <v>31384.9</v>
      </c>
      <c r="EJ561">
        <v>30246.1</v>
      </c>
      <c r="EK561">
        <v>38445</v>
      </c>
      <c r="EL561">
        <v>36844.8</v>
      </c>
      <c r="EM561">
        <v>43989.4</v>
      </c>
      <c r="EN561">
        <v>42234.4</v>
      </c>
      <c r="EO561">
        <v>2.10457</v>
      </c>
      <c r="EP561">
        <v>1.83005</v>
      </c>
      <c r="EQ561">
        <v>0.0148192</v>
      </c>
      <c r="ER561">
        <v>0</v>
      </c>
      <c r="ES561">
        <v>24.7748</v>
      </c>
      <c r="ET561">
        <v>999.9</v>
      </c>
      <c r="EU561">
        <v>70</v>
      </c>
      <c r="EV561">
        <v>26.6</v>
      </c>
      <c r="EW561">
        <v>25.0901</v>
      </c>
      <c r="EX561">
        <v>61.1901</v>
      </c>
      <c r="EY561">
        <v>24.2348</v>
      </c>
      <c r="EZ561">
        <v>1</v>
      </c>
      <c r="FA561">
        <v>0.0854065</v>
      </c>
      <c r="FB561">
        <v>2.42911</v>
      </c>
      <c r="FC561">
        <v>20.182</v>
      </c>
      <c r="FD561">
        <v>5.21669</v>
      </c>
      <c r="FE561">
        <v>11.998</v>
      </c>
      <c r="FF561">
        <v>4.9632</v>
      </c>
      <c r="FG561">
        <v>3.29542</v>
      </c>
      <c r="FH561">
        <v>9999</v>
      </c>
      <c r="FI561">
        <v>9999</v>
      </c>
      <c r="FJ561">
        <v>9999</v>
      </c>
      <c r="FK561">
        <v>149.4</v>
      </c>
      <c r="FL561">
        <v>4.97096</v>
      </c>
      <c r="FM561">
        <v>1.86768</v>
      </c>
      <c r="FN561">
        <v>1.85908</v>
      </c>
      <c r="FO561">
        <v>1.86521</v>
      </c>
      <c r="FP561">
        <v>1.8631</v>
      </c>
      <c r="FQ561">
        <v>1.86447</v>
      </c>
      <c r="FR561">
        <v>1.85989</v>
      </c>
      <c r="FS561">
        <v>1.86402</v>
      </c>
      <c r="FT561">
        <v>0</v>
      </c>
      <c r="FU561">
        <v>0</v>
      </c>
      <c r="FV561">
        <v>0</v>
      </c>
      <c r="FW561">
        <v>0</v>
      </c>
      <c r="FX561" t="s">
        <v>364</v>
      </c>
      <c r="FY561" t="s">
        <v>365</v>
      </c>
      <c r="FZ561" t="s">
        <v>366</v>
      </c>
      <c r="GA561" t="s">
        <v>366</v>
      </c>
      <c r="GB561" t="s">
        <v>366</v>
      </c>
      <c r="GC561" t="s">
        <v>366</v>
      </c>
      <c r="GD561">
        <v>0</v>
      </c>
      <c r="GE561">
        <v>100</v>
      </c>
      <c r="GF561">
        <v>100</v>
      </c>
      <c r="GG561">
        <v>-8.220000000000001</v>
      </c>
      <c r="GH561">
        <v>-0.09030000000000001</v>
      </c>
      <c r="GI561">
        <v>-2.868309889394353</v>
      </c>
      <c r="GJ561">
        <v>-0.006773961979547998</v>
      </c>
      <c r="GK561">
        <v>-8.296070481250098E-08</v>
      </c>
      <c r="GL561">
        <v>3.322967193956903E-10</v>
      </c>
      <c r="GM561">
        <v>-0.07871069313407227</v>
      </c>
      <c r="GN561">
        <v>-0.00208336341840114</v>
      </c>
      <c r="GO561">
        <v>8.801746095907445E-05</v>
      </c>
      <c r="GP561">
        <v>-2.677693255255651E-07</v>
      </c>
      <c r="GQ561">
        <v>3</v>
      </c>
      <c r="GR561">
        <v>2052</v>
      </c>
      <c r="GS561">
        <v>2</v>
      </c>
      <c r="GT561">
        <v>18</v>
      </c>
      <c r="GU561">
        <v>86</v>
      </c>
      <c r="GV561">
        <v>85.90000000000001</v>
      </c>
      <c r="GW561">
        <v>1.97388</v>
      </c>
      <c r="GX561">
        <v>2.38281</v>
      </c>
      <c r="GY561">
        <v>1.44775</v>
      </c>
      <c r="GZ561">
        <v>2.32178</v>
      </c>
      <c r="HA561">
        <v>1.55151</v>
      </c>
      <c r="HB561">
        <v>2.26074</v>
      </c>
      <c r="HC561">
        <v>32.3328</v>
      </c>
      <c r="HD561">
        <v>14.1233</v>
      </c>
      <c r="HE561">
        <v>18</v>
      </c>
      <c r="HF561">
        <v>595.723</v>
      </c>
      <c r="HG561">
        <v>422.771</v>
      </c>
      <c r="HH561">
        <v>21.3019</v>
      </c>
      <c r="HI561">
        <v>28.0175</v>
      </c>
      <c r="HJ561">
        <v>30.0005</v>
      </c>
      <c r="HK561">
        <v>27.9596</v>
      </c>
      <c r="HL561">
        <v>27.8898</v>
      </c>
      <c r="HM561">
        <v>39.559</v>
      </c>
      <c r="HN561">
        <v>48.5352</v>
      </c>
      <c r="HO561">
        <v>0</v>
      </c>
      <c r="HP561">
        <v>21.2998</v>
      </c>
      <c r="HQ561">
        <v>852.515</v>
      </c>
      <c r="HR561">
        <v>14.7209</v>
      </c>
      <c r="HS561">
        <v>99.6045</v>
      </c>
      <c r="HT561">
        <v>100.921</v>
      </c>
    </row>
    <row r="562" spans="1:228">
      <c r="A562">
        <v>546</v>
      </c>
      <c r="B562">
        <v>1728496114.6</v>
      </c>
      <c r="C562">
        <v>5177.099999904633</v>
      </c>
      <c r="D562" t="s">
        <v>1463</v>
      </c>
      <c r="E562" t="s">
        <v>1464</v>
      </c>
      <c r="F562">
        <v>5</v>
      </c>
      <c r="G562" t="s">
        <v>357</v>
      </c>
      <c r="H562" t="s">
        <v>1090</v>
      </c>
      <c r="I562" t="s">
        <v>359</v>
      </c>
      <c r="J562" t="s">
        <v>1330</v>
      </c>
      <c r="K562">
        <v>1728496107.1</v>
      </c>
      <c r="L562">
        <f>(M562)/1000</f>
        <v>0</v>
      </c>
      <c r="M562">
        <f>IF(BH562, AP562, AJ562)</f>
        <v>0</v>
      </c>
      <c r="N562">
        <f>IF(BH562, AK562, AI562)</f>
        <v>0</v>
      </c>
      <c r="O562">
        <f>BJ562 - IF(AW562&gt;1, N562*BD562*100.0/(AY562), 0)</f>
        <v>0</v>
      </c>
      <c r="P562">
        <f>((V562-L562/2)*O562-N562)/(V562+L562/2)</f>
        <v>0</v>
      </c>
      <c r="Q562">
        <f>P562*(BQ562+BR562)/1000.0</f>
        <v>0</v>
      </c>
      <c r="R562">
        <f>(BJ562 - IF(AW562&gt;1, N562*BD562*100.0/(AY562), 0))*(BQ562+BR562)/1000.0</f>
        <v>0</v>
      </c>
      <c r="S562">
        <f>2.0/((1/U562-1/T562)+SIGN(U562)*SQRT((1/U562-1/T562)*(1/U562-1/T562) + 4*BE562/((BE562+1)*(BE562+1))*(2*1/U562*1/T562-1/T562*1/T562)))</f>
        <v>0</v>
      </c>
      <c r="T562">
        <f>IF(LEFT(BF562,1)&lt;&gt;"0",IF(LEFT(BF562,1)="1",3.0,BG562),$D$5+$E$5*(BX562*BQ562/($K$5*1000))+$F$5*(BX562*BQ562/($K$5*1000))*MAX(MIN(BD562,$J$5),$I$5)*MAX(MIN(BD562,$J$5),$I$5)+$G$5*MAX(MIN(BD562,$J$5),$I$5)*(BX562*BQ562/($K$5*1000))+$H$5*(BX562*BQ562/($K$5*1000))*(BX562*BQ562/($K$5*1000)))</f>
        <v>0</v>
      </c>
      <c r="U562">
        <f>L562*(1000-(1000*0.61365*exp(17.502*Y562/(240.97+Y562))/(BQ562+BR562)+BL562)/2)/(1000*0.61365*exp(17.502*Y562/(240.97+Y562))/(BQ562+BR562)-BL562)</f>
        <v>0</v>
      </c>
      <c r="V562">
        <f>1/((BE562+1)/(S562/1.6)+1/(T562/1.37)) + BE562/((BE562+1)/(S562/1.6) + BE562/(T562/1.37))</f>
        <v>0</v>
      </c>
      <c r="W562">
        <f>(AZ562*BC562)</f>
        <v>0</v>
      </c>
      <c r="X562">
        <f>(BS562+(W562+2*0.95*5.67E-8*(((BS562+$B$7)+273)^4-(BS562+273)^4)-44100*L562)/(1.84*29.3*T562+8*0.95*5.67E-8*(BS562+273)^3))</f>
        <v>0</v>
      </c>
      <c r="Y562">
        <f>($C$7*BT562+$D$7*BU562+$E$7*X562)</f>
        <v>0</v>
      </c>
      <c r="Z562">
        <f>0.61365*exp(17.502*Y562/(240.97+Y562))</f>
        <v>0</v>
      </c>
      <c r="AA562">
        <f>(AB562/AC562*100)</f>
        <v>0</v>
      </c>
      <c r="AB562">
        <f>BL562*(BQ562+BR562)/1000</f>
        <v>0</v>
      </c>
      <c r="AC562">
        <f>0.61365*exp(17.502*BS562/(240.97+BS562))</f>
        <v>0</v>
      </c>
      <c r="AD562">
        <f>(Z562-BL562*(BQ562+BR562)/1000)</f>
        <v>0</v>
      </c>
      <c r="AE562">
        <f>(-L562*44100)</f>
        <v>0</v>
      </c>
      <c r="AF562">
        <f>2*29.3*T562*0.92*(BS562-Y562)</f>
        <v>0</v>
      </c>
      <c r="AG562">
        <f>2*0.95*5.67E-8*(((BS562+$B$7)+273)^4-(Y562+273)^4)</f>
        <v>0</v>
      </c>
      <c r="AH562">
        <f>W562+AG562+AE562+AF562</f>
        <v>0</v>
      </c>
      <c r="AI562">
        <f>BP562*AW562*(BK562-BJ562*(1000-AW562*BM562)/(1000-AW562*BL562))/(100*BD562)</f>
        <v>0</v>
      </c>
      <c r="AJ562">
        <f>1000*BP562*AW562*(BL562-BM562)/(100*BD562*(1000-AW562*BL562))</f>
        <v>0</v>
      </c>
      <c r="AK562">
        <f>(AL562 - AM562 - BQ562*1E3/(8.314*(BS562+273.15)) * AO562/BP562 * AN562) * BP562/(100*BD562) * (1000 - BM562)/1000</f>
        <v>0</v>
      </c>
      <c r="AL562">
        <v>855.2389016108824</v>
      </c>
      <c r="AM562">
        <v>824.469793939394</v>
      </c>
      <c r="AN562">
        <v>2.539837709083148</v>
      </c>
      <c r="AO562">
        <v>66.78338051299083</v>
      </c>
      <c r="AP562">
        <f>(AR562 - AQ562 + BQ562*1E3/(8.314*(BS562+273.15)) * AT562/BP562 * AS562) * BP562/(100*BD562) * 1000/(1000 - AR562)</f>
        <v>0</v>
      </c>
      <c r="AQ562">
        <v>14.73092593546417</v>
      </c>
      <c r="AR562">
        <v>16.5392715151515</v>
      </c>
      <c r="AS562">
        <v>-8.777823423314494E-05</v>
      </c>
      <c r="AT562">
        <v>79.57190489218569</v>
      </c>
      <c r="AU562">
        <v>0</v>
      </c>
      <c r="AV562">
        <v>0</v>
      </c>
      <c r="AW562">
        <f>IF(AU562*$H$13&gt;=AY562,1.0,(AY562/(AY562-AU562*$H$13)))</f>
        <v>0</v>
      </c>
      <c r="AX562">
        <f>(AW562-1)*100</f>
        <v>0</v>
      </c>
      <c r="AY562">
        <f>MAX(0,($B$13+$C$13*BX562)/(1+$D$13*BX562)*BQ562/(BS562+273)*$E$13)</f>
        <v>0</v>
      </c>
      <c r="AZ562">
        <f>$B$11*BY562+$C$11*BZ562+$F$11*CK562*(1-CN562)</f>
        <v>0</v>
      </c>
      <c r="BA562">
        <f>AZ562*BB562</f>
        <v>0</v>
      </c>
      <c r="BB562">
        <f>($B$11*$D$9+$C$11*$D$9+$F$11*((CX562+CP562)/MAX(CX562+CP562+CY562, 0.1)*$I$9+CY562/MAX(CX562+CP562+CY562, 0.1)*$J$9))/($B$11+$C$11+$F$11)</f>
        <v>0</v>
      </c>
      <c r="BC562">
        <f>($B$11*$K$9+$C$11*$K$9+$F$11*((CX562+CP562)/MAX(CX562+CP562+CY562, 0.1)*$P$9+CY562/MAX(CX562+CP562+CY562, 0.1)*$Q$9))/($B$11+$C$11+$F$11)</f>
        <v>0</v>
      </c>
      <c r="BD562">
        <v>6</v>
      </c>
      <c r="BE562">
        <v>0.5</v>
      </c>
      <c r="BF562" t="s">
        <v>361</v>
      </c>
      <c r="BG562">
        <v>2</v>
      </c>
      <c r="BH562" t="b">
        <v>1</v>
      </c>
      <c r="BI562">
        <v>1728496107.1</v>
      </c>
      <c r="BJ562">
        <v>793.462888888889</v>
      </c>
      <c r="BK562">
        <v>829.9024814814815</v>
      </c>
      <c r="BL562">
        <v>16.54630740740741</v>
      </c>
      <c r="BM562">
        <v>14.72380740740741</v>
      </c>
      <c r="BN562">
        <v>801.6434444444443</v>
      </c>
      <c r="BO562">
        <v>16.63653333333333</v>
      </c>
      <c r="BP562">
        <v>599.9819259259259</v>
      </c>
      <c r="BQ562">
        <v>97.53436296296296</v>
      </c>
      <c r="BR562">
        <v>0.1000333592592592</v>
      </c>
      <c r="BS562">
        <v>25.31064814814815</v>
      </c>
      <c r="BT562">
        <v>25.01638888888889</v>
      </c>
      <c r="BU562">
        <v>999.9000000000001</v>
      </c>
      <c r="BV562">
        <v>0</v>
      </c>
      <c r="BW562">
        <v>0</v>
      </c>
      <c r="BX562">
        <v>10003.54703703704</v>
      </c>
      <c r="BY562">
        <v>0</v>
      </c>
      <c r="BZ562">
        <v>93.58955925925926</v>
      </c>
      <c r="CA562">
        <v>-36.43967777777778</v>
      </c>
      <c r="CB562">
        <v>806.8125555555556</v>
      </c>
      <c r="CC562">
        <v>842.3045185185185</v>
      </c>
      <c r="CD562">
        <v>1.822492962962963</v>
      </c>
      <c r="CE562">
        <v>829.9024814814815</v>
      </c>
      <c r="CF562">
        <v>14.72380740740741</v>
      </c>
      <c r="CG562">
        <v>1.613832962962963</v>
      </c>
      <c r="CH562">
        <v>1.436077037037037</v>
      </c>
      <c r="CI562">
        <v>14.09152222222222</v>
      </c>
      <c r="CJ562">
        <v>12.30401481481481</v>
      </c>
      <c r="CK562">
        <v>1600.007037037037</v>
      </c>
      <c r="CL562">
        <v>0.6920159999999999</v>
      </c>
      <c r="CM562">
        <v>0.307984</v>
      </c>
      <c r="CN562">
        <v>0</v>
      </c>
      <c r="CO562">
        <v>2.114088888888889</v>
      </c>
      <c r="CP562">
        <v>0</v>
      </c>
      <c r="CQ562">
        <v>8774.679629629631</v>
      </c>
      <c r="CR562">
        <v>13790.31481481482</v>
      </c>
      <c r="CS562">
        <v>37.375</v>
      </c>
      <c r="CT562">
        <v>38.62033333333333</v>
      </c>
      <c r="CU562">
        <v>37.937</v>
      </c>
      <c r="CV562">
        <v>37.04133333333333</v>
      </c>
      <c r="CW562">
        <v>36.78214814814815</v>
      </c>
      <c r="CX562">
        <v>1107.231111111111</v>
      </c>
      <c r="CY562">
        <v>492.7759259259259</v>
      </c>
      <c r="CZ562">
        <v>0</v>
      </c>
      <c r="DA562">
        <v>1728496171.6</v>
      </c>
      <c r="DB562">
        <v>0</v>
      </c>
      <c r="DC562">
        <v>1728490956.5</v>
      </c>
      <c r="DD562" t="s">
        <v>362</v>
      </c>
      <c r="DE562">
        <v>1728490952.5</v>
      </c>
      <c r="DF562">
        <v>1728490956.5</v>
      </c>
      <c r="DG562">
        <v>1</v>
      </c>
      <c r="DH562">
        <v>-0.065</v>
      </c>
      <c r="DI562">
        <v>-0.008</v>
      </c>
      <c r="DJ562">
        <v>-3.246</v>
      </c>
      <c r="DK562">
        <v>-0.091</v>
      </c>
      <c r="DL562">
        <v>52</v>
      </c>
      <c r="DM562">
        <v>15</v>
      </c>
      <c r="DN562">
        <v>0.25</v>
      </c>
      <c r="DO562">
        <v>0.13</v>
      </c>
      <c r="DP562">
        <v>-36.36792749999999</v>
      </c>
      <c r="DQ562">
        <v>-1.259823264540307</v>
      </c>
      <c r="DR562">
        <v>0.1706727555696868</v>
      </c>
      <c r="DS562">
        <v>0</v>
      </c>
      <c r="DT562">
        <v>1.8290115</v>
      </c>
      <c r="DU562">
        <v>-0.1428792495309607</v>
      </c>
      <c r="DV562">
        <v>0.01376587548069502</v>
      </c>
      <c r="DW562">
        <v>0</v>
      </c>
      <c r="DX562">
        <v>0</v>
      </c>
      <c r="DY562">
        <v>2</v>
      </c>
      <c r="DZ562" t="s">
        <v>386</v>
      </c>
      <c r="EA562">
        <v>3.22944</v>
      </c>
      <c r="EB562">
        <v>2.70456</v>
      </c>
      <c r="EC562">
        <v>0.162869</v>
      </c>
      <c r="ED562">
        <v>0.167026</v>
      </c>
      <c r="EE562">
        <v>0.0856119</v>
      </c>
      <c r="EF562">
        <v>0.0788568</v>
      </c>
      <c r="EG562">
        <v>27426.4</v>
      </c>
      <c r="EH562">
        <v>26566.5</v>
      </c>
      <c r="EI562">
        <v>31385.2</v>
      </c>
      <c r="EJ562">
        <v>30246.2</v>
      </c>
      <c r="EK562">
        <v>38446.3</v>
      </c>
      <c r="EL562">
        <v>36843.5</v>
      </c>
      <c r="EM562">
        <v>43989.6</v>
      </c>
      <c r="EN562">
        <v>42234.3</v>
      </c>
      <c r="EO562">
        <v>2.10445</v>
      </c>
      <c r="EP562">
        <v>1.82987</v>
      </c>
      <c r="EQ562">
        <v>0.0152588</v>
      </c>
      <c r="ER562">
        <v>0</v>
      </c>
      <c r="ES562">
        <v>24.78</v>
      </c>
      <c r="ET562">
        <v>999.9</v>
      </c>
      <c r="EU562">
        <v>70</v>
      </c>
      <c r="EV562">
        <v>26.6</v>
      </c>
      <c r="EW562">
        <v>25.09</v>
      </c>
      <c r="EX562">
        <v>61.5301</v>
      </c>
      <c r="EY562">
        <v>24.5232</v>
      </c>
      <c r="EZ562">
        <v>1</v>
      </c>
      <c r="FA562">
        <v>0.0861026</v>
      </c>
      <c r="FB562">
        <v>2.4794</v>
      </c>
      <c r="FC562">
        <v>20.1815</v>
      </c>
      <c r="FD562">
        <v>5.21684</v>
      </c>
      <c r="FE562">
        <v>11.998</v>
      </c>
      <c r="FF562">
        <v>4.96345</v>
      </c>
      <c r="FG562">
        <v>3.29553</v>
      </c>
      <c r="FH562">
        <v>9999</v>
      </c>
      <c r="FI562">
        <v>9999</v>
      </c>
      <c r="FJ562">
        <v>9999</v>
      </c>
      <c r="FK562">
        <v>149.4</v>
      </c>
      <c r="FL562">
        <v>4.97093</v>
      </c>
      <c r="FM562">
        <v>1.86768</v>
      </c>
      <c r="FN562">
        <v>1.85909</v>
      </c>
      <c r="FO562">
        <v>1.86523</v>
      </c>
      <c r="FP562">
        <v>1.8631</v>
      </c>
      <c r="FQ562">
        <v>1.86447</v>
      </c>
      <c r="FR562">
        <v>1.85989</v>
      </c>
      <c r="FS562">
        <v>1.86401</v>
      </c>
      <c r="FT562">
        <v>0</v>
      </c>
      <c r="FU562">
        <v>0</v>
      </c>
      <c r="FV562">
        <v>0</v>
      </c>
      <c r="FW562">
        <v>0</v>
      </c>
      <c r="FX562" t="s">
        <v>364</v>
      </c>
      <c r="FY562" t="s">
        <v>365</v>
      </c>
      <c r="FZ562" t="s">
        <v>366</v>
      </c>
      <c r="GA562" t="s">
        <v>366</v>
      </c>
      <c r="GB562" t="s">
        <v>366</v>
      </c>
      <c r="GC562" t="s">
        <v>366</v>
      </c>
      <c r="GD562">
        <v>0</v>
      </c>
      <c r="GE562">
        <v>100</v>
      </c>
      <c r="GF562">
        <v>100</v>
      </c>
      <c r="GG562">
        <v>-8.298</v>
      </c>
      <c r="GH562">
        <v>-0.0902</v>
      </c>
      <c r="GI562">
        <v>-2.868309889394353</v>
      </c>
      <c r="GJ562">
        <v>-0.006773961979547998</v>
      </c>
      <c r="GK562">
        <v>-8.296070481250098E-08</v>
      </c>
      <c r="GL562">
        <v>3.322967193956903E-10</v>
      </c>
      <c r="GM562">
        <v>-0.07871069313407227</v>
      </c>
      <c r="GN562">
        <v>-0.00208336341840114</v>
      </c>
      <c r="GO562">
        <v>8.801746095907445E-05</v>
      </c>
      <c r="GP562">
        <v>-2.677693255255651E-07</v>
      </c>
      <c r="GQ562">
        <v>3</v>
      </c>
      <c r="GR562">
        <v>2052</v>
      </c>
      <c r="GS562">
        <v>2</v>
      </c>
      <c r="GT562">
        <v>18</v>
      </c>
      <c r="GU562">
        <v>86</v>
      </c>
      <c r="GV562">
        <v>86</v>
      </c>
      <c r="GW562">
        <v>1.99707</v>
      </c>
      <c r="GX562">
        <v>2.38525</v>
      </c>
      <c r="GY562">
        <v>1.44897</v>
      </c>
      <c r="GZ562">
        <v>2.32056</v>
      </c>
      <c r="HA562">
        <v>1.55151</v>
      </c>
      <c r="HB562">
        <v>2.3291</v>
      </c>
      <c r="HC562">
        <v>32.3549</v>
      </c>
      <c r="HD562">
        <v>14.132</v>
      </c>
      <c r="HE562">
        <v>18</v>
      </c>
      <c r="HF562">
        <v>595.706</v>
      </c>
      <c r="HG562">
        <v>422.72</v>
      </c>
      <c r="HH562">
        <v>21.2917</v>
      </c>
      <c r="HI562">
        <v>28.0247</v>
      </c>
      <c r="HJ562">
        <v>30.0006</v>
      </c>
      <c r="HK562">
        <v>27.9667</v>
      </c>
      <c r="HL562">
        <v>27.8969</v>
      </c>
      <c r="HM562">
        <v>40.001</v>
      </c>
      <c r="HN562">
        <v>48.5352</v>
      </c>
      <c r="HO562">
        <v>0</v>
      </c>
      <c r="HP562">
        <v>21.2812</v>
      </c>
      <c r="HQ562">
        <v>862.539</v>
      </c>
      <c r="HR562">
        <v>14.7378</v>
      </c>
      <c r="HS562">
        <v>99.6052</v>
      </c>
      <c r="HT562">
        <v>100.92</v>
      </c>
    </row>
    <row r="563" spans="1:228">
      <c r="A563">
        <v>547</v>
      </c>
      <c r="B563">
        <v>1728496119.6</v>
      </c>
      <c r="C563">
        <v>5182.099999904633</v>
      </c>
      <c r="D563" t="s">
        <v>1465</v>
      </c>
      <c r="E563" t="s">
        <v>1466</v>
      </c>
      <c r="F563">
        <v>5</v>
      </c>
      <c r="G563" t="s">
        <v>357</v>
      </c>
      <c r="H563" t="s">
        <v>1090</v>
      </c>
      <c r="I563" t="s">
        <v>359</v>
      </c>
      <c r="J563" t="s">
        <v>1330</v>
      </c>
      <c r="K563">
        <v>1728496111.814285</v>
      </c>
      <c r="L563">
        <f>(M563)/1000</f>
        <v>0</v>
      </c>
      <c r="M563">
        <f>IF(BH563, AP563, AJ563)</f>
        <v>0</v>
      </c>
      <c r="N563">
        <f>IF(BH563, AK563, AI563)</f>
        <v>0</v>
      </c>
      <c r="O563">
        <f>BJ563 - IF(AW563&gt;1, N563*BD563*100.0/(AY563), 0)</f>
        <v>0</v>
      </c>
      <c r="P563">
        <f>((V563-L563/2)*O563-N563)/(V563+L563/2)</f>
        <v>0</v>
      </c>
      <c r="Q563">
        <f>P563*(BQ563+BR563)/1000.0</f>
        <v>0</v>
      </c>
      <c r="R563">
        <f>(BJ563 - IF(AW563&gt;1, N563*BD563*100.0/(AY563), 0))*(BQ563+BR563)/1000.0</f>
        <v>0</v>
      </c>
      <c r="S563">
        <f>2.0/((1/U563-1/T563)+SIGN(U563)*SQRT((1/U563-1/T563)*(1/U563-1/T563) + 4*BE563/((BE563+1)*(BE563+1))*(2*1/U563*1/T563-1/T563*1/T563)))</f>
        <v>0</v>
      </c>
      <c r="T563">
        <f>IF(LEFT(BF563,1)&lt;&gt;"0",IF(LEFT(BF563,1)="1",3.0,BG563),$D$5+$E$5*(BX563*BQ563/($K$5*1000))+$F$5*(BX563*BQ563/($K$5*1000))*MAX(MIN(BD563,$J$5),$I$5)*MAX(MIN(BD563,$J$5),$I$5)+$G$5*MAX(MIN(BD563,$J$5),$I$5)*(BX563*BQ563/($K$5*1000))+$H$5*(BX563*BQ563/($K$5*1000))*(BX563*BQ563/($K$5*1000)))</f>
        <v>0</v>
      </c>
      <c r="U563">
        <f>L563*(1000-(1000*0.61365*exp(17.502*Y563/(240.97+Y563))/(BQ563+BR563)+BL563)/2)/(1000*0.61365*exp(17.502*Y563/(240.97+Y563))/(BQ563+BR563)-BL563)</f>
        <v>0</v>
      </c>
      <c r="V563">
        <f>1/((BE563+1)/(S563/1.6)+1/(T563/1.37)) + BE563/((BE563+1)/(S563/1.6) + BE563/(T563/1.37))</f>
        <v>0</v>
      </c>
      <c r="W563">
        <f>(AZ563*BC563)</f>
        <v>0</v>
      </c>
      <c r="X563">
        <f>(BS563+(W563+2*0.95*5.67E-8*(((BS563+$B$7)+273)^4-(BS563+273)^4)-44100*L563)/(1.84*29.3*T563+8*0.95*5.67E-8*(BS563+273)^3))</f>
        <v>0</v>
      </c>
      <c r="Y563">
        <f>($C$7*BT563+$D$7*BU563+$E$7*X563)</f>
        <v>0</v>
      </c>
      <c r="Z563">
        <f>0.61365*exp(17.502*Y563/(240.97+Y563))</f>
        <v>0</v>
      </c>
      <c r="AA563">
        <f>(AB563/AC563*100)</f>
        <v>0</v>
      </c>
      <c r="AB563">
        <f>BL563*(BQ563+BR563)/1000</f>
        <v>0</v>
      </c>
      <c r="AC563">
        <f>0.61365*exp(17.502*BS563/(240.97+BS563))</f>
        <v>0</v>
      </c>
      <c r="AD563">
        <f>(Z563-BL563*(BQ563+BR563)/1000)</f>
        <v>0</v>
      </c>
      <c r="AE563">
        <f>(-L563*44100)</f>
        <v>0</v>
      </c>
      <c r="AF563">
        <f>2*29.3*T563*0.92*(BS563-Y563)</f>
        <v>0</v>
      </c>
      <c r="AG563">
        <f>2*0.95*5.67E-8*(((BS563+$B$7)+273)^4-(Y563+273)^4)</f>
        <v>0</v>
      </c>
      <c r="AH563">
        <f>W563+AG563+AE563+AF563</f>
        <v>0</v>
      </c>
      <c r="AI563">
        <f>BP563*AW563*(BK563-BJ563*(1000-AW563*BM563)/(1000-AW563*BL563))/(100*BD563)</f>
        <v>0</v>
      </c>
      <c r="AJ563">
        <f>1000*BP563*AW563*(BL563-BM563)/(100*BD563*(1000-AW563*BL563))</f>
        <v>0</v>
      </c>
      <c r="AK563">
        <f>(AL563 - AM563 - BQ563*1E3/(8.314*(BS563+273.15)) * AO563/BP563 * AN563) * BP563/(100*BD563) * (1000 - BM563)/1000</f>
        <v>0</v>
      </c>
      <c r="AL563">
        <v>868.086530372122</v>
      </c>
      <c r="AM563">
        <v>837.2037999999998</v>
      </c>
      <c r="AN563">
        <v>2.532199818535738</v>
      </c>
      <c r="AO563">
        <v>66.78338051299083</v>
      </c>
      <c r="AP563">
        <f>(AR563 - AQ563 + BQ563*1E3/(8.314*(BS563+273.15)) * AT563/BP563 * AS563) * BP563/(100*BD563) * 1000/(1000 - AR563)</f>
        <v>0</v>
      </c>
      <c r="AQ563">
        <v>14.73913394545729</v>
      </c>
      <c r="AR563">
        <v>16.53018303030304</v>
      </c>
      <c r="AS563">
        <v>-0.0001113686944633815</v>
      </c>
      <c r="AT563">
        <v>79.57190489218569</v>
      </c>
      <c r="AU563">
        <v>0</v>
      </c>
      <c r="AV563">
        <v>0</v>
      </c>
      <c r="AW563">
        <f>IF(AU563*$H$13&gt;=AY563,1.0,(AY563/(AY563-AU563*$H$13)))</f>
        <v>0</v>
      </c>
      <c r="AX563">
        <f>(AW563-1)*100</f>
        <v>0</v>
      </c>
      <c r="AY563">
        <f>MAX(0,($B$13+$C$13*BX563)/(1+$D$13*BX563)*BQ563/(BS563+273)*$E$13)</f>
        <v>0</v>
      </c>
      <c r="AZ563">
        <f>$B$11*BY563+$C$11*BZ563+$F$11*CK563*(1-CN563)</f>
        <v>0</v>
      </c>
      <c r="BA563">
        <f>AZ563*BB563</f>
        <v>0</v>
      </c>
      <c r="BB563">
        <f>($B$11*$D$9+$C$11*$D$9+$F$11*((CX563+CP563)/MAX(CX563+CP563+CY563, 0.1)*$I$9+CY563/MAX(CX563+CP563+CY563, 0.1)*$J$9))/($B$11+$C$11+$F$11)</f>
        <v>0</v>
      </c>
      <c r="BC563">
        <f>($B$11*$K$9+$C$11*$K$9+$F$11*((CX563+CP563)/MAX(CX563+CP563+CY563, 0.1)*$P$9+CY563/MAX(CX563+CP563+CY563, 0.1)*$Q$9))/($B$11+$C$11+$F$11)</f>
        <v>0</v>
      </c>
      <c r="BD563">
        <v>6</v>
      </c>
      <c r="BE563">
        <v>0.5</v>
      </c>
      <c r="BF563" t="s">
        <v>361</v>
      </c>
      <c r="BG563">
        <v>2</v>
      </c>
      <c r="BH563" t="b">
        <v>1</v>
      </c>
      <c r="BI563">
        <v>1728496111.814285</v>
      </c>
      <c r="BJ563">
        <v>805.19125</v>
      </c>
      <c r="BK563">
        <v>841.7280357142857</v>
      </c>
      <c r="BL563">
        <v>16.541375</v>
      </c>
      <c r="BM563">
        <v>14.73119642857143</v>
      </c>
      <c r="BN563">
        <v>813.4456428571428</v>
      </c>
      <c r="BO563">
        <v>16.6316</v>
      </c>
      <c r="BP563">
        <v>599.9904285714287</v>
      </c>
      <c r="BQ563">
        <v>97.53474642857142</v>
      </c>
      <c r="BR563">
        <v>0.09998160714285716</v>
      </c>
      <c r="BS563">
        <v>25.310675</v>
      </c>
      <c r="BT563">
        <v>25.02447142857142</v>
      </c>
      <c r="BU563">
        <v>999.9000000000002</v>
      </c>
      <c r="BV563">
        <v>0</v>
      </c>
      <c r="BW563">
        <v>0</v>
      </c>
      <c r="BX563">
        <v>10013.86321428572</v>
      </c>
      <c r="BY563">
        <v>0</v>
      </c>
      <c r="BZ563">
        <v>93.69330714285715</v>
      </c>
      <c r="CA563">
        <v>-36.53696071428571</v>
      </c>
      <c r="CB563">
        <v>818.7340714285716</v>
      </c>
      <c r="CC563">
        <v>854.3132857142857</v>
      </c>
      <c r="CD563">
        <v>1.810172142857143</v>
      </c>
      <c r="CE563">
        <v>841.7280357142857</v>
      </c>
      <c r="CF563">
        <v>14.73119642857143</v>
      </c>
      <c r="CG563">
        <v>1.613357857142857</v>
      </c>
      <c r="CH563">
        <v>1.436802857142857</v>
      </c>
      <c r="CI563">
        <v>14.08698214285714</v>
      </c>
      <c r="CJ563">
        <v>12.31170714285714</v>
      </c>
      <c r="CK563">
        <v>1600.001428571428</v>
      </c>
      <c r="CL563">
        <v>0.6920165714285714</v>
      </c>
      <c r="CM563">
        <v>0.3079834285714285</v>
      </c>
      <c r="CN563">
        <v>0</v>
      </c>
      <c r="CO563">
        <v>2.123775</v>
      </c>
      <c r="CP563">
        <v>0</v>
      </c>
      <c r="CQ563">
        <v>8783.509642857143</v>
      </c>
      <c r="CR563">
        <v>13790.275</v>
      </c>
      <c r="CS563">
        <v>37.375</v>
      </c>
      <c r="CT563">
        <v>38.6205</v>
      </c>
      <c r="CU563">
        <v>37.937</v>
      </c>
      <c r="CV563">
        <v>37.05978571428572</v>
      </c>
      <c r="CW563">
        <v>36.78542857142858</v>
      </c>
      <c r="CX563">
        <v>1107.227857142857</v>
      </c>
      <c r="CY563">
        <v>492.7735714285715</v>
      </c>
      <c r="CZ563">
        <v>0</v>
      </c>
      <c r="DA563">
        <v>1728496176.4</v>
      </c>
      <c r="DB563">
        <v>0</v>
      </c>
      <c r="DC563">
        <v>1728490956.5</v>
      </c>
      <c r="DD563" t="s">
        <v>362</v>
      </c>
      <c r="DE563">
        <v>1728490952.5</v>
      </c>
      <c r="DF563">
        <v>1728490956.5</v>
      </c>
      <c r="DG563">
        <v>1</v>
      </c>
      <c r="DH563">
        <v>-0.065</v>
      </c>
      <c r="DI563">
        <v>-0.008</v>
      </c>
      <c r="DJ563">
        <v>-3.246</v>
      </c>
      <c r="DK563">
        <v>-0.091</v>
      </c>
      <c r="DL563">
        <v>52</v>
      </c>
      <c r="DM563">
        <v>15</v>
      </c>
      <c r="DN563">
        <v>0.25</v>
      </c>
      <c r="DO563">
        <v>0.13</v>
      </c>
      <c r="DP563">
        <v>-36.4710075</v>
      </c>
      <c r="DQ563">
        <v>-1.483095309568483</v>
      </c>
      <c r="DR563">
        <v>0.1907195236302513</v>
      </c>
      <c r="DS563">
        <v>0</v>
      </c>
      <c r="DT563">
        <v>1.81893125</v>
      </c>
      <c r="DU563">
        <v>-0.1537604127579786</v>
      </c>
      <c r="DV563">
        <v>0.01483020299717776</v>
      </c>
      <c r="DW563">
        <v>0</v>
      </c>
      <c r="DX563">
        <v>0</v>
      </c>
      <c r="DY563">
        <v>2</v>
      </c>
      <c r="DZ563" t="s">
        <v>386</v>
      </c>
      <c r="EA563">
        <v>3.2294</v>
      </c>
      <c r="EB563">
        <v>2.70438</v>
      </c>
      <c r="EC563">
        <v>0.164519</v>
      </c>
      <c r="ED563">
        <v>0.168611</v>
      </c>
      <c r="EE563">
        <v>0.085575</v>
      </c>
      <c r="EF563">
        <v>0.07887379999999999</v>
      </c>
      <c r="EG563">
        <v>27372.2</v>
      </c>
      <c r="EH563">
        <v>26515.4</v>
      </c>
      <c r="EI563">
        <v>31385.2</v>
      </c>
      <c r="EJ563">
        <v>30245.5</v>
      </c>
      <c r="EK563">
        <v>38448.2</v>
      </c>
      <c r="EL563">
        <v>36842</v>
      </c>
      <c r="EM563">
        <v>43989.8</v>
      </c>
      <c r="EN563">
        <v>42233.2</v>
      </c>
      <c r="EO563">
        <v>2.10435</v>
      </c>
      <c r="EP563">
        <v>1.82985</v>
      </c>
      <c r="EQ563">
        <v>0.0148453</v>
      </c>
      <c r="ER563">
        <v>0</v>
      </c>
      <c r="ES563">
        <v>24.7879</v>
      </c>
      <c r="ET563">
        <v>999.9</v>
      </c>
      <c r="EU563">
        <v>70</v>
      </c>
      <c r="EV563">
        <v>26.6</v>
      </c>
      <c r="EW563">
        <v>25.0905</v>
      </c>
      <c r="EX563">
        <v>61.1501</v>
      </c>
      <c r="EY563">
        <v>24.5913</v>
      </c>
      <c r="EZ563">
        <v>1</v>
      </c>
      <c r="FA563">
        <v>0.0869817</v>
      </c>
      <c r="FB563">
        <v>2.55569</v>
      </c>
      <c r="FC563">
        <v>20.1803</v>
      </c>
      <c r="FD563">
        <v>5.21579</v>
      </c>
      <c r="FE563">
        <v>11.998</v>
      </c>
      <c r="FF563">
        <v>4.9636</v>
      </c>
      <c r="FG563">
        <v>3.29555</v>
      </c>
      <c r="FH563">
        <v>9999</v>
      </c>
      <c r="FI563">
        <v>9999</v>
      </c>
      <c r="FJ563">
        <v>9999</v>
      </c>
      <c r="FK563">
        <v>149.4</v>
      </c>
      <c r="FL563">
        <v>4.97096</v>
      </c>
      <c r="FM563">
        <v>1.86768</v>
      </c>
      <c r="FN563">
        <v>1.8591</v>
      </c>
      <c r="FO563">
        <v>1.86523</v>
      </c>
      <c r="FP563">
        <v>1.8631</v>
      </c>
      <c r="FQ563">
        <v>1.86447</v>
      </c>
      <c r="FR563">
        <v>1.85989</v>
      </c>
      <c r="FS563">
        <v>1.86401</v>
      </c>
      <c r="FT563">
        <v>0</v>
      </c>
      <c r="FU563">
        <v>0</v>
      </c>
      <c r="FV563">
        <v>0</v>
      </c>
      <c r="FW563">
        <v>0</v>
      </c>
      <c r="FX563" t="s">
        <v>364</v>
      </c>
      <c r="FY563" t="s">
        <v>365</v>
      </c>
      <c r="FZ563" t="s">
        <v>366</v>
      </c>
      <c r="GA563" t="s">
        <v>366</v>
      </c>
      <c r="GB563" t="s">
        <v>366</v>
      </c>
      <c r="GC563" t="s">
        <v>366</v>
      </c>
      <c r="GD563">
        <v>0</v>
      </c>
      <c r="GE563">
        <v>100</v>
      </c>
      <c r="GF563">
        <v>100</v>
      </c>
      <c r="GG563">
        <v>-8.377000000000001</v>
      </c>
      <c r="GH563">
        <v>-0.09030000000000001</v>
      </c>
      <c r="GI563">
        <v>-2.868309889394353</v>
      </c>
      <c r="GJ563">
        <v>-0.006773961979547998</v>
      </c>
      <c r="GK563">
        <v>-8.296070481250098E-08</v>
      </c>
      <c r="GL563">
        <v>3.322967193956903E-10</v>
      </c>
      <c r="GM563">
        <v>-0.07871069313407227</v>
      </c>
      <c r="GN563">
        <v>-0.00208336341840114</v>
      </c>
      <c r="GO563">
        <v>8.801746095907445E-05</v>
      </c>
      <c r="GP563">
        <v>-2.677693255255651E-07</v>
      </c>
      <c r="GQ563">
        <v>3</v>
      </c>
      <c r="GR563">
        <v>2052</v>
      </c>
      <c r="GS563">
        <v>2</v>
      </c>
      <c r="GT563">
        <v>18</v>
      </c>
      <c r="GU563">
        <v>86.09999999999999</v>
      </c>
      <c r="GV563">
        <v>86.09999999999999</v>
      </c>
      <c r="GW563">
        <v>2.02148</v>
      </c>
      <c r="GX563">
        <v>2.38037</v>
      </c>
      <c r="GY563">
        <v>1.44775</v>
      </c>
      <c r="GZ563">
        <v>2.32178</v>
      </c>
      <c r="HA563">
        <v>1.55151</v>
      </c>
      <c r="HB563">
        <v>2.37305</v>
      </c>
      <c r="HC563">
        <v>32.377</v>
      </c>
      <c r="HD563">
        <v>14.132</v>
      </c>
      <c r="HE563">
        <v>18</v>
      </c>
      <c r="HF563">
        <v>595.703</v>
      </c>
      <c r="HG563">
        <v>422.757</v>
      </c>
      <c r="HH563">
        <v>21.2699</v>
      </c>
      <c r="HI563">
        <v>28.0318</v>
      </c>
      <c r="HJ563">
        <v>30.0009</v>
      </c>
      <c r="HK563">
        <v>27.9733</v>
      </c>
      <c r="HL563">
        <v>27.9039</v>
      </c>
      <c r="HM563">
        <v>40.5003</v>
      </c>
      <c r="HN563">
        <v>48.5352</v>
      </c>
      <c r="HO563">
        <v>0</v>
      </c>
      <c r="HP563">
        <v>21.252</v>
      </c>
      <c r="HQ563">
        <v>877.567</v>
      </c>
      <c r="HR563">
        <v>14.7614</v>
      </c>
      <c r="HS563">
        <v>99.60550000000001</v>
      </c>
      <c r="HT563">
        <v>100.918</v>
      </c>
    </row>
    <row r="564" spans="1:228">
      <c r="A564">
        <v>548</v>
      </c>
      <c r="B564">
        <v>1728496124.6</v>
      </c>
      <c r="C564">
        <v>5187.099999904633</v>
      </c>
      <c r="D564" t="s">
        <v>1467</v>
      </c>
      <c r="E564" t="s">
        <v>1468</v>
      </c>
      <c r="F564">
        <v>5</v>
      </c>
      <c r="G564" t="s">
        <v>357</v>
      </c>
      <c r="H564" t="s">
        <v>1090</v>
      </c>
      <c r="I564" t="s">
        <v>359</v>
      </c>
      <c r="J564" t="s">
        <v>1330</v>
      </c>
      <c r="K564">
        <v>1728496117.1</v>
      </c>
      <c r="L564">
        <f>(M564)/1000</f>
        <v>0</v>
      </c>
      <c r="M564">
        <f>IF(BH564, AP564, AJ564)</f>
        <v>0</v>
      </c>
      <c r="N564">
        <f>IF(BH564, AK564, AI564)</f>
        <v>0</v>
      </c>
      <c r="O564">
        <f>BJ564 - IF(AW564&gt;1, N564*BD564*100.0/(AY564), 0)</f>
        <v>0</v>
      </c>
      <c r="P564">
        <f>((V564-L564/2)*O564-N564)/(V564+L564/2)</f>
        <v>0</v>
      </c>
      <c r="Q564">
        <f>P564*(BQ564+BR564)/1000.0</f>
        <v>0</v>
      </c>
      <c r="R564">
        <f>(BJ564 - IF(AW564&gt;1, N564*BD564*100.0/(AY564), 0))*(BQ564+BR564)/1000.0</f>
        <v>0</v>
      </c>
      <c r="S564">
        <f>2.0/((1/U564-1/T564)+SIGN(U564)*SQRT((1/U564-1/T564)*(1/U564-1/T564) + 4*BE564/((BE564+1)*(BE564+1))*(2*1/U564*1/T564-1/T564*1/T564)))</f>
        <v>0</v>
      </c>
      <c r="T564">
        <f>IF(LEFT(BF564,1)&lt;&gt;"0",IF(LEFT(BF564,1)="1",3.0,BG564),$D$5+$E$5*(BX564*BQ564/($K$5*1000))+$F$5*(BX564*BQ564/($K$5*1000))*MAX(MIN(BD564,$J$5),$I$5)*MAX(MIN(BD564,$J$5),$I$5)+$G$5*MAX(MIN(BD564,$J$5),$I$5)*(BX564*BQ564/($K$5*1000))+$H$5*(BX564*BQ564/($K$5*1000))*(BX564*BQ564/($K$5*1000)))</f>
        <v>0</v>
      </c>
      <c r="U564">
        <f>L564*(1000-(1000*0.61365*exp(17.502*Y564/(240.97+Y564))/(BQ564+BR564)+BL564)/2)/(1000*0.61365*exp(17.502*Y564/(240.97+Y564))/(BQ564+BR564)-BL564)</f>
        <v>0</v>
      </c>
      <c r="V564">
        <f>1/((BE564+1)/(S564/1.6)+1/(T564/1.37)) + BE564/((BE564+1)/(S564/1.6) + BE564/(T564/1.37))</f>
        <v>0</v>
      </c>
      <c r="W564">
        <f>(AZ564*BC564)</f>
        <v>0</v>
      </c>
      <c r="X564">
        <f>(BS564+(W564+2*0.95*5.67E-8*(((BS564+$B$7)+273)^4-(BS564+273)^4)-44100*L564)/(1.84*29.3*T564+8*0.95*5.67E-8*(BS564+273)^3))</f>
        <v>0</v>
      </c>
      <c r="Y564">
        <f>($C$7*BT564+$D$7*BU564+$E$7*X564)</f>
        <v>0</v>
      </c>
      <c r="Z564">
        <f>0.61365*exp(17.502*Y564/(240.97+Y564))</f>
        <v>0</v>
      </c>
      <c r="AA564">
        <f>(AB564/AC564*100)</f>
        <v>0</v>
      </c>
      <c r="AB564">
        <f>BL564*(BQ564+BR564)/1000</f>
        <v>0</v>
      </c>
      <c r="AC564">
        <f>0.61365*exp(17.502*BS564/(240.97+BS564))</f>
        <v>0</v>
      </c>
      <c r="AD564">
        <f>(Z564-BL564*(BQ564+BR564)/1000)</f>
        <v>0</v>
      </c>
      <c r="AE564">
        <f>(-L564*44100)</f>
        <v>0</v>
      </c>
      <c r="AF564">
        <f>2*29.3*T564*0.92*(BS564-Y564)</f>
        <v>0</v>
      </c>
      <c r="AG564">
        <f>2*0.95*5.67E-8*(((BS564+$B$7)+273)^4-(Y564+273)^4)</f>
        <v>0</v>
      </c>
      <c r="AH564">
        <f>W564+AG564+AE564+AF564</f>
        <v>0</v>
      </c>
      <c r="AI564">
        <f>BP564*AW564*(BK564-BJ564*(1000-AW564*BM564)/(1000-AW564*BL564))/(100*BD564)</f>
        <v>0</v>
      </c>
      <c r="AJ564">
        <f>1000*BP564*AW564*(BL564-BM564)/(100*BD564*(1000-AW564*BL564))</f>
        <v>0</v>
      </c>
      <c r="AK564">
        <f>(AL564 - AM564 - BQ564*1E3/(8.314*(BS564+273.15)) * AO564/BP564 * AN564) * BP564/(100*BD564) * (1000 - BM564)/1000</f>
        <v>0</v>
      </c>
      <c r="AL564">
        <v>880.6767418986743</v>
      </c>
      <c r="AM564">
        <v>849.7889696969696</v>
      </c>
      <c r="AN564">
        <v>2.524106933913799</v>
      </c>
      <c r="AO564">
        <v>66.78338051299083</v>
      </c>
      <c r="AP564">
        <f>(AR564 - AQ564 + BQ564*1E3/(8.314*(BS564+273.15)) * AT564/BP564 * AS564) * BP564/(100*BD564) * 1000/(1000 - AR564)</f>
        <v>0</v>
      </c>
      <c r="AQ564">
        <v>14.74479170827504</v>
      </c>
      <c r="AR564">
        <v>16.52272606060606</v>
      </c>
      <c r="AS564">
        <v>-8.155548325927648E-05</v>
      </c>
      <c r="AT564">
        <v>79.57190489218569</v>
      </c>
      <c r="AU564">
        <v>0</v>
      </c>
      <c r="AV564">
        <v>0</v>
      </c>
      <c r="AW564">
        <f>IF(AU564*$H$13&gt;=AY564,1.0,(AY564/(AY564-AU564*$H$13)))</f>
        <v>0</v>
      </c>
      <c r="AX564">
        <f>(AW564-1)*100</f>
        <v>0</v>
      </c>
      <c r="AY564">
        <f>MAX(0,($B$13+$C$13*BX564)/(1+$D$13*BX564)*BQ564/(BS564+273)*$E$13)</f>
        <v>0</v>
      </c>
      <c r="AZ564">
        <f>$B$11*BY564+$C$11*BZ564+$F$11*CK564*(1-CN564)</f>
        <v>0</v>
      </c>
      <c r="BA564">
        <f>AZ564*BB564</f>
        <v>0</v>
      </c>
      <c r="BB564">
        <f>($B$11*$D$9+$C$11*$D$9+$F$11*((CX564+CP564)/MAX(CX564+CP564+CY564, 0.1)*$I$9+CY564/MAX(CX564+CP564+CY564, 0.1)*$J$9))/($B$11+$C$11+$F$11)</f>
        <v>0</v>
      </c>
      <c r="BC564">
        <f>($B$11*$K$9+$C$11*$K$9+$F$11*((CX564+CP564)/MAX(CX564+CP564+CY564, 0.1)*$P$9+CY564/MAX(CX564+CP564+CY564, 0.1)*$Q$9))/($B$11+$C$11+$F$11)</f>
        <v>0</v>
      </c>
      <c r="BD564">
        <v>6</v>
      </c>
      <c r="BE564">
        <v>0.5</v>
      </c>
      <c r="BF564" t="s">
        <v>361</v>
      </c>
      <c r="BG564">
        <v>2</v>
      </c>
      <c r="BH564" t="b">
        <v>1</v>
      </c>
      <c r="BI564">
        <v>1728496117.1</v>
      </c>
      <c r="BJ564">
        <v>818.333814814815</v>
      </c>
      <c r="BK564">
        <v>854.9808888888889</v>
      </c>
      <c r="BL564">
        <v>16.534</v>
      </c>
      <c r="BM564">
        <v>14.73884814814815</v>
      </c>
      <c r="BN564">
        <v>826.6708148148149</v>
      </c>
      <c r="BO564">
        <v>16.62422592592593</v>
      </c>
      <c r="BP564">
        <v>600.0108518518517</v>
      </c>
      <c r="BQ564">
        <v>97.53487777777777</v>
      </c>
      <c r="BR564">
        <v>0.09997337777777776</v>
      </c>
      <c r="BS564">
        <v>25.31142962962963</v>
      </c>
      <c r="BT564">
        <v>25.03036666666667</v>
      </c>
      <c r="BU564">
        <v>999.9000000000001</v>
      </c>
      <c r="BV564">
        <v>0</v>
      </c>
      <c r="BW564">
        <v>0</v>
      </c>
      <c r="BX564">
        <v>10018.75259259259</v>
      </c>
      <c r="BY564">
        <v>0</v>
      </c>
      <c r="BZ564">
        <v>93.69775185185188</v>
      </c>
      <c r="CA564">
        <v>-36.6472037037037</v>
      </c>
      <c r="CB564">
        <v>832.0914444444444</v>
      </c>
      <c r="CC564">
        <v>867.771</v>
      </c>
      <c r="CD564">
        <v>1.79513925925926</v>
      </c>
      <c r="CE564">
        <v>854.9808888888889</v>
      </c>
      <c r="CF564">
        <v>14.73884814814815</v>
      </c>
      <c r="CG564">
        <v>1.612641481481481</v>
      </c>
      <c r="CH564">
        <v>1.437551481481481</v>
      </c>
      <c r="CI564">
        <v>14.08012222222222</v>
      </c>
      <c r="CJ564">
        <v>12.31964074074074</v>
      </c>
      <c r="CK564">
        <v>1600.012592592592</v>
      </c>
      <c r="CL564">
        <v>0.6920162222222223</v>
      </c>
      <c r="CM564">
        <v>0.3079837777777778</v>
      </c>
      <c r="CN564">
        <v>0</v>
      </c>
      <c r="CO564">
        <v>2.140481481481482</v>
      </c>
      <c r="CP564">
        <v>0</v>
      </c>
      <c r="CQ564">
        <v>8792.693703703706</v>
      </c>
      <c r="CR564">
        <v>13790.37777777778</v>
      </c>
      <c r="CS564">
        <v>37.375</v>
      </c>
      <c r="CT564">
        <v>38.625</v>
      </c>
      <c r="CU564">
        <v>37.937</v>
      </c>
      <c r="CV564">
        <v>37.062</v>
      </c>
      <c r="CW564">
        <v>36.79592592592592</v>
      </c>
      <c r="CX564">
        <v>1107.235925925926</v>
      </c>
      <c r="CY564">
        <v>492.7766666666667</v>
      </c>
      <c r="CZ564">
        <v>0</v>
      </c>
      <c r="DA564">
        <v>1728496181.2</v>
      </c>
      <c r="DB564">
        <v>0</v>
      </c>
      <c r="DC564">
        <v>1728490956.5</v>
      </c>
      <c r="DD564" t="s">
        <v>362</v>
      </c>
      <c r="DE564">
        <v>1728490952.5</v>
      </c>
      <c r="DF564">
        <v>1728490956.5</v>
      </c>
      <c r="DG564">
        <v>1</v>
      </c>
      <c r="DH564">
        <v>-0.065</v>
      </c>
      <c r="DI564">
        <v>-0.008</v>
      </c>
      <c r="DJ564">
        <v>-3.246</v>
      </c>
      <c r="DK564">
        <v>-0.091</v>
      </c>
      <c r="DL564">
        <v>52</v>
      </c>
      <c r="DM564">
        <v>15</v>
      </c>
      <c r="DN564">
        <v>0.25</v>
      </c>
      <c r="DO564">
        <v>0.13</v>
      </c>
      <c r="DP564">
        <v>-36.57287</v>
      </c>
      <c r="DQ564">
        <v>-1.345519699812376</v>
      </c>
      <c r="DR564">
        <v>0.1950161906099084</v>
      </c>
      <c r="DS564">
        <v>0</v>
      </c>
      <c r="DT564">
        <v>1.8027105</v>
      </c>
      <c r="DU564">
        <v>-0.1723641275797383</v>
      </c>
      <c r="DV564">
        <v>0.01661105519676578</v>
      </c>
      <c r="DW564">
        <v>0</v>
      </c>
      <c r="DX564">
        <v>0</v>
      </c>
      <c r="DY564">
        <v>2</v>
      </c>
      <c r="DZ564" t="s">
        <v>386</v>
      </c>
      <c r="EA564">
        <v>3.22957</v>
      </c>
      <c r="EB564">
        <v>2.70438</v>
      </c>
      <c r="EC564">
        <v>0.16614</v>
      </c>
      <c r="ED564">
        <v>0.170252</v>
      </c>
      <c r="EE564">
        <v>0.08554539999999999</v>
      </c>
      <c r="EF564">
        <v>0.07890460000000001</v>
      </c>
      <c r="EG564">
        <v>27318.8</v>
      </c>
      <c r="EH564">
        <v>26462.7</v>
      </c>
      <c r="EI564">
        <v>31384.9</v>
      </c>
      <c r="EJ564">
        <v>30245.2</v>
      </c>
      <c r="EK564">
        <v>38449</v>
      </c>
      <c r="EL564">
        <v>36840.4</v>
      </c>
      <c r="EM564">
        <v>43989.4</v>
      </c>
      <c r="EN564">
        <v>42232.8</v>
      </c>
      <c r="EO564">
        <v>2.10442</v>
      </c>
      <c r="EP564">
        <v>1.82973</v>
      </c>
      <c r="EQ564">
        <v>0.0144988</v>
      </c>
      <c r="ER564">
        <v>0</v>
      </c>
      <c r="ES564">
        <v>24.7952</v>
      </c>
      <c r="ET564">
        <v>999.9</v>
      </c>
      <c r="EU564">
        <v>70</v>
      </c>
      <c r="EV564">
        <v>26.6</v>
      </c>
      <c r="EW564">
        <v>25.0915</v>
      </c>
      <c r="EX564">
        <v>61.0401</v>
      </c>
      <c r="EY564">
        <v>24.3269</v>
      </c>
      <c r="EZ564">
        <v>1</v>
      </c>
      <c r="FA564">
        <v>0.0876956</v>
      </c>
      <c r="FB564">
        <v>2.61663</v>
      </c>
      <c r="FC564">
        <v>20.1795</v>
      </c>
      <c r="FD564">
        <v>5.21534</v>
      </c>
      <c r="FE564">
        <v>11.998</v>
      </c>
      <c r="FF564">
        <v>4.9633</v>
      </c>
      <c r="FG564">
        <v>3.29573</v>
      </c>
      <c r="FH564">
        <v>9999</v>
      </c>
      <c r="FI564">
        <v>9999</v>
      </c>
      <c r="FJ564">
        <v>9999</v>
      </c>
      <c r="FK564">
        <v>149.4</v>
      </c>
      <c r="FL564">
        <v>4.97097</v>
      </c>
      <c r="FM564">
        <v>1.86768</v>
      </c>
      <c r="FN564">
        <v>1.85909</v>
      </c>
      <c r="FO564">
        <v>1.86522</v>
      </c>
      <c r="FP564">
        <v>1.8631</v>
      </c>
      <c r="FQ564">
        <v>1.86447</v>
      </c>
      <c r="FR564">
        <v>1.85989</v>
      </c>
      <c r="FS564">
        <v>1.86401</v>
      </c>
      <c r="FT564">
        <v>0</v>
      </c>
      <c r="FU564">
        <v>0</v>
      </c>
      <c r="FV564">
        <v>0</v>
      </c>
      <c r="FW564">
        <v>0</v>
      </c>
      <c r="FX564" t="s">
        <v>364</v>
      </c>
      <c r="FY564" t="s">
        <v>365</v>
      </c>
      <c r="FZ564" t="s">
        <v>366</v>
      </c>
      <c r="GA564" t="s">
        <v>366</v>
      </c>
      <c r="GB564" t="s">
        <v>366</v>
      </c>
      <c r="GC564" t="s">
        <v>366</v>
      </c>
      <c r="GD564">
        <v>0</v>
      </c>
      <c r="GE564">
        <v>100</v>
      </c>
      <c r="GF564">
        <v>100</v>
      </c>
      <c r="GG564">
        <v>-8.454000000000001</v>
      </c>
      <c r="GH564">
        <v>-0.09030000000000001</v>
      </c>
      <c r="GI564">
        <v>-2.868309889394353</v>
      </c>
      <c r="GJ564">
        <v>-0.006773961979547998</v>
      </c>
      <c r="GK564">
        <v>-8.296070481250098E-08</v>
      </c>
      <c r="GL564">
        <v>3.322967193956903E-10</v>
      </c>
      <c r="GM564">
        <v>-0.07871069313407227</v>
      </c>
      <c r="GN564">
        <v>-0.00208336341840114</v>
      </c>
      <c r="GO564">
        <v>8.801746095907445E-05</v>
      </c>
      <c r="GP564">
        <v>-2.677693255255651E-07</v>
      </c>
      <c r="GQ564">
        <v>3</v>
      </c>
      <c r="GR564">
        <v>2052</v>
      </c>
      <c r="GS564">
        <v>2</v>
      </c>
      <c r="GT564">
        <v>18</v>
      </c>
      <c r="GU564">
        <v>86.2</v>
      </c>
      <c r="GV564">
        <v>86.09999999999999</v>
      </c>
      <c r="GW564">
        <v>2.04346</v>
      </c>
      <c r="GX564">
        <v>2.37183</v>
      </c>
      <c r="GY564">
        <v>1.44775</v>
      </c>
      <c r="GZ564">
        <v>2.32178</v>
      </c>
      <c r="HA564">
        <v>1.55151</v>
      </c>
      <c r="HB564">
        <v>2.35596</v>
      </c>
      <c r="HC564">
        <v>32.3991</v>
      </c>
      <c r="HD564">
        <v>14.132</v>
      </c>
      <c r="HE564">
        <v>18</v>
      </c>
      <c r="HF564">
        <v>595.827</v>
      </c>
      <c r="HG564">
        <v>422.736</v>
      </c>
      <c r="HH564">
        <v>21.2383</v>
      </c>
      <c r="HI564">
        <v>28.039</v>
      </c>
      <c r="HJ564">
        <v>30.0008</v>
      </c>
      <c r="HK564">
        <v>27.9804</v>
      </c>
      <c r="HL564">
        <v>27.911</v>
      </c>
      <c r="HM564">
        <v>40.9449</v>
      </c>
      <c r="HN564">
        <v>48.5352</v>
      </c>
      <c r="HO564">
        <v>0</v>
      </c>
      <c r="HP564">
        <v>21.2189</v>
      </c>
      <c r="HQ564">
        <v>887.59</v>
      </c>
      <c r="HR564">
        <v>14.7855</v>
      </c>
      <c r="HS564">
        <v>99.6044</v>
      </c>
      <c r="HT564">
        <v>100.917</v>
      </c>
    </row>
    <row r="565" spans="1:228">
      <c r="A565">
        <v>549</v>
      </c>
      <c r="B565">
        <v>1728496129.6</v>
      </c>
      <c r="C565">
        <v>5192.099999904633</v>
      </c>
      <c r="D565" t="s">
        <v>1469</v>
      </c>
      <c r="E565" t="s">
        <v>1470</v>
      </c>
      <c r="F565">
        <v>5</v>
      </c>
      <c r="G565" t="s">
        <v>357</v>
      </c>
      <c r="H565" t="s">
        <v>1090</v>
      </c>
      <c r="I565" t="s">
        <v>359</v>
      </c>
      <c r="J565" t="s">
        <v>1330</v>
      </c>
      <c r="K565">
        <v>1728496121.814285</v>
      </c>
      <c r="L565">
        <f>(M565)/1000</f>
        <v>0</v>
      </c>
      <c r="M565">
        <f>IF(BH565, AP565, AJ565)</f>
        <v>0</v>
      </c>
      <c r="N565">
        <f>IF(BH565, AK565, AI565)</f>
        <v>0</v>
      </c>
      <c r="O565">
        <f>BJ565 - IF(AW565&gt;1, N565*BD565*100.0/(AY565), 0)</f>
        <v>0</v>
      </c>
      <c r="P565">
        <f>((V565-L565/2)*O565-N565)/(V565+L565/2)</f>
        <v>0</v>
      </c>
      <c r="Q565">
        <f>P565*(BQ565+BR565)/1000.0</f>
        <v>0</v>
      </c>
      <c r="R565">
        <f>(BJ565 - IF(AW565&gt;1, N565*BD565*100.0/(AY565), 0))*(BQ565+BR565)/1000.0</f>
        <v>0</v>
      </c>
      <c r="S565">
        <f>2.0/((1/U565-1/T565)+SIGN(U565)*SQRT((1/U565-1/T565)*(1/U565-1/T565) + 4*BE565/((BE565+1)*(BE565+1))*(2*1/U565*1/T565-1/T565*1/T565)))</f>
        <v>0</v>
      </c>
      <c r="T565">
        <f>IF(LEFT(BF565,1)&lt;&gt;"0",IF(LEFT(BF565,1)="1",3.0,BG565),$D$5+$E$5*(BX565*BQ565/($K$5*1000))+$F$5*(BX565*BQ565/($K$5*1000))*MAX(MIN(BD565,$J$5),$I$5)*MAX(MIN(BD565,$J$5),$I$5)+$G$5*MAX(MIN(BD565,$J$5),$I$5)*(BX565*BQ565/($K$5*1000))+$H$5*(BX565*BQ565/($K$5*1000))*(BX565*BQ565/($K$5*1000)))</f>
        <v>0</v>
      </c>
      <c r="U565">
        <f>L565*(1000-(1000*0.61365*exp(17.502*Y565/(240.97+Y565))/(BQ565+BR565)+BL565)/2)/(1000*0.61365*exp(17.502*Y565/(240.97+Y565))/(BQ565+BR565)-BL565)</f>
        <v>0</v>
      </c>
      <c r="V565">
        <f>1/((BE565+1)/(S565/1.6)+1/(T565/1.37)) + BE565/((BE565+1)/(S565/1.6) + BE565/(T565/1.37))</f>
        <v>0</v>
      </c>
      <c r="W565">
        <f>(AZ565*BC565)</f>
        <v>0</v>
      </c>
      <c r="X565">
        <f>(BS565+(W565+2*0.95*5.67E-8*(((BS565+$B$7)+273)^4-(BS565+273)^4)-44100*L565)/(1.84*29.3*T565+8*0.95*5.67E-8*(BS565+273)^3))</f>
        <v>0</v>
      </c>
      <c r="Y565">
        <f>($C$7*BT565+$D$7*BU565+$E$7*X565)</f>
        <v>0</v>
      </c>
      <c r="Z565">
        <f>0.61365*exp(17.502*Y565/(240.97+Y565))</f>
        <v>0</v>
      </c>
      <c r="AA565">
        <f>(AB565/AC565*100)</f>
        <v>0</v>
      </c>
      <c r="AB565">
        <f>BL565*(BQ565+BR565)/1000</f>
        <v>0</v>
      </c>
      <c r="AC565">
        <f>0.61365*exp(17.502*BS565/(240.97+BS565))</f>
        <v>0</v>
      </c>
      <c r="AD565">
        <f>(Z565-BL565*(BQ565+BR565)/1000)</f>
        <v>0</v>
      </c>
      <c r="AE565">
        <f>(-L565*44100)</f>
        <v>0</v>
      </c>
      <c r="AF565">
        <f>2*29.3*T565*0.92*(BS565-Y565)</f>
        <v>0</v>
      </c>
      <c r="AG565">
        <f>2*0.95*5.67E-8*(((BS565+$B$7)+273)^4-(Y565+273)^4)</f>
        <v>0</v>
      </c>
      <c r="AH565">
        <f>W565+AG565+AE565+AF565</f>
        <v>0</v>
      </c>
      <c r="AI565">
        <f>BP565*AW565*(BK565-BJ565*(1000-AW565*BM565)/(1000-AW565*BL565))/(100*BD565)</f>
        <v>0</v>
      </c>
      <c r="AJ565">
        <f>1000*BP565*AW565*(BL565-BM565)/(100*BD565*(1000-AW565*BL565))</f>
        <v>0</v>
      </c>
      <c r="AK565">
        <f>(AL565 - AM565 - BQ565*1E3/(8.314*(BS565+273.15)) * AO565/BP565 * AN565) * BP565/(100*BD565) * (1000 - BM565)/1000</f>
        <v>0</v>
      </c>
      <c r="AL565">
        <v>893.5245201075929</v>
      </c>
      <c r="AM565">
        <v>862.5204545454548</v>
      </c>
      <c r="AN565">
        <v>2.533523728722578</v>
      </c>
      <c r="AO565">
        <v>66.78338051299083</v>
      </c>
      <c r="AP565">
        <f>(AR565 - AQ565 + BQ565*1E3/(8.314*(BS565+273.15)) * AT565/BP565 * AS565) * BP565/(100*BD565) * 1000/(1000 - AR565)</f>
        <v>0</v>
      </c>
      <c r="AQ565">
        <v>14.75220074544786</v>
      </c>
      <c r="AR565">
        <v>16.51103696969698</v>
      </c>
      <c r="AS565">
        <v>-0.0001045873834737515</v>
      </c>
      <c r="AT565">
        <v>79.57190489218569</v>
      </c>
      <c r="AU565">
        <v>0</v>
      </c>
      <c r="AV565">
        <v>0</v>
      </c>
      <c r="AW565">
        <f>IF(AU565*$H$13&gt;=AY565,1.0,(AY565/(AY565-AU565*$H$13)))</f>
        <v>0</v>
      </c>
      <c r="AX565">
        <f>(AW565-1)*100</f>
        <v>0</v>
      </c>
      <c r="AY565">
        <f>MAX(0,($B$13+$C$13*BX565)/(1+$D$13*BX565)*BQ565/(BS565+273)*$E$13)</f>
        <v>0</v>
      </c>
      <c r="AZ565">
        <f>$B$11*BY565+$C$11*BZ565+$F$11*CK565*(1-CN565)</f>
        <v>0</v>
      </c>
      <c r="BA565">
        <f>AZ565*BB565</f>
        <v>0</v>
      </c>
      <c r="BB565">
        <f>($B$11*$D$9+$C$11*$D$9+$F$11*((CX565+CP565)/MAX(CX565+CP565+CY565, 0.1)*$I$9+CY565/MAX(CX565+CP565+CY565, 0.1)*$J$9))/($B$11+$C$11+$F$11)</f>
        <v>0</v>
      </c>
      <c r="BC565">
        <f>($B$11*$K$9+$C$11*$K$9+$F$11*((CX565+CP565)/MAX(CX565+CP565+CY565, 0.1)*$P$9+CY565/MAX(CX565+CP565+CY565, 0.1)*$Q$9))/($B$11+$C$11+$F$11)</f>
        <v>0</v>
      </c>
      <c r="BD565">
        <v>6</v>
      </c>
      <c r="BE565">
        <v>0.5</v>
      </c>
      <c r="BF565" t="s">
        <v>361</v>
      </c>
      <c r="BG565">
        <v>2</v>
      </c>
      <c r="BH565" t="b">
        <v>1</v>
      </c>
      <c r="BI565">
        <v>1728496121.814285</v>
      </c>
      <c r="BJ565">
        <v>830.1035000000001</v>
      </c>
      <c r="BK565">
        <v>866.8409285714285</v>
      </c>
      <c r="BL565">
        <v>16.52574285714286</v>
      </c>
      <c r="BM565">
        <v>14.74545</v>
      </c>
      <c r="BN565">
        <v>838.5142142857143</v>
      </c>
      <c r="BO565">
        <v>16.615975</v>
      </c>
      <c r="BP565">
        <v>599.9965714285715</v>
      </c>
      <c r="BQ565">
        <v>97.53508571428571</v>
      </c>
      <c r="BR565">
        <v>0.09996427500000001</v>
      </c>
      <c r="BS565">
        <v>25.31114285714286</v>
      </c>
      <c r="BT565">
        <v>25.03337142857143</v>
      </c>
      <c r="BU565">
        <v>999.9000000000002</v>
      </c>
      <c r="BV565">
        <v>0</v>
      </c>
      <c r="BW565">
        <v>0</v>
      </c>
      <c r="BX565">
        <v>10019.26857142857</v>
      </c>
      <c r="BY565">
        <v>0</v>
      </c>
      <c r="BZ565">
        <v>93.70415357142856</v>
      </c>
      <c r="CA565">
        <v>-36.73753214285714</v>
      </c>
      <c r="CB565">
        <v>844.0519642857143</v>
      </c>
      <c r="CC565">
        <v>879.8143928571427</v>
      </c>
      <c r="CD565">
        <v>1.780275</v>
      </c>
      <c r="CE565">
        <v>866.8409285714285</v>
      </c>
      <c r="CF565">
        <v>14.74545</v>
      </c>
      <c r="CG565">
        <v>1.611838571428572</v>
      </c>
      <c r="CH565">
        <v>1.438198571428571</v>
      </c>
      <c r="CI565">
        <v>14.07244642857143</v>
      </c>
      <c r="CJ565">
        <v>12.32648928571429</v>
      </c>
      <c r="CK565">
        <v>1600.003214285714</v>
      </c>
      <c r="CL565">
        <v>0.6920176428571427</v>
      </c>
      <c r="CM565">
        <v>0.3079823571428572</v>
      </c>
      <c r="CN565">
        <v>0</v>
      </c>
      <c r="CO565">
        <v>2.114067857142857</v>
      </c>
      <c r="CP565">
        <v>0</v>
      </c>
      <c r="CQ565">
        <v>8799.860357142858</v>
      </c>
      <c r="CR565">
        <v>13790.30714285714</v>
      </c>
      <c r="CS565">
        <v>37.375</v>
      </c>
      <c r="CT565">
        <v>38.625</v>
      </c>
      <c r="CU565">
        <v>37.937</v>
      </c>
      <c r="CV565">
        <v>37.062</v>
      </c>
      <c r="CW565">
        <v>36.79207142857143</v>
      </c>
      <c r="CX565">
        <v>1107.231428571429</v>
      </c>
      <c r="CY565">
        <v>492.7717857142857</v>
      </c>
      <c r="CZ565">
        <v>0</v>
      </c>
      <c r="DA565">
        <v>1728496186.6</v>
      </c>
      <c r="DB565">
        <v>0</v>
      </c>
      <c r="DC565">
        <v>1728490956.5</v>
      </c>
      <c r="DD565" t="s">
        <v>362</v>
      </c>
      <c r="DE565">
        <v>1728490952.5</v>
      </c>
      <c r="DF565">
        <v>1728490956.5</v>
      </c>
      <c r="DG565">
        <v>1</v>
      </c>
      <c r="DH565">
        <v>-0.065</v>
      </c>
      <c r="DI565">
        <v>-0.008</v>
      </c>
      <c r="DJ565">
        <v>-3.246</v>
      </c>
      <c r="DK565">
        <v>-0.091</v>
      </c>
      <c r="DL565">
        <v>52</v>
      </c>
      <c r="DM565">
        <v>15</v>
      </c>
      <c r="DN565">
        <v>0.25</v>
      </c>
      <c r="DO565">
        <v>0.13</v>
      </c>
      <c r="DP565">
        <v>-36.66184</v>
      </c>
      <c r="DQ565">
        <v>-1.618538836772959</v>
      </c>
      <c r="DR565">
        <v>0.2123853347102858</v>
      </c>
      <c r="DS565">
        <v>0</v>
      </c>
      <c r="DT565">
        <v>1.7909915</v>
      </c>
      <c r="DU565">
        <v>-0.1826422514071385</v>
      </c>
      <c r="DV565">
        <v>0.01759342967559197</v>
      </c>
      <c r="DW565">
        <v>0</v>
      </c>
      <c r="DX565">
        <v>0</v>
      </c>
      <c r="DY565">
        <v>2</v>
      </c>
      <c r="DZ565" t="s">
        <v>386</v>
      </c>
      <c r="EA565">
        <v>3.22963</v>
      </c>
      <c r="EB565">
        <v>2.70461</v>
      </c>
      <c r="EC565">
        <v>0.167769</v>
      </c>
      <c r="ED565">
        <v>0.171808</v>
      </c>
      <c r="EE565">
        <v>0.0855018</v>
      </c>
      <c r="EF565">
        <v>0.07893219999999999</v>
      </c>
      <c r="EG565">
        <v>27264.8</v>
      </c>
      <c r="EH565">
        <v>26413</v>
      </c>
      <c r="EI565">
        <v>31384.2</v>
      </c>
      <c r="EJ565">
        <v>30245.1</v>
      </c>
      <c r="EK565">
        <v>38449.8</v>
      </c>
      <c r="EL565">
        <v>36839.2</v>
      </c>
      <c r="EM565">
        <v>43988.1</v>
      </c>
      <c r="EN565">
        <v>42232.6</v>
      </c>
      <c r="EO565">
        <v>2.1042</v>
      </c>
      <c r="EP565">
        <v>1.82973</v>
      </c>
      <c r="EQ565">
        <v>0.0137985</v>
      </c>
      <c r="ER565">
        <v>0</v>
      </c>
      <c r="ES565">
        <v>24.802</v>
      </c>
      <c r="ET565">
        <v>999.9</v>
      </c>
      <c r="EU565">
        <v>70</v>
      </c>
      <c r="EV565">
        <v>26.7</v>
      </c>
      <c r="EW565">
        <v>25.2379</v>
      </c>
      <c r="EX565">
        <v>61.1701</v>
      </c>
      <c r="EY565">
        <v>24.2027</v>
      </c>
      <c r="EZ565">
        <v>1</v>
      </c>
      <c r="FA565">
        <v>0.0883206</v>
      </c>
      <c r="FB565">
        <v>2.65856</v>
      </c>
      <c r="FC565">
        <v>20.1788</v>
      </c>
      <c r="FD565">
        <v>5.2131</v>
      </c>
      <c r="FE565">
        <v>11.998</v>
      </c>
      <c r="FF565">
        <v>4.9627</v>
      </c>
      <c r="FG565">
        <v>3.29545</v>
      </c>
      <c r="FH565">
        <v>9999</v>
      </c>
      <c r="FI565">
        <v>9999</v>
      </c>
      <c r="FJ565">
        <v>9999</v>
      </c>
      <c r="FK565">
        <v>149.4</v>
      </c>
      <c r="FL565">
        <v>4.97098</v>
      </c>
      <c r="FM565">
        <v>1.86768</v>
      </c>
      <c r="FN565">
        <v>1.85906</v>
      </c>
      <c r="FO565">
        <v>1.86522</v>
      </c>
      <c r="FP565">
        <v>1.8631</v>
      </c>
      <c r="FQ565">
        <v>1.86447</v>
      </c>
      <c r="FR565">
        <v>1.85989</v>
      </c>
      <c r="FS565">
        <v>1.86401</v>
      </c>
      <c r="FT565">
        <v>0</v>
      </c>
      <c r="FU565">
        <v>0</v>
      </c>
      <c r="FV565">
        <v>0</v>
      </c>
      <c r="FW565">
        <v>0</v>
      </c>
      <c r="FX565" t="s">
        <v>364</v>
      </c>
      <c r="FY565" t="s">
        <v>365</v>
      </c>
      <c r="FZ565" t="s">
        <v>366</v>
      </c>
      <c r="GA565" t="s">
        <v>366</v>
      </c>
      <c r="GB565" t="s">
        <v>366</v>
      </c>
      <c r="GC565" t="s">
        <v>366</v>
      </c>
      <c r="GD565">
        <v>0</v>
      </c>
      <c r="GE565">
        <v>100</v>
      </c>
      <c r="GF565">
        <v>100</v>
      </c>
      <c r="GG565">
        <v>-8.532</v>
      </c>
      <c r="GH565">
        <v>-0.0902</v>
      </c>
      <c r="GI565">
        <v>-2.868309889394353</v>
      </c>
      <c r="GJ565">
        <v>-0.006773961979547998</v>
      </c>
      <c r="GK565">
        <v>-8.296070481250098E-08</v>
      </c>
      <c r="GL565">
        <v>3.322967193956903E-10</v>
      </c>
      <c r="GM565">
        <v>-0.07871069313407227</v>
      </c>
      <c r="GN565">
        <v>-0.00208336341840114</v>
      </c>
      <c r="GO565">
        <v>8.801746095907445E-05</v>
      </c>
      <c r="GP565">
        <v>-2.677693255255651E-07</v>
      </c>
      <c r="GQ565">
        <v>3</v>
      </c>
      <c r="GR565">
        <v>2052</v>
      </c>
      <c r="GS565">
        <v>2</v>
      </c>
      <c r="GT565">
        <v>18</v>
      </c>
      <c r="GU565">
        <v>86.3</v>
      </c>
      <c r="GV565">
        <v>86.2</v>
      </c>
      <c r="GW565">
        <v>2.06421</v>
      </c>
      <c r="GX565">
        <v>2.38037</v>
      </c>
      <c r="GY565">
        <v>1.44897</v>
      </c>
      <c r="GZ565">
        <v>2.32056</v>
      </c>
      <c r="HA565">
        <v>1.55151</v>
      </c>
      <c r="HB565">
        <v>2.2229</v>
      </c>
      <c r="HC565">
        <v>32.3991</v>
      </c>
      <c r="HD565">
        <v>14.1145</v>
      </c>
      <c r="HE565">
        <v>18</v>
      </c>
      <c r="HF565">
        <v>595.7329999999999</v>
      </c>
      <c r="HG565">
        <v>422.787</v>
      </c>
      <c r="HH565">
        <v>21.2027</v>
      </c>
      <c r="HI565">
        <v>28.046</v>
      </c>
      <c r="HJ565">
        <v>30.0008</v>
      </c>
      <c r="HK565">
        <v>27.987</v>
      </c>
      <c r="HL565">
        <v>27.918</v>
      </c>
      <c r="HM565">
        <v>41.4101</v>
      </c>
      <c r="HN565">
        <v>48.5352</v>
      </c>
      <c r="HO565">
        <v>0</v>
      </c>
      <c r="HP565">
        <v>21.1857</v>
      </c>
      <c r="HQ565">
        <v>902.7809999999999</v>
      </c>
      <c r="HR565">
        <v>14.8162</v>
      </c>
      <c r="HS565">
        <v>99.6018</v>
      </c>
      <c r="HT565">
        <v>100.917</v>
      </c>
    </row>
    <row r="566" spans="1:228">
      <c r="A566">
        <v>550</v>
      </c>
      <c r="B566">
        <v>1728496134.6</v>
      </c>
      <c r="C566">
        <v>5197.099999904633</v>
      </c>
      <c r="D566" t="s">
        <v>1471</v>
      </c>
      <c r="E566" t="s">
        <v>1472</v>
      </c>
      <c r="F566">
        <v>5</v>
      </c>
      <c r="G566" t="s">
        <v>357</v>
      </c>
      <c r="H566" t="s">
        <v>1090</v>
      </c>
      <c r="I566" t="s">
        <v>359</v>
      </c>
      <c r="J566" t="s">
        <v>1330</v>
      </c>
      <c r="K566">
        <v>1728496127.1</v>
      </c>
      <c r="L566">
        <f>(M566)/1000</f>
        <v>0</v>
      </c>
      <c r="M566">
        <f>IF(BH566, AP566, AJ566)</f>
        <v>0</v>
      </c>
      <c r="N566">
        <f>IF(BH566, AK566, AI566)</f>
        <v>0</v>
      </c>
      <c r="O566">
        <f>BJ566 - IF(AW566&gt;1, N566*BD566*100.0/(AY566), 0)</f>
        <v>0</v>
      </c>
      <c r="P566">
        <f>((V566-L566/2)*O566-N566)/(V566+L566/2)</f>
        <v>0</v>
      </c>
      <c r="Q566">
        <f>P566*(BQ566+BR566)/1000.0</f>
        <v>0</v>
      </c>
      <c r="R566">
        <f>(BJ566 - IF(AW566&gt;1, N566*BD566*100.0/(AY566), 0))*(BQ566+BR566)/1000.0</f>
        <v>0</v>
      </c>
      <c r="S566">
        <f>2.0/((1/U566-1/T566)+SIGN(U566)*SQRT((1/U566-1/T566)*(1/U566-1/T566) + 4*BE566/((BE566+1)*(BE566+1))*(2*1/U566*1/T566-1/T566*1/T566)))</f>
        <v>0</v>
      </c>
      <c r="T566">
        <f>IF(LEFT(BF566,1)&lt;&gt;"0",IF(LEFT(BF566,1)="1",3.0,BG566),$D$5+$E$5*(BX566*BQ566/($K$5*1000))+$F$5*(BX566*BQ566/($K$5*1000))*MAX(MIN(BD566,$J$5),$I$5)*MAX(MIN(BD566,$J$5),$I$5)+$G$5*MAX(MIN(BD566,$J$5),$I$5)*(BX566*BQ566/($K$5*1000))+$H$5*(BX566*BQ566/($K$5*1000))*(BX566*BQ566/($K$5*1000)))</f>
        <v>0</v>
      </c>
      <c r="U566">
        <f>L566*(1000-(1000*0.61365*exp(17.502*Y566/(240.97+Y566))/(BQ566+BR566)+BL566)/2)/(1000*0.61365*exp(17.502*Y566/(240.97+Y566))/(BQ566+BR566)-BL566)</f>
        <v>0</v>
      </c>
      <c r="V566">
        <f>1/((BE566+1)/(S566/1.6)+1/(T566/1.37)) + BE566/((BE566+1)/(S566/1.6) + BE566/(T566/1.37))</f>
        <v>0</v>
      </c>
      <c r="W566">
        <f>(AZ566*BC566)</f>
        <v>0</v>
      </c>
      <c r="X566">
        <f>(BS566+(W566+2*0.95*5.67E-8*(((BS566+$B$7)+273)^4-(BS566+273)^4)-44100*L566)/(1.84*29.3*T566+8*0.95*5.67E-8*(BS566+273)^3))</f>
        <v>0</v>
      </c>
      <c r="Y566">
        <f>($C$7*BT566+$D$7*BU566+$E$7*X566)</f>
        <v>0</v>
      </c>
      <c r="Z566">
        <f>0.61365*exp(17.502*Y566/(240.97+Y566))</f>
        <v>0</v>
      </c>
      <c r="AA566">
        <f>(AB566/AC566*100)</f>
        <v>0</v>
      </c>
      <c r="AB566">
        <f>BL566*(BQ566+BR566)/1000</f>
        <v>0</v>
      </c>
      <c r="AC566">
        <f>0.61365*exp(17.502*BS566/(240.97+BS566))</f>
        <v>0</v>
      </c>
      <c r="AD566">
        <f>(Z566-BL566*(BQ566+BR566)/1000)</f>
        <v>0</v>
      </c>
      <c r="AE566">
        <f>(-L566*44100)</f>
        <v>0</v>
      </c>
      <c r="AF566">
        <f>2*29.3*T566*0.92*(BS566-Y566)</f>
        <v>0</v>
      </c>
      <c r="AG566">
        <f>2*0.95*5.67E-8*(((BS566+$B$7)+273)^4-(Y566+273)^4)</f>
        <v>0</v>
      </c>
      <c r="AH566">
        <f>W566+AG566+AE566+AF566</f>
        <v>0</v>
      </c>
      <c r="AI566">
        <f>BP566*AW566*(BK566-BJ566*(1000-AW566*BM566)/(1000-AW566*BL566))/(100*BD566)</f>
        <v>0</v>
      </c>
      <c r="AJ566">
        <f>1000*BP566*AW566*(BL566-BM566)/(100*BD566*(1000-AW566*BL566))</f>
        <v>0</v>
      </c>
      <c r="AK566">
        <f>(AL566 - AM566 - BQ566*1E3/(8.314*(BS566+273.15)) * AO566/BP566 * AN566) * BP566/(100*BD566) * (1000 - BM566)/1000</f>
        <v>0</v>
      </c>
      <c r="AL566">
        <v>905.7847512364702</v>
      </c>
      <c r="AM566">
        <v>874.9678909090903</v>
      </c>
      <c r="AN566">
        <v>2.481888967836258</v>
      </c>
      <c r="AO566">
        <v>66.78338051299083</v>
      </c>
      <c r="AP566">
        <f>(AR566 - AQ566 + BQ566*1E3/(8.314*(BS566+273.15)) * AT566/BP566 * AS566) * BP566/(100*BD566) * 1000/(1000 - AR566)</f>
        <v>0</v>
      </c>
      <c r="AQ566">
        <v>14.75911230181825</v>
      </c>
      <c r="AR566">
        <v>16.49948727272727</v>
      </c>
      <c r="AS566">
        <v>-9.679305171893592E-05</v>
      </c>
      <c r="AT566">
        <v>79.57190489218569</v>
      </c>
      <c r="AU566">
        <v>0</v>
      </c>
      <c r="AV566">
        <v>0</v>
      </c>
      <c r="AW566">
        <f>IF(AU566*$H$13&gt;=AY566,1.0,(AY566/(AY566-AU566*$H$13)))</f>
        <v>0</v>
      </c>
      <c r="AX566">
        <f>(AW566-1)*100</f>
        <v>0</v>
      </c>
      <c r="AY566">
        <f>MAX(0,($B$13+$C$13*BX566)/(1+$D$13*BX566)*BQ566/(BS566+273)*$E$13)</f>
        <v>0</v>
      </c>
      <c r="AZ566">
        <f>$B$11*BY566+$C$11*BZ566+$F$11*CK566*(1-CN566)</f>
        <v>0</v>
      </c>
      <c r="BA566">
        <f>AZ566*BB566</f>
        <v>0</v>
      </c>
      <c r="BB566">
        <f>($B$11*$D$9+$C$11*$D$9+$F$11*((CX566+CP566)/MAX(CX566+CP566+CY566, 0.1)*$I$9+CY566/MAX(CX566+CP566+CY566, 0.1)*$J$9))/($B$11+$C$11+$F$11)</f>
        <v>0</v>
      </c>
      <c r="BC566">
        <f>($B$11*$K$9+$C$11*$K$9+$F$11*((CX566+CP566)/MAX(CX566+CP566+CY566, 0.1)*$P$9+CY566/MAX(CX566+CP566+CY566, 0.1)*$Q$9))/($B$11+$C$11+$F$11)</f>
        <v>0</v>
      </c>
      <c r="BD566">
        <v>6</v>
      </c>
      <c r="BE566">
        <v>0.5</v>
      </c>
      <c r="BF566" t="s">
        <v>361</v>
      </c>
      <c r="BG566">
        <v>2</v>
      </c>
      <c r="BH566" t="b">
        <v>1</v>
      </c>
      <c r="BI566">
        <v>1728496127.1</v>
      </c>
      <c r="BJ566">
        <v>843.2388518518519</v>
      </c>
      <c r="BK566">
        <v>879.9342962962962</v>
      </c>
      <c r="BL566">
        <v>16.51511481481482</v>
      </c>
      <c r="BM566">
        <v>14.75268888888889</v>
      </c>
      <c r="BN566">
        <v>851.7315925925926</v>
      </c>
      <c r="BO566">
        <v>16.60536296296296</v>
      </c>
      <c r="BP566">
        <v>600.0041851851852</v>
      </c>
      <c r="BQ566">
        <v>97.53527777777779</v>
      </c>
      <c r="BR566">
        <v>0.09999943703703702</v>
      </c>
      <c r="BS566">
        <v>25.31007407407407</v>
      </c>
      <c r="BT566">
        <v>25.03191481481481</v>
      </c>
      <c r="BU566">
        <v>999.9000000000001</v>
      </c>
      <c r="BV566">
        <v>0</v>
      </c>
      <c r="BW566">
        <v>0</v>
      </c>
      <c r="BX566">
        <v>10013.26555555556</v>
      </c>
      <c r="BY566">
        <v>0</v>
      </c>
      <c r="BZ566">
        <v>93.27865185185186</v>
      </c>
      <c r="CA566">
        <v>-36.69545925925926</v>
      </c>
      <c r="CB566">
        <v>857.3988518518518</v>
      </c>
      <c r="CC566">
        <v>893.1102222222222</v>
      </c>
      <c r="CD566">
        <v>1.762406666666667</v>
      </c>
      <c r="CE566">
        <v>879.9342962962962</v>
      </c>
      <c r="CF566">
        <v>14.75268888888889</v>
      </c>
      <c r="CG566">
        <v>1.610805185185185</v>
      </c>
      <c r="CH566">
        <v>1.438908888888889</v>
      </c>
      <c r="CI566">
        <v>14.06256296296296</v>
      </c>
      <c r="CJ566">
        <v>12.33398518518518</v>
      </c>
      <c r="CK566">
        <v>1600.002592592593</v>
      </c>
      <c r="CL566">
        <v>0.692019111111111</v>
      </c>
      <c r="CM566">
        <v>0.3079808888888889</v>
      </c>
      <c r="CN566">
        <v>0</v>
      </c>
      <c r="CO566">
        <v>2.108514814814815</v>
      </c>
      <c r="CP566">
        <v>0</v>
      </c>
      <c r="CQ566">
        <v>8807.201481481481</v>
      </c>
      <c r="CR566">
        <v>13790.31111111111</v>
      </c>
      <c r="CS566">
        <v>37.375</v>
      </c>
      <c r="CT566">
        <v>38.625</v>
      </c>
      <c r="CU566">
        <v>37.937</v>
      </c>
      <c r="CV566">
        <v>37.062</v>
      </c>
      <c r="CW566">
        <v>36.79822222222222</v>
      </c>
      <c r="CX566">
        <v>1107.235185185185</v>
      </c>
      <c r="CY566">
        <v>492.7674074074075</v>
      </c>
      <c r="CZ566">
        <v>0</v>
      </c>
      <c r="DA566">
        <v>1728496191.4</v>
      </c>
      <c r="DB566">
        <v>0</v>
      </c>
      <c r="DC566">
        <v>1728490956.5</v>
      </c>
      <c r="DD566" t="s">
        <v>362</v>
      </c>
      <c r="DE566">
        <v>1728490952.5</v>
      </c>
      <c r="DF566">
        <v>1728490956.5</v>
      </c>
      <c r="DG566">
        <v>1</v>
      </c>
      <c r="DH566">
        <v>-0.065</v>
      </c>
      <c r="DI566">
        <v>-0.008</v>
      </c>
      <c r="DJ566">
        <v>-3.246</v>
      </c>
      <c r="DK566">
        <v>-0.091</v>
      </c>
      <c r="DL566">
        <v>52</v>
      </c>
      <c r="DM566">
        <v>15</v>
      </c>
      <c r="DN566">
        <v>0.25</v>
      </c>
      <c r="DO566">
        <v>0.13</v>
      </c>
      <c r="DP566">
        <v>-36.7045268292683</v>
      </c>
      <c r="DQ566">
        <v>0.2280836236934002</v>
      </c>
      <c r="DR566">
        <v>0.1396757604621439</v>
      </c>
      <c r="DS566">
        <v>0</v>
      </c>
      <c r="DT566">
        <v>1.773926585365854</v>
      </c>
      <c r="DU566">
        <v>-0.1998602090592314</v>
      </c>
      <c r="DV566">
        <v>0.01974662695614498</v>
      </c>
      <c r="DW566">
        <v>0</v>
      </c>
      <c r="DX566">
        <v>0</v>
      </c>
      <c r="DY566">
        <v>2</v>
      </c>
      <c r="DZ566" t="s">
        <v>386</v>
      </c>
      <c r="EA566">
        <v>3.22947</v>
      </c>
      <c r="EB566">
        <v>2.70438</v>
      </c>
      <c r="EC566">
        <v>0.169349</v>
      </c>
      <c r="ED566">
        <v>0.173326</v>
      </c>
      <c r="EE566">
        <v>0.0854573</v>
      </c>
      <c r="EF566">
        <v>0.078962</v>
      </c>
      <c r="EG566">
        <v>27212.9</v>
      </c>
      <c r="EH566">
        <v>26364.1</v>
      </c>
      <c r="EI566">
        <v>31384</v>
      </c>
      <c r="EJ566">
        <v>30244.6</v>
      </c>
      <c r="EK566">
        <v>38451.3</v>
      </c>
      <c r="EL566">
        <v>36837.6</v>
      </c>
      <c r="EM566">
        <v>43987.6</v>
      </c>
      <c r="EN566">
        <v>42232.1</v>
      </c>
      <c r="EO566">
        <v>2.10435</v>
      </c>
      <c r="EP566">
        <v>1.82938</v>
      </c>
      <c r="EQ566">
        <v>0.0138804</v>
      </c>
      <c r="ER566">
        <v>0</v>
      </c>
      <c r="ES566">
        <v>24.8087</v>
      </c>
      <c r="ET566">
        <v>999.9</v>
      </c>
      <c r="EU566">
        <v>70</v>
      </c>
      <c r="EV566">
        <v>26.7</v>
      </c>
      <c r="EW566">
        <v>25.238</v>
      </c>
      <c r="EX566">
        <v>60.6701</v>
      </c>
      <c r="EY566">
        <v>24.3429</v>
      </c>
      <c r="EZ566">
        <v>1</v>
      </c>
      <c r="FA566">
        <v>0.0890498</v>
      </c>
      <c r="FB566">
        <v>2.68327</v>
      </c>
      <c r="FC566">
        <v>20.1785</v>
      </c>
      <c r="FD566">
        <v>5.21429</v>
      </c>
      <c r="FE566">
        <v>11.998</v>
      </c>
      <c r="FF566">
        <v>4.9631</v>
      </c>
      <c r="FG566">
        <v>3.29555</v>
      </c>
      <c r="FH566">
        <v>9999</v>
      </c>
      <c r="FI566">
        <v>9999</v>
      </c>
      <c r="FJ566">
        <v>9999</v>
      </c>
      <c r="FK566">
        <v>149.4</v>
      </c>
      <c r="FL566">
        <v>4.97097</v>
      </c>
      <c r="FM566">
        <v>1.86769</v>
      </c>
      <c r="FN566">
        <v>1.8591</v>
      </c>
      <c r="FO566">
        <v>1.86523</v>
      </c>
      <c r="FP566">
        <v>1.86311</v>
      </c>
      <c r="FQ566">
        <v>1.86447</v>
      </c>
      <c r="FR566">
        <v>1.85989</v>
      </c>
      <c r="FS566">
        <v>1.86401</v>
      </c>
      <c r="FT566">
        <v>0</v>
      </c>
      <c r="FU566">
        <v>0</v>
      </c>
      <c r="FV566">
        <v>0</v>
      </c>
      <c r="FW566">
        <v>0</v>
      </c>
      <c r="FX566" t="s">
        <v>364</v>
      </c>
      <c r="FY566" t="s">
        <v>365</v>
      </c>
      <c r="FZ566" t="s">
        <v>366</v>
      </c>
      <c r="GA566" t="s">
        <v>366</v>
      </c>
      <c r="GB566" t="s">
        <v>366</v>
      </c>
      <c r="GC566" t="s">
        <v>366</v>
      </c>
      <c r="GD566">
        <v>0</v>
      </c>
      <c r="GE566">
        <v>100</v>
      </c>
      <c r="GF566">
        <v>100</v>
      </c>
      <c r="GG566">
        <v>-8.608000000000001</v>
      </c>
      <c r="GH566">
        <v>-0.09030000000000001</v>
      </c>
      <c r="GI566">
        <v>-2.868309889394353</v>
      </c>
      <c r="GJ566">
        <v>-0.006773961979547998</v>
      </c>
      <c r="GK566">
        <v>-8.296070481250098E-08</v>
      </c>
      <c r="GL566">
        <v>3.322967193956903E-10</v>
      </c>
      <c r="GM566">
        <v>-0.07871069313407227</v>
      </c>
      <c r="GN566">
        <v>-0.00208336341840114</v>
      </c>
      <c r="GO566">
        <v>8.801746095907445E-05</v>
      </c>
      <c r="GP566">
        <v>-2.677693255255651E-07</v>
      </c>
      <c r="GQ566">
        <v>3</v>
      </c>
      <c r="GR566">
        <v>2052</v>
      </c>
      <c r="GS566">
        <v>2</v>
      </c>
      <c r="GT566">
        <v>18</v>
      </c>
      <c r="GU566">
        <v>86.40000000000001</v>
      </c>
      <c r="GV566">
        <v>86.3</v>
      </c>
      <c r="GW566">
        <v>2.08862</v>
      </c>
      <c r="GX566">
        <v>2.38159</v>
      </c>
      <c r="GY566">
        <v>1.44897</v>
      </c>
      <c r="GZ566">
        <v>2.32178</v>
      </c>
      <c r="HA566">
        <v>1.55151</v>
      </c>
      <c r="HB566">
        <v>2.27539</v>
      </c>
      <c r="HC566">
        <v>32.4212</v>
      </c>
      <c r="HD566">
        <v>14.1233</v>
      </c>
      <c r="HE566">
        <v>18</v>
      </c>
      <c r="HF566">
        <v>595.91</v>
      </c>
      <c r="HG566">
        <v>422.634</v>
      </c>
      <c r="HH566">
        <v>21.1677</v>
      </c>
      <c r="HI566">
        <v>28.0532</v>
      </c>
      <c r="HJ566">
        <v>30.0007</v>
      </c>
      <c r="HK566">
        <v>27.994</v>
      </c>
      <c r="HL566">
        <v>27.9251</v>
      </c>
      <c r="HM566">
        <v>41.8536</v>
      </c>
      <c r="HN566">
        <v>48.5352</v>
      </c>
      <c r="HO566">
        <v>0</v>
      </c>
      <c r="HP566">
        <v>21.1542</v>
      </c>
      <c r="HQ566">
        <v>912.8049999999999</v>
      </c>
      <c r="HR566">
        <v>14.8533</v>
      </c>
      <c r="HS566">
        <v>99.6009</v>
      </c>
      <c r="HT566">
        <v>100.915</v>
      </c>
    </row>
    <row r="567" spans="1:228">
      <c r="A567">
        <v>551</v>
      </c>
      <c r="B567">
        <v>1728496139.6</v>
      </c>
      <c r="C567">
        <v>5202.099999904633</v>
      </c>
      <c r="D567" t="s">
        <v>1473</v>
      </c>
      <c r="E567" t="s">
        <v>1474</v>
      </c>
      <c r="F567">
        <v>5</v>
      </c>
      <c r="G567" t="s">
        <v>357</v>
      </c>
      <c r="H567" t="s">
        <v>1090</v>
      </c>
      <c r="I567" t="s">
        <v>359</v>
      </c>
      <c r="J567" t="s">
        <v>1330</v>
      </c>
      <c r="K567">
        <v>1728496131.814285</v>
      </c>
      <c r="L567">
        <f>(M567)/1000</f>
        <v>0</v>
      </c>
      <c r="M567">
        <f>IF(BH567, AP567, AJ567)</f>
        <v>0</v>
      </c>
      <c r="N567">
        <f>IF(BH567, AK567, AI567)</f>
        <v>0</v>
      </c>
      <c r="O567">
        <f>BJ567 - IF(AW567&gt;1, N567*BD567*100.0/(AY567), 0)</f>
        <v>0</v>
      </c>
      <c r="P567">
        <f>((V567-L567/2)*O567-N567)/(V567+L567/2)</f>
        <v>0</v>
      </c>
      <c r="Q567">
        <f>P567*(BQ567+BR567)/1000.0</f>
        <v>0</v>
      </c>
      <c r="R567">
        <f>(BJ567 - IF(AW567&gt;1, N567*BD567*100.0/(AY567), 0))*(BQ567+BR567)/1000.0</f>
        <v>0</v>
      </c>
      <c r="S567">
        <f>2.0/((1/U567-1/T567)+SIGN(U567)*SQRT((1/U567-1/T567)*(1/U567-1/T567) + 4*BE567/((BE567+1)*(BE567+1))*(2*1/U567*1/T567-1/T567*1/T567)))</f>
        <v>0</v>
      </c>
      <c r="T567">
        <f>IF(LEFT(BF567,1)&lt;&gt;"0",IF(LEFT(BF567,1)="1",3.0,BG567),$D$5+$E$5*(BX567*BQ567/($K$5*1000))+$F$5*(BX567*BQ567/($K$5*1000))*MAX(MIN(BD567,$J$5),$I$5)*MAX(MIN(BD567,$J$5),$I$5)+$G$5*MAX(MIN(BD567,$J$5),$I$5)*(BX567*BQ567/($K$5*1000))+$H$5*(BX567*BQ567/($K$5*1000))*(BX567*BQ567/($K$5*1000)))</f>
        <v>0</v>
      </c>
      <c r="U567">
        <f>L567*(1000-(1000*0.61365*exp(17.502*Y567/(240.97+Y567))/(BQ567+BR567)+BL567)/2)/(1000*0.61365*exp(17.502*Y567/(240.97+Y567))/(BQ567+BR567)-BL567)</f>
        <v>0</v>
      </c>
      <c r="V567">
        <f>1/((BE567+1)/(S567/1.6)+1/(T567/1.37)) + BE567/((BE567+1)/(S567/1.6) + BE567/(T567/1.37))</f>
        <v>0</v>
      </c>
      <c r="W567">
        <f>(AZ567*BC567)</f>
        <v>0</v>
      </c>
      <c r="X567">
        <f>(BS567+(W567+2*0.95*5.67E-8*(((BS567+$B$7)+273)^4-(BS567+273)^4)-44100*L567)/(1.84*29.3*T567+8*0.95*5.67E-8*(BS567+273)^3))</f>
        <v>0</v>
      </c>
      <c r="Y567">
        <f>($C$7*BT567+$D$7*BU567+$E$7*X567)</f>
        <v>0</v>
      </c>
      <c r="Z567">
        <f>0.61365*exp(17.502*Y567/(240.97+Y567))</f>
        <v>0</v>
      </c>
      <c r="AA567">
        <f>(AB567/AC567*100)</f>
        <v>0</v>
      </c>
      <c r="AB567">
        <f>BL567*(BQ567+BR567)/1000</f>
        <v>0</v>
      </c>
      <c r="AC567">
        <f>0.61365*exp(17.502*BS567/(240.97+BS567))</f>
        <v>0</v>
      </c>
      <c r="AD567">
        <f>(Z567-BL567*(BQ567+BR567)/1000)</f>
        <v>0</v>
      </c>
      <c r="AE567">
        <f>(-L567*44100)</f>
        <v>0</v>
      </c>
      <c r="AF567">
        <f>2*29.3*T567*0.92*(BS567-Y567)</f>
        <v>0</v>
      </c>
      <c r="AG567">
        <f>2*0.95*5.67E-8*(((BS567+$B$7)+273)^4-(Y567+273)^4)</f>
        <v>0</v>
      </c>
      <c r="AH567">
        <f>W567+AG567+AE567+AF567</f>
        <v>0</v>
      </c>
      <c r="AI567">
        <f>BP567*AW567*(BK567-BJ567*(1000-AW567*BM567)/(1000-AW567*BL567))/(100*BD567)</f>
        <v>0</v>
      </c>
      <c r="AJ567">
        <f>1000*BP567*AW567*(BL567-BM567)/(100*BD567*(1000-AW567*BL567))</f>
        <v>0</v>
      </c>
      <c r="AK567">
        <f>(AL567 - AM567 - BQ567*1E3/(8.314*(BS567+273.15)) * AO567/BP567 * AN567) * BP567/(100*BD567) * (1000 - BM567)/1000</f>
        <v>0</v>
      </c>
      <c r="AL567">
        <v>918.1972503310955</v>
      </c>
      <c r="AM567">
        <v>887.2706666666664</v>
      </c>
      <c r="AN567">
        <v>2.450910157836031</v>
      </c>
      <c r="AO567">
        <v>66.78338051299083</v>
      </c>
      <c r="AP567">
        <f>(AR567 - AQ567 + BQ567*1E3/(8.314*(BS567+273.15)) * AT567/BP567 * AS567) * BP567/(100*BD567) * 1000/(1000 - AR567)</f>
        <v>0</v>
      </c>
      <c r="AQ567">
        <v>14.76703854421286</v>
      </c>
      <c r="AR567">
        <v>16.49036303030302</v>
      </c>
      <c r="AS567">
        <v>-7.182000022118222E-05</v>
      </c>
      <c r="AT567">
        <v>79.57190489218569</v>
      </c>
      <c r="AU567">
        <v>0</v>
      </c>
      <c r="AV567">
        <v>0</v>
      </c>
      <c r="AW567">
        <f>IF(AU567*$H$13&gt;=AY567,1.0,(AY567/(AY567-AU567*$H$13)))</f>
        <v>0</v>
      </c>
      <c r="AX567">
        <f>(AW567-1)*100</f>
        <v>0</v>
      </c>
      <c r="AY567">
        <f>MAX(0,($B$13+$C$13*BX567)/(1+$D$13*BX567)*BQ567/(BS567+273)*$E$13)</f>
        <v>0</v>
      </c>
      <c r="AZ567">
        <f>$B$11*BY567+$C$11*BZ567+$F$11*CK567*(1-CN567)</f>
        <v>0</v>
      </c>
      <c r="BA567">
        <f>AZ567*BB567</f>
        <v>0</v>
      </c>
      <c r="BB567">
        <f>($B$11*$D$9+$C$11*$D$9+$F$11*((CX567+CP567)/MAX(CX567+CP567+CY567, 0.1)*$I$9+CY567/MAX(CX567+CP567+CY567, 0.1)*$J$9))/($B$11+$C$11+$F$11)</f>
        <v>0</v>
      </c>
      <c r="BC567">
        <f>($B$11*$K$9+$C$11*$K$9+$F$11*((CX567+CP567)/MAX(CX567+CP567+CY567, 0.1)*$P$9+CY567/MAX(CX567+CP567+CY567, 0.1)*$Q$9))/($B$11+$C$11+$F$11)</f>
        <v>0</v>
      </c>
      <c r="BD567">
        <v>6</v>
      </c>
      <c r="BE567">
        <v>0.5</v>
      </c>
      <c r="BF567" t="s">
        <v>361</v>
      </c>
      <c r="BG567">
        <v>2</v>
      </c>
      <c r="BH567" t="b">
        <v>1</v>
      </c>
      <c r="BI567">
        <v>1728496131.814285</v>
      </c>
      <c r="BJ567">
        <v>854.8741428571429</v>
      </c>
      <c r="BK567">
        <v>891.539142857143</v>
      </c>
      <c r="BL567">
        <v>16.50531785714286</v>
      </c>
      <c r="BM567">
        <v>14.75988571428571</v>
      </c>
      <c r="BN567">
        <v>863.4392857142856</v>
      </c>
      <c r="BO567">
        <v>16.59558571428571</v>
      </c>
      <c r="BP567">
        <v>600.0020357142857</v>
      </c>
      <c r="BQ567">
        <v>97.53559642857142</v>
      </c>
      <c r="BR567">
        <v>0.1000446214285714</v>
      </c>
      <c r="BS567">
        <v>25.30850714285714</v>
      </c>
      <c r="BT567">
        <v>25.03481785714285</v>
      </c>
      <c r="BU567">
        <v>999.9000000000002</v>
      </c>
      <c r="BV567">
        <v>0</v>
      </c>
      <c r="BW567">
        <v>0</v>
      </c>
      <c r="BX567">
        <v>10004.84178571429</v>
      </c>
      <c r="BY567">
        <v>0</v>
      </c>
      <c r="BZ567">
        <v>92.86733571428572</v>
      </c>
      <c r="CA567">
        <v>-36.66492142857143</v>
      </c>
      <c r="CB567">
        <v>869.220892857143</v>
      </c>
      <c r="CC567">
        <v>904.8953571428571</v>
      </c>
      <c r="CD567">
        <v>1.745415357142857</v>
      </c>
      <c r="CE567">
        <v>891.539142857143</v>
      </c>
      <c r="CF567">
        <v>14.75988571428571</v>
      </c>
      <c r="CG567">
        <v>1.609855</v>
      </c>
      <c r="CH567">
        <v>1.439615714285714</v>
      </c>
      <c r="CI567">
        <v>14.05346785714286</v>
      </c>
      <c r="CJ567">
        <v>12.34145357142857</v>
      </c>
      <c r="CK567">
        <v>1599.995714285714</v>
      </c>
      <c r="CL567">
        <v>0.6920182857142859</v>
      </c>
      <c r="CM567">
        <v>0.3079817142857143</v>
      </c>
      <c r="CN567">
        <v>0</v>
      </c>
      <c r="CO567">
        <v>2.120539285714286</v>
      </c>
      <c r="CP567">
        <v>0</v>
      </c>
      <c r="CQ567">
        <v>8812.797499999999</v>
      </c>
      <c r="CR567">
        <v>13790.23928571429</v>
      </c>
      <c r="CS567">
        <v>37.375</v>
      </c>
      <c r="CT567">
        <v>38.625</v>
      </c>
      <c r="CU567">
        <v>37.937</v>
      </c>
      <c r="CV567">
        <v>37.062</v>
      </c>
      <c r="CW567">
        <v>36.80314285714286</v>
      </c>
      <c r="CX567">
        <v>1107.229285714286</v>
      </c>
      <c r="CY567">
        <v>492.7664285714287</v>
      </c>
      <c r="CZ567">
        <v>0</v>
      </c>
      <c r="DA567">
        <v>1728496196.2</v>
      </c>
      <c r="DB567">
        <v>0</v>
      </c>
      <c r="DC567">
        <v>1728490956.5</v>
      </c>
      <c r="DD567" t="s">
        <v>362</v>
      </c>
      <c r="DE567">
        <v>1728490952.5</v>
      </c>
      <c r="DF567">
        <v>1728490956.5</v>
      </c>
      <c r="DG567">
        <v>1</v>
      </c>
      <c r="DH567">
        <v>-0.065</v>
      </c>
      <c r="DI567">
        <v>-0.008</v>
      </c>
      <c r="DJ567">
        <v>-3.246</v>
      </c>
      <c r="DK567">
        <v>-0.091</v>
      </c>
      <c r="DL567">
        <v>52</v>
      </c>
      <c r="DM567">
        <v>15</v>
      </c>
      <c r="DN567">
        <v>0.25</v>
      </c>
      <c r="DO567">
        <v>0.13</v>
      </c>
      <c r="DP567">
        <v>-36.6613243902439</v>
      </c>
      <c r="DQ567">
        <v>0.5530578397212508</v>
      </c>
      <c r="DR567">
        <v>0.1602460756804037</v>
      </c>
      <c r="DS567">
        <v>0</v>
      </c>
      <c r="DT567">
        <v>1.756774146341464</v>
      </c>
      <c r="DU567">
        <v>-0.2153454355400739</v>
      </c>
      <c r="DV567">
        <v>0.02125337459295208</v>
      </c>
      <c r="DW567">
        <v>0</v>
      </c>
      <c r="DX567">
        <v>0</v>
      </c>
      <c r="DY567">
        <v>2</v>
      </c>
      <c r="DZ567" t="s">
        <v>386</v>
      </c>
      <c r="EA567">
        <v>3.22951</v>
      </c>
      <c r="EB567">
        <v>2.70427</v>
      </c>
      <c r="EC567">
        <v>0.170903</v>
      </c>
      <c r="ED567">
        <v>0.174889</v>
      </c>
      <c r="EE567">
        <v>0.08542130000000001</v>
      </c>
      <c r="EF567">
        <v>0.0790069</v>
      </c>
      <c r="EG567">
        <v>27161</v>
      </c>
      <c r="EH567">
        <v>26313.3</v>
      </c>
      <c r="EI567">
        <v>31382.9</v>
      </c>
      <c r="EJ567">
        <v>30243.6</v>
      </c>
      <c r="EK567">
        <v>38451.9</v>
      </c>
      <c r="EL567">
        <v>36834.3</v>
      </c>
      <c r="EM567">
        <v>43986.6</v>
      </c>
      <c r="EN567">
        <v>42230.4</v>
      </c>
      <c r="EO567">
        <v>2.10435</v>
      </c>
      <c r="EP567">
        <v>1.8296</v>
      </c>
      <c r="EQ567">
        <v>0.0140518</v>
      </c>
      <c r="ER567">
        <v>0</v>
      </c>
      <c r="ES567">
        <v>24.8153</v>
      </c>
      <c r="ET567">
        <v>999.9</v>
      </c>
      <c r="EU567">
        <v>70</v>
      </c>
      <c r="EV567">
        <v>26.7</v>
      </c>
      <c r="EW567">
        <v>25.2379</v>
      </c>
      <c r="EX567">
        <v>61.3101</v>
      </c>
      <c r="EY567">
        <v>24.3269</v>
      </c>
      <c r="EZ567">
        <v>1</v>
      </c>
      <c r="FA567">
        <v>0.08972810000000001</v>
      </c>
      <c r="FB567">
        <v>2.71483</v>
      </c>
      <c r="FC567">
        <v>20.1779</v>
      </c>
      <c r="FD567">
        <v>5.21534</v>
      </c>
      <c r="FE567">
        <v>11.998</v>
      </c>
      <c r="FF567">
        <v>4.9631</v>
      </c>
      <c r="FG567">
        <v>3.29565</v>
      </c>
      <c r="FH567">
        <v>9999</v>
      </c>
      <c r="FI567">
        <v>9999</v>
      </c>
      <c r="FJ567">
        <v>9999</v>
      </c>
      <c r="FK567">
        <v>149.4</v>
      </c>
      <c r="FL567">
        <v>4.971</v>
      </c>
      <c r="FM567">
        <v>1.86768</v>
      </c>
      <c r="FN567">
        <v>1.85909</v>
      </c>
      <c r="FO567">
        <v>1.86523</v>
      </c>
      <c r="FP567">
        <v>1.86311</v>
      </c>
      <c r="FQ567">
        <v>1.86447</v>
      </c>
      <c r="FR567">
        <v>1.85989</v>
      </c>
      <c r="FS567">
        <v>1.86401</v>
      </c>
      <c r="FT567">
        <v>0</v>
      </c>
      <c r="FU567">
        <v>0</v>
      </c>
      <c r="FV567">
        <v>0</v>
      </c>
      <c r="FW567">
        <v>0</v>
      </c>
      <c r="FX567" t="s">
        <v>364</v>
      </c>
      <c r="FY567" t="s">
        <v>365</v>
      </c>
      <c r="FZ567" t="s">
        <v>366</v>
      </c>
      <c r="GA567" t="s">
        <v>366</v>
      </c>
      <c r="GB567" t="s">
        <v>366</v>
      </c>
      <c r="GC567" t="s">
        <v>366</v>
      </c>
      <c r="GD567">
        <v>0</v>
      </c>
      <c r="GE567">
        <v>100</v>
      </c>
      <c r="GF567">
        <v>100</v>
      </c>
      <c r="GG567">
        <v>-8.683</v>
      </c>
      <c r="GH567">
        <v>-0.0902</v>
      </c>
      <c r="GI567">
        <v>-2.868309889394353</v>
      </c>
      <c r="GJ567">
        <v>-0.006773961979547998</v>
      </c>
      <c r="GK567">
        <v>-8.296070481250098E-08</v>
      </c>
      <c r="GL567">
        <v>3.322967193956903E-10</v>
      </c>
      <c r="GM567">
        <v>-0.07871069313407227</v>
      </c>
      <c r="GN567">
        <v>-0.00208336341840114</v>
      </c>
      <c r="GO567">
        <v>8.801746095907445E-05</v>
      </c>
      <c r="GP567">
        <v>-2.677693255255651E-07</v>
      </c>
      <c r="GQ567">
        <v>3</v>
      </c>
      <c r="GR567">
        <v>2052</v>
      </c>
      <c r="GS567">
        <v>2</v>
      </c>
      <c r="GT567">
        <v>18</v>
      </c>
      <c r="GU567">
        <v>86.5</v>
      </c>
      <c r="GV567">
        <v>86.40000000000001</v>
      </c>
      <c r="GW567">
        <v>2.1106</v>
      </c>
      <c r="GX567">
        <v>2.38159</v>
      </c>
      <c r="GY567">
        <v>1.44897</v>
      </c>
      <c r="GZ567">
        <v>2.32178</v>
      </c>
      <c r="HA567">
        <v>1.55151</v>
      </c>
      <c r="HB567">
        <v>2.28882</v>
      </c>
      <c r="HC567">
        <v>32.4433</v>
      </c>
      <c r="HD567">
        <v>14.1145</v>
      </c>
      <c r="HE567">
        <v>18</v>
      </c>
      <c r="HF567">
        <v>595.981</v>
      </c>
      <c r="HG567">
        <v>422.819</v>
      </c>
      <c r="HH567">
        <v>21.1344</v>
      </c>
      <c r="HI567">
        <v>28.0605</v>
      </c>
      <c r="HJ567">
        <v>30.0008</v>
      </c>
      <c r="HK567">
        <v>28.0011</v>
      </c>
      <c r="HL567">
        <v>27.9324</v>
      </c>
      <c r="HM567">
        <v>42.3432</v>
      </c>
      <c r="HN567">
        <v>48.2445</v>
      </c>
      <c r="HO567">
        <v>0</v>
      </c>
      <c r="HP567">
        <v>21.1208</v>
      </c>
      <c r="HQ567">
        <v>927.835</v>
      </c>
      <c r="HR567">
        <v>14.895</v>
      </c>
      <c r="HS567">
        <v>99.5981</v>
      </c>
      <c r="HT567">
        <v>100.911</v>
      </c>
    </row>
    <row r="568" spans="1:228">
      <c r="A568">
        <v>552</v>
      </c>
      <c r="B568">
        <v>1728496144.6</v>
      </c>
      <c r="C568">
        <v>5207.099999904633</v>
      </c>
      <c r="D568" t="s">
        <v>1475</v>
      </c>
      <c r="E568" t="s">
        <v>1476</v>
      </c>
      <c r="F568">
        <v>5</v>
      </c>
      <c r="G568" t="s">
        <v>357</v>
      </c>
      <c r="H568" t="s">
        <v>1090</v>
      </c>
      <c r="I568" t="s">
        <v>359</v>
      </c>
      <c r="J568" t="s">
        <v>1330</v>
      </c>
      <c r="K568">
        <v>1728496137.1</v>
      </c>
      <c r="L568">
        <f>(M568)/1000</f>
        <v>0</v>
      </c>
      <c r="M568">
        <f>IF(BH568, AP568, AJ568)</f>
        <v>0</v>
      </c>
      <c r="N568">
        <f>IF(BH568, AK568, AI568)</f>
        <v>0</v>
      </c>
      <c r="O568">
        <f>BJ568 - IF(AW568&gt;1, N568*BD568*100.0/(AY568), 0)</f>
        <v>0</v>
      </c>
      <c r="P568">
        <f>((V568-L568/2)*O568-N568)/(V568+L568/2)</f>
        <v>0</v>
      </c>
      <c r="Q568">
        <f>P568*(BQ568+BR568)/1000.0</f>
        <v>0</v>
      </c>
      <c r="R568">
        <f>(BJ568 - IF(AW568&gt;1, N568*BD568*100.0/(AY568), 0))*(BQ568+BR568)/1000.0</f>
        <v>0</v>
      </c>
      <c r="S568">
        <f>2.0/((1/U568-1/T568)+SIGN(U568)*SQRT((1/U568-1/T568)*(1/U568-1/T568) + 4*BE568/((BE568+1)*(BE568+1))*(2*1/U568*1/T568-1/T568*1/T568)))</f>
        <v>0</v>
      </c>
      <c r="T568">
        <f>IF(LEFT(BF568,1)&lt;&gt;"0",IF(LEFT(BF568,1)="1",3.0,BG568),$D$5+$E$5*(BX568*BQ568/($K$5*1000))+$F$5*(BX568*BQ568/($K$5*1000))*MAX(MIN(BD568,$J$5),$I$5)*MAX(MIN(BD568,$J$5),$I$5)+$G$5*MAX(MIN(BD568,$J$5),$I$5)*(BX568*BQ568/($K$5*1000))+$H$5*(BX568*BQ568/($K$5*1000))*(BX568*BQ568/($K$5*1000)))</f>
        <v>0</v>
      </c>
      <c r="U568">
        <f>L568*(1000-(1000*0.61365*exp(17.502*Y568/(240.97+Y568))/(BQ568+BR568)+BL568)/2)/(1000*0.61365*exp(17.502*Y568/(240.97+Y568))/(BQ568+BR568)-BL568)</f>
        <v>0</v>
      </c>
      <c r="V568">
        <f>1/((BE568+1)/(S568/1.6)+1/(T568/1.37)) + BE568/((BE568+1)/(S568/1.6) + BE568/(T568/1.37))</f>
        <v>0</v>
      </c>
      <c r="W568">
        <f>(AZ568*BC568)</f>
        <v>0</v>
      </c>
      <c r="X568">
        <f>(BS568+(W568+2*0.95*5.67E-8*(((BS568+$B$7)+273)^4-(BS568+273)^4)-44100*L568)/(1.84*29.3*T568+8*0.95*5.67E-8*(BS568+273)^3))</f>
        <v>0</v>
      </c>
      <c r="Y568">
        <f>($C$7*BT568+$D$7*BU568+$E$7*X568)</f>
        <v>0</v>
      </c>
      <c r="Z568">
        <f>0.61365*exp(17.502*Y568/(240.97+Y568))</f>
        <v>0</v>
      </c>
      <c r="AA568">
        <f>(AB568/AC568*100)</f>
        <v>0</v>
      </c>
      <c r="AB568">
        <f>BL568*(BQ568+BR568)/1000</f>
        <v>0</v>
      </c>
      <c r="AC568">
        <f>0.61365*exp(17.502*BS568/(240.97+BS568))</f>
        <v>0</v>
      </c>
      <c r="AD568">
        <f>(Z568-BL568*(BQ568+BR568)/1000)</f>
        <v>0</v>
      </c>
      <c r="AE568">
        <f>(-L568*44100)</f>
        <v>0</v>
      </c>
      <c r="AF568">
        <f>2*29.3*T568*0.92*(BS568-Y568)</f>
        <v>0</v>
      </c>
      <c r="AG568">
        <f>2*0.95*5.67E-8*(((BS568+$B$7)+273)^4-(Y568+273)^4)</f>
        <v>0</v>
      </c>
      <c r="AH568">
        <f>W568+AG568+AE568+AF568</f>
        <v>0</v>
      </c>
      <c r="AI568">
        <f>BP568*AW568*(BK568-BJ568*(1000-AW568*BM568)/(1000-AW568*BL568))/(100*BD568)</f>
        <v>0</v>
      </c>
      <c r="AJ568">
        <f>1000*BP568*AW568*(BL568-BM568)/(100*BD568*(1000-AW568*BL568))</f>
        <v>0</v>
      </c>
      <c r="AK568">
        <f>(AL568 - AM568 - BQ568*1E3/(8.314*(BS568+273.15)) * AO568/BP568 * AN568) * BP568/(100*BD568) * (1000 - BM568)/1000</f>
        <v>0</v>
      </c>
      <c r="AL568">
        <v>930.8420274088172</v>
      </c>
      <c r="AM568">
        <v>899.8315272727273</v>
      </c>
      <c r="AN568">
        <v>2.545342503140155</v>
      </c>
      <c r="AO568">
        <v>66.78338051299083</v>
      </c>
      <c r="AP568">
        <f>(AR568 - AQ568 + BQ568*1E3/(8.314*(BS568+273.15)) * AT568/BP568 * AS568) * BP568/(100*BD568) * 1000/(1000 - AR568)</f>
        <v>0</v>
      </c>
      <c r="AQ568">
        <v>14.80067179818641</v>
      </c>
      <c r="AR568">
        <v>16.48761151515152</v>
      </c>
      <c r="AS568">
        <v>-5.385689361063992E-05</v>
      </c>
      <c r="AT568">
        <v>79.57190489218569</v>
      </c>
      <c r="AU568">
        <v>0</v>
      </c>
      <c r="AV568">
        <v>0</v>
      </c>
      <c r="AW568">
        <f>IF(AU568*$H$13&gt;=AY568,1.0,(AY568/(AY568-AU568*$H$13)))</f>
        <v>0</v>
      </c>
      <c r="AX568">
        <f>(AW568-1)*100</f>
        <v>0</v>
      </c>
      <c r="AY568">
        <f>MAX(0,($B$13+$C$13*BX568)/(1+$D$13*BX568)*BQ568/(BS568+273)*$E$13)</f>
        <v>0</v>
      </c>
      <c r="AZ568">
        <f>$B$11*BY568+$C$11*BZ568+$F$11*CK568*(1-CN568)</f>
        <v>0</v>
      </c>
      <c r="BA568">
        <f>AZ568*BB568</f>
        <v>0</v>
      </c>
      <c r="BB568">
        <f>($B$11*$D$9+$C$11*$D$9+$F$11*((CX568+CP568)/MAX(CX568+CP568+CY568, 0.1)*$I$9+CY568/MAX(CX568+CP568+CY568, 0.1)*$J$9))/($B$11+$C$11+$F$11)</f>
        <v>0</v>
      </c>
      <c r="BC568">
        <f>($B$11*$K$9+$C$11*$K$9+$F$11*((CX568+CP568)/MAX(CX568+CP568+CY568, 0.1)*$P$9+CY568/MAX(CX568+CP568+CY568, 0.1)*$Q$9))/($B$11+$C$11+$F$11)</f>
        <v>0</v>
      </c>
      <c r="BD568">
        <v>6</v>
      </c>
      <c r="BE568">
        <v>0.5</v>
      </c>
      <c r="BF568" t="s">
        <v>361</v>
      </c>
      <c r="BG568">
        <v>2</v>
      </c>
      <c r="BH568" t="b">
        <v>1</v>
      </c>
      <c r="BI568">
        <v>1728496137.1</v>
      </c>
      <c r="BJ568">
        <v>867.8167777777776</v>
      </c>
      <c r="BK568">
        <v>904.4871111111111</v>
      </c>
      <c r="BL568">
        <v>16.49488148148148</v>
      </c>
      <c r="BM568">
        <v>14.77751851851852</v>
      </c>
      <c r="BN568">
        <v>876.4622222222222</v>
      </c>
      <c r="BO568">
        <v>16.58516296296296</v>
      </c>
      <c r="BP568">
        <v>600.0062962962962</v>
      </c>
      <c r="BQ568">
        <v>97.53606666666666</v>
      </c>
      <c r="BR568">
        <v>0.1000081592592593</v>
      </c>
      <c r="BS568">
        <v>25.30534074074074</v>
      </c>
      <c r="BT568">
        <v>25.0375962962963</v>
      </c>
      <c r="BU568">
        <v>999.9000000000001</v>
      </c>
      <c r="BV568">
        <v>0</v>
      </c>
      <c r="BW568">
        <v>0</v>
      </c>
      <c r="BX568">
        <v>10003.41444444444</v>
      </c>
      <c r="BY568">
        <v>0</v>
      </c>
      <c r="BZ568">
        <v>92.43423333333331</v>
      </c>
      <c r="CA568">
        <v>-36.6701962962963</v>
      </c>
      <c r="CB568">
        <v>882.3714074074072</v>
      </c>
      <c r="CC568">
        <v>918.053814814815</v>
      </c>
      <c r="CD568">
        <v>1.717357407407407</v>
      </c>
      <c r="CE568">
        <v>904.4871111111111</v>
      </c>
      <c r="CF568">
        <v>14.77751851851852</v>
      </c>
      <c r="CG568">
        <v>1.608845555555555</v>
      </c>
      <c r="CH568">
        <v>1.441342222222222</v>
      </c>
      <c r="CI568">
        <v>14.04378518518518</v>
      </c>
      <c r="CJ568">
        <v>12.35967777777778</v>
      </c>
      <c r="CK568">
        <v>1599.993703703704</v>
      </c>
      <c r="CL568">
        <v>0.6920164444444447</v>
      </c>
      <c r="CM568">
        <v>0.3079835555555555</v>
      </c>
      <c r="CN568">
        <v>0</v>
      </c>
      <c r="CO568">
        <v>2.179533333333334</v>
      </c>
      <c r="CP568">
        <v>0</v>
      </c>
      <c r="CQ568">
        <v>8818.241111111112</v>
      </c>
      <c r="CR568">
        <v>13790.21111111111</v>
      </c>
      <c r="CS568">
        <v>37.375</v>
      </c>
      <c r="CT568">
        <v>38.625</v>
      </c>
      <c r="CU568">
        <v>37.937</v>
      </c>
      <c r="CV568">
        <v>37.062</v>
      </c>
      <c r="CW568">
        <v>36.812</v>
      </c>
      <c r="CX568">
        <v>1107.224814814815</v>
      </c>
      <c r="CY568">
        <v>492.768888888889</v>
      </c>
      <c r="CZ568">
        <v>0</v>
      </c>
      <c r="DA568">
        <v>1728496201.6</v>
      </c>
      <c r="DB568">
        <v>0</v>
      </c>
      <c r="DC568">
        <v>1728490956.5</v>
      </c>
      <c r="DD568" t="s">
        <v>362</v>
      </c>
      <c r="DE568">
        <v>1728490952.5</v>
      </c>
      <c r="DF568">
        <v>1728490956.5</v>
      </c>
      <c r="DG568">
        <v>1</v>
      </c>
      <c r="DH568">
        <v>-0.065</v>
      </c>
      <c r="DI568">
        <v>-0.008</v>
      </c>
      <c r="DJ568">
        <v>-3.246</v>
      </c>
      <c r="DK568">
        <v>-0.091</v>
      </c>
      <c r="DL568">
        <v>52</v>
      </c>
      <c r="DM568">
        <v>15</v>
      </c>
      <c r="DN568">
        <v>0.25</v>
      </c>
      <c r="DO568">
        <v>0.13</v>
      </c>
      <c r="DP568">
        <v>-36.71324634146342</v>
      </c>
      <c r="DQ568">
        <v>0.1797804878048453</v>
      </c>
      <c r="DR568">
        <v>0.1678034449740282</v>
      </c>
      <c r="DS568">
        <v>0</v>
      </c>
      <c r="DT568">
        <v>1.734117073170732</v>
      </c>
      <c r="DU568">
        <v>-0.2929925435540052</v>
      </c>
      <c r="DV568">
        <v>0.0298726195087026</v>
      </c>
      <c r="DW568">
        <v>0</v>
      </c>
      <c r="DX568">
        <v>0</v>
      </c>
      <c r="DY568">
        <v>2</v>
      </c>
      <c r="DZ568" t="s">
        <v>386</v>
      </c>
      <c r="EA568">
        <v>3.22951</v>
      </c>
      <c r="EB568">
        <v>2.70439</v>
      </c>
      <c r="EC568">
        <v>0.172478</v>
      </c>
      <c r="ED568">
        <v>0.176458</v>
      </c>
      <c r="EE568">
        <v>0.0854157</v>
      </c>
      <c r="EF568">
        <v>0.07920919999999999</v>
      </c>
      <c r="EG568">
        <v>27109.3</v>
      </c>
      <c r="EH568">
        <v>26262.9</v>
      </c>
      <c r="EI568">
        <v>31382.9</v>
      </c>
      <c r="EJ568">
        <v>30243.2</v>
      </c>
      <c r="EK568">
        <v>38452</v>
      </c>
      <c r="EL568">
        <v>36826</v>
      </c>
      <c r="EM568">
        <v>43986.3</v>
      </c>
      <c r="EN568">
        <v>42230.1</v>
      </c>
      <c r="EO568">
        <v>2.10407</v>
      </c>
      <c r="EP568">
        <v>1.82927</v>
      </c>
      <c r="EQ568">
        <v>0.0135042</v>
      </c>
      <c r="ER568">
        <v>0</v>
      </c>
      <c r="ES568">
        <v>24.8215</v>
      </c>
      <c r="ET568">
        <v>999.9</v>
      </c>
      <c r="EU568">
        <v>70</v>
      </c>
      <c r="EV568">
        <v>26.7</v>
      </c>
      <c r="EW568">
        <v>25.2367</v>
      </c>
      <c r="EX568">
        <v>61.0201</v>
      </c>
      <c r="EY568">
        <v>24.2668</v>
      </c>
      <c r="EZ568">
        <v>1</v>
      </c>
      <c r="FA568">
        <v>0.0905869</v>
      </c>
      <c r="FB568">
        <v>2.77698</v>
      </c>
      <c r="FC568">
        <v>20.1772</v>
      </c>
      <c r="FD568">
        <v>5.21564</v>
      </c>
      <c r="FE568">
        <v>11.998</v>
      </c>
      <c r="FF568">
        <v>4.96365</v>
      </c>
      <c r="FG568">
        <v>3.2957</v>
      </c>
      <c r="FH568">
        <v>9999</v>
      </c>
      <c r="FI568">
        <v>9999</v>
      </c>
      <c r="FJ568">
        <v>9999</v>
      </c>
      <c r="FK568">
        <v>149.4</v>
      </c>
      <c r="FL568">
        <v>4.97098</v>
      </c>
      <c r="FM568">
        <v>1.86769</v>
      </c>
      <c r="FN568">
        <v>1.85908</v>
      </c>
      <c r="FO568">
        <v>1.86522</v>
      </c>
      <c r="FP568">
        <v>1.86311</v>
      </c>
      <c r="FQ568">
        <v>1.86447</v>
      </c>
      <c r="FR568">
        <v>1.85989</v>
      </c>
      <c r="FS568">
        <v>1.86402</v>
      </c>
      <c r="FT568">
        <v>0</v>
      </c>
      <c r="FU568">
        <v>0</v>
      </c>
      <c r="FV568">
        <v>0</v>
      </c>
      <c r="FW568">
        <v>0</v>
      </c>
      <c r="FX568" t="s">
        <v>364</v>
      </c>
      <c r="FY568" t="s">
        <v>365</v>
      </c>
      <c r="FZ568" t="s">
        <v>366</v>
      </c>
      <c r="GA568" t="s">
        <v>366</v>
      </c>
      <c r="GB568" t="s">
        <v>366</v>
      </c>
      <c r="GC568" t="s">
        <v>366</v>
      </c>
      <c r="GD568">
        <v>0</v>
      </c>
      <c r="GE568">
        <v>100</v>
      </c>
      <c r="GF568">
        <v>100</v>
      </c>
      <c r="GG568">
        <v>-8.759</v>
      </c>
      <c r="GH568">
        <v>-0.09030000000000001</v>
      </c>
      <c r="GI568">
        <v>-2.868309889394353</v>
      </c>
      <c r="GJ568">
        <v>-0.006773961979547998</v>
      </c>
      <c r="GK568">
        <v>-8.296070481250098E-08</v>
      </c>
      <c r="GL568">
        <v>3.322967193956903E-10</v>
      </c>
      <c r="GM568">
        <v>-0.07871069313407227</v>
      </c>
      <c r="GN568">
        <v>-0.00208336341840114</v>
      </c>
      <c r="GO568">
        <v>8.801746095907445E-05</v>
      </c>
      <c r="GP568">
        <v>-2.677693255255651E-07</v>
      </c>
      <c r="GQ568">
        <v>3</v>
      </c>
      <c r="GR568">
        <v>2052</v>
      </c>
      <c r="GS568">
        <v>2</v>
      </c>
      <c r="GT568">
        <v>18</v>
      </c>
      <c r="GU568">
        <v>86.5</v>
      </c>
      <c r="GV568">
        <v>86.5</v>
      </c>
      <c r="GW568">
        <v>2.13623</v>
      </c>
      <c r="GX568">
        <v>2.38281</v>
      </c>
      <c r="GY568">
        <v>1.44897</v>
      </c>
      <c r="GZ568">
        <v>2.32178</v>
      </c>
      <c r="HA568">
        <v>1.55151</v>
      </c>
      <c r="HB568">
        <v>2.25098</v>
      </c>
      <c r="HC568">
        <v>32.4654</v>
      </c>
      <c r="HD568">
        <v>14.1145</v>
      </c>
      <c r="HE568">
        <v>18</v>
      </c>
      <c r="HF568">
        <v>595.8579999999999</v>
      </c>
      <c r="HG568">
        <v>422.68</v>
      </c>
      <c r="HH568">
        <v>21.0969</v>
      </c>
      <c r="HI568">
        <v>28.0683</v>
      </c>
      <c r="HJ568">
        <v>30.0008</v>
      </c>
      <c r="HK568">
        <v>28.0083</v>
      </c>
      <c r="HL568">
        <v>27.9395</v>
      </c>
      <c r="HM568">
        <v>42.7909</v>
      </c>
      <c r="HN568">
        <v>48.2445</v>
      </c>
      <c r="HO568">
        <v>0</v>
      </c>
      <c r="HP568">
        <v>21.0773</v>
      </c>
      <c r="HQ568">
        <v>937.853</v>
      </c>
      <c r="HR568">
        <v>14.9232</v>
      </c>
      <c r="HS568">
        <v>99.5977</v>
      </c>
      <c r="HT568">
        <v>100.91</v>
      </c>
    </row>
    <row r="569" spans="1:228">
      <c r="A569">
        <v>553</v>
      </c>
      <c r="B569">
        <v>1728496149.6</v>
      </c>
      <c r="C569">
        <v>5212.099999904633</v>
      </c>
      <c r="D569" t="s">
        <v>1477</v>
      </c>
      <c r="E569" t="s">
        <v>1478</v>
      </c>
      <c r="F569">
        <v>5</v>
      </c>
      <c r="G569" t="s">
        <v>357</v>
      </c>
      <c r="H569" t="s">
        <v>1090</v>
      </c>
      <c r="I569" t="s">
        <v>359</v>
      </c>
      <c r="J569" t="s">
        <v>1330</v>
      </c>
      <c r="K569">
        <v>1728496141.814285</v>
      </c>
      <c r="L569">
        <f>(M569)/1000</f>
        <v>0</v>
      </c>
      <c r="M569">
        <f>IF(BH569, AP569, AJ569)</f>
        <v>0</v>
      </c>
      <c r="N569">
        <f>IF(BH569, AK569, AI569)</f>
        <v>0</v>
      </c>
      <c r="O569">
        <f>BJ569 - IF(AW569&gt;1, N569*BD569*100.0/(AY569), 0)</f>
        <v>0</v>
      </c>
      <c r="P569">
        <f>((V569-L569/2)*O569-N569)/(V569+L569/2)</f>
        <v>0</v>
      </c>
      <c r="Q569">
        <f>P569*(BQ569+BR569)/1000.0</f>
        <v>0</v>
      </c>
      <c r="R569">
        <f>(BJ569 - IF(AW569&gt;1, N569*BD569*100.0/(AY569), 0))*(BQ569+BR569)/1000.0</f>
        <v>0</v>
      </c>
      <c r="S569">
        <f>2.0/((1/U569-1/T569)+SIGN(U569)*SQRT((1/U569-1/T569)*(1/U569-1/T569) + 4*BE569/((BE569+1)*(BE569+1))*(2*1/U569*1/T569-1/T569*1/T569)))</f>
        <v>0</v>
      </c>
      <c r="T569">
        <f>IF(LEFT(BF569,1)&lt;&gt;"0",IF(LEFT(BF569,1)="1",3.0,BG569),$D$5+$E$5*(BX569*BQ569/($K$5*1000))+$F$5*(BX569*BQ569/($K$5*1000))*MAX(MIN(BD569,$J$5),$I$5)*MAX(MIN(BD569,$J$5),$I$5)+$G$5*MAX(MIN(BD569,$J$5),$I$5)*(BX569*BQ569/($K$5*1000))+$H$5*(BX569*BQ569/($K$5*1000))*(BX569*BQ569/($K$5*1000)))</f>
        <v>0</v>
      </c>
      <c r="U569">
        <f>L569*(1000-(1000*0.61365*exp(17.502*Y569/(240.97+Y569))/(BQ569+BR569)+BL569)/2)/(1000*0.61365*exp(17.502*Y569/(240.97+Y569))/(BQ569+BR569)-BL569)</f>
        <v>0</v>
      </c>
      <c r="V569">
        <f>1/((BE569+1)/(S569/1.6)+1/(T569/1.37)) + BE569/((BE569+1)/(S569/1.6) + BE569/(T569/1.37))</f>
        <v>0</v>
      </c>
      <c r="W569">
        <f>(AZ569*BC569)</f>
        <v>0</v>
      </c>
      <c r="X569">
        <f>(BS569+(W569+2*0.95*5.67E-8*(((BS569+$B$7)+273)^4-(BS569+273)^4)-44100*L569)/(1.84*29.3*T569+8*0.95*5.67E-8*(BS569+273)^3))</f>
        <v>0</v>
      </c>
      <c r="Y569">
        <f>($C$7*BT569+$D$7*BU569+$E$7*X569)</f>
        <v>0</v>
      </c>
      <c r="Z569">
        <f>0.61365*exp(17.502*Y569/(240.97+Y569))</f>
        <v>0</v>
      </c>
      <c r="AA569">
        <f>(AB569/AC569*100)</f>
        <v>0</v>
      </c>
      <c r="AB569">
        <f>BL569*(BQ569+BR569)/1000</f>
        <v>0</v>
      </c>
      <c r="AC569">
        <f>0.61365*exp(17.502*BS569/(240.97+BS569))</f>
        <v>0</v>
      </c>
      <c r="AD569">
        <f>(Z569-BL569*(BQ569+BR569)/1000)</f>
        <v>0</v>
      </c>
      <c r="AE569">
        <f>(-L569*44100)</f>
        <v>0</v>
      </c>
      <c r="AF569">
        <f>2*29.3*T569*0.92*(BS569-Y569)</f>
        <v>0</v>
      </c>
      <c r="AG569">
        <f>2*0.95*5.67E-8*(((BS569+$B$7)+273)^4-(Y569+273)^4)</f>
        <v>0</v>
      </c>
      <c r="AH569">
        <f>W569+AG569+AE569+AF569</f>
        <v>0</v>
      </c>
      <c r="AI569">
        <f>BP569*AW569*(BK569-BJ569*(1000-AW569*BM569)/(1000-AW569*BL569))/(100*BD569)</f>
        <v>0</v>
      </c>
      <c r="AJ569">
        <f>1000*BP569*AW569*(BL569-BM569)/(100*BD569*(1000-AW569*BL569))</f>
        <v>0</v>
      </c>
      <c r="AK569">
        <f>(AL569 - AM569 - BQ569*1E3/(8.314*(BS569+273.15)) * AO569/BP569 * AN569) * BP569/(100*BD569) * (1000 - BM569)/1000</f>
        <v>0</v>
      </c>
      <c r="AL569">
        <v>943.5563196782207</v>
      </c>
      <c r="AM569">
        <v>912.4389575757581</v>
      </c>
      <c r="AN569">
        <v>2.505679561186771</v>
      </c>
      <c r="AO569">
        <v>66.78338051299083</v>
      </c>
      <c r="AP569">
        <f>(AR569 - AQ569 + BQ569*1E3/(8.314*(BS569+273.15)) * AT569/BP569 * AS569) * BP569/(100*BD569) * 1000/(1000 - AR569)</f>
        <v>0</v>
      </c>
      <c r="AQ569">
        <v>14.83376688183925</v>
      </c>
      <c r="AR569">
        <v>16.49376303030303</v>
      </c>
      <c r="AS569">
        <v>5.23651938403416E-05</v>
      </c>
      <c r="AT569">
        <v>79.57190489218569</v>
      </c>
      <c r="AU569">
        <v>0</v>
      </c>
      <c r="AV569">
        <v>0</v>
      </c>
      <c r="AW569">
        <f>IF(AU569*$H$13&gt;=AY569,1.0,(AY569/(AY569-AU569*$H$13)))</f>
        <v>0</v>
      </c>
      <c r="AX569">
        <f>(AW569-1)*100</f>
        <v>0</v>
      </c>
      <c r="AY569">
        <f>MAX(0,($B$13+$C$13*BX569)/(1+$D$13*BX569)*BQ569/(BS569+273)*$E$13)</f>
        <v>0</v>
      </c>
      <c r="AZ569">
        <f>$B$11*BY569+$C$11*BZ569+$F$11*CK569*(1-CN569)</f>
        <v>0</v>
      </c>
      <c r="BA569">
        <f>AZ569*BB569</f>
        <v>0</v>
      </c>
      <c r="BB569">
        <f>($B$11*$D$9+$C$11*$D$9+$F$11*((CX569+CP569)/MAX(CX569+CP569+CY569, 0.1)*$I$9+CY569/MAX(CX569+CP569+CY569, 0.1)*$J$9))/($B$11+$C$11+$F$11)</f>
        <v>0</v>
      </c>
      <c r="BC569">
        <f>($B$11*$K$9+$C$11*$K$9+$F$11*((CX569+CP569)/MAX(CX569+CP569+CY569, 0.1)*$P$9+CY569/MAX(CX569+CP569+CY569, 0.1)*$Q$9))/($B$11+$C$11+$F$11)</f>
        <v>0</v>
      </c>
      <c r="BD569">
        <v>6</v>
      </c>
      <c r="BE569">
        <v>0.5</v>
      </c>
      <c r="BF569" t="s">
        <v>361</v>
      </c>
      <c r="BG569">
        <v>2</v>
      </c>
      <c r="BH569" t="b">
        <v>1</v>
      </c>
      <c r="BI569">
        <v>1728496141.814285</v>
      </c>
      <c r="BJ569">
        <v>879.3901785714287</v>
      </c>
      <c r="BK569">
        <v>916.1700714285714</v>
      </c>
      <c r="BL569">
        <v>16.49117857142857</v>
      </c>
      <c r="BM569">
        <v>14.804</v>
      </c>
      <c r="BN569">
        <v>888.1071428571429</v>
      </c>
      <c r="BO569">
        <v>16.58146071428571</v>
      </c>
      <c r="BP569">
        <v>599.9990357142858</v>
      </c>
      <c r="BQ569">
        <v>97.53629285714285</v>
      </c>
      <c r="BR569">
        <v>0.1000156285714286</v>
      </c>
      <c r="BS569">
        <v>25.30314642857143</v>
      </c>
      <c r="BT569">
        <v>25.04395714285714</v>
      </c>
      <c r="BU569">
        <v>999.9000000000002</v>
      </c>
      <c r="BV569">
        <v>0</v>
      </c>
      <c r="BW569">
        <v>0</v>
      </c>
      <c r="BX569">
        <v>10003.20678571429</v>
      </c>
      <c r="BY569">
        <v>0</v>
      </c>
      <c r="BZ569">
        <v>92.6436892857143</v>
      </c>
      <c r="CA569">
        <v>-36.77974999999999</v>
      </c>
      <c r="CB569">
        <v>894.1355357142858</v>
      </c>
      <c r="CC569">
        <v>929.9371428571428</v>
      </c>
      <c r="CD569">
        <v>1.687174285714286</v>
      </c>
      <c r="CE569">
        <v>916.1700714285714</v>
      </c>
      <c r="CF569">
        <v>14.804</v>
      </c>
      <c r="CG569">
        <v>1.6084875</v>
      </c>
      <c r="CH569">
        <v>1.443927857142857</v>
      </c>
      <c r="CI569">
        <v>14.04035714285714</v>
      </c>
      <c r="CJ569">
        <v>12.38694285714286</v>
      </c>
      <c r="CK569">
        <v>1599.994642857143</v>
      </c>
      <c r="CL569">
        <v>0.6920135714285716</v>
      </c>
      <c r="CM569">
        <v>0.3079864285714286</v>
      </c>
      <c r="CN569">
        <v>0</v>
      </c>
      <c r="CO569">
        <v>2.181282142857143</v>
      </c>
      <c r="CP569">
        <v>0</v>
      </c>
      <c r="CQ569">
        <v>8822.103928571429</v>
      </c>
      <c r="CR569">
        <v>13790.20357142857</v>
      </c>
      <c r="CS569">
        <v>37.375</v>
      </c>
      <c r="CT569">
        <v>38.625</v>
      </c>
      <c r="CU569">
        <v>37.937</v>
      </c>
      <c r="CV569">
        <v>37.062</v>
      </c>
      <c r="CW569">
        <v>36.812</v>
      </c>
      <c r="CX569">
        <v>1107.219642857143</v>
      </c>
      <c r="CY569">
        <v>492.7750000000001</v>
      </c>
      <c r="CZ569">
        <v>0</v>
      </c>
      <c r="DA569">
        <v>1728496206.4</v>
      </c>
      <c r="DB569">
        <v>0</v>
      </c>
      <c r="DC569">
        <v>1728490956.5</v>
      </c>
      <c r="DD569" t="s">
        <v>362</v>
      </c>
      <c r="DE569">
        <v>1728490952.5</v>
      </c>
      <c r="DF569">
        <v>1728490956.5</v>
      </c>
      <c r="DG569">
        <v>1</v>
      </c>
      <c r="DH569">
        <v>-0.065</v>
      </c>
      <c r="DI569">
        <v>-0.008</v>
      </c>
      <c r="DJ569">
        <v>-3.246</v>
      </c>
      <c r="DK569">
        <v>-0.091</v>
      </c>
      <c r="DL569">
        <v>52</v>
      </c>
      <c r="DM569">
        <v>15</v>
      </c>
      <c r="DN569">
        <v>0.25</v>
      </c>
      <c r="DO569">
        <v>0.13</v>
      </c>
      <c r="DP569">
        <v>-36.71780731707317</v>
      </c>
      <c r="DQ569">
        <v>-1.378440418118485</v>
      </c>
      <c r="DR569">
        <v>0.1709306426028021</v>
      </c>
      <c r="DS569">
        <v>0</v>
      </c>
      <c r="DT569">
        <v>1.706300731707317</v>
      </c>
      <c r="DU569">
        <v>-0.3760365156794461</v>
      </c>
      <c r="DV569">
        <v>0.03789383130120412</v>
      </c>
      <c r="DW569">
        <v>0</v>
      </c>
      <c r="DX569">
        <v>0</v>
      </c>
      <c r="DY569">
        <v>2</v>
      </c>
      <c r="DZ569" t="s">
        <v>386</v>
      </c>
      <c r="EA569">
        <v>3.22958</v>
      </c>
      <c r="EB569">
        <v>2.70442</v>
      </c>
      <c r="EC569">
        <v>0.174049</v>
      </c>
      <c r="ED569">
        <v>0.178012</v>
      </c>
      <c r="EE569">
        <v>0.08544300000000001</v>
      </c>
      <c r="EF569">
        <v>0.07944279999999999</v>
      </c>
      <c r="EG569">
        <v>27058</v>
      </c>
      <c r="EH569">
        <v>26213.1</v>
      </c>
      <c r="EI569">
        <v>31383.2</v>
      </c>
      <c r="EJ569">
        <v>30243</v>
      </c>
      <c r="EK569">
        <v>38451.1</v>
      </c>
      <c r="EL569">
        <v>36816.5</v>
      </c>
      <c r="EM569">
        <v>43986.6</v>
      </c>
      <c r="EN569">
        <v>42229.9</v>
      </c>
      <c r="EO569">
        <v>2.1039</v>
      </c>
      <c r="EP569">
        <v>1.82943</v>
      </c>
      <c r="EQ569">
        <v>0.0134557</v>
      </c>
      <c r="ER569">
        <v>0</v>
      </c>
      <c r="ES569">
        <v>24.8268</v>
      </c>
      <c r="ET569">
        <v>999.9</v>
      </c>
      <c r="EU569">
        <v>70</v>
      </c>
      <c r="EV569">
        <v>26.7</v>
      </c>
      <c r="EW569">
        <v>25.238</v>
      </c>
      <c r="EX569">
        <v>60.82</v>
      </c>
      <c r="EY569">
        <v>24.2468</v>
      </c>
      <c r="EZ569">
        <v>1</v>
      </c>
      <c r="FA569">
        <v>0.0911814</v>
      </c>
      <c r="FB569">
        <v>2.82939</v>
      </c>
      <c r="FC569">
        <v>20.1763</v>
      </c>
      <c r="FD569">
        <v>5.21579</v>
      </c>
      <c r="FE569">
        <v>11.998</v>
      </c>
      <c r="FF569">
        <v>4.96335</v>
      </c>
      <c r="FG569">
        <v>3.29563</v>
      </c>
      <c r="FH569">
        <v>9999</v>
      </c>
      <c r="FI569">
        <v>9999</v>
      </c>
      <c r="FJ569">
        <v>9999</v>
      </c>
      <c r="FK569">
        <v>149.4</v>
      </c>
      <c r="FL569">
        <v>4.97097</v>
      </c>
      <c r="FM569">
        <v>1.86769</v>
      </c>
      <c r="FN569">
        <v>1.85909</v>
      </c>
      <c r="FO569">
        <v>1.86522</v>
      </c>
      <c r="FP569">
        <v>1.8631</v>
      </c>
      <c r="FQ569">
        <v>1.86447</v>
      </c>
      <c r="FR569">
        <v>1.85989</v>
      </c>
      <c r="FS569">
        <v>1.86402</v>
      </c>
      <c r="FT569">
        <v>0</v>
      </c>
      <c r="FU569">
        <v>0</v>
      </c>
      <c r="FV569">
        <v>0</v>
      </c>
      <c r="FW569">
        <v>0</v>
      </c>
      <c r="FX569" t="s">
        <v>364</v>
      </c>
      <c r="FY569" t="s">
        <v>365</v>
      </c>
      <c r="FZ569" t="s">
        <v>366</v>
      </c>
      <c r="GA569" t="s">
        <v>366</v>
      </c>
      <c r="GB569" t="s">
        <v>366</v>
      </c>
      <c r="GC569" t="s">
        <v>366</v>
      </c>
      <c r="GD569">
        <v>0</v>
      </c>
      <c r="GE569">
        <v>100</v>
      </c>
      <c r="GF569">
        <v>100</v>
      </c>
      <c r="GG569">
        <v>-8.835000000000001</v>
      </c>
      <c r="GH569">
        <v>-0.09030000000000001</v>
      </c>
      <c r="GI569">
        <v>-2.868309889394353</v>
      </c>
      <c r="GJ569">
        <v>-0.006773961979547998</v>
      </c>
      <c r="GK569">
        <v>-8.296070481250098E-08</v>
      </c>
      <c r="GL569">
        <v>3.322967193956903E-10</v>
      </c>
      <c r="GM569">
        <v>-0.07871069313407227</v>
      </c>
      <c r="GN569">
        <v>-0.00208336341840114</v>
      </c>
      <c r="GO569">
        <v>8.801746095907445E-05</v>
      </c>
      <c r="GP569">
        <v>-2.677693255255651E-07</v>
      </c>
      <c r="GQ569">
        <v>3</v>
      </c>
      <c r="GR569">
        <v>2052</v>
      </c>
      <c r="GS569">
        <v>2</v>
      </c>
      <c r="GT569">
        <v>18</v>
      </c>
      <c r="GU569">
        <v>86.59999999999999</v>
      </c>
      <c r="GV569">
        <v>86.59999999999999</v>
      </c>
      <c r="GW569">
        <v>2.15698</v>
      </c>
      <c r="GX569">
        <v>2.38403</v>
      </c>
      <c r="GY569">
        <v>1.44775</v>
      </c>
      <c r="GZ569">
        <v>2.32178</v>
      </c>
      <c r="HA569">
        <v>1.55151</v>
      </c>
      <c r="HB569">
        <v>2.27173</v>
      </c>
      <c r="HC569">
        <v>32.4875</v>
      </c>
      <c r="HD569">
        <v>14.1233</v>
      </c>
      <c r="HE569">
        <v>18</v>
      </c>
      <c r="HF569">
        <v>595.811</v>
      </c>
      <c r="HG569">
        <v>422.823</v>
      </c>
      <c r="HH569">
        <v>21.0537</v>
      </c>
      <c r="HI569">
        <v>28.0754</v>
      </c>
      <c r="HJ569">
        <v>30.0008</v>
      </c>
      <c r="HK569">
        <v>28.0159</v>
      </c>
      <c r="HL569">
        <v>27.9471</v>
      </c>
      <c r="HM569">
        <v>43.2811</v>
      </c>
      <c r="HN569">
        <v>47.9634</v>
      </c>
      <c r="HO569">
        <v>0</v>
      </c>
      <c r="HP569">
        <v>21.0337</v>
      </c>
      <c r="HQ569">
        <v>952.913</v>
      </c>
      <c r="HR569">
        <v>14.9469</v>
      </c>
      <c r="HS569">
        <v>99.5985</v>
      </c>
      <c r="HT569">
        <v>100.91</v>
      </c>
    </row>
    <row r="570" spans="1:228">
      <c r="A570">
        <v>554</v>
      </c>
      <c r="B570">
        <v>1728496154.6</v>
      </c>
      <c r="C570">
        <v>5217.099999904633</v>
      </c>
      <c r="D570" t="s">
        <v>1479</v>
      </c>
      <c r="E570" t="s">
        <v>1480</v>
      </c>
      <c r="F570">
        <v>5</v>
      </c>
      <c r="G570" t="s">
        <v>357</v>
      </c>
      <c r="H570" t="s">
        <v>1090</v>
      </c>
      <c r="I570" t="s">
        <v>359</v>
      </c>
      <c r="J570" t="s">
        <v>1330</v>
      </c>
      <c r="K570">
        <v>1728496147.1</v>
      </c>
      <c r="L570">
        <f>(M570)/1000</f>
        <v>0</v>
      </c>
      <c r="M570">
        <f>IF(BH570, AP570, AJ570)</f>
        <v>0</v>
      </c>
      <c r="N570">
        <f>IF(BH570, AK570, AI570)</f>
        <v>0</v>
      </c>
      <c r="O570">
        <f>BJ570 - IF(AW570&gt;1, N570*BD570*100.0/(AY570), 0)</f>
        <v>0</v>
      </c>
      <c r="P570">
        <f>((V570-L570/2)*O570-N570)/(V570+L570/2)</f>
        <v>0</v>
      </c>
      <c r="Q570">
        <f>P570*(BQ570+BR570)/1000.0</f>
        <v>0</v>
      </c>
      <c r="R570">
        <f>(BJ570 - IF(AW570&gt;1, N570*BD570*100.0/(AY570), 0))*(BQ570+BR570)/1000.0</f>
        <v>0</v>
      </c>
      <c r="S570">
        <f>2.0/((1/U570-1/T570)+SIGN(U570)*SQRT((1/U570-1/T570)*(1/U570-1/T570) + 4*BE570/((BE570+1)*(BE570+1))*(2*1/U570*1/T570-1/T570*1/T570)))</f>
        <v>0</v>
      </c>
      <c r="T570">
        <f>IF(LEFT(BF570,1)&lt;&gt;"0",IF(LEFT(BF570,1)="1",3.0,BG570),$D$5+$E$5*(BX570*BQ570/($K$5*1000))+$F$5*(BX570*BQ570/($K$5*1000))*MAX(MIN(BD570,$J$5),$I$5)*MAX(MIN(BD570,$J$5),$I$5)+$G$5*MAX(MIN(BD570,$J$5),$I$5)*(BX570*BQ570/($K$5*1000))+$H$5*(BX570*BQ570/($K$5*1000))*(BX570*BQ570/($K$5*1000)))</f>
        <v>0</v>
      </c>
      <c r="U570">
        <f>L570*(1000-(1000*0.61365*exp(17.502*Y570/(240.97+Y570))/(BQ570+BR570)+BL570)/2)/(1000*0.61365*exp(17.502*Y570/(240.97+Y570))/(BQ570+BR570)-BL570)</f>
        <v>0</v>
      </c>
      <c r="V570">
        <f>1/((BE570+1)/(S570/1.6)+1/(T570/1.37)) + BE570/((BE570+1)/(S570/1.6) + BE570/(T570/1.37))</f>
        <v>0</v>
      </c>
      <c r="W570">
        <f>(AZ570*BC570)</f>
        <v>0</v>
      </c>
      <c r="X570">
        <f>(BS570+(W570+2*0.95*5.67E-8*(((BS570+$B$7)+273)^4-(BS570+273)^4)-44100*L570)/(1.84*29.3*T570+8*0.95*5.67E-8*(BS570+273)^3))</f>
        <v>0</v>
      </c>
      <c r="Y570">
        <f>($C$7*BT570+$D$7*BU570+$E$7*X570)</f>
        <v>0</v>
      </c>
      <c r="Z570">
        <f>0.61365*exp(17.502*Y570/(240.97+Y570))</f>
        <v>0</v>
      </c>
      <c r="AA570">
        <f>(AB570/AC570*100)</f>
        <v>0</v>
      </c>
      <c r="AB570">
        <f>BL570*(BQ570+BR570)/1000</f>
        <v>0</v>
      </c>
      <c r="AC570">
        <f>0.61365*exp(17.502*BS570/(240.97+BS570))</f>
        <v>0</v>
      </c>
      <c r="AD570">
        <f>(Z570-BL570*(BQ570+BR570)/1000)</f>
        <v>0</v>
      </c>
      <c r="AE570">
        <f>(-L570*44100)</f>
        <v>0</v>
      </c>
      <c r="AF570">
        <f>2*29.3*T570*0.92*(BS570-Y570)</f>
        <v>0</v>
      </c>
      <c r="AG570">
        <f>2*0.95*5.67E-8*(((BS570+$B$7)+273)^4-(Y570+273)^4)</f>
        <v>0</v>
      </c>
      <c r="AH570">
        <f>W570+AG570+AE570+AF570</f>
        <v>0</v>
      </c>
      <c r="AI570">
        <f>BP570*AW570*(BK570-BJ570*(1000-AW570*BM570)/(1000-AW570*BL570))/(100*BD570)</f>
        <v>0</v>
      </c>
      <c r="AJ570">
        <f>1000*BP570*AW570*(BL570-BM570)/(100*BD570*(1000-AW570*BL570))</f>
        <v>0</v>
      </c>
      <c r="AK570">
        <f>(AL570 - AM570 - BQ570*1E3/(8.314*(BS570+273.15)) * AO570/BP570 * AN570) * BP570/(100*BD570) * (1000 - BM570)/1000</f>
        <v>0</v>
      </c>
      <c r="AL570">
        <v>956.5667535617049</v>
      </c>
      <c r="AM570">
        <v>925.2621333333328</v>
      </c>
      <c r="AN570">
        <v>2.573923062964143</v>
      </c>
      <c r="AO570">
        <v>66.78338051299083</v>
      </c>
      <c r="AP570">
        <f>(AR570 - AQ570 + BQ570*1E3/(8.314*(BS570+273.15)) * AT570/BP570 * AS570) * BP570/(100*BD570) * 1000/(1000 - AR570)</f>
        <v>0</v>
      </c>
      <c r="AQ570">
        <v>14.92896208672972</v>
      </c>
      <c r="AR570">
        <v>16.52185878787879</v>
      </c>
      <c r="AS570">
        <v>0.005870560332277578</v>
      </c>
      <c r="AT570">
        <v>79.57190489218569</v>
      </c>
      <c r="AU570">
        <v>0</v>
      </c>
      <c r="AV570">
        <v>0</v>
      </c>
      <c r="AW570">
        <f>IF(AU570*$H$13&gt;=AY570,1.0,(AY570/(AY570-AU570*$H$13)))</f>
        <v>0</v>
      </c>
      <c r="AX570">
        <f>(AW570-1)*100</f>
        <v>0</v>
      </c>
      <c r="AY570">
        <f>MAX(0,($B$13+$C$13*BX570)/(1+$D$13*BX570)*BQ570/(BS570+273)*$E$13)</f>
        <v>0</v>
      </c>
      <c r="AZ570">
        <f>$B$11*BY570+$C$11*BZ570+$F$11*CK570*(1-CN570)</f>
        <v>0</v>
      </c>
      <c r="BA570">
        <f>AZ570*BB570</f>
        <v>0</v>
      </c>
      <c r="BB570">
        <f>($B$11*$D$9+$C$11*$D$9+$F$11*((CX570+CP570)/MAX(CX570+CP570+CY570, 0.1)*$I$9+CY570/MAX(CX570+CP570+CY570, 0.1)*$J$9))/($B$11+$C$11+$F$11)</f>
        <v>0</v>
      </c>
      <c r="BC570">
        <f>($B$11*$K$9+$C$11*$K$9+$F$11*((CX570+CP570)/MAX(CX570+CP570+CY570, 0.1)*$P$9+CY570/MAX(CX570+CP570+CY570, 0.1)*$Q$9))/($B$11+$C$11+$F$11)</f>
        <v>0</v>
      </c>
      <c r="BD570">
        <v>6</v>
      </c>
      <c r="BE570">
        <v>0.5</v>
      </c>
      <c r="BF570" t="s">
        <v>361</v>
      </c>
      <c r="BG570">
        <v>2</v>
      </c>
      <c r="BH570" t="b">
        <v>1</v>
      </c>
      <c r="BI570">
        <v>1728496147.1</v>
      </c>
      <c r="BJ570">
        <v>892.4595925925927</v>
      </c>
      <c r="BK570">
        <v>929.4364444444445</v>
      </c>
      <c r="BL570">
        <v>16.49565555555555</v>
      </c>
      <c r="BM570">
        <v>14.85907037037037</v>
      </c>
      <c r="BN570">
        <v>901.2570370370371</v>
      </c>
      <c r="BO570">
        <v>16.58592592592592</v>
      </c>
      <c r="BP570">
        <v>600.0084444444445</v>
      </c>
      <c r="BQ570">
        <v>97.53691481481482</v>
      </c>
      <c r="BR570">
        <v>0.09995401111111112</v>
      </c>
      <c r="BS570">
        <v>25.30038148148148</v>
      </c>
      <c r="BT570">
        <v>25.04594074074074</v>
      </c>
      <c r="BU570">
        <v>999.9000000000001</v>
      </c>
      <c r="BV570">
        <v>0</v>
      </c>
      <c r="BW570">
        <v>0</v>
      </c>
      <c r="BX570">
        <v>10007.51592592593</v>
      </c>
      <c r="BY570">
        <v>0</v>
      </c>
      <c r="BZ570">
        <v>92.90713333333332</v>
      </c>
      <c r="CA570">
        <v>-36.97671481481481</v>
      </c>
      <c r="CB570">
        <v>907.4283703703703</v>
      </c>
      <c r="CC570">
        <v>943.4558518518518</v>
      </c>
      <c r="CD570">
        <v>1.636581111111111</v>
      </c>
      <c r="CE570">
        <v>929.4364444444445</v>
      </c>
      <c r="CF570">
        <v>14.85907037037037</v>
      </c>
      <c r="CG570">
        <v>1.608934074074074</v>
      </c>
      <c r="CH570">
        <v>1.449308518518518</v>
      </c>
      <c r="CI570">
        <v>14.04462962962963</v>
      </c>
      <c r="CJ570">
        <v>12.44351111111111</v>
      </c>
      <c r="CK570">
        <v>1599.994444444444</v>
      </c>
      <c r="CL570">
        <v>0.6920111111111112</v>
      </c>
      <c r="CM570">
        <v>0.3079888888888889</v>
      </c>
      <c r="CN570">
        <v>0</v>
      </c>
      <c r="CO570">
        <v>2.175688888888889</v>
      </c>
      <c r="CP570">
        <v>0</v>
      </c>
      <c r="CQ570">
        <v>8825.812592592592</v>
      </c>
      <c r="CR570">
        <v>13790.19259259259</v>
      </c>
      <c r="CS570">
        <v>37.375</v>
      </c>
      <c r="CT570">
        <v>38.625</v>
      </c>
      <c r="CU570">
        <v>37.937</v>
      </c>
      <c r="CV570">
        <v>37.062</v>
      </c>
      <c r="CW570">
        <v>36.812</v>
      </c>
      <c r="CX570">
        <v>1107.214814814815</v>
      </c>
      <c r="CY570">
        <v>492.7796296296297</v>
      </c>
      <c r="CZ570">
        <v>0</v>
      </c>
      <c r="DA570">
        <v>1728496211.2</v>
      </c>
      <c r="DB570">
        <v>0</v>
      </c>
      <c r="DC570">
        <v>1728490956.5</v>
      </c>
      <c r="DD570" t="s">
        <v>362</v>
      </c>
      <c r="DE570">
        <v>1728490952.5</v>
      </c>
      <c r="DF570">
        <v>1728490956.5</v>
      </c>
      <c r="DG570">
        <v>1</v>
      </c>
      <c r="DH570">
        <v>-0.065</v>
      </c>
      <c r="DI570">
        <v>-0.008</v>
      </c>
      <c r="DJ570">
        <v>-3.246</v>
      </c>
      <c r="DK570">
        <v>-0.091</v>
      </c>
      <c r="DL570">
        <v>52</v>
      </c>
      <c r="DM570">
        <v>15</v>
      </c>
      <c r="DN570">
        <v>0.25</v>
      </c>
      <c r="DO570">
        <v>0.13</v>
      </c>
      <c r="DP570">
        <v>-36.87117500000001</v>
      </c>
      <c r="DQ570">
        <v>-2.119891181988615</v>
      </c>
      <c r="DR570">
        <v>0.2144186486176052</v>
      </c>
      <c r="DS570">
        <v>0</v>
      </c>
      <c r="DT570">
        <v>1.66087875</v>
      </c>
      <c r="DU570">
        <v>-0.5563241651031963</v>
      </c>
      <c r="DV570">
        <v>0.05449711915264422</v>
      </c>
      <c r="DW570">
        <v>0</v>
      </c>
      <c r="DX570">
        <v>0</v>
      </c>
      <c r="DY570">
        <v>2</v>
      </c>
      <c r="DZ570" t="s">
        <v>386</v>
      </c>
      <c r="EA570">
        <v>3.22956</v>
      </c>
      <c r="EB570">
        <v>2.70438</v>
      </c>
      <c r="EC570">
        <v>0.175629</v>
      </c>
      <c r="ED570">
        <v>0.179578</v>
      </c>
      <c r="EE570">
        <v>0.08555169999999999</v>
      </c>
      <c r="EF570">
        <v>0.0796757</v>
      </c>
      <c r="EG570">
        <v>27006</v>
      </c>
      <c r="EH570">
        <v>26163</v>
      </c>
      <c r="EI570">
        <v>31382.8</v>
      </c>
      <c r="EJ570">
        <v>30242.8</v>
      </c>
      <c r="EK570">
        <v>38446.2</v>
      </c>
      <c r="EL570">
        <v>36806.9</v>
      </c>
      <c r="EM570">
        <v>43986.2</v>
      </c>
      <c r="EN570">
        <v>42229.6</v>
      </c>
      <c r="EO570">
        <v>2.10392</v>
      </c>
      <c r="EP570">
        <v>1.82927</v>
      </c>
      <c r="EQ570">
        <v>0.0131503</v>
      </c>
      <c r="ER570">
        <v>0</v>
      </c>
      <c r="ES570">
        <v>24.8312</v>
      </c>
      <c r="ET570">
        <v>999.9</v>
      </c>
      <c r="EU570">
        <v>70</v>
      </c>
      <c r="EV570">
        <v>26.7</v>
      </c>
      <c r="EW570">
        <v>25.2384</v>
      </c>
      <c r="EX570">
        <v>60.71</v>
      </c>
      <c r="EY570">
        <v>24.2668</v>
      </c>
      <c r="EZ570">
        <v>1</v>
      </c>
      <c r="FA570">
        <v>0.0920605</v>
      </c>
      <c r="FB570">
        <v>2.88614</v>
      </c>
      <c r="FC570">
        <v>20.1754</v>
      </c>
      <c r="FD570">
        <v>5.21579</v>
      </c>
      <c r="FE570">
        <v>11.998</v>
      </c>
      <c r="FF570">
        <v>4.96315</v>
      </c>
      <c r="FG570">
        <v>3.29563</v>
      </c>
      <c r="FH570">
        <v>9999</v>
      </c>
      <c r="FI570">
        <v>9999</v>
      </c>
      <c r="FJ570">
        <v>9999</v>
      </c>
      <c r="FK570">
        <v>149.4</v>
      </c>
      <c r="FL570">
        <v>4.97097</v>
      </c>
      <c r="FM570">
        <v>1.86769</v>
      </c>
      <c r="FN570">
        <v>1.8591</v>
      </c>
      <c r="FO570">
        <v>1.86522</v>
      </c>
      <c r="FP570">
        <v>1.8631</v>
      </c>
      <c r="FQ570">
        <v>1.86447</v>
      </c>
      <c r="FR570">
        <v>1.85989</v>
      </c>
      <c r="FS570">
        <v>1.86403</v>
      </c>
      <c r="FT570">
        <v>0</v>
      </c>
      <c r="FU570">
        <v>0</v>
      </c>
      <c r="FV570">
        <v>0</v>
      </c>
      <c r="FW570">
        <v>0</v>
      </c>
      <c r="FX570" t="s">
        <v>364</v>
      </c>
      <c r="FY570" t="s">
        <v>365</v>
      </c>
      <c r="FZ570" t="s">
        <v>366</v>
      </c>
      <c r="GA570" t="s">
        <v>366</v>
      </c>
      <c r="GB570" t="s">
        <v>366</v>
      </c>
      <c r="GC570" t="s">
        <v>366</v>
      </c>
      <c r="GD570">
        <v>0</v>
      </c>
      <c r="GE570">
        <v>100</v>
      </c>
      <c r="GF570">
        <v>100</v>
      </c>
      <c r="GG570">
        <v>-8.913</v>
      </c>
      <c r="GH570">
        <v>-0.0902</v>
      </c>
      <c r="GI570">
        <v>-2.868309889394353</v>
      </c>
      <c r="GJ570">
        <v>-0.006773961979547998</v>
      </c>
      <c r="GK570">
        <v>-8.296070481250098E-08</v>
      </c>
      <c r="GL570">
        <v>3.322967193956903E-10</v>
      </c>
      <c r="GM570">
        <v>-0.07871069313407227</v>
      </c>
      <c r="GN570">
        <v>-0.00208336341840114</v>
      </c>
      <c r="GO570">
        <v>8.801746095907445E-05</v>
      </c>
      <c r="GP570">
        <v>-2.677693255255651E-07</v>
      </c>
      <c r="GQ570">
        <v>3</v>
      </c>
      <c r="GR570">
        <v>2052</v>
      </c>
      <c r="GS570">
        <v>2</v>
      </c>
      <c r="GT570">
        <v>18</v>
      </c>
      <c r="GU570">
        <v>86.7</v>
      </c>
      <c r="GV570">
        <v>86.59999999999999</v>
      </c>
      <c r="GW570">
        <v>2.18262</v>
      </c>
      <c r="GX570">
        <v>2.38281</v>
      </c>
      <c r="GY570">
        <v>1.44897</v>
      </c>
      <c r="GZ570">
        <v>2.32178</v>
      </c>
      <c r="HA570">
        <v>1.55151</v>
      </c>
      <c r="HB570">
        <v>2.26318</v>
      </c>
      <c r="HC570">
        <v>32.4875</v>
      </c>
      <c r="HD570">
        <v>14.1145</v>
      </c>
      <c r="HE570">
        <v>18</v>
      </c>
      <c r="HF570">
        <v>595.904</v>
      </c>
      <c r="HG570">
        <v>422.79</v>
      </c>
      <c r="HH570">
        <v>21.0078</v>
      </c>
      <c r="HI570">
        <v>28.0836</v>
      </c>
      <c r="HJ570">
        <v>30.0009</v>
      </c>
      <c r="HK570">
        <v>28.0235</v>
      </c>
      <c r="HL570">
        <v>27.9545</v>
      </c>
      <c r="HM570">
        <v>43.7201</v>
      </c>
      <c r="HN570">
        <v>47.9634</v>
      </c>
      <c r="HO570">
        <v>0</v>
      </c>
      <c r="HP570">
        <v>20.9858</v>
      </c>
      <c r="HQ570">
        <v>962.932</v>
      </c>
      <c r="HR570">
        <v>14.9466</v>
      </c>
      <c r="HS570">
        <v>99.5975</v>
      </c>
      <c r="HT570">
        <v>100.909</v>
      </c>
    </row>
    <row r="571" spans="1:228">
      <c r="A571">
        <v>555</v>
      </c>
      <c r="B571">
        <v>1728496159.1</v>
      </c>
      <c r="C571">
        <v>5221.599999904633</v>
      </c>
      <c r="D571" t="s">
        <v>1481</v>
      </c>
      <c r="E571" t="s">
        <v>1482</v>
      </c>
      <c r="F571">
        <v>5</v>
      </c>
      <c r="G571" t="s">
        <v>357</v>
      </c>
      <c r="H571" t="s">
        <v>1090</v>
      </c>
      <c r="I571" t="s">
        <v>359</v>
      </c>
      <c r="J571" t="s">
        <v>1330</v>
      </c>
      <c r="K571">
        <v>1728496151.544444</v>
      </c>
      <c r="L571">
        <f>(M571)/1000</f>
        <v>0</v>
      </c>
      <c r="M571">
        <f>IF(BH571, AP571, AJ571)</f>
        <v>0</v>
      </c>
      <c r="N571">
        <f>IF(BH571, AK571, AI571)</f>
        <v>0</v>
      </c>
      <c r="O571">
        <f>BJ571 - IF(AW571&gt;1, N571*BD571*100.0/(AY571), 0)</f>
        <v>0</v>
      </c>
      <c r="P571">
        <f>((V571-L571/2)*O571-N571)/(V571+L571/2)</f>
        <v>0</v>
      </c>
      <c r="Q571">
        <f>P571*(BQ571+BR571)/1000.0</f>
        <v>0</v>
      </c>
      <c r="R571">
        <f>(BJ571 - IF(AW571&gt;1, N571*BD571*100.0/(AY571), 0))*(BQ571+BR571)/1000.0</f>
        <v>0</v>
      </c>
      <c r="S571">
        <f>2.0/((1/U571-1/T571)+SIGN(U571)*SQRT((1/U571-1/T571)*(1/U571-1/T571) + 4*BE571/((BE571+1)*(BE571+1))*(2*1/U571*1/T571-1/T571*1/T571)))</f>
        <v>0</v>
      </c>
      <c r="T571">
        <f>IF(LEFT(BF571,1)&lt;&gt;"0",IF(LEFT(BF571,1)="1",3.0,BG571),$D$5+$E$5*(BX571*BQ571/($K$5*1000))+$F$5*(BX571*BQ571/($K$5*1000))*MAX(MIN(BD571,$J$5),$I$5)*MAX(MIN(BD571,$J$5),$I$5)+$G$5*MAX(MIN(BD571,$J$5),$I$5)*(BX571*BQ571/($K$5*1000))+$H$5*(BX571*BQ571/($K$5*1000))*(BX571*BQ571/($K$5*1000)))</f>
        <v>0</v>
      </c>
      <c r="U571">
        <f>L571*(1000-(1000*0.61365*exp(17.502*Y571/(240.97+Y571))/(BQ571+BR571)+BL571)/2)/(1000*0.61365*exp(17.502*Y571/(240.97+Y571))/(BQ571+BR571)-BL571)</f>
        <v>0</v>
      </c>
      <c r="V571">
        <f>1/((BE571+1)/(S571/1.6)+1/(T571/1.37)) + BE571/((BE571+1)/(S571/1.6) + BE571/(T571/1.37))</f>
        <v>0</v>
      </c>
      <c r="W571">
        <f>(AZ571*BC571)</f>
        <v>0</v>
      </c>
      <c r="X571">
        <f>(BS571+(W571+2*0.95*5.67E-8*(((BS571+$B$7)+273)^4-(BS571+273)^4)-44100*L571)/(1.84*29.3*T571+8*0.95*5.67E-8*(BS571+273)^3))</f>
        <v>0</v>
      </c>
      <c r="Y571">
        <f>($C$7*BT571+$D$7*BU571+$E$7*X571)</f>
        <v>0</v>
      </c>
      <c r="Z571">
        <f>0.61365*exp(17.502*Y571/(240.97+Y571))</f>
        <v>0</v>
      </c>
      <c r="AA571">
        <f>(AB571/AC571*100)</f>
        <v>0</v>
      </c>
      <c r="AB571">
        <f>BL571*(BQ571+BR571)/1000</f>
        <v>0</v>
      </c>
      <c r="AC571">
        <f>0.61365*exp(17.502*BS571/(240.97+BS571))</f>
        <v>0</v>
      </c>
      <c r="AD571">
        <f>(Z571-BL571*(BQ571+BR571)/1000)</f>
        <v>0</v>
      </c>
      <c r="AE571">
        <f>(-L571*44100)</f>
        <v>0</v>
      </c>
      <c r="AF571">
        <f>2*29.3*T571*0.92*(BS571-Y571)</f>
        <v>0</v>
      </c>
      <c r="AG571">
        <f>2*0.95*5.67E-8*(((BS571+$B$7)+273)^4-(Y571+273)^4)</f>
        <v>0</v>
      </c>
      <c r="AH571">
        <f>W571+AG571+AE571+AF571</f>
        <v>0</v>
      </c>
      <c r="AI571">
        <f>BP571*AW571*(BK571-BJ571*(1000-AW571*BM571)/(1000-AW571*BL571))/(100*BD571)</f>
        <v>0</v>
      </c>
      <c r="AJ571">
        <f>1000*BP571*AW571*(BL571-BM571)/(100*BD571*(1000-AW571*BL571))</f>
        <v>0</v>
      </c>
      <c r="AK571">
        <f>(AL571 - AM571 - BQ571*1E3/(8.314*(BS571+273.15)) * AO571/BP571 * AN571) * BP571/(100*BD571) * (1000 - BM571)/1000</f>
        <v>0</v>
      </c>
      <c r="AL571">
        <v>968.2375959317097</v>
      </c>
      <c r="AM571">
        <v>936.8507878787877</v>
      </c>
      <c r="AN571">
        <v>2.580406254603046</v>
      </c>
      <c r="AO571">
        <v>66.78338051299083</v>
      </c>
      <c r="AP571">
        <f>(AR571 - AQ571 + BQ571*1E3/(8.314*(BS571+273.15)) * AT571/BP571 * AS571) * BP571/(100*BD571) * 1000/(1000 - AR571)</f>
        <v>0</v>
      </c>
      <c r="AQ571">
        <v>14.95056800822388</v>
      </c>
      <c r="AR571">
        <v>16.53832242424242</v>
      </c>
      <c r="AS571">
        <v>0.003564372943818494</v>
      </c>
      <c r="AT571">
        <v>79.57190489218569</v>
      </c>
      <c r="AU571">
        <v>0</v>
      </c>
      <c r="AV571">
        <v>0</v>
      </c>
      <c r="AW571">
        <f>IF(AU571*$H$13&gt;=AY571,1.0,(AY571/(AY571-AU571*$H$13)))</f>
        <v>0</v>
      </c>
      <c r="AX571">
        <f>(AW571-1)*100</f>
        <v>0</v>
      </c>
      <c r="AY571">
        <f>MAX(0,($B$13+$C$13*BX571)/(1+$D$13*BX571)*BQ571/(BS571+273)*$E$13)</f>
        <v>0</v>
      </c>
      <c r="AZ571">
        <f>$B$11*BY571+$C$11*BZ571+$F$11*CK571*(1-CN571)</f>
        <v>0</v>
      </c>
      <c r="BA571">
        <f>AZ571*BB571</f>
        <v>0</v>
      </c>
      <c r="BB571">
        <f>($B$11*$D$9+$C$11*$D$9+$F$11*((CX571+CP571)/MAX(CX571+CP571+CY571, 0.1)*$I$9+CY571/MAX(CX571+CP571+CY571, 0.1)*$J$9))/($B$11+$C$11+$F$11)</f>
        <v>0</v>
      </c>
      <c r="BC571">
        <f>($B$11*$K$9+$C$11*$K$9+$F$11*((CX571+CP571)/MAX(CX571+CP571+CY571, 0.1)*$P$9+CY571/MAX(CX571+CP571+CY571, 0.1)*$Q$9))/($B$11+$C$11+$F$11)</f>
        <v>0</v>
      </c>
      <c r="BD571">
        <v>6</v>
      </c>
      <c r="BE571">
        <v>0.5</v>
      </c>
      <c r="BF571" t="s">
        <v>361</v>
      </c>
      <c r="BG571">
        <v>2</v>
      </c>
      <c r="BH571" t="b">
        <v>1</v>
      </c>
      <c r="BI571">
        <v>1728496151.544444</v>
      </c>
      <c r="BJ571">
        <v>903.5853703703704</v>
      </c>
      <c r="BK571">
        <v>940.6630370370369</v>
      </c>
      <c r="BL571">
        <v>16.50958148148148</v>
      </c>
      <c r="BM571">
        <v>14.9037</v>
      </c>
      <c r="BN571">
        <v>912.451074074074</v>
      </c>
      <c r="BO571">
        <v>16.59983703703703</v>
      </c>
      <c r="BP571">
        <v>599.9924074074074</v>
      </c>
      <c r="BQ571">
        <v>97.5374037037037</v>
      </c>
      <c r="BR571">
        <v>0.09998900000000001</v>
      </c>
      <c r="BS571">
        <v>25.29672592592592</v>
      </c>
      <c r="BT571">
        <v>25.04637037037037</v>
      </c>
      <c r="BU571">
        <v>999.9000000000001</v>
      </c>
      <c r="BV571">
        <v>0</v>
      </c>
      <c r="BW571">
        <v>0</v>
      </c>
      <c r="BX571">
        <v>10004.99777777778</v>
      </c>
      <c r="BY571">
        <v>0</v>
      </c>
      <c r="BZ571">
        <v>93.20071481481482</v>
      </c>
      <c r="CA571">
        <v>-37.07762592592593</v>
      </c>
      <c r="CB571">
        <v>918.753851851852</v>
      </c>
      <c r="CC571">
        <v>954.8949259259258</v>
      </c>
      <c r="CD571">
        <v>1.605878518518518</v>
      </c>
      <c r="CE571">
        <v>940.6630370370369</v>
      </c>
      <c r="CF571">
        <v>14.9037</v>
      </c>
      <c r="CG571">
        <v>1.610300740740741</v>
      </c>
      <c r="CH571">
        <v>1.453668148148148</v>
      </c>
      <c r="CI571">
        <v>14.05771851851852</v>
      </c>
      <c r="CJ571">
        <v>12.48927407407408</v>
      </c>
      <c r="CK571">
        <v>1599.994814814815</v>
      </c>
      <c r="CL571">
        <v>0.692008888888889</v>
      </c>
      <c r="CM571">
        <v>0.3079911111111111</v>
      </c>
      <c r="CN571">
        <v>0</v>
      </c>
      <c r="CO571">
        <v>2.154633333333333</v>
      </c>
      <c r="CP571">
        <v>0</v>
      </c>
      <c r="CQ571">
        <v>8828.38925925926</v>
      </c>
      <c r="CR571">
        <v>13790.18518518519</v>
      </c>
      <c r="CS571">
        <v>37.375</v>
      </c>
      <c r="CT571">
        <v>38.625</v>
      </c>
      <c r="CU571">
        <v>37.937</v>
      </c>
      <c r="CV571">
        <v>37.062</v>
      </c>
      <c r="CW571">
        <v>36.812</v>
      </c>
      <c r="CX571">
        <v>1107.211481481482</v>
      </c>
      <c r="CY571">
        <v>492.7833333333335</v>
      </c>
      <c r="CZ571">
        <v>0</v>
      </c>
      <c r="DA571">
        <v>1728496216</v>
      </c>
      <c r="DB571">
        <v>0</v>
      </c>
      <c r="DC571">
        <v>1728490956.5</v>
      </c>
      <c r="DD571" t="s">
        <v>362</v>
      </c>
      <c r="DE571">
        <v>1728490952.5</v>
      </c>
      <c r="DF571">
        <v>1728490956.5</v>
      </c>
      <c r="DG571">
        <v>1</v>
      </c>
      <c r="DH571">
        <v>-0.065</v>
      </c>
      <c r="DI571">
        <v>-0.008</v>
      </c>
      <c r="DJ571">
        <v>-3.246</v>
      </c>
      <c r="DK571">
        <v>-0.091</v>
      </c>
      <c r="DL571">
        <v>52</v>
      </c>
      <c r="DM571">
        <v>15</v>
      </c>
      <c r="DN571">
        <v>0.25</v>
      </c>
      <c r="DO571">
        <v>0.13</v>
      </c>
      <c r="DP571">
        <v>-37.006365</v>
      </c>
      <c r="DQ571">
        <v>-1.63014033771099</v>
      </c>
      <c r="DR571">
        <v>0.1697578872247176</v>
      </c>
      <c r="DS571">
        <v>0</v>
      </c>
      <c r="DT571">
        <v>1.6313415</v>
      </c>
      <c r="DU571">
        <v>-0.4931380863039426</v>
      </c>
      <c r="DV571">
        <v>0.04966183089405787</v>
      </c>
      <c r="DW571">
        <v>0</v>
      </c>
      <c r="DX571">
        <v>0</v>
      </c>
      <c r="DY571">
        <v>2</v>
      </c>
      <c r="DZ571" t="s">
        <v>386</v>
      </c>
      <c r="EA571">
        <v>3.22959</v>
      </c>
      <c r="EB571">
        <v>2.70447</v>
      </c>
      <c r="EC571">
        <v>0.177042</v>
      </c>
      <c r="ED571">
        <v>0.180954</v>
      </c>
      <c r="EE571">
        <v>0.0856046</v>
      </c>
      <c r="EF571">
        <v>0.0797204</v>
      </c>
      <c r="EG571">
        <v>26958.9</v>
      </c>
      <c r="EH571">
        <v>26118.4</v>
      </c>
      <c r="EI571">
        <v>31382</v>
      </c>
      <c r="EJ571">
        <v>30242.1</v>
      </c>
      <c r="EK571">
        <v>38443</v>
      </c>
      <c r="EL571">
        <v>36804.6</v>
      </c>
      <c r="EM571">
        <v>43985</v>
      </c>
      <c r="EN571">
        <v>42228.9</v>
      </c>
      <c r="EO571">
        <v>2.10383</v>
      </c>
      <c r="EP571">
        <v>1.82892</v>
      </c>
      <c r="EQ571">
        <v>0.012815</v>
      </c>
      <c r="ER571">
        <v>0</v>
      </c>
      <c r="ES571">
        <v>24.8344</v>
      </c>
      <c r="ET571">
        <v>999.9</v>
      </c>
      <c r="EU571">
        <v>70</v>
      </c>
      <c r="EV571">
        <v>26.7</v>
      </c>
      <c r="EW571">
        <v>25.2388</v>
      </c>
      <c r="EX571">
        <v>60.93</v>
      </c>
      <c r="EY571">
        <v>24.3069</v>
      </c>
      <c r="EZ571">
        <v>1</v>
      </c>
      <c r="FA571">
        <v>0.092627</v>
      </c>
      <c r="FB571">
        <v>2.91379</v>
      </c>
      <c r="FC571">
        <v>20.1748</v>
      </c>
      <c r="FD571">
        <v>5.21594</v>
      </c>
      <c r="FE571">
        <v>11.998</v>
      </c>
      <c r="FF571">
        <v>4.96335</v>
      </c>
      <c r="FG571">
        <v>3.29568</v>
      </c>
      <c r="FH571">
        <v>9999</v>
      </c>
      <c r="FI571">
        <v>9999</v>
      </c>
      <c r="FJ571">
        <v>9999</v>
      </c>
      <c r="FK571">
        <v>149.4</v>
      </c>
      <c r="FL571">
        <v>4.97096</v>
      </c>
      <c r="FM571">
        <v>1.86768</v>
      </c>
      <c r="FN571">
        <v>1.85909</v>
      </c>
      <c r="FO571">
        <v>1.86523</v>
      </c>
      <c r="FP571">
        <v>1.8631</v>
      </c>
      <c r="FQ571">
        <v>1.86447</v>
      </c>
      <c r="FR571">
        <v>1.85989</v>
      </c>
      <c r="FS571">
        <v>1.86403</v>
      </c>
      <c r="FT571">
        <v>0</v>
      </c>
      <c r="FU571">
        <v>0</v>
      </c>
      <c r="FV571">
        <v>0</v>
      </c>
      <c r="FW571">
        <v>0</v>
      </c>
      <c r="FX571" t="s">
        <v>364</v>
      </c>
      <c r="FY571" t="s">
        <v>365</v>
      </c>
      <c r="FZ571" t="s">
        <v>366</v>
      </c>
      <c r="GA571" t="s">
        <v>366</v>
      </c>
      <c r="GB571" t="s">
        <v>366</v>
      </c>
      <c r="GC571" t="s">
        <v>366</v>
      </c>
      <c r="GD571">
        <v>0</v>
      </c>
      <c r="GE571">
        <v>100</v>
      </c>
      <c r="GF571">
        <v>100</v>
      </c>
      <c r="GG571">
        <v>-8.981999999999999</v>
      </c>
      <c r="GH571">
        <v>-0.09030000000000001</v>
      </c>
      <c r="GI571">
        <v>-2.868309889394353</v>
      </c>
      <c r="GJ571">
        <v>-0.006773961979547998</v>
      </c>
      <c r="GK571">
        <v>-8.296070481250098E-08</v>
      </c>
      <c r="GL571">
        <v>3.322967193956903E-10</v>
      </c>
      <c r="GM571">
        <v>-0.07871069313407227</v>
      </c>
      <c r="GN571">
        <v>-0.00208336341840114</v>
      </c>
      <c r="GO571">
        <v>8.801746095907445E-05</v>
      </c>
      <c r="GP571">
        <v>-2.677693255255651E-07</v>
      </c>
      <c r="GQ571">
        <v>3</v>
      </c>
      <c r="GR571">
        <v>2052</v>
      </c>
      <c r="GS571">
        <v>2</v>
      </c>
      <c r="GT571">
        <v>18</v>
      </c>
      <c r="GU571">
        <v>86.8</v>
      </c>
      <c r="GV571">
        <v>86.7</v>
      </c>
      <c r="GW571">
        <v>2.20215</v>
      </c>
      <c r="GX571">
        <v>2.37671</v>
      </c>
      <c r="GY571">
        <v>1.44775</v>
      </c>
      <c r="GZ571">
        <v>2.32178</v>
      </c>
      <c r="HA571">
        <v>1.55151</v>
      </c>
      <c r="HB571">
        <v>2.38892</v>
      </c>
      <c r="HC571">
        <v>32.5097</v>
      </c>
      <c r="HD571">
        <v>14.1233</v>
      </c>
      <c r="HE571">
        <v>18</v>
      </c>
      <c r="HF571">
        <v>595.893</v>
      </c>
      <c r="HG571">
        <v>422.631</v>
      </c>
      <c r="HH571">
        <v>20.966</v>
      </c>
      <c r="HI571">
        <v>28.0901</v>
      </c>
      <c r="HJ571">
        <v>30.0008</v>
      </c>
      <c r="HK571">
        <v>28.0294</v>
      </c>
      <c r="HL571">
        <v>27.9607</v>
      </c>
      <c r="HM571">
        <v>44.1197</v>
      </c>
      <c r="HN571">
        <v>47.9634</v>
      </c>
      <c r="HO571">
        <v>0</v>
      </c>
      <c r="HP571">
        <v>20.9395</v>
      </c>
      <c r="HQ571">
        <v>977.9930000000001</v>
      </c>
      <c r="HR571">
        <v>14.9514</v>
      </c>
      <c r="HS571">
        <v>99.5949</v>
      </c>
      <c r="HT571">
        <v>100.907</v>
      </c>
    </row>
    <row r="572" spans="1:228">
      <c r="A572">
        <v>556</v>
      </c>
      <c r="B572">
        <v>1728496164.6</v>
      </c>
      <c r="C572">
        <v>5227.099999904633</v>
      </c>
      <c r="D572" t="s">
        <v>1483</v>
      </c>
      <c r="E572" t="s">
        <v>1484</v>
      </c>
      <c r="F572">
        <v>5</v>
      </c>
      <c r="G572" t="s">
        <v>357</v>
      </c>
      <c r="H572" t="s">
        <v>1090</v>
      </c>
      <c r="I572" t="s">
        <v>359</v>
      </c>
      <c r="J572" t="s">
        <v>1330</v>
      </c>
      <c r="K572">
        <v>1728496156.832142</v>
      </c>
      <c r="L572">
        <f>(M572)/1000</f>
        <v>0</v>
      </c>
      <c r="M572">
        <f>IF(BH572, AP572, AJ572)</f>
        <v>0</v>
      </c>
      <c r="N572">
        <f>IF(BH572, AK572, AI572)</f>
        <v>0</v>
      </c>
      <c r="O572">
        <f>BJ572 - IF(AW572&gt;1, N572*BD572*100.0/(AY572), 0)</f>
        <v>0</v>
      </c>
      <c r="P572">
        <f>((V572-L572/2)*O572-N572)/(V572+L572/2)</f>
        <v>0</v>
      </c>
      <c r="Q572">
        <f>P572*(BQ572+BR572)/1000.0</f>
        <v>0</v>
      </c>
      <c r="R572">
        <f>(BJ572 - IF(AW572&gt;1, N572*BD572*100.0/(AY572), 0))*(BQ572+BR572)/1000.0</f>
        <v>0</v>
      </c>
      <c r="S572">
        <f>2.0/((1/U572-1/T572)+SIGN(U572)*SQRT((1/U572-1/T572)*(1/U572-1/T572) + 4*BE572/((BE572+1)*(BE572+1))*(2*1/U572*1/T572-1/T572*1/T572)))</f>
        <v>0</v>
      </c>
      <c r="T572">
        <f>IF(LEFT(BF572,1)&lt;&gt;"0",IF(LEFT(BF572,1)="1",3.0,BG572),$D$5+$E$5*(BX572*BQ572/($K$5*1000))+$F$5*(BX572*BQ572/($K$5*1000))*MAX(MIN(BD572,$J$5),$I$5)*MAX(MIN(BD572,$J$5),$I$5)+$G$5*MAX(MIN(BD572,$J$5),$I$5)*(BX572*BQ572/($K$5*1000))+$H$5*(BX572*BQ572/($K$5*1000))*(BX572*BQ572/($K$5*1000)))</f>
        <v>0</v>
      </c>
      <c r="U572">
        <f>L572*(1000-(1000*0.61365*exp(17.502*Y572/(240.97+Y572))/(BQ572+BR572)+BL572)/2)/(1000*0.61365*exp(17.502*Y572/(240.97+Y572))/(BQ572+BR572)-BL572)</f>
        <v>0</v>
      </c>
      <c r="V572">
        <f>1/((BE572+1)/(S572/1.6)+1/(T572/1.37)) + BE572/((BE572+1)/(S572/1.6) + BE572/(T572/1.37))</f>
        <v>0</v>
      </c>
      <c r="W572">
        <f>(AZ572*BC572)</f>
        <v>0</v>
      </c>
      <c r="X572">
        <f>(BS572+(W572+2*0.95*5.67E-8*(((BS572+$B$7)+273)^4-(BS572+273)^4)-44100*L572)/(1.84*29.3*T572+8*0.95*5.67E-8*(BS572+273)^3))</f>
        <v>0</v>
      </c>
      <c r="Y572">
        <f>($C$7*BT572+$D$7*BU572+$E$7*X572)</f>
        <v>0</v>
      </c>
      <c r="Z572">
        <f>0.61365*exp(17.502*Y572/(240.97+Y572))</f>
        <v>0</v>
      </c>
      <c r="AA572">
        <f>(AB572/AC572*100)</f>
        <v>0</v>
      </c>
      <c r="AB572">
        <f>BL572*(BQ572+BR572)/1000</f>
        <v>0</v>
      </c>
      <c r="AC572">
        <f>0.61365*exp(17.502*BS572/(240.97+BS572))</f>
        <v>0</v>
      </c>
      <c r="AD572">
        <f>(Z572-BL572*(BQ572+BR572)/1000)</f>
        <v>0</v>
      </c>
      <c r="AE572">
        <f>(-L572*44100)</f>
        <v>0</v>
      </c>
      <c r="AF572">
        <f>2*29.3*T572*0.92*(BS572-Y572)</f>
        <v>0</v>
      </c>
      <c r="AG572">
        <f>2*0.95*5.67E-8*(((BS572+$B$7)+273)^4-(Y572+273)^4)</f>
        <v>0</v>
      </c>
      <c r="AH572">
        <f>W572+AG572+AE572+AF572</f>
        <v>0</v>
      </c>
      <c r="AI572">
        <f>BP572*AW572*(BK572-BJ572*(1000-AW572*BM572)/(1000-AW572*BL572))/(100*BD572)</f>
        <v>0</v>
      </c>
      <c r="AJ572">
        <f>1000*BP572*AW572*(BL572-BM572)/(100*BD572*(1000-AW572*BL572))</f>
        <v>0</v>
      </c>
      <c r="AK572">
        <f>(AL572 - AM572 - BQ572*1E3/(8.314*(BS572+273.15)) * AO572/BP572 * AN572) * BP572/(100*BD572) * (1000 - BM572)/1000</f>
        <v>0</v>
      </c>
      <c r="AL572">
        <v>982.0824635742821</v>
      </c>
      <c r="AM572">
        <v>950.7523757575763</v>
      </c>
      <c r="AN572">
        <v>2.548031322506162</v>
      </c>
      <c r="AO572">
        <v>66.78338051299083</v>
      </c>
      <c r="AP572">
        <f>(AR572 - AQ572 + BQ572*1E3/(8.314*(BS572+273.15)) * AT572/BP572 * AS572) * BP572/(100*BD572) * 1000/(1000 - AR572)</f>
        <v>0</v>
      </c>
      <c r="AQ572">
        <v>14.96435834738966</v>
      </c>
      <c r="AR572">
        <v>16.54185333333333</v>
      </c>
      <c r="AS572">
        <v>0.0001155019346609426</v>
      </c>
      <c r="AT572">
        <v>79.57190489218569</v>
      </c>
      <c r="AU572">
        <v>0</v>
      </c>
      <c r="AV572">
        <v>0</v>
      </c>
      <c r="AW572">
        <f>IF(AU572*$H$13&gt;=AY572,1.0,(AY572/(AY572-AU572*$H$13)))</f>
        <v>0</v>
      </c>
      <c r="AX572">
        <f>(AW572-1)*100</f>
        <v>0</v>
      </c>
      <c r="AY572">
        <f>MAX(0,($B$13+$C$13*BX572)/(1+$D$13*BX572)*BQ572/(BS572+273)*$E$13)</f>
        <v>0</v>
      </c>
      <c r="AZ572">
        <f>$B$11*BY572+$C$11*BZ572+$F$11*CK572*(1-CN572)</f>
        <v>0</v>
      </c>
      <c r="BA572">
        <f>AZ572*BB572</f>
        <v>0</v>
      </c>
      <c r="BB572">
        <f>($B$11*$D$9+$C$11*$D$9+$F$11*((CX572+CP572)/MAX(CX572+CP572+CY572, 0.1)*$I$9+CY572/MAX(CX572+CP572+CY572, 0.1)*$J$9))/($B$11+$C$11+$F$11)</f>
        <v>0</v>
      </c>
      <c r="BC572">
        <f>($B$11*$K$9+$C$11*$K$9+$F$11*((CX572+CP572)/MAX(CX572+CP572+CY572, 0.1)*$P$9+CY572/MAX(CX572+CP572+CY572, 0.1)*$Q$9))/($B$11+$C$11+$F$11)</f>
        <v>0</v>
      </c>
      <c r="BD572">
        <v>6</v>
      </c>
      <c r="BE572">
        <v>0.5</v>
      </c>
      <c r="BF572" t="s">
        <v>361</v>
      </c>
      <c r="BG572">
        <v>2</v>
      </c>
      <c r="BH572" t="b">
        <v>1</v>
      </c>
      <c r="BI572">
        <v>1728496156.832142</v>
      </c>
      <c r="BJ572">
        <v>916.8225714285715</v>
      </c>
      <c r="BK572">
        <v>953.9777857142857</v>
      </c>
      <c r="BL572">
        <v>16.52672142857143</v>
      </c>
      <c r="BM572">
        <v>14.94648571428572</v>
      </c>
      <c r="BN572">
        <v>925.7692500000002</v>
      </c>
      <c r="BO572">
        <v>16.61695714285714</v>
      </c>
      <c r="BP572">
        <v>599.9990357142857</v>
      </c>
      <c r="BQ572">
        <v>97.53848214285715</v>
      </c>
      <c r="BR572">
        <v>0.0999881714285714</v>
      </c>
      <c r="BS572">
        <v>25.29053928571428</v>
      </c>
      <c r="BT572">
        <v>25.04390714285715</v>
      </c>
      <c r="BU572">
        <v>999.9000000000002</v>
      </c>
      <c r="BV572">
        <v>0</v>
      </c>
      <c r="BW572">
        <v>0</v>
      </c>
      <c r="BX572">
        <v>10004.54678571428</v>
      </c>
      <c r="BY572">
        <v>0</v>
      </c>
      <c r="BZ572">
        <v>93.43573928571428</v>
      </c>
      <c r="CA572">
        <v>-37.15528214285714</v>
      </c>
      <c r="CB572">
        <v>932.2295000000001</v>
      </c>
      <c r="CC572">
        <v>968.4529642857142</v>
      </c>
      <c r="CD572">
        <v>1.580232142857143</v>
      </c>
      <c r="CE572">
        <v>953.9777857142857</v>
      </c>
      <c r="CF572">
        <v>14.94648571428572</v>
      </c>
      <c r="CG572">
        <v>1.611990714285714</v>
      </c>
      <c r="CH572">
        <v>1.457857142857143</v>
      </c>
      <c r="CI572">
        <v>14.07388928571429</v>
      </c>
      <c r="CJ572">
        <v>12.53317142857143</v>
      </c>
      <c r="CK572">
        <v>1599.9925</v>
      </c>
      <c r="CL572">
        <v>0.6920080000000002</v>
      </c>
      <c r="CM572">
        <v>0.307992</v>
      </c>
      <c r="CN572">
        <v>0</v>
      </c>
      <c r="CO572">
        <v>2.141564285714286</v>
      </c>
      <c r="CP572">
        <v>0</v>
      </c>
      <c r="CQ572">
        <v>8831.265357142858</v>
      </c>
      <c r="CR572">
        <v>13790.15714285714</v>
      </c>
      <c r="CS572">
        <v>37.37942857142857</v>
      </c>
      <c r="CT572">
        <v>38.625</v>
      </c>
      <c r="CU572">
        <v>37.937</v>
      </c>
      <c r="CV572">
        <v>37.06425</v>
      </c>
      <c r="CW572">
        <v>36.812</v>
      </c>
      <c r="CX572">
        <v>1107.209642857143</v>
      </c>
      <c r="CY572">
        <v>492.7828571428572</v>
      </c>
      <c r="CZ572">
        <v>0</v>
      </c>
      <c r="DA572">
        <v>1728496221.4</v>
      </c>
      <c r="DB572">
        <v>0</v>
      </c>
      <c r="DC572">
        <v>1728490956.5</v>
      </c>
      <c r="DD572" t="s">
        <v>362</v>
      </c>
      <c r="DE572">
        <v>1728490952.5</v>
      </c>
      <c r="DF572">
        <v>1728490956.5</v>
      </c>
      <c r="DG572">
        <v>1</v>
      </c>
      <c r="DH572">
        <v>-0.065</v>
      </c>
      <c r="DI572">
        <v>-0.008</v>
      </c>
      <c r="DJ572">
        <v>-3.246</v>
      </c>
      <c r="DK572">
        <v>-0.091</v>
      </c>
      <c r="DL572">
        <v>52</v>
      </c>
      <c r="DM572">
        <v>15</v>
      </c>
      <c r="DN572">
        <v>0.25</v>
      </c>
      <c r="DO572">
        <v>0.13</v>
      </c>
      <c r="DP572">
        <v>-37.07973</v>
      </c>
      <c r="DQ572">
        <v>-0.8954386491557099</v>
      </c>
      <c r="DR572">
        <v>0.1300388657286734</v>
      </c>
      <c r="DS572">
        <v>0</v>
      </c>
      <c r="DT572">
        <v>1.601744</v>
      </c>
      <c r="DU572">
        <v>-0.2970069793621006</v>
      </c>
      <c r="DV572">
        <v>0.03415826882322931</v>
      </c>
      <c r="DW572">
        <v>0</v>
      </c>
      <c r="DX572">
        <v>0</v>
      </c>
      <c r="DY572">
        <v>2</v>
      </c>
      <c r="DZ572" t="s">
        <v>386</v>
      </c>
      <c r="EA572">
        <v>3.22949</v>
      </c>
      <c r="EB572">
        <v>2.70449</v>
      </c>
      <c r="EC572">
        <v>0.178741</v>
      </c>
      <c r="ED572">
        <v>0.182638</v>
      </c>
      <c r="EE572">
        <v>0.08561249999999999</v>
      </c>
      <c r="EF572">
        <v>0.07976469999999999</v>
      </c>
      <c r="EG572">
        <v>26903.3</v>
      </c>
      <c r="EH572">
        <v>26064.3</v>
      </c>
      <c r="EI572">
        <v>31382.1</v>
      </c>
      <c r="EJ572">
        <v>30241.6</v>
      </c>
      <c r="EK572">
        <v>38442.7</v>
      </c>
      <c r="EL572">
        <v>36802.2</v>
      </c>
      <c r="EM572">
        <v>43985</v>
      </c>
      <c r="EN572">
        <v>42228.2</v>
      </c>
      <c r="EO572">
        <v>2.10395</v>
      </c>
      <c r="EP572">
        <v>1.8287</v>
      </c>
      <c r="EQ572">
        <v>0.0124536</v>
      </c>
      <c r="ER572">
        <v>0</v>
      </c>
      <c r="ES572">
        <v>24.838</v>
      </c>
      <c r="ET572">
        <v>999.9</v>
      </c>
      <c r="EU572">
        <v>70</v>
      </c>
      <c r="EV572">
        <v>26.7</v>
      </c>
      <c r="EW572">
        <v>25.238</v>
      </c>
      <c r="EX572">
        <v>60.85</v>
      </c>
      <c r="EY572">
        <v>24.4231</v>
      </c>
      <c r="EZ572">
        <v>1</v>
      </c>
      <c r="FA572">
        <v>0.0934604</v>
      </c>
      <c r="FB572">
        <v>2.94258</v>
      </c>
      <c r="FC572">
        <v>20.1745</v>
      </c>
      <c r="FD572">
        <v>5.21549</v>
      </c>
      <c r="FE572">
        <v>11.998</v>
      </c>
      <c r="FF572">
        <v>4.96275</v>
      </c>
      <c r="FG572">
        <v>3.29553</v>
      </c>
      <c r="FH572">
        <v>9999</v>
      </c>
      <c r="FI572">
        <v>9999</v>
      </c>
      <c r="FJ572">
        <v>9999</v>
      </c>
      <c r="FK572">
        <v>149.4</v>
      </c>
      <c r="FL572">
        <v>4.97096</v>
      </c>
      <c r="FM572">
        <v>1.86769</v>
      </c>
      <c r="FN572">
        <v>1.85909</v>
      </c>
      <c r="FO572">
        <v>1.86523</v>
      </c>
      <c r="FP572">
        <v>1.8631</v>
      </c>
      <c r="FQ572">
        <v>1.86447</v>
      </c>
      <c r="FR572">
        <v>1.85989</v>
      </c>
      <c r="FS572">
        <v>1.86401</v>
      </c>
      <c r="FT572">
        <v>0</v>
      </c>
      <c r="FU572">
        <v>0</v>
      </c>
      <c r="FV572">
        <v>0</v>
      </c>
      <c r="FW572">
        <v>0</v>
      </c>
      <c r="FX572" t="s">
        <v>364</v>
      </c>
      <c r="FY572" t="s">
        <v>365</v>
      </c>
      <c r="FZ572" t="s">
        <v>366</v>
      </c>
      <c r="GA572" t="s">
        <v>366</v>
      </c>
      <c r="GB572" t="s">
        <v>366</v>
      </c>
      <c r="GC572" t="s">
        <v>366</v>
      </c>
      <c r="GD572">
        <v>0</v>
      </c>
      <c r="GE572">
        <v>100</v>
      </c>
      <c r="GF572">
        <v>100</v>
      </c>
      <c r="GG572">
        <v>-9.066000000000001</v>
      </c>
      <c r="GH572">
        <v>-0.0902</v>
      </c>
      <c r="GI572">
        <v>-2.868309889394353</v>
      </c>
      <c r="GJ572">
        <v>-0.006773961979547998</v>
      </c>
      <c r="GK572">
        <v>-8.296070481250098E-08</v>
      </c>
      <c r="GL572">
        <v>3.322967193956903E-10</v>
      </c>
      <c r="GM572">
        <v>-0.07871069313407227</v>
      </c>
      <c r="GN572">
        <v>-0.00208336341840114</v>
      </c>
      <c r="GO572">
        <v>8.801746095907445E-05</v>
      </c>
      <c r="GP572">
        <v>-2.677693255255651E-07</v>
      </c>
      <c r="GQ572">
        <v>3</v>
      </c>
      <c r="GR572">
        <v>2052</v>
      </c>
      <c r="GS572">
        <v>2</v>
      </c>
      <c r="GT572">
        <v>18</v>
      </c>
      <c r="GU572">
        <v>86.90000000000001</v>
      </c>
      <c r="GV572">
        <v>86.8</v>
      </c>
      <c r="GW572">
        <v>2.229</v>
      </c>
      <c r="GX572">
        <v>2.37915</v>
      </c>
      <c r="GY572">
        <v>1.44897</v>
      </c>
      <c r="GZ572">
        <v>2.32178</v>
      </c>
      <c r="HA572">
        <v>1.55151</v>
      </c>
      <c r="HB572">
        <v>2.31689</v>
      </c>
      <c r="HC572">
        <v>32.5318</v>
      </c>
      <c r="HD572">
        <v>14.1233</v>
      </c>
      <c r="HE572">
        <v>18</v>
      </c>
      <c r="HF572">
        <v>596.063</v>
      </c>
      <c r="HG572">
        <v>422.557</v>
      </c>
      <c r="HH572">
        <v>20.912</v>
      </c>
      <c r="HI572">
        <v>28.0986</v>
      </c>
      <c r="HJ572">
        <v>30.0007</v>
      </c>
      <c r="HK572">
        <v>28.0377</v>
      </c>
      <c r="HL572">
        <v>27.9686</v>
      </c>
      <c r="HM572">
        <v>44.6422</v>
      </c>
      <c r="HN572">
        <v>47.9634</v>
      </c>
      <c r="HO572">
        <v>0</v>
      </c>
      <c r="HP572">
        <v>20.8966</v>
      </c>
      <c r="HQ572">
        <v>988.043</v>
      </c>
      <c r="HR572">
        <v>14.9616</v>
      </c>
      <c r="HS572">
        <v>99.595</v>
      </c>
      <c r="HT572">
        <v>100.906</v>
      </c>
    </row>
    <row r="573" spans="1:228">
      <c r="A573">
        <v>557</v>
      </c>
      <c r="B573">
        <v>1728496169.1</v>
      </c>
      <c r="C573">
        <v>5231.599999904633</v>
      </c>
      <c r="D573" t="s">
        <v>1485</v>
      </c>
      <c r="E573" t="s">
        <v>1486</v>
      </c>
      <c r="F573">
        <v>5</v>
      </c>
      <c r="G573" t="s">
        <v>357</v>
      </c>
      <c r="H573" t="s">
        <v>1090</v>
      </c>
      <c r="I573" t="s">
        <v>359</v>
      </c>
      <c r="J573" t="s">
        <v>1330</v>
      </c>
      <c r="K573">
        <v>1728496161.278571</v>
      </c>
      <c r="L573">
        <f>(M573)/1000</f>
        <v>0</v>
      </c>
      <c r="M573">
        <f>IF(BH573, AP573, AJ573)</f>
        <v>0</v>
      </c>
      <c r="N573">
        <f>IF(BH573, AK573, AI573)</f>
        <v>0</v>
      </c>
      <c r="O573">
        <f>BJ573 - IF(AW573&gt;1, N573*BD573*100.0/(AY573), 0)</f>
        <v>0</v>
      </c>
      <c r="P573">
        <f>((V573-L573/2)*O573-N573)/(V573+L573/2)</f>
        <v>0</v>
      </c>
      <c r="Q573">
        <f>P573*(BQ573+BR573)/1000.0</f>
        <v>0</v>
      </c>
      <c r="R573">
        <f>(BJ573 - IF(AW573&gt;1, N573*BD573*100.0/(AY573), 0))*(BQ573+BR573)/1000.0</f>
        <v>0</v>
      </c>
      <c r="S573">
        <f>2.0/((1/U573-1/T573)+SIGN(U573)*SQRT((1/U573-1/T573)*(1/U573-1/T573) + 4*BE573/((BE573+1)*(BE573+1))*(2*1/U573*1/T573-1/T573*1/T573)))</f>
        <v>0</v>
      </c>
      <c r="T573">
        <f>IF(LEFT(BF573,1)&lt;&gt;"0",IF(LEFT(BF573,1)="1",3.0,BG573),$D$5+$E$5*(BX573*BQ573/($K$5*1000))+$F$5*(BX573*BQ573/($K$5*1000))*MAX(MIN(BD573,$J$5),$I$5)*MAX(MIN(BD573,$J$5),$I$5)+$G$5*MAX(MIN(BD573,$J$5),$I$5)*(BX573*BQ573/($K$5*1000))+$H$5*(BX573*BQ573/($K$5*1000))*(BX573*BQ573/($K$5*1000)))</f>
        <v>0</v>
      </c>
      <c r="U573">
        <f>L573*(1000-(1000*0.61365*exp(17.502*Y573/(240.97+Y573))/(BQ573+BR573)+BL573)/2)/(1000*0.61365*exp(17.502*Y573/(240.97+Y573))/(BQ573+BR573)-BL573)</f>
        <v>0</v>
      </c>
      <c r="V573">
        <f>1/((BE573+1)/(S573/1.6)+1/(T573/1.37)) + BE573/((BE573+1)/(S573/1.6) + BE573/(T573/1.37))</f>
        <v>0</v>
      </c>
      <c r="W573">
        <f>(AZ573*BC573)</f>
        <v>0</v>
      </c>
      <c r="X573">
        <f>(BS573+(W573+2*0.95*5.67E-8*(((BS573+$B$7)+273)^4-(BS573+273)^4)-44100*L573)/(1.84*29.3*T573+8*0.95*5.67E-8*(BS573+273)^3))</f>
        <v>0</v>
      </c>
      <c r="Y573">
        <f>($C$7*BT573+$D$7*BU573+$E$7*X573)</f>
        <v>0</v>
      </c>
      <c r="Z573">
        <f>0.61365*exp(17.502*Y573/(240.97+Y573))</f>
        <v>0</v>
      </c>
      <c r="AA573">
        <f>(AB573/AC573*100)</f>
        <v>0</v>
      </c>
      <c r="AB573">
        <f>BL573*(BQ573+BR573)/1000</f>
        <v>0</v>
      </c>
      <c r="AC573">
        <f>0.61365*exp(17.502*BS573/(240.97+BS573))</f>
        <v>0</v>
      </c>
      <c r="AD573">
        <f>(Z573-BL573*(BQ573+BR573)/1000)</f>
        <v>0</v>
      </c>
      <c r="AE573">
        <f>(-L573*44100)</f>
        <v>0</v>
      </c>
      <c r="AF573">
        <f>2*29.3*T573*0.92*(BS573-Y573)</f>
        <v>0</v>
      </c>
      <c r="AG573">
        <f>2*0.95*5.67E-8*(((BS573+$B$7)+273)^4-(Y573+273)^4)</f>
        <v>0</v>
      </c>
      <c r="AH573">
        <f>W573+AG573+AE573+AF573</f>
        <v>0</v>
      </c>
      <c r="AI573">
        <f>BP573*AW573*(BK573-BJ573*(1000-AW573*BM573)/(1000-AW573*BL573))/(100*BD573)</f>
        <v>0</v>
      </c>
      <c r="AJ573">
        <f>1000*BP573*AW573*(BL573-BM573)/(100*BD573*(1000-AW573*BL573))</f>
        <v>0</v>
      </c>
      <c r="AK573">
        <f>(AL573 - AM573 - BQ573*1E3/(8.314*(BS573+273.15)) * AO573/BP573 * AN573) * BP573/(100*BD573) * (1000 - BM573)/1000</f>
        <v>0</v>
      </c>
      <c r="AL573">
        <v>993.5268021165822</v>
      </c>
      <c r="AM573">
        <v>962.2080121212116</v>
      </c>
      <c r="AN573">
        <v>2.539353709103711</v>
      </c>
      <c r="AO573">
        <v>66.78338051299083</v>
      </c>
      <c r="AP573">
        <f>(AR573 - AQ573 + BQ573*1E3/(8.314*(BS573+273.15)) * AT573/BP573 * AS573) * BP573/(100*BD573) * 1000/(1000 - AR573)</f>
        <v>0</v>
      </c>
      <c r="AQ573">
        <v>14.97259603876656</v>
      </c>
      <c r="AR573">
        <v>16.53859575757575</v>
      </c>
      <c r="AS573">
        <v>-4.939343075638619E-05</v>
      </c>
      <c r="AT573">
        <v>79.57190489218569</v>
      </c>
      <c r="AU573">
        <v>0</v>
      </c>
      <c r="AV573">
        <v>0</v>
      </c>
      <c r="AW573">
        <f>IF(AU573*$H$13&gt;=AY573,1.0,(AY573/(AY573-AU573*$H$13)))</f>
        <v>0</v>
      </c>
      <c r="AX573">
        <f>(AW573-1)*100</f>
        <v>0</v>
      </c>
      <c r="AY573">
        <f>MAX(0,($B$13+$C$13*BX573)/(1+$D$13*BX573)*BQ573/(BS573+273)*$E$13)</f>
        <v>0</v>
      </c>
      <c r="AZ573">
        <f>$B$11*BY573+$C$11*BZ573+$F$11*CK573*(1-CN573)</f>
        <v>0</v>
      </c>
      <c r="BA573">
        <f>AZ573*BB573</f>
        <v>0</v>
      </c>
      <c r="BB573">
        <f>($B$11*$D$9+$C$11*$D$9+$F$11*((CX573+CP573)/MAX(CX573+CP573+CY573, 0.1)*$I$9+CY573/MAX(CX573+CP573+CY573, 0.1)*$J$9))/($B$11+$C$11+$F$11)</f>
        <v>0</v>
      </c>
      <c r="BC573">
        <f>($B$11*$K$9+$C$11*$K$9+$F$11*((CX573+CP573)/MAX(CX573+CP573+CY573, 0.1)*$P$9+CY573/MAX(CX573+CP573+CY573, 0.1)*$Q$9))/($B$11+$C$11+$F$11)</f>
        <v>0</v>
      </c>
      <c r="BD573">
        <v>6</v>
      </c>
      <c r="BE573">
        <v>0.5</v>
      </c>
      <c r="BF573" t="s">
        <v>361</v>
      </c>
      <c r="BG573">
        <v>2</v>
      </c>
      <c r="BH573" t="b">
        <v>1</v>
      </c>
      <c r="BI573">
        <v>1728496161.278571</v>
      </c>
      <c r="BJ573">
        <v>927.9787142857142</v>
      </c>
      <c r="BK573">
        <v>965.1536785714287</v>
      </c>
      <c r="BL573">
        <v>16.53728571428572</v>
      </c>
      <c r="BM573">
        <v>14.96226071428571</v>
      </c>
      <c r="BN573">
        <v>936.9934999999998</v>
      </c>
      <c r="BO573">
        <v>16.62752142857142</v>
      </c>
      <c r="BP573">
        <v>599.9793571428572</v>
      </c>
      <c r="BQ573">
        <v>97.53870714285718</v>
      </c>
      <c r="BR573">
        <v>0.09994953214285714</v>
      </c>
      <c r="BS573">
        <v>25.2841</v>
      </c>
      <c r="BT573">
        <v>25.04100357142857</v>
      </c>
      <c r="BU573">
        <v>999.9000000000002</v>
      </c>
      <c r="BV573">
        <v>0</v>
      </c>
      <c r="BW573">
        <v>0</v>
      </c>
      <c r="BX573">
        <v>10001.62285714286</v>
      </c>
      <c r="BY573">
        <v>0</v>
      </c>
      <c r="BZ573">
        <v>93.65352499999997</v>
      </c>
      <c r="CA573">
        <v>-37.17505357142857</v>
      </c>
      <c r="CB573">
        <v>943.5831428571429</v>
      </c>
      <c r="CC573">
        <v>979.8139642857143</v>
      </c>
      <c r="CD573">
        <v>1.575026071428571</v>
      </c>
      <c r="CE573">
        <v>965.1536785714287</v>
      </c>
      <c r="CF573">
        <v>14.96226071428571</v>
      </c>
      <c r="CG573">
        <v>1.613025357142857</v>
      </c>
      <c r="CH573">
        <v>1.459398928571428</v>
      </c>
      <c r="CI573">
        <v>14.08379642857143</v>
      </c>
      <c r="CJ573">
        <v>12.5493</v>
      </c>
      <c r="CK573">
        <v>1599.993571428571</v>
      </c>
      <c r="CL573">
        <v>0.6920054285714284</v>
      </c>
      <c r="CM573">
        <v>0.3079945714285715</v>
      </c>
      <c r="CN573">
        <v>0</v>
      </c>
      <c r="CO573">
        <v>2.125689285714286</v>
      </c>
      <c r="CP573">
        <v>0</v>
      </c>
      <c r="CQ573">
        <v>8833.436071428572</v>
      </c>
      <c r="CR573">
        <v>13790.15</v>
      </c>
      <c r="CS573">
        <v>37.39271428571429</v>
      </c>
      <c r="CT573">
        <v>38.625</v>
      </c>
      <c r="CU573">
        <v>37.937</v>
      </c>
      <c r="CV573">
        <v>37.06875</v>
      </c>
      <c r="CW573">
        <v>36.812</v>
      </c>
      <c r="CX573">
        <v>1107.205357142857</v>
      </c>
      <c r="CY573">
        <v>492.7882142857142</v>
      </c>
      <c r="CZ573">
        <v>0</v>
      </c>
      <c r="DA573">
        <v>1728496226.2</v>
      </c>
      <c r="DB573">
        <v>0</v>
      </c>
      <c r="DC573">
        <v>1728490956.5</v>
      </c>
      <c r="DD573" t="s">
        <v>362</v>
      </c>
      <c r="DE573">
        <v>1728490952.5</v>
      </c>
      <c r="DF573">
        <v>1728490956.5</v>
      </c>
      <c r="DG573">
        <v>1</v>
      </c>
      <c r="DH573">
        <v>-0.065</v>
      </c>
      <c r="DI573">
        <v>-0.008</v>
      </c>
      <c r="DJ573">
        <v>-3.246</v>
      </c>
      <c r="DK573">
        <v>-0.091</v>
      </c>
      <c r="DL573">
        <v>52</v>
      </c>
      <c r="DM573">
        <v>15</v>
      </c>
      <c r="DN573">
        <v>0.25</v>
      </c>
      <c r="DO573">
        <v>0.13</v>
      </c>
      <c r="DP573">
        <v>-37.15479268292683</v>
      </c>
      <c r="DQ573">
        <v>-0.2841825783971967</v>
      </c>
      <c r="DR573">
        <v>0.08374533518932607</v>
      </c>
      <c r="DS573">
        <v>0</v>
      </c>
      <c r="DT573">
        <v>1.579271707317073</v>
      </c>
      <c r="DU573">
        <v>-0.09398132404181105</v>
      </c>
      <c r="DV573">
        <v>0.01310812351037009</v>
      </c>
      <c r="DW573">
        <v>1</v>
      </c>
      <c r="DX573">
        <v>1</v>
      </c>
      <c r="DY573">
        <v>2</v>
      </c>
      <c r="DZ573" t="s">
        <v>363</v>
      </c>
      <c r="EA573">
        <v>3.22959</v>
      </c>
      <c r="EB573">
        <v>2.70421</v>
      </c>
      <c r="EC573">
        <v>0.180125</v>
      </c>
      <c r="ED573">
        <v>0.184012</v>
      </c>
      <c r="EE573">
        <v>0.0855987</v>
      </c>
      <c r="EF573">
        <v>0.0797953</v>
      </c>
      <c r="EG573">
        <v>26857.5</v>
      </c>
      <c r="EH573">
        <v>26020</v>
      </c>
      <c r="EI573">
        <v>31381.6</v>
      </c>
      <c r="EJ573">
        <v>30241.1</v>
      </c>
      <c r="EK573">
        <v>38442.9</v>
      </c>
      <c r="EL573">
        <v>36800.4</v>
      </c>
      <c r="EM573">
        <v>43984.5</v>
      </c>
      <c r="EN573">
        <v>42227.6</v>
      </c>
      <c r="EO573">
        <v>2.10333</v>
      </c>
      <c r="EP573">
        <v>1.82897</v>
      </c>
      <c r="EQ573">
        <v>0.0116602</v>
      </c>
      <c r="ER573">
        <v>0</v>
      </c>
      <c r="ES573">
        <v>24.8402</v>
      </c>
      <c r="ET573">
        <v>999.9</v>
      </c>
      <c r="EU573">
        <v>70</v>
      </c>
      <c r="EV573">
        <v>26.7</v>
      </c>
      <c r="EW573">
        <v>25.2387</v>
      </c>
      <c r="EX573">
        <v>61.01</v>
      </c>
      <c r="EY573">
        <v>24.2668</v>
      </c>
      <c r="EZ573">
        <v>1</v>
      </c>
      <c r="FA573">
        <v>0.0938847</v>
      </c>
      <c r="FB573">
        <v>2.94929</v>
      </c>
      <c r="FC573">
        <v>20.1741</v>
      </c>
      <c r="FD573">
        <v>5.21534</v>
      </c>
      <c r="FE573">
        <v>11.998</v>
      </c>
      <c r="FF573">
        <v>4.9612</v>
      </c>
      <c r="FG573">
        <v>3.2956</v>
      </c>
      <c r="FH573">
        <v>9999</v>
      </c>
      <c r="FI573">
        <v>9999</v>
      </c>
      <c r="FJ573">
        <v>9999</v>
      </c>
      <c r="FK573">
        <v>149.4</v>
      </c>
      <c r="FL573">
        <v>4.97098</v>
      </c>
      <c r="FM573">
        <v>1.86769</v>
      </c>
      <c r="FN573">
        <v>1.85911</v>
      </c>
      <c r="FO573">
        <v>1.86523</v>
      </c>
      <c r="FP573">
        <v>1.8631</v>
      </c>
      <c r="FQ573">
        <v>1.86447</v>
      </c>
      <c r="FR573">
        <v>1.85989</v>
      </c>
      <c r="FS573">
        <v>1.86402</v>
      </c>
      <c r="FT573">
        <v>0</v>
      </c>
      <c r="FU573">
        <v>0</v>
      </c>
      <c r="FV573">
        <v>0</v>
      </c>
      <c r="FW573">
        <v>0</v>
      </c>
      <c r="FX573" t="s">
        <v>364</v>
      </c>
      <c r="FY573" t="s">
        <v>365</v>
      </c>
      <c r="FZ573" t="s">
        <v>366</v>
      </c>
      <c r="GA573" t="s">
        <v>366</v>
      </c>
      <c r="GB573" t="s">
        <v>366</v>
      </c>
      <c r="GC573" t="s">
        <v>366</v>
      </c>
      <c r="GD573">
        <v>0</v>
      </c>
      <c r="GE573">
        <v>100</v>
      </c>
      <c r="GF573">
        <v>100</v>
      </c>
      <c r="GG573">
        <v>-9.134</v>
      </c>
      <c r="GH573">
        <v>-0.0902</v>
      </c>
      <c r="GI573">
        <v>-2.868309889394353</v>
      </c>
      <c r="GJ573">
        <v>-0.006773961979547998</v>
      </c>
      <c r="GK573">
        <v>-8.296070481250098E-08</v>
      </c>
      <c r="GL573">
        <v>3.322967193956903E-10</v>
      </c>
      <c r="GM573">
        <v>-0.07871069313407227</v>
      </c>
      <c r="GN573">
        <v>-0.00208336341840114</v>
      </c>
      <c r="GO573">
        <v>8.801746095907445E-05</v>
      </c>
      <c r="GP573">
        <v>-2.677693255255651E-07</v>
      </c>
      <c r="GQ573">
        <v>3</v>
      </c>
      <c r="GR573">
        <v>2052</v>
      </c>
      <c r="GS573">
        <v>2</v>
      </c>
      <c r="GT573">
        <v>18</v>
      </c>
      <c r="GU573">
        <v>86.90000000000001</v>
      </c>
      <c r="GV573">
        <v>86.90000000000001</v>
      </c>
      <c r="GW573">
        <v>2.24976</v>
      </c>
      <c r="GX573">
        <v>2.38403</v>
      </c>
      <c r="GY573">
        <v>1.44897</v>
      </c>
      <c r="GZ573">
        <v>2.32178</v>
      </c>
      <c r="HA573">
        <v>1.55151</v>
      </c>
      <c r="HB573">
        <v>2.29614</v>
      </c>
      <c r="HC573">
        <v>32.5539</v>
      </c>
      <c r="HD573">
        <v>14.1233</v>
      </c>
      <c r="HE573">
        <v>18</v>
      </c>
      <c r="HF573">
        <v>595.688</v>
      </c>
      <c r="HG573">
        <v>422.764</v>
      </c>
      <c r="HH573">
        <v>20.8745</v>
      </c>
      <c r="HI573">
        <v>28.1057</v>
      </c>
      <c r="HJ573">
        <v>30.0006</v>
      </c>
      <c r="HK573">
        <v>28.0442</v>
      </c>
      <c r="HL573">
        <v>27.9748</v>
      </c>
      <c r="HM573">
        <v>45.0351</v>
      </c>
      <c r="HN573">
        <v>47.9634</v>
      </c>
      <c r="HO573">
        <v>0</v>
      </c>
      <c r="HP573">
        <v>20.8558</v>
      </c>
      <c r="HQ573">
        <v>1003.07</v>
      </c>
      <c r="HR573">
        <v>14.9766</v>
      </c>
      <c r="HS573">
        <v>99.5936</v>
      </c>
      <c r="HT573">
        <v>100.904</v>
      </c>
    </row>
    <row r="574" spans="1:228">
      <c r="A574">
        <v>558</v>
      </c>
      <c r="B574">
        <v>1728496174.6</v>
      </c>
      <c r="C574">
        <v>5237.099999904633</v>
      </c>
      <c r="D574" t="s">
        <v>1487</v>
      </c>
      <c r="E574" t="s">
        <v>1488</v>
      </c>
      <c r="F574">
        <v>5</v>
      </c>
      <c r="G574" t="s">
        <v>357</v>
      </c>
      <c r="H574" t="s">
        <v>1090</v>
      </c>
      <c r="I574" t="s">
        <v>359</v>
      </c>
      <c r="J574" t="s">
        <v>1330</v>
      </c>
      <c r="K574">
        <v>1728496166.85</v>
      </c>
      <c r="L574">
        <f>(M574)/1000</f>
        <v>0</v>
      </c>
      <c r="M574">
        <f>IF(BH574, AP574, AJ574)</f>
        <v>0</v>
      </c>
      <c r="N574">
        <f>IF(BH574, AK574, AI574)</f>
        <v>0</v>
      </c>
      <c r="O574">
        <f>BJ574 - IF(AW574&gt;1, N574*BD574*100.0/(AY574), 0)</f>
        <v>0</v>
      </c>
      <c r="P574">
        <f>((V574-L574/2)*O574-N574)/(V574+L574/2)</f>
        <v>0</v>
      </c>
      <c r="Q574">
        <f>P574*(BQ574+BR574)/1000.0</f>
        <v>0</v>
      </c>
      <c r="R574">
        <f>(BJ574 - IF(AW574&gt;1, N574*BD574*100.0/(AY574), 0))*(BQ574+BR574)/1000.0</f>
        <v>0</v>
      </c>
      <c r="S574">
        <f>2.0/((1/U574-1/T574)+SIGN(U574)*SQRT((1/U574-1/T574)*(1/U574-1/T574) + 4*BE574/((BE574+1)*(BE574+1))*(2*1/U574*1/T574-1/T574*1/T574)))</f>
        <v>0</v>
      </c>
      <c r="T574">
        <f>IF(LEFT(BF574,1)&lt;&gt;"0",IF(LEFT(BF574,1)="1",3.0,BG574),$D$5+$E$5*(BX574*BQ574/($K$5*1000))+$F$5*(BX574*BQ574/($K$5*1000))*MAX(MIN(BD574,$J$5),$I$5)*MAX(MIN(BD574,$J$5),$I$5)+$G$5*MAX(MIN(BD574,$J$5),$I$5)*(BX574*BQ574/($K$5*1000))+$H$5*(BX574*BQ574/($K$5*1000))*(BX574*BQ574/($K$5*1000)))</f>
        <v>0</v>
      </c>
      <c r="U574">
        <f>L574*(1000-(1000*0.61365*exp(17.502*Y574/(240.97+Y574))/(BQ574+BR574)+BL574)/2)/(1000*0.61365*exp(17.502*Y574/(240.97+Y574))/(BQ574+BR574)-BL574)</f>
        <v>0</v>
      </c>
      <c r="V574">
        <f>1/((BE574+1)/(S574/1.6)+1/(T574/1.37)) + BE574/((BE574+1)/(S574/1.6) + BE574/(T574/1.37))</f>
        <v>0</v>
      </c>
      <c r="W574">
        <f>(AZ574*BC574)</f>
        <v>0</v>
      </c>
      <c r="X574">
        <f>(BS574+(W574+2*0.95*5.67E-8*(((BS574+$B$7)+273)^4-(BS574+273)^4)-44100*L574)/(1.84*29.3*T574+8*0.95*5.67E-8*(BS574+273)^3))</f>
        <v>0</v>
      </c>
      <c r="Y574">
        <f>($C$7*BT574+$D$7*BU574+$E$7*X574)</f>
        <v>0</v>
      </c>
      <c r="Z574">
        <f>0.61365*exp(17.502*Y574/(240.97+Y574))</f>
        <v>0</v>
      </c>
      <c r="AA574">
        <f>(AB574/AC574*100)</f>
        <v>0</v>
      </c>
      <c r="AB574">
        <f>BL574*(BQ574+BR574)/1000</f>
        <v>0</v>
      </c>
      <c r="AC574">
        <f>0.61365*exp(17.502*BS574/(240.97+BS574))</f>
        <v>0</v>
      </c>
      <c r="AD574">
        <f>(Z574-BL574*(BQ574+BR574)/1000)</f>
        <v>0</v>
      </c>
      <c r="AE574">
        <f>(-L574*44100)</f>
        <v>0</v>
      </c>
      <c r="AF574">
        <f>2*29.3*T574*0.92*(BS574-Y574)</f>
        <v>0</v>
      </c>
      <c r="AG574">
        <f>2*0.95*5.67E-8*(((BS574+$B$7)+273)^4-(Y574+273)^4)</f>
        <v>0</v>
      </c>
      <c r="AH574">
        <f>W574+AG574+AE574+AF574</f>
        <v>0</v>
      </c>
      <c r="AI574">
        <f>BP574*AW574*(BK574-BJ574*(1000-AW574*BM574)/(1000-AW574*BL574))/(100*BD574)</f>
        <v>0</v>
      </c>
      <c r="AJ574">
        <f>1000*BP574*AW574*(BL574-BM574)/(100*BD574*(1000-AW574*BL574))</f>
        <v>0</v>
      </c>
      <c r="AK574">
        <f>(AL574 - AM574 - BQ574*1E3/(8.314*(BS574+273.15)) * AO574/BP574 * AN574) * BP574/(100*BD574) * (1000 - BM574)/1000</f>
        <v>0</v>
      </c>
      <c r="AL574">
        <v>1007.751821071691</v>
      </c>
      <c r="AM574">
        <v>976.2650363636361</v>
      </c>
      <c r="AN574">
        <v>2.550837632487909</v>
      </c>
      <c r="AO574">
        <v>66.78338051299083</v>
      </c>
      <c r="AP574">
        <f>(AR574 - AQ574 + BQ574*1E3/(8.314*(BS574+273.15)) * AT574/BP574 * AS574) * BP574/(100*BD574) * 1000/(1000 - AR574)</f>
        <v>0</v>
      </c>
      <c r="AQ574">
        <v>14.98315212484824</v>
      </c>
      <c r="AR574">
        <v>16.53113212121212</v>
      </c>
      <c r="AS574">
        <v>-0.0001735613515449157</v>
      </c>
      <c r="AT574">
        <v>79.57190489218569</v>
      </c>
      <c r="AU574">
        <v>0</v>
      </c>
      <c r="AV574">
        <v>0</v>
      </c>
      <c r="AW574">
        <f>IF(AU574*$H$13&gt;=AY574,1.0,(AY574/(AY574-AU574*$H$13)))</f>
        <v>0</v>
      </c>
      <c r="AX574">
        <f>(AW574-1)*100</f>
        <v>0</v>
      </c>
      <c r="AY574">
        <f>MAX(0,($B$13+$C$13*BX574)/(1+$D$13*BX574)*BQ574/(BS574+273)*$E$13)</f>
        <v>0</v>
      </c>
      <c r="AZ574">
        <f>$B$11*BY574+$C$11*BZ574+$F$11*CK574*(1-CN574)</f>
        <v>0</v>
      </c>
      <c r="BA574">
        <f>AZ574*BB574</f>
        <v>0</v>
      </c>
      <c r="BB574">
        <f>($B$11*$D$9+$C$11*$D$9+$F$11*((CX574+CP574)/MAX(CX574+CP574+CY574, 0.1)*$I$9+CY574/MAX(CX574+CP574+CY574, 0.1)*$J$9))/($B$11+$C$11+$F$11)</f>
        <v>0</v>
      </c>
      <c r="BC574">
        <f>($B$11*$K$9+$C$11*$K$9+$F$11*((CX574+CP574)/MAX(CX574+CP574+CY574, 0.1)*$P$9+CY574/MAX(CX574+CP574+CY574, 0.1)*$Q$9))/($B$11+$C$11+$F$11)</f>
        <v>0</v>
      </c>
      <c r="BD574">
        <v>6</v>
      </c>
      <c r="BE574">
        <v>0.5</v>
      </c>
      <c r="BF574" t="s">
        <v>361</v>
      </c>
      <c r="BG574">
        <v>2</v>
      </c>
      <c r="BH574" t="b">
        <v>1</v>
      </c>
      <c r="BI574">
        <v>1728496166.85</v>
      </c>
      <c r="BJ574">
        <v>941.9319285714284</v>
      </c>
      <c r="BK574">
        <v>979.1715714285713</v>
      </c>
      <c r="BL574">
        <v>16.53875714285714</v>
      </c>
      <c r="BM574">
        <v>14.97378928571428</v>
      </c>
      <c r="BN574">
        <v>951.0315714285715</v>
      </c>
      <c r="BO574">
        <v>16.62899642857143</v>
      </c>
      <c r="BP574">
        <v>600.0169285714286</v>
      </c>
      <c r="BQ574">
        <v>97.53884642857145</v>
      </c>
      <c r="BR574">
        <v>0.1000427714285714</v>
      </c>
      <c r="BS574">
        <v>25.27564642857143</v>
      </c>
      <c r="BT574">
        <v>25.03737142857143</v>
      </c>
      <c r="BU574">
        <v>999.9000000000002</v>
      </c>
      <c r="BV574">
        <v>0</v>
      </c>
      <c r="BW574">
        <v>0</v>
      </c>
      <c r="BX574">
        <v>9998.275357142857</v>
      </c>
      <c r="BY574">
        <v>0</v>
      </c>
      <c r="BZ574">
        <v>93.898875</v>
      </c>
      <c r="CA574">
        <v>-37.23963571428572</v>
      </c>
      <c r="CB574">
        <v>957.7722857142857</v>
      </c>
      <c r="CC574">
        <v>994.0569642857143</v>
      </c>
      <c r="CD574">
        <v>1.564974285714286</v>
      </c>
      <c r="CE574">
        <v>979.1715714285713</v>
      </c>
      <c r="CF574">
        <v>14.97378928571428</v>
      </c>
      <c r="CG574">
        <v>1.613171071428571</v>
      </c>
      <c r="CH574">
        <v>1.460525714285714</v>
      </c>
      <c r="CI574">
        <v>14.08518928571428</v>
      </c>
      <c r="CJ574">
        <v>12.56105357142857</v>
      </c>
      <c r="CK574">
        <v>1599.995</v>
      </c>
      <c r="CL574">
        <v>0.6920028571428574</v>
      </c>
      <c r="CM574">
        <v>0.3079971428571429</v>
      </c>
      <c r="CN574">
        <v>0</v>
      </c>
      <c r="CO574">
        <v>2.123717857142857</v>
      </c>
      <c r="CP574">
        <v>0</v>
      </c>
      <c r="CQ574">
        <v>8835.857142857141</v>
      </c>
      <c r="CR574">
        <v>13790.14285714286</v>
      </c>
      <c r="CS574">
        <v>37.41485714285714</v>
      </c>
      <c r="CT574">
        <v>38.625</v>
      </c>
      <c r="CU574">
        <v>37.937</v>
      </c>
      <c r="CV574">
        <v>37.06875</v>
      </c>
      <c r="CW574">
        <v>36.812</v>
      </c>
      <c r="CX574">
        <v>1107.202142857143</v>
      </c>
      <c r="CY574">
        <v>492.7928571428571</v>
      </c>
      <c r="CZ574">
        <v>0</v>
      </c>
      <c r="DA574">
        <v>1728496231.6</v>
      </c>
      <c r="DB574">
        <v>0</v>
      </c>
      <c r="DC574">
        <v>1728490956.5</v>
      </c>
      <c r="DD574" t="s">
        <v>362</v>
      </c>
      <c r="DE574">
        <v>1728490952.5</v>
      </c>
      <c r="DF574">
        <v>1728490956.5</v>
      </c>
      <c r="DG574">
        <v>1</v>
      </c>
      <c r="DH574">
        <v>-0.065</v>
      </c>
      <c r="DI574">
        <v>-0.008</v>
      </c>
      <c r="DJ574">
        <v>-3.246</v>
      </c>
      <c r="DK574">
        <v>-0.091</v>
      </c>
      <c r="DL574">
        <v>52</v>
      </c>
      <c r="DM574">
        <v>15</v>
      </c>
      <c r="DN574">
        <v>0.25</v>
      </c>
      <c r="DO574">
        <v>0.13</v>
      </c>
      <c r="DP574">
        <v>-37.22931951219513</v>
      </c>
      <c r="DQ574">
        <v>-0.68758536585362</v>
      </c>
      <c r="DR574">
        <v>0.1310166536044681</v>
      </c>
      <c r="DS574">
        <v>0</v>
      </c>
      <c r="DT574">
        <v>1.569928048780488</v>
      </c>
      <c r="DU574">
        <v>-0.10185407665505</v>
      </c>
      <c r="DV574">
        <v>0.01085425828981469</v>
      </c>
      <c r="DW574">
        <v>0</v>
      </c>
      <c r="DX574">
        <v>0</v>
      </c>
      <c r="DY574">
        <v>2</v>
      </c>
      <c r="DZ574" t="s">
        <v>386</v>
      </c>
      <c r="EA574">
        <v>3.22968</v>
      </c>
      <c r="EB574">
        <v>2.70431</v>
      </c>
      <c r="EC574">
        <v>0.181813</v>
      </c>
      <c r="ED574">
        <v>0.18566</v>
      </c>
      <c r="EE574">
        <v>0.085567</v>
      </c>
      <c r="EF574">
        <v>0.07982980000000001</v>
      </c>
      <c r="EG574">
        <v>26801.6</v>
      </c>
      <c r="EH574">
        <v>25966.9</v>
      </c>
      <c r="EI574">
        <v>31380.9</v>
      </c>
      <c r="EJ574">
        <v>30240.5</v>
      </c>
      <c r="EK574">
        <v>38443.5</v>
      </c>
      <c r="EL574">
        <v>36798.2</v>
      </c>
      <c r="EM574">
        <v>43983.7</v>
      </c>
      <c r="EN574">
        <v>42226.6</v>
      </c>
      <c r="EO574">
        <v>2.1041</v>
      </c>
      <c r="EP574">
        <v>1.82835</v>
      </c>
      <c r="EQ574">
        <v>0.011418</v>
      </c>
      <c r="ER574">
        <v>0</v>
      </c>
      <c r="ES574">
        <v>24.8427</v>
      </c>
      <c r="ET574">
        <v>999.9</v>
      </c>
      <c r="EU574">
        <v>70</v>
      </c>
      <c r="EV574">
        <v>26.7</v>
      </c>
      <c r="EW574">
        <v>25.2359</v>
      </c>
      <c r="EX574">
        <v>60.99</v>
      </c>
      <c r="EY574">
        <v>24.2067</v>
      </c>
      <c r="EZ574">
        <v>1</v>
      </c>
      <c r="FA574">
        <v>0.09453</v>
      </c>
      <c r="FB574">
        <v>2.94429</v>
      </c>
      <c r="FC574">
        <v>20.1743</v>
      </c>
      <c r="FD574">
        <v>5.21624</v>
      </c>
      <c r="FE574">
        <v>11.998</v>
      </c>
      <c r="FF574">
        <v>4.96325</v>
      </c>
      <c r="FG574">
        <v>3.29563</v>
      </c>
      <c r="FH574">
        <v>9999</v>
      </c>
      <c r="FI574">
        <v>9999</v>
      </c>
      <c r="FJ574">
        <v>9999</v>
      </c>
      <c r="FK574">
        <v>149.4</v>
      </c>
      <c r="FL574">
        <v>4.97096</v>
      </c>
      <c r="FM574">
        <v>1.8677</v>
      </c>
      <c r="FN574">
        <v>1.85909</v>
      </c>
      <c r="FO574">
        <v>1.86523</v>
      </c>
      <c r="FP574">
        <v>1.8631</v>
      </c>
      <c r="FQ574">
        <v>1.86447</v>
      </c>
      <c r="FR574">
        <v>1.85989</v>
      </c>
      <c r="FS574">
        <v>1.86401</v>
      </c>
      <c r="FT574">
        <v>0</v>
      </c>
      <c r="FU574">
        <v>0</v>
      </c>
      <c r="FV574">
        <v>0</v>
      </c>
      <c r="FW574">
        <v>0</v>
      </c>
      <c r="FX574" t="s">
        <v>364</v>
      </c>
      <c r="FY574" t="s">
        <v>365</v>
      </c>
      <c r="FZ574" t="s">
        <v>366</v>
      </c>
      <c r="GA574" t="s">
        <v>366</v>
      </c>
      <c r="GB574" t="s">
        <v>366</v>
      </c>
      <c r="GC574" t="s">
        <v>366</v>
      </c>
      <c r="GD574">
        <v>0</v>
      </c>
      <c r="GE574">
        <v>100</v>
      </c>
      <c r="GF574">
        <v>100</v>
      </c>
      <c r="GG574">
        <v>-9.217000000000001</v>
      </c>
      <c r="GH574">
        <v>-0.0902</v>
      </c>
      <c r="GI574">
        <v>-2.868309889394353</v>
      </c>
      <c r="GJ574">
        <v>-0.006773961979547998</v>
      </c>
      <c r="GK574">
        <v>-8.296070481250098E-08</v>
      </c>
      <c r="GL574">
        <v>3.322967193956903E-10</v>
      </c>
      <c r="GM574">
        <v>-0.07871069313407227</v>
      </c>
      <c r="GN574">
        <v>-0.00208336341840114</v>
      </c>
      <c r="GO574">
        <v>8.801746095907445E-05</v>
      </c>
      <c r="GP574">
        <v>-2.677693255255651E-07</v>
      </c>
      <c r="GQ574">
        <v>3</v>
      </c>
      <c r="GR574">
        <v>2052</v>
      </c>
      <c r="GS574">
        <v>2</v>
      </c>
      <c r="GT574">
        <v>18</v>
      </c>
      <c r="GU574">
        <v>87</v>
      </c>
      <c r="GV574">
        <v>87</v>
      </c>
      <c r="GW574">
        <v>2.27417</v>
      </c>
      <c r="GX574">
        <v>2.38281</v>
      </c>
      <c r="GY574">
        <v>1.44897</v>
      </c>
      <c r="GZ574">
        <v>2.32178</v>
      </c>
      <c r="HA574">
        <v>1.55151</v>
      </c>
      <c r="HB574">
        <v>2.28027</v>
      </c>
      <c r="HC574">
        <v>32.5539</v>
      </c>
      <c r="HD574">
        <v>14.1145</v>
      </c>
      <c r="HE574">
        <v>18</v>
      </c>
      <c r="HF574">
        <v>596.311</v>
      </c>
      <c r="HG574">
        <v>422.456</v>
      </c>
      <c r="HH574">
        <v>20.8301</v>
      </c>
      <c r="HI574">
        <v>28.1137</v>
      </c>
      <c r="HJ574">
        <v>30.0006</v>
      </c>
      <c r="HK574">
        <v>28.0519</v>
      </c>
      <c r="HL574">
        <v>27.9827</v>
      </c>
      <c r="HM574">
        <v>45.5531</v>
      </c>
      <c r="HN574">
        <v>47.9634</v>
      </c>
      <c r="HO574">
        <v>0</v>
      </c>
      <c r="HP574">
        <v>20.8218</v>
      </c>
      <c r="HQ574">
        <v>1013.14</v>
      </c>
      <c r="HR574">
        <v>15.0012</v>
      </c>
      <c r="HS574">
        <v>99.5917</v>
      </c>
      <c r="HT574">
        <v>100.902</v>
      </c>
    </row>
    <row r="575" spans="1:228">
      <c r="A575">
        <v>559</v>
      </c>
      <c r="B575">
        <v>1728496179.1</v>
      </c>
      <c r="C575">
        <v>5241.599999904633</v>
      </c>
      <c r="D575" t="s">
        <v>1489</v>
      </c>
      <c r="E575" t="s">
        <v>1490</v>
      </c>
      <c r="F575">
        <v>5</v>
      </c>
      <c r="G575" t="s">
        <v>357</v>
      </c>
      <c r="H575" t="s">
        <v>1090</v>
      </c>
      <c r="I575" t="s">
        <v>359</v>
      </c>
      <c r="J575" t="s">
        <v>1330</v>
      </c>
      <c r="K575">
        <v>1728496171.278571</v>
      </c>
      <c r="L575">
        <f>(M575)/1000</f>
        <v>0</v>
      </c>
      <c r="M575">
        <f>IF(BH575, AP575, AJ575)</f>
        <v>0</v>
      </c>
      <c r="N575">
        <f>IF(BH575, AK575, AI575)</f>
        <v>0</v>
      </c>
      <c r="O575">
        <f>BJ575 - IF(AW575&gt;1, N575*BD575*100.0/(AY575), 0)</f>
        <v>0</v>
      </c>
      <c r="P575">
        <f>((V575-L575/2)*O575-N575)/(V575+L575/2)</f>
        <v>0</v>
      </c>
      <c r="Q575">
        <f>P575*(BQ575+BR575)/1000.0</f>
        <v>0</v>
      </c>
      <c r="R575">
        <f>(BJ575 - IF(AW575&gt;1, N575*BD575*100.0/(AY575), 0))*(BQ575+BR575)/1000.0</f>
        <v>0</v>
      </c>
      <c r="S575">
        <f>2.0/((1/U575-1/T575)+SIGN(U575)*SQRT((1/U575-1/T575)*(1/U575-1/T575) + 4*BE575/((BE575+1)*(BE575+1))*(2*1/U575*1/T575-1/T575*1/T575)))</f>
        <v>0</v>
      </c>
      <c r="T575">
        <f>IF(LEFT(BF575,1)&lt;&gt;"0",IF(LEFT(BF575,1)="1",3.0,BG575),$D$5+$E$5*(BX575*BQ575/($K$5*1000))+$F$5*(BX575*BQ575/($K$5*1000))*MAX(MIN(BD575,$J$5),$I$5)*MAX(MIN(BD575,$J$5),$I$5)+$G$5*MAX(MIN(BD575,$J$5),$I$5)*(BX575*BQ575/($K$5*1000))+$H$5*(BX575*BQ575/($K$5*1000))*(BX575*BQ575/($K$5*1000)))</f>
        <v>0</v>
      </c>
      <c r="U575">
        <f>L575*(1000-(1000*0.61365*exp(17.502*Y575/(240.97+Y575))/(BQ575+BR575)+BL575)/2)/(1000*0.61365*exp(17.502*Y575/(240.97+Y575))/(BQ575+BR575)-BL575)</f>
        <v>0</v>
      </c>
      <c r="V575">
        <f>1/((BE575+1)/(S575/1.6)+1/(T575/1.37)) + BE575/((BE575+1)/(S575/1.6) + BE575/(T575/1.37))</f>
        <v>0</v>
      </c>
      <c r="W575">
        <f>(AZ575*BC575)</f>
        <v>0</v>
      </c>
      <c r="X575">
        <f>(BS575+(W575+2*0.95*5.67E-8*(((BS575+$B$7)+273)^4-(BS575+273)^4)-44100*L575)/(1.84*29.3*T575+8*0.95*5.67E-8*(BS575+273)^3))</f>
        <v>0</v>
      </c>
      <c r="Y575">
        <f>($C$7*BT575+$D$7*BU575+$E$7*X575)</f>
        <v>0</v>
      </c>
      <c r="Z575">
        <f>0.61365*exp(17.502*Y575/(240.97+Y575))</f>
        <v>0</v>
      </c>
      <c r="AA575">
        <f>(AB575/AC575*100)</f>
        <v>0</v>
      </c>
      <c r="AB575">
        <f>BL575*(BQ575+BR575)/1000</f>
        <v>0</v>
      </c>
      <c r="AC575">
        <f>0.61365*exp(17.502*BS575/(240.97+BS575))</f>
        <v>0</v>
      </c>
      <c r="AD575">
        <f>(Z575-BL575*(BQ575+BR575)/1000)</f>
        <v>0</v>
      </c>
      <c r="AE575">
        <f>(-L575*44100)</f>
        <v>0</v>
      </c>
      <c r="AF575">
        <f>2*29.3*T575*0.92*(BS575-Y575)</f>
        <v>0</v>
      </c>
      <c r="AG575">
        <f>2*0.95*5.67E-8*(((BS575+$B$7)+273)^4-(Y575+273)^4)</f>
        <v>0</v>
      </c>
      <c r="AH575">
        <f>W575+AG575+AE575+AF575</f>
        <v>0</v>
      </c>
      <c r="AI575">
        <f>BP575*AW575*(BK575-BJ575*(1000-AW575*BM575)/(1000-AW575*BL575))/(100*BD575)</f>
        <v>0</v>
      </c>
      <c r="AJ575">
        <f>1000*BP575*AW575*(BL575-BM575)/(100*BD575*(1000-AW575*BL575))</f>
        <v>0</v>
      </c>
      <c r="AK575">
        <f>(AL575 - AM575 - BQ575*1E3/(8.314*(BS575+273.15)) * AO575/BP575 * AN575) * BP575/(100*BD575) * (1000 - BM575)/1000</f>
        <v>0</v>
      </c>
      <c r="AL575">
        <v>1019.245496884419</v>
      </c>
      <c r="AM575">
        <v>987.702612121212</v>
      </c>
      <c r="AN575">
        <v>2.55695302684885</v>
      </c>
      <c r="AO575">
        <v>66.78338051299083</v>
      </c>
      <c r="AP575">
        <f>(AR575 - AQ575 + BQ575*1E3/(8.314*(BS575+273.15)) * AT575/BP575 * AS575) * BP575/(100*BD575) * 1000/(1000 - AR575)</f>
        <v>0</v>
      </c>
      <c r="AQ575">
        <v>14.98831553812303</v>
      </c>
      <c r="AR575">
        <v>16.5225406060606</v>
      </c>
      <c r="AS575">
        <v>-0.0001477643004913768</v>
      </c>
      <c r="AT575">
        <v>79.57190489218569</v>
      </c>
      <c r="AU575">
        <v>0</v>
      </c>
      <c r="AV575">
        <v>0</v>
      </c>
      <c r="AW575">
        <f>IF(AU575*$H$13&gt;=AY575,1.0,(AY575/(AY575-AU575*$H$13)))</f>
        <v>0</v>
      </c>
      <c r="AX575">
        <f>(AW575-1)*100</f>
        <v>0</v>
      </c>
      <c r="AY575">
        <f>MAX(0,($B$13+$C$13*BX575)/(1+$D$13*BX575)*BQ575/(BS575+273)*$E$13)</f>
        <v>0</v>
      </c>
      <c r="AZ575">
        <f>$B$11*BY575+$C$11*BZ575+$F$11*CK575*(1-CN575)</f>
        <v>0</v>
      </c>
      <c r="BA575">
        <f>AZ575*BB575</f>
        <v>0</v>
      </c>
      <c r="BB575">
        <f>($B$11*$D$9+$C$11*$D$9+$F$11*((CX575+CP575)/MAX(CX575+CP575+CY575, 0.1)*$I$9+CY575/MAX(CX575+CP575+CY575, 0.1)*$J$9))/($B$11+$C$11+$F$11)</f>
        <v>0</v>
      </c>
      <c r="BC575">
        <f>($B$11*$K$9+$C$11*$K$9+$F$11*((CX575+CP575)/MAX(CX575+CP575+CY575, 0.1)*$P$9+CY575/MAX(CX575+CP575+CY575, 0.1)*$Q$9))/($B$11+$C$11+$F$11)</f>
        <v>0</v>
      </c>
      <c r="BD575">
        <v>6</v>
      </c>
      <c r="BE575">
        <v>0.5</v>
      </c>
      <c r="BF575" t="s">
        <v>361</v>
      </c>
      <c r="BG575">
        <v>2</v>
      </c>
      <c r="BH575" t="b">
        <v>1</v>
      </c>
      <c r="BI575">
        <v>1728496171.278571</v>
      </c>
      <c r="BJ575">
        <v>953.0257500000001</v>
      </c>
      <c r="BK575">
        <v>990.3338214285715</v>
      </c>
      <c r="BL575">
        <v>16.53458214285715</v>
      </c>
      <c r="BM575">
        <v>14.98124642857143</v>
      </c>
      <c r="BN575">
        <v>962.1925714285715</v>
      </c>
      <c r="BO575">
        <v>16.62481785714286</v>
      </c>
      <c r="BP575">
        <v>600.0072857142857</v>
      </c>
      <c r="BQ575">
        <v>97.53882499999999</v>
      </c>
      <c r="BR575">
        <v>0.09999864999999999</v>
      </c>
      <c r="BS575">
        <v>25.26963571428572</v>
      </c>
      <c r="BT575">
        <v>25.03343928571429</v>
      </c>
      <c r="BU575">
        <v>999.9000000000002</v>
      </c>
      <c r="BV575">
        <v>0</v>
      </c>
      <c r="BW575">
        <v>0</v>
      </c>
      <c r="BX575">
        <v>10000.37892857143</v>
      </c>
      <c r="BY575">
        <v>0</v>
      </c>
      <c r="BZ575">
        <v>94.15638214285714</v>
      </c>
      <c r="CA575">
        <v>-37.30762142857143</v>
      </c>
      <c r="CB575">
        <v>969.0484642857143</v>
      </c>
      <c r="CC575">
        <v>1005.396464285714</v>
      </c>
      <c r="CD575">
        <v>1.553342142857143</v>
      </c>
      <c r="CE575">
        <v>990.3338214285715</v>
      </c>
      <c r="CF575">
        <v>14.98124642857143</v>
      </c>
      <c r="CG575">
        <v>1.612763214285714</v>
      </c>
      <c r="CH575">
        <v>1.4612525</v>
      </c>
      <c r="CI575">
        <v>14.08128928571428</v>
      </c>
      <c r="CJ575">
        <v>12.56863571428571</v>
      </c>
      <c r="CK575">
        <v>1599.997857142857</v>
      </c>
      <c r="CL575">
        <v>0.6920002857142858</v>
      </c>
      <c r="CM575">
        <v>0.3079997142857143</v>
      </c>
      <c r="CN575">
        <v>0</v>
      </c>
      <c r="CO575">
        <v>2.08855</v>
      </c>
      <c r="CP575">
        <v>0</v>
      </c>
      <c r="CQ575">
        <v>8837.4925</v>
      </c>
      <c r="CR575">
        <v>13790.15714285714</v>
      </c>
      <c r="CS575">
        <v>37.43035714285714</v>
      </c>
      <c r="CT575">
        <v>38.625</v>
      </c>
      <c r="CU575">
        <v>37.937</v>
      </c>
      <c r="CV575">
        <v>37.0665</v>
      </c>
      <c r="CW575">
        <v>36.812</v>
      </c>
      <c r="CX575">
        <v>1107.198928571428</v>
      </c>
      <c r="CY575">
        <v>492.7989285714285</v>
      </c>
      <c r="CZ575">
        <v>0</v>
      </c>
      <c r="DA575">
        <v>1728496235.8</v>
      </c>
      <c r="DB575">
        <v>0</v>
      </c>
      <c r="DC575">
        <v>1728490956.5</v>
      </c>
      <c r="DD575" t="s">
        <v>362</v>
      </c>
      <c r="DE575">
        <v>1728490952.5</v>
      </c>
      <c r="DF575">
        <v>1728490956.5</v>
      </c>
      <c r="DG575">
        <v>1</v>
      </c>
      <c r="DH575">
        <v>-0.065</v>
      </c>
      <c r="DI575">
        <v>-0.008</v>
      </c>
      <c r="DJ575">
        <v>-3.246</v>
      </c>
      <c r="DK575">
        <v>-0.091</v>
      </c>
      <c r="DL575">
        <v>52</v>
      </c>
      <c r="DM575">
        <v>15</v>
      </c>
      <c r="DN575">
        <v>0.25</v>
      </c>
      <c r="DO575">
        <v>0.13</v>
      </c>
      <c r="DP575">
        <v>-37.25910975609756</v>
      </c>
      <c r="DQ575">
        <v>-0.9428278745644587</v>
      </c>
      <c r="DR575">
        <v>0.1413732989673651</v>
      </c>
      <c r="DS575">
        <v>0</v>
      </c>
      <c r="DT575">
        <v>1.559727317073171</v>
      </c>
      <c r="DU575">
        <v>-0.1565642508710773</v>
      </c>
      <c r="DV575">
        <v>0.01558383387256671</v>
      </c>
      <c r="DW575">
        <v>0</v>
      </c>
      <c r="DX575">
        <v>0</v>
      </c>
      <c r="DY575">
        <v>2</v>
      </c>
      <c r="DZ575" t="s">
        <v>386</v>
      </c>
      <c r="EA575">
        <v>3.22968</v>
      </c>
      <c r="EB575">
        <v>2.70453</v>
      </c>
      <c r="EC575">
        <v>0.183186</v>
      </c>
      <c r="ED575">
        <v>0.186983</v>
      </c>
      <c r="EE575">
        <v>0.0855361</v>
      </c>
      <c r="EF575">
        <v>0.07985920000000001</v>
      </c>
      <c r="EG575">
        <v>26756.1</v>
      </c>
      <c r="EH575">
        <v>25924.2</v>
      </c>
      <c r="EI575">
        <v>31380.4</v>
      </c>
      <c r="EJ575">
        <v>30240</v>
      </c>
      <c r="EK575">
        <v>38444.2</v>
      </c>
      <c r="EL575">
        <v>36796.5</v>
      </c>
      <c r="EM575">
        <v>43982.9</v>
      </c>
      <c r="EN575">
        <v>42225.9</v>
      </c>
      <c r="EO575">
        <v>2.10368</v>
      </c>
      <c r="EP575">
        <v>1.82843</v>
      </c>
      <c r="EQ575">
        <v>0.0112131</v>
      </c>
      <c r="ER575">
        <v>0</v>
      </c>
      <c r="ES575">
        <v>24.843</v>
      </c>
      <c r="ET575">
        <v>999.9</v>
      </c>
      <c r="EU575">
        <v>70.09999999999999</v>
      </c>
      <c r="EV575">
        <v>26.7</v>
      </c>
      <c r="EW575">
        <v>25.2729</v>
      </c>
      <c r="EX575">
        <v>61.36</v>
      </c>
      <c r="EY575">
        <v>24.2188</v>
      </c>
      <c r="EZ575">
        <v>1</v>
      </c>
      <c r="FA575">
        <v>0.09494660000000001</v>
      </c>
      <c r="FB575">
        <v>2.93883</v>
      </c>
      <c r="FC575">
        <v>20.1742</v>
      </c>
      <c r="FD575">
        <v>5.21594</v>
      </c>
      <c r="FE575">
        <v>11.998</v>
      </c>
      <c r="FF575">
        <v>4.9631</v>
      </c>
      <c r="FG575">
        <v>3.29555</v>
      </c>
      <c r="FH575">
        <v>9999</v>
      </c>
      <c r="FI575">
        <v>9999</v>
      </c>
      <c r="FJ575">
        <v>9999</v>
      </c>
      <c r="FK575">
        <v>149.4</v>
      </c>
      <c r="FL575">
        <v>4.97098</v>
      </c>
      <c r="FM575">
        <v>1.86768</v>
      </c>
      <c r="FN575">
        <v>1.85904</v>
      </c>
      <c r="FO575">
        <v>1.86523</v>
      </c>
      <c r="FP575">
        <v>1.8631</v>
      </c>
      <c r="FQ575">
        <v>1.86447</v>
      </c>
      <c r="FR575">
        <v>1.85989</v>
      </c>
      <c r="FS575">
        <v>1.86401</v>
      </c>
      <c r="FT575">
        <v>0</v>
      </c>
      <c r="FU575">
        <v>0</v>
      </c>
      <c r="FV575">
        <v>0</v>
      </c>
      <c r="FW575">
        <v>0</v>
      </c>
      <c r="FX575" t="s">
        <v>364</v>
      </c>
      <c r="FY575" t="s">
        <v>365</v>
      </c>
      <c r="FZ575" t="s">
        <v>366</v>
      </c>
      <c r="GA575" t="s">
        <v>366</v>
      </c>
      <c r="GB575" t="s">
        <v>366</v>
      </c>
      <c r="GC575" t="s">
        <v>366</v>
      </c>
      <c r="GD575">
        <v>0</v>
      </c>
      <c r="GE575">
        <v>100</v>
      </c>
      <c r="GF575">
        <v>100</v>
      </c>
      <c r="GG575">
        <v>-9.285</v>
      </c>
      <c r="GH575">
        <v>-0.0902</v>
      </c>
      <c r="GI575">
        <v>-2.868309889394353</v>
      </c>
      <c r="GJ575">
        <v>-0.006773961979547998</v>
      </c>
      <c r="GK575">
        <v>-8.296070481250098E-08</v>
      </c>
      <c r="GL575">
        <v>3.322967193956903E-10</v>
      </c>
      <c r="GM575">
        <v>-0.07871069313407227</v>
      </c>
      <c r="GN575">
        <v>-0.00208336341840114</v>
      </c>
      <c r="GO575">
        <v>8.801746095907445E-05</v>
      </c>
      <c r="GP575">
        <v>-2.677693255255651E-07</v>
      </c>
      <c r="GQ575">
        <v>3</v>
      </c>
      <c r="GR575">
        <v>2052</v>
      </c>
      <c r="GS575">
        <v>2</v>
      </c>
      <c r="GT575">
        <v>18</v>
      </c>
      <c r="GU575">
        <v>87.09999999999999</v>
      </c>
      <c r="GV575">
        <v>87</v>
      </c>
      <c r="GW575">
        <v>2.29614</v>
      </c>
      <c r="GX575">
        <v>2.37793</v>
      </c>
      <c r="GY575">
        <v>1.44897</v>
      </c>
      <c r="GZ575">
        <v>2.32178</v>
      </c>
      <c r="HA575">
        <v>1.55151</v>
      </c>
      <c r="HB575">
        <v>2.27539</v>
      </c>
      <c r="HC575">
        <v>32.5982</v>
      </c>
      <c r="HD575">
        <v>14.1145</v>
      </c>
      <c r="HE575">
        <v>18</v>
      </c>
      <c r="HF575">
        <v>596.071</v>
      </c>
      <c r="HG575">
        <v>422.541</v>
      </c>
      <c r="HH575">
        <v>20.8008</v>
      </c>
      <c r="HI575">
        <v>28.1207</v>
      </c>
      <c r="HJ575">
        <v>30.0006</v>
      </c>
      <c r="HK575">
        <v>28.0578</v>
      </c>
      <c r="HL575">
        <v>27.9884</v>
      </c>
      <c r="HM575">
        <v>45.9574</v>
      </c>
      <c r="HN575">
        <v>47.9634</v>
      </c>
      <c r="HO575">
        <v>0</v>
      </c>
      <c r="HP575">
        <v>20.7895</v>
      </c>
      <c r="HQ575">
        <v>1028.17</v>
      </c>
      <c r="HR575">
        <v>15.0251</v>
      </c>
      <c r="HS575">
        <v>99.5899</v>
      </c>
      <c r="HT575">
        <v>100.9</v>
      </c>
    </row>
    <row r="576" spans="1:228">
      <c r="A576">
        <v>560</v>
      </c>
      <c r="B576">
        <v>1728496184.6</v>
      </c>
      <c r="C576">
        <v>5247.099999904633</v>
      </c>
      <c r="D576" t="s">
        <v>1491</v>
      </c>
      <c r="E576" t="s">
        <v>1492</v>
      </c>
      <c r="F576">
        <v>5</v>
      </c>
      <c r="G576" t="s">
        <v>357</v>
      </c>
      <c r="H576" t="s">
        <v>1090</v>
      </c>
      <c r="I576" t="s">
        <v>359</v>
      </c>
      <c r="J576" t="s">
        <v>1330</v>
      </c>
      <c r="K576">
        <v>1728496176.85</v>
      </c>
      <c r="L576">
        <f>(M576)/1000</f>
        <v>0</v>
      </c>
      <c r="M576">
        <f>IF(BH576, AP576, AJ576)</f>
        <v>0</v>
      </c>
      <c r="N576">
        <f>IF(BH576, AK576, AI576)</f>
        <v>0</v>
      </c>
      <c r="O576">
        <f>BJ576 - IF(AW576&gt;1, N576*BD576*100.0/(AY576), 0)</f>
        <v>0</v>
      </c>
      <c r="P576">
        <f>((V576-L576/2)*O576-N576)/(V576+L576/2)</f>
        <v>0</v>
      </c>
      <c r="Q576">
        <f>P576*(BQ576+BR576)/1000.0</f>
        <v>0</v>
      </c>
      <c r="R576">
        <f>(BJ576 - IF(AW576&gt;1, N576*BD576*100.0/(AY576), 0))*(BQ576+BR576)/1000.0</f>
        <v>0</v>
      </c>
      <c r="S576">
        <f>2.0/((1/U576-1/T576)+SIGN(U576)*SQRT((1/U576-1/T576)*(1/U576-1/T576) + 4*BE576/((BE576+1)*(BE576+1))*(2*1/U576*1/T576-1/T576*1/T576)))</f>
        <v>0</v>
      </c>
      <c r="T576">
        <f>IF(LEFT(BF576,1)&lt;&gt;"0",IF(LEFT(BF576,1)="1",3.0,BG576),$D$5+$E$5*(BX576*BQ576/($K$5*1000))+$F$5*(BX576*BQ576/($K$5*1000))*MAX(MIN(BD576,$J$5),$I$5)*MAX(MIN(BD576,$J$5),$I$5)+$G$5*MAX(MIN(BD576,$J$5),$I$5)*(BX576*BQ576/($K$5*1000))+$H$5*(BX576*BQ576/($K$5*1000))*(BX576*BQ576/($K$5*1000)))</f>
        <v>0</v>
      </c>
      <c r="U576">
        <f>L576*(1000-(1000*0.61365*exp(17.502*Y576/(240.97+Y576))/(BQ576+BR576)+BL576)/2)/(1000*0.61365*exp(17.502*Y576/(240.97+Y576))/(BQ576+BR576)-BL576)</f>
        <v>0</v>
      </c>
      <c r="V576">
        <f>1/((BE576+1)/(S576/1.6)+1/(T576/1.37)) + BE576/((BE576+1)/(S576/1.6) + BE576/(T576/1.37))</f>
        <v>0</v>
      </c>
      <c r="W576">
        <f>(AZ576*BC576)</f>
        <v>0</v>
      </c>
      <c r="X576">
        <f>(BS576+(W576+2*0.95*5.67E-8*(((BS576+$B$7)+273)^4-(BS576+273)^4)-44100*L576)/(1.84*29.3*T576+8*0.95*5.67E-8*(BS576+273)^3))</f>
        <v>0</v>
      </c>
      <c r="Y576">
        <f>($C$7*BT576+$D$7*BU576+$E$7*X576)</f>
        <v>0</v>
      </c>
      <c r="Z576">
        <f>0.61365*exp(17.502*Y576/(240.97+Y576))</f>
        <v>0</v>
      </c>
      <c r="AA576">
        <f>(AB576/AC576*100)</f>
        <v>0</v>
      </c>
      <c r="AB576">
        <f>BL576*(BQ576+BR576)/1000</f>
        <v>0</v>
      </c>
      <c r="AC576">
        <f>0.61365*exp(17.502*BS576/(240.97+BS576))</f>
        <v>0</v>
      </c>
      <c r="AD576">
        <f>(Z576-BL576*(BQ576+BR576)/1000)</f>
        <v>0</v>
      </c>
      <c r="AE576">
        <f>(-L576*44100)</f>
        <v>0</v>
      </c>
      <c r="AF576">
        <f>2*29.3*T576*0.92*(BS576-Y576)</f>
        <v>0</v>
      </c>
      <c r="AG576">
        <f>2*0.95*5.67E-8*(((BS576+$B$7)+273)^4-(Y576+273)^4)</f>
        <v>0</v>
      </c>
      <c r="AH576">
        <f>W576+AG576+AE576+AF576</f>
        <v>0</v>
      </c>
      <c r="AI576">
        <f>BP576*AW576*(BK576-BJ576*(1000-AW576*BM576)/(1000-AW576*BL576))/(100*BD576)</f>
        <v>0</v>
      </c>
      <c r="AJ576">
        <f>1000*BP576*AW576*(BL576-BM576)/(100*BD576*(1000-AW576*BL576))</f>
        <v>0</v>
      </c>
      <c r="AK576">
        <f>(AL576 - AM576 - BQ576*1E3/(8.314*(BS576+273.15)) * AO576/BP576 * AN576) * BP576/(100*BD576) * (1000 - BM576)/1000</f>
        <v>0</v>
      </c>
      <c r="AL576">
        <v>1033.107309499722</v>
      </c>
      <c r="AM576">
        <v>1001.667515151515</v>
      </c>
      <c r="AN576">
        <v>2.55211149407201</v>
      </c>
      <c r="AO576">
        <v>66.78338051299083</v>
      </c>
      <c r="AP576">
        <f>(AR576 - AQ576 + BQ576*1E3/(8.314*(BS576+273.15)) * AT576/BP576 * AS576) * BP576/(100*BD576) * 1000/(1000 - AR576)</f>
        <v>0</v>
      </c>
      <c r="AQ576">
        <v>14.99975430630951</v>
      </c>
      <c r="AR576">
        <v>16.51199636363637</v>
      </c>
      <c r="AS576">
        <v>-0.000123744400761362</v>
      </c>
      <c r="AT576">
        <v>79.57190489218569</v>
      </c>
      <c r="AU576">
        <v>0</v>
      </c>
      <c r="AV576">
        <v>0</v>
      </c>
      <c r="AW576">
        <f>IF(AU576*$H$13&gt;=AY576,1.0,(AY576/(AY576-AU576*$H$13)))</f>
        <v>0</v>
      </c>
      <c r="AX576">
        <f>(AW576-1)*100</f>
        <v>0</v>
      </c>
      <c r="AY576">
        <f>MAX(0,($B$13+$C$13*BX576)/(1+$D$13*BX576)*BQ576/(BS576+273)*$E$13)</f>
        <v>0</v>
      </c>
      <c r="AZ576">
        <f>$B$11*BY576+$C$11*BZ576+$F$11*CK576*(1-CN576)</f>
        <v>0</v>
      </c>
      <c r="BA576">
        <f>AZ576*BB576</f>
        <v>0</v>
      </c>
      <c r="BB576">
        <f>($B$11*$D$9+$C$11*$D$9+$F$11*((CX576+CP576)/MAX(CX576+CP576+CY576, 0.1)*$I$9+CY576/MAX(CX576+CP576+CY576, 0.1)*$J$9))/($B$11+$C$11+$F$11)</f>
        <v>0</v>
      </c>
      <c r="BC576">
        <f>($B$11*$K$9+$C$11*$K$9+$F$11*((CX576+CP576)/MAX(CX576+CP576+CY576, 0.1)*$P$9+CY576/MAX(CX576+CP576+CY576, 0.1)*$Q$9))/($B$11+$C$11+$F$11)</f>
        <v>0</v>
      </c>
      <c r="BD576">
        <v>6</v>
      </c>
      <c r="BE576">
        <v>0.5</v>
      </c>
      <c r="BF576" t="s">
        <v>361</v>
      </c>
      <c r="BG576">
        <v>2</v>
      </c>
      <c r="BH576" t="b">
        <v>1</v>
      </c>
      <c r="BI576">
        <v>1728496176.85</v>
      </c>
      <c r="BJ576">
        <v>966.9792857142857</v>
      </c>
      <c r="BK576">
        <v>1004.313071428571</v>
      </c>
      <c r="BL576">
        <v>16.526075</v>
      </c>
      <c r="BM576">
        <v>14.99088214285714</v>
      </c>
      <c r="BN576">
        <v>976.2302857142856</v>
      </c>
      <c r="BO576">
        <v>16.61631428571429</v>
      </c>
      <c r="BP576">
        <v>600.0216785714285</v>
      </c>
      <c r="BQ576">
        <v>97.53957142857142</v>
      </c>
      <c r="BR576">
        <v>0.09998784642857142</v>
      </c>
      <c r="BS576">
        <v>25.26063928571429</v>
      </c>
      <c r="BT576">
        <v>25.02913571428571</v>
      </c>
      <c r="BU576">
        <v>999.9000000000002</v>
      </c>
      <c r="BV576">
        <v>0</v>
      </c>
      <c r="BW576">
        <v>0</v>
      </c>
      <c r="BX576">
        <v>10010.35678571429</v>
      </c>
      <c r="BY576">
        <v>0</v>
      </c>
      <c r="BZ576">
        <v>94.53113571428571</v>
      </c>
      <c r="CA576">
        <v>-37.33421785714285</v>
      </c>
      <c r="CB576">
        <v>983.2279642857142</v>
      </c>
      <c r="CC576">
        <v>1019.599642857143</v>
      </c>
      <c r="CD576">
        <v>1.535199642857143</v>
      </c>
      <c r="CE576">
        <v>1004.313071428571</v>
      </c>
      <c r="CF576">
        <v>14.99088214285714</v>
      </c>
      <c r="CG576">
        <v>1.611946071428571</v>
      </c>
      <c r="CH576">
        <v>1.462203571428571</v>
      </c>
      <c r="CI576">
        <v>14.07346428571428</v>
      </c>
      <c r="CJ576">
        <v>12.57854285714286</v>
      </c>
      <c r="CK576">
        <v>1600.000357142857</v>
      </c>
      <c r="CL576">
        <v>0.6920024285714287</v>
      </c>
      <c r="CM576">
        <v>0.3079975714285714</v>
      </c>
      <c r="CN576">
        <v>0</v>
      </c>
      <c r="CO576">
        <v>2.116403571428571</v>
      </c>
      <c r="CP576">
        <v>0</v>
      </c>
      <c r="CQ576">
        <v>8839.225714285714</v>
      </c>
      <c r="CR576">
        <v>13790.18928571429</v>
      </c>
      <c r="CS576">
        <v>37.437</v>
      </c>
      <c r="CT576">
        <v>38.625</v>
      </c>
      <c r="CU576">
        <v>37.937</v>
      </c>
      <c r="CV576">
        <v>37.062</v>
      </c>
      <c r="CW576">
        <v>36.812</v>
      </c>
      <c r="CX576">
        <v>1107.203928571429</v>
      </c>
      <c r="CY576">
        <v>492.7964285714287</v>
      </c>
      <c r="CZ576">
        <v>0</v>
      </c>
      <c r="DA576">
        <v>1728496241.2</v>
      </c>
      <c r="DB576">
        <v>0</v>
      </c>
      <c r="DC576">
        <v>1728490956.5</v>
      </c>
      <c r="DD576" t="s">
        <v>362</v>
      </c>
      <c r="DE576">
        <v>1728490952.5</v>
      </c>
      <c r="DF576">
        <v>1728490956.5</v>
      </c>
      <c r="DG576">
        <v>1</v>
      </c>
      <c r="DH576">
        <v>-0.065</v>
      </c>
      <c r="DI576">
        <v>-0.008</v>
      </c>
      <c r="DJ576">
        <v>-3.246</v>
      </c>
      <c r="DK576">
        <v>-0.091</v>
      </c>
      <c r="DL576">
        <v>52</v>
      </c>
      <c r="DM576">
        <v>15</v>
      </c>
      <c r="DN576">
        <v>0.25</v>
      </c>
      <c r="DO576">
        <v>0.13</v>
      </c>
      <c r="DP576">
        <v>-37.28865609756097</v>
      </c>
      <c r="DQ576">
        <v>-0.1096473867595776</v>
      </c>
      <c r="DR576">
        <v>0.1318590508538873</v>
      </c>
      <c r="DS576">
        <v>0</v>
      </c>
      <c r="DT576">
        <v>1.545343658536585</v>
      </c>
      <c r="DU576">
        <v>-0.1923746341463401</v>
      </c>
      <c r="DV576">
        <v>0.0190345572457554</v>
      </c>
      <c r="DW576">
        <v>0</v>
      </c>
      <c r="DX576">
        <v>0</v>
      </c>
      <c r="DY576">
        <v>2</v>
      </c>
      <c r="DZ576" t="s">
        <v>386</v>
      </c>
      <c r="EA576">
        <v>3.22955</v>
      </c>
      <c r="EB576">
        <v>2.70453</v>
      </c>
      <c r="EC576">
        <v>0.184842</v>
      </c>
      <c r="ED576">
        <v>0.188649</v>
      </c>
      <c r="EE576">
        <v>0.08549089999999999</v>
      </c>
      <c r="EF576">
        <v>0.07988969999999999</v>
      </c>
      <c r="EG576">
        <v>26701.5</v>
      </c>
      <c r="EH576">
        <v>25870.8</v>
      </c>
      <c r="EI576">
        <v>31380</v>
      </c>
      <c r="EJ576">
        <v>30239.8</v>
      </c>
      <c r="EK576">
        <v>38445.6</v>
      </c>
      <c r="EL576">
        <v>36794.9</v>
      </c>
      <c r="EM576">
        <v>43982.3</v>
      </c>
      <c r="EN576">
        <v>42225.4</v>
      </c>
      <c r="EO576">
        <v>2.10378</v>
      </c>
      <c r="EP576">
        <v>1.82838</v>
      </c>
      <c r="EQ576">
        <v>0.0110529</v>
      </c>
      <c r="ER576">
        <v>0</v>
      </c>
      <c r="ES576">
        <v>24.843</v>
      </c>
      <c r="ET576">
        <v>999.9</v>
      </c>
      <c r="EU576">
        <v>70.09999999999999</v>
      </c>
      <c r="EV576">
        <v>26.8</v>
      </c>
      <c r="EW576">
        <v>25.4224</v>
      </c>
      <c r="EX576">
        <v>61.16</v>
      </c>
      <c r="EY576">
        <v>24.2228</v>
      </c>
      <c r="EZ576">
        <v>1</v>
      </c>
      <c r="FA576">
        <v>0.09549539999999999</v>
      </c>
      <c r="FB576">
        <v>2.92251</v>
      </c>
      <c r="FC576">
        <v>20.1746</v>
      </c>
      <c r="FD576">
        <v>5.21549</v>
      </c>
      <c r="FE576">
        <v>11.998</v>
      </c>
      <c r="FF576">
        <v>4.963</v>
      </c>
      <c r="FG576">
        <v>3.2956</v>
      </c>
      <c r="FH576">
        <v>9999</v>
      </c>
      <c r="FI576">
        <v>9999</v>
      </c>
      <c r="FJ576">
        <v>9999</v>
      </c>
      <c r="FK576">
        <v>149.4</v>
      </c>
      <c r="FL576">
        <v>4.97095</v>
      </c>
      <c r="FM576">
        <v>1.8677</v>
      </c>
      <c r="FN576">
        <v>1.85907</v>
      </c>
      <c r="FO576">
        <v>1.86523</v>
      </c>
      <c r="FP576">
        <v>1.86311</v>
      </c>
      <c r="FQ576">
        <v>1.86447</v>
      </c>
      <c r="FR576">
        <v>1.85989</v>
      </c>
      <c r="FS576">
        <v>1.86403</v>
      </c>
      <c r="FT576">
        <v>0</v>
      </c>
      <c r="FU576">
        <v>0</v>
      </c>
      <c r="FV576">
        <v>0</v>
      </c>
      <c r="FW576">
        <v>0</v>
      </c>
      <c r="FX576" t="s">
        <v>364</v>
      </c>
      <c r="FY576" t="s">
        <v>365</v>
      </c>
      <c r="FZ576" t="s">
        <v>366</v>
      </c>
      <c r="GA576" t="s">
        <v>366</v>
      </c>
      <c r="GB576" t="s">
        <v>366</v>
      </c>
      <c r="GC576" t="s">
        <v>366</v>
      </c>
      <c r="GD576">
        <v>0</v>
      </c>
      <c r="GE576">
        <v>100</v>
      </c>
      <c r="GF576">
        <v>100</v>
      </c>
      <c r="GG576">
        <v>-9.367000000000001</v>
      </c>
      <c r="GH576">
        <v>-0.09030000000000001</v>
      </c>
      <c r="GI576">
        <v>-2.868309889394353</v>
      </c>
      <c r="GJ576">
        <v>-0.006773961979547998</v>
      </c>
      <c r="GK576">
        <v>-8.296070481250098E-08</v>
      </c>
      <c r="GL576">
        <v>3.322967193956903E-10</v>
      </c>
      <c r="GM576">
        <v>-0.07871069313407227</v>
      </c>
      <c r="GN576">
        <v>-0.00208336341840114</v>
      </c>
      <c r="GO576">
        <v>8.801746095907445E-05</v>
      </c>
      <c r="GP576">
        <v>-2.677693255255651E-07</v>
      </c>
      <c r="GQ576">
        <v>3</v>
      </c>
      <c r="GR576">
        <v>2052</v>
      </c>
      <c r="GS576">
        <v>2</v>
      </c>
      <c r="GT576">
        <v>18</v>
      </c>
      <c r="GU576">
        <v>87.2</v>
      </c>
      <c r="GV576">
        <v>87.09999999999999</v>
      </c>
      <c r="GW576">
        <v>2.31934</v>
      </c>
      <c r="GX576">
        <v>2.38403</v>
      </c>
      <c r="GY576">
        <v>1.44897</v>
      </c>
      <c r="GZ576">
        <v>2.32178</v>
      </c>
      <c r="HA576">
        <v>1.55151</v>
      </c>
      <c r="HB576">
        <v>2.25586</v>
      </c>
      <c r="HC576">
        <v>32.5982</v>
      </c>
      <c r="HD576">
        <v>14.1058</v>
      </c>
      <c r="HE576">
        <v>18</v>
      </c>
      <c r="HF576">
        <v>596.221</v>
      </c>
      <c r="HG576">
        <v>422.565</v>
      </c>
      <c r="HH576">
        <v>20.7673</v>
      </c>
      <c r="HI576">
        <v>28.1287</v>
      </c>
      <c r="HJ576">
        <v>30.0006</v>
      </c>
      <c r="HK576">
        <v>28.0658</v>
      </c>
      <c r="HL576">
        <v>27.9957</v>
      </c>
      <c r="HM576">
        <v>46.4767</v>
      </c>
      <c r="HN576">
        <v>47.9634</v>
      </c>
      <c r="HO576">
        <v>0</v>
      </c>
      <c r="HP576">
        <v>20.7633</v>
      </c>
      <c r="HQ576">
        <v>1038.2</v>
      </c>
      <c r="HR576">
        <v>15.0594</v>
      </c>
      <c r="HS576">
        <v>99.5887</v>
      </c>
      <c r="HT576">
        <v>100.899</v>
      </c>
    </row>
    <row r="577" spans="1:228">
      <c r="A577">
        <v>561</v>
      </c>
      <c r="B577">
        <v>1728496189.1</v>
      </c>
      <c r="C577">
        <v>5251.599999904633</v>
      </c>
      <c r="D577" t="s">
        <v>1493</v>
      </c>
      <c r="E577" t="s">
        <v>1494</v>
      </c>
      <c r="F577">
        <v>5</v>
      </c>
      <c r="G577" t="s">
        <v>357</v>
      </c>
      <c r="H577" t="s">
        <v>1090</v>
      </c>
      <c r="I577" t="s">
        <v>359</v>
      </c>
      <c r="J577" t="s">
        <v>1330</v>
      </c>
      <c r="K577">
        <v>1728496181.278571</v>
      </c>
      <c r="L577">
        <f>(M577)/1000</f>
        <v>0</v>
      </c>
      <c r="M577">
        <f>IF(BH577, AP577, AJ577)</f>
        <v>0</v>
      </c>
      <c r="N577">
        <f>IF(BH577, AK577, AI577)</f>
        <v>0</v>
      </c>
      <c r="O577">
        <f>BJ577 - IF(AW577&gt;1, N577*BD577*100.0/(AY577), 0)</f>
        <v>0</v>
      </c>
      <c r="P577">
        <f>((V577-L577/2)*O577-N577)/(V577+L577/2)</f>
        <v>0</v>
      </c>
      <c r="Q577">
        <f>P577*(BQ577+BR577)/1000.0</f>
        <v>0</v>
      </c>
      <c r="R577">
        <f>(BJ577 - IF(AW577&gt;1, N577*BD577*100.0/(AY577), 0))*(BQ577+BR577)/1000.0</f>
        <v>0</v>
      </c>
      <c r="S577">
        <f>2.0/((1/U577-1/T577)+SIGN(U577)*SQRT((1/U577-1/T577)*(1/U577-1/T577) + 4*BE577/((BE577+1)*(BE577+1))*(2*1/U577*1/T577-1/T577*1/T577)))</f>
        <v>0</v>
      </c>
      <c r="T577">
        <f>IF(LEFT(BF577,1)&lt;&gt;"0",IF(LEFT(BF577,1)="1",3.0,BG577),$D$5+$E$5*(BX577*BQ577/($K$5*1000))+$F$5*(BX577*BQ577/($K$5*1000))*MAX(MIN(BD577,$J$5),$I$5)*MAX(MIN(BD577,$J$5),$I$5)+$G$5*MAX(MIN(BD577,$J$5),$I$5)*(BX577*BQ577/($K$5*1000))+$H$5*(BX577*BQ577/($K$5*1000))*(BX577*BQ577/($K$5*1000)))</f>
        <v>0</v>
      </c>
      <c r="U577">
        <f>L577*(1000-(1000*0.61365*exp(17.502*Y577/(240.97+Y577))/(BQ577+BR577)+BL577)/2)/(1000*0.61365*exp(17.502*Y577/(240.97+Y577))/(BQ577+BR577)-BL577)</f>
        <v>0</v>
      </c>
      <c r="V577">
        <f>1/((BE577+1)/(S577/1.6)+1/(T577/1.37)) + BE577/((BE577+1)/(S577/1.6) + BE577/(T577/1.37))</f>
        <v>0</v>
      </c>
      <c r="W577">
        <f>(AZ577*BC577)</f>
        <v>0</v>
      </c>
      <c r="X577">
        <f>(BS577+(W577+2*0.95*5.67E-8*(((BS577+$B$7)+273)^4-(BS577+273)^4)-44100*L577)/(1.84*29.3*T577+8*0.95*5.67E-8*(BS577+273)^3))</f>
        <v>0</v>
      </c>
      <c r="Y577">
        <f>($C$7*BT577+$D$7*BU577+$E$7*X577)</f>
        <v>0</v>
      </c>
      <c r="Z577">
        <f>0.61365*exp(17.502*Y577/(240.97+Y577))</f>
        <v>0</v>
      </c>
      <c r="AA577">
        <f>(AB577/AC577*100)</f>
        <v>0</v>
      </c>
      <c r="AB577">
        <f>BL577*(BQ577+BR577)/1000</f>
        <v>0</v>
      </c>
      <c r="AC577">
        <f>0.61365*exp(17.502*BS577/(240.97+BS577))</f>
        <v>0</v>
      </c>
      <c r="AD577">
        <f>(Z577-BL577*(BQ577+BR577)/1000)</f>
        <v>0</v>
      </c>
      <c r="AE577">
        <f>(-L577*44100)</f>
        <v>0</v>
      </c>
      <c r="AF577">
        <f>2*29.3*T577*0.92*(BS577-Y577)</f>
        <v>0</v>
      </c>
      <c r="AG577">
        <f>2*0.95*5.67E-8*(((BS577+$B$7)+273)^4-(Y577+273)^4)</f>
        <v>0</v>
      </c>
      <c r="AH577">
        <f>W577+AG577+AE577+AF577</f>
        <v>0</v>
      </c>
      <c r="AI577">
        <f>BP577*AW577*(BK577-BJ577*(1000-AW577*BM577)/(1000-AW577*BL577))/(100*BD577)</f>
        <v>0</v>
      </c>
      <c r="AJ577">
        <f>1000*BP577*AW577*(BL577-BM577)/(100*BD577*(1000-AW577*BL577))</f>
        <v>0</v>
      </c>
      <c r="AK577">
        <f>(AL577 - AM577 - BQ577*1E3/(8.314*(BS577+273.15)) * AO577/BP577 * AN577) * BP577/(100*BD577) * (1000 - BM577)/1000</f>
        <v>0</v>
      </c>
      <c r="AL577">
        <v>1044.597309647769</v>
      </c>
      <c r="AM577">
        <v>1013.141939393939</v>
      </c>
      <c r="AN577">
        <v>2.53049162498086</v>
      </c>
      <c r="AO577">
        <v>66.78338051299083</v>
      </c>
      <c r="AP577">
        <f>(AR577 - AQ577 + BQ577*1E3/(8.314*(BS577+273.15)) * AT577/BP577 * AS577) * BP577/(100*BD577) * 1000/(1000 - AR577)</f>
        <v>0</v>
      </c>
      <c r="AQ577">
        <v>15.00583322408586</v>
      </c>
      <c r="AR577">
        <v>16.50058666666666</v>
      </c>
      <c r="AS577">
        <v>-0.0001517454505357481</v>
      </c>
      <c r="AT577">
        <v>79.57190489218569</v>
      </c>
      <c r="AU577">
        <v>0</v>
      </c>
      <c r="AV577">
        <v>0</v>
      </c>
      <c r="AW577">
        <f>IF(AU577*$H$13&gt;=AY577,1.0,(AY577/(AY577-AU577*$H$13)))</f>
        <v>0</v>
      </c>
      <c r="AX577">
        <f>(AW577-1)*100</f>
        <v>0</v>
      </c>
      <c r="AY577">
        <f>MAX(0,($B$13+$C$13*BX577)/(1+$D$13*BX577)*BQ577/(BS577+273)*$E$13)</f>
        <v>0</v>
      </c>
      <c r="AZ577">
        <f>$B$11*BY577+$C$11*BZ577+$F$11*CK577*(1-CN577)</f>
        <v>0</v>
      </c>
      <c r="BA577">
        <f>AZ577*BB577</f>
        <v>0</v>
      </c>
      <c r="BB577">
        <f>($B$11*$D$9+$C$11*$D$9+$F$11*((CX577+CP577)/MAX(CX577+CP577+CY577, 0.1)*$I$9+CY577/MAX(CX577+CP577+CY577, 0.1)*$J$9))/($B$11+$C$11+$F$11)</f>
        <v>0</v>
      </c>
      <c r="BC577">
        <f>($B$11*$K$9+$C$11*$K$9+$F$11*((CX577+CP577)/MAX(CX577+CP577+CY577, 0.1)*$P$9+CY577/MAX(CX577+CP577+CY577, 0.1)*$Q$9))/($B$11+$C$11+$F$11)</f>
        <v>0</v>
      </c>
      <c r="BD577">
        <v>6</v>
      </c>
      <c r="BE577">
        <v>0.5</v>
      </c>
      <c r="BF577" t="s">
        <v>361</v>
      </c>
      <c r="BG577">
        <v>2</v>
      </c>
      <c r="BH577" t="b">
        <v>1</v>
      </c>
      <c r="BI577">
        <v>1728496181.278571</v>
      </c>
      <c r="BJ577">
        <v>978.0806428571429</v>
      </c>
      <c r="BK577">
        <v>1015.380214285714</v>
      </c>
      <c r="BL577">
        <v>16.51728214285714</v>
      </c>
      <c r="BM577">
        <v>14.99785714285714</v>
      </c>
      <c r="BN577">
        <v>987.3983571428572</v>
      </c>
      <c r="BO577">
        <v>16.607525</v>
      </c>
      <c r="BP577">
        <v>600.0008571428572</v>
      </c>
      <c r="BQ577">
        <v>97.53967142857144</v>
      </c>
      <c r="BR577">
        <v>0.09996296428571429</v>
      </c>
      <c r="BS577">
        <v>25.25290714285714</v>
      </c>
      <c r="BT577">
        <v>25.02486071428572</v>
      </c>
      <c r="BU577">
        <v>999.9000000000002</v>
      </c>
      <c r="BV577">
        <v>0</v>
      </c>
      <c r="BW577">
        <v>0</v>
      </c>
      <c r="BX577">
        <v>10012.50107142857</v>
      </c>
      <c r="BY577">
        <v>0</v>
      </c>
      <c r="BZ577">
        <v>94.90175357142857</v>
      </c>
      <c r="CA577">
        <v>-37.29963928571429</v>
      </c>
      <c r="CB577">
        <v>994.5067142857142</v>
      </c>
      <c r="CC577">
        <v>1030.841428571429</v>
      </c>
      <c r="CD577">
        <v>1.519425357142857</v>
      </c>
      <c r="CE577">
        <v>1015.380214285714</v>
      </c>
      <c r="CF577">
        <v>14.99785714285714</v>
      </c>
      <c r="CG577">
        <v>1.611089642857143</v>
      </c>
      <c r="CH577">
        <v>1.462885357142857</v>
      </c>
      <c r="CI577">
        <v>14.06527142857142</v>
      </c>
      <c r="CJ577">
        <v>12.58565357142857</v>
      </c>
      <c r="CK577">
        <v>1600.007142857143</v>
      </c>
      <c r="CL577">
        <v>0.6920045714285716</v>
      </c>
      <c r="CM577">
        <v>0.3079954285714286</v>
      </c>
      <c r="CN577">
        <v>0</v>
      </c>
      <c r="CO577">
        <v>2.113828571428572</v>
      </c>
      <c r="CP577">
        <v>0</v>
      </c>
      <c r="CQ577">
        <v>8840.3475</v>
      </c>
      <c r="CR577">
        <v>13790.27142857143</v>
      </c>
      <c r="CS577">
        <v>37.437</v>
      </c>
      <c r="CT577">
        <v>38.625</v>
      </c>
      <c r="CU577">
        <v>37.937</v>
      </c>
      <c r="CV577">
        <v>37.062</v>
      </c>
      <c r="CW577">
        <v>36.812</v>
      </c>
      <c r="CX577">
        <v>1107.211785714286</v>
      </c>
      <c r="CY577">
        <v>492.795357142857</v>
      </c>
      <c r="CZ577">
        <v>0</v>
      </c>
      <c r="DA577">
        <v>1728496246</v>
      </c>
      <c r="DB577">
        <v>0</v>
      </c>
      <c r="DC577">
        <v>1728490956.5</v>
      </c>
      <c r="DD577" t="s">
        <v>362</v>
      </c>
      <c r="DE577">
        <v>1728490952.5</v>
      </c>
      <c r="DF577">
        <v>1728490956.5</v>
      </c>
      <c r="DG577">
        <v>1</v>
      </c>
      <c r="DH577">
        <v>-0.065</v>
      </c>
      <c r="DI577">
        <v>-0.008</v>
      </c>
      <c r="DJ577">
        <v>-3.246</v>
      </c>
      <c r="DK577">
        <v>-0.091</v>
      </c>
      <c r="DL577">
        <v>52</v>
      </c>
      <c r="DM577">
        <v>15</v>
      </c>
      <c r="DN577">
        <v>0.25</v>
      </c>
      <c r="DO577">
        <v>0.13</v>
      </c>
      <c r="DP577">
        <v>-37.32272682926829</v>
      </c>
      <c r="DQ577">
        <v>0.3348480836237258</v>
      </c>
      <c r="DR577">
        <v>0.1214030939943866</v>
      </c>
      <c r="DS577">
        <v>0</v>
      </c>
      <c r="DT577">
        <v>1.52861756097561</v>
      </c>
      <c r="DU577">
        <v>-0.2126289198606269</v>
      </c>
      <c r="DV577">
        <v>0.02099605244900582</v>
      </c>
      <c r="DW577">
        <v>0</v>
      </c>
      <c r="DX577">
        <v>0</v>
      </c>
      <c r="DY577">
        <v>2</v>
      </c>
      <c r="DZ577" t="s">
        <v>386</v>
      </c>
      <c r="EA577">
        <v>3.22949</v>
      </c>
      <c r="EB577">
        <v>2.70417</v>
      </c>
      <c r="EC577">
        <v>0.186197</v>
      </c>
      <c r="ED577">
        <v>0.189965</v>
      </c>
      <c r="EE577">
        <v>0.0854475</v>
      </c>
      <c r="EF577">
        <v>0.0799158</v>
      </c>
      <c r="EG577">
        <v>26656.9</v>
      </c>
      <c r="EH577">
        <v>25828.2</v>
      </c>
      <c r="EI577">
        <v>31379.8</v>
      </c>
      <c r="EJ577">
        <v>30239.1</v>
      </c>
      <c r="EK577">
        <v>38447.2</v>
      </c>
      <c r="EL577">
        <v>36793.1</v>
      </c>
      <c r="EM577">
        <v>43982</v>
      </c>
      <c r="EN577">
        <v>42224.6</v>
      </c>
      <c r="EO577">
        <v>2.10383</v>
      </c>
      <c r="EP577">
        <v>1.82822</v>
      </c>
      <c r="EQ577">
        <v>0.0104718</v>
      </c>
      <c r="ER577">
        <v>0</v>
      </c>
      <c r="ES577">
        <v>24.842</v>
      </c>
      <c r="ET577">
        <v>999.9</v>
      </c>
      <c r="EU577">
        <v>70.09999999999999</v>
      </c>
      <c r="EV577">
        <v>26.8</v>
      </c>
      <c r="EW577">
        <v>25.4228</v>
      </c>
      <c r="EX577">
        <v>61.23</v>
      </c>
      <c r="EY577">
        <v>24.4191</v>
      </c>
      <c r="EZ577">
        <v>1</v>
      </c>
      <c r="FA577">
        <v>0.0958359</v>
      </c>
      <c r="FB577">
        <v>2.91112</v>
      </c>
      <c r="FC577">
        <v>20.1743</v>
      </c>
      <c r="FD577">
        <v>5.2131</v>
      </c>
      <c r="FE577">
        <v>11.998</v>
      </c>
      <c r="FF577">
        <v>4.96205</v>
      </c>
      <c r="FG577">
        <v>3.29498</v>
      </c>
      <c r="FH577">
        <v>9999</v>
      </c>
      <c r="FI577">
        <v>9999</v>
      </c>
      <c r="FJ577">
        <v>9999</v>
      </c>
      <c r="FK577">
        <v>149.4</v>
      </c>
      <c r="FL577">
        <v>4.97096</v>
      </c>
      <c r="FM577">
        <v>1.8677</v>
      </c>
      <c r="FN577">
        <v>1.85908</v>
      </c>
      <c r="FO577">
        <v>1.86523</v>
      </c>
      <c r="FP577">
        <v>1.8631</v>
      </c>
      <c r="FQ577">
        <v>1.86447</v>
      </c>
      <c r="FR577">
        <v>1.85989</v>
      </c>
      <c r="FS577">
        <v>1.86401</v>
      </c>
      <c r="FT577">
        <v>0</v>
      </c>
      <c r="FU577">
        <v>0</v>
      </c>
      <c r="FV577">
        <v>0</v>
      </c>
      <c r="FW577">
        <v>0</v>
      </c>
      <c r="FX577" t="s">
        <v>364</v>
      </c>
      <c r="FY577" t="s">
        <v>365</v>
      </c>
      <c r="FZ577" t="s">
        <v>366</v>
      </c>
      <c r="GA577" t="s">
        <v>366</v>
      </c>
      <c r="GB577" t="s">
        <v>366</v>
      </c>
      <c r="GC577" t="s">
        <v>366</v>
      </c>
      <c r="GD577">
        <v>0</v>
      </c>
      <c r="GE577">
        <v>100</v>
      </c>
      <c r="GF577">
        <v>100</v>
      </c>
      <c r="GG577">
        <v>-9.433999999999999</v>
      </c>
      <c r="GH577">
        <v>-0.09030000000000001</v>
      </c>
      <c r="GI577">
        <v>-2.868309889394353</v>
      </c>
      <c r="GJ577">
        <v>-0.006773961979547998</v>
      </c>
      <c r="GK577">
        <v>-8.296070481250098E-08</v>
      </c>
      <c r="GL577">
        <v>3.322967193956903E-10</v>
      </c>
      <c r="GM577">
        <v>-0.07871069313407227</v>
      </c>
      <c r="GN577">
        <v>-0.00208336341840114</v>
      </c>
      <c r="GO577">
        <v>8.801746095907445E-05</v>
      </c>
      <c r="GP577">
        <v>-2.677693255255651E-07</v>
      </c>
      <c r="GQ577">
        <v>3</v>
      </c>
      <c r="GR577">
        <v>2052</v>
      </c>
      <c r="GS577">
        <v>2</v>
      </c>
      <c r="GT577">
        <v>18</v>
      </c>
      <c r="GU577">
        <v>87.3</v>
      </c>
      <c r="GV577">
        <v>87.2</v>
      </c>
      <c r="GW577">
        <v>2.34131</v>
      </c>
      <c r="GX577">
        <v>2.38159</v>
      </c>
      <c r="GY577">
        <v>1.44775</v>
      </c>
      <c r="GZ577">
        <v>2.32178</v>
      </c>
      <c r="HA577">
        <v>1.55151</v>
      </c>
      <c r="HB577">
        <v>2.23267</v>
      </c>
      <c r="HC577">
        <v>32.6204</v>
      </c>
      <c r="HD577">
        <v>14.1058</v>
      </c>
      <c r="HE577">
        <v>18</v>
      </c>
      <c r="HF577">
        <v>596.3200000000001</v>
      </c>
      <c r="HG577">
        <v>422.523</v>
      </c>
      <c r="HH577">
        <v>20.7454</v>
      </c>
      <c r="HI577">
        <v>28.1352</v>
      </c>
      <c r="HJ577">
        <v>30.0005</v>
      </c>
      <c r="HK577">
        <v>28.0722</v>
      </c>
      <c r="HL577">
        <v>28.002</v>
      </c>
      <c r="HM577">
        <v>46.8734</v>
      </c>
      <c r="HN577">
        <v>47.9634</v>
      </c>
      <c r="HO577">
        <v>0</v>
      </c>
      <c r="HP577">
        <v>20.7392</v>
      </c>
      <c r="HQ577">
        <v>1053.23</v>
      </c>
      <c r="HR577">
        <v>15.0341</v>
      </c>
      <c r="HS577">
        <v>99.58799999999999</v>
      </c>
      <c r="HT577">
        <v>100.897</v>
      </c>
    </row>
    <row r="578" spans="1:228">
      <c r="A578">
        <v>562</v>
      </c>
      <c r="B578">
        <v>1728496194.1</v>
      </c>
      <c r="C578">
        <v>5256.599999904633</v>
      </c>
      <c r="D578" t="s">
        <v>1495</v>
      </c>
      <c r="E578" t="s">
        <v>1496</v>
      </c>
      <c r="F578">
        <v>5</v>
      </c>
      <c r="G578" t="s">
        <v>357</v>
      </c>
      <c r="H578" t="s">
        <v>1090</v>
      </c>
      <c r="I578" t="s">
        <v>359</v>
      </c>
      <c r="J578" t="s">
        <v>1330</v>
      </c>
      <c r="K578">
        <v>1728496186.581481</v>
      </c>
      <c r="L578">
        <f>(M578)/1000</f>
        <v>0</v>
      </c>
      <c r="M578">
        <f>IF(BH578, AP578, AJ578)</f>
        <v>0</v>
      </c>
      <c r="N578">
        <f>IF(BH578, AK578, AI578)</f>
        <v>0</v>
      </c>
      <c r="O578">
        <f>BJ578 - IF(AW578&gt;1, N578*BD578*100.0/(AY578), 0)</f>
        <v>0</v>
      </c>
      <c r="P578">
        <f>((V578-L578/2)*O578-N578)/(V578+L578/2)</f>
        <v>0</v>
      </c>
      <c r="Q578">
        <f>P578*(BQ578+BR578)/1000.0</f>
        <v>0</v>
      </c>
      <c r="R578">
        <f>(BJ578 - IF(AW578&gt;1, N578*BD578*100.0/(AY578), 0))*(BQ578+BR578)/1000.0</f>
        <v>0</v>
      </c>
      <c r="S578">
        <f>2.0/((1/U578-1/T578)+SIGN(U578)*SQRT((1/U578-1/T578)*(1/U578-1/T578) + 4*BE578/((BE578+1)*(BE578+1))*(2*1/U578*1/T578-1/T578*1/T578)))</f>
        <v>0</v>
      </c>
      <c r="T578">
        <f>IF(LEFT(BF578,1)&lt;&gt;"0",IF(LEFT(BF578,1)="1",3.0,BG578),$D$5+$E$5*(BX578*BQ578/($K$5*1000))+$F$5*(BX578*BQ578/($K$5*1000))*MAX(MIN(BD578,$J$5),$I$5)*MAX(MIN(BD578,$J$5),$I$5)+$G$5*MAX(MIN(BD578,$J$5),$I$5)*(BX578*BQ578/($K$5*1000))+$H$5*(BX578*BQ578/($K$5*1000))*(BX578*BQ578/($K$5*1000)))</f>
        <v>0</v>
      </c>
      <c r="U578">
        <f>L578*(1000-(1000*0.61365*exp(17.502*Y578/(240.97+Y578))/(BQ578+BR578)+BL578)/2)/(1000*0.61365*exp(17.502*Y578/(240.97+Y578))/(BQ578+BR578)-BL578)</f>
        <v>0</v>
      </c>
      <c r="V578">
        <f>1/((BE578+1)/(S578/1.6)+1/(T578/1.37)) + BE578/((BE578+1)/(S578/1.6) + BE578/(T578/1.37))</f>
        <v>0</v>
      </c>
      <c r="W578">
        <f>(AZ578*BC578)</f>
        <v>0</v>
      </c>
      <c r="X578">
        <f>(BS578+(W578+2*0.95*5.67E-8*(((BS578+$B$7)+273)^4-(BS578+273)^4)-44100*L578)/(1.84*29.3*T578+8*0.95*5.67E-8*(BS578+273)^3))</f>
        <v>0</v>
      </c>
      <c r="Y578">
        <f>($C$7*BT578+$D$7*BU578+$E$7*X578)</f>
        <v>0</v>
      </c>
      <c r="Z578">
        <f>0.61365*exp(17.502*Y578/(240.97+Y578))</f>
        <v>0</v>
      </c>
      <c r="AA578">
        <f>(AB578/AC578*100)</f>
        <v>0</v>
      </c>
      <c r="AB578">
        <f>BL578*(BQ578+BR578)/1000</f>
        <v>0</v>
      </c>
      <c r="AC578">
        <f>0.61365*exp(17.502*BS578/(240.97+BS578))</f>
        <v>0</v>
      </c>
      <c r="AD578">
        <f>(Z578-BL578*(BQ578+BR578)/1000)</f>
        <v>0</v>
      </c>
      <c r="AE578">
        <f>(-L578*44100)</f>
        <v>0</v>
      </c>
      <c r="AF578">
        <f>2*29.3*T578*0.92*(BS578-Y578)</f>
        <v>0</v>
      </c>
      <c r="AG578">
        <f>2*0.95*5.67E-8*(((BS578+$B$7)+273)^4-(Y578+273)^4)</f>
        <v>0</v>
      </c>
      <c r="AH578">
        <f>W578+AG578+AE578+AF578</f>
        <v>0</v>
      </c>
      <c r="AI578">
        <f>BP578*AW578*(BK578-BJ578*(1000-AW578*BM578)/(1000-AW578*BL578))/(100*BD578)</f>
        <v>0</v>
      </c>
      <c r="AJ578">
        <f>1000*BP578*AW578*(BL578-BM578)/(100*BD578*(1000-AW578*BL578))</f>
        <v>0</v>
      </c>
      <c r="AK578">
        <f>(AL578 - AM578 - BQ578*1E3/(8.314*(BS578+273.15)) * AO578/BP578 * AN578) * BP578/(100*BD578) * (1000 - BM578)/1000</f>
        <v>0</v>
      </c>
      <c r="AL578">
        <v>1057.312389787852</v>
      </c>
      <c r="AM578">
        <v>1025.892545454546</v>
      </c>
      <c r="AN578">
        <v>2.54056379800875</v>
      </c>
      <c r="AO578">
        <v>66.78338051299083</v>
      </c>
      <c r="AP578">
        <f>(AR578 - AQ578 + BQ578*1E3/(8.314*(BS578+273.15)) * AT578/BP578 * AS578) * BP578/(100*BD578) * 1000/(1000 - AR578)</f>
        <v>0</v>
      </c>
      <c r="AQ578">
        <v>15.0145801160885</v>
      </c>
      <c r="AR578">
        <v>16.48847393939393</v>
      </c>
      <c r="AS578">
        <v>-0.0001179533390626106</v>
      </c>
      <c r="AT578">
        <v>79.57190489218569</v>
      </c>
      <c r="AU578">
        <v>0</v>
      </c>
      <c r="AV578">
        <v>0</v>
      </c>
      <c r="AW578">
        <f>IF(AU578*$H$13&gt;=AY578,1.0,(AY578/(AY578-AU578*$H$13)))</f>
        <v>0</v>
      </c>
      <c r="AX578">
        <f>(AW578-1)*100</f>
        <v>0</v>
      </c>
      <c r="AY578">
        <f>MAX(0,($B$13+$C$13*BX578)/(1+$D$13*BX578)*BQ578/(BS578+273)*$E$13)</f>
        <v>0</v>
      </c>
      <c r="AZ578">
        <f>$B$11*BY578+$C$11*BZ578+$F$11*CK578*(1-CN578)</f>
        <v>0</v>
      </c>
      <c r="BA578">
        <f>AZ578*BB578</f>
        <v>0</v>
      </c>
      <c r="BB578">
        <f>($B$11*$D$9+$C$11*$D$9+$F$11*((CX578+CP578)/MAX(CX578+CP578+CY578, 0.1)*$I$9+CY578/MAX(CX578+CP578+CY578, 0.1)*$J$9))/($B$11+$C$11+$F$11)</f>
        <v>0</v>
      </c>
      <c r="BC578">
        <f>($B$11*$K$9+$C$11*$K$9+$F$11*((CX578+CP578)/MAX(CX578+CP578+CY578, 0.1)*$P$9+CY578/MAX(CX578+CP578+CY578, 0.1)*$Q$9))/($B$11+$C$11+$F$11)</f>
        <v>0</v>
      </c>
      <c r="BD578">
        <v>6</v>
      </c>
      <c r="BE578">
        <v>0.5</v>
      </c>
      <c r="BF578" t="s">
        <v>361</v>
      </c>
      <c r="BG578">
        <v>2</v>
      </c>
      <c r="BH578" t="b">
        <v>1</v>
      </c>
      <c r="BI578">
        <v>1728496186.581481</v>
      </c>
      <c r="BJ578">
        <v>991.3769629629628</v>
      </c>
      <c r="BK578">
        <v>1028.654444444445</v>
      </c>
      <c r="BL578">
        <v>16.50557037037037</v>
      </c>
      <c r="BM578">
        <v>15.00681481481481</v>
      </c>
      <c r="BN578">
        <v>1000.774185185185</v>
      </c>
      <c r="BO578">
        <v>16.59583703703704</v>
      </c>
      <c r="BP578">
        <v>600.0041851851852</v>
      </c>
      <c r="BQ578">
        <v>97.53957777777778</v>
      </c>
      <c r="BR578">
        <v>0.09995904444444444</v>
      </c>
      <c r="BS578">
        <v>25.24071481481481</v>
      </c>
      <c r="BT578">
        <v>25.01801111111111</v>
      </c>
      <c r="BU578">
        <v>999.9000000000001</v>
      </c>
      <c r="BV578">
        <v>0</v>
      </c>
      <c r="BW578">
        <v>0</v>
      </c>
      <c r="BX578">
        <v>10018.55962962963</v>
      </c>
      <c r="BY578">
        <v>0</v>
      </c>
      <c r="BZ578">
        <v>95.2750074074074</v>
      </c>
      <c r="CA578">
        <v>-37.27790370370371</v>
      </c>
      <c r="CB578">
        <v>1008.015148148148</v>
      </c>
      <c r="CC578">
        <v>1044.327407407407</v>
      </c>
      <c r="CD578">
        <v>1.498747037037037</v>
      </c>
      <c r="CE578">
        <v>1028.654444444445</v>
      </c>
      <c r="CF578">
        <v>15.00681481481481</v>
      </c>
      <c r="CG578">
        <v>1.609947037037037</v>
      </c>
      <c r="CH578">
        <v>1.46375925925926</v>
      </c>
      <c r="CI578">
        <v>14.05431851851852</v>
      </c>
      <c r="CJ578">
        <v>12.59474814814815</v>
      </c>
      <c r="CK578">
        <v>1600.009259259259</v>
      </c>
      <c r="CL578">
        <v>0.692011111111111</v>
      </c>
      <c r="CM578">
        <v>0.3079888888888889</v>
      </c>
      <c r="CN578">
        <v>0</v>
      </c>
      <c r="CO578">
        <v>2.16907037037037</v>
      </c>
      <c r="CP578">
        <v>0</v>
      </c>
      <c r="CQ578">
        <v>8841.395925925925</v>
      </c>
      <c r="CR578">
        <v>13790.31851851852</v>
      </c>
      <c r="CS578">
        <v>37.437</v>
      </c>
      <c r="CT578">
        <v>38.625</v>
      </c>
      <c r="CU578">
        <v>37.937</v>
      </c>
      <c r="CV578">
        <v>37.062</v>
      </c>
      <c r="CW578">
        <v>36.812</v>
      </c>
      <c r="CX578">
        <v>1107.222962962963</v>
      </c>
      <c r="CY578">
        <v>492.7862962962964</v>
      </c>
      <c r="CZ578">
        <v>0</v>
      </c>
      <c r="DA578">
        <v>1728496250.8</v>
      </c>
      <c r="DB578">
        <v>0</v>
      </c>
      <c r="DC578">
        <v>1728490956.5</v>
      </c>
      <c r="DD578" t="s">
        <v>362</v>
      </c>
      <c r="DE578">
        <v>1728490952.5</v>
      </c>
      <c r="DF578">
        <v>1728490956.5</v>
      </c>
      <c r="DG578">
        <v>1</v>
      </c>
      <c r="DH578">
        <v>-0.065</v>
      </c>
      <c r="DI578">
        <v>-0.008</v>
      </c>
      <c r="DJ578">
        <v>-3.246</v>
      </c>
      <c r="DK578">
        <v>-0.091</v>
      </c>
      <c r="DL578">
        <v>52</v>
      </c>
      <c r="DM578">
        <v>15</v>
      </c>
      <c r="DN578">
        <v>0.25</v>
      </c>
      <c r="DO578">
        <v>0.13</v>
      </c>
      <c r="DP578">
        <v>-37.2914</v>
      </c>
      <c r="DQ578">
        <v>0.08662160278739731</v>
      </c>
      <c r="DR578">
        <v>0.1020770655782832</v>
      </c>
      <c r="DS578">
        <v>1</v>
      </c>
      <c r="DT578">
        <v>1.513913902439024</v>
      </c>
      <c r="DU578">
        <v>-0.2274834146341456</v>
      </c>
      <c r="DV578">
        <v>0.02246250576535871</v>
      </c>
      <c r="DW578">
        <v>0</v>
      </c>
      <c r="DX578">
        <v>1</v>
      </c>
      <c r="DY578">
        <v>2</v>
      </c>
      <c r="DZ578" t="s">
        <v>363</v>
      </c>
      <c r="EA578">
        <v>3.22972</v>
      </c>
      <c r="EB578">
        <v>2.70487</v>
      </c>
      <c r="EC578">
        <v>0.187685</v>
      </c>
      <c r="ED578">
        <v>0.191436</v>
      </c>
      <c r="EE578">
        <v>0.0853971</v>
      </c>
      <c r="EF578">
        <v>0.07994800000000001</v>
      </c>
      <c r="EG578">
        <v>26607.7</v>
      </c>
      <c r="EH578">
        <v>25781.2</v>
      </c>
      <c r="EI578">
        <v>31379.3</v>
      </c>
      <c r="EJ578">
        <v>30239</v>
      </c>
      <c r="EK578">
        <v>38448.5</v>
      </c>
      <c r="EL578">
        <v>36791.8</v>
      </c>
      <c r="EM578">
        <v>43981.1</v>
      </c>
      <c r="EN578">
        <v>42224.5</v>
      </c>
      <c r="EO578">
        <v>2.10387</v>
      </c>
      <c r="EP578">
        <v>1.82805</v>
      </c>
      <c r="EQ578">
        <v>0.00981987</v>
      </c>
      <c r="ER578">
        <v>0</v>
      </c>
      <c r="ES578">
        <v>24.8383</v>
      </c>
      <c r="ET578">
        <v>999.9</v>
      </c>
      <c r="EU578">
        <v>70.09999999999999</v>
      </c>
      <c r="EV578">
        <v>26.8</v>
      </c>
      <c r="EW578">
        <v>25.4223</v>
      </c>
      <c r="EX578">
        <v>61</v>
      </c>
      <c r="EY578">
        <v>24.1627</v>
      </c>
      <c r="EZ578">
        <v>1</v>
      </c>
      <c r="FA578">
        <v>0.0963262</v>
      </c>
      <c r="FB578">
        <v>2.87944</v>
      </c>
      <c r="FC578">
        <v>20.1755</v>
      </c>
      <c r="FD578">
        <v>5.21564</v>
      </c>
      <c r="FE578">
        <v>11.998</v>
      </c>
      <c r="FF578">
        <v>4.96305</v>
      </c>
      <c r="FG578">
        <v>3.29553</v>
      </c>
      <c r="FH578">
        <v>9999</v>
      </c>
      <c r="FI578">
        <v>9999</v>
      </c>
      <c r="FJ578">
        <v>9999</v>
      </c>
      <c r="FK578">
        <v>149.4</v>
      </c>
      <c r="FL578">
        <v>4.97096</v>
      </c>
      <c r="FM578">
        <v>1.86768</v>
      </c>
      <c r="FN578">
        <v>1.85912</v>
      </c>
      <c r="FO578">
        <v>1.86523</v>
      </c>
      <c r="FP578">
        <v>1.8631</v>
      </c>
      <c r="FQ578">
        <v>1.86448</v>
      </c>
      <c r="FR578">
        <v>1.85991</v>
      </c>
      <c r="FS578">
        <v>1.86401</v>
      </c>
      <c r="FT578">
        <v>0</v>
      </c>
      <c r="FU578">
        <v>0</v>
      </c>
      <c r="FV578">
        <v>0</v>
      </c>
      <c r="FW578">
        <v>0</v>
      </c>
      <c r="FX578" t="s">
        <v>364</v>
      </c>
      <c r="FY578" t="s">
        <v>365</v>
      </c>
      <c r="FZ578" t="s">
        <v>366</v>
      </c>
      <c r="GA578" t="s">
        <v>366</v>
      </c>
      <c r="GB578" t="s">
        <v>366</v>
      </c>
      <c r="GC578" t="s">
        <v>366</v>
      </c>
      <c r="GD578">
        <v>0</v>
      </c>
      <c r="GE578">
        <v>100</v>
      </c>
      <c r="GF578">
        <v>100</v>
      </c>
      <c r="GG578">
        <v>-9.51</v>
      </c>
      <c r="GH578">
        <v>-0.0902</v>
      </c>
      <c r="GI578">
        <v>-2.868309889394353</v>
      </c>
      <c r="GJ578">
        <v>-0.006773961979547998</v>
      </c>
      <c r="GK578">
        <v>-8.296070481250098E-08</v>
      </c>
      <c r="GL578">
        <v>3.322967193956903E-10</v>
      </c>
      <c r="GM578">
        <v>-0.07871069313407227</v>
      </c>
      <c r="GN578">
        <v>-0.00208336341840114</v>
      </c>
      <c r="GO578">
        <v>8.801746095907445E-05</v>
      </c>
      <c r="GP578">
        <v>-2.677693255255651E-07</v>
      </c>
      <c r="GQ578">
        <v>3</v>
      </c>
      <c r="GR578">
        <v>2052</v>
      </c>
      <c r="GS578">
        <v>2</v>
      </c>
      <c r="GT578">
        <v>18</v>
      </c>
      <c r="GU578">
        <v>87.40000000000001</v>
      </c>
      <c r="GV578">
        <v>87.3</v>
      </c>
      <c r="GW578">
        <v>2.3645</v>
      </c>
      <c r="GX578">
        <v>2.38647</v>
      </c>
      <c r="GY578">
        <v>1.44897</v>
      </c>
      <c r="GZ578">
        <v>2.32178</v>
      </c>
      <c r="HA578">
        <v>1.55151</v>
      </c>
      <c r="HB578">
        <v>2.23877</v>
      </c>
      <c r="HC578">
        <v>32.6204</v>
      </c>
      <c r="HD578">
        <v>14.1058</v>
      </c>
      <c r="HE578">
        <v>18</v>
      </c>
      <c r="HF578">
        <v>596.4160000000001</v>
      </c>
      <c r="HG578">
        <v>422.465</v>
      </c>
      <c r="HH578">
        <v>20.7242</v>
      </c>
      <c r="HI578">
        <v>28.1425</v>
      </c>
      <c r="HJ578">
        <v>30.0005</v>
      </c>
      <c r="HK578">
        <v>28.0783</v>
      </c>
      <c r="HL578">
        <v>28.0081</v>
      </c>
      <c r="HM578">
        <v>47.3595</v>
      </c>
      <c r="HN578">
        <v>47.9634</v>
      </c>
      <c r="HO578">
        <v>0</v>
      </c>
      <c r="HP578">
        <v>20.7233</v>
      </c>
      <c r="HQ578">
        <v>1063.25</v>
      </c>
      <c r="HR578">
        <v>15.0386</v>
      </c>
      <c r="HS578">
        <v>99.586</v>
      </c>
      <c r="HT578">
        <v>100.897</v>
      </c>
    </row>
    <row r="579" spans="1:228">
      <c r="A579">
        <v>563</v>
      </c>
      <c r="B579">
        <v>1728496199.1</v>
      </c>
      <c r="C579">
        <v>5261.599999904633</v>
      </c>
      <c r="D579" t="s">
        <v>1497</v>
      </c>
      <c r="E579" t="s">
        <v>1498</v>
      </c>
      <c r="F579">
        <v>5</v>
      </c>
      <c r="G579" t="s">
        <v>357</v>
      </c>
      <c r="H579" t="s">
        <v>1090</v>
      </c>
      <c r="I579" t="s">
        <v>359</v>
      </c>
      <c r="J579" t="s">
        <v>1330</v>
      </c>
      <c r="K579">
        <v>1728496191.296428</v>
      </c>
      <c r="L579">
        <f>(M579)/1000</f>
        <v>0</v>
      </c>
      <c r="M579">
        <f>IF(BH579, AP579, AJ579)</f>
        <v>0</v>
      </c>
      <c r="N579">
        <f>IF(BH579, AK579, AI579)</f>
        <v>0</v>
      </c>
      <c r="O579">
        <f>BJ579 - IF(AW579&gt;1, N579*BD579*100.0/(AY579), 0)</f>
        <v>0</v>
      </c>
      <c r="P579">
        <f>((V579-L579/2)*O579-N579)/(V579+L579/2)</f>
        <v>0</v>
      </c>
      <c r="Q579">
        <f>P579*(BQ579+BR579)/1000.0</f>
        <v>0</v>
      </c>
      <c r="R579">
        <f>(BJ579 - IF(AW579&gt;1, N579*BD579*100.0/(AY579), 0))*(BQ579+BR579)/1000.0</f>
        <v>0</v>
      </c>
      <c r="S579">
        <f>2.0/((1/U579-1/T579)+SIGN(U579)*SQRT((1/U579-1/T579)*(1/U579-1/T579) + 4*BE579/((BE579+1)*(BE579+1))*(2*1/U579*1/T579-1/T579*1/T579)))</f>
        <v>0</v>
      </c>
      <c r="T579">
        <f>IF(LEFT(BF579,1)&lt;&gt;"0",IF(LEFT(BF579,1)="1",3.0,BG579),$D$5+$E$5*(BX579*BQ579/($K$5*1000))+$F$5*(BX579*BQ579/($K$5*1000))*MAX(MIN(BD579,$J$5),$I$5)*MAX(MIN(BD579,$J$5),$I$5)+$G$5*MAX(MIN(BD579,$J$5),$I$5)*(BX579*BQ579/($K$5*1000))+$H$5*(BX579*BQ579/($K$5*1000))*(BX579*BQ579/($K$5*1000)))</f>
        <v>0</v>
      </c>
      <c r="U579">
        <f>L579*(1000-(1000*0.61365*exp(17.502*Y579/(240.97+Y579))/(BQ579+BR579)+BL579)/2)/(1000*0.61365*exp(17.502*Y579/(240.97+Y579))/(BQ579+BR579)-BL579)</f>
        <v>0</v>
      </c>
      <c r="V579">
        <f>1/((BE579+1)/(S579/1.6)+1/(T579/1.37)) + BE579/((BE579+1)/(S579/1.6) + BE579/(T579/1.37))</f>
        <v>0</v>
      </c>
      <c r="W579">
        <f>(AZ579*BC579)</f>
        <v>0</v>
      </c>
      <c r="X579">
        <f>(BS579+(W579+2*0.95*5.67E-8*(((BS579+$B$7)+273)^4-(BS579+273)^4)-44100*L579)/(1.84*29.3*T579+8*0.95*5.67E-8*(BS579+273)^3))</f>
        <v>0</v>
      </c>
      <c r="Y579">
        <f>($C$7*BT579+$D$7*BU579+$E$7*X579)</f>
        <v>0</v>
      </c>
      <c r="Z579">
        <f>0.61365*exp(17.502*Y579/(240.97+Y579))</f>
        <v>0</v>
      </c>
      <c r="AA579">
        <f>(AB579/AC579*100)</f>
        <v>0</v>
      </c>
      <c r="AB579">
        <f>BL579*(BQ579+BR579)/1000</f>
        <v>0</v>
      </c>
      <c r="AC579">
        <f>0.61365*exp(17.502*BS579/(240.97+BS579))</f>
        <v>0</v>
      </c>
      <c r="AD579">
        <f>(Z579-BL579*(BQ579+BR579)/1000)</f>
        <v>0</v>
      </c>
      <c r="AE579">
        <f>(-L579*44100)</f>
        <v>0</v>
      </c>
      <c r="AF579">
        <f>2*29.3*T579*0.92*(BS579-Y579)</f>
        <v>0</v>
      </c>
      <c r="AG579">
        <f>2*0.95*5.67E-8*(((BS579+$B$7)+273)^4-(Y579+273)^4)</f>
        <v>0</v>
      </c>
      <c r="AH579">
        <f>W579+AG579+AE579+AF579</f>
        <v>0</v>
      </c>
      <c r="AI579">
        <f>BP579*AW579*(BK579-BJ579*(1000-AW579*BM579)/(1000-AW579*BL579))/(100*BD579)</f>
        <v>0</v>
      </c>
      <c r="AJ579">
        <f>1000*BP579*AW579*(BL579-BM579)/(100*BD579*(1000-AW579*BL579))</f>
        <v>0</v>
      </c>
      <c r="AK579">
        <f>(AL579 - AM579 - BQ579*1E3/(8.314*(BS579+273.15)) * AO579/BP579 * AN579) * BP579/(100*BD579) * (1000 - BM579)/1000</f>
        <v>0</v>
      </c>
      <c r="AL579">
        <v>1070.13741674916</v>
      </c>
      <c r="AM579">
        <v>1038.662060606061</v>
      </c>
      <c r="AN579">
        <v>2.563671975066933</v>
      </c>
      <c r="AO579">
        <v>66.78338051299083</v>
      </c>
      <c r="AP579">
        <f>(AR579 - AQ579 + BQ579*1E3/(8.314*(BS579+273.15)) * AT579/BP579 * AS579) * BP579/(100*BD579) * 1000/(1000 - AR579)</f>
        <v>0</v>
      </c>
      <c r="AQ579">
        <v>15.0206820447627</v>
      </c>
      <c r="AR579">
        <v>16.47530969696968</v>
      </c>
      <c r="AS579">
        <v>-0.0001291892300219907</v>
      </c>
      <c r="AT579">
        <v>79.57190489218569</v>
      </c>
      <c r="AU579">
        <v>0</v>
      </c>
      <c r="AV579">
        <v>0</v>
      </c>
      <c r="AW579">
        <f>IF(AU579*$H$13&gt;=AY579,1.0,(AY579/(AY579-AU579*$H$13)))</f>
        <v>0</v>
      </c>
      <c r="AX579">
        <f>(AW579-1)*100</f>
        <v>0</v>
      </c>
      <c r="AY579">
        <f>MAX(0,($B$13+$C$13*BX579)/(1+$D$13*BX579)*BQ579/(BS579+273)*$E$13)</f>
        <v>0</v>
      </c>
      <c r="AZ579">
        <f>$B$11*BY579+$C$11*BZ579+$F$11*CK579*(1-CN579)</f>
        <v>0</v>
      </c>
      <c r="BA579">
        <f>AZ579*BB579</f>
        <v>0</v>
      </c>
      <c r="BB579">
        <f>($B$11*$D$9+$C$11*$D$9+$F$11*((CX579+CP579)/MAX(CX579+CP579+CY579, 0.1)*$I$9+CY579/MAX(CX579+CP579+CY579, 0.1)*$J$9))/($B$11+$C$11+$F$11)</f>
        <v>0</v>
      </c>
      <c r="BC579">
        <f>($B$11*$K$9+$C$11*$K$9+$F$11*((CX579+CP579)/MAX(CX579+CP579+CY579, 0.1)*$P$9+CY579/MAX(CX579+CP579+CY579, 0.1)*$Q$9))/($B$11+$C$11+$F$11)</f>
        <v>0</v>
      </c>
      <c r="BD579">
        <v>6</v>
      </c>
      <c r="BE579">
        <v>0.5</v>
      </c>
      <c r="BF579" t="s">
        <v>361</v>
      </c>
      <c r="BG579">
        <v>2</v>
      </c>
      <c r="BH579" t="b">
        <v>1</v>
      </c>
      <c r="BI579">
        <v>1728496191.296428</v>
      </c>
      <c r="BJ579">
        <v>1003.208107142857</v>
      </c>
      <c r="BK579">
        <v>1040.536428571428</v>
      </c>
      <c r="BL579">
        <v>16.49373928571429</v>
      </c>
      <c r="BM579">
        <v>15.013775</v>
      </c>
      <c r="BN579">
        <v>1012.675785714286</v>
      </c>
      <c r="BO579">
        <v>16.584025</v>
      </c>
      <c r="BP579">
        <v>600.0001071428571</v>
      </c>
      <c r="BQ579">
        <v>97.5393</v>
      </c>
      <c r="BR579">
        <v>0.1000188642857143</v>
      </c>
      <c r="BS579">
        <v>25.22842142857143</v>
      </c>
      <c r="BT579">
        <v>25.008625</v>
      </c>
      <c r="BU579">
        <v>999.9000000000002</v>
      </c>
      <c r="BV579">
        <v>0</v>
      </c>
      <c r="BW579">
        <v>0</v>
      </c>
      <c r="BX579">
        <v>10014.88428571428</v>
      </c>
      <c r="BY579">
        <v>0</v>
      </c>
      <c r="BZ579">
        <v>95.41757499999997</v>
      </c>
      <c r="CA579">
        <v>-37.32826071428572</v>
      </c>
      <c r="CB579">
        <v>1020.032142857143</v>
      </c>
      <c r="CC579">
        <v>1056.396428571429</v>
      </c>
      <c r="CD579">
        <v>1.479949642857143</v>
      </c>
      <c r="CE579">
        <v>1040.536428571428</v>
      </c>
      <c r="CF579">
        <v>15.013775</v>
      </c>
      <c r="CG579">
        <v>1.608788571428571</v>
      </c>
      <c r="CH579">
        <v>1.464434642857143</v>
      </c>
      <c r="CI579">
        <v>14.043225</v>
      </c>
      <c r="CJ579">
        <v>12.60178571428572</v>
      </c>
      <c r="CK579">
        <v>1600.013214285714</v>
      </c>
      <c r="CL579">
        <v>0.6920152857142856</v>
      </c>
      <c r="CM579">
        <v>0.3079847142857143</v>
      </c>
      <c r="CN579">
        <v>0</v>
      </c>
      <c r="CO579">
        <v>2.121839285714286</v>
      </c>
      <c r="CP579">
        <v>0</v>
      </c>
      <c r="CQ579">
        <v>8842.057500000001</v>
      </c>
      <c r="CR579">
        <v>13790.37857142858</v>
      </c>
      <c r="CS579">
        <v>37.437</v>
      </c>
      <c r="CT579">
        <v>38.625</v>
      </c>
      <c r="CU579">
        <v>37.937</v>
      </c>
      <c r="CV579">
        <v>37.05757142857143</v>
      </c>
      <c r="CW579">
        <v>36.812</v>
      </c>
      <c r="CX579">
        <v>1107.233571428572</v>
      </c>
      <c r="CY579">
        <v>492.7796428571429</v>
      </c>
      <c r="CZ579">
        <v>0</v>
      </c>
      <c r="DA579">
        <v>1728496256.2</v>
      </c>
      <c r="DB579">
        <v>0</v>
      </c>
      <c r="DC579">
        <v>1728490956.5</v>
      </c>
      <c r="DD579" t="s">
        <v>362</v>
      </c>
      <c r="DE579">
        <v>1728490952.5</v>
      </c>
      <c r="DF579">
        <v>1728490956.5</v>
      </c>
      <c r="DG579">
        <v>1</v>
      </c>
      <c r="DH579">
        <v>-0.065</v>
      </c>
      <c r="DI579">
        <v>-0.008</v>
      </c>
      <c r="DJ579">
        <v>-3.246</v>
      </c>
      <c r="DK579">
        <v>-0.091</v>
      </c>
      <c r="DL579">
        <v>52</v>
      </c>
      <c r="DM579">
        <v>15</v>
      </c>
      <c r="DN579">
        <v>0.25</v>
      </c>
      <c r="DO579">
        <v>0.13</v>
      </c>
      <c r="DP579">
        <v>-37.3014243902439</v>
      </c>
      <c r="DQ579">
        <v>-0.5344452961672486</v>
      </c>
      <c r="DR579">
        <v>0.1036874355125288</v>
      </c>
      <c r="DS579">
        <v>0</v>
      </c>
      <c r="DT579">
        <v>1.490537804878049</v>
      </c>
      <c r="DU579">
        <v>-0.2398243902439039</v>
      </c>
      <c r="DV579">
        <v>0.02366157969616622</v>
      </c>
      <c r="DW579">
        <v>0</v>
      </c>
      <c r="DX579">
        <v>0</v>
      </c>
      <c r="DY579">
        <v>2</v>
      </c>
      <c r="DZ579" t="s">
        <v>386</v>
      </c>
      <c r="EA579">
        <v>3.22953</v>
      </c>
      <c r="EB579">
        <v>2.70432</v>
      </c>
      <c r="EC579">
        <v>0.189174</v>
      </c>
      <c r="ED579">
        <v>0.192892</v>
      </c>
      <c r="EE579">
        <v>0.08534890000000001</v>
      </c>
      <c r="EF579">
        <v>0.0799778</v>
      </c>
      <c r="EG579">
        <v>26558.6</v>
      </c>
      <c r="EH579">
        <v>25734.4</v>
      </c>
      <c r="EI579">
        <v>31378.9</v>
      </c>
      <c r="EJ579">
        <v>30238.6</v>
      </c>
      <c r="EK579">
        <v>38450.2</v>
      </c>
      <c r="EL579">
        <v>36790.2</v>
      </c>
      <c r="EM579">
        <v>43980.6</v>
      </c>
      <c r="EN579">
        <v>42224</v>
      </c>
      <c r="EO579">
        <v>2.1038</v>
      </c>
      <c r="EP579">
        <v>1.82795</v>
      </c>
      <c r="EQ579">
        <v>0.009469689999999999</v>
      </c>
      <c r="ER579">
        <v>0</v>
      </c>
      <c r="ES579">
        <v>24.8321</v>
      </c>
      <c r="ET579">
        <v>999.9</v>
      </c>
      <c r="EU579">
        <v>70.09999999999999</v>
      </c>
      <c r="EV579">
        <v>26.8</v>
      </c>
      <c r="EW579">
        <v>25.4233</v>
      </c>
      <c r="EX579">
        <v>61.34</v>
      </c>
      <c r="EY579">
        <v>24.3429</v>
      </c>
      <c r="EZ579">
        <v>1</v>
      </c>
      <c r="FA579">
        <v>0.09658029999999999</v>
      </c>
      <c r="FB579">
        <v>2.82325</v>
      </c>
      <c r="FC579">
        <v>20.1764</v>
      </c>
      <c r="FD579">
        <v>5.21534</v>
      </c>
      <c r="FE579">
        <v>11.998</v>
      </c>
      <c r="FF579">
        <v>4.96305</v>
      </c>
      <c r="FG579">
        <v>3.29555</v>
      </c>
      <c r="FH579">
        <v>9999</v>
      </c>
      <c r="FI579">
        <v>9999</v>
      </c>
      <c r="FJ579">
        <v>9999</v>
      </c>
      <c r="FK579">
        <v>149.4</v>
      </c>
      <c r="FL579">
        <v>4.97096</v>
      </c>
      <c r="FM579">
        <v>1.86768</v>
      </c>
      <c r="FN579">
        <v>1.85913</v>
      </c>
      <c r="FO579">
        <v>1.86523</v>
      </c>
      <c r="FP579">
        <v>1.8631</v>
      </c>
      <c r="FQ579">
        <v>1.86447</v>
      </c>
      <c r="FR579">
        <v>1.8599</v>
      </c>
      <c r="FS579">
        <v>1.86401</v>
      </c>
      <c r="FT579">
        <v>0</v>
      </c>
      <c r="FU579">
        <v>0</v>
      </c>
      <c r="FV579">
        <v>0</v>
      </c>
      <c r="FW579">
        <v>0</v>
      </c>
      <c r="FX579" t="s">
        <v>364</v>
      </c>
      <c r="FY579" t="s">
        <v>365</v>
      </c>
      <c r="FZ579" t="s">
        <v>366</v>
      </c>
      <c r="GA579" t="s">
        <v>366</v>
      </c>
      <c r="GB579" t="s">
        <v>366</v>
      </c>
      <c r="GC579" t="s">
        <v>366</v>
      </c>
      <c r="GD579">
        <v>0</v>
      </c>
      <c r="GE579">
        <v>100</v>
      </c>
      <c r="GF579">
        <v>100</v>
      </c>
      <c r="GG579">
        <v>-9.59</v>
      </c>
      <c r="GH579">
        <v>-0.0902</v>
      </c>
      <c r="GI579">
        <v>-2.868309889394353</v>
      </c>
      <c r="GJ579">
        <v>-0.006773961979547998</v>
      </c>
      <c r="GK579">
        <v>-8.296070481250098E-08</v>
      </c>
      <c r="GL579">
        <v>3.322967193956903E-10</v>
      </c>
      <c r="GM579">
        <v>-0.07871069313407227</v>
      </c>
      <c r="GN579">
        <v>-0.00208336341840114</v>
      </c>
      <c r="GO579">
        <v>8.801746095907445E-05</v>
      </c>
      <c r="GP579">
        <v>-2.677693255255651E-07</v>
      </c>
      <c r="GQ579">
        <v>3</v>
      </c>
      <c r="GR579">
        <v>2052</v>
      </c>
      <c r="GS579">
        <v>2</v>
      </c>
      <c r="GT579">
        <v>18</v>
      </c>
      <c r="GU579">
        <v>87.40000000000001</v>
      </c>
      <c r="GV579">
        <v>87.40000000000001</v>
      </c>
      <c r="GW579">
        <v>2.3877</v>
      </c>
      <c r="GX579">
        <v>2.36694</v>
      </c>
      <c r="GY579">
        <v>1.44775</v>
      </c>
      <c r="GZ579">
        <v>2.32178</v>
      </c>
      <c r="HA579">
        <v>1.55151</v>
      </c>
      <c r="HB579">
        <v>2.34497</v>
      </c>
      <c r="HC579">
        <v>32.6426</v>
      </c>
      <c r="HD579">
        <v>14.1145</v>
      </c>
      <c r="HE579">
        <v>18</v>
      </c>
      <c r="HF579">
        <v>596.427</v>
      </c>
      <c r="HG579">
        <v>422.449</v>
      </c>
      <c r="HH579">
        <v>20.7134</v>
      </c>
      <c r="HI579">
        <v>28.1489</v>
      </c>
      <c r="HJ579">
        <v>30.0002</v>
      </c>
      <c r="HK579">
        <v>28.0847</v>
      </c>
      <c r="HL579">
        <v>28.0138</v>
      </c>
      <c r="HM579">
        <v>47.7825</v>
      </c>
      <c r="HN579">
        <v>47.9634</v>
      </c>
      <c r="HO579">
        <v>0</v>
      </c>
      <c r="HP579">
        <v>20.7227</v>
      </c>
      <c r="HQ579">
        <v>1078.28</v>
      </c>
      <c r="HR579">
        <v>15.048</v>
      </c>
      <c r="HS579">
        <v>99.58499999999999</v>
      </c>
      <c r="HT579">
        <v>100.896</v>
      </c>
    </row>
    <row r="580" spans="1:228">
      <c r="A580">
        <v>564</v>
      </c>
      <c r="B580">
        <v>1728496204.1</v>
      </c>
      <c r="C580">
        <v>5266.599999904633</v>
      </c>
      <c r="D580" t="s">
        <v>1499</v>
      </c>
      <c r="E580" t="s">
        <v>1500</v>
      </c>
      <c r="F580">
        <v>5</v>
      </c>
      <c r="G580" t="s">
        <v>357</v>
      </c>
      <c r="H580" t="s">
        <v>1090</v>
      </c>
      <c r="I580" t="s">
        <v>359</v>
      </c>
      <c r="J580" t="s">
        <v>1330</v>
      </c>
      <c r="K580">
        <v>1728496196.6</v>
      </c>
      <c r="L580">
        <f>(M580)/1000</f>
        <v>0</v>
      </c>
      <c r="M580">
        <f>IF(BH580, AP580, AJ580)</f>
        <v>0</v>
      </c>
      <c r="N580">
        <f>IF(BH580, AK580, AI580)</f>
        <v>0</v>
      </c>
      <c r="O580">
        <f>BJ580 - IF(AW580&gt;1, N580*BD580*100.0/(AY580), 0)</f>
        <v>0</v>
      </c>
      <c r="P580">
        <f>((V580-L580/2)*O580-N580)/(V580+L580/2)</f>
        <v>0</v>
      </c>
      <c r="Q580">
        <f>P580*(BQ580+BR580)/1000.0</f>
        <v>0</v>
      </c>
      <c r="R580">
        <f>(BJ580 - IF(AW580&gt;1, N580*BD580*100.0/(AY580), 0))*(BQ580+BR580)/1000.0</f>
        <v>0</v>
      </c>
      <c r="S580">
        <f>2.0/((1/U580-1/T580)+SIGN(U580)*SQRT((1/U580-1/T580)*(1/U580-1/T580) + 4*BE580/((BE580+1)*(BE580+1))*(2*1/U580*1/T580-1/T580*1/T580)))</f>
        <v>0</v>
      </c>
      <c r="T580">
        <f>IF(LEFT(BF580,1)&lt;&gt;"0",IF(LEFT(BF580,1)="1",3.0,BG580),$D$5+$E$5*(BX580*BQ580/($K$5*1000))+$F$5*(BX580*BQ580/($K$5*1000))*MAX(MIN(BD580,$J$5),$I$5)*MAX(MIN(BD580,$J$5),$I$5)+$G$5*MAX(MIN(BD580,$J$5),$I$5)*(BX580*BQ580/($K$5*1000))+$H$5*(BX580*BQ580/($K$5*1000))*(BX580*BQ580/($K$5*1000)))</f>
        <v>0</v>
      </c>
      <c r="U580">
        <f>L580*(1000-(1000*0.61365*exp(17.502*Y580/(240.97+Y580))/(BQ580+BR580)+BL580)/2)/(1000*0.61365*exp(17.502*Y580/(240.97+Y580))/(BQ580+BR580)-BL580)</f>
        <v>0</v>
      </c>
      <c r="V580">
        <f>1/((BE580+1)/(S580/1.6)+1/(T580/1.37)) + BE580/((BE580+1)/(S580/1.6) + BE580/(T580/1.37))</f>
        <v>0</v>
      </c>
      <c r="W580">
        <f>(AZ580*BC580)</f>
        <v>0</v>
      </c>
      <c r="X580">
        <f>(BS580+(W580+2*0.95*5.67E-8*(((BS580+$B$7)+273)^4-(BS580+273)^4)-44100*L580)/(1.84*29.3*T580+8*0.95*5.67E-8*(BS580+273)^3))</f>
        <v>0</v>
      </c>
      <c r="Y580">
        <f>($C$7*BT580+$D$7*BU580+$E$7*X580)</f>
        <v>0</v>
      </c>
      <c r="Z580">
        <f>0.61365*exp(17.502*Y580/(240.97+Y580))</f>
        <v>0</v>
      </c>
      <c r="AA580">
        <f>(AB580/AC580*100)</f>
        <v>0</v>
      </c>
      <c r="AB580">
        <f>BL580*(BQ580+BR580)/1000</f>
        <v>0</v>
      </c>
      <c r="AC580">
        <f>0.61365*exp(17.502*BS580/(240.97+BS580))</f>
        <v>0</v>
      </c>
      <c r="AD580">
        <f>(Z580-BL580*(BQ580+BR580)/1000)</f>
        <v>0</v>
      </c>
      <c r="AE580">
        <f>(-L580*44100)</f>
        <v>0</v>
      </c>
      <c r="AF580">
        <f>2*29.3*T580*0.92*(BS580-Y580)</f>
        <v>0</v>
      </c>
      <c r="AG580">
        <f>2*0.95*5.67E-8*(((BS580+$B$7)+273)^4-(Y580+273)^4)</f>
        <v>0</v>
      </c>
      <c r="AH580">
        <f>W580+AG580+AE580+AF580</f>
        <v>0</v>
      </c>
      <c r="AI580">
        <f>BP580*AW580*(BK580-BJ580*(1000-AW580*BM580)/(1000-AW580*BL580))/(100*BD580)</f>
        <v>0</v>
      </c>
      <c r="AJ580">
        <f>1000*BP580*AW580*(BL580-BM580)/(100*BD580*(1000-AW580*BL580))</f>
        <v>0</v>
      </c>
      <c r="AK580">
        <f>(AL580 - AM580 - BQ580*1E3/(8.314*(BS580+273.15)) * AO580/BP580 * AN580) * BP580/(100*BD580) * (1000 - BM580)/1000</f>
        <v>0</v>
      </c>
      <c r="AL580">
        <v>1083.036453314299</v>
      </c>
      <c r="AM580">
        <v>1051.501333333333</v>
      </c>
      <c r="AN580">
        <v>2.561322881500009</v>
      </c>
      <c r="AO580">
        <v>66.78338051299083</v>
      </c>
      <c r="AP580">
        <f>(AR580 - AQ580 + BQ580*1E3/(8.314*(BS580+273.15)) * AT580/BP580 * AS580) * BP580/(100*BD580) * 1000/(1000 - AR580)</f>
        <v>0</v>
      </c>
      <c r="AQ580">
        <v>15.02964825533253</v>
      </c>
      <c r="AR580">
        <v>16.46249212121212</v>
      </c>
      <c r="AS580">
        <v>-0.0001045919958968671</v>
      </c>
      <c r="AT580">
        <v>79.57190489218569</v>
      </c>
      <c r="AU580">
        <v>0</v>
      </c>
      <c r="AV580">
        <v>0</v>
      </c>
      <c r="AW580">
        <f>IF(AU580*$H$13&gt;=AY580,1.0,(AY580/(AY580-AU580*$H$13)))</f>
        <v>0</v>
      </c>
      <c r="AX580">
        <f>(AW580-1)*100</f>
        <v>0</v>
      </c>
      <c r="AY580">
        <f>MAX(0,($B$13+$C$13*BX580)/(1+$D$13*BX580)*BQ580/(BS580+273)*$E$13)</f>
        <v>0</v>
      </c>
      <c r="AZ580">
        <f>$B$11*BY580+$C$11*BZ580+$F$11*CK580*(1-CN580)</f>
        <v>0</v>
      </c>
      <c r="BA580">
        <f>AZ580*BB580</f>
        <v>0</v>
      </c>
      <c r="BB580">
        <f>($B$11*$D$9+$C$11*$D$9+$F$11*((CX580+CP580)/MAX(CX580+CP580+CY580, 0.1)*$I$9+CY580/MAX(CX580+CP580+CY580, 0.1)*$J$9))/($B$11+$C$11+$F$11)</f>
        <v>0</v>
      </c>
      <c r="BC580">
        <f>($B$11*$K$9+$C$11*$K$9+$F$11*((CX580+CP580)/MAX(CX580+CP580+CY580, 0.1)*$P$9+CY580/MAX(CX580+CP580+CY580, 0.1)*$Q$9))/($B$11+$C$11+$F$11)</f>
        <v>0</v>
      </c>
      <c r="BD580">
        <v>6</v>
      </c>
      <c r="BE580">
        <v>0.5</v>
      </c>
      <c r="BF580" t="s">
        <v>361</v>
      </c>
      <c r="BG580">
        <v>2</v>
      </c>
      <c r="BH580" t="b">
        <v>1</v>
      </c>
      <c r="BI580">
        <v>1728496196.6</v>
      </c>
      <c r="BJ580">
        <v>1016.54037037037</v>
      </c>
      <c r="BK580">
        <v>1053.874074074074</v>
      </c>
      <c r="BL580">
        <v>16.48024074074074</v>
      </c>
      <c r="BM580">
        <v>15.02227407407407</v>
      </c>
      <c r="BN580">
        <v>1026.087407407407</v>
      </c>
      <c r="BO580">
        <v>16.57052962962963</v>
      </c>
      <c r="BP580">
        <v>599.9981851851851</v>
      </c>
      <c r="BQ580">
        <v>97.53901481481482</v>
      </c>
      <c r="BR580">
        <v>0.0999400962962963</v>
      </c>
      <c r="BS580">
        <v>25.21508518518519</v>
      </c>
      <c r="BT580">
        <v>24.99646666666667</v>
      </c>
      <c r="BU580">
        <v>999.9000000000001</v>
      </c>
      <c r="BV580">
        <v>0</v>
      </c>
      <c r="BW580">
        <v>0</v>
      </c>
      <c r="BX580">
        <v>10016.89148148148</v>
      </c>
      <c r="BY580">
        <v>0</v>
      </c>
      <c r="BZ580">
        <v>95.30321481481479</v>
      </c>
      <c r="CA580">
        <v>-37.33360740740741</v>
      </c>
      <c r="CB580">
        <v>1033.574444444444</v>
      </c>
      <c r="CC580">
        <v>1069.947037037037</v>
      </c>
      <c r="CD580">
        <v>1.457958148148148</v>
      </c>
      <c r="CE580">
        <v>1053.874074074074</v>
      </c>
      <c r="CF580">
        <v>15.02227407407407</v>
      </c>
      <c r="CG580">
        <v>1.607466666666666</v>
      </c>
      <c r="CH580">
        <v>1.465259259259259</v>
      </c>
      <c r="CI580">
        <v>14.03055555555556</v>
      </c>
      <c r="CJ580">
        <v>12.61037037037037</v>
      </c>
      <c r="CK580">
        <v>1600.006666666666</v>
      </c>
      <c r="CL580">
        <v>0.6920195555555556</v>
      </c>
      <c r="CM580">
        <v>0.3079804444444444</v>
      </c>
      <c r="CN580">
        <v>0</v>
      </c>
      <c r="CO580">
        <v>2.104229629629629</v>
      </c>
      <c r="CP580">
        <v>0</v>
      </c>
      <c r="CQ580">
        <v>8842.738518518519</v>
      </c>
      <c r="CR580">
        <v>13790.34814814815</v>
      </c>
      <c r="CS580">
        <v>37.437</v>
      </c>
      <c r="CT580">
        <v>38.625</v>
      </c>
      <c r="CU580">
        <v>37.944</v>
      </c>
      <c r="CV580">
        <v>37.04822222222222</v>
      </c>
      <c r="CW580">
        <v>36.812</v>
      </c>
      <c r="CX580">
        <v>1107.236296296296</v>
      </c>
      <c r="CY580">
        <v>492.7703703703704</v>
      </c>
      <c r="CZ580">
        <v>0</v>
      </c>
      <c r="DA580">
        <v>1728496261</v>
      </c>
      <c r="DB580">
        <v>0</v>
      </c>
      <c r="DC580">
        <v>1728490956.5</v>
      </c>
      <c r="DD580" t="s">
        <v>362</v>
      </c>
      <c r="DE580">
        <v>1728490952.5</v>
      </c>
      <c r="DF580">
        <v>1728490956.5</v>
      </c>
      <c r="DG580">
        <v>1</v>
      </c>
      <c r="DH580">
        <v>-0.065</v>
      </c>
      <c r="DI580">
        <v>-0.008</v>
      </c>
      <c r="DJ580">
        <v>-3.246</v>
      </c>
      <c r="DK580">
        <v>-0.091</v>
      </c>
      <c r="DL580">
        <v>52</v>
      </c>
      <c r="DM580">
        <v>15</v>
      </c>
      <c r="DN580">
        <v>0.25</v>
      </c>
      <c r="DO580">
        <v>0.13</v>
      </c>
      <c r="DP580">
        <v>-37.34108780487805</v>
      </c>
      <c r="DQ580">
        <v>-0.0718013937282888</v>
      </c>
      <c r="DR580">
        <v>0.07002134585731172</v>
      </c>
      <c r="DS580">
        <v>1</v>
      </c>
      <c r="DT580">
        <v>1.474457804878049</v>
      </c>
      <c r="DU580">
        <v>-0.247762996515678</v>
      </c>
      <c r="DV580">
        <v>0.02443506202482509</v>
      </c>
      <c r="DW580">
        <v>0</v>
      </c>
      <c r="DX580">
        <v>1</v>
      </c>
      <c r="DY580">
        <v>2</v>
      </c>
      <c r="DZ580" t="s">
        <v>363</v>
      </c>
      <c r="EA580">
        <v>3.22965</v>
      </c>
      <c r="EB580">
        <v>2.70435</v>
      </c>
      <c r="EC580">
        <v>0.190658</v>
      </c>
      <c r="ED580">
        <v>0.194348</v>
      </c>
      <c r="EE580">
        <v>0.0853024</v>
      </c>
      <c r="EF580">
        <v>0.08000210000000001</v>
      </c>
      <c r="EG580">
        <v>26510</v>
      </c>
      <c r="EH580">
        <v>25687.6</v>
      </c>
      <c r="EI580">
        <v>31379</v>
      </c>
      <c r="EJ580">
        <v>30238.1</v>
      </c>
      <c r="EK580">
        <v>38452.3</v>
      </c>
      <c r="EL580">
        <v>36788.7</v>
      </c>
      <c r="EM580">
        <v>43980.7</v>
      </c>
      <c r="EN580">
        <v>42223.4</v>
      </c>
      <c r="EO580">
        <v>2.10395</v>
      </c>
      <c r="EP580">
        <v>1.8277</v>
      </c>
      <c r="EQ580">
        <v>0.00987947</v>
      </c>
      <c r="ER580">
        <v>0</v>
      </c>
      <c r="ES580">
        <v>24.8231</v>
      </c>
      <c r="ET580">
        <v>999.9</v>
      </c>
      <c r="EU580">
        <v>70.09999999999999</v>
      </c>
      <c r="EV580">
        <v>26.8</v>
      </c>
      <c r="EW580">
        <v>25.4203</v>
      </c>
      <c r="EX580">
        <v>61.35</v>
      </c>
      <c r="EY580">
        <v>24.1947</v>
      </c>
      <c r="EZ580">
        <v>1</v>
      </c>
      <c r="FA580">
        <v>0.09538870000000001</v>
      </c>
      <c r="FB580">
        <v>1.2602</v>
      </c>
      <c r="FC580">
        <v>20.1911</v>
      </c>
      <c r="FD580">
        <v>5.21609</v>
      </c>
      <c r="FE580">
        <v>11.998</v>
      </c>
      <c r="FF580">
        <v>4.9634</v>
      </c>
      <c r="FG580">
        <v>3.29558</v>
      </c>
      <c r="FH580">
        <v>9999</v>
      </c>
      <c r="FI580">
        <v>9999</v>
      </c>
      <c r="FJ580">
        <v>9999</v>
      </c>
      <c r="FK580">
        <v>149.4</v>
      </c>
      <c r="FL580">
        <v>4.97097</v>
      </c>
      <c r="FM580">
        <v>1.86768</v>
      </c>
      <c r="FN580">
        <v>1.85912</v>
      </c>
      <c r="FO580">
        <v>1.86523</v>
      </c>
      <c r="FP580">
        <v>1.8631</v>
      </c>
      <c r="FQ580">
        <v>1.86447</v>
      </c>
      <c r="FR580">
        <v>1.85989</v>
      </c>
      <c r="FS580">
        <v>1.86403</v>
      </c>
      <c r="FT580">
        <v>0</v>
      </c>
      <c r="FU580">
        <v>0</v>
      </c>
      <c r="FV580">
        <v>0</v>
      </c>
      <c r="FW580">
        <v>0</v>
      </c>
      <c r="FX580" t="s">
        <v>364</v>
      </c>
      <c r="FY580" t="s">
        <v>365</v>
      </c>
      <c r="FZ580" t="s">
        <v>366</v>
      </c>
      <c r="GA580" t="s">
        <v>366</v>
      </c>
      <c r="GB580" t="s">
        <v>366</v>
      </c>
      <c r="GC580" t="s">
        <v>366</v>
      </c>
      <c r="GD580">
        <v>0</v>
      </c>
      <c r="GE580">
        <v>100</v>
      </c>
      <c r="GF580">
        <v>100</v>
      </c>
      <c r="GG580">
        <v>-9.66</v>
      </c>
      <c r="GH580">
        <v>-0.09030000000000001</v>
      </c>
      <c r="GI580">
        <v>-2.868309889394353</v>
      </c>
      <c r="GJ580">
        <v>-0.006773961979547998</v>
      </c>
      <c r="GK580">
        <v>-8.296070481250098E-08</v>
      </c>
      <c r="GL580">
        <v>3.322967193956903E-10</v>
      </c>
      <c r="GM580">
        <v>-0.07871069313407227</v>
      </c>
      <c r="GN580">
        <v>-0.00208336341840114</v>
      </c>
      <c r="GO580">
        <v>8.801746095907445E-05</v>
      </c>
      <c r="GP580">
        <v>-2.677693255255651E-07</v>
      </c>
      <c r="GQ580">
        <v>3</v>
      </c>
      <c r="GR580">
        <v>2052</v>
      </c>
      <c r="GS580">
        <v>2</v>
      </c>
      <c r="GT580">
        <v>18</v>
      </c>
      <c r="GU580">
        <v>87.5</v>
      </c>
      <c r="GV580">
        <v>87.5</v>
      </c>
      <c r="GW580">
        <v>2.40967</v>
      </c>
      <c r="GX580">
        <v>2.37427</v>
      </c>
      <c r="GY580">
        <v>1.44897</v>
      </c>
      <c r="GZ580">
        <v>2.32178</v>
      </c>
      <c r="HA580">
        <v>1.55151</v>
      </c>
      <c r="HB580">
        <v>2.27539</v>
      </c>
      <c r="HC580">
        <v>32.6648</v>
      </c>
      <c r="HD580">
        <v>14.132</v>
      </c>
      <c r="HE580">
        <v>18</v>
      </c>
      <c r="HF580">
        <v>596.6</v>
      </c>
      <c r="HG580">
        <v>422.347</v>
      </c>
      <c r="HH580">
        <v>20.8033</v>
      </c>
      <c r="HI580">
        <v>28.1557</v>
      </c>
      <c r="HJ580">
        <v>29.9992</v>
      </c>
      <c r="HK580">
        <v>28.0913</v>
      </c>
      <c r="HL580">
        <v>28.0198</v>
      </c>
      <c r="HM580">
        <v>48.2666</v>
      </c>
      <c r="HN580">
        <v>47.9634</v>
      </c>
      <c r="HO580">
        <v>0</v>
      </c>
      <c r="HP580">
        <v>21.1886</v>
      </c>
      <c r="HQ580">
        <v>1088.3</v>
      </c>
      <c r="HR580">
        <v>15.0656</v>
      </c>
      <c r="HS580">
        <v>99.5851</v>
      </c>
      <c r="HT580">
        <v>100.894</v>
      </c>
    </row>
    <row r="581" spans="1:228">
      <c r="A581">
        <v>565</v>
      </c>
      <c r="B581">
        <v>1728496209.1</v>
      </c>
      <c r="C581">
        <v>5271.599999904633</v>
      </c>
      <c r="D581" t="s">
        <v>1501</v>
      </c>
      <c r="E581" t="s">
        <v>1502</v>
      </c>
      <c r="F581">
        <v>5</v>
      </c>
      <c r="G581" t="s">
        <v>357</v>
      </c>
      <c r="H581" t="s">
        <v>1090</v>
      </c>
      <c r="I581" t="s">
        <v>359</v>
      </c>
      <c r="J581" t="s">
        <v>1330</v>
      </c>
      <c r="K581">
        <v>1728496201.314285</v>
      </c>
      <c r="L581">
        <f>(M581)/1000</f>
        <v>0</v>
      </c>
      <c r="M581">
        <f>IF(BH581, AP581, AJ581)</f>
        <v>0</v>
      </c>
      <c r="N581">
        <f>IF(BH581, AK581, AI581)</f>
        <v>0</v>
      </c>
      <c r="O581">
        <f>BJ581 - IF(AW581&gt;1, N581*BD581*100.0/(AY581), 0)</f>
        <v>0</v>
      </c>
      <c r="P581">
        <f>((V581-L581/2)*O581-N581)/(V581+L581/2)</f>
        <v>0</v>
      </c>
      <c r="Q581">
        <f>P581*(BQ581+BR581)/1000.0</f>
        <v>0</v>
      </c>
      <c r="R581">
        <f>(BJ581 - IF(AW581&gt;1, N581*BD581*100.0/(AY581), 0))*(BQ581+BR581)/1000.0</f>
        <v>0</v>
      </c>
      <c r="S581">
        <f>2.0/((1/U581-1/T581)+SIGN(U581)*SQRT((1/U581-1/T581)*(1/U581-1/T581) + 4*BE581/((BE581+1)*(BE581+1))*(2*1/U581*1/T581-1/T581*1/T581)))</f>
        <v>0</v>
      </c>
      <c r="T581">
        <f>IF(LEFT(BF581,1)&lt;&gt;"0",IF(LEFT(BF581,1)="1",3.0,BG581),$D$5+$E$5*(BX581*BQ581/($K$5*1000))+$F$5*(BX581*BQ581/($K$5*1000))*MAX(MIN(BD581,$J$5),$I$5)*MAX(MIN(BD581,$J$5),$I$5)+$G$5*MAX(MIN(BD581,$J$5),$I$5)*(BX581*BQ581/($K$5*1000))+$H$5*(BX581*BQ581/($K$5*1000))*(BX581*BQ581/($K$5*1000)))</f>
        <v>0</v>
      </c>
      <c r="U581">
        <f>L581*(1000-(1000*0.61365*exp(17.502*Y581/(240.97+Y581))/(BQ581+BR581)+BL581)/2)/(1000*0.61365*exp(17.502*Y581/(240.97+Y581))/(BQ581+BR581)-BL581)</f>
        <v>0</v>
      </c>
      <c r="V581">
        <f>1/((BE581+1)/(S581/1.6)+1/(T581/1.37)) + BE581/((BE581+1)/(S581/1.6) + BE581/(T581/1.37))</f>
        <v>0</v>
      </c>
      <c r="W581">
        <f>(AZ581*BC581)</f>
        <v>0</v>
      </c>
      <c r="X581">
        <f>(BS581+(W581+2*0.95*5.67E-8*(((BS581+$B$7)+273)^4-(BS581+273)^4)-44100*L581)/(1.84*29.3*T581+8*0.95*5.67E-8*(BS581+273)^3))</f>
        <v>0</v>
      </c>
      <c r="Y581">
        <f>($C$7*BT581+$D$7*BU581+$E$7*X581)</f>
        <v>0</v>
      </c>
      <c r="Z581">
        <f>0.61365*exp(17.502*Y581/(240.97+Y581))</f>
        <v>0</v>
      </c>
      <c r="AA581">
        <f>(AB581/AC581*100)</f>
        <v>0</v>
      </c>
      <c r="AB581">
        <f>BL581*(BQ581+BR581)/1000</f>
        <v>0</v>
      </c>
      <c r="AC581">
        <f>0.61365*exp(17.502*BS581/(240.97+BS581))</f>
        <v>0</v>
      </c>
      <c r="AD581">
        <f>(Z581-BL581*(BQ581+BR581)/1000)</f>
        <v>0</v>
      </c>
      <c r="AE581">
        <f>(-L581*44100)</f>
        <v>0</v>
      </c>
      <c r="AF581">
        <f>2*29.3*T581*0.92*(BS581-Y581)</f>
        <v>0</v>
      </c>
      <c r="AG581">
        <f>2*0.95*5.67E-8*(((BS581+$B$7)+273)^4-(Y581+273)^4)</f>
        <v>0</v>
      </c>
      <c r="AH581">
        <f>W581+AG581+AE581+AF581</f>
        <v>0</v>
      </c>
      <c r="AI581">
        <f>BP581*AW581*(BK581-BJ581*(1000-AW581*BM581)/(1000-AW581*BL581))/(100*BD581)</f>
        <v>0</v>
      </c>
      <c r="AJ581">
        <f>1000*BP581*AW581*(BL581-BM581)/(100*BD581*(1000-AW581*BL581))</f>
        <v>0</v>
      </c>
      <c r="AK581">
        <f>(AL581 - AM581 - BQ581*1E3/(8.314*(BS581+273.15)) * AO581/BP581 * AN581) * BP581/(100*BD581) * (1000 - BM581)/1000</f>
        <v>0</v>
      </c>
      <c r="AL581">
        <v>1095.993412845798</v>
      </c>
      <c r="AM581">
        <v>1064.280242424243</v>
      </c>
      <c r="AN581">
        <v>2.580492944720264</v>
      </c>
      <c r="AO581">
        <v>66.78338051299083</v>
      </c>
      <c r="AP581">
        <f>(AR581 - AQ581 + BQ581*1E3/(8.314*(BS581+273.15)) * AT581/BP581 * AS581) * BP581/(100*BD581) * 1000/(1000 - AR581)</f>
        <v>0</v>
      </c>
      <c r="AQ581">
        <v>15.03744146134275</v>
      </c>
      <c r="AR581">
        <v>16.46524484848485</v>
      </c>
      <c r="AS581">
        <v>1.2565941931094E-05</v>
      </c>
      <c r="AT581">
        <v>79.57190489218569</v>
      </c>
      <c r="AU581">
        <v>0</v>
      </c>
      <c r="AV581">
        <v>0</v>
      </c>
      <c r="AW581">
        <f>IF(AU581*$H$13&gt;=AY581,1.0,(AY581/(AY581-AU581*$H$13)))</f>
        <v>0</v>
      </c>
      <c r="AX581">
        <f>(AW581-1)*100</f>
        <v>0</v>
      </c>
      <c r="AY581">
        <f>MAX(0,($B$13+$C$13*BX581)/(1+$D$13*BX581)*BQ581/(BS581+273)*$E$13)</f>
        <v>0</v>
      </c>
      <c r="AZ581">
        <f>$B$11*BY581+$C$11*BZ581+$F$11*CK581*(1-CN581)</f>
        <v>0</v>
      </c>
      <c r="BA581">
        <f>AZ581*BB581</f>
        <v>0</v>
      </c>
      <c r="BB581">
        <f>($B$11*$D$9+$C$11*$D$9+$F$11*((CX581+CP581)/MAX(CX581+CP581+CY581, 0.1)*$I$9+CY581/MAX(CX581+CP581+CY581, 0.1)*$J$9))/($B$11+$C$11+$F$11)</f>
        <v>0</v>
      </c>
      <c r="BC581">
        <f>($B$11*$K$9+$C$11*$K$9+$F$11*((CX581+CP581)/MAX(CX581+CP581+CY581, 0.1)*$P$9+CY581/MAX(CX581+CP581+CY581, 0.1)*$Q$9))/($B$11+$C$11+$F$11)</f>
        <v>0</v>
      </c>
      <c r="BD581">
        <v>6</v>
      </c>
      <c r="BE581">
        <v>0.5</v>
      </c>
      <c r="BF581" t="s">
        <v>361</v>
      </c>
      <c r="BG581">
        <v>2</v>
      </c>
      <c r="BH581" t="b">
        <v>1</v>
      </c>
      <c r="BI581">
        <v>1728496201.314285</v>
      </c>
      <c r="BJ581">
        <v>1028.393214285714</v>
      </c>
      <c r="BK581">
        <v>1065.8075</v>
      </c>
      <c r="BL581">
        <v>16.47058571428571</v>
      </c>
      <c r="BM581">
        <v>15.02964642857143</v>
      </c>
      <c r="BN581">
        <v>1038.010357142857</v>
      </c>
      <c r="BO581">
        <v>16.56087857142857</v>
      </c>
      <c r="BP581">
        <v>600.0154642857143</v>
      </c>
      <c r="BQ581">
        <v>97.53915357142857</v>
      </c>
      <c r="BR581">
        <v>0.1000759464285714</v>
      </c>
      <c r="BS581">
        <v>25.20618571428571</v>
      </c>
      <c r="BT581">
        <v>24.98971428571429</v>
      </c>
      <c r="BU581">
        <v>999.9000000000002</v>
      </c>
      <c r="BV581">
        <v>0</v>
      </c>
      <c r="BW581">
        <v>0</v>
      </c>
      <c r="BX581">
        <v>10002.31821428571</v>
      </c>
      <c r="BY581">
        <v>0</v>
      </c>
      <c r="BZ581">
        <v>94.99532499999999</v>
      </c>
      <c r="CA581">
        <v>-37.41435000000001</v>
      </c>
      <c r="CB581">
        <v>1045.615</v>
      </c>
      <c r="CC581">
        <v>1082.070714285714</v>
      </c>
      <c r="CD581">
        <v>1.440942857142857</v>
      </c>
      <c r="CE581">
        <v>1065.8075</v>
      </c>
      <c r="CF581">
        <v>15.02964642857143</v>
      </c>
      <c r="CG581">
        <v>1.606526785714286</v>
      </c>
      <c r="CH581">
        <v>1.465978928571429</v>
      </c>
      <c r="CI581">
        <v>14.02155</v>
      </c>
      <c r="CJ581">
        <v>12.61786428571429</v>
      </c>
      <c r="CK581">
        <v>1600.006071428572</v>
      </c>
      <c r="CL581">
        <v>0.69202</v>
      </c>
      <c r="CM581">
        <v>0.30798</v>
      </c>
      <c r="CN581">
        <v>0</v>
      </c>
      <c r="CO581">
        <v>2.129235714285714</v>
      </c>
      <c r="CP581">
        <v>0</v>
      </c>
      <c r="CQ581">
        <v>8843.098214285714</v>
      </c>
      <c r="CR581">
        <v>13790.33214285714</v>
      </c>
      <c r="CS581">
        <v>37.437</v>
      </c>
      <c r="CT581">
        <v>38.63164285714286</v>
      </c>
      <c r="CU581">
        <v>37.94375</v>
      </c>
      <c r="CV581">
        <v>37.02878571428572</v>
      </c>
      <c r="CW581">
        <v>36.812</v>
      </c>
      <c r="CX581">
        <v>1107.237142857143</v>
      </c>
      <c r="CY581">
        <v>492.7689285714286</v>
      </c>
      <c r="CZ581">
        <v>0</v>
      </c>
      <c r="DA581">
        <v>1728496266.4</v>
      </c>
      <c r="DB581">
        <v>0</v>
      </c>
      <c r="DC581">
        <v>1728490956.5</v>
      </c>
      <c r="DD581" t="s">
        <v>362</v>
      </c>
      <c r="DE581">
        <v>1728490952.5</v>
      </c>
      <c r="DF581">
        <v>1728490956.5</v>
      </c>
      <c r="DG581">
        <v>1</v>
      </c>
      <c r="DH581">
        <v>-0.065</v>
      </c>
      <c r="DI581">
        <v>-0.008</v>
      </c>
      <c r="DJ581">
        <v>-3.246</v>
      </c>
      <c r="DK581">
        <v>-0.091</v>
      </c>
      <c r="DL581">
        <v>52</v>
      </c>
      <c r="DM581">
        <v>15</v>
      </c>
      <c r="DN581">
        <v>0.25</v>
      </c>
      <c r="DO581">
        <v>0.13</v>
      </c>
      <c r="DP581">
        <v>-37.37405853658537</v>
      </c>
      <c r="DQ581">
        <v>-0.6990250871080587</v>
      </c>
      <c r="DR581">
        <v>0.1115730734532737</v>
      </c>
      <c r="DS581">
        <v>0</v>
      </c>
      <c r="DT581">
        <v>1.451384634146341</v>
      </c>
      <c r="DU581">
        <v>-0.2227896167247364</v>
      </c>
      <c r="DV581">
        <v>0.02215751913311696</v>
      </c>
      <c r="DW581">
        <v>0</v>
      </c>
      <c r="DX581">
        <v>0</v>
      </c>
      <c r="DY581">
        <v>2</v>
      </c>
      <c r="DZ581" t="s">
        <v>386</v>
      </c>
      <c r="EA581">
        <v>3.22967</v>
      </c>
      <c r="EB581">
        <v>2.70425</v>
      </c>
      <c r="EC581">
        <v>0.192126</v>
      </c>
      <c r="ED581">
        <v>0.195771</v>
      </c>
      <c r="EE581">
        <v>0.0853163</v>
      </c>
      <c r="EF581">
        <v>0.0800346</v>
      </c>
      <c r="EG581">
        <v>26462.5</v>
      </c>
      <c r="EH581">
        <v>25641.7</v>
      </c>
      <c r="EI581">
        <v>31379.8</v>
      </c>
      <c r="EJ581">
        <v>30237.6</v>
      </c>
      <c r="EK581">
        <v>38452.4</v>
      </c>
      <c r="EL581">
        <v>36787.2</v>
      </c>
      <c r="EM581">
        <v>43981.5</v>
      </c>
      <c r="EN581">
        <v>42223</v>
      </c>
      <c r="EO581">
        <v>2.10395</v>
      </c>
      <c r="EP581">
        <v>1.82738</v>
      </c>
      <c r="EQ581">
        <v>0.0107065</v>
      </c>
      <c r="ER581">
        <v>0</v>
      </c>
      <c r="ES581">
        <v>24.8154</v>
      </c>
      <c r="ET581">
        <v>999.9</v>
      </c>
      <c r="EU581">
        <v>70</v>
      </c>
      <c r="EV581">
        <v>26.8</v>
      </c>
      <c r="EW581">
        <v>25.3876</v>
      </c>
      <c r="EX581">
        <v>60.88</v>
      </c>
      <c r="EY581">
        <v>24.4752</v>
      </c>
      <c r="EZ581">
        <v>1</v>
      </c>
      <c r="FA581">
        <v>0.0927312</v>
      </c>
      <c r="FB581">
        <v>1.58371</v>
      </c>
      <c r="FC581">
        <v>20.1926</v>
      </c>
      <c r="FD581">
        <v>5.21564</v>
      </c>
      <c r="FE581">
        <v>11.998</v>
      </c>
      <c r="FF581">
        <v>4.9632</v>
      </c>
      <c r="FG581">
        <v>3.29563</v>
      </c>
      <c r="FH581">
        <v>9999</v>
      </c>
      <c r="FI581">
        <v>9999</v>
      </c>
      <c r="FJ581">
        <v>9999</v>
      </c>
      <c r="FK581">
        <v>149.4</v>
      </c>
      <c r="FL581">
        <v>4.97097</v>
      </c>
      <c r="FM581">
        <v>1.86771</v>
      </c>
      <c r="FN581">
        <v>1.85911</v>
      </c>
      <c r="FO581">
        <v>1.86523</v>
      </c>
      <c r="FP581">
        <v>1.8631</v>
      </c>
      <c r="FQ581">
        <v>1.86447</v>
      </c>
      <c r="FR581">
        <v>1.85989</v>
      </c>
      <c r="FS581">
        <v>1.86404</v>
      </c>
      <c r="FT581">
        <v>0</v>
      </c>
      <c r="FU581">
        <v>0</v>
      </c>
      <c r="FV581">
        <v>0</v>
      </c>
      <c r="FW581">
        <v>0</v>
      </c>
      <c r="FX581" t="s">
        <v>364</v>
      </c>
      <c r="FY581" t="s">
        <v>365</v>
      </c>
      <c r="FZ581" t="s">
        <v>366</v>
      </c>
      <c r="GA581" t="s">
        <v>366</v>
      </c>
      <c r="GB581" t="s">
        <v>366</v>
      </c>
      <c r="GC581" t="s">
        <v>366</v>
      </c>
      <c r="GD581">
        <v>0</v>
      </c>
      <c r="GE581">
        <v>100</v>
      </c>
      <c r="GF581">
        <v>100</v>
      </c>
      <c r="GG581">
        <v>-9.73</v>
      </c>
      <c r="GH581">
        <v>-0.09030000000000001</v>
      </c>
      <c r="GI581">
        <v>-2.868309889394353</v>
      </c>
      <c r="GJ581">
        <v>-0.006773961979547998</v>
      </c>
      <c r="GK581">
        <v>-8.296070481250098E-08</v>
      </c>
      <c r="GL581">
        <v>3.322967193956903E-10</v>
      </c>
      <c r="GM581">
        <v>-0.07871069313407227</v>
      </c>
      <c r="GN581">
        <v>-0.00208336341840114</v>
      </c>
      <c r="GO581">
        <v>8.801746095907445E-05</v>
      </c>
      <c r="GP581">
        <v>-2.677693255255651E-07</v>
      </c>
      <c r="GQ581">
        <v>3</v>
      </c>
      <c r="GR581">
        <v>2052</v>
      </c>
      <c r="GS581">
        <v>2</v>
      </c>
      <c r="GT581">
        <v>18</v>
      </c>
      <c r="GU581">
        <v>87.59999999999999</v>
      </c>
      <c r="GV581">
        <v>87.5</v>
      </c>
      <c r="GW581">
        <v>2.43286</v>
      </c>
      <c r="GX581">
        <v>2.37183</v>
      </c>
      <c r="GY581">
        <v>1.44775</v>
      </c>
      <c r="GZ581">
        <v>2.32178</v>
      </c>
      <c r="HA581">
        <v>1.55151</v>
      </c>
      <c r="HB581">
        <v>2.39258</v>
      </c>
      <c r="HC581">
        <v>32.6869</v>
      </c>
      <c r="HD581">
        <v>14.1408</v>
      </c>
      <c r="HE581">
        <v>18</v>
      </c>
      <c r="HF581">
        <v>596.658</v>
      </c>
      <c r="HG581">
        <v>422.203</v>
      </c>
      <c r="HH581">
        <v>21.1714</v>
      </c>
      <c r="HI581">
        <v>28.1615</v>
      </c>
      <c r="HJ581">
        <v>29.9986</v>
      </c>
      <c r="HK581">
        <v>28.0971</v>
      </c>
      <c r="HL581">
        <v>28.0262</v>
      </c>
      <c r="HM581">
        <v>48.6831</v>
      </c>
      <c r="HN581">
        <v>47.9634</v>
      </c>
      <c r="HO581">
        <v>0</v>
      </c>
      <c r="HP581">
        <v>21.1992</v>
      </c>
      <c r="HQ581">
        <v>1103.33</v>
      </c>
      <c r="HR581">
        <v>15.0679</v>
      </c>
      <c r="HS581">
        <v>99.5872</v>
      </c>
      <c r="HT581">
        <v>100.893</v>
      </c>
    </row>
    <row r="582" spans="1:228">
      <c r="A582">
        <v>566</v>
      </c>
      <c r="B582">
        <v>1728496214.1</v>
      </c>
      <c r="C582">
        <v>5276.599999904633</v>
      </c>
      <c r="D582" t="s">
        <v>1503</v>
      </c>
      <c r="E582" t="s">
        <v>1504</v>
      </c>
      <c r="F582">
        <v>5</v>
      </c>
      <c r="G582" t="s">
        <v>357</v>
      </c>
      <c r="H582" t="s">
        <v>1090</v>
      </c>
      <c r="I582" t="s">
        <v>359</v>
      </c>
      <c r="J582" t="s">
        <v>1330</v>
      </c>
      <c r="K582">
        <v>1728496206.6</v>
      </c>
      <c r="L582">
        <f>(M582)/1000</f>
        <v>0</v>
      </c>
      <c r="M582">
        <f>IF(BH582, AP582, AJ582)</f>
        <v>0</v>
      </c>
      <c r="N582">
        <f>IF(BH582, AK582, AI582)</f>
        <v>0</v>
      </c>
      <c r="O582">
        <f>BJ582 - IF(AW582&gt;1, N582*BD582*100.0/(AY582), 0)</f>
        <v>0</v>
      </c>
      <c r="P582">
        <f>((V582-L582/2)*O582-N582)/(V582+L582/2)</f>
        <v>0</v>
      </c>
      <c r="Q582">
        <f>P582*(BQ582+BR582)/1000.0</f>
        <v>0</v>
      </c>
      <c r="R582">
        <f>(BJ582 - IF(AW582&gt;1, N582*BD582*100.0/(AY582), 0))*(BQ582+BR582)/1000.0</f>
        <v>0</v>
      </c>
      <c r="S582">
        <f>2.0/((1/U582-1/T582)+SIGN(U582)*SQRT((1/U582-1/T582)*(1/U582-1/T582) + 4*BE582/((BE582+1)*(BE582+1))*(2*1/U582*1/T582-1/T582*1/T582)))</f>
        <v>0</v>
      </c>
      <c r="T582">
        <f>IF(LEFT(BF582,1)&lt;&gt;"0",IF(LEFT(BF582,1)="1",3.0,BG582),$D$5+$E$5*(BX582*BQ582/($K$5*1000))+$F$5*(BX582*BQ582/($K$5*1000))*MAX(MIN(BD582,$J$5),$I$5)*MAX(MIN(BD582,$J$5),$I$5)+$G$5*MAX(MIN(BD582,$J$5),$I$5)*(BX582*BQ582/($K$5*1000))+$H$5*(BX582*BQ582/($K$5*1000))*(BX582*BQ582/($K$5*1000)))</f>
        <v>0</v>
      </c>
      <c r="U582">
        <f>L582*(1000-(1000*0.61365*exp(17.502*Y582/(240.97+Y582))/(BQ582+BR582)+BL582)/2)/(1000*0.61365*exp(17.502*Y582/(240.97+Y582))/(BQ582+BR582)-BL582)</f>
        <v>0</v>
      </c>
      <c r="V582">
        <f>1/((BE582+1)/(S582/1.6)+1/(T582/1.37)) + BE582/((BE582+1)/(S582/1.6) + BE582/(T582/1.37))</f>
        <v>0</v>
      </c>
      <c r="W582">
        <f>(AZ582*BC582)</f>
        <v>0</v>
      </c>
      <c r="X582">
        <f>(BS582+(W582+2*0.95*5.67E-8*(((BS582+$B$7)+273)^4-(BS582+273)^4)-44100*L582)/(1.84*29.3*T582+8*0.95*5.67E-8*(BS582+273)^3))</f>
        <v>0</v>
      </c>
      <c r="Y582">
        <f>($C$7*BT582+$D$7*BU582+$E$7*X582)</f>
        <v>0</v>
      </c>
      <c r="Z582">
        <f>0.61365*exp(17.502*Y582/(240.97+Y582))</f>
        <v>0</v>
      </c>
      <c r="AA582">
        <f>(AB582/AC582*100)</f>
        <v>0</v>
      </c>
      <c r="AB582">
        <f>BL582*(BQ582+BR582)/1000</f>
        <v>0</v>
      </c>
      <c r="AC582">
        <f>0.61365*exp(17.502*BS582/(240.97+BS582))</f>
        <v>0</v>
      </c>
      <c r="AD582">
        <f>(Z582-BL582*(BQ582+BR582)/1000)</f>
        <v>0</v>
      </c>
      <c r="AE582">
        <f>(-L582*44100)</f>
        <v>0</v>
      </c>
      <c r="AF582">
        <f>2*29.3*T582*0.92*(BS582-Y582)</f>
        <v>0</v>
      </c>
      <c r="AG582">
        <f>2*0.95*5.67E-8*(((BS582+$B$7)+273)^4-(Y582+273)^4)</f>
        <v>0</v>
      </c>
      <c r="AH582">
        <f>W582+AG582+AE582+AF582</f>
        <v>0</v>
      </c>
      <c r="AI582">
        <f>BP582*AW582*(BK582-BJ582*(1000-AW582*BM582)/(1000-AW582*BL582))/(100*BD582)</f>
        <v>0</v>
      </c>
      <c r="AJ582">
        <f>1000*BP582*AW582*(BL582-BM582)/(100*BD582*(1000-AW582*BL582))</f>
        <v>0</v>
      </c>
      <c r="AK582">
        <f>(AL582 - AM582 - BQ582*1E3/(8.314*(BS582+273.15)) * AO582/BP582 * AN582) * BP582/(100*BD582) * (1000 - BM582)/1000</f>
        <v>0</v>
      </c>
      <c r="AL582">
        <v>1108.381346559314</v>
      </c>
      <c r="AM582">
        <v>1076.847575757576</v>
      </c>
      <c r="AN582">
        <v>2.514851500315763</v>
      </c>
      <c r="AO582">
        <v>66.78338051299083</v>
      </c>
      <c r="AP582">
        <f>(AR582 - AQ582 + BQ582*1E3/(8.314*(BS582+273.15)) * AT582/BP582 * AS582) * BP582/(100*BD582) * 1000/(1000 - AR582)</f>
        <v>0</v>
      </c>
      <c r="AQ582">
        <v>15.0442323768057</v>
      </c>
      <c r="AR582">
        <v>16.46479818181818</v>
      </c>
      <c r="AS582">
        <v>1.827596795802859E-05</v>
      </c>
      <c r="AT582">
        <v>79.57190489218569</v>
      </c>
      <c r="AU582">
        <v>0</v>
      </c>
      <c r="AV582">
        <v>0</v>
      </c>
      <c r="AW582">
        <f>IF(AU582*$H$13&gt;=AY582,1.0,(AY582/(AY582-AU582*$H$13)))</f>
        <v>0</v>
      </c>
      <c r="AX582">
        <f>(AW582-1)*100</f>
        <v>0</v>
      </c>
      <c r="AY582">
        <f>MAX(0,($B$13+$C$13*BX582)/(1+$D$13*BX582)*BQ582/(BS582+273)*$E$13)</f>
        <v>0</v>
      </c>
      <c r="AZ582">
        <f>$B$11*BY582+$C$11*BZ582+$F$11*CK582*(1-CN582)</f>
        <v>0</v>
      </c>
      <c r="BA582">
        <f>AZ582*BB582</f>
        <v>0</v>
      </c>
      <c r="BB582">
        <f>($B$11*$D$9+$C$11*$D$9+$F$11*((CX582+CP582)/MAX(CX582+CP582+CY582, 0.1)*$I$9+CY582/MAX(CX582+CP582+CY582, 0.1)*$J$9))/($B$11+$C$11+$F$11)</f>
        <v>0</v>
      </c>
      <c r="BC582">
        <f>($B$11*$K$9+$C$11*$K$9+$F$11*((CX582+CP582)/MAX(CX582+CP582+CY582, 0.1)*$P$9+CY582/MAX(CX582+CP582+CY582, 0.1)*$Q$9))/($B$11+$C$11+$F$11)</f>
        <v>0</v>
      </c>
      <c r="BD582">
        <v>6</v>
      </c>
      <c r="BE582">
        <v>0.5</v>
      </c>
      <c r="BF582" t="s">
        <v>361</v>
      </c>
      <c r="BG582">
        <v>2</v>
      </c>
      <c r="BH582" t="b">
        <v>1</v>
      </c>
      <c r="BI582">
        <v>1728496206.6</v>
      </c>
      <c r="BJ582">
        <v>1041.667777777778</v>
      </c>
      <c r="BK582">
        <v>1079.065925925926</v>
      </c>
      <c r="BL582">
        <v>16.46534444444444</v>
      </c>
      <c r="BM582">
        <v>15.03768148148148</v>
      </c>
      <c r="BN582">
        <v>1051.362592592593</v>
      </c>
      <c r="BO582">
        <v>16.55563333333333</v>
      </c>
      <c r="BP582">
        <v>600.0102962962962</v>
      </c>
      <c r="BQ582">
        <v>97.53874814814816</v>
      </c>
      <c r="BR582">
        <v>0.09998738888888889</v>
      </c>
      <c r="BS582">
        <v>25.20312592592593</v>
      </c>
      <c r="BT582">
        <v>24.99040370370371</v>
      </c>
      <c r="BU582">
        <v>999.9000000000001</v>
      </c>
      <c r="BV582">
        <v>0</v>
      </c>
      <c r="BW582">
        <v>0</v>
      </c>
      <c r="BX582">
        <v>10004.28074074074</v>
      </c>
      <c r="BY582">
        <v>0</v>
      </c>
      <c r="BZ582">
        <v>94.67150740740742</v>
      </c>
      <c r="CA582">
        <v>-37.399</v>
      </c>
      <c r="CB582">
        <v>1059.106296296296</v>
      </c>
      <c r="CC582">
        <v>1095.54037037037</v>
      </c>
      <c r="CD582">
        <v>1.42767037037037</v>
      </c>
      <c r="CE582">
        <v>1079.065925925926</v>
      </c>
      <c r="CF582">
        <v>15.03768148148148</v>
      </c>
      <c r="CG582">
        <v>1.606008148148148</v>
      </c>
      <c r="CH582">
        <v>1.466755925925926</v>
      </c>
      <c r="CI582">
        <v>14.01657407407407</v>
      </c>
      <c r="CJ582">
        <v>12.62594444444445</v>
      </c>
      <c r="CK582">
        <v>1600.004444444445</v>
      </c>
      <c r="CL582">
        <v>0.6920217777777778</v>
      </c>
      <c r="CM582">
        <v>0.3079782222222222</v>
      </c>
      <c r="CN582">
        <v>0</v>
      </c>
      <c r="CO582">
        <v>2.214918518518518</v>
      </c>
      <c r="CP582">
        <v>0</v>
      </c>
      <c r="CQ582">
        <v>8843.32962962963</v>
      </c>
      <c r="CR582">
        <v>13790.32222222222</v>
      </c>
      <c r="CS582">
        <v>37.437</v>
      </c>
      <c r="CT582">
        <v>38.63188888888889</v>
      </c>
      <c r="CU582">
        <v>37.95099999999999</v>
      </c>
      <c r="CV582">
        <v>37.01148148148148</v>
      </c>
      <c r="CW582">
        <v>36.812</v>
      </c>
      <c r="CX582">
        <v>1107.238518518519</v>
      </c>
      <c r="CY582">
        <v>492.765925925926</v>
      </c>
      <c r="CZ582">
        <v>0</v>
      </c>
      <c r="DA582">
        <v>1728496271.2</v>
      </c>
      <c r="DB582">
        <v>0</v>
      </c>
      <c r="DC582">
        <v>1728490956.5</v>
      </c>
      <c r="DD582" t="s">
        <v>362</v>
      </c>
      <c r="DE582">
        <v>1728490952.5</v>
      </c>
      <c r="DF582">
        <v>1728490956.5</v>
      </c>
      <c r="DG582">
        <v>1</v>
      </c>
      <c r="DH582">
        <v>-0.065</v>
      </c>
      <c r="DI582">
        <v>-0.008</v>
      </c>
      <c r="DJ582">
        <v>-3.246</v>
      </c>
      <c r="DK582">
        <v>-0.091</v>
      </c>
      <c r="DL582">
        <v>52</v>
      </c>
      <c r="DM582">
        <v>15</v>
      </c>
      <c r="DN582">
        <v>0.25</v>
      </c>
      <c r="DO582">
        <v>0.13</v>
      </c>
      <c r="DP582">
        <v>-37.37867073170731</v>
      </c>
      <c r="DQ582">
        <v>-0.06629059233447385</v>
      </c>
      <c r="DR582">
        <v>0.1140287281814723</v>
      </c>
      <c r="DS582">
        <v>1</v>
      </c>
      <c r="DT582">
        <v>1.439447317073171</v>
      </c>
      <c r="DU582">
        <v>-0.1679772125435513</v>
      </c>
      <c r="DV582">
        <v>0.01735533994219706</v>
      </c>
      <c r="DW582">
        <v>0</v>
      </c>
      <c r="DX582">
        <v>1</v>
      </c>
      <c r="DY582">
        <v>2</v>
      </c>
      <c r="DZ582" t="s">
        <v>363</v>
      </c>
      <c r="EA582">
        <v>3.22969</v>
      </c>
      <c r="EB582">
        <v>2.70441</v>
      </c>
      <c r="EC582">
        <v>0.193566</v>
      </c>
      <c r="ED582">
        <v>0.197201</v>
      </c>
      <c r="EE582">
        <v>0.0853066</v>
      </c>
      <c r="EF582">
        <v>0.0800545</v>
      </c>
      <c r="EG582">
        <v>26414.9</v>
      </c>
      <c r="EH582">
        <v>25596.2</v>
      </c>
      <c r="EI582">
        <v>31379.3</v>
      </c>
      <c r="EJ582">
        <v>30237.8</v>
      </c>
      <c r="EK582">
        <v>38452.3</v>
      </c>
      <c r="EL582">
        <v>36786.1</v>
      </c>
      <c r="EM582">
        <v>43980.8</v>
      </c>
      <c r="EN582">
        <v>42222.7</v>
      </c>
      <c r="EO582">
        <v>2.10403</v>
      </c>
      <c r="EP582">
        <v>1.8273</v>
      </c>
      <c r="EQ582">
        <v>0.0120625</v>
      </c>
      <c r="ER582">
        <v>0</v>
      </c>
      <c r="ES582">
        <v>24.8069</v>
      </c>
      <c r="ET582">
        <v>999.9</v>
      </c>
      <c r="EU582">
        <v>70.09999999999999</v>
      </c>
      <c r="EV582">
        <v>26.8</v>
      </c>
      <c r="EW582">
        <v>25.4246</v>
      </c>
      <c r="EX582">
        <v>60.92</v>
      </c>
      <c r="EY582">
        <v>24.2468</v>
      </c>
      <c r="EZ582">
        <v>1</v>
      </c>
      <c r="FA582">
        <v>0.0942175</v>
      </c>
      <c r="FB582">
        <v>2.03066</v>
      </c>
      <c r="FC582">
        <v>20.1877</v>
      </c>
      <c r="FD582">
        <v>5.21609</v>
      </c>
      <c r="FE582">
        <v>11.998</v>
      </c>
      <c r="FF582">
        <v>4.96325</v>
      </c>
      <c r="FG582">
        <v>3.29555</v>
      </c>
      <c r="FH582">
        <v>9999</v>
      </c>
      <c r="FI582">
        <v>9999</v>
      </c>
      <c r="FJ582">
        <v>9999</v>
      </c>
      <c r="FK582">
        <v>149.4</v>
      </c>
      <c r="FL582">
        <v>4.97099</v>
      </c>
      <c r="FM582">
        <v>1.86771</v>
      </c>
      <c r="FN582">
        <v>1.85912</v>
      </c>
      <c r="FO582">
        <v>1.86523</v>
      </c>
      <c r="FP582">
        <v>1.8631</v>
      </c>
      <c r="FQ582">
        <v>1.86447</v>
      </c>
      <c r="FR582">
        <v>1.85989</v>
      </c>
      <c r="FS582">
        <v>1.86403</v>
      </c>
      <c r="FT582">
        <v>0</v>
      </c>
      <c r="FU582">
        <v>0</v>
      </c>
      <c r="FV582">
        <v>0</v>
      </c>
      <c r="FW582">
        <v>0</v>
      </c>
      <c r="FX582" t="s">
        <v>364</v>
      </c>
      <c r="FY582" t="s">
        <v>365</v>
      </c>
      <c r="FZ582" t="s">
        <v>366</v>
      </c>
      <c r="GA582" t="s">
        <v>366</v>
      </c>
      <c r="GB582" t="s">
        <v>366</v>
      </c>
      <c r="GC582" t="s">
        <v>366</v>
      </c>
      <c r="GD582">
        <v>0</v>
      </c>
      <c r="GE582">
        <v>100</v>
      </c>
      <c r="GF582">
        <v>100</v>
      </c>
      <c r="GG582">
        <v>-9.81</v>
      </c>
      <c r="GH582">
        <v>-0.09030000000000001</v>
      </c>
      <c r="GI582">
        <v>-2.868309889394353</v>
      </c>
      <c r="GJ582">
        <v>-0.006773961979547998</v>
      </c>
      <c r="GK582">
        <v>-8.296070481250098E-08</v>
      </c>
      <c r="GL582">
        <v>3.322967193956903E-10</v>
      </c>
      <c r="GM582">
        <v>-0.07871069313407227</v>
      </c>
      <c r="GN582">
        <v>-0.00208336341840114</v>
      </c>
      <c r="GO582">
        <v>8.801746095907445E-05</v>
      </c>
      <c r="GP582">
        <v>-2.677693255255651E-07</v>
      </c>
      <c r="GQ582">
        <v>3</v>
      </c>
      <c r="GR582">
        <v>2052</v>
      </c>
      <c r="GS582">
        <v>2</v>
      </c>
      <c r="GT582">
        <v>18</v>
      </c>
      <c r="GU582">
        <v>87.7</v>
      </c>
      <c r="GV582">
        <v>87.59999999999999</v>
      </c>
      <c r="GW582">
        <v>2.45483</v>
      </c>
      <c r="GX582">
        <v>2.3645</v>
      </c>
      <c r="GY582">
        <v>1.44775</v>
      </c>
      <c r="GZ582">
        <v>2.32178</v>
      </c>
      <c r="HA582">
        <v>1.55151</v>
      </c>
      <c r="HB582">
        <v>2.37427</v>
      </c>
      <c r="HC582">
        <v>32.7091</v>
      </c>
      <c r="HD582">
        <v>14.1233</v>
      </c>
      <c r="HE582">
        <v>18</v>
      </c>
      <c r="HF582">
        <v>596.771</v>
      </c>
      <c r="HG582">
        <v>422.207</v>
      </c>
      <c r="HH582">
        <v>21.2504</v>
      </c>
      <c r="HI582">
        <v>28.1676</v>
      </c>
      <c r="HJ582">
        <v>30.0006</v>
      </c>
      <c r="HK582">
        <v>28.1032</v>
      </c>
      <c r="HL582">
        <v>28.0328</v>
      </c>
      <c r="HM582">
        <v>49.168</v>
      </c>
      <c r="HN582">
        <v>47.9634</v>
      </c>
      <c r="HO582">
        <v>0</v>
      </c>
      <c r="HP582">
        <v>21.2045</v>
      </c>
      <c r="HQ582">
        <v>1113.34</v>
      </c>
      <c r="HR582">
        <v>15.0811</v>
      </c>
      <c r="HS582">
        <v>99.5857</v>
      </c>
      <c r="HT582">
        <v>100.893</v>
      </c>
    </row>
    <row r="583" spans="1:228">
      <c r="A583">
        <v>567</v>
      </c>
      <c r="B583">
        <v>1728496219.1</v>
      </c>
      <c r="C583">
        <v>5281.599999904633</v>
      </c>
      <c r="D583" t="s">
        <v>1505</v>
      </c>
      <c r="E583" t="s">
        <v>1506</v>
      </c>
      <c r="F583">
        <v>5</v>
      </c>
      <c r="G583" t="s">
        <v>357</v>
      </c>
      <c r="H583" t="s">
        <v>1090</v>
      </c>
      <c r="I583" t="s">
        <v>359</v>
      </c>
      <c r="J583" t="s">
        <v>1330</v>
      </c>
      <c r="K583">
        <v>1728496211.314285</v>
      </c>
      <c r="L583">
        <f>(M583)/1000</f>
        <v>0</v>
      </c>
      <c r="M583">
        <f>IF(BH583, AP583, AJ583)</f>
        <v>0</v>
      </c>
      <c r="N583">
        <f>IF(BH583, AK583, AI583)</f>
        <v>0</v>
      </c>
      <c r="O583">
        <f>BJ583 - IF(AW583&gt;1, N583*BD583*100.0/(AY583), 0)</f>
        <v>0</v>
      </c>
      <c r="P583">
        <f>((V583-L583/2)*O583-N583)/(V583+L583/2)</f>
        <v>0</v>
      </c>
      <c r="Q583">
        <f>P583*(BQ583+BR583)/1000.0</f>
        <v>0</v>
      </c>
      <c r="R583">
        <f>(BJ583 - IF(AW583&gt;1, N583*BD583*100.0/(AY583), 0))*(BQ583+BR583)/1000.0</f>
        <v>0</v>
      </c>
      <c r="S583">
        <f>2.0/((1/U583-1/T583)+SIGN(U583)*SQRT((1/U583-1/T583)*(1/U583-1/T583) + 4*BE583/((BE583+1)*(BE583+1))*(2*1/U583*1/T583-1/T583*1/T583)))</f>
        <v>0</v>
      </c>
      <c r="T583">
        <f>IF(LEFT(BF583,1)&lt;&gt;"0",IF(LEFT(BF583,1)="1",3.0,BG583),$D$5+$E$5*(BX583*BQ583/($K$5*1000))+$F$5*(BX583*BQ583/($K$5*1000))*MAX(MIN(BD583,$J$5),$I$5)*MAX(MIN(BD583,$J$5),$I$5)+$G$5*MAX(MIN(BD583,$J$5),$I$5)*(BX583*BQ583/($K$5*1000))+$H$5*(BX583*BQ583/($K$5*1000))*(BX583*BQ583/($K$5*1000)))</f>
        <v>0</v>
      </c>
      <c r="U583">
        <f>L583*(1000-(1000*0.61365*exp(17.502*Y583/(240.97+Y583))/(BQ583+BR583)+BL583)/2)/(1000*0.61365*exp(17.502*Y583/(240.97+Y583))/(BQ583+BR583)-BL583)</f>
        <v>0</v>
      </c>
      <c r="V583">
        <f>1/((BE583+1)/(S583/1.6)+1/(T583/1.37)) + BE583/((BE583+1)/(S583/1.6) + BE583/(T583/1.37))</f>
        <v>0</v>
      </c>
      <c r="W583">
        <f>(AZ583*BC583)</f>
        <v>0</v>
      </c>
      <c r="X583">
        <f>(BS583+(W583+2*0.95*5.67E-8*(((BS583+$B$7)+273)^4-(BS583+273)^4)-44100*L583)/(1.84*29.3*T583+8*0.95*5.67E-8*(BS583+273)^3))</f>
        <v>0</v>
      </c>
      <c r="Y583">
        <f>($C$7*BT583+$D$7*BU583+$E$7*X583)</f>
        <v>0</v>
      </c>
      <c r="Z583">
        <f>0.61365*exp(17.502*Y583/(240.97+Y583))</f>
        <v>0</v>
      </c>
      <c r="AA583">
        <f>(AB583/AC583*100)</f>
        <v>0</v>
      </c>
      <c r="AB583">
        <f>BL583*(BQ583+BR583)/1000</f>
        <v>0</v>
      </c>
      <c r="AC583">
        <f>0.61365*exp(17.502*BS583/(240.97+BS583))</f>
        <v>0</v>
      </c>
      <c r="AD583">
        <f>(Z583-BL583*(BQ583+BR583)/1000)</f>
        <v>0</v>
      </c>
      <c r="AE583">
        <f>(-L583*44100)</f>
        <v>0</v>
      </c>
      <c r="AF583">
        <f>2*29.3*T583*0.92*(BS583-Y583)</f>
        <v>0</v>
      </c>
      <c r="AG583">
        <f>2*0.95*5.67E-8*(((BS583+$B$7)+273)^4-(Y583+273)^4)</f>
        <v>0</v>
      </c>
      <c r="AH583">
        <f>W583+AG583+AE583+AF583</f>
        <v>0</v>
      </c>
      <c r="AI583">
        <f>BP583*AW583*(BK583-BJ583*(1000-AW583*BM583)/(1000-AW583*BL583))/(100*BD583)</f>
        <v>0</v>
      </c>
      <c r="AJ583">
        <f>1000*BP583*AW583*(BL583-BM583)/(100*BD583*(1000-AW583*BL583))</f>
        <v>0</v>
      </c>
      <c r="AK583">
        <f>(AL583 - AM583 - BQ583*1E3/(8.314*(BS583+273.15)) * AO583/BP583 * AN583) * BP583/(100*BD583) * (1000 - BM583)/1000</f>
        <v>0</v>
      </c>
      <c r="AL583">
        <v>1120.960918137905</v>
      </c>
      <c r="AM583">
        <v>1089.524484848484</v>
      </c>
      <c r="AN583">
        <v>2.536072008060191</v>
      </c>
      <c r="AO583">
        <v>66.78338051299083</v>
      </c>
      <c r="AP583">
        <f>(AR583 - AQ583 + BQ583*1E3/(8.314*(BS583+273.15)) * AT583/BP583 * AS583) * BP583/(100*BD583) * 1000/(1000 - AR583)</f>
        <v>0</v>
      </c>
      <c r="AQ583">
        <v>15.05355414019972</v>
      </c>
      <c r="AR583">
        <v>16.45571090909091</v>
      </c>
      <c r="AS583">
        <v>-7.63272548063281E-05</v>
      </c>
      <c r="AT583">
        <v>79.57190489218569</v>
      </c>
      <c r="AU583">
        <v>0</v>
      </c>
      <c r="AV583">
        <v>0</v>
      </c>
      <c r="AW583">
        <f>IF(AU583*$H$13&gt;=AY583,1.0,(AY583/(AY583-AU583*$H$13)))</f>
        <v>0</v>
      </c>
      <c r="AX583">
        <f>(AW583-1)*100</f>
        <v>0</v>
      </c>
      <c r="AY583">
        <f>MAX(0,($B$13+$C$13*BX583)/(1+$D$13*BX583)*BQ583/(BS583+273)*$E$13)</f>
        <v>0</v>
      </c>
      <c r="AZ583">
        <f>$B$11*BY583+$C$11*BZ583+$F$11*CK583*(1-CN583)</f>
        <v>0</v>
      </c>
      <c r="BA583">
        <f>AZ583*BB583</f>
        <v>0</v>
      </c>
      <c r="BB583">
        <f>($B$11*$D$9+$C$11*$D$9+$F$11*((CX583+CP583)/MAX(CX583+CP583+CY583, 0.1)*$I$9+CY583/MAX(CX583+CP583+CY583, 0.1)*$J$9))/($B$11+$C$11+$F$11)</f>
        <v>0</v>
      </c>
      <c r="BC583">
        <f>($B$11*$K$9+$C$11*$K$9+$F$11*((CX583+CP583)/MAX(CX583+CP583+CY583, 0.1)*$P$9+CY583/MAX(CX583+CP583+CY583, 0.1)*$Q$9))/($B$11+$C$11+$F$11)</f>
        <v>0</v>
      </c>
      <c r="BD583">
        <v>6</v>
      </c>
      <c r="BE583">
        <v>0.5</v>
      </c>
      <c r="BF583" t="s">
        <v>361</v>
      </c>
      <c r="BG583">
        <v>2</v>
      </c>
      <c r="BH583" t="b">
        <v>1</v>
      </c>
      <c r="BI583">
        <v>1728496211.314285</v>
      </c>
      <c r="BJ583">
        <v>1053.441071428571</v>
      </c>
      <c r="BK583">
        <v>1090.820357142857</v>
      </c>
      <c r="BL583">
        <v>16.46248571428571</v>
      </c>
      <c r="BM583">
        <v>15.04544642857143</v>
      </c>
      <c r="BN583">
        <v>1063.204642857143</v>
      </c>
      <c r="BO583">
        <v>16.55278214285714</v>
      </c>
      <c r="BP583">
        <v>600.0144642857142</v>
      </c>
      <c r="BQ583">
        <v>97.53914999999999</v>
      </c>
      <c r="BR583">
        <v>0.1000492964285714</v>
      </c>
      <c r="BS583">
        <v>25.20650357142858</v>
      </c>
      <c r="BT583">
        <v>24.99845357142857</v>
      </c>
      <c r="BU583">
        <v>999.9000000000002</v>
      </c>
      <c r="BV583">
        <v>0</v>
      </c>
      <c r="BW583">
        <v>0</v>
      </c>
      <c r="BX583">
        <v>9999.040714285715</v>
      </c>
      <c r="BY583">
        <v>0</v>
      </c>
      <c r="BZ583">
        <v>94.31793928571427</v>
      </c>
      <c r="CA583">
        <v>-37.38038214285715</v>
      </c>
      <c r="CB583">
        <v>1071.073214285714</v>
      </c>
      <c r="CC583">
        <v>1107.483214285714</v>
      </c>
      <c r="CD583">
        <v>1.417042857142857</v>
      </c>
      <c r="CE583">
        <v>1090.820357142857</v>
      </c>
      <c r="CF583">
        <v>15.04544642857143</v>
      </c>
      <c r="CG583">
        <v>1.605736071428571</v>
      </c>
      <c r="CH583">
        <v>1.467519285714286</v>
      </c>
      <c r="CI583">
        <v>14.01396071428572</v>
      </c>
      <c r="CJ583">
        <v>12.63387857142857</v>
      </c>
      <c r="CK583">
        <v>1600.003928571429</v>
      </c>
      <c r="CL583">
        <v>0.6920255714285715</v>
      </c>
      <c r="CM583">
        <v>0.3079744285714286</v>
      </c>
      <c r="CN583">
        <v>0</v>
      </c>
      <c r="CO583">
        <v>2.251364285714286</v>
      </c>
      <c r="CP583">
        <v>0</v>
      </c>
      <c r="CQ583">
        <v>8843.170357142857</v>
      </c>
      <c r="CR583">
        <v>13790.32142857143</v>
      </c>
      <c r="CS583">
        <v>37.42814285714286</v>
      </c>
      <c r="CT583">
        <v>38.63607142857143</v>
      </c>
      <c r="CU583">
        <v>37.9505</v>
      </c>
      <c r="CV583">
        <v>37</v>
      </c>
      <c r="CW583">
        <v>36.812</v>
      </c>
      <c r="CX583">
        <v>1107.243928571429</v>
      </c>
      <c r="CY583">
        <v>492.7599999999999</v>
      </c>
      <c r="CZ583">
        <v>0</v>
      </c>
      <c r="DA583">
        <v>1728496276</v>
      </c>
      <c r="DB583">
        <v>0</v>
      </c>
      <c r="DC583">
        <v>1728490956.5</v>
      </c>
      <c r="DD583" t="s">
        <v>362</v>
      </c>
      <c r="DE583">
        <v>1728490952.5</v>
      </c>
      <c r="DF583">
        <v>1728490956.5</v>
      </c>
      <c r="DG583">
        <v>1</v>
      </c>
      <c r="DH583">
        <v>-0.065</v>
      </c>
      <c r="DI583">
        <v>-0.008</v>
      </c>
      <c r="DJ583">
        <v>-3.246</v>
      </c>
      <c r="DK583">
        <v>-0.091</v>
      </c>
      <c r="DL583">
        <v>52</v>
      </c>
      <c r="DM583">
        <v>15</v>
      </c>
      <c r="DN583">
        <v>0.25</v>
      </c>
      <c r="DO583">
        <v>0.13</v>
      </c>
      <c r="DP583">
        <v>-37.363495</v>
      </c>
      <c r="DQ583">
        <v>0.248089305816157</v>
      </c>
      <c r="DR583">
        <v>0.1186543044941898</v>
      </c>
      <c r="DS583">
        <v>0</v>
      </c>
      <c r="DT583">
        <v>1.42389675</v>
      </c>
      <c r="DU583">
        <v>-0.1235825515947454</v>
      </c>
      <c r="DV583">
        <v>0.01259498399909663</v>
      </c>
      <c r="DW583">
        <v>0</v>
      </c>
      <c r="DX583">
        <v>0</v>
      </c>
      <c r="DY583">
        <v>2</v>
      </c>
      <c r="DZ583" t="s">
        <v>386</v>
      </c>
      <c r="EA583">
        <v>3.22962</v>
      </c>
      <c r="EB583">
        <v>2.70431</v>
      </c>
      <c r="EC583">
        <v>0.195012</v>
      </c>
      <c r="ED583">
        <v>0.198632</v>
      </c>
      <c r="EE583">
        <v>0.0852704</v>
      </c>
      <c r="EF583">
        <v>0.0801127</v>
      </c>
      <c r="EG583">
        <v>26367.5</v>
      </c>
      <c r="EH583">
        <v>25550.3</v>
      </c>
      <c r="EI583">
        <v>31379.2</v>
      </c>
      <c r="EJ583">
        <v>30237.5</v>
      </c>
      <c r="EK583">
        <v>38454</v>
      </c>
      <c r="EL583">
        <v>36784</v>
      </c>
      <c r="EM583">
        <v>43980.9</v>
      </c>
      <c r="EN583">
        <v>42222.9</v>
      </c>
      <c r="EO583">
        <v>2.10362</v>
      </c>
      <c r="EP583">
        <v>1.8277</v>
      </c>
      <c r="EQ583">
        <v>0.012964</v>
      </c>
      <c r="ER583">
        <v>0</v>
      </c>
      <c r="ES583">
        <v>24.7992</v>
      </c>
      <c r="ET583">
        <v>999.9</v>
      </c>
      <c r="EU583">
        <v>70.09999999999999</v>
      </c>
      <c r="EV583">
        <v>26.8</v>
      </c>
      <c r="EW583">
        <v>25.4204</v>
      </c>
      <c r="EX583">
        <v>60.9901</v>
      </c>
      <c r="EY583">
        <v>24.1026</v>
      </c>
      <c r="EZ583">
        <v>1</v>
      </c>
      <c r="FA583">
        <v>0.0957393</v>
      </c>
      <c r="FB583">
        <v>2.23627</v>
      </c>
      <c r="FC583">
        <v>20.185</v>
      </c>
      <c r="FD583">
        <v>5.21744</v>
      </c>
      <c r="FE583">
        <v>11.998</v>
      </c>
      <c r="FF583">
        <v>4.96395</v>
      </c>
      <c r="FG583">
        <v>3.2958</v>
      </c>
      <c r="FH583">
        <v>9999</v>
      </c>
      <c r="FI583">
        <v>9999</v>
      </c>
      <c r="FJ583">
        <v>9999</v>
      </c>
      <c r="FK583">
        <v>149.4</v>
      </c>
      <c r="FL583">
        <v>4.97099</v>
      </c>
      <c r="FM583">
        <v>1.8677</v>
      </c>
      <c r="FN583">
        <v>1.85912</v>
      </c>
      <c r="FO583">
        <v>1.86523</v>
      </c>
      <c r="FP583">
        <v>1.8631</v>
      </c>
      <c r="FQ583">
        <v>1.86447</v>
      </c>
      <c r="FR583">
        <v>1.85991</v>
      </c>
      <c r="FS583">
        <v>1.86406</v>
      </c>
      <c r="FT583">
        <v>0</v>
      </c>
      <c r="FU583">
        <v>0</v>
      </c>
      <c r="FV583">
        <v>0</v>
      </c>
      <c r="FW583">
        <v>0</v>
      </c>
      <c r="FX583" t="s">
        <v>364</v>
      </c>
      <c r="FY583" t="s">
        <v>365</v>
      </c>
      <c r="FZ583" t="s">
        <v>366</v>
      </c>
      <c r="GA583" t="s">
        <v>366</v>
      </c>
      <c r="GB583" t="s">
        <v>366</v>
      </c>
      <c r="GC583" t="s">
        <v>366</v>
      </c>
      <c r="GD583">
        <v>0</v>
      </c>
      <c r="GE583">
        <v>100</v>
      </c>
      <c r="GF583">
        <v>100</v>
      </c>
      <c r="GG583">
        <v>-9.880000000000001</v>
      </c>
      <c r="GH583">
        <v>-0.09030000000000001</v>
      </c>
      <c r="GI583">
        <v>-2.868309889394353</v>
      </c>
      <c r="GJ583">
        <v>-0.006773961979547998</v>
      </c>
      <c r="GK583">
        <v>-8.296070481250098E-08</v>
      </c>
      <c r="GL583">
        <v>3.322967193956903E-10</v>
      </c>
      <c r="GM583">
        <v>-0.07871069313407227</v>
      </c>
      <c r="GN583">
        <v>-0.00208336341840114</v>
      </c>
      <c r="GO583">
        <v>8.801746095907445E-05</v>
      </c>
      <c r="GP583">
        <v>-2.677693255255651E-07</v>
      </c>
      <c r="GQ583">
        <v>3</v>
      </c>
      <c r="GR583">
        <v>2052</v>
      </c>
      <c r="GS583">
        <v>2</v>
      </c>
      <c r="GT583">
        <v>18</v>
      </c>
      <c r="GU583">
        <v>87.8</v>
      </c>
      <c r="GV583">
        <v>87.7</v>
      </c>
      <c r="GW583">
        <v>2.47803</v>
      </c>
      <c r="GX583">
        <v>2.37549</v>
      </c>
      <c r="GY583">
        <v>1.44775</v>
      </c>
      <c r="GZ583">
        <v>2.32178</v>
      </c>
      <c r="HA583">
        <v>1.55151</v>
      </c>
      <c r="HB583">
        <v>2.38037</v>
      </c>
      <c r="HC583">
        <v>32.7313</v>
      </c>
      <c r="HD583">
        <v>14.1408</v>
      </c>
      <c r="HE583">
        <v>18</v>
      </c>
      <c r="HF583">
        <v>596.547</v>
      </c>
      <c r="HG583">
        <v>422.483</v>
      </c>
      <c r="HH583">
        <v>21.2603</v>
      </c>
      <c r="HI583">
        <v>28.1735</v>
      </c>
      <c r="HJ583">
        <v>30.001</v>
      </c>
      <c r="HK583">
        <v>28.109</v>
      </c>
      <c r="HL583">
        <v>28.0386</v>
      </c>
      <c r="HM583">
        <v>49.5896</v>
      </c>
      <c r="HN583">
        <v>47.9634</v>
      </c>
      <c r="HO583">
        <v>0</v>
      </c>
      <c r="HP583">
        <v>21.2234</v>
      </c>
      <c r="HQ583">
        <v>1128.37</v>
      </c>
      <c r="HR583">
        <v>15.1006</v>
      </c>
      <c r="HS583">
        <v>99.58580000000001</v>
      </c>
      <c r="HT583">
        <v>100.893</v>
      </c>
    </row>
    <row r="584" spans="1:228">
      <c r="A584">
        <v>568</v>
      </c>
      <c r="B584">
        <v>1728496224.1</v>
      </c>
      <c r="C584">
        <v>5286.599999904633</v>
      </c>
      <c r="D584" t="s">
        <v>1507</v>
      </c>
      <c r="E584" t="s">
        <v>1508</v>
      </c>
      <c r="F584">
        <v>5</v>
      </c>
      <c r="G584" t="s">
        <v>357</v>
      </c>
      <c r="H584" t="s">
        <v>1090</v>
      </c>
      <c r="I584" t="s">
        <v>359</v>
      </c>
      <c r="J584" t="s">
        <v>1330</v>
      </c>
      <c r="K584">
        <v>1728496216.6</v>
      </c>
      <c r="L584">
        <f>(M584)/1000</f>
        <v>0</v>
      </c>
      <c r="M584">
        <f>IF(BH584, AP584, AJ584)</f>
        <v>0</v>
      </c>
      <c r="N584">
        <f>IF(BH584, AK584, AI584)</f>
        <v>0</v>
      </c>
      <c r="O584">
        <f>BJ584 - IF(AW584&gt;1, N584*BD584*100.0/(AY584), 0)</f>
        <v>0</v>
      </c>
      <c r="P584">
        <f>((V584-L584/2)*O584-N584)/(V584+L584/2)</f>
        <v>0</v>
      </c>
      <c r="Q584">
        <f>P584*(BQ584+BR584)/1000.0</f>
        <v>0</v>
      </c>
      <c r="R584">
        <f>(BJ584 - IF(AW584&gt;1, N584*BD584*100.0/(AY584), 0))*(BQ584+BR584)/1000.0</f>
        <v>0</v>
      </c>
      <c r="S584">
        <f>2.0/((1/U584-1/T584)+SIGN(U584)*SQRT((1/U584-1/T584)*(1/U584-1/T584) + 4*BE584/((BE584+1)*(BE584+1))*(2*1/U584*1/T584-1/T584*1/T584)))</f>
        <v>0</v>
      </c>
      <c r="T584">
        <f>IF(LEFT(BF584,1)&lt;&gt;"0",IF(LEFT(BF584,1)="1",3.0,BG584),$D$5+$E$5*(BX584*BQ584/($K$5*1000))+$F$5*(BX584*BQ584/($K$5*1000))*MAX(MIN(BD584,$J$5),$I$5)*MAX(MIN(BD584,$J$5),$I$5)+$G$5*MAX(MIN(BD584,$J$5),$I$5)*(BX584*BQ584/($K$5*1000))+$H$5*(BX584*BQ584/($K$5*1000))*(BX584*BQ584/($K$5*1000)))</f>
        <v>0</v>
      </c>
      <c r="U584">
        <f>L584*(1000-(1000*0.61365*exp(17.502*Y584/(240.97+Y584))/(BQ584+BR584)+BL584)/2)/(1000*0.61365*exp(17.502*Y584/(240.97+Y584))/(BQ584+BR584)-BL584)</f>
        <v>0</v>
      </c>
      <c r="V584">
        <f>1/((BE584+1)/(S584/1.6)+1/(T584/1.37)) + BE584/((BE584+1)/(S584/1.6) + BE584/(T584/1.37))</f>
        <v>0</v>
      </c>
      <c r="W584">
        <f>(AZ584*BC584)</f>
        <v>0</v>
      </c>
      <c r="X584">
        <f>(BS584+(W584+2*0.95*5.67E-8*(((BS584+$B$7)+273)^4-(BS584+273)^4)-44100*L584)/(1.84*29.3*T584+8*0.95*5.67E-8*(BS584+273)^3))</f>
        <v>0</v>
      </c>
      <c r="Y584">
        <f>($C$7*BT584+$D$7*BU584+$E$7*X584)</f>
        <v>0</v>
      </c>
      <c r="Z584">
        <f>0.61365*exp(17.502*Y584/(240.97+Y584))</f>
        <v>0</v>
      </c>
      <c r="AA584">
        <f>(AB584/AC584*100)</f>
        <v>0</v>
      </c>
      <c r="AB584">
        <f>BL584*(BQ584+BR584)/1000</f>
        <v>0</v>
      </c>
      <c r="AC584">
        <f>0.61365*exp(17.502*BS584/(240.97+BS584))</f>
        <v>0</v>
      </c>
      <c r="AD584">
        <f>(Z584-BL584*(BQ584+BR584)/1000)</f>
        <v>0</v>
      </c>
      <c r="AE584">
        <f>(-L584*44100)</f>
        <v>0</v>
      </c>
      <c r="AF584">
        <f>2*29.3*T584*0.92*(BS584-Y584)</f>
        <v>0</v>
      </c>
      <c r="AG584">
        <f>2*0.95*5.67E-8*(((BS584+$B$7)+273)^4-(Y584+273)^4)</f>
        <v>0</v>
      </c>
      <c r="AH584">
        <f>W584+AG584+AE584+AF584</f>
        <v>0</v>
      </c>
      <c r="AI584">
        <f>BP584*AW584*(BK584-BJ584*(1000-AW584*BM584)/(1000-AW584*BL584))/(100*BD584)</f>
        <v>0</v>
      </c>
      <c r="AJ584">
        <f>1000*BP584*AW584*(BL584-BM584)/(100*BD584*(1000-AW584*BL584))</f>
        <v>0</v>
      </c>
      <c r="AK584">
        <f>(AL584 - AM584 - BQ584*1E3/(8.314*(BS584+273.15)) * AO584/BP584 * AN584) * BP584/(100*BD584) * (1000 - BM584)/1000</f>
        <v>0</v>
      </c>
      <c r="AL584">
        <v>1133.898187750475</v>
      </c>
      <c r="AM584">
        <v>1102.359272727273</v>
      </c>
      <c r="AN584">
        <v>2.569866765646799</v>
      </c>
      <c r="AO584">
        <v>66.78338051299083</v>
      </c>
      <c r="AP584">
        <f>(AR584 - AQ584 + BQ584*1E3/(8.314*(BS584+273.15)) * AT584/BP584 * AS584) * BP584/(100*BD584) * 1000/(1000 - AR584)</f>
        <v>0</v>
      </c>
      <c r="AQ584">
        <v>15.05938188523867</v>
      </c>
      <c r="AR584">
        <v>16.44008363636363</v>
      </c>
      <c r="AS584">
        <v>-0.0001008046665186475</v>
      </c>
      <c r="AT584">
        <v>79.57190489218569</v>
      </c>
      <c r="AU584">
        <v>0</v>
      </c>
      <c r="AV584">
        <v>0</v>
      </c>
      <c r="AW584">
        <f>IF(AU584*$H$13&gt;=AY584,1.0,(AY584/(AY584-AU584*$H$13)))</f>
        <v>0</v>
      </c>
      <c r="AX584">
        <f>(AW584-1)*100</f>
        <v>0</v>
      </c>
      <c r="AY584">
        <f>MAX(0,($B$13+$C$13*BX584)/(1+$D$13*BX584)*BQ584/(BS584+273)*$E$13)</f>
        <v>0</v>
      </c>
      <c r="AZ584">
        <f>$B$11*BY584+$C$11*BZ584+$F$11*CK584*(1-CN584)</f>
        <v>0</v>
      </c>
      <c r="BA584">
        <f>AZ584*BB584</f>
        <v>0</v>
      </c>
      <c r="BB584">
        <f>($B$11*$D$9+$C$11*$D$9+$F$11*((CX584+CP584)/MAX(CX584+CP584+CY584, 0.1)*$I$9+CY584/MAX(CX584+CP584+CY584, 0.1)*$J$9))/($B$11+$C$11+$F$11)</f>
        <v>0</v>
      </c>
      <c r="BC584">
        <f>($B$11*$K$9+$C$11*$K$9+$F$11*((CX584+CP584)/MAX(CX584+CP584+CY584, 0.1)*$P$9+CY584/MAX(CX584+CP584+CY584, 0.1)*$Q$9))/($B$11+$C$11+$F$11)</f>
        <v>0</v>
      </c>
      <c r="BD584">
        <v>6</v>
      </c>
      <c r="BE584">
        <v>0.5</v>
      </c>
      <c r="BF584" t="s">
        <v>361</v>
      </c>
      <c r="BG584">
        <v>2</v>
      </c>
      <c r="BH584" t="b">
        <v>1</v>
      </c>
      <c r="BI584">
        <v>1728496216.6</v>
      </c>
      <c r="BJ584">
        <v>1066.64962962963</v>
      </c>
      <c r="BK584">
        <v>1104.004444444445</v>
      </c>
      <c r="BL584">
        <v>16.45722222222222</v>
      </c>
      <c r="BM584">
        <v>15.05336666666666</v>
      </c>
      <c r="BN584">
        <v>1076.491111111111</v>
      </c>
      <c r="BO584">
        <v>16.54752222222222</v>
      </c>
      <c r="BP584">
        <v>599.981148148148</v>
      </c>
      <c r="BQ584">
        <v>97.53946666666667</v>
      </c>
      <c r="BR584">
        <v>0.09996511481481482</v>
      </c>
      <c r="BS584">
        <v>25.21336666666666</v>
      </c>
      <c r="BT584">
        <v>25.00891111111111</v>
      </c>
      <c r="BU584">
        <v>999.9000000000001</v>
      </c>
      <c r="BV584">
        <v>0</v>
      </c>
      <c r="BW584">
        <v>0</v>
      </c>
      <c r="BX584">
        <v>10001.27814814815</v>
      </c>
      <c r="BY584">
        <v>0</v>
      </c>
      <c r="BZ584">
        <v>94.15327037037038</v>
      </c>
      <c r="CA584">
        <v>-37.35557407407408</v>
      </c>
      <c r="CB584">
        <v>1084.497407407407</v>
      </c>
      <c r="CC584">
        <v>1120.877777777778</v>
      </c>
      <c r="CD584">
        <v>1.403856666666667</v>
      </c>
      <c r="CE584">
        <v>1104.004444444445</v>
      </c>
      <c r="CF584">
        <v>15.05336666666666</v>
      </c>
      <c r="CG584">
        <v>1.605228518518518</v>
      </c>
      <c r="CH584">
        <v>1.468297407407407</v>
      </c>
      <c r="CI584">
        <v>14.00908148148148</v>
      </c>
      <c r="CJ584">
        <v>12.64195555555556</v>
      </c>
      <c r="CK584">
        <v>1599.98962962963</v>
      </c>
      <c r="CL584">
        <v>0.6920213333333335</v>
      </c>
      <c r="CM584">
        <v>0.3079786666666667</v>
      </c>
      <c r="CN584">
        <v>0</v>
      </c>
      <c r="CO584">
        <v>2.125485185185185</v>
      </c>
      <c r="CP584">
        <v>0</v>
      </c>
      <c r="CQ584">
        <v>8842.800370370371</v>
      </c>
      <c r="CR584">
        <v>13790.18518518518</v>
      </c>
      <c r="CS584">
        <v>37.42322222222222</v>
      </c>
      <c r="CT584">
        <v>38.63418518518519</v>
      </c>
      <c r="CU584">
        <v>37.96033333333334</v>
      </c>
      <c r="CV584">
        <v>37</v>
      </c>
      <c r="CW584">
        <v>36.812</v>
      </c>
      <c r="CX584">
        <v>1107.227037037037</v>
      </c>
      <c r="CY584">
        <v>492.7625925925925</v>
      </c>
      <c r="CZ584">
        <v>0</v>
      </c>
      <c r="DA584">
        <v>1728496280.8</v>
      </c>
      <c r="DB584">
        <v>0</v>
      </c>
      <c r="DC584">
        <v>1728490956.5</v>
      </c>
      <c r="DD584" t="s">
        <v>362</v>
      </c>
      <c r="DE584">
        <v>1728490952.5</v>
      </c>
      <c r="DF584">
        <v>1728490956.5</v>
      </c>
      <c r="DG584">
        <v>1</v>
      </c>
      <c r="DH584">
        <v>-0.065</v>
      </c>
      <c r="DI584">
        <v>-0.008</v>
      </c>
      <c r="DJ584">
        <v>-3.246</v>
      </c>
      <c r="DK584">
        <v>-0.091</v>
      </c>
      <c r="DL584">
        <v>52</v>
      </c>
      <c r="DM584">
        <v>15</v>
      </c>
      <c r="DN584">
        <v>0.25</v>
      </c>
      <c r="DO584">
        <v>0.13</v>
      </c>
      <c r="DP584">
        <v>-37.3798375</v>
      </c>
      <c r="DQ584">
        <v>0.1103853658537373</v>
      </c>
      <c r="DR584">
        <v>0.1198014371522726</v>
      </c>
      <c r="DS584">
        <v>0</v>
      </c>
      <c r="DT584">
        <v>1.410882</v>
      </c>
      <c r="DU584">
        <v>-0.1505484427767354</v>
      </c>
      <c r="DV584">
        <v>0.01535147878870305</v>
      </c>
      <c r="DW584">
        <v>0</v>
      </c>
      <c r="DX584">
        <v>0</v>
      </c>
      <c r="DY584">
        <v>2</v>
      </c>
      <c r="DZ584" t="s">
        <v>386</v>
      </c>
      <c r="EA584">
        <v>3.2295</v>
      </c>
      <c r="EB584">
        <v>2.70447</v>
      </c>
      <c r="EC584">
        <v>0.196458</v>
      </c>
      <c r="ED584">
        <v>0.200069</v>
      </c>
      <c r="EE584">
        <v>0.08521140000000001</v>
      </c>
      <c r="EF584">
        <v>0.0801236</v>
      </c>
      <c r="EG584">
        <v>26319</v>
      </c>
      <c r="EH584">
        <v>25504.2</v>
      </c>
      <c r="EI584">
        <v>31377.9</v>
      </c>
      <c r="EJ584">
        <v>30237.2</v>
      </c>
      <c r="EK584">
        <v>38454.7</v>
      </c>
      <c r="EL584">
        <v>36783.1</v>
      </c>
      <c r="EM584">
        <v>43978.9</v>
      </c>
      <c r="EN584">
        <v>42222.3</v>
      </c>
      <c r="EO584">
        <v>2.1038</v>
      </c>
      <c r="EP584">
        <v>1.82725</v>
      </c>
      <c r="EQ584">
        <v>0.0140443</v>
      </c>
      <c r="ER584">
        <v>0</v>
      </c>
      <c r="ES584">
        <v>24.7913</v>
      </c>
      <c r="ET584">
        <v>999.9</v>
      </c>
      <c r="EU584">
        <v>70.09999999999999</v>
      </c>
      <c r="EV584">
        <v>26.8</v>
      </c>
      <c r="EW584">
        <v>25.4208</v>
      </c>
      <c r="EX584">
        <v>61.1501</v>
      </c>
      <c r="EY584">
        <v>24.5393</v>
      </c>
      <c r="EZ584">
        <v>1</v>
      </c>
      <c r="FA584">
        <v>0.0969182</v>
      </c>
      <c r="FB584">
        <v>2.41217</v>
      </c>
      <c r="FC584">
        <v>20.1824</v>
      </c>
      <c r="FD584">
        <v>5.21714</v>
      </c>
      <c r="FE584">
        <v>11.998</v>
      </c>
      <c r="FF584">
        <v>4.9638</v>
      </c>
      <c r="FG584">
        <v>3.2958</v>
      </c>
      <c r="FH584">
        <v>9999</v>
      </c>
      <c r="FI584">
        <v>9999</v>
      </c>
      <c r="FJ584">
        <v>9999</v>
      </c>
      <c r="FK584">
        <v>149.4</v>
      </c>
      <c r="FL584">
        <v>4.97097</v>
      </c>
      <c r="FM584">
        <v>1.8677</v>
      </c>
      <c r="FN584">
        <v>1.85912</v>
      </c>
      <c r="FO584">
        <v>1.86523</v>
      </c>
      <c r="FP584">
        <v>1.8631</v>
      </c>
      <c r="FQ584">
        <v>1.86447</v>
      </c>
      <c r="FR584">
        <v>1.8599</v>
      </c>
      <c r="FS584">
        <v>1.86405</v>
      </c>
      <c r="FT584">
        <v>0</v>
      </c>
      <c r="FU584">
        <v>0</v>
      </c>
      <c r="FV584">
        <v>0</v>
      </c>
      <c r="FW584">
        <v>0</v>
      </c>
      <c r="FX584" t="s">
        <v>364</v>
      </c>
      <c r="FY584" t="s">
        <v>365</v>
      </c>
      <c r="FZ584" t="s">
        <v>366</v>
      </c>
      <c r="GA584" t="s">
        <v>366</v>
      </c>
      <c r="GB584" t="s">
        <v>366</v>
      </c>
      <c r="GC584" t="s">
        <v>366</v>
      </c>
      <c r="GD584">
        <v>0</v>
      </c>
      <c r="GE584">
        <v>100</v>
      </c>
      <c r="GF584">
        <v>100</v>
      </c>
      <c r="GG584">
        <v>-9.949999999999999</v>
      </c>
      <c r="GH584">
        <v>-0.09039999999999999</v>
      </c>
      <c r="GI584">
        <v>-2.868309889394353</v>
      </c>
      <c r="GJ584">
        <v>-0.006773961979547998</v>
      </c>
      <c r="GK584">
        <v>-8.296070481250098E-08</v>
      </c>
      <c r="GL584">
        <v>3.322967193956903E-10</v>
      </c>
      <c r="GM584">
        <v>-0.07871069313407227</v>
      </c>
      <c r="GN584">
        <v>-0.00208336341840114</v>
      </c>
      <c r="GO584">
        <v>8.801746095907445E-05</v>
      </c>
      <c r="GP584">
        <v>-2.677693255255651E-07</v>
      </c>
      <c r="GQ584">
        <v>3</v>
      </c>
      <c r="GR584">
        <v>2052</v>
      </c>
      <c r="GS584">
        <v>2</v>
      </c>
      <c r="GT584">
        <v>18</v>
      </c>
      <c r="GU584">
        <v>87.90000000000001</v>
      </c>
      <c r="GV584">
        <v>87.8</v>
      </c>
      <c r="GW584">
        <v>2.5</v>
      </c>
      <c r="GX584">
        <v>2.37671</v>
      </c>
      <c r="GY584">
        <v>1.44775</v>
      </c>
      <c r="GZ584">
        <v>2.323</v>
      </c>
      <c r="HA584">
        <v>1.55151</v>
      </c>
      <c r="HB584">
        <v>2.38403</v>
      </c>
      <c r="HC584">
        <v>32.7313</v>
      </c>
      <c r="HD584">
        <v>14.1233</v>
      </c>
      <c r="HE584">
        <v>18</v>
      </c>
      <c r="HF584">
        <v>596.731</v>
      </c>
      <c r="HG584">
        <v>422.264</v>
      </c>
      <c r="HH584">
        <v>21.2536</v>
      </c>
      <c r="HI584">
        <v>28.1797</v>
      </c>
      <c r="HJ584">
        <v>30.0011</v>
      </c>
      <c r="HK584">
        <v>28.1151</v>
      </c>
      <c r="HL584">
        <v>28.0446</v>
      </c>
      <c r="HM584">
        <v>50.0643</v>
      </c>
      <c r="HN584">
        <v>47.9634</v>
      </c>
      <c r="HO584">
        <v>0</v>
      </c>
      <c r="HP584">
        <v>21.2106</v>
      </c>
      <c r="HQ584">
        <v>1138.4</v>
      </c>
      <c r="HR584">
        <v>15.1267</v>
      </c>
      <c r="HS584">
        <v>99.5814</v>
      </c>
      <c r="HT584">
        <v>100.891</v>
      </c>
    </row>
    <row r="585" spans="1:228">
      <c r="A585">
        <v>569</v>
      </c>
      <c r="B585">
        <v>1728496229.1</v>
      </c>
      <c r="C585">
        <v>5291.599999904633</v>
      </c>
      <c r="D585" t="s">
        <v>1509</v>
      </c>
      <c r="E585" t="s">
        <v>1510</v>
      </c>
      <c r="F585">
        <v>5</v>
      </c>
      <c r="G585" t="s">
        <v>357</v>
      </c>
      <c r="H585" t="s">
        <v>1090</v>
      </c>
      <c r="I585" t="s">
        <v>359</v>
      </c>
      <c r="J585" t="s">
        <v>1330</v>
      </c>
      <c r="K585">
        <v>1728496221.314285</v>
      </c>
      <c r="L585">
        <f>(M585)/1000</f>
        <v>0</v>
      </c>
      <c r="M585">
        <f>IF(BH585, AP585, AJ585)</f>
        <v>0</v>
      </c>
      <c r="N585">
        <f>IF(BH585, AK585, AI585)</f>
        <v>0</v>
      </c>
      <c r="O585">
        <f>BJ585 - IF(AW585&gt;1, N585*BD585*100.0/(AY585), 0)</f>
        <v>0</v>
      </c>
      <c r="P585">
        <f>((V585-L585/2)*O585-N585)/(V585+L585/2)</f>
        <v>0</v>
      </c>
      <c r="Q585">
        <f>P585*(BQ585+BR585)/1000.0</f>
        <v>0</v>
      </c>
      <c r="R585">
        <f>(BJ585 - IF(AW585&gt;1, N585*BD585*100.0/(AY585), 0))*(BQ585+BR585)/1000.0</f>
        <v>0</v>
      </c>
      <c r="S585">
        <f>2.0/((1/U585-1/T585)+SIGN(U585)*SQRT((1/U585-1/T585)*(1/U585-1/T585) + 4*BE585/((BE585+1)*(BE585+1))*(2*1/U585*1/T585-1/T585*1/T585)))</f>
        <v>0</v>
      </c>
      <c r="T585">
        <f>IF(LEFT(BF585,1)&lt;&gt;"0",IF(LEFT(BF585,1)="1",3.0,BG585),$D$5+$E$5*(BX585*BQ585/($K$5*1000))+$F$5*(BX585*BQ585/($K$5*1000))*MAX(MIN(BD585,$J$5),$I$5)*MAX(MIN(BD585,$J$5),$I$5)+$G$5*MAX(MIN(BD585,$J$5),$I$5)*(BX585*BQ585/($K$5*1000))+$H$5*(BX585*BQ585/($K$5*1000))*(BX585*BQ585/($K$5*1000)))</f>
        <v>0</v>
      </c>
      <c r="U585">
        <f>L585*(1000-(1000*0.61365*exp(17.502*Y585/(240.97+Y585))/(BQ585+BR585)+BL585)/2)/(1000*0.61365*exp(17.502*Y585/(240.97+Y585))/(BQ585+BR585)-BL585)</f>
        <v>0</v>
      </c>
      <c r="V585">
        <f>1/((BE585+1)/(S585/1.6)+1/(T585/1.37)) + BE585/((BE585+1)/(S585/1.6) + BE585/(T585/1.37))</f>
        <v>0</v>
      </c>
      <c r="W585">
        <f>(AZ585*BC585)</f>
        <v>0</v>
      </c>
      <c r="X585">
        <f>(BS585+(W585+2*0.95*5.67E-8*(((BS585+$B$7)+273)^4-(BS585+273)^4)-44100*L585)/(1.84*29.3*T585+8*0.95*5.67E-8*(BS585+273)^3))</f>
        <v>0</v>
      </c>
      <c r="Y585">
        <f>($C$7*BT585+$D$7*BU585+$E$7*X585)</f>
        <v>0</v>
      </c>
      <c r="Z585">
        <f>0.61365*exp(17.502*Y585/(240.97+Y585))</f>
        <v>0</v>
      </c>
      <c r="AA585">
        <f>(AB585/AC585*100)</f>
        <v>0</v>
      </c>
      <c r="AB585">
        <f>BL585*(BQ585+BR585)/1000</f>
        <v>0</v>
      </c>
      <c r="AC585">
        <f>0.61365*exp(17.502*BS585/(240.97+BS585))</f>
        <v>0</v>
      </c>
      <c r="AD585">
        <f>(Z585-BL585*(BQ585+BR585)/1000)</f>
        <v>0</v>
      </c>
      <c r="AE585">
        <f>(-L585*44100)</f>
        <v>0</v>
      </c>
      <c r="AF585">
        <f>2*29.3*T585*0.92*(BS585-Y585)</f>
        <v>0</v>
      </c>
      <c r="AG585">
        <f>2*0.95*5.67E-8*(((BS585+$B$7)+273)^4-(Y585+273)^4)</f>
        <v>0</v>
      </c>
      <c r="AH585">
        <f>W585+AG585+AE585+AF585</f>
        <v>0</v>
      </c>
      <c r="AI585">
        <f>BP585*AW585*(BK585-BJ585*(1000-AW585*BM585)/(1000-AW585*BL585))/(100*BD585)</f>
        <v>0</v>
      </c>
      <c r="AJ585">
        <f>1000*BP585*AW585*(BL585-BM585)/(100*BD585*(1000-AW585*BL585))</f>
        <v>0</v>
      </c>
      <c r="AK585">
        <f>(AL585 - AM585 - BQ585*1E3/(8.314*(BS585+273.15)) * AO585/BP585 * AN585) * BP585/(100*BD585) * (1000 - BM585)/1000</f>
        <v>0</v>
      </c>
      <c r="AL585">
        <v>1146.799921218854</v>
      </c>
      <c r="AM585">
        <v>1115.160424242424</v>
      </c>
      <c r="AN585">
        <v>2.537588855303595</v>
      </c>
      <c r="AO585">
        <v>66.78338051299083</v>
      </c>
      <c r="AP585">
        <f>(AR585 - AQ585 + BQ585*1E3/(8.314*(BS585+273.15)) * AT585/BP585 * AS585) * BP585/(100*BD585) * 1000/(1000 - AR585)</f>
        <v>0</v>
      </c>
      <c r="AQ585">
        <v>15.06791332182585</v>
      </c>
      <c r="AR585">
        <v>16.42654545454545</v>
      </c>
      <c r="AS585">
        <v>-6.463162451063035E-05</v>
      </c>
      <c r="AT585">
        <v>79.57190489218569</v>
      </c>
      <c r="AU585">
        <v>0</v>
      </c>
      <c r="AV585">
        <v>0</v>
      </c>
      <c r="AW585">
        <f>IF(AU585*$H$13&gt;=AY585,1.0,(AY585/(AY585-AU585*$H$13)))</f>
        <v>0</v>
      </c>
      <c r="AX585">
        <f>(AW585-1)*100</f>
        <v>0</v>
      </c>
      <c r="AY585">
        <f>MAX(0,($B$13+$C$13*BX585)/(1+$D$13*BX585)*BQ585/(BS585+273)*$E$13)</f>
        <v>0</v>
      </c>
      <c r="AZ585">
        <f>$B$11*BY585+$C$11*BZ585+$F$11*CK585*(1-CN585)</f>
        <v>0</v>
      </c>
      <c r="BA585">
        <f>AZ585*BB585</f>
        <v>0</v>
      </c>
      <c r="BB585">
        <f>($B$11*$D$9+$C$11*$D$9+$F$11*((CX585+CP585)/MAX(CX585+CP585+CY585, 0.1)*$I$9+CY585/MAX(CX585+CP585+CY585, 0.1)*$J$9))/($B$11+$C$11+$F$11)</f>
        <v>0</v>
      </c>
      <c r="BC585">
        <f>($B$11*$K$9+$C$11*$K$9+$F$11*((CX585+CP585)/MAX(CX585+CP585+CY585, 0.1)*$P$9+CY585/MAX(CX585+CP585+CY585, 0.1)*$Q$9))/($B$11+$C$11+$F$11)</f>
        <v>0</v>
      </c>
      <c r="BD585">
        <v>6</v>
      </c>
      <c r="BE585">
        <v>0.5</v>
      </c>
      <c r="BF585" t="s">
        <v>361</v>
      </c>
      <c r="BG585">
        <v>2</v>
      </c>
      <c r="BH585" t="b">
        <v>1</v>
      </c>
      <c r="BI585">
        <v>1728496221.314285</v>
      </c>
      <c r="BJ585">
        <v>1078.488571428571</v>
      </c>
      <c r="BK585">
        <v>1115.87</v>
      </c>
      <c r="BL585">
        <v>16.44668214285715</v>
      </c>
      <c r="BM585">
        <v>15.060725</v>
      </c>
      <c r="BN585">
        <v>1088.399285714286</v>
      </c>
      <c r="BO585">
        <v>16.53699285714286</v>
      </c>
      <c r="BP585">
        <v>599.9983214285713</v>
      </c>
      <c r="BQ585">
        <v>97.53944999999999</v>
      </c>
      <c r="BR585">
        <v>0.09999700714285713</v>
      </c>
      <c r="BS585">
        <v>25.217025</v>
      </c>
      <c r="BT585">
        <v>25.01654285714286</v>
      </c>
      <c r="BU585">
        <v>999.9000000000002</v>
      </c>
      <c r="BV585">
        <v>0</v>
      </c>
      <c r="BW585">
        <v>0</v>
      </c>
      <c r="BX585">
        <v>10004.49428571429</v>
      </c>
      <c r="BY585">
        <v>0</v>
      </c>
      <c r="BZ585">
        <v>94.00818928571428</v>
      </c>
      <c r="CA585">
        <v>-37.38175714285715</v>
      </c>
      <c r="CB585">
        <v>1096.523214285714</v>
      </c>
      <c r="CC585">
        <v>1132.934285714286</v>
      </c>
      <c r="CD585">
        <v>1.385956785714286</v>
      </c>
      <c r="CE585">
        <v>1115.87</v>
      </c>
      <c r="CF585">
        <v>15.060725</v>
      </c>
      <c r="CG585">
        <v>1.604201071428571</v>
      </c>
      <c r="CH585">
        <v>1.469015</v>
      </c>
      <c r="CI585">
        <v>13.99920357142857</v>
      </c>
      <c r="CJ585">
        <v>12.64941071428571</v>
      </c>
      <c r="CK585">
        <v>1599.993571428571</v>
      </c>
      <c r="CL585">
        <v>0.69202</v>
      </c>
      <c r="CM585">
        <v>0.30798</v>
      </c>
      <c r="CN585">
        <v>0</v>
      </c>
      <c r="CO585">
        <v>2.081028571428571</v>
      </c>
      <c r="CP585">
        <v>0</v>
      </c>
      <c r="CQ585">
        <v>8842.325714285713</v>
      </c>
      <c r="CR585">
        <v>13790.21785714286</v>
      </c>
      <c r="CS585">
        <v>37.41928571428571</v>
      </c>
      <c r="CT585">
        <v>38.63385714285715</v>
      </c>
      <c r="CU585">
        <v>37.95724999999999</v>
      </c>
      <c r="CV585">
        <v>37</v>
      </c>
      <c r="CW585">
        <v>36.812</v>
      </c>
      <c r="CX585">
        <v>1107.227857142857</v>
      </c>
      <c r="CY585">
        <v>492.7657142857144</v>
      </c>
      <c r="CZ585">
        <v>0</v>
      </c>
      <c r="DA585">
        <v>1728496286.2</v>
      </c>
      <c r="DB585">
        <v>0</v>
      </c>
      <c r="DC585">
        <v>1728490956.5</v>
      </c>
      <c r="DD585" t="s">
        <v>362</v>
      </c>
      <c r="DE585">
        <v>1728490952.5</v>
      </c>
      <c r="DF585">
        <v>1728490956.5</v>
      </c>
      <c r="DG585">
        <v>1</v>
      </c>
      <c r="DH585">
        <v>-0.065</v>
      </c>
      <c r="DI585">
        <v>-0.008</v>
      </c>
      <c r="DJ585">
        <v>-3.246</v>
      </c>
      <c r="DK585">
        <v>-0.091</v>
      </c>
      <c r="DL585">
        <v>52</v>
      </c>
      <c r="DM585">
        <v>15</v>
      </c>
      <c r="DN585">
        <v>0.25</v>
      </c>
      <c r="DO585">
        <v>0.13</v>
      </c>
      <c r="DP585">
        <v>-37.36499024390244</v>
      </c>
      <c r="DQ585">
        <v>-0.4574885017421731</v>
      </c>
      <c r="DR585">
        <v>0.09196998132974736</v>
      </c>
      <c r="DS585">
        <v>0</v>
      </c>
      <c r="DT585">
        <v>1.395451707317073</v>
      </c>
      <c r="DU585">
        <v>-0.2206484320557462</v>
      </c>
      <c r="DV585">
        <v>0.0219804922271655</v>
      </c>
      <c r="DW585">
        <v>0</v>
      </c>
      <c r="DX585">
        <v>0</v>
      </c>
      <c r="DY585">
        <v>2</v>
      </c>
      <c r="DZ585" t="s">
        <v>386</v>
      </c>
      <c r="EA585">
        <v>3.22948</v>
      </c>
      <c r="EB585">
        <v>2.70447</v>
      </c>
      <c r="EC585">
        <v>0.197893</v>
      </c>
      <c r="ED585">
        <v>0.201454</v>
      </c>
      <c r="EE585">
        <v>0.0851587</v>
      </c>
      <c r="EF585">
        <v>0.08014259999999999</v>
      </c>
      <c r="EG585">
        <v>26271.6</v>
      </c>
      <c r="EH585">
        <v>25459.4</v>
      </c>
      <c r="EI585">
        <v>31377.5</v>
      </c>
      <c r="EJ585">
        <v>30236.5</v>
      </c>
      <c r="EK585">
        <v>38456.5</v>
      </c>
      <c r="EL585">
        <v>36781.4</v>
      </c>
      <c r="EM585">
        <v>43978.4</v>
      </c>
      <c r="EN585">
        <v>42221.2</v>
      </c>
      <c r="EO585">
        <v>2.1037</v>
      </c>
      <c r="EP585">
        <v>1.82698</v>
      </c>
      <c r="EQ585">
        <v>0.0145137</v>
      </c>
      <c r="ER585">
        <v>0</v>
      </c>
      <c r="ES585">
        <v>24.7845</v>
      </c>
      <c r="ET585">
        <v>999.9</v>
      </c>
      <c r="EU585">
        <v>70.09999999999999</v>
      </c>
      <c r="EV585">
        <v>26.8</v>
      </c>
      <c r="EW585">
        <v>25.4216</v>
      </c>
      <c r="EX585">
        <v>61.13</v>
      </c>
      <c r="EY585">
        <v>24.5152</v>
      </c>
      <c r="EZ585">
        <v>1</v>
      </c>
      <c r="FA585">
        <v>0.0978557</v>
      </c>
      <c r="FB585">
        <v>2.52251</v>
      </c>
      <c r="FC585">
        <v>20.1805</v>
      </c>
      <c r="FD585">
        <v>5.21714</v>
      </c>
      <c r="FE585">
        <v>11.998</v>
      </c>
      <c r="FF585">
        <v>4.96375</v>
      </c>
      <c r="FG585">
        <v>3.29583</v>
      </c>
      <c r="FH585">
        <v>9999</v>
      </c>
      <c r="FI585">
        <v>9999</v>
      </c>
      <c r="FJ585">
        <v>9999</v>
      </c>
      <c r="FK585">
        <v>149.5</v>
      </c>
      <c r="FL585">
        <v>4.97097</v>
      </c>
      <c r="FM585">
        <v>1.86772</v>
      </c>
      <c r="FN585">
        <v>1.85912</v>
      </c>
      <c r="FO585">
        <v>1.86523</v>
      </c>
      <c r="FP585">
        <v>1.8631</v>
      </c>
      <c r="FQ585">
        <v>1.86447</v>
      </c>
      <c r="FR585">
        <v>1.85989</v>
      </c>
      <c r="FS585">
        <v>1.86403</v>
      </c>
      <c r="FT585">
        <v>0</v>
      </c>
      <c r="FU585">
        <v>0</v>
      </c>
      <c r="FV585">
        <v>0</v>
      </c>
      <c r="FW585">
        <v>0</v>
      </c>
      <c r="FX585" t="s">
        <v>364</v>
      </c>
      <c r="FY585" t="s">
        <v>365</v>
      </c>
      <c r="FZ585" t="s">
        <v>366</v>
      </c>
      <c r="GA585" t="s">
        <v>366</v>
      </c>
      <c r="GB585" t="s">
        <v>366</v>
      </c>
      <c r="GC585" t="s">
        <v>366</v>
      </c>
      <c r="GD585">
        <v>0</v>
      </c>
      <c r="GE585">
        <v>100</v>
      </c>
      <c r="GF585">
        <v>100</v>
      </c>
      <c r="GG585">
        <v>-10.02</v>
      </c>
      <c r="GH585">
        <v>-0.09030000000000001</v>
      </c>
      <c r="GI585">
        <v>-2.868309889394353</v>
      </c>
      <c r="GJ585">
        <v>-0.006773961979547998</v>
      </c>
      <c r="GK585">
        <v>-8.296070481250098E-08</v>
      </c>
      <c r="GL585">
        <v>3.322967193956903E-10</v>
      </c>
      <c r="GM585">
        <v>-0.07871069313407227</v>
      </c>
      <c r="GN585">
        <v>-0.00208336341840114</v>
      </c>
      <c r="GO585">
        <v>8.801746095907445E-05</v>
      </c>
      <c r="GP585">
        <v>-2.677693255255651E-07</v>
      </c>
      <c r="GQ585">
        <v>3</v>
      </c>
      <c r="GR585">
        <v>2052</v>
      </c>
      <c r="GS585">
        <v>2</v>
      </c>
      <c r="GT585">
        <v>18</v>
      </c>
      <c r="GU585">
        <v>87.90000000000001</v>
      </c>
      <c r="GV585">
        <v>87.90000000000001</v>
      </c>
      <c r="GW585">
        <v>2.52075</v>
      </c>
      <c r="GX585">
        <v>2.37671</v>
      </c>
      <c r="GY585">
        <v>1.44775</v>
      </c>
      <c r="GZ585">
        <v>2.32178</v>
      </c>
      <c r="HA585">
        <v>1.55151</v>
      </c>
      <c r="HB585">
        <v>2.37183</v>
      </c>
      <c r="HC585">
        <v>32.7535</v>
      </c>
      <c r="HD585">
        <v>14.1233</v>
      </c>
      <c r="HE585">
        <v>18</v>
      </c>
      <c r="HF585">
        <v>596.72</v>
      </c>
      <c r="HG585">
        <v>422.142</v>
      </c>
      <c r="HH585">
        <v>21.2237</v>
      </c>
      <c r="HI585">
        <v>28.1845</v>
      </c>
      <c r="HJ585">
        <v>30.0011</v>
      </c>
      <c r="HK585">
        <v>28.121</v>
      </c>
      <c r="HL585">
        <v>28.0499</v>
      </c>
      <c r="HM585">
        <v>50.4868</v>
      </c>
      <c r="HN585">
        <v>47.9634</v>
      </c>
      <c r="HO585">
        <v>0</v>
      </c>
      <c r="HP585">
        <v>21.1894</v>
      </c>
      <c r="HQ585">
        <v>1148.41</v>
      </c>
      <c r="HR585">
        <v>15.1612</v>
      </c>
      <c r="HS585">
        <v>99.5801</v>
      </c>
      <c r="HT585">
        <v>100.889</v>
      </c>
    </row>
    <row r="586" spans="1:228">
      <c r="A586">
        <v>570</v>
      </c>
      <c r="B586">
        <v>1728496234.1</v>
      </c>
      <c r="C586">
        <v>5296.599999904633</v>
      </c>
      <c r="D586" t="s">
        <v>1511</v>
      </c>
      <c r="E586" t="s">
        <v>1512</v>
      </c>
      <c r="F586">
        <v>5</v>
      </c>
      <c r="G586" t="s">
        <v>357</v>
      </c>
      <c r="H586" t="s">
        <v>1090</v>
      </c>
      <c r="I586" t="s">
        <v>359</v>
      </c>
      <c r="J586" t="s">
        <v>1330</v>
      </c>
      <c r="K586">
        <v>1728496226.6</v>
      </c>
      <c r="L586">
        <f>(M586)/1000</f>
        <v>0</v>
      </c>
      <c r="M586">
        <f>IF(BH586, AP586, AJ586)</f>
        <v>0</v>
      </c>
      <c r="N586">
        <f>IF(BH586, AK586, AI586)</f>
        <v>0</v>
      </c>
      <c r="O586">
        <f>BJ586 - IF(AW586&gt;1, N586*BD586*100.0/(AY586), 0)</f>
        <v>0</v>
      </c>
      <c r="P586">
        <f>((V586-L586/2)*O586-N586)/(V586+L586/2)</f>
        <v>0</v>
      </c>
      <c r="Q586">
        <f>P586*(BQ586+BR586)/1000.0</f>
        <v>0</v>
      </c>
      <c r="R586">
        <f>(BJ586 - IF(AW586&gt;1, N586*BD586*100.0/(AY586), 0))*(BQ586+BR586)/1000.0</f>
        <v>0</v>
      </c>
      <c r="S586">
        <f>2.0/((1/U586-1/T586)+SIGN(U586)*SQRT((1/U586-1/T586)*(1/U586-1/T586) + 4*BE586/((BE586+1)*(BE586+1))*(2*1/U586*1/T586-1/T586*1/T586)))</f>
        <v>0</v>
      </c>
      <c r="T586">
        <f>IF(LEFT(BF586,1)&lt;&gt;"0",IF(LEFT(BF586,1)="1",3.0,BG586),$D$5+$E$5*(BX586*BQ586/($K$5*1000))+$F$5*(BX586*BQ586/($K$5*1000))*MAX(MIN(BD586,$J$5),$I$5)*MAX(MIN(BD586,$J$5),$I$5)+$G$5*MAX(MIN(BD586,$J$5),$I$5)*(BX586*BQ586/($K$5*1000))+$H$5*(BX586*BQ586/($K$5*1000))*(BX586*BQ586/($K$5*1000)))</f>
        <v>0</v>
      </c>
      <c r="U586">
        <f>L586*(1000-(1000*0.61365*exp(17.502*Y586/(240.97+Y586))/(BQ586+BR586)+BL586)/2)/(1000*0.61365*exp(17.502*Y586/(240.97+Y586))/(BQ586+BR586)-BL586)</f>
        <v>0</v>
      </c>
      <c r="V586">
        <f>1/((BE586+1)/(S586/1.6)+1/(T586/1.37)) + BE586/((BE586+1)/(S586/1.6) + BE586/(T586/1.37))</f>
        <v>0</v>
      </c>
      <c r="W586">
        <f>(AZ586*BC586)</f>
        <v>0</v>
      </c>
      <c r="X586">
        <f>(BS586+(W586+2*0.95*5.67E-8*(((BS586+$B$7)+273)^4-(BS586+273)^4)-44100*L586)/(1.84*29.3*T586+8*0.95*5.67E-8*(BS586+273)^3))</f>
        <v>0</v>
      </c>
      <c r="Y586">
        <f>($C$7*BT586+$D$7*BU586+$E$7*X586)</f>
        <v>0</v>
      </c>
      <c r="Z586">
        <f>0.61365*exp(17.502*Y586/(240.97+Y586))</f>
        <v>0</v>
      </c>
      <c r="AA586">
        <f>(AB586/AC586*100)</f>
        <v>0</v>
      </c>
      <c r="AB586">
        <f>BL586*(BQ586+BR586)/1000</f>
        <v>0</v>
      </c>
      <c r="AC586">
        <f>0.61365*exp(17.502*BS586/(240.97+BS586))</f>
        <v>0</v>
      </c>
      <c r="AD586">
        <f>(Z586-BL586*(BQ586+BR586)/1000)</f>
        <v>0</v>
      </c>
      <c r="AE586">
        <f>(-L586*44100)</f>
        <v>0</v>
      </c>
      <c r="AF586">
        <f>2*29.3*T586*0.92*(BS586-Y586)</f>
        <v>0</v>
      </c>
      <c r="AG586">
        <f>2*0.95*5.67E-8*(((BS586+$B$7)+273)^4-(Y586+273)^4)</f>
        <v>0</v>
      </c>
      <c r="AH586">
        <f>W586+AG586+AE586+AF586</f>
        <v>0</v>
      </c>
      <c r="AI586">
        <f>BP586*AW586*(BK586-BJ586*(1000-AW586*BM586)/(1000-AW586*BL586))/(100*BD586)</f>
        <v>0</v>
      </c>
      <c r="AJ586">
        <f>1000*BP586*AW586*(BL586-BM586)/(100*BD586*(1000-AW586*BL586))</f>
        <v>0</v>
      </c>
      <c r="AK586">
        <f>(AL586 - AM586 - BQ586*1E3/(8.314*(BS586+273.15)) * AO586/BP586 * AN586) * BP586/(100*BD586) * (1000 - BM586)/1000</f>
        <v>0</v>
      </c>
      <c r="AL586">
        <v>1159.304596517135</v>
      </c>
      <c r="AM586">
        <v>1127.914</v>
      </c>
      <c r="AN586">
        <v>2.570102703690528</v>
      </c>
      <c r="AO586">
        <v>66.78338051299083</v>
      </c>
      <c r="AP586">
        <f>(AR586 - AQ586 + BQ586*1E3/(8.314*(BS586+273.15)) * AT586/BP586 * AS586) * BP586/(100*BD586) * 1000/(1000 - AR586)</f>
        <v>0</v>
      </c>
      <c r="AQ586">
        <v>15.07339306849033</v>
      </c>
      <c r="AR586">
        <v>16.41262606060605</v>
      </c>
      <c r="AS586">
        <v>-6.727145036527531E-05</v>
      </c>
      <c r="AT586">
        <v>79.57190489218569</v>
      </c>
      <c r="AU586">
        <v>0</v>
      </c>
      <c r="AV586">
        <v>0</v>
      </c>
      <c r="AW586">
        <f>IF(AU586*$H$13&gt;=AY586,1.0,(AY586/(AY586-AU586*$H$13)))</f>
        <v>0</v>
      </c>
      <c r="AX586">
        <f>(AW586-1)*100</f>
        <v>0</v>
      </c>
      <c r="AY586">
        <f>MAX(0,($B$13+$C$13*BX586)/(1+$D$13*BX586)*BQ586/(BS586+273)*$E$13)</f>
        <v>0</v>
      </c>
      <c r="AZ586">
        <f>$B$11*BY586+$C$11*BZ586+$F$11*CK586*(1-CN586)</f>
        <v>0</v>
      </c>
      <c r="BA586">
        <f>AZ586*BB586</f>
        <v>0</v>
      </c>
      <c r="BB586">
        <f>($B$11*$D$9+$C$11*$D$9+$F$11*((CX586+CP586)/MAX(CX586+CP586+CY586, 0.1)*$I$9+CY586/MAX(CX586+CP586+CY586, 0.1)*$J$9))/($B$11+$C$11+$F$11)</f>
        <v>0</v>
      </c>
      <c r="BC586">
        <f>($B$11*$K$9+$C$11*$K$9+$F$11*((CX586+CP586)/MAX(CX586+CP586+CY586, 0.1)*$P$9+CY586/MAX(CX586+CP586+CY586, 0.1)*$Q$9))/($B$11+$C$11+$F$11)</f>
        <v>0</v>
      </c>
      <c r="BD586">
        <v>6</v>
      </c>
      <c r="BE586">
        <v>0.5</v>
      </c>
      <c r="BF586" t="s">
        <v>361</v>
      </c>
      <c r="BG586">
        <v>2</v>
      </c>
      <c r="BH586" t="b">
        <v>1</v>
      </c>
      <c r="BI586">
        <v>1728496226.6</v>
      </c>
      <c r="BJ586">
        <v>1091.784444444444</v>
      </c>
      <c r="BK586">
        <v>1129.149259259259</v>
      </c>
      <c r="BL586">
        <v>16.43225555555556</v>
      </c>
      <c r="BM586">
        <v>15.06853333333333</v>
      </c>
      <c r="BN586">
        <v>1101.772962962963</v>
      </c>
      <c r="BO586">
        <v>16.52258148148148</v>
      </c>
      <c r="BP586">
        <v>599.9938888888888</v>
      </c>
      <c r="BQ586">
        <v>97.53942962962965</v>
      </c>
      <c r="BR586">
        <v>0.09996701481481479</v>
      </c>
      <c r="BS586">
        <v>25.21774814814815</v>
      </c>
      <c r="BT586">
        <v>25.01723703703703</v>
      </c>
      <c r="BU586">
        <v>999.9000000000001</v>
      </c>
      <c r="BV586">
        <v>0</v>
      </c>
      <c r="BW586">
        <v>0</v>
      </c>
      <c r="BX586">
        <v>10003.87259259259</v>
      </c>
      <c r="BY586">
        <v>0</v>
      </c>
      <c r="BZ586">
        <v>93.89287037037037</v>
      </c>
      <c r="CA586">
        <v>-37.36518148148148</v>
      </c>
      <c r="CB586">
        <v>1110.025185185185</v>
      </c>
      <c r="CC586">
        <v>1146.426666666667</v>
      </c>
      <c r="CD586">
        <v>1.36373</v>
      </c>
      <c r="CE586">
        <v>1129.149259259259</v>
      </c>
      <c r="CF586">
        <v>15.06853333333333</v>
      </c>
      <c r="CG586">
        <v>1.602794814814815</v>
      </c>
      <c r="CH586">
        <v>1.469776666666667</v>
      </c>
      <c r="CI586">
        <v>13.98568518518518</v>
      </c>
      <c r="CJ586">
        <v>12.65731111111111</v>
      </c>
      <c r="CK586">
        <v>1599.991111111111</v>
      </c>
      <c r="CL586">
        <v>0.6920126666666666</v>
      </c>
      <c r="CM586">
        <v>0.3079873333333333</v>
      </c>
      <c r="CN586">
        <v>0</v>
      </c>
      <c r="CO586">
        <v>2.087744444444445</v>
      </c>
      <c r="CP586">
        <v>0</v>
      </c>
      <c r="CQ586">
        <v>8841.76</v>
      </c>
      <c r="CR586">
        <v>13790.16296296296</v>
      </c>
      <c r="CS586">
        <v>37.42551851851852</v>
      </c>
      <c r="CT586">
        <v>38.63418518518519</v>
      </c>
      <c r="CU586">
        <v>37.95566666666667</v>
      </c>
      <c r="CV586">
        <v>37</v>
      </c>
      <c r="CW586">
        <v>36.812</v>
      </c>
      <c r="CX586">
        <v>1107.214814814815</v>
      </c>
      <c r="CY586">
        <v>492.7762962962963</v>
      </c>
      <c r="CZ586">
        <v>0</v>
      </c>
      <c r="DA586">
        <v>1728496291</v>
      </c>
      <c r="DB586">
        <v>0</v>
      </c>
      <c r="DC586">
        <v>1728490956.5</v>
      </c>
      <c r="DD586" t="s">
        <v>362</v>
      </c>
      <c r="DE586">
        <v>1728490952.5</v>
      </c>
      <c r="DF586">
        <v>1728490956.5</v>
      </c>
      <c r="DG586">
        <v>1</v>
      </c>
      <c r="DH586">
        <v>-0.065</v>
      </c>
      <c r="DI586">
        <v>-0.008</v>
      </c>
      <c r="DJ586">
        <v>-3.246</v>
      </c>
      <c r="DK586">
        <v>-0.091</v>
      </c>
      <c r="DL586">
        <v>52</v>
      </c>
      <c r="DM586">
        <v>15</v>
      </c>
      <c r="DN586">
        <v>0.25</v>
      </c>
      <c r="DO586">
        <v>0.13</v>
      </c>
      <c r="DP586">
        <v>-37.35933414634147</v>
      </c>
      <c r="DQ586">
        <v>0.1480118466898424</v>
      </c>
      <c r="DR586">
        <v>0.08958991017273654</v>
      </c>
      <c r="DS586">
        <v>0</v>
      </c>
      <c r="DT586">
        <v>1.380454634146342</v>
      </c>
      <c r="DU586">
        <v>-0.2471230662020903</v>
      </c>
      <c r="DV586">
        <v>0.02442569679437091</v>
      </c>
      <c r="DW586">
        <v>0</v>
      </c>
      <c r="DX586">
        <v>0</v>
      </c>
      <c r="DY586">
        <v>2</v>
      </c>
      <c r="DZ586" t="s">
        <v>386</v>
      </c>
      <c r="EA586">
        <v>3.22946</v>
      </c>
      <c r="EB586">
        <v>2.70414</v>
      </c>
      <c r="EC586">
        <v>0.199319</v>
      </c>
      <c r="ED586">
        <v>0.202862</v>
      </c>
      <c r="EE586">
        <v>0.0851078</v>
      </c>
      <c r="EF586">
        <v>0.0802365</v>
      </c>
      <c r="EG586">
        <v>26224.9</v>
      </c>
      <c r="EH586">
        <v>25413.7</v>
      </c>
      <c r="EI586">
        <v>31377.5</v>
      </c>
      <c r="EJ586">
        <v>30235.6</v>
      </c>
      <c r="EK586">
        <v>38458.6</v>
      </c>
      <c r="EL586">
        <v>36776.6</v>
      </c>
      <c r="EM586">
        <v>43978.3</v>
      </c>
      <c r="EN586">
        <v>42220</v>
      </c>
      <c r="EO586">
        <v>2.1034</v>
      </c>
      <c r="EP586">
        <v>1.82733</v>
      </c>
      <c r="EQ586">
        <v>0.0138208</v>
      </c>
      <c r="ER586">
        <v>0</v>
      </c>
      <c r="ES586">
        <v>24.7787</v>
      </c>
      <c r="ET586">
        <v>999.9</v>
      </c>
      <c r="EU586">
        <v>70</v>
      </c>
      <c r="EV586">
        <v>26.8</v>
      </c>
      <c r="EW586">
        <v>25.385</v>
      </c>
      <c r="EX586">
        <v>60.9601</v>
      </c>
      <c r="EY586">
        <v>24.4391</v>
      </c>
      <c r="EZ586">
        <v>1</v>
      </c>
      <c r="FA586">
        <v>0.0984273</v>
      </c>
      <c r="FB586">
        <v>2.55641</v>
      </c>
      <c r="FC586">
        <v>20.18</v>
      </c>
      <c r="FD586">
        <v>5.21639</v>
      </c>
      <c r="FE586">
        <v>11.998</v>
      </c>
      <c r="FF586">
        <v>4.9633</v>
      </c>
      <c r="FG586">
        <v>3.29568</v>
      </c>
      <c r="FH586">
        <v>9999</v>
      </c>
      <c r="FI586">
        <v>9999</v>
      </c>
      <c r="FJ586">
        <v>9999</v>
      </c>
      <c r="FK586">
        <v>149.5</v>
      </c>
      <c r="FL586">
        <v>4.97096</v>
      </c>
      <c r="FM586">
        <v>1.86769</v>
      </c>
      <c r="FN586">
        <v>1.85913</v>
      </c>
      <c r="FO586">
        <v>1.86523</v>
      </c>
      <c r="FP586">
        <v>1.8631</v>
      </c>
      <c r="FQ586">
        <v>1.86447</v>
      </c>
      <c r="FR586">
        <v>1.85989</v>
      </c>
      <c r="FS586">
        <v>1.86403</v>
      </c>
      <c r="FT586">
        <v>0</v>
      </c>
      <c r="FU586">
        <v>0</v>
      </c>
      <c r="FV586">
        <v>0</v>
      </c>
      <c r="FW586">
        <v>0</v>
      </c>
      <c r="FX586" t="s">
        <v>364</v>
      </c>
      <c r="FY586" t="s">
        <v>365</v>
      </c>
      <c r="FZ586" t="s">
        <v>366</v>
      </c>
      <c r="GA586" t="s">
        <v>366</v>
      </c>
      <c r="GB586" t="s">
        <v>366</v>
      </c>
      <c r="GC586" t="s">
        <v>366</v>
      </c>
      <c r="GD586">
        <v>0</v>
      </c>
      <c r="GE586">
        <v>100</v>
      </c>
      <c r="GF586">
        <v>100</v>
      </c>
      <c r="GG586">
        <v>-10.1</v>
      </c>
      <c r="GH586">
        <v>-0.09030000000000001</v>
      </c>
      <c r="GI586">
        <v>-2.868309889394353</v>
      </c>
      <c r="GJ586">
        <v>-0.006773961979547998</v>
      </c>
      <c r="GK586">
        <v>-8.296070481250098E-08</v>
      </c>
      <c r="GL586">
        <v>3.322967193956903E-10</v>
      </c>
      <c r="GM586">
        <v>-0.07871069313407227</v>
      </c>
      <c r="GN586">
        <v>-0.00208336341840114</v>
      </c>
      <c r="GO586">
        <v>8.801746095907445E-05</v>
      </c>
      <c r="GP586">
        <v>-2.677693255255651E-07</v>
      </c>
      <c r="GQ586">
        <v>3</v>
      </c>
      <c r="GR586">
        <v>2052</v>
      </c>
      <c r="GS586">
        <v>2</v>
      </c>
      <c r="GT586">
        <v>18</v>
      </c>
      <c r="GU586">
        <v>88</v>
      </c>
      <c r="GV586">
        <v>88</v>
      </c>
      <c r="GW586">
        <v>2.54517</v>
      </c>
      <c r="GX586">
        <v>2.37305</v>
      </c>
      <c r="GY586">
        <v>1.44775</v>
      </c>
      <c r="GZ586">
        <v>2.32178</v>
      </c>
      <c r="HA586">
        <v>1.55151</v>
      </c>
      <c r="HB586">
        <v>2.33521</v>
      </c>
      <c r="HC586">
        <v>32.7758</v>
      </c>
      <c r="HD586">
        <v>14.1233</v>
      </c>
      <c r="HE586">
        <v>18</v>
      </c>
      <c r="HF586">
        <v>596.568</v>
      </c>
      <c r="HG586">
        <v>422.385</v>
      </c>
      <c r="HH586">
        <v>21.1909</v>
      </c>
      <c r="HI586">
        <v>28.1905</v>
      </c>
      <c r="HJ586">
        <v>30.0007</v>
      </c>
      <c r="HK586">
        <v>28.127</v>
      </c>
      <c r="HL586">
        <v>28.0553</v>
      </c>
      <c r="HM586">
        <v>50.9689</v>
      </c>
      <c r="HN586">
        <v>47.6815</v>
      </c>
      <c r="HO586">
        <v>0</v>
      </c>
      <c r="HP586">
        <v>21.1684</v>
      </c>
      <c r="HQ586">
        <v>1163.46</v>
      </c>
      <c r="HR586">
        <v>15.198</v>
      </c>
      <c r="HS586">
        <v>99.58</v>
      </c>
      <c r="HT586">
        <v>100.886</v>
      </c>
    </row>
    <row r="587" spans="1:228">
      <c r="A587">
        <v>571</v>
      </c>
      <c r="B587">
        <v>1728496239.1</v>
      </c>
      <c r="C587">
        <v>5301.599999904633</v>
      </c>
      <c r="D587" t="s">
        <v>1513</v>
      </c>
      <c r="E587" t="s">
        <v>1514</v>
      </c>
      <c r="F587">
        <v>5</v>
      </c>
      <c r="G587" t="s">
        <v>357</v>
      </c>
      <c r="H587" t="s">
        <v>1090</v>
      </c>
      <c r="I587" t="s">
        <v>359</v>
      </c>
      <c r="J587" t="s">
        <v>1330</v>
      </c>
      <c r="K587">
        <v>1728496231.314285</v>
      </c>
      <c r="L587">
        <f>(M587)/1000</f>
        <v>0</v>
      </c>
      <c r="M587">
        <f>IF(BH587, AP587, AJ587)</f>
        <v>0</v>
      </c>
      <c r="N587">
        <f>IF(BH587, AK587, AI587)</f>
        <v>0</v>
      </c>
      <c r="O587">
        <f>BJ587 - IF(AW587&gt;1, N587*BD587*100.0/(AY587), 0)</f>
        <v>0</v>
      </c>
      <c r="P587">
        <f>((V587-L587/2)*O587-N587)/(V587+L587/2)</f>
        <v>0</v>
      </c>
      <c r="Q587">
        <f>P587*(BQ587+BR587)/1000.0</f>
        <v>0</v>
      </c>
      <c r="R587">
        <f>(BJ587 - IF(AW587&gt;1, N587*BD587*100.0/(AY587), 0))*(BQ587+BR587)/1000.0</f>
        <v>0</v>
      </c>
      <c r="S587">
        <f>2.0/((1/U587-1/T587)+SIGN(U587)*SQRT((1/U587-1/T587)*(1/U587-1/T587) + 4*BE587/((BE587+1)*(BE587+1))*(2*1/U587*1/T587-1/T587*1/T587)))</f>
        <v>0</v>
      </c>
      <c r="T587">
        <f>IF(LEFT(BF587,1)&lt;&gt;"0",IF(LEFT(BF587,1)="1",3.0,BG587),$D$5+$E$5*(BX587*BQ587/($K$5*1000))+$F$5*(BX587*BQ587/($K$5*1000))*MAX(MIN(BD587,$J$5),$I$5)*MAX(MIN(BD587,$J$5),$I$5)+$G$5*MAX(MIN(BD587,$J$5),$I$5)*(BX587*BQ587/($K$5*1000))+$H$5*(BX587*BQ587/($K$5*1000))*(BX587*BQ587/($K$5*1000)))</f>
        <v>0</v>
      </c>
      <c r="U587">
        <f>L587*(1000-(1000*0.61365*exp(17.502*Y587/(240.97+Y587))/(BQ587+BR587)+BL587)/2)/(1000*0.61365*exp(17.502*Y587/(240.97+Y587))/(BQ587+BR587)-BL587)</f>
        <v>0</v>
      </c>
      <c r="V587">
        <f>1/((BE587+1)/(S587/1.6)+1/(T587/1.37)) + BE587/((BE587+1)/(S587/1.6) + BE587/(T587/1.37))</f>
        <v>0</v>
      </c>
      <c r="W587">
        <f>(AZ587*BC587)</f>
        <v>0</v>
      </c>
      <c r="X587">
        <f>(BS587+(W587+2*0.95*5.67E-8*(((BS587+$B$7)+273)^4-(BS587+273)^4)-44100*L587)/(1.84*29.3*T587+8*0.95*5.67E-8*(BS587+273)^3))</f>
        <v>0</v>
      </c>
      <c r="Y587">
        <f>($C$7*BT587+$D$7*BU587+$E$7*X587)</f>
        <v>0</v>
      </c>
      <c r="Z587">
        <f>0.61365*exp(17.502*Y587/(240.97+Y587))</f>
        <v>0</v>
      </c>
      <c r="AA587">
        <f>(AB587/AC587*100)</f>
        <v>0</v>
      </c>
      <c r="AB587">
        <f>BL587*(BQ587+BR587)/1000</f>
        <v>0</v>
      </c>
      <c r="AC587">
        <f>0.61365*exp(17.502*BS587/(240.97+BS587))</f>
        <v>0</v>
      </c>
      <c r="AD587">
        <f>(Z587-BL587*(BQ587+BR587)/1000)</f>
        <v>0</v>
      </c>
      <c r="AE587">
        <f>(-L587*44100)</f>
        <v>0</v>
      </c>
      <c r="AF587">
        <f>2*29.3*T587*0.92*(BS587-Y587)</f>
        <v>0</v>
      </c>
      <c r="AG587">
        <f>2*0.95*5.67E-8*(((BS587+$B$7)+273)^4-(Y587+273)^4)</f>
        <v>0</v>
      </c>
      <c r="AH587">
        <f>W587+AG587+AE587+AF587</f>
        <v>0</v>
      </c>
      <c r="AI587">
        <f>BP587*AW587*(BK587-BJ587*(1000-AW587*BM587)/(1000-AW587*BL587))/(100*BD587)</f>
        <v>0</v>
      </c>
      <c r="AJ587">
        <f>1000*BP587*AW587*(BL587-BM587)/(100*BD587*(1000-AW587*BL587))</f>
        <v>0</v>
      </c>
      <c r="AK587">
        <f>(AL587 - AM587 - BQ587*1E3/(8.314*(BS587+273.15)) * AO587/BP587 * AN587) * BP587/(100*BD587) * (1000 - BM587)/1000</f>
        <v>0</v>
      </c>
      <c r="AL587">
        <v>1172.203765547155</v>
      </c>
      <c r="AM587">
        <v>1140.689393939394</v>
      </c>
      <c r="AN587">
        <v>2.560317738067177</v>
      </c>
      <c r="AO587">
        <v>66.78338051299083</v>
      </c>
      <c r="AP587">
        <f>(AR587 - AQ587 + BQ587*1E3/(8.314*(BS587+273.15)) * AT587/BP587 * AS587) * BP587/(100*BD587) * 1000/(1000 - AR587)</f>
        <v>0</v>
      </c>
      <c r="AQ587">
        <v>15.12254454322336</v>
      </c>
      <c r="AR587">
        <v>16.41262727272727</v>
      </c>
      <c r="AS587">
        <v>-1.177304603088439E-05</v>
      </c>
      <c r="AT587">
        <v>79.57190489218569</v>
      </c>
      <c r="AU587">
        <v>0</v>
      </c>
      <c r="AV587">
        <v>0</v>
      </c>
      <c r="AW587">
        <f>IF(AU587*$H$13&gt;=AY587,1.0,(AY587/(AY587-AU587*$H$13)))</f>
        <v>0</v>
      </c>
      <c r="AX587">
        <f>(AW587-1)*100</f>
        <v>0</v>
      </c>
      <c r="AY587">
        <f>MAX(0,($B$13+$C$13*BX587)/(1+$D$13*BX587)*BQ587/(BS587+273)*$E$13)</f>
        <v>0</v>
      </c>
      <c r="AZ587">
        <f>$B$11*BY587+$C$11*BZ587+$F$11*CK587*(1-CN587)</f>
        <v>0</v>
      </c>
      <c r="BA587">
        <f>AZ587*BB587</f>
        <v>0</v>
      </c>
      <c r="BB587">
        <f>($B$11*$D$9+$C$11*$D$9+$F$11*((CX587+CP587)/MAX(CX587+CP587+CY587, 0.1)*$I$9+CY587/MAX(CX587+CP587+CY587, 0.1)*$J$9))/($B$11+$C$11+$F$11)</f>
        <v>0</v>
      </c>
      <c r="BC587">
        <f>($B$11*$K$9+$C$11*$K$9+$F$11*((CX587+CP587)/MAX(CX587+CP587+CY587, 0.1)*$P$9+CY587/MAX(CX587+CP587+CY587, 0.1)*$Q$9))/($B$11+$C$11+$F$11)</f>
        <v>0</v>
      </c>
      <c r="BD587">
        <v>6</v>
      </c>
      <c r="BE587">
        <v>0.5</v>
      </c>
      <c r="BF587" t="s">
        <v>361</v>
      </c>
      <c r="BG587">
        <v>2</v>
      </c>
      <c r="BH587" t="b">
        <v>1</v>
      </c>
      <c r="BI587">
        <v>1728496231.314285</v>
      </c>
      <c r="BJ587">
        <v>1103.651785714286</v>
      </c>
      <c r="BK587">
        <v>1140.990714285714</v>
      </c>
      <c r="BL587">
        <v>16.42102142857143</v>
      </c>
      <c r="BM587">
        <v>15.08851071428571</v>
      </c>
      <c r="BN587">
        <v>1113.709285714285</v>
      </c>
      <c r="BO587">
        <v>16.51134642857143</v>
      </c>
      <c r="BP587">
        <v>599.9953571428571</v>
      </c>
      <c r="BQ587">
        <v>97.5394857142857</v>
      </c>
      <c r="BR587">
        <v>0.099936575</v>
      </c>
      <c r="BS587">
        <v>25.21656428571429</v>
      </c>
      <c r="BT587">
        <v>25.01756071428571</v>
      </c>
      <c r="BU587">
        <v>999.9000000000002</v>
      </c>
      <c r="BV587">
        <v>0</v>
      </c>
      <c r="BW587">
        <v>0</v>
      </c>
      <c r="BX587">
        <v>10010.33928571429</v>
      </c>
      <c r="BY587">
        <v>0</v>
      </c>
      <c r="BZ587">
        <v>93.00838928571429</v>
      </c>
      <c r="CA587">
        <v>-37.33898928571428</v>
      </c>
      <c r="CB587">
        <v>1122.0775</v>
      </c>
      <c r="CC587">
        <v>1158.4725</v>
      </c>
      <c r="CD587">
        <v>1.3325175</v>
      </c>
      <c r="CE587">
        <v>1140.990714285714</v>
      </c>
      <c r="CF587">
        <v>15.08851071428571</v>
      </c>
      <c r="CG587">
        <v>1.601699285714286</v>
      </c>
      <c r="CH587">
        <v>1.471726071428572</v>
      </c>
      <c r="CI587">
        <v>13.97515</v>
      </c>
      <c r="CJ587">
        <v>12.67751428571428</v>
      </c>
      <c r="CK587">
        <v>1600.008571428571</v>
      </c>
      <c r="CL587">
        <v>0.6920146428571429</v>
      </c>
      <c r="CM587">
        <v>0.3079853571428571</v>
      </c>
      <c r="CN587">
        <v>0</v>
      </c>
      <c r="CO587">
        <v>2.131285714285714</v>
      </c>
      <c r="CP587">
        <v>0</v>
      </c>
      <c r="CQ587">
        <v>8841.515357142856</v>
      </c>
      <c r="CR587">
        <v>13790.32857142857</v>
      </c>
      <c r="CS587">
        <v>37.42814285714286</v>
      </c>
      <c r="CT587">
        <v>38.63385714285715</v>
      </c>
      <c r="CU587">
        <v>37.9685</v>
      </c>
      <c r="CV587">
        <v>37</v>
      </c>
      <c r="CW587">
        <v>36.812</v>
      </c>
      <c r="CX587">
        <v>1107.231071428571</v>
      </c>
      <c r="CY587">
        <v>492.7775000000001</v>
      </c>
      <c r="CZ587">
        <v>0</v>
      </c>
      <c r="DA587">
        <v>1728496296.4</v>
      </c>
      <c r="DB587">
        <v>0</v>
      </c>
      <c r="DC587">
        <v>1728490956.5</v>
      </c>
      <c r="DD587" t="s">
        <v>362</v>
      </c>
      <c r="DE587">
        <v>1728490952.5</v>
      </c>
      <c r="DF587">
        <v>1728490956.5</v>
      </c>
      <c r="DG587">
        <v>1</v>
      </c>
      <c r="DH587">
        <v>-0.065</v>
      </c>
      <c r="DI587">
        <v>-0.008</v>
      </c>
      <c r="DJ587">
        <v>-3.246</v>
      </c>
      <c r="DK587">
        <v>-0.091</v>
      </c>
      <c r="DL587">
        <v>52</v>
      </c>
      <c r="DM587">
        <v>15</v>
      </c>
      <c r="DN587">
        <v>0.25</v>
      </c>
      <c r="DO587">
        <v>0.13</v>
      </c>
      <c r="DP587">
        <v>-37.35718048780488</v>
      </c>
      <c r="DQ587">
        <v>0.4456327526132045</v>
      </c>
      <c r="DR587">
        <v>0.08955565709007544</v>
      </c>
      <c r="DS587">
        <v>0</v>
      </c>
      <c r="DT587">
        <v>1.353212195121951</v>
      </c>
      <c r="DU587">
        <v>-0.3413086411149829</v>
      </c>
      <c r="DV587">
        <v>0.0349543433577529</v>
      </c>
      <c r="DW587">
        <v>0</v>
      </c>
      <c r="DX587">
        <v>0</v>
      </c>
      <c r="DY587">
        <v>2</v>
      </c>
      <c r="DZ587" t="s">
        <v>386</v>
      </c>
      <c r="EA587">
        <v>3.22963</v>
      </c>
      <c r="EB587">
        <v>2.70446</v>
      </c>
      <c r="EC587">
        <v>0.200738</v>
      </c>
      <c r="ED587">
        <v>0.204269</v>
      </c>
      <c r="EE587">
        <v>0.0851111</v>
      </c>
      <c r="EF587">
        <v>0.0804101</v>
      </c>
      <c r="EG587">
        <v>26178</v>
      </c>
      <c r="EH587">
        <v>25368.8</v>
      </c>
      <c r="EI587">
        <v>31377.1</v>
      </c>
      <c r="EJ587">
        <v>30235.5</v>
      </c>
      <c r="EK587">
        <v>38457.9</v>
      </c>
      <c r="EL587">
        <v>36769.3</v>
      </c>
      <c r="EM587">
        <v>43977.6</v>
      </c>
      <c r="EN587">
        <v>42219.5</v>
      </c>
      <c r="EO587">
        <v>2.10337</v>
      </c>
      <c r="EP587">
        <v>1.82677</v>
      </c>
      <c r="EQ587">
        <v>0.0155568</v>
      </c>
      <c r="ER587">
        <v>0</v>
      </c>
      <c r="ES587">
        <v>24.773</v>
      </c>
      <c r="ET587">
        <v>999.9</v>
      </c>
      <c r="EU587">
        <v>70</v>
      </c>
      <c r="EV587">
        <v>26.8</v>
      </c>
      <c r="EW587">
        <v>25.3852</v>
      </c>
      <c r="EX587">
        <v>61.0601</v>
      </c>
      <c r="EY587">
        <v>24.2228</v>
      </c>
      <c r="EZ587">
        <v>1</v>
      </c>
      <c r="FA587">
        <v>0.0988262</v>
      </c>
      <c r="FB587">
        <v>2.52553</v>
      </c>
      <c r="FC587">
        <v>20.1806</v>
      </c>
      <c r="FD587">
        <v>5.21654</v>
      </c>
      <c r="FE587">
        <v>11.998</v>
      </c>
      <c r="FF587">
        <v>4.96345</v>
      </c>
      <c r="FG587">
        <v>3.29565</v>
      </c>
      <c r="FH587">
        <v>9999</v>
      </c>
      <c r="FI587">
        <v>9999</v>
      </c>
      <c r="FJ587">
        <v>9999</v>
      </c>
      <c r="FK587">
        <v>149.5</v>
      </c>
      <c r="FL587">
        <v>4.97096</v>
      </c>
      <c r="FM587">
        <v>1.8677</v>
      </c>
      <c r="FN587">
        <v>1.85912</v>
      </c>
      <c r="FO587">
        <v>1.86523</v>
      </c>
      <c r="FP587">
        <v>1.8631</v>
      </c>
      <c r="FQ587">
        <v>1.86447</v>
      </c>
      <c r="FR587">
        <v>1.85989</v>
      </c>
      <c r="FS587">
        <v>1.86403</v>
      </c>
      <c r="FT587">
        <v>0</v>
      </c>
      <c r="FU587">
        <v>0</v>
      </c>
      <c r="FV587">
        <v>0</v>
      </c>
      <c r="FW587">
        <v>0</v>
      </c>
      <c r="FX587" t="s">
        <v>364</v>
      </c>
      <c r="FY587" t="s">
        <v>365</v>
      </c>
      <c r="FZ587" t="s">
        <v>366</v>
      </c>
      <c r="GA587" t="s">
        <v>366</v>
      </c>
      <c r="GB587" t="s">
        <v>366</v>
      </c>
      <c r="GC587" t="s">
        <v>366</v>
      </c>
      <c r="GD587">
        <v>0</v>
      </c>
      <c r="GE587">
        <v>100</v>
      </c>
      <c r="GF587">
        <v>100</v>
      </c>
      <c r="GG587">
        <v>-10.17</v>
      </c>
      <c r="GH587">
        <v>-0.09039999999999999</v>
      </c>
      <c r="GI587">
        <v>-2.868309889394353</v>
      </c>
      <c r="GJ587">
        <v>-0.006773961979547998</v>
      </c>
      <c r="GK587">
        <v>-8.296070481250098E-08</v>
      </c>
      <c r="GL587">
        <v>3.322967193956903E-10</v>
      </c>
      <c r="GM587">
        <v>-0.07871069313407227</v>
      </c>
      <c r="GN587">
        <v>-0.00208336341840114</v>
      </c>
      <c r="GO587">
        <v>8.801746095907445E-05</v>
      </c>
      <c r="GP587">
        <v>-2.677693255255651E-07</v>
      </c>
      <c r="GQ587">
        <v>3</v>
      </c>
      <c r="GR587">
        <v>2052</v>
      </c>
      <c r="GS587">
        <v>2</v>
      </c>
      <c r="GT587">
        <v>18</v>
      </c>
      <c r="GU587">
        <v>88.09999999999999</v>
      </c>
      <c r="GV587">
        <v>88</v>
      </c>
      <c r="GW587">
        <v>2.56714</v>
      </c>
      <c r="GX587">
        <v>2.37793</v>
      </c>
      <c r="GY587">
        <v>1.44897</v>
      </c>
      <c r="GZ587">
        <v>2.32178</v>
      </c>
      <c r="HA587">
        <v>1.55151</v>
      </c>
      <c r="HB587">
        <v>2.22656</v>
      </c>
      <c r="HC587">
        <v>32.7758</v>
      </c>
      <c r="HD587">
        <v>14.1145</v>
      </c>
      <c r="HE587">
        <v>18</v>
      </c>
      <c r="HF587">
        <v>596.61</v>
      </c>
      <c r="HG587">
        <v>422.107</v>
      </c>
      <c r="HH587">
        <v>21.1631</v>
      </c>
      <c r="HI587">
        <v>28.1953</v>
      </c>
      <c r="HJ587">
        <v>30.0006</v>
      </c>
      <c r="HK587">
        <v>28.1329</v>
      </c>
      <c r="HL587">
        <v>28.0612</v>
      </c>
      <c r="HM587">
        <v>51.3826</v>
      </c>
      <c r="HN587">
        <v>47.6815</v>
      </c>
      <c r="HO587">
        <v>0</v>
      </c>
      <c r="HP587">
        <v>21.1595</v>
      </c>
      <c r="HQ587">
        <v>1178.49</v>
      </c>
      <c r="HR587">
        <v>15.2207</v>
      </c>
      <c r="HS587">
        <v>99.57850000000001</v>
      </c>
      <c r="HT587">
        <v>100.885</v>
      </c>
    </row>
    <row r="588" spans="1:228">
      <c r="A588">
        <v>572</v>
      </c>
      <c r="B588">
        <v>1728496244.1</v>
      </c>
      <c r="C588">
        <v>5306.599999904633</v>
      </c>
      <c r="D588" t="s">
        <v>1515</v>
      </c>
      <c r="E588" t="s">
        <v>1516</v>
      </c>
      <c r="F588">
        <v>5</v>
      </c>
      <c r="G588" t="s">
        <v>357</v>
      </c>
      <c r="H588" t="s">
        <v>1090</v>
      </c>
      <c r="I588" t="s">
        <v>359</v>
      </c>
      <c r="J588" t="s">
        <v>1330</v>
      </c>
      <c r="K588">
        <v>1728496236.6</v>
      </c>
      <c r="L588">
        <f>(M588)/1000</f>
        <v>0</v>
      </c>
      <c r="M588">
        <f>IF(BH588, AP588, AJ588)</f>
        <v>0</v>
      </c>
      <c r="N588">
        <f>IF(BH588, AK588, AI588)</f>
        <v>0</v>
      </c>
      <c r="O588">
        <f>BJ588 - IF(AW588&gt;1, N588*BD588*100.0/(AY588), 0)</f>
        <v>0</v>
      </c>
      <c r="P588">
        <f>((V588-L588/2)*O588-N588)/(V588+L588/2)</f>
        <v>0</v>
      </c>
      <c r="Q588">
        <f>P588*(BQ588+BR588)/1000.0</f>
        <v>0</v>
      </c>
      <c r="R588">
        <f>(BJ588 - IF(AW588&gt;1, N588*BD588*100.0/(AY588), 0))*(BQ588+BR588)/1000.0</f>
        <v>0</v>
      </c>
      <c r="S588">
        <f>2.0/((1/U588-1/T588)+SIGN(U588)*SQRT((1/U588-1/T588)*(1/U588-1/T588) + 4*BE588/((BE588+1)*(BE588+1))*(2*1/U588*1/T588-1/T588*1/T588)))</f>
        <v>0</v>
      </c>
      <c r="T588">
        <f>IF(LEFT(BF588,1)&lt;&gt;"0",IF(LEFT(BF588,1)="1",3.0,BG588),$D$5+$E$5*(BX588*BQ588/($K$5*1000))+$F$5*(BX588*BQ588/($K$5*1000))*MAX(MIN(BD588,$J$5),$I$5)*MAX(MIN(BD588,$J$5),$I$5)+$G$5*MAX(MIN(BD588,$J$5),$I$5)*(BX588*BQ588/($K$5*1000))+$H$5*(BX588*BQ588/($K$5*1000))*(BX588*BQ588/($K$5*1000)))</f>
        <v>0</v>
      </c>
      <c r="U588">
        <f>L588*(1000-(1000*0.61365*exp(17.502*Y588/(240.97+Y588))/(BQ588+BR588)+BL588)/2)/(1000*0.61365*exp(17.502*Y588/(240.97+Y588))/(BQ588+BR588)-BL588)</f>
        <v>0</v>
      </c>
      <c r="V588">
        <f>1/((BE588+1)/(S588/1.6)+1/(T588/1.37)) + BE588/((BE588+1)/(S588/1.6) + BE588/(T588/1.37))</f>
        <v>0</v>
      </c>
      <c r="W588">
        <f>(AZ588*BC588)</f>
        <v>0</v>
      </c>
      <c r="X588">
        <f>(BS588+(W588+2*0.95*5.67E-8*(((BS588+$B$7)+273)^4-(BS588+273)^4)-44100*L588)/(1.84*29.3*T588+8*0.95*5.67E-8*(BS588+273)^3))</f>
        <v>0</v>
      </c>
      <c r="Y588">
        <f>($C$7*BT588+$D$7*BU588+$E$7*X588)</f>
        <v>0</v>
      </c>
      <c r="Z588">
        <f>0.61365*exp(17.502*Y588/(240.97+Y588))</f>
        <v>0</v>
      </c>
      <c r="AA588">
        <f>(AB588/AC588*100)</f>
        <v>0</v>
      </c>
      <c r="AB588">
        <f>BL588*(BQ588+BR588)/1000</f>
        <v>0</v>
      </c>
      <c r="AC588">
        <f>0.61365*exp(17.502*BS588/(240.97+BS588))</f>
        <v>0</v>
      </c>
      <c r="AD588">
        <f>(Z588-BL588*(BQ588+BR588)/1000)</f>
        <v>0</v>
      </c>
      <c r="AE588">
        <f>(-L588*44100)</f>
        <v>0</v>
      </c>
      <c r="AF588">
        <f>2*29.3*T588*0.92*(BS588-Y588)</f>
        <v>0</v>
      </c>
      <c r="AG588">
        <f>2*0.95*5.67E-8*(((BS588+$B$7)+273)^4-(Y588+273)^4)</f>
        <v>0</v>
      </c>
      <c r="AH588">
        <f>W588+AG588+AE588+AF588</f>
        <v>0</v>
      </c>
      <c r="AI588">
        <f>BP588*AW588*(BK588-BJ588*(1000-AW588*BM588)/(1000-AW588*BL588))/(100*BD588)</f>
        <v>0</v>
      </c>
      <c r="AJ588">
        <f>1000*BP588*AW588*(BL588-BM588)/(100*BD588*(1000-AW588*BL588))</f>
        <v>0</v>
      </c>
      <c r="AK588">
        <f>(AL588 - AM588 - BQ588*1E3/(8.314*(BS588+273.15)) * AO588/BP588 * AN588) * BP588/(100*BD588) * (1000 - BM588)/1000</f>
        <v>0</v>
      </c>
      <c r="AL588">
        <v>1184.920898228227</v>
      </c>
      <c r="AM588">
        <v>1153.429454545454</v>
      </c>
      <c r="AN588">
        <v>2.542830431681958</v>
      </c>
      <c r="AO588">
        <v>66.78338051299083</v>
      </c>
      <c r="AP588">
        <f>(AR588 - AQ588 + BQ588*1E3/(8.314*(BS588+273.15)) * AT588/BP588 * AS588) * BP588/(100*BD588) * 1000/(1000 - AR588)</f>
        <v>0</v>
      </c>
      <c r="AQ588">
        <v>15.14454711611547</v>
      </c>
      <c r="AR588">
        <v>16.41760242424242</v>
      </c>
      <c r="AS588">
        <v>3.333851533794466E-05</v>
      </c>
      <c r="AT588">
        <v>79.57190489218569</v>
      </c>
      <c r="AU588">
        <v>0</v>
      </c>
      <c r="AV588">
        <v>0</v>
      </c>
      <c r="AW588">
        <f>IF(AU588*$H$13&gt;=AY588,1.0,(AY588/(AY588-AU588*$H$13)))</f>
        <v>0</v>
      </c>
      <c r="AX588">
        <f>(AW588-1)*100</f>
        <v>0</v>
      </c>
      <c r="AY588">
        <f>MAX(0,($B$13+$C$13*BX588)/(1+$D$13*BX588)*BQ588/(BS588+273)*$E$13)</f>
        <v>0</v>
      </c>
      <c r="AZ588">
        <f>$B$11*BY588+$C$11*BZ588+$F$11*CK588*(1-CN588)</f>
        <v>0</v>
      </c>
      <c r="BA588">
        <f>AZ588*BB588</f>
        <v>0</v>
      </c>
      <c r="BB588">
        <f>($B$11*$D$9+$C$11*$D$9+$F$11*((CX588+CP588)/MAX(CX588+CP588+CY588, 0.1)*$I$9+CY588/MAX(CX588+CP588+CY588, 0.1)*$J$9))/($B$11+$C$11+$F$11)</f>
        <v>0</v>
      </c>
      <c r="BC588">
        <f>($B$11*$K$9+$C$11*$K$9+$F$11*((CX588+CP588)/MAX(CX588+CP588+CY588, 0.1)*$P$9+CY588/MAX(CX588+CP588+CY588, 0.1)*$Q$9))/($B$11+$C$11+$F$11)</f>
        <v>0</v>
      </c>
      <c r="BD588">
        <v>6</v>
      </c>
      <c r="BE588">
        <v>0.5</v>
      </c>
      <c r="BF588" t="s">
        <v>361</v>
      </c>
      <c r="BG588">
        <v>2</v>
      </c>
      <c r="BH588" t="b">
        <v>1</v>
      </c>
      <c r="BI588">
        <v>1728496236.6</v>
      </c>
      <c r="BJ588">
        <v>1116.921111111111</v>
      </c>
      <c r="BK588">
        <v>1154.22</v>
      </c>
      <c r="BL588">
        <v>16.4149037037037</v>
      </c>
      <c r="BM588">
        <v>15.11531851851852</v>
      </c>
      <c r="BN588">
        <v>1127.054814814815</v>
      </c>
      <c r="BO588">
        <v>16.50523333333333</v>
      </c>
      <c r="BP588">
        <v>599.9966296296296</v>
      </c>
      <c r="BQ588">
        <v>97.54027407407409</v>
      </c>
      <c r="BR588">
        <v>0.09995116666666667</v>
      </c>
      <c r="BS588">
        <v>25.21511111111111</v>
      </c>
      <c r="BT588">
        <v>25.01932962962963</v>
      </c>
      <c r="BU588">
        <v>999.9000000000001</v>
      </c>
      <c r="BV588">
        <v>0</v>
      </c>
      <c r="BW588">
        <v>0</v>
      </c>
      <c r="BX588">
        <v>10004.02333333333</v>
      </c>
      <c r="BY588">
        <v>0</v>
      </c>
      <c r="BZ588">
        <v>92.00554814814815</v>
      </c>
      <c r="CA588">
        <v>-37.29803703703704</v>
      </c>
      <c r="CB588">
        <v>1135.561481481481</v>
      </c>
      <c r="CC588">
        <v>1171.934814814815</v>
      </c>
      <c r="CD588">
        <v>1.299598888888889</v>
      </c>
      <c r="CE588">
        <v>1154.22</v>
      </c>
      <c r="CF588">
        <v>15.11531851851852</v>
      </c>
      <c r="CG588">
        <v>1.601115185185185</v>
      </c>
      <c r="CH588">
        <v>1.474352592592593</v>
      </c>
      <c r="CI588">
        <v>13.96953703703704</v>
      </c>
      <c r="CJ588">
        <v>12.7047</v>
      </c>
      <c r="CK588">
        <v>1600.001481481481</v>
      </c>
      <c r="CL588">
        <v>0.6920131111111111</v>
      </c>
      <c r="CM588">
        <v>0.3079868888888889</v>
      </c>
      <c r="CN588">
        <v>0</v>
      </c>
      <c r="CO588">
        <v>2.179655555555556</v>
      </c>
      <c r="CP588">
        <v>0</v>
      </c>
      <c r="CQ588">
        <v>8841.454444444445</v>
      </c>
      <c r="CR588">
        <v>13790.25925925926</v>
      </c>
      <c r="CS588">
        <v>37.4347037037037</v>
      </c>
      <c r="CT588">
        <v>38.64796296296296</v>
      </c>
      <c r="CU588">
        <v>37.98366666666666</v>
      </c>
      <c r="CV588">
        <v>37</v>
      </c>
      <c r="CW588">
        <v>36.812</v>
      </c>
      <c r="CX588">
        <v>1107.223703703704</v>
      </c>
      <c r="CY588">
        <v>492.7777777777778</v>
      </c>
      <c r="CZ588">
        <v>0</v>
      </c>
      <c r="DA588">
        <v>1728496301.2</v>
      </c>
      <c r="DB588">
        <v>0</v>
      </c>
      <c r="DC588">
        <v>1728490956.5</v>
      </c>
      <c r="DD588" t="s">
        <v>362</v>
      </c>
      <c r="DE588">
        <v>1728490952.5</v>
      </c>
      <c r="DF588">
        <v>1728490956.5</v>
      </c>
      <c r="DG588">
        <v>1</v>
      </c>
      <c r="DH588">
        <v>-0.065</v>
      </c>
      <c r="DI588">
        <v>-0.008</v>
      </c>
      <c r="DJ588">
        <v>-3.246</v>
      </c>
      <c r="DK588">
        <v>-0.091</v>
      </c>
      <c r="DL588">
        <v>52</v>
      </c>
      <c r="DM588">
        <v>15</v>
      </c>
      <c r="DN588">
        <v>0.25</v>
      </c>
      <c r="DO588">
        <v>0.13</v>
      </c>
      <c r="DP588">
        <v>-37.33000487804878</v>
      </c>
      <c r="DQ588">
        <v>0.3789972125435904</v>
      </c>
      <c r="DR588">
        <v>0.09098340763023491</v>
      </c>
      <c r="DS588">
        <v>0</v>
      </c>
      <c r="DT588">
        <v>1.318634634146341</v>
      </c>
      <c r="DU588">
        <v>-0.3935709407665496</v>
      </c>
      <c r="DV588">
        <v>0.03976175997831923</v>
      </c>
      <c r="DW588">
        <v>0</v>
      </c>
      <c r="DX588">
        <v>0</v>
      </c>
      <c r="DY588">
        <v>2</v>
      </c>
      <c r="DZ588" t="s">
        <v>386</v>
      </c>
      <c r="EA588">
        <v>3.22962</v>
      </c>
      <c r="EB588">
        <v>2.70448</v>
      </c>
      <c r="EC588">
        <v>0.202144</v>
      </c>
      <c r="ED588">
        <v>0.205623</v>
      </c>
      <c r="EE588">
        <v>0.0851262</v>
      </c>
      <c r="EF588">
        <v>0.08048089999999999</v>
      </c>
      <c r="EG588">
        <v>26131.8</v>
      </c>
      <c r="EH588">
        <v>25325.2</v>
      </c>
      <c r="EI588">
        <v>31377</v>
      </c>
      <c r="EJ588">
        <v>30235.1</v>
      </c>
      <c r="EK588">
        <v>38457.2</v>
      </c>
      <c r="EL588">
        <v>36766.4</v>
      </c>
      <c r="EM588">
        <v>43977.4</v>
      </c>
      <c r="EN588">
        <v>42219.5</v>
      </c>
      <c r="EO588">
        <v>2.1032</v>
      </c>
      <c r="EP588">
        <v>1.82722</v>
      </c>
      <c r="EQ588">
        <v>0.0157654</v>
      </c>
      <c r="ER588">
        <v>0</v>
      </c>
      <c r="ES588">
        <v>24.7678</v>
      </c>
      <c r="ET588">
        <v>999.9</v>
      </c>
      <c r="EU588">
        <v>70.09999999999999</v>
      </c>
      <c r="EV588">
        <v>26.9</v>
      </c>
      <c r="EW588">
        <v>25.5729</v>
      </c>
      <c r="EX588">
        <v>61.0101</v>
      </c>
      <c r="EY588">
        <v>24.1226</v>
      </c>
      <c r="EZ588">
        <v>1</v>
      </c>
      <c r="FA588">
        <v>0.0993064</v>
      </c>
      <c r="FB588">
        <v>2.55785</v>
      </c>
      <c r="FC588">
        <v>20.1803</v>
      </c>
      <c r="FD588">
        <v>5.21669</v>
      </c>
      <c r="FE588">
        <v>11.998</v>
      </c>
      <c r="FF588">
        <v>4.96415</v>
      </c>
      <c r="FG588">
        <v>3.29573</v>
      </c>
      <c r="FH588">
        <v>9999</v>
      </c>
      <c r="FI588">
        <v>9999</v>
      </c>
      <c r="FJ588">
        <v>9999</v>
      </c>
      <c r="FK588">
        <v>149.5</v>
      </c>
      <c r="FL588">
        <v>4.97095</v>
      </c>
      <c r="FM588">
        <v>1.8677</v>
      </c>
      <c r="FN588">
        <v>1.85911</v>
      </c>
      <c r="FO588">
        <v>1.86523</v>
      </c>
      <c r="FP588">
        <v>1.8631</v>
      </c>
      <c r="FQ588">
        <v>1.86447</v>
      </c>
      <c r="FR588">
        <v>1.8599</v>
      </c>
      <c r="FS588">
        <v>1.86403</v>
      </c>
      <c r="FT588">
        <v>0</v>
      </c>
      <c r="FU588">
        <v>0</v>
      </c>
      <c r="FV588">
        <v>0</v>
      </c>
      <c r="FW588">
        <v>0</v>
      </c>
      <c r="FX588" t="s">
        <v>364</v>
      </c>
      <c r="FY588" t="s">
        <v>365</v>
      </c>
      <c r="FZ588" t="s">
        <v>366</v>
      </c>
      <c r="GA588" t="s">
        <v>366</v>
      </c>
      <c r="GB588" t="s">
        <v>366</v>
      </c>
      <c r="GC588" t="s">
        <v>366</v>
      </c>
      <c r="GD588">
        <v>0</v>
      </c>
      <c r="GE588">
        <v>100</v>
      </c>
      <c r="GF588">
        <v>100</v>
      </c>
      <c r="GG588">
        <v>-10.24</v>
      </c>
      <c r="GH588">
        <v>-0.09039999999999999</v>
      </c>
      <c r="GI588">
        <v>-2.868309889394353</v>
      </c>
      <c r="GJ588">
        <v>-0.006773961979547998</v>
      </c>
      <c r="GK588">
        <v>-8.296070481250098E-08</v>
      </c>
      <c r="GL588">
        <v>3.322967193956903E-10</v>
      </c>
      <c r="GM588">
        <v>-0.07871069313407227</v>
      </c>
      <c r="GN588">
        <v>-0.00208336341840114</v>
      </c>
      <c r="GO588">
        <v>8.801746095907445E-05</v>
      </c>
      <c r="GP588">
        <v>-2.677693255255651E-07</v>
      </c>
      <c r="GQ588">
        <v>3</v>
      </c>
      <c r="GR588">
        <v>2052</v>
      </c>
      <c r="GS588">
        <v>2</v>
      </c>
      <c r="GT588">
        <v>18</v>
      </c>
      <c r="GU588">
        <v>88.2</v>
      </c>
      <c r="GV588">
        <v>88.09999999999999</v>
      </c>
      <c r="GW588">
        <v>2.58911</v>
      </c>
      <c r="GX588">
        <v>2.37793</v>
      </c>
      <c r="GY588">
        <v>1.44897</v>
      </c>
      <c r="GZ588">
        <v>2.32178</v>
      </c>
      <c r="HA588">
        <v>1.55151</v>
      </c>
      <c r="HB588">
        <v>2.24731</v>
      </c>
      <c r="HC588">
        <v>32.798</v>
      </c>
      <c r="HD588">
        <v>14.1145</v>
      </c>
      <c r="HE588">
        <v>18</v>
      </c>
      <c r="HF588">
        <v>596.545</v>
      </c>
      <c r="HG588">
        <v>422.413</v>
      </c>
      <c r="HH588">
        <v>21.1474</v>
      </c>
      <c r="HI588">
        <v>28.2005</v>
      </c>
      <c r="HJ588">
        <v>30.0006</v>
      </c>
      <c r="HK588">
        <v>28.1389</v>
      </c>
      <c r="HL588">
        <v>28.0671</v>
      </c>
      <c r="HM588">
        <v>51.8695</v>
      </c>
      <c r="HN588">
        <v>47.4074</v>
      </c>
      <c r="HO588">
        <v>0</v>
      </c>
      <c r="HP588">
        <v>21.1344</v>
      </c>
      <c r="HQ588">
        <v>1188.52</v>
      </c>
      <c r="HR588">
        <v>15.2509</v>
      </c>
      <c r="HS588">
        <v>99.5782</v>
      </c>
      <c r="HT588">
        <v>100.884</v>
      </c>
    </row>
    <row r="589" spans="1:228">
      <c r="A589">
        <v>573</v>
      </c>
      <c r="B589">
        <v>1728496249.1</v>
      </c>
      <c r="C589">
        <v>5311.599999904633</v>
      </c>
      <c r="D589" t="s">
        <v>1517</v>
      </c>
      <c r="E589" t="s">
        <v>1518</v>
      </c>
      <c r="F589">
        <v>5</v>
      </c>
      <c r="G589" t="s">
        <v>357</v>
      </c>
      <c r="H589" t="s">
        <v>1090</v>
      </c>
      <c r="I589" t="s">
        <v>359</v>
      </c>
      <c r="J589" t="s">
        <v>1330</v>
      </c>
      <c r="K589">
        <v>1728496241.314285</v>
      </c>
      <c r="L589">
        <f>(M589)/1000</f>
        <v>0</v>
      </c>
      <c r="M589">
        <f>IF(BH589, AP589, AJ589)</f>
        <v>0</v>
      </c>
      <c r="N589">
        <f>IF(BH589, AK589, AI589)</f>
        <v>0</v>
      </c>
      <c r="O589">
        <f>BJ589 - IF(AW589&gt;1, N589*BD589*100.0/(AY589), 0)</f>
        <v>0</v>
      </c>
      <c r="P589">
        <f>((V589-L589/2)*O589-N589)/(V589+L589/2)</f>
        <v>0</v>
      </c>
      <c r="Q589">
        <f>P589*(BQ589+BR589)/1000.0</f>
        <v>0</v>
      </c>
      <c r="R589">
        <f>(BJ589 - IF(AW589&gt;1, N589*BD589*100.0/(AY589), 0))*(BQ589+BR589)/1000.0</f>
        <v>0</v>
      </c>
      <c r="S589">
        <f>2.0/((1/U589-1/T589)+SIGN(U589)*SQRT((1/U589-1/T589)*(1/U589-1/T589) + 4*BE589/((BE589+1)*(BE589+1))*(2*1/U589*1/T589-1/T589*1/T589)))</f>
        <v>0</v>
      </c>
      <c r="T589">
        <f>IF(LEFT(BF589,1)&lt;&gt;"0",IF(LEFT(BF589,1)="1",3.0,BG589),$D$5+$E$5*(BX589*BQ589/($K$5*1000))+$F$5*(BX589*BQ589/($K$5*1000))*MAX(MIN(BD589,$J$5),$I$5)*MAX(MIN(BD589,$J$5),$I$5)+$G$5*MAX(MIN(BD589,$J$5),$I$5)*(BX589*BQ589/($K$5*1000))+$H$5*(BX589*BQ589/($K$5*1000))*(BX589*BQ589/($K$5*1000)))</f>
        <v>0</v>
      </c>
      <c r="U589">
        <f>L589*(1000-(1000*0.61365*exp(17.502*Y589/(240.97+Y589))/(BQ589+BR589)+BL589)/2)/(1000*0.61365*exp(17.502*Y589/(240.97+Y589))/(BQ589+BR589)-BL589)</f>
        <v>0</v>
      </c>
      <c r="V589">
        <f>1/((BE589+1)/(S589/1.6)+1/(T589/1.37)) + BE589/((BE589+1)/(S589/1.6) + BE589/(T589/1.37))</f>
        <v>0</v>
      </c>
      <c r="W589">
        <f>(AZ589*BC589)</f>
        <v>0</v>
      </c>
      <c r="X589">
        <f>(BS589+(W589+2*0.95*5.67E-8*(((BS589+$B$7)+273)^4-(BS589+273)^4)-44100*L589)/(1.84*29.3*T589+8*0.95*5.67E-8*(BS589+273)^3))</f>
        <v>0</v>
      </c>
      <c r="Y589">
        <f>($C$7*BT589+$D$7*BU589+$E$7*X589)</f>
        <v>0</v>
      </c>
      <c r="Z589">
        <f>0.61365*exp(17.502*Y589/(240.97+Y589))</f>
        <v>0</v>
      </c>
      <c r="AA589">
        <f>(AB589/AC589*100)</f>
        <v>0</v>
      </c>
      <c r="AB589">
        <f>BL589*(BQ589+BR589)/1000</f>
        <v>0</v>
      </c>
      <c r="AC589">
        <f>0.61365*exp(17.502*BS589/(240.97+BS589))</f>
        <v>0</v>
      </c>
      <c r="AD589">
        <f>(Z589-BL589*(BQ589+BR589)/1000)</f>
        <v>0</v>
      </c>
      <c r="AE589">
        <f>(-L589*44100)</f>
        <v>0</v>
      </c>
      <c r="AF589">
        <f>2*29.3*T589*0.92*(BS589-Y589)</f>
        <v>0</v>
      </c>
      <c r="AG589">
        <f>2*0.95*5.67E-8*(((BS589+$B$7)+273)^4-(Y589+273)^4)</f>
        <v>0</v>
      </c>
      <c r="AH589">
        <f>W589+AG589+AE589+AF589</f>
        <v>0</v>
      </c>
      <c r="AI589">
        <f>BP589*AW589*(BK589-BJ589*(1000-AW589*BM589)/(1000-AW589*BL589))/(100*BD589)</f>
        <v>0</v>
      </c>
      <c r="AJ589">
        <f>1000*BP589*AW589*(BL589-BM589)/(100*BD589*(1000-AW589*BL589))</f>
        <v>0</v>
      </c>
      <c r="AK589">
        <f>(AL589 - AM589 - BQ589*1E3/(8.314*(BS589+273.15)) * AO589/BP589 * AN589) * BP589/(100*BD589) * (1000 - BM589)/1000</f>
        <v>0</v>
      </c>
      <c r="AL589">
        <v>1197.590435864416</v>
      </c>
      <c r="AM589">
        <v>1166.121636363636</v>
      </c>
      <c r="AN589">
        <v>2.542697527263715</v>
      </c>
      <c r="AO589">
        <v>66.78338051299083</v>
      </c>
      <c r="AP589">
        <f>(AR589 - AQ589 + BQ589*1E3/(8.314*(BS589+273.15)) * AT589/BP589 * AS589) * BP589/(100*BD589) * 1000/(1000 - AR589)</f>
        <v>0</v>
      </c>
      <c r="AQ589">
        <v>15.20185903395784</v>
      </c>
      <c r="AR589">
        <v>16.42980484848484</v>
      </c>
      <c r="AS589">
        <v>3.028546240516798E-05</v>
      </c>
      <c r="AT589">
        <v>79.57190489218569</v>
      </c>
      <c r="AU589">
        <v>0</v>
      </c>
      <c r="AV589">
        <v>0</v>
      </c>
      <c r="AW589">
        <f>IF(AU589*$H$13&gt;=AY589,1.0,(AY589/(AY589-AU589*$H$13)))</f>
        <v>0</v>
      </c>
      <c r="AX589">
        <f>(AW589-1)*100</f>
        <v>0</v>
      </c>
      <c r="AY589">
        <f>MAX(0,($B$13+$C$13*BX589)/(1+$D$13*BX589)*BQ589/(BS589+273)*$E$13)</f>
        <v>0</v>
      </c>
      <c r="AZ589">
        <f>$B$11*BY589+$C$11*BZ589+$F$11*CK589*(1-CN589)</f>
        <v>0</v>
      </c>
      <c r="BA589">
        <f>AZ589*BB589</f>
        <v>0</v>
      </c>
      <c r="BB589">
        <f>($B$11*$D$9+$C$11*$D$9+$F$11*((CX589+CP589)/MAX(CX589+CP589+CY589, 0.1)*$I$9+CY589/MAX(CX589+CP589+CY589, 0.1)*$J$9))/($B$11+$C$11+$F$11)</f>
        <v>0</v>
      </c>
      <c r="BC589">
        <f>($B$11*$K$9+$C$11*$K$9+$F$11*((CX589+CP589)/MAX(CX589+CP589+CY589, 0.1)*$P$9+CY589/MAX(CX589+CP589+CY589, 0.1)*$Q$9))/($B$11+$C$11+$F$11)</f>
        <v>0</v>
      </c>
      <c r="BD589">
        <v>6</v>
      </c>
      <c r="BE589">
        <v>0.5</v>
      </c>
      <c r="BF589" t="s">
        <v>361</v>
      </c>
      <c r="BG589">
        <v>2</v>
      </c>
      <c r="BH589" t="b">
        <v>1</v>
      </c>
      <c r="BI589">
        <v>1728496241.314285</v>
      </c>
      <c r="BJ589">
        <v>1128.748214285715</v>
      </c>
      <c r="BK589">
        <v>1166.0375</v>
      </c>
      <c r="BL589">
        <v>16.41601785714285</v>
      </c>
      <c r="BM589">
        <v>15.15671428571429</v>
      </c>
      <c r="BN589">
        <v>1138.949285714286</v>
      </c>
      <c r="BO589">
        <v>16.50633571428571</v>
      </c>
      <c r="BP589">
        <v>599.9842500000001</v>
      </c>
      <c r="BQ589">
        <v>97.54061071428573</v>
      </c>
      <c r="BR589">
        <v>0.09991223214285715</v>
      </c>
      <c r="BS589">
        <v>25.21282857142857</v>
      </c>
      <c r="BT589">
        <v>25.02113214285714</v>
      </c>
      <c r="BU589">
        <v>999.9000000000002</v>
      </c>
      <c r="BV589">
        <v>0</v>
      </c>
      <c r="BW589">
        <v>0</v>
      </c>
      <c r="BX589">
        <v>10015.19392857143</v>
      </c>
      <c r="BY589">
        <v>0</v>
      </c>
      <c r="BZ589">
        <v>90.86591071428572</v>
      </c>
      <c r="CA589">
        <v>-37.28789285714286</v>
      </c>
      <c r="CB589">
        <v>1147.587142857143</v>
      </c>
      <c r="CC589">
        <v>1183.9825</v>
      </c>
      <c r="CD589">
        <v>1.259307857142857</v>
      </c>
      <c r="CE589">
        <v>1166.0375</v>
      </c>
      <c r="CF589">
        <v>15.15671428571429</v>
      </c>
      <c r="CG589">
        <v>1.601228571428572</v>
      </c>
      <c r="CH589">
        <v>1.478395357142857</v>
      </c>
      <c r="CI589">
        <v>13.97062142857143</v>
      </c>
      <c r="CJ589">
        <v>12.74646428571428</v>
      </c>
      <c r="CK589">
        <v>1600.003571428571</v>
      </c>
      <c r="CL589">
        <v>0.6920161428571427</v>
      </c>
      <c r="CM589">
        <v>0.3079838571428571</v>
      </c>
      <c r="CN589">
        <v>0</v>
      </c>
      <c r="CO589">
        <v>2.134328571428571</v>
      </c>
      <c r="CP589">
        <v>0</v>
      </c>
      <c r="CQ589">
        <v>8842.097857142857</v>
      </c>
      <c r="CR589">
        <v>13790.29285714285</v>
      </c>
      <c r="CS589">
        <v>37.437</v>
      </c>
      <c r="CT589">
        <v>38.64935714285713</v>
      </c>
      <c r="CU589">
        <v>38</v>
      </c>
      <c r="CV589">
        <v>37</v>
      </c>
      <c r="CW589">
        <v>36.812</v>
      </c>
      <c r="CX589">
        <v>1107.229642857143</v>
      </c>
      <c r="CY589">
        <v>492.7739285714286</v>
      </c>
      <c r="CZ589">
        <v>0</v>
      </c>
      <c r="DA589">
        <v>1728496306</v>
      </c>
      <c r="DB589">
        <v>0</v>
      </c>
      <c r="DC589">
        <v>1728490956.5</v>
      </c>
      <c r="DD589" t="s">
        <v>362</v>
      </c>
      <c r="DE589">
        <v>1728490952.5</v>
      </c>
      <c r="DF589">
        <v>1728490956.5</v>
      </c>
      <c r="DG589">
        <v>1</v>
      </c>
      <c r="DH589">
        <v>-0.065</v>
      </c>
      <c r="DI589">
        <v>-0.008</v>
      </c>
      <c r="DJ589">
        <v>-3.246</v>
      </c>
      <c r="DK589">
        <v>-0.091</v>
      </c>
      <c r="DL589">
        <v>52</v>
      </c>
      <c r="DM589">
        <v>15</v>
      </c>
      <c r="DN589">
        <v>0.25</v>
      </c>
      <c r="DO589">
        <v>0.13</v>
      </c>
      <c r="DP589">
        <v>-37.272085</v>
      </c>
      <c r="DQ589">
        <v>0.2168037523452691</v>
      </c>
      <c r="DR589">
        <v>0.09991442976367303</v>
      </c>
      <c r="DS589">
        <v>0</v>
      </c>
      <c r="DT589">
        <v>1.28453225</v>
      </c>
      <c r="DU589">
        <v>-0.4659020262664193</v>
      </c>
      <c r="DV589">
        <v>0.04622792259487224</v>
      </c>
      <c r="DW589">
        <v>0</v>
      </c>
      <c r="DX589">
        <v>0</v>
      </c>
      <c r="DY589">
        <v>2</v>
      </c>
      <c r="DZ589" t="s">
        <v>386</v>
      </c>
      <c r="EA589">
        <v>3.2297</v>
      </c>
      <c r="EB589">
        <v>2.70449</v>
      </c>
      <c r="EC589">
        <v>0.203535</v>
      </c>
      <c r="ED589">
        <v>0.207049</v>
      </c>
      <c r="EE589">
        <v>0.08518539999999999</v>
      </c>
      <c r="EF589">
        <v>0.0808339</v>
      </c>
      <c r="EG589">
        <v>26086.4</v>
      </c>
      <c r="EH589">
        <v>25279.4</v>
      </c>
      <c r="EI589">
        <v>31377.1</v>
      </c>
      <c r="EJ589">
        <v>30234.7</v>
      </c>
      <c r="EK589">
        <v>38455</v>
      </c>
      <c r="EL589">
        <v>36751.8</v>
      </c>
      <c r="EM589">
        <v>43977.8</v>
      </c>
      <c r="EN589">
        <v>42218.9</v>
      </c>
      <c r="EO589">
        <v>2.10305</v>
      </c>
      <c r="EP589">
        <v>1.8271</v>
      </c>
      <c r="EQ589">
        <v>0.0157654</v>
      </c>
      <c r="ER589">
        <v>0</v>
      </c>
      <c r="ES589">
        <v>24.7636</v>
      </c>
      <c r="ET589">
        <v>999.9</v>
      </c>
      <c r="EU589">
        <v>70</v>
      </c>
      <c r="EV589">
        <v>26.9</v>
      </c>
      <c r="EW589">
        <v>25.5364</v>
      </c>
      <c r="EX589">
        <v>61.2301</v>
      </c>
      <c r="EY589">
        <v>24.1426</v>
      </c>
      <c r="EZ589">
        <v>1</v>
      </c>
      <c r="FA589">
        <v>0.09977129999999999</v>
      </c>
      <c r="FB589">
        <v>2.58085</v>
      </c>
      <c r="FC589">
        <v>20.1799</v>
      </c>
      <c r="FD589">
        <v>5.21639</v>
      </c>
      <c r="FE589">
        <v>11.998</v>
      </c>
      <c r="FF589">
        <v>4.96365</v>
      </c>
      <c r="FG589">
        <v>3.29568</v>
      </c>
      <c r="FH589">
        <v>9999</v>
      </c>
      <c r="FI589">
        <v>9999</v>
      </c>
      <c r="FJ589">
        <v>9999</v>
      </c>
      <c r="FK589">
        <v>149.5</v>
      </c>
      <c r="FL589">
        <v>4.97095</v>
      </c>
      <c r="FM589">
        <v>1.8677</v>
      </c>
      <c r="FN589">
        <v>1.85913</v>
      </c>
      <c r="FO589">
        <v>1.86523</v>
      </c>
      <c r="FP589">
        <v>1.8631</v>
      </c>
      <c r="FQ589">
        <v>1.86448</v>
      </c>
      <c r="FR589">
        <v>1.85991</v>
      </c>
      <c r="FS589">
        <v>1.86402</v>
      </c>
      <c r="FT589">
        <v>0</v>
      </c>
      <c r="FU589">
        <v>0</v>
      </c>
      <c r="FV589">
        <v>0</v>
      </c>
      <c r="FW589">
        <v>0</v>
      </c>
      <c r="FX589" t="s">
        <v>364</v>
      </c>
      <c r="FY589" t="s">
        <v>365</v>
      </c>
      <c r="FZ589" t="s">
        <v>366</v>
      </c>
      <c r="GA589" t="s">
        <v>366</v>
      </c>
      <c r="GB589" t="s">
        <v>366</v>
      </c>
      <c r="GC589" t="s">
        <v>366</v>
      </c>
      <c r="GD589">
        <v>0</v>
      </c>
      <c r="GE589">
        <v>100</v>
      </c>
      <c r="GF589">
        <v>100</v>
      </c>
      <c r="GG589">
        <v>-10.31</v>
      </c>
      <c r="GH589">
        <v>-0.09030000000000001</v>
      </c>
      <c r="GI589">
        <v>-2.868309889394353</v>
      </c>
      <c r="GJ589">
        <v>-0.006773961979547998</v>
      </c>
      <c r="GK589">
        <v>-8.296070481250098E-08</v>
      </c>
      <c r="GL589">
        <v>3.322967193956903E-10</v>
      </c>
      <c r="GM589">
        <v>-0.07871069313407227</v>
      </c>
      <c r="GN589">
        <v>-0.00208336341840114</v>
      </c>
      <c r="GO589">
        <v>8.801746095907445E-05</v>
      </c>
      <c r="GP589">
        <v>-2.677693255255651E-07</v>
      </c>
      <c r="GQ589">
        <v>3</v>
      </c>
      <c r="GR589">
        <v>2052</v>
      </c>
      <c r="GS589">
        <v>2</v>
      </c>
      <c r="GT589">
        <v>18</v>
      </c>
      <c r="GU589">
        <v>88.3</v>
      </c>
      <c r="GV589">
        <v>88.2</v>
      </c>
      <c r="GW589">
        <v>2.60986</v>
      </c>
      <c r="GX589">
        <v>2.37671</v>
      </c>
      <c r="GY589">
        <v>1.44775</v>
      </c>
      <c r="GZ589">
        <v>2.323</v>
      </c>
      <c r="HA589">
        <v>1.55151</v>
      </c>
      <c r="HB589">
        <v>2.23877</v>
      </c>
      <c r="HC589">
        <v>32.8202</v>
      </c>
      <c r="HD589">
        <v>14.1145</v>
      </c>
      <c r="HE589">
        <v>18</v>
      </c>
      <c r="HF589">
        <v>596.492</v>
      </c>
      <c r="HG589">
        <v>422.383</v>
      </c>
      <c r="HH589">
        <v>21.122</v>
      </c>
      <c r="HI589">
        <v>28.2054</v>
      </c>
      <c r="HJ589">
        <v>30.0006</v>
      </c>
      <c r="HK589">
        <v>28.1441</v>
      </c>
      <c r="HL589">
        <v>28.073</v>
      </c>
      <c r="HM589">
        <v>52.2816</v>
      </c>
      <c r="HN589">
        <v>47.4074</v>
      </c>
      <c r="HO589">
        <v>0</v>
      </c>
      <c r="HP589">
        <v>21.1091</v>
      </c>
      <c r="HQ589">
        <v>1198.55</v>
      </c>
      <c r="HR589">
        <v>15.2539</v>
      </c>
      <c r="HS589">
        <v>99.5788</v>
      </c>
      <c r="HT589">
        <v>100.883</v>
      </c>
    </row>
    <row r="590" spans="1:228">
      <c r="A590">
        <v>574</v>
      </c>
      <c r="B590">
        <v>1728496254.1</v>
      </c>
      <c r="C590">
        <v>5316.599999904633</v>
      </c>
      <c r="D590" t="s">
        <v>1519</v>
      </c>
      <c r="E590" t="s">
        <v>1520</v>
      </c>
      <c r="F590">
        <v>5</v>
      </c>
      <c r="G590" t="s">
        <v>357</v>
      </c>
      <c r="H590" t="s">
        <v>1090</v>
      </c>
      <c r="I590" t="s">
        <v>359</v>
      </c>
      <c r="J590" t="s">
        <v>1330</v>
      </c>
      <c r="K590">
        <v>1728496246.6</v>
      </c>
      <c r="L590">
        <f>(M590)/1000</f>
        <v>0</v>
      </c>
      <c r="M590">
        <f>IF(BH590, AP590, AJ590)</f>
        <v>0</v>
      </c>
      <c r="N590">
        <f>IF(BH590, AK590, AI590)</f>
        <v>0</v>
      </c>
      <c r="O590">
        <f>BJ590 - IF(AW590&gt;1, N590*BD590*100.0/(AY590), 0)</f>
        <v>0</v>
      </c>
      <c r="P590">
        <f>((V590-L590/2)*O590-N590)/(V590+L590/2)</f>
        <v>0</v>
      </c>
      <c r="Q590">
        <f>P590*(BQ590+BR590)/1000.0</f>
        <v>0</v>
      </c>
      <c r="R590">
        <f>(BJ590 - IF(AW590&gt;1, N590*BD590*100.0/(AY590), 0))*(BQ590+BR590)/1000.0</f>
        <v>0</v>
      </c>
      <c r="S590">
        <f>2.0/((1/U590-1/T590)+SIGN(U590)*SQRT((1/U590-1/T590)*(1/U590-1/T590) + 4*BE590/((BE590+1)*(BE590+1))*(2*1/U590*1/T590-1/T590*1/T590)))</f>
        <v>0</v>
      </c>
      <c r="T590">
        <f>IF(LEFT(BF590,1)&lt;&gt;"0",IF(LEFT(BF590,1)="1",3.0,BG590),$D$5+$E$5*(BX590*BQ590/($K$5*1000))+$F$5*(BX590*BQ590/($K$5*1000))*MAX(MIN(BD590,$J$5),$I$5)*MAX(MIN(BD590,$J$5),$I$5)+$G$5*MAX(MIN(BD590,$J$5),$I$5)*(BX590*BQ590/($K$5*1000))+$H$5*(BX590*BQ590/($K$5*1000))*(BX590*BQ590/($K$5*1000)))</f>
        <v>0</v>
      </c>
      <c r="U590">
        <f>L590*(1000-(1000*0.61365*exp(17.502*Y590/(240.97+Y590))/(BQ590+BR590)+BL590)/2)/(1000*0.61365*exp(17.502*Y590/(240.97+Y590))/(BQ590+BR590)-BL590)</f>
        <v>0</v>
      </c>
      <c r="V590">
        <f>1/((BE590+1)/(S590/1.6)+1/(T590/1.37)) + BE590/((BE590+1)/(S590/1.6) + BE590/(T590/1.37))</f>
        <v>0</v>
      </c>
      <c r="W590">
        <f>(AZ590*BC590)</f>
        <v>0</v>
      </c>
      <c r="X590">
        <f>(BS590+(W590+2*0.95*5.67E-8*(((BS590+$B$7)+273)^4-(BS590+273)^4)-44100*L590)/(1.84*29.3*T590+8*0.95*5.67E-8*(BS590+273)^3))</f>
        <v>0</v>
      </c>
      <c r="Y590">
        <f>($C$7*BT590+$D$7*BU590+$E$7*X590)</f>
        <v>0</v>
      </c>
      <c r="Z590">
        <f>0.61365*exp(17.502*Y590/(240.97+Y590))</f>
        <v>0</v>
      </c>
      <c r="AA590">
        <f>(AB590/AC590*100)</f>
        <v>0</v>
      </c>
      <c r="AB590">
        <f>BL590*(BQ590+BR590)/1000</f>
        <v>0</v>
      </c>
      <c r="AC590">
        <f>0.61365*exp(17.502*BS590/(240.97+BS590))</f>
        <v>0</v>
      </c>
      <c r="AD590">
        <f>(Z590-BL590*(BQ590+BR590)/1000)</f>
        <v>0</v>
      </c>
      <c r="AE590">
        <f>(-L590*44100)</f>
        <v>0</v>
      </c>
      <c r="AF590">
        <f>2*29.3*T590*0.92*(BS590-Y590)</f>
        <v>0</v>
      </c>
      <c r="AG590">
        <f>2*0.95*5.67E-8*(((BS590+$B$7)+273)^4-(Y590+273)^4)</f>
        <v>0</v>
      </c>
      <c r="AH590">
        <f>W590+AG590+AE590+AF590</f>
        <v>0</v>
      </c>
      <c r="AI590">
        <f>BP590*AW590*(BK590-BJ590*(1000-AW590*BM590)/(1000-AW590*BL590))/(100*BD590)</f>
        <v>0</v>
      </c>
      <c r="AJ590">
        <f>1000*BP590*AW590*(BL590-BM590)/(100*BD590*(1000-AW590*BL590))</f>
        <v>0</v>
      </c>
      <c r="AK590">
        <f>(AL590 - AM590 - BQ590*1E3/(8.314*(BS590+273.15)) * AO590/BP590 * AN590) * BP590/(100*BD590) * (1000 - BM590)/1000</f>
        <v>0</v>
      </c>
      <c r="AL590">
        <v>1210.584567977345</v>
      </c>
      <c r="AM590">
        <v>1179.14496969697</v>
      </c>
      <c r="AN590">
        <v>2.596563468073968</v>
      </c>
      <c r="AO590">
        <v>66.78338051299083</v>
      </c>
      <c r="AP590">
        <f>(AR590 - AQ590 + BQ590*1E3/(8.314*(BS590+273.15)) * AT590/BP590 * AS590) * BP590/(100*BD590) * 1000/(1000 - AR590)</f>
        <v>0</v>
      </c>
      <c r="AQ590">
        <v>15.25848356508043</v>
      </c>
      <c r="AR590">
        <v>16.45736909090909</v>
      </c>
      <c r="AS590">
        <v>0.006194462310455688</v>
      </c>
      <c r="AT590">
        <v>79.57190489218569</v>
      </c>
      <c r="AU590">
        <v>0</v>
      </c>
      <c r="AV590">
        <v>0</v>
      </c>
      <c r="AW590">
        <f>IF(AU590*$H$13&gt;=AY590,1.0,(AY590/(AY590-AU590*$H$13)))</f>
        <v>0</v>
      </c>
      <c r="AX590">
        <f>(AW590-1)*100</f>
        <v>0</v>
      </c>
      <c r="AY590">
        <f>MAX(0,($B$13+$C$13*BX590)/(1+$D$13*BX590)*BQ590/(BS590+273)*$E$13)</f>
        <v>0</v>
      </c>
      <c r="AZ590">
        <f>$B$11*BY590+$C$11*BZ590+$F$11*CK590*(1-CN590)</f>
        <v>0</v>
      </c>
      <c r="BA590">
        <f>AZ590*BB590</f>
        <v>0</v>
      </c>
      <c r="BB590">
        <f>($B$11*$D$9+$C$11*$D$9+$F$11*((CX590+CP590)/MAX(CX590+CP590+CY590, 0.1)*$I$9+CY590/MAX(CX590+CP590+CY590, 0.1)*$J$9))/($B$11+$C$11+$F$11)</f>
        <v>0</v>
      </c>
      <c r="BC590">
        <f>($B$11*$K$9+$C$11*$K$9+$F$11*((CX590+CP590)/MAX(CX590+CP590+CY590, 0.1)*$P$9+CY590/MAX(CX590+CP590+CY590, 0.1)*$Q$9))/($B$11+$C$11+$F$11)</f>
        <v>0</v>
      </c>
      <c r="BD590">
        <v>6</v>
      </c>
      <c r="BE590">
        <v>0.5</v>
      </c>
      <c r="BF590" t="s">
        <v>361</v>
      </c>
      <c r="BG590">
        <v>2</v>
      </c>
      <c r="BH590" t="b">
        <v>1</v>
      </c>
      <c r="BI590">
        <v>1728496246.6</v>
      </c>
      <c r="BJ590">
        <v>1142.033333333334</v>
      </c>
      <c r="BK590">
        <v>1179.322222222222</v>
      </c>
      <c r="BL590">
        <v>16.42852962962963</v>
      </c>
      <c r="BM590">
        <v>15.20461481481482</v>
      </c>
      <c r="BN590">
        <v>1152.308888888889</v>
      </c>
      <c r="BO590">
        <v>16.51884444444445</v>
      </c>
      <c r="BP590">
        <v>599.9991481481482</v>
      </c>
      <c r="BQ590">
        <v>97.54066296296297</v>
      </c>
      <c r="BR590">
        <v>0.1000137518518519</v>
      </c>
      <c r="BS590">
        <v>25.20998518518518</v>
      </c>
      <c r="BT590">
        <v>25.0206962962963</v>
      </c>
      <c r="BU590">
        <v>999.9000000000001</v>
      </c>
      <c r="BV590">
        <v>0</v>
      </c>
      <c r="BW590">
        <v>0</v>
      </c>
      <c r="BX590">
        <v>10010.45740740741</v>
      </c>
      <c r="BY590">
        <v>0</v>
      </c>
      <c r="BZ590">
        <v>90.52168148148148</v>
      </c>
      <c r="CA590">
        <v>-37.28738518518519</v>
      </c>
      <c r="CB590">
        <v>1161.109259259259</v>
      </c>
      <c r="CC590">
        <v>1197.528888888889</v>
      </c>
      <c r="CD590">
        <v>1.22392</v>
      </c>
      <c r="CE590">
        <v>1179.322222222222</v>
      </c>
      <c r="CF590">
        <v>15.20461481481482</v>
      </c>
      <c r="CG590">
        <v>1.60245</v>
      </c>
      <c r="CH590">
        <v>1.483068518518518</v>
      </c>
      <c r="CI590">
        <v>13.98237037037037</v>
      </c>
      <c r="CJ590">
        <v>12.79462962962963</v>
      </c>
      <c r="CK590">
        <v>1599.999629629629</v>
      </c>
      <c r="CL590">
        <v>0.6920177777777778</v>
      </c>
      <c r="CM590">
        <v>0.3079822222222222</v>
      </c>
      <c r="CN590">
        <v>0</v>
      </c>
      <c r="CO590">
        <v>2.082055555555556</v>
      </c>
      <c r="CP590">
        <v>0</v>
      </c>
      <c r="CQ590">
        <v>8843.511481481481</v>
      </c>
      <c r="CR590">
        <v>13790.27037037037</v>
      </c>
      <c r="CS590">
        <v>37.437</v>
      </c>
      <c r="CT590">
        <v>38.65944444444444</v>
      </c>
      <c r="CU590">
        <v>38</v>
      </c>
      <c r="CV590">
        <v>37</v>
      </c>
      <c r="CW590">
        <v>36.812</v>
      </c>
      <c r="CX590">
        <v>1107.229259259259</v>
      </c>
      <c r="CY590">
        <v>492.7703703703704</v>
      </c>
      <c r="CZ590">
        <v>0</v>
      </c>
      <c r="DA590">
        <v>1728496310.8</v>
      </c>
      <c r="DB590">
        <v>0</v>
      </c>
      <c r="DC590">
        <v>1728490956.5</v>
      </c>
      <c r="DD590" t="s">
        <v>362</v>
      </c>
      <c r="DE590">
        <v>1728490952.5</v>
      </c>
      <c r="DF590">
        <v>1728490956.5</v>
      </c>
      <c r="DG590">
        <v>1</v>
      </c>
      <c r="DH590">
        <v>-0.065</v>
      </c>
      <c r="DI590">
        <v>-0.008</v>
      </c>
      <c r="DJ590">
        <v>-3.246</v>
      </c>
      <c r="DK590">
        <v>-0.091</v>
      </c>
      <c r="DL590">
        <v>52</v>
      </c>
      <c r="DM590">
        <v>15</v>
      </c>
      <c r="DN590">
        <v>0.25</v>
      </c>
      <c r="DO590">
        <v>0.13</v>
      </c>
      <c r="DP590">
        <v>-37.3080375</v>
      </c>
      <c r="DQ590">
        <v>-0.02849493433386682</v>
      </c>
      <c r="DR590">
        <v>0.1435812029610771</v>
      </c>
      <c r="DS590">
        <v>1</v>
      </c>
      <c r="DT590">
        <v>1.24502175</v>
      </c>
      <c r="DU590">
        <v>-0.4440487429643547</v>
      </c>
      <c r="DV590">
        <v>0.04458658861628122</v>
      </c>
      <c r="DW590">
        <v>0</v>
      </c>
      <c r="DX590">
        <v>1</v>
      </c>
      <c r="DY590">
        <v>2</v>
      </c>
      <c r="DZ590" t="s">
        <v>363</v>
      </c>
      <c r="EA590">
        <v>3.22975</v>
      </c>
      <c r="EB590">
        <v>2.70425</v>
      </c>
      <c r="EC590">
        <v>0.204946</v>
      </c>
      <c r="ED590">
        <v>0.208392</v>
      </c>
      <c r="EE590">
        <v>0.08527999999999999</v>
      </c>
      <c r="EF590">
        <v>0.0809077</v>
      </c>
      <c r="EG590">
        <v>26039.5</v>
      </c>
      <c r="EH590">
        <v>25236.6</v>
      </c>
      <c r="EI590">
        <v>31376.3</v>
      </c>
      <c r="EJ590">
        <v>30234.7</v>
      </c>
      <c r="EK590">
        <v>38449.9</v>
      </c>
      <c r="EL590">
        <v>36748.9</v>
      </c>
      <c r="EM590">
        <v>43976.5</v>
      </c>
      <c r="EN590">
        <v>42219</v>
      </c>
      <c r="EO590">
        <v>2.10317</v>
      </c>
      <c r="EP590">
        <v>1.827</v>
      </c>
      <c r="EQ590">
        <v>0.0152737</v>
      </c>
      <c r="ER590">
        <v>0</v>
      </c>
      <c r="ES590">
        <v>24.76</v>
      </c>
      <c r="ET590">
        <v>999.9</v>
      </c>
      <c r="EU590">
        <v>70.09999999999999</v>
      </c>
      <c r="EV590">
        <v>26.9</v>
      </c>
      <c r="EW590">
        <v>25.5731</v>
      </c>
      <c r="EX590">
        <v>60.4001</v>
      </c>
      <c r="EY590">
        <v>24.2428</v>
      </c>
      <c r="EZ590">
        <v>1</v>
      </c>
      <c r="FA590">
        <v>0.100211</v>
      </c>
      <c r="FB590">
        <v>2.57923</v>
      </c>
      <c r="FC590">
        <v>20.1801</v>
      </c>
      <c r="FD590">
        <v>5.21639</v>
      </c>
      <c r="FE590">
        <v>11.998</v>
      </c>
      <c r="FF590">
        <v>4.96345</v>
      </c>
      <c r="FG590">
        <v>3.2958</v>
      </c>
      <c r="FH590">
        <v>9999</v>
      </c>
      <c r="FI590">
        <v>9999</v>
      </c>
      <c r="FJ590">
        <v>9999</v>
      </c>
      <c r="FK590">
        <v>149.5</v>
      </c>
      <c r="FL590">
        <v>4.97095</v>
      </c>
      <c r="FM590">
        <v>1.86771</v>
      </c>
      <c r="FN590">
        <v>1.85913</v>
      </c>
      <c r="FO590">
        <v>1.86523</v>
      </c>
      <c r="FP590">
        <v>1.8631</v>
      </c>
      <c r="FQ590">
        <v>1.86448</v>
      </c>
      <c r="FR590">
        <v>1.85991</v>
      </c>
      <c r="FS590">
        <v>1.86401</v>
      </c>
      <c r="FT590">
        <v>0</v>
      </c>
      <c r="FU590">
        <v>0</v>
      </c>
      <c r="FV590">
        <v>0</v>
      </c>
      <c r="FW590">
        <v>0</v>
      </c>
      <c r="FX590" t="s">
        <v>364</v>
      </c>
      <c r="FY590" t="s">
        <v>365</v>
      </c>
      <c r="FZ590" t="s">
        <v>366</v>
      </c>
      <c r="GA590" t="s">
        <v>366</v>
      </c>
      <c r="GB590" t="s">
        <v>366</v>
      </c>
      <c r="GC590" t="s">
        <v>366</v>
      </c>
      <c r="GD590">
        <v>0</v>
      </c>
      <c r="GE590">
        <v>100</v>
      </c>
      <c r="GF590">
        <v>100</v>
      </c>
      <c r="GG590">
        <v>-10.38</v>
      </c>
      <c r="GH590">
        <v>-0.09030000000000001</v>
      </c>
      <c r="GI590">
        <v>-2.868309889394353</v>
      </c>
      <c r="GJ590">
        <v>-0.006773961979547998</v>
      </c>
      <c r="GK590">
        <v>-8.296070481250098E-08</v>
      </c>
      <c r="GL590">
        <v>3.322967193956903E-10</v>
      </c>
      <c r="GM590">
        <v>-0.07871069313407227</v>
      </c>
      <c r="GN590">
        <v>-0.00208336341840114</v>
      </c>
      <c r="GO590">
        <v>8.801746095907445E-05</v>
      </c>
      <c r="GP590">
        <v>-2.677693255255651E-07</v>
      </c>
      <c r="GQ590">
        <v>3</v>
      </c>
      <c r="GR590">
        <v>2052</v>
      </c>
      <c r="GS590">
        <v>2</v>
      </c>
      <c r="GT590">
        <v>18</v>
      </c>
      <c r="GU590">
        <v>88.40000000000001</v>
      </c>
      <c r="GV590">
        <v>88.3</v>
      </c>
      <c r="GW590">
        <v>2.63428</v>
      </c>
      <c r="GX590">
        <v>2.36206</v>
      </c>
      <c r="GY590">
        <v>1.44775</v>
      </c>
      <c r="GZ590">
        <v>2.323</v>
      </c>
      <c r="HA590">
        <v>1.55151</v>
      </c>
      <c r="HB590">
        <v>2.35596</v>
      </c>
      <c r="HC590">
        <v>32.8424</v>
      </c>
      <c r="HD590">
        <v>14.1145</v>
      </c>
      <c r="HE590">
        <v>18</v>
      </c>
      <c r="HF590">
        <v>596.635</v>
      </c>
      <c r="HG590">
        <v>422.367</v>
      </c>
      <c r="HH590">
        <v>21.0979</v>
      </c>
      <c r="HI590">
        <v>28.2102</v>
      </c>
      <c r="HJ590">
        <v>30.0006</v>
      </c>
      <c r="HK590">
        <v>28.1496</v>
      </c>
      <c r="HL590">
        <v>28.0789</v>
      </c>
      <c r="HM590">
        <v>52.7585</v>
      </c>
      <c r="HN590">
        <v>47.4074</v>
      </c>
      <c r="HO590">
        <v>0</v>
      </c>
      <c r="HP590">
        <v>21.0903</v>
      </c>
      <c r="HQ590">
        <v>1213.57</v>
      </c>
      <c r="HR590">
        <v>15.2535</v>
      </c>
      <c r="HS590">
        <v>99.5761</v>
      </c>
      <c r="HT590">
        <v>100.883</v>
      </c>
    </row>
    <row r="591" spans="1:228">
      <c r="A591">
        <v>575</v>
      </c>
      <c r="B591">
        <v>1728496259.1</v>
      </c>
      <c r="C591">
        <v>5321.599999904633</v>
      </c>
      <c r="D591" t="s">
        <v>1521</v>
      </c>
      <c r="E591" t="s">
        <v>1522</v>
      </c>
      <c r="F591">
        <v>5</v>
      </c>
      <c r="G591" t="s">
        <v>357</v>
      </c>
      <c r="H591" t="s">
        <v>1090</v>
      </c>
      <c r="I591" t="s">
        <v>359</v>
      </c>
      <c r="J591" t="s">
        <v>1330</v>
      </c>
      <c r="K591">
        <v>1728496251.314285</v>
      </c>
      <c r="L591">
        <f>(M591)/1000</f>
        <v>0</v>
      </c>
      <c r="M591">
        <f>IF(BH591, AP591, AJ591)</f>
        <v>0</v>
      </c>
      <c r="N591">
        <f>IF(BH591, AK591, AI591)</f>
        <v>0</v>
      </c>
      <c r="O591">
        <f>BJ591 - IF(AW591&gt;1, N591*BD591*100.0/(AY591), 0)</f>
        <v>0</v>
      </c>
      <c r="P591">
        <f>((V591-L591/2)*O591-N591)/(V591+L591/2)</f>
        <v>0</v>
      </c>
      <c r="Q591">
        <f>P591*(BQ591+BR591)/1000.0</f>
        <v>0</v>
      </c>
      <c r="R591">
        <f>(BJ591 - IF(AW591&gt;1, N591*BD591*100.0/(AY591), 0))*(BQ591+BR591)/1000.0</f>
        <v>0</v>
      </c>
      <c r="S591">
        <f>2.0/((1/U591-1/T591)+SIGN(U591)*SQRT((1/U591-1/T591)*(1/U591-1/T591) + 4*BE591/((BE591+1)*(BE591+1))*(2*1/U591*1/T591-1/T591*1/T591)))</f>
        <v>0</v>
      </c>
      <c r="T591">
        <f>IF(LEFT(BF591,1)&lt;&gt;"0",IF(LEFT(BF591,1)="1",3.0,BG591),$D$5+$E$5*(BX591*BQ591/($K$5*1000))+$F$5*(BX591*BQ591/($K$5*1000))*MAX(MIN(BD591,$J$5),$I$5)*MAX(MIN(BD591,$J$5),$I$5)+$G$5*MAX(MIN(BD591,$J$5),$I$5)*(BX591*BQ591/($K$5*1000))+$H$5*(BX591*BQ591/($K$5*1000))*(BX591*BQ591/($K$5*1000)))</f>
        <v>0</v>
      </c>
      <c r="U591">
        <f>L591*(1000-(1000*0.61365*exp(17.502*Y591/(240.97+Y591))/(BQ591+BR591)+BL591)/2)/(1000*0.61365*exp(17.502*Y591/(240.97+Y591))/(BQ591+BR591)-BL591)</f>
        <v>0</v>
      </c>
      <c r="V591">
        <f>1/((BE591+1)/(S591/1.6)+1/(T591/1.37)) + BE591/((BE591+1)/(S591/1.6) + BE591/(T591/1.37))</f>
        <v>0</v>
      </c>
      <c r="W591">
        <f>(AZ591*BC591)</f>
        <v>0</v>
      </c>
      <c r="X591">
        <f>(BS591+(W591+2*0.95*5.67E-8*(((BS591+$B$7)+273)^4-(BS591+273)^4)-44100*L591)/(1.84*29.3*T591+8*0.95*5.67E-8*(BS591+273)^3))</f>
        <v>0</v>
      </c>
      <c r="Y591">
        <f>($C$7*BT591+$D$7*BU591+$E$7*X591)</f>
        <v>0</v>
      </c>
      <c r="Z591">
        <f>0.61365*exp(17.502*Y591/(240.97+Y591))</f>
        <v>0</v>
      </c>
      <c r="AA591">
        <f>(AB591/AC591*100)</f>
        <v>0</v>
      </c>
      <c r="AB591">
        <f>BL591*(BQ591+BR591)/1000</f>
        <v>0</v>
      </c>
      <c r="AC591">
        <f>0.61365*exp(17.502*BS591/(240.97+BS591))</f>
        <v>0</v>
      </c>
      <c r="AD591">
        <f>(Z591-BL591*(BQ591+BR591)/1000)</f>
        <v>0</v>
      </c>
      <c r="AE591">
        <f>(-L591*44100)</f>
        <v>0</v>
      </c>
      <c r="AF591">
        <f>2*29.3*T591*0.92*(BS591-Y591)</f>
        <v>0</v>
      </c>
      <c r="AG591">
        <f>2*0.95*5.67E-8*(((BS591+$B$7)+273)^4-(Y591+273)^4)</f>
        <v>0</v>
      </c>
      <c r="AH591">
        <f>W591+AG591+AE591+AF591</f>
        <v>0</v>
      </c>
      <c r="AI591">
        <f>BP591*AW591*(BK591-BJ591*(1000-AW591*BM591)/(1000-AW591*BL591))/(100*BD591)</f>
        <v>0</v>
      </c>
      <c r="AJ591">
        <f>1000*BP591*AW591*(BL591-BM591)/(100*BD591*(1000-AW591*BL591))</f>
        <v>0</v>
      </c>
      <c r="AK591">
        <f>(AL591 - AM591 - BQ591*1E3/(8.314*(BS591+273.15)) * AO591/BP591 * AN591) * BP591/(100*BD591) * (1000 - BM591)/1000</f>
        <v>0</v>
      </c>
      <c r="AL591">
        <v>1223.478401738165</v>
      </c>
      <c r="AM591">
        <v>1191.894606060605</v>
      </c>
      <c r="AN591">
        <v>2.574749291527542</v>
      </c>
      <c r="AO591">
        <v>66.78338051299083</v>
      </c>
      <c r="AP591">
        <f>(AR591 - AQ591 + BQ591*1E3/(8.314*(BS591+273.15)) * AT591/BP591 * AS591) * BP591/(100*BD591) * 1000/(1000 - AR591)</f>
        <v>0</v>
      </c>
      <c r="AQ591">
        <v>15.27249107117602</v>
      </c>
      <c r="AR591">
        <v>16.46924787878788</v>
      </c>
      <c r="AS591">
        <v>0.0009083408809072532</v>
      </c>
      <c r="AT591">
        <v>79.57190489218569</v>
      </c>
      <c r="AU591">
        <v>0</v>
      </c>
      <c r="AV591">
        <v>0</v>
      </c>
      <c r="AW591">
        <f>IF(AU591*$H$13&gt;=AY591,1.0,(AY591/(AY591-AU591*$H$13)))</f>
        <v>0</v>
      </c>
      <c r="AX591">
        <f>(AW591-1)*100</f>
        <v>0</v>
      </c>
      <c r="AY591">
        <f>MAX(0,($B$13+$C$13*BX591)/(1+$D$13*BX591)*BQ591/(BS591+273)*$E$13)</f>
        <v>0</v>
      </c>
      <c r="AZ591">
        <f>$B$11*BY591+$C$11*BZ591+$F$11*CK591*(1-CN591)</f>
        <v>0</v>
      </c>
      <c r="BA591">
        <f>AZ591*BB591</f>
        <v>0</v>
      </c>
      <c r="BB591">
        <f>($B$11*$D$9+$C$11*$D$9+$F$11*((CX591+CP591)/MAX(CX591+CP591+CY591, 0.1)*$I$9+CY591/MAX(CX591+CP591+CY591, 0.1)*$J$9))/($B$11+$C$11+$F$11)</f>
        <v>0</v>
      </c>
      <c r="BC591">
        <f>($B$11*$K$9+$C$11*$K$9+$F$11*((CX591+CP591)/MAX(CX591+CP591+CY591, 0.1)*$P$9+CY591/MAX(CX591+CP591+CY591, 0.1)*$Q$9))/($B$11+$C$11+$F$11)</f>
        <v>0</v>
      </c>
      <c r="BD591">
        <v>6</v>
      </c>
      <c r="BE591">
        <v>0.5</v>
      </c>
      <c r="BF591" t="s">
        <v>361</v>
      </c>
      <c r="BG591">
        <v>2</v>
      </c>
      <c r="BH591" t="b">
        <v>1</v>
      </c>
      <c r="BI591">
        <v>1728496251.314285</v>
      </c>
      <c r="BJ591">
        <v>1153.8875</v>
      </c>
      <c r="BK591">
        <v>1191.176785714286</v>
      </c>
      <c r="BL591">
        <v>16.44379285714286</v>
      </c>
      <c r="BM591">
        <v>15.24367857142857</v>
      </c>
      <c r="BN591">
        <v>1164.23</v>
      </c>
      <c r="BO591">
        <v>16.53409642857143</v>
      </c>
      <c r="BP591">
        <v>599.9927857142858</v>
      </c>
      <c r="BQ591">
        <v>97.540875</v>
      </c>
      <c r="BR591">
        <v>0.1000120285714286</v>
      </c>
      <c r="BS591">
        <v>25.2075</v>
      </c>
      <c r="BT591">
        <v>25.01734642857143</v>
      </c>
      <c r="BU591">
        <v>999.9000000000002</v>
      </c>
      <c r="BV591">
        <v>0</v>
      </c>
      <c r="BW591">
        <v>0</v>
      </c>
      <c r="BX591">
        <v>10007.34285714286</v>
      </c>
      <c r="BY591">
        <v>0</v>
      </c>
      <c r="BZ591">
        <v>90.08844285714285</v>
      </c>
      <c r="CA591">
        <v>-37.28803928571428</v>
      </c>
      <c r="CB591">
        <v>1173.179642857143</v>
      </c>
      <c r="CC591">
        <v>1209.615</v>
      </c>
      <c r="CD591">
        <v>1.2001175</v>
      </c>
      <c r="CE591">
        <v>1191.176785714286</v>
      </c>
      <c r="CF591">
        <v>15.24367857142857</v>
      </c>
      <c r="CG591">
        <v>1.603942142857143</v>
      </c>
      <c r="CH591">
        <v>1.486882142857143</v>
      </c>
      <c r="CI591">
        <v>13.99671428571429</v>
      </c>
      <c r="CJ591">
        <v>12.83388928571428</v>
      </c>
      <c r="CK591">
        <v>1599.998214285714</v>
      </c>
      <c r="CL591">
        <v>0.6920187142857143</v>
      </c>
      <c r="CM591">
        <v>0.3079812857142857</v>
      </c>
      <c r="CN591">
        <v>0</v>
      </c>
      <c r="CO591">
        <v>2.029492857142857</v>
      </c>
      <c r="CP591">
        <v>0</v>
      </c>
      <c r="CQ591">
        <v>8845.503928571428</v>
      </c>
      <c r="CR591">
        <v>13790.25714285714</v>
      </c>
      <c r="CS591">
        <v>37.437</v>
      </c>
      <c r="CT591">
        <v>38.65821428571428</v>
      </c>
      <c r="CU591">
        <v>38</v>
      </c>
      <c r="CV591">
        <v>37</v>
      </c>
      <c r="CW591">
        <v>36.812</v>
      </c>
      <c r="CX591">
        <v>1107.229285714286</v>
      </c>
      <c r="CY591">
        <v>492.7689285714286</v>
      </c>
      <c r="CZ591">
        <v>0</v>
      </c>
      <c r="DA591">
        <v>1728496316.2</v>
      </c>
      <c r="DB591">
        <v>0</v>
      </c>
      <c r="DC591">
        <v>1728490956.5</v>
      </c>
      <c r="DD591" t="s">
        <v>362</v>
      </c>
      <c r="DE591">
        <v>1728490952.5</v>
      </c>
      <c r="DF591">
        <v>1728490956.5</v>
      </c>
      <c r="DG591">
        <v>1</v>
      </c>
      <c r="DH591">
        <v>-0.065</v>
      </c>
      <c r="DI591">
        <v>-0.008</v>
      </c>
      <c r="DJ591">
        <v>-3.246</v>
      </c>
      <c r="DK591">
        <v>-0.091</v>
      </c>
      <c r="DL591">
        <v>52</v>
      </c>
      <c r="DM591">
        <v>15</v>
      </c>
      <c r="DN591">
        <v>0.25</v>
      </c>
      <c r="DO591">
        <v>0.13</v>
      </c>
      <c r="DP591">
        <v>-37.29756829268293</v>
      </c>
      <c r="DQ591">
        <v>-0.04635261324036904</v>
      </c>
      <c r="DR591">
        <v>0.1477746544805339</v>
      </c>
      <c r="DS591">
        <v>1</v>
      </c>
      <c r="DT591">
        <v>1.218420731707317</v>
      </c>
      <c r="DU591">
        <v>-0.3180119163763046</v>
      </c>
      <c r="DV591">
        <v>0.03622546425430893</v>
      </c>
      <c r="DW591">
        <v>0</v>
      </c>
      <c r="DX591">
        <v>1</v>
      </c>
      <c r="DY591">
        <v>2</v>
      </c>
      <c r="DZ591" t="s">
        <v>363</v>
      </c>
      <c r="EA591">
        <v>3.22962</v>
      </c>
      <c r="EB591">
        <v>2.70424</v>
      </c>
      <c r="EC591">
        <v>0.206336</v>
      </c>
      <c r="ED591">
        <v>0.209742</v>
      </c>
      <c r="EE591">
        <v>0.0853194</v>
      </c>
      <c r="EF591">
        <v>0.0809487</v>
      </c>
      <c r="EG591">
        <v>25993.8</v>
      </c>
      <c r="EH591">
        <v>25193.5</v>
      </c>
      <c r="EI591">
        <v>31376.1</v>
      </c>
      <c r="EJ591">
        <v>30234.6</v>
      </c>
      <c r="EK591">
        <v>38448.2</v>
      </c>
      <c r="EL591">
        <v>36747.1</v>
      </c>
      <c r="EM591">
        <v>43976.4</v>
      </c>
      <c r="EN591">
        <v>42218.8</v>
      </c>
      <c r="EO591">
        <v>2.10298</v>
      </c>
      <c r="EP591">
        <v>1.8269</v>
      </c>
      <c r="EQ591">
        <v>0.0160635</v>
      </c>
      <c r="ER591">
        <v>0</v>
      </c>
      <c r="ES591">
        <v>24.7574</v>
      </c>
      <c r="ET591">
        <v>999.9</v>
      </c>
      <c r="EU591">
        <v>70.09999999999999</v>
      </c>
      <c r="EV591">
        <v>26.9</v>
      </c>
      <c r="EW591">
        <v>25.5702</v>
      </c>
      <c r="EX591">
        <v>61.2501</v>
      </c>
      <c r="EY591">
        <v>24.4391</v>
      </c>
      <c r="EZ591">
        <v>1</v>
      </c>
      <c r="FA591">
        <v>0.100569</v>
      </c>
      <c r="FB591">
        <v>2.56234</v>
      </c>
      <c r="FC591">
        <v>20.18</v>
      </c>
      <c r="FD591">
        <v>5.21684</v>
      </c>
      <c r="FE591">
        <v>11.998</v>
      </c>
      <c r="FF591">
        <v>4.9639</v>
      </c>
      <c r="FG591">
        <v>3.2958</v>
      </c>
      <c r="FH591">
        <v>9999</v>
      </c>
      <c r="FI591">
        <v>9999</v>
      </c>
      <c r="FJ591">
        <v>9999</v>
      </c>
      <c r="FK591">
        <v>149.5</v>
      </c>
      <c r="FL591">
        <v>4.97097</v>
      </c>
      <c r="FM591">
        <v>1.86773</v>
      </c>
      <c r="FN591">
        <v>1.85913</v>
      </c>
      <c r="FO591">
        <v>1.86523</v>
      </c>
      <c r="FP591">
        <v>1.8631</v>
      </c>
      <c r="FQ591">
        <v>1.86448</v>
      </c>
      <c r="FR591">
        <v>1.8599</v>
      </c>
      <c r="FS591">
        <v>1.86403</v>
      </c>
      <c r="FT591">
        <v>0</v>
      </c>
      <c r="FU591">
        <v>0</v>
      </c>
      <c r="FV591">
        <v>0</v>
      </c>
      <c r="FW591">
        <v>0</v>
      </c>
      <c r="FX591" t="s">
        <v>364</v>
      </c>
      <c r="FY591" t="s">
        <v>365</v>
      </c>
      <c r="FZ591" t="s">
        <v>366</v>
      </c>
      <c r="GA591" t="s">
        <v>366</v>
      </c>
      <c r="GB591" t="s">
        <v>366</v>
      </c>
      <c r="GC591" t="s">
        <v>366</v>
      </c>
      <c r="GD591">
        <v>0</v>
      </c>
      <c r="GE591">
        <v>100</v>
      </c>
      <c r="GF591">
        <v>100</v>
      </c>
      <c r="GG591">
        <v>-10.46</v>
      </c>
      <c r="GH591">
        <v>-0.09030000000000001</v>
      </c>
      <c r="GI591">
        <v>-2.868309889394353</v>
      </c>
      <c r="GJ591">
        <v>-0.006773961979547998</v>
      </c>
      <c r="GK591">
        <v>-8.296070481250098E-08</v>
      </c>
      <c r="GL591">
        <v>3.322967193956903E-10</v>
      </c>
      <c r="GM591">
        <v>-0.07871069313407227</v>
      </c>
      <c r="GN591">
        <v>-0.00208336341840114</v>
      </c>
      <c r="GO591">
        <v>8.801746095907445E-05</v>
      </c>
      <c r="GP591">
        <v>-2.677693255255651E-07</v>
      </c>
      <c r="GQ591">
        <v>3</v>
      </c>
      <c r="GR591">
        <v>2052</v>
      </c>
      <c r="GS591">
        <v>2</v>
      </c>
      <c r="GT591">
        <v>18</v>
      </c>
      <c r="GU591">
        <v>88.40000000000001</v>
      </c>
      <c r="GV591">
        <v>88.40000000000001</v>
      </c>
      <c r="GW591">
        <v>2.65503</v>
      </c>
      <c r="GX591">
        <v>2.36694</v>
      </c>
      <c r="GY591">
        <v>1.44775</v>
      </c>
      <c r="GZ591">
        <v>2.323</v>
      </c>
      <c r="HA591">
        <v>1.55151</v>
      </c>
      <c r="HB591">
        <v>2.39868</v>
      </c>
      <c r="HC591">
        <v>32.8647</v>
      </c>
      <c r="HD591">
        <v>14.1233</v>
      </c>
      <c r="HE591">
        <v>18</v>
      </c>
      <c r="HF591">
        <v>596.553</v>
      </c>
      <c r="HG591">
        <v>422.352</v>
      </c>
      <c r="HH591">
        <v>21.0803</v>
      </c>
      <c r="HI591">
        <v>28.2156</v>
      </c>
      <c r="HJ591">
        <v>30.0004</v>
      </c>
      <c r="HK591">
        <v>28.1556</v>
      </c>
      <c r="HL591">
        <v>28.0848</v>
      </c>
      <c r="HM591">
        <v>53.1777</v>
      </c>
      <c r="HN591">
        <v>47.4074</v>
      </c>
      <c r="HO591">
        <v>0</v>
      </c>
      <c r="HP591">
        <v>21.078</v>
      </c>
      <c r="HQ591">
        <v>1223.59</v>
      </c>
      <c r="HR591">
        <v>15.2543</v>
      </c>
      <c r="HS591">
        <v>99.5757</v>
      </c>
      <c r="HT591">
        <v>100.883</v>
      </c>
    </row>
    <row r="592" spans="1:228">
      <c r="A592">
        <v>576</v>
      </c>
      <c r="B592">
        <v>1728496264.1</v>
      </c>
      <c r="C592">
        <v>5326.599999904633</v>
      </c>
      <c r="D592" t="s">
        <v>1523</v>
      </c>
      <c r="E592" t="s">
        <v>1524</v>
      </c>
      <c r="F592">
        <v>5</v>
      </c>
      <c r="G592" t="s">
        <v>357</v>
      </c>
      <c r="H592" t="s">
        <v>1090</v>
      </c>
      <c r="I592" t="s">
        <v>359</v>
      </c>
      <c r="J592" t="s">
        <v>1330</v>
      </c>
      <c r="K592">
        <v>1728496256.6</v>
      </c>
      <c r="L592">
        <f>(M592)/1000</f>
        <v>0</v>
      </c>
      <c r="M592">
        <f>IF(BH592, AP592, AJ592)</f>
        <v>0</v>
      </c>
      <c r="N592">
        <f>IF(BH592, AK592, AI592)</f>
        <v>0</v>
      </c>
      <c r="O592">
        <f>BJ592 - IF(AW592&gt;1, N592*BD592*100.0/(AY592), 0)</f>
        <v>0</v>
      </c>
      <c r="P592">
        <f>((V592-L592/2)*O592-N592)/(V592+L592/2)</f>
        <v>0</v>
      </c>
      <c r="Q592">
        <f>P592*(BQ592+BR592)/1000.0</f>
        <v>0</v>
      </c>
      <c r="R592">
        <f>(BJ592 - IF(AW592&gt;1, N592*BD592*100.0/(AY592), 0))*(BQ592+BR592)/1000.0</f>
        <v>0</v>
      </c>
      <c r="S592">
        <f>2.0/((1/U592-1/T592)+SIGN(U592)*SQRT((1/U592-1/T592)*(1/U592-1/T592) + 4*BE592/((BE592+1)*(BE592+1))*(2*1/U592*1/T592-1/T592*1/T592)))</f>
        <v>0</v>
      </c>
      <c r="T592">
        <f>IF(LEFT(BF592,1)&lt;&gt;"0",IF(LEFT(BF592,1)="1",3.0,BG592),$D$5+$E$5*(BX592*BQ592/($K$5*1000))+$F$5*(BX592*BQ592/($K$5*1000))*MAX(MIN(BD592,$J$5),$I$5)*MAX(MIN(BD592,$J$5),$I$5)+$G$5*MAX(MIN(BD592,$J$5),$I$5)*(BX592*BQ592/($K$5*1000))+$H$5*(BX592*BQ592/($K$5*1000))*(BX592*BQ592/($K$5*1000)))</f>
        <v>0</v>
      </c>
      <c r="U592">
        <f>L592*(1000-(1000*0.61365*exp(17.502*Y592/(240.97+Y592))/(BQ592+BR592)+BL592)/2)/(1000*0.61365*exp(17.502*Y592/(240.97+Y592))/(BQ592+BR592)-BL592)</f>
        <v>0</v>
      </c>
      <c r="V592">
        <f>1/((BE592+1)/(S592/1.6)+1/(T592/1.37)) + BE592/((BE592+1)/(S592/1.6) + BE592/(T592/1.37))</f>
        <v>0</v>
      </c>
      <c r="W592">
        <f>(AZ592*BC592)</f>
        <v>0</v>
      </c>
      <c r="X592">
        <f>(BS592+(W592+2*0.95*5.67E-8*(((BS592+$B$7)+273)^4-(BS592+273)^4)-44100*L592)/(1.84*29.3*T592+8*0.95*5.67E-8*(BS592+273)^3))</f>
        <v>0</v>
      </c>
      <c r="Y592">
        <f>($C$7*BT592+$D$7*BU592+$E$7*X592)</f>
        <v>0</v>
      </c>
      <c r="Z592">
        <f>0.61365*exp(17.502*Y592/(240.97+Y592))</f>
        <v>0</v>
      </c>
      <c r="AA592">
        <f>(AB592/AC592*100)</f>
        <v>0</v>
      </c>
      <c r="AB592">
        <f>BL592*(BQ592+BR592)/1000</f>
        <v>0</v>
      </c>
      <c r="AC592">
        <f>0.61365*exp(17.502*BS592/(240.97+BS592))</f>
        <v>0</v>
      </c>
      <c r="AD592">
        <f>(Z592-BL592*(BQ592+BR592)/1000)</f>
        <v>0</v>
      </c>
      <c r="AE592">
        <f>(-L592*44100)</f>
        <v>0</v>
      </c>
      <c r="AF592">
        <f>2*29.3*T592*0.92*(BS592-Y592)</f>
        <v>0</v>
      </c>
      <c r="AG592">
        <f>2*0.95*5.67E-8*(((BS592+$B$7)+273)^4-(Y592+273)^4)</f>
        <v>0</v>
      </c>
      <c r="AH592">
        <f>W592+AG592+AE592+AF592</f>
        <v>0</v>
      </c>
      <c r="AI592">
        <f>BP592*AW592*(BK592-BJ592*(1000-AW592*BM592)/(1000-AW592*BL592))/(100*BD592)</f>
        <v>0</v>
      </c>
      <c r="AJ592">
        <f>1000*BP592*AW592*(BL592-BM592)/(100*BD592*(1000-AW592*BL592))</f>
        <v>0</v>
      </c>
      <c r="AK592">
        <f>(AL592 - AM592 - BQ592*1E3/(8.314*(BS592+273.15)) * AO592/BP592 * AN592) * BP592/(100*BD592) * (1000 - BM592)/1000</f>
        <v>0</v>
      </c>
      <c r="AL592">
        <v>1236.097466025357</v>
      </c>
      <c r="AM592">
        <v>1204.654060606061</v>
      </c>
      <c r="AN592">
        <v>2.559866930614376</v>
      </c>
      <c r="AO592">
        <v>66.78338051299083</v>
      </c>
      <c r="AP592">
        <f>(AR592 - AQ592 + BQ592*1E3/(8.314*(BS592+273.15)) * AT592/BP592 * AS592) * BP592/(100*BD592) * 1000/(1000 - AR592)</f>
        <v>0</v>
      </c>
      <c r="AQ592">
        <v>15.28266338346156</v>
      </c>
      <c r="AR592">
        <v>16.47226545454545</v>
      </c>
      <c r="AS592">
        <v>7.717361055560381E-05</v>
      </c>
      <c r="AT592">
        <v>79.57190489218569</v>
      </c>
      <c r="AU592">
        <v>0</v>
      </c>
      <c r="AV592">
        <v>0</v>
      </c>
      <c r="AW592">
        <f>IF(AU592*$H$13&gt;=AY592,1.0,(AY592/(AY592-AU592*$H$13)))</f>
        <v>0</v>
      </c>
      <c r="AX592">
        <f>(AW592-1)*100</f>
        <v>0</v>
      </c>
      <c r="AY592">
        <f>MAX(0,($B$13+$C$13*BX592)/(1+$D$13*BX592)*BQ592/(BS592+273)*$E$13)</f>
        <v>0</v>
      </c>
      <c r="AZ592">
        <f>$B$11*BY592+$C$11*BZ592+$F$11*CK592*(1-CN592)</f>
        <v>0</v>
      </c>
      <c r="BA592">
        <f>AZ592*BB592</f>
        <v>0</v>
      </c>
      <c r="BB592">
        <f>($B$11*$D$9+$C$11*$D$9+$F$11*((CX592+CP592)/MAX(CX592+CP592+CY592, 0.1)*$I$9+CY592/MAX(CX592+CP592+CY592, 0.1)*$J$9))/($B$11+$C$11+$F$11)</f>
        <v>0</v>
      </c>
      <c r="BC592">
        <f>($B$11*$K$9+$C$11*$K$9+$F$11*((CX592+CP592)/MAX(CX592+CP592+CY592, 0.1)*$P$9+CY592/MAX(CX592+CP592+CY592, 0.1)*$Q$9))/($B$11+$C$11+$F$11)</f>
        <v>0</v>
      </c>
      <c r="BD592">
        <v>6</v>
      </c>
      <c r="BE592">
        <v>0.5</v>
      </c>
      <c r="BF592" t="s">
        <v>361</v>
      </c>
      <c r="BG592">
        <v>2</v>
      </c>
      <c r="BH592" t="b">
        <v>1</v>
      </c>
      <c r="BI592">
        <v>1728496256.6</v>
      </c>
      <c r="BJ592">
        <v>1167.208148148148</v>
      </c>
      <c r="BK592">
        <v>1204.508148148148</v>
      </c>
      <c r="BL592">
        <v>16.46122222222222</v>
      </c>
      <c r="BM592">
        <v>15.27201481481481</v>
      </c>
      <c r="BN592">
        <v>1177.625555555556</v>
      </c>
      <c r="BO592">
        <v>16.55151481481482</v>
      </c>
      <c r="BP592">
        <v>600.0008888888889</v>
      </c>
      <c r="BQ592">
        <v>97.54102962962962</v>
      </c>
      <c r="BR592">
        <v>0.1000307888888889</v>
      </c>
      <c r="BS592">
        <v>25.20617407407408</v>
      </c>
      <c r="BT592">
        <v>25.01612592592593</v>
      </c>
      <c r="BU592">
        <v>999.9000000000001</v>
      </c>
      <c r="BV592">
        <v>0</v>
      </c>
      <c r="BW592">
        <v>0</v>
      </c>
      <c r="BX592">
        <v>9996.064444444444</v>
      </c>
      <c r="BY592">
        <v>0</v>
      </c>
      <c r="BZ592">
        <v>90.07572962962961</v>
      </c>
      <c r="CA592">
        <v>-37.2990037037037</v>
      </c>
      <c r="CB592">
        <v>1186.744074074074</v>
      </c>
      <c r="CC592">
        <v>1223.188148148148</v>
      </c>
      <c r="CD592">
        <v>1.189211111111111</v>
      </c>
      <c r="CE592">
        <v>1204.508148148148</v>
      </c>
      <c r="CF592">
        <v>15.27201481481481</v>
      </c>
      <c r="CG592">
        <v>1.605644074074074</v>
      </c>
      <c r="CH592">
        <v>1.489648888888889</v>
      </c>
      <c r="CI592">
        <v>14.01308148148148</v>
      </c>
      <c r="CJ592">
        <v>12.86232222222222</v>
      </c>
      <c r="CK592">
        <v>1599.998888888889</v>
      </c>
      <c r="CL592">
        <v>0.6920186666666666</v>
      </c>
      <c r="CM592">
        <v>0.3079813333333333</v>
      </c>
      <c r="CN592">
        <v>0</v>
      </c>
      <c r="CO592">
        <v>2.086796296296296</v>
      </c>
      <c r="CP592">
        <v>0</v>
      </c>
      <c r="CQ592">
        <v>8848.084444444443</v>
      </c>
      <c r="CR592">
        <v>13790.27037037037</v>
      </c>
      <c r="CS592">
        <v>37.437</v>
      </c>
      <c r="CT592">
        <v>38.67092592592593</v>
      </c>
      <c r="CU592">
        <v>38</v>
      </c>
      <c r="CV592">
        <v>37</v>
      </c>
      <c r="CW592">
        <v>36.812</v>
      </c>
      <c r="CX592">
        <v>1107.23</v>
      </c>
      <c r="CY592">
        <v>492.768888888889</v>
      </c>
      <c r="CZ592">
        <v>0</v>
      </c>
      <c r="DA592">
        <v>1728496321</v>
      </c>
      <c r="DB592">
        <v>0</v>
      </c>
      <c r="DC592">
        <v>1728490956.5</v>
      </c>
      <c r="DD592" t="s">
        <v>362</v>
      </c>
      <c r="DE592">
        <v>1728490952.5</v>
      </c>
      <c r="DF592">
        <v>1728490956.5</v>
      </c>
      <c r="DG592">
        <v>1</v>
      </c>
      <c r="DH592">
        <v>-0.065</v>
      </c>
      <c r="DI592">
        <v>-0.008</v>
      </c>
      <c r="DJ592">
        <v>-3.246</v>
      </c>
      <c r="DK592">
        <v>-0.091</v>
      </c>
      <c r="DL592">
        <v>52</v>
      </c>
      <c r="DM592">
        <v>15</v>
      </c>
      <c r="DN592">
        <v>0.25</v>
      </c>
      <c r="DO592">
        <v>0.13</v>
      </c>
      <c r="DP592">
        <v>-37.2713475</v>
      </c>
      <c r="DQ592">
        <v>0.005199624765594549</v>
      </c>
      <c r="DR592">
        <v>0.1593418306464126</v>
      </c>
      <c r="DS592">
        <v>1</v>
      </c>
      <c r="DT592">
        <v>1.19823475</v>
      </c>
      <c r="DU592">
        <v>-0.1379465290806751</v>
      </c>
      <c r="DV592">
        <v>0.02088315110172553</v>
      </c>
      <c r="DW592">
        <v>0</v>
      </c>
      <c r="DX592">
        <v>1</v>
      </c>
      <c r="DY592">
        <v>2</v>
      </c>
      <c r="DZ592" t="s">
        <v>363</v>
      </c>
      <c r="EA592">
        <v>3.22953</v>
      </c>
      <c r="EB592">
        <v>2.70438</v>
      </c>
      <c r="EC592">
        <v>0.207706</v>
      </c>
      <c r="ED592">
        <v>0.211118</v>
      </c>
      <c r="EE592">
        <v>0.0853271</v>
      </c>
      <c r="EF592">
        <v>0.0809864</v>
      </c>
      <c r="EG592">
        <v>25948.3</v>
      </c>
      <c r="EH592">
        <v>25149.3</v>
      </c>
      <c r="EI592">
        <v>31375.5</v>
      </c>
      <c r="EJ592">
        <v>30234.3</v>
      </c>
      <c r="EK592">
        <v>38447.4</v>
      </c>
      <c r="EL592">
        <v>36745.1</v>
      </c>
      <c r="EM592">
        <v>43975.9</v>
      </c>
      <c r="EN592">
        <v>42218.2</v>
      </c>
      <c r="EO592">
        <v>2.1027</v>
      </c>
      <c r="EP592">
        <v>1.82703</v>
      </c>
      <c r="EQ592">
        <v>0.01546</v>
      </c>
      <c r="ER592">
        <v>0</v>
      </c>
      <c r="ES592">
        <v>24.7552</v>
      </c>
      <c r="ET592">
        <v>999.9</v>
      </c>
      <c r="EU592">
        <v>70.09999999999999</v>
      </c>
      <c r="EV592">
        <v>26.9</v>
      </c>
      <c r="EW592">
        <v>25.5719</v>
      </c>
      <c r="EX592">
        <v>60.5701</v>
      </c>
      <c r="EY592">
        <v>24.5353</v>
      </c>
      <c r="EZ592">
        <v>1</v>
      </c>
      <c r="FA592">
        <v>0.101019</v>
      </c>
      <c r="FB592">
        <v>2.58806</v>
      </c>
      <c r="FC592">
        <v>20.1799</v>
      </c>
      <c r="FD592">
        <v>5.21714</v>
      </c>
      <c r="FE592">
        <v>11.998</v>
      </c>
      <c r="FF592">
        <v>4.9641</v>
      </c>
      <c r="FG592">
        <v>3.29573</v>
      </c>
      <c r="FH592">
        <v>9999</v>
      </c>
      <c r="FI592">
        <v>9999</v>
      </c>
      <c r="FJ592">
        <v>9999</v>
      </c>
      <c r="FK592">
        <v>149.5</v>
      </c>
      <c r="FL592">
        <v>4.97095</v>
      </c>
      <c r="FM592">
        <v>1.86772</v>
      </c>
      <c r="FN592">
        <v>1.85913</v>
      </c>
      <c r="FO592">
        <v>1.86523</v>
      </c>
      <c r="FP592">
        <v>1.8631</v>
      </c>
      <c r="FQ592">
        <v>1.86447</v>
      </c>
      <c r="FR592">
        <v>1.8599</v>
      </c>
      <c r="FS592">
        <v>1.86401</v>
      </c>
      <c r="FT592">
        <v>0</v>
      </c>
      <c r="FU592">
        <v>0</v>
      </c>
      <c r="FV592">
        <v>0</v>
      </c>
      <c r="FW592">
        <v>0</v>
      </c>
      <c r="FX592" t="s">
        <v>364</v>
      </c>
      <c r="FY592" t="s">
        <v>365</v>
      </c>
      <c r="FZ592" t="s">
        <v>366</v>
      </c>
      <c r="GA592" t="s">
        <v>366</v>
      </c>
      <c r="GB592" t="s">
        <v>366</v>
      </c>
      <c r="GC592" t="s">
        <v>366</v>
      </c>
      <c r="GD592">
        <v>0</v>
      </c>
      <c r="GE592">
        <v>100</v>
      </c>
      <c r="GF592">
        <v>100</v>
      </c>
      <c r="GG592">
        <v>-10.53</v>
      </c>
      <c r="GH592">
        <v>-0.09030000000000001</v>
      </c>
      <c r="GI592">
        <v>-2.868309889394353</v>
      </c>
      <c r="GJ592">
        <v>-0.006773961979547998</v>
      </c>
      <c r="GK592">
        <v>-8.296070481250098E-08</v>
      </c>
      <c r="GL592">
        <v>3.322967193956903E-10</v>
      </c>
      <c r="GM592">
        <v>-0.07871069313407227</v>
      </c>
      <c r="GN592">
        <v>-0.00208336341840114</v>
      </c>
      <c r="GO592">
        <v>8.801746095907445E-05</v>
      </c>
      <c r="GP592">
        <v>-2.677693255255651E-07</v>
      </c>
      <c r="GQ592">
        <v>3</v>
      </c>
      <c r="GR592">
        <v>2052</v>
      </c>
      <c r="GS592">
        <v>2</v>
      </c>
      <c r="GT592">
        <v>18</v>
      </c>
      <c r="GU592">
        <v>88.5</v>
      </c>
      <c r="GV592">
        <v>88.5</v>
      </c>
      <c r="GW592">
        <v>2.67822</v>
      </c>
      <c r="GX592">
        <v>2.36938</v>
      </c>
      <c r="GY592">
        <v>1.44775</v>
      </c>
      <c r="GZ592">
        <v>2.32178</v>
      </c>
      <c r="HA592">
        <v>1.55151</v>
      </c>
      <c r="HB592">
        <v>2.3877</v>
      </c>
      <c r="HC592">
        <v>32.8647</v>
      </c>
      <c r="HD592">
        <v>14.1233</v>
      </c>
      <c r="HE592">
        <v>18</v>
      </c>
      <c r="HF592">
        <v>596.4109999999999</v>
      </c>
      <c r="HG592">
        <v>422.464</v>
      </c>
      <c r="HH592">
        <v>21.0673</v>
      </c>
      <c r="HI592">
        <v>28.2204</v>
      </c>
      <c r="HJ592">
        <v>30.0005</v>
      </c>
      <c r="HK592">
        <v>28.1608</v>
      </c>
      <c r="HL592">
        <v>28.0901</v>
      </c>
      <c r="HM592">
        <v>53.6383</v>
      </c>
      <c r="HN592">
        <v>47.4074</v>
      </c>
      <c r="HO592">
        <v>0</v>
      </c>
      <c r="HP592">
        <v>21.0575</v>
      </c>
      <c r="HQ592">
        <v>1238.64</v>
      </c>
      <c r="HR592">
        <v>15.2559</v>
      </c>
      <c r="HS592">
        <v>99.5741</v>
      </c>
      <c r="HT592">
        <v>100.881</v>
      </c>
    </row>
    <row r="593" spans="1:228">
      <c r="A593">
        <v>577</v>
      </c>
      <c r="B593">
        <v>1728496269.1</v>
      </c>
      <c r="C593">
        <v>5331.599999904633</v>
      </c>
      <c r="D593" t="s">
        <v>1525</v>
      </c>
      <c r="E593" t="s">
        <v>1526</v>
      </c>
      <c r="F593">
        <v>5</v>
      </c>
      <c r="G593" t="s">
        <v>357</v>
      </c>
      <c r="H593" t="s">
        <v>1090</v>
      </c>
      <c r="I593" t="s">
        <v>359</v>
      </c>
      <c r="J593" t="s">
        <v>1330</v>
      </c>
      <c r="K593">
        <v>1728496261.314285</v>
      </c>
      <c r="L593">
        <f>(M593)/1000</f>
        <v>0</v>
      </c>
      <c r="M593">
        <f>IF(BH593, AP593, AJ593)</f>
        <v>0</v>
      </c>
      <c r="N593">
        <f>IF(BH593, AK593, AI593)</f>
        <v>0</v>
      </c>
      <c r="O593">
        <f>BJ593 - IF(AW593&gt;1, N593*BD593*100.0/(AY593), 0)</f>
        <v>0</v>
      </c>
      <c r="P593">
        <f>((V593-L593/2)*O593-N593)/(V593+L593/2)</f>
        <v>0</v>
      </c>
      <c r="Q593">
        <f>P593*(BQ593+BR593)/1000.0</f>
        <v>0</v>
      </c>
      <c r="R593">
        <f>(BJ593 - IF(AW593&gt;1, N593*BD593*100.0/(AY593), 0))*(BQ593+BR593)/1000.0</f>
        <v>0</v>
      </c>
      <c r="S593">
        <f>2.0/((1/U593-1/T593)+SIGN(U593)*SQRT((1/U593-1/T593)*(1/U593-1/T593) + 4*BE593/((BE593+1)*(BE593+1))*(2*1/U593*1/T593-1/T593*1/T593)))</f>
        <v>0</v>
      </c>
      <c r="T593">
        <f>IF(LEFT(BF593,1)&lt;&gt;"0",IF(LEFT(BF593,1)="1",3.0,BG593),$D$5+$E$5*(BX593*BQ593/($K$5*1000))+$F$5*(BX593*BQ593/($K$5*1000))*MAX(MIN(BD593,$J$5),$I$5)*MAX(MIN(BD593,$J$5),$I$5)+$G$5*MAX(MIN(BD593,$J$5),$I$5)*(BX593*BQ593/($K$5*1000))+$H$5*(BX593*BQ593/($K$5*1000))*(BX593*BQ593/($K$5*1000)))</f>
        <v>0</v>
      </c>
      <c r="U593">
        <f>L593*(1000-(1000*0.61365*exp(17.502*Y593/(240.97+Y593))/(BQ593+BR593)+BL593)/2)/(1000*0.61365*exp(17.502*Y593/(240.97+Y593))/(BQ593+BR593)-BL593)</f>
        <v>0</v>
      </c>
      <c r="V593">
        <f>1/((BE593+1)/(S593/1.6)+1/(T593/1.37)) + BE593/((BE593+1)/(S593/1.6) + BE593/(T593/1.37))</f>
        <v>0</v>
      </c>
      <c r="W593">
        <f>(AZ593*BC593)</f>
        <v>0</v>
      </c>
      <c r="X593">
        <f>(BS593+(W593+2*0.95*5.67E-8*(((BS593+$B$7)+273)^4-(BS593+273)^4)-44100*L593)/(1.84*29.3*T593+8*0.95*5.67E-8*(BS593+273)^3))</f>
        <v>0</v>
      </c>
      <c r="Y593">
        <f>($C$7*BT593+$D$7*BU593+$E$7*X593)</f>
        <v>0</v>
      </c>
      <c r="Z593">
        <f>0.61365*exp(17.502*Y593/(240.97+Y593))</f>
        <v>0</v>
      </c>
      <c r="AA593">
        <f>(AB593/AC593*100)</f>
        <v>0</v>
      </c>
      <c r="AB593">
        <f>BL593*(BQ593+BR593)/1000</f>
        <v>0</v>
      </c>
      <c r="AC593">
        <f>0.61365*exp(17.502*BS593/(240.97+BS593))</f>
        <v>0</v>
      </c>
      <c r="AD593">
        <f>(Z593-BL593*(BQ593+BR593)/1000)</f>
        <v>0</v>
      </c>
      <c r="AE593">
        <f>(-L593*44100)</f>
        <v>0</v>
      </c>
      <c r="AF593">
        <f>2*29.3*T593*0.92*(BS593-Y593)</f>
        <v>0</v>
      </c>
      <c r="AG593">
        <f>2*0.95*5.67E-8*(((BS593+$B$7)+273)^4-(Y593+273)^4)</f>
        <v>0</v>
      </c>
      <c r="AH593">
        <f>W593+AG593+AE593+AF593</f>
        <v>0</v>
      </c>
      <c r="AI593">
        <f>BP593*AW593*(BK593-BJ593*(1000-AW593*BM593)/(1000-AW593*BL593))/(100*BD593)</f>
        <v>0</v>
      </c>
      <c r="AJ593">
        <f>1000*BP593*AW593*(BL593-BM593)/(100*BD593*(1000-AW593*BL593))</f>
        <v>0</v>
      </c>
      <c r="AK593">
        <f>(AL593 - AM593 - BQ593*1E3/(8.314*(BS593+273.15)) * AO593/BP593 * AN593) * BP593/(100*BD593) * (1000 - BM593)/1000</f>
        <v>0</v>
      </c>
      <c r="AL593">
        <v>1248.984636544431</v>
      </c>
      <c r="AM593">
        <v>1217.564606060605</v>
      </c>
      <c r="AN593">
        <v>2.575476854551781</v>
      </c>
      <c r="AO593">
        <v>66.78338051299083</v>
      </c>
      <c r="AP593">
        <f>(AR593 - AQ593 + BQ593*1E3/(8.314*(BS593+273.15)) * AT593/BP593 * AS593) * BP593/(100*BD593) * 1000/(1000 - AR593)</f>
        <v>0</v>
      </c>
      <c r="AQ593">
        <v>15.2928004627553</v>
      </c>
      <c r="AR593">
        <v>16.46874121212121</v>
      </c>
      <c r="AS593">
        <v>-8.507487818500053E-05</v>
      </c>
      <c r="AT593">
        <v>79.57190489218569</v>
      </c>
      <c r="AU593">
        <v>0</v>
      </c>
      <c r="AV593">
        <v>0</v>
      </c>
      <c r="AW593">
        <f>IF(AU593*$H$13&gt;=AY593,1.0,(AY593/(AY593-AU593*$H$13)))</f>
        <v>0</v>
      </c>
      <c r="AX593">
        <f>(AW593-1)*100</f>
        <v>0</v>
      </c>
      <c r="AY593">
        <f>MAX(0,($B$13+$C$13*BX593)/(1+$D$13*BX593)*BQ593/(BS593+273)*$E$13)</f>
        <v>0</v>
      </c>
      <c r="AZ593">
        <f>$B$11*BY593+$C$11*BZ593+$F$11*CK593*(1-CN593)</f>
        <v>0</v>
      </c>
      <c r="BA593">
        <f>AZ593*BB593</f>
        <v>0</v>
      </c>
      <c r="BB593">
        <f>($B$11*$D$9+$C$11*$D$9+$F$11*((CX593+CP593)/MAX(CX593+CP593+CY593, 0.1)*$I$9+CY593/MAX(CX593+CP593+CY593, 0.1)*$J$9))/($B$11+$C$11+$F$11)</f>
        <v>0</v>
      </c>
      <c r="BC593">
        <f>($B$11*$K$9+$C$11*$K$9+$F$11*((CX593+CP593)/MAX(CX593+CP593+CY593, 0.1)*$P$9+CY593/MAX(CX593+CP593+CY593, 0.1)*$Q$9))/($B$11+$C$11+$F$11)</f>
        <v>0</v>
      </c>
      <c r="BD593">
        <v>6</v>
      </c>
      <c r="BE593">
        <v>0.5</v>
      </c>
      <c r="BF593" t="s">
        <v>361</v>
      </c>
      <c r="BG593">
        <v>2</v>
      </c>
      <c r="BH593" t="b">
        <v>1</v>
      </c>
      <c r="BI593">
        <v>1728496261.314285</v>
      </c>
      <c r="BJ593">
        <v>1179.092857142857</v>
      </c>
      <c r="BK593">
        <v>1216.35</v>
      </c>
      <c r="BL593">
        <v>16.46826071428572</v>
      </c>
      <c r="BM593">
        <v>15.28268214285714</v>
      </c>
      <c r="BN593">
        <v>1189.576428571428</v>
      </c>
      <c r="BO593">
        <v>16.55855357142857</v>
      </c>
      <c r="BP593">
        <v>600.0067142857143</v>
      </c>
      <c r="BQ593">
        <v>97.5412</v>
      </c>
      <c r="BR593">
        <v>0.100022775</v>
      </c>
      <c r="BS593">
        <v>25.20505</v>
      </c>
      <c r="BT593">
        <v>25.01666785714286</v>
      </c>
      <c r="BU593">
        <v>999.9000000000002</v>
      </c>
      <c r="BV593">
        <v>0</v>
      </c>
      <c r="BW593">
        <v>0</v>
      </c>
      <c r="BX593">
        <v>9991.496428571429</v>
      </c>
      <c r="BY593">
        <v>0</v>
      </c>
      <c r="BZ593">
        <v>90.17676785714286</v>
      </c>
      <c r="CA593">
        <v>-37.25603571428572</v>
      </c>
      <c r="CB593">
        <v>1198.836071428571</v>
      </c>
      <c r="CC593">
        <v>1235.227142857143</v>
      </c>
      <c r="CD593">
        <v>1.185567142857143</v>
      </c>
      <c r="CE593">
        <v>1216.35</v>
      </c>
      <c r="CF593">
        <v>15.28268214285714</v>
      </c>
      <c r="CG593">
        <v>1.606333214285714</v>
      </c>
      <c r="CH593">
        <v>1.490692857142857</v>
      </c>
      <c r="CI593">
        <v>14.01970357142857</v>
      </c>
      <c r="CJ593">
        <v>12.87302142857143</v>
      </c>
      <c r="CK593">
        <v>1599.998928571429</v>
      </c>
      <c r="CL593">
        <v>0.6920182857142858</v>
      </c>
      <c r="CM593">
        <v>0.3079817142857143</v>
      </c>
      <c r="CN593">
        <v>0</v>
      </c>
      <c r="CO593">
        <v>2.105657142857143</v>
      </c>
      <c r="CP593">
        <v>0</v>
      </c>
      <c r="CQ593">
        <v>8850.596785714286</v>
      </c>
      <c r="CR593">
        <v>13790.26071428572</v>
      </c>
      <c r="CS593">
        <v>37.437</v>
      </c>
      <c r="CT593">
        <v>38.67814285714285</v>
      </c>
      <c r="CU593">
        <v>38</v>
      </c>
      <c r="CV593">
        <v>37</v>
      </c>
      <c r="CW593">
        <v>36.812</v>
      </c>
      <c r="CX593">
        <v>1107.229285714286</v>
      </c>
      <c r="CY593">
        <v>492.769642857143</v>
      </c>
      <c r="CZ593">
        <v>0</v>
      </c>
      <c r="DA593">
        <v>1728496325.8</v>
      </c>
      <c r="DB593">
        <v>0</v>
      </c>
      <c r="DC593">
        <v>1728490956.5</v>
      </c>
      <c r="DD593" t="s">
        <v>362</v>
      </c>
      <c r="DE593">
        <v>1728490952.5</v>
      </c>
      <c r="DF593">
        <v>1728490956.5</v>
      </c>
      <c r="DG593">
        <v>1</v>
      </c>
      <c r="DH593">
        <v>-0.065</v>
      </c>
      <c r="DI593">
        <v>-0.008</v>
      </c>
      <c r="DJ593">
        <v>-3.246</v>
      </c>
      <c r="DK593">
        <v>-0.091</v>
      </c>
      <c r="DL593">
        <v>52</v>
      </c>
      <c r="DM593">
        <v>15</v>
      </c>
      <c r="DN593">
        <v>0.25</v>
      </c>
      <c r="DO593">
        <v>0.13</v>
      </c>
      <c r="DP593">
        <v>-37.2857243902439</v>
      </c>
      <c r="DQ593">
        <v>0.6638508710801322</v>
      </c>
      <c r="DR593">
        <v>0.1411873910982002</v>
      </c>
      <c r="DS593">
        <v>0</v>
      </c>
      <c r="DT593">
        <v>1.186218292682927</v>
      </c>
      <c r="DU593">
        <v>-0.03794801393728143</v>
      </c>
      <c r="DV593">
        <v>0.005682352184910844</v>
      </c>
      <c r="DW593">
        <v>1</v>
      </c>
      <c r="DX593">
        <v>1</v>
      </c>
      <c r="DY593">
        <v>2</v>
      </c>
      <c r="DZ593" t="s">
        <v>363</v>
      </c>
      <c r="EA593">
        <v>3.2296</v>
      </c>
      <c r="EB593">
        <v>2.70434</v>
      </c>
      <c r="EC593">
        <v>0.209093</v>
      </c>
      <c r="ED593">
        <v>0.212471</v>
      </c>
      <c r="EE593">
        <v>0.0853155</v>
      </c>
      <c r="EF593">
        <v>0.0810225</v>
      </c>
      <c r="EG593">
        <v>25902.4</v>
      </c>
      <c r="EH593">
        <v>25105.5</v>
      </c>
      <c r="EI593">
        <v>31374.9</v>
      </c>
      <c r="EJ593">
        <v>30233.5</v>
      </c>
      <c r="EK593">
        <v>38446.8</v>
      </c>
      <c r="EL593">
        <v>36742.7</v>
      </c>
      <c r="EM593">
        <v>43974.5</v>
      </c>
      <c r="EN593">
        <v>42217.1</v>
      </c>
      <c r="EO593">
        <v>2.10325</v>
      </c>
      <c r="EP593">
        <v>1.82668</v>
      </c>
      <c r="EQ593">
        <v>0.0157282</v>
      </c>
      <c r="ER593">
        <v>0</v>
      </c>
      <c r="ES593">
        <v>24.7552</v>
      </c>
      <c r="ET593">
        <v>999.9</v>
      </c>
      <c r="EU593">
        <v>70.09999999999999</v>
      </c>
      <c r="EV593">
        <v>26.9</v>
      </c>
      <c r="EW593">
        <v>25.5734</v>
      </c>
      <c r="EX593">
        <v>61.2701</v>
      </c>
      <c r="EY593">
        <v>24.5393</v>
      </c>
      <c r="EZ593">
        <v>1</v>
      </c>
      <c r="FA593">
        <v>0.101334</v>
      </c>
      <c r="FB593">
        <v>2.58733</v>
      </c>
      <c r="FC593">
        <v>20.1798</v>
      </c>
      <c r="FD593">
        <v>5.21669</v>
      </c>
      <c r="FE593">
        <v>11.998</v>
      </c>
      <c r="FF593">
        <v>4.9637</v>
      </c>
      <c r="FG593">
        <v>3.29565</v>
      </c>
      <c r="FH593">
        <v>9999</v>
      </c>
      <c r="FI593">
        <v>9999</v>
      </c>
      <c r="FJ593">
        <v>9999</v>
      </c>
      <c r="FK593">
        <v>149.5</v>
      </c>
      <c r="FL593">
        <v>4.97096</v>
      </c>
      <c r="FM593">
        <v>1.86771</v>
      </c>
      <c r="FN593">
        <v>1.85913</v>
      </c>
      <c r="FO593">
        <v>1.86523</v>
      </c>
      <c r="FP593">
        <v>1.8631</v>
      </c>
      <c r="FQ593">
        <v>1.86447</v>
      </c>
      <c r="FR593">
        <v>1.85991</v>
      </c>
      <c r="FS593">
        <v>1.86403</v>
      </c>
      <c r="FT593">
        <v>0</v>
      </c>
      <c r="FU593">
        <v>0</v>
      </c>
      <c r="FV593">
        <v>0</v>
      </c>
      <c r="FW593">
        <v>0</v>
      </c>
      <c r="FX593" t="s">
        <v>364</v>
      </c>
      <c r="FY593" t="s">
        <v>365</v>
      </c>
      <c r="FZ593" t="s">
        <v>366</v>
      </c>
      <c r="GA593" t="s">
        <v>366</v>
      </c>
      <c r="GB593" t="s">
        <v>366</v>
      </c>
      <c r="GC593" t="s">
        <v>366</v>
      </c>
      <c r="GD593">
        <v>0</v>
      </c>
      <c r="GE593">
        <v>100</v>
      </c>
      <c r="GF593">
        <v>100</v>
      </c>
      <c r="GG593">
        <v>-10.59</v>
      </c>
      <c r="GH593">
        <v>-0.09030000000000001</v>
      </c>
      <c r="GI593">
        <v>-2.868309889394353</v>
      </c>
      <c r="GJ593">
        <v>-0.006773961979547998</v>
      </c>
      <c r="GK593">
        <v>-8.296070481250098E-08</v>
      </c>
      <c r="GL593">
        <v>3.322967193956903E-10</v>
      </c>
      <c r="GM593">
        <v>-0.07871069313407227</v>
      </c>
      <c r="GN593">
        <v>-0.00208336341840114</v>
      </c>
      <c r="GO593">
        <v>8.801746095907445E-05</v>
      </c>
      <c r="GP593">
        <v>-2.677693255255651E-07</v>
      </c>
      <c r="GQ593">
        <v>3</v>
      </c>
      <c r="GR593">
        <v>2052</v>
      </c>
      <c r="GS593">
        <v>2</v>
      </c>
      <c r="GT593">
        <v>18</v>
      </c>
      <c r="GU593">
        <v>88.59999999999999</v>
      </c>
      <c r="GV593">
        <v>88.5</v>
      </c>
      <c r="GW593">
        <v>2.69897</v>
      </c>
      <c r="GX593">
        <v>2.37549</v>
      </c>
      <c r="GY593">
        <v>1.44775</v>
      </c>
      <c r="GZ593">
        <v>2.323</v>
      </c>
      <c r="HA593">
        <v>1.55151</v>
      </c>
      <c r="HB593">
        <v>2.36694</v>
      </c>
      <c r="HC593">
        <v>32.8869</v>
      </c>
      <c r="HD593">
        <v>14.1145</v>
      </c>
      <c r="HE593">
        <v>18</v>
      </c>
      <c r="HF593">
        <v>596.854</v>
      </c>
      <c r="HG593">
        <v>422.298</v>
      </c>
      <c r="HH593">
        <v>21.0497</v>
      </c>
      <c r="HI593">
        <v>28.2252</v>
      </c>
      <c r="HJ593">
        <v>30.0005</v>
      </c>
      <c r="HK593">
        <v>28.1663</v>
      </c>
      <c r="HL593">
        <v>28.0955</v>
      </c>
      <c r="HM593">
        <v>54.0536</v>
      </c>
      <c r="HN593">
        <v>47.4074</v>
      </c>
      <c r="HO593">
        <v>0</v>
      </c>
      <c r="HP593">
        <v>21.0448</v>
      </c>
      <c r="HQ593">
        <v>1248.68</v>
      </c>
      <c r="HR593">
        <v>15.2647</v>
      </c>
      <c r="HS593">
        <v>99.5716</v>
      </c>
      <c r="HT593">
        <v>100.879</v>
      </c>
    </row>
    <row r="594" spans="1:228">
      <c r="A594">
        <v>578</v>
      </c>
      <c r="B594">
        <v>1728496274.1</v>
      </c>
      <c r="C594">
        <v>5336.599999904633</v>
      </c>
      <c r="D594" t="s">
        <v>1527</v>
      </c>
      <c r="E594" t="s">
        <v>1528</v>
      </c>
      <c r="F594">
        <v>5</v>
      </c>
      <c r="G594" t="s">
        <v>357</v>
      </c>
      <c r="H594" t="s">
        <v>1090</v>
      </c>
      <c r="I594" t="s">
        <v>359</v>
      </c>
      <c r="J594" t="s">
        <v>1330</v>
      </c>
      <c r="K594">
        <v>1728496266.6</v>
      </c>
      <c r="L594">
        <f>(M594)/1000</f>
        <v>0</v>
      </c>
      <c r="M594">
        <f>IF(BH594, AP594, AJ594)</f>
        <v>0</v>
      </c>
      <c r="N594">
        <f>IF(BH594, AK594, AI594)</f>
        <v>0</v>
      </c>
      <c r="O594">
        <f>BJ594 - IF(AW594&gt;1, N594*BD594*100.0/(AY594), 0)</f>
        <v>0</v>
      </c>
      <c r="P594">
        <f>((V594-L594/2)*O594-N594)/(V594+L594/2)</f>
        <v>0</v>
      </c>
      <c r="Q594">
        <f>P594*(BQ594+BR594)/1000.0</f>
        <v>0</v>
      </c>
      <c r="R594">
        <f>(BJ594 - IF(AW594&gt;1, N594*BD594*100.0/(AY594), 0))*(BQ594+BR594)/1000.0</f>
        <v>0</v>
      </c>
      <c r="S594">
        <f>2.0/((1/U594-1/T594)+SIGN(U594)*SQRT((1/U594-1/T594)*(1/U594-1/T594) + 4*BE594/((BE594+1)*(BE594+1))*(2*1/U594*1/T594-1/T594*1/T594)))</f>
        <v>0</v>
      </c>
      <c r="T594">
        <f>IF(LEFT(BF594,1)&lt;&gt;"0",IF(LEFT(BF594,1)="1",3.0,BG594),$D$5+$E$5*(BX594*BQ594/($K$5*1000))+$F$5*(BX594*BQ594/($K$5*1000))*MAX(MIN(BD594,$J$5),$I$5)*MAX(MIN(BD594,$J$5),$I$5)+$G$5*MAX(MIN(BD594,$J$5),$I$5)*(BX594*BQ594/($K$5*1000))+$H$5*(BX594*BQ594/($K$5*1000))*(BX594*BQ594/($K$5*1000)))</f>
        <v>0</v>
      </c>
      <c r="U594">
        <f>L594*(1000-(1000*0.61365*exp(17.502*Y594/(240.97+Y594))/(BQ594+BR594)+BL594)/2)/(1000*0.61365*exp(17.502*Y594/(240.97+Y594))/(BQ594+BR594)-BL594)</f>
        <v>0</v>
      </c>
      <c r="V594">
        <f>1/((BE594+1)/(S594/1.6)+1/(T594/1.37)) + BE594/((BE594+1)/(S594/1.6) + BE594/(T594/1.37))</f>
        <v>0</v>
      </c>
      <c r="W594">
        <f>(AZ594*BC594)</f>
        <v>0</v>
      </c>
      <c r="X594">
        <f>(BS594+(W594+2*0.95*5.67E-8*(((BS594+$B$7)+273)^4-(BS594+273)^4)-44100*L594)/(1.84*29.3*T594+8*0.95*5.67E-8*(BS594+273)^3))</f>
        <v>0</v>
      </c>
      <c r="Y594">
        <f>($C$7*BT594+$D$7*BU594+$E$7*X594)</f>
        <v>0</v>
      </c>
      <c r="Z594">
        <f>0.61365*exp(17.502*Y594/(240.97+Y594))</f>
        <v>0</v>
      </c>
      <c r="AA594">
        <f>(AB594/AC594*100)</f>
        <v>0</v>
      </c>
      <c r="AB594">
        <f>BL594*(BQ594+BR594)/1000</f>
        <v>0</v>
      </c>
      <c r="AC594">
        <f>0.61365*exp(17.502*BS594/(240.97+BS594))</f>
        <v>0</v>
      </c>
      <c r="AD594">
        <f>(Z594-BL594*(BQ594+BR594)/1000)</f>
        <v>0</v>
      </c>
      <c r="AE594">
        <f>(-L594*44100)</f>
        <v>0</v>
      </c>
      <c r="AF594">
        <f>2*29.3*T594*0.92*(BS594-Y594)</f>
        <v>0</v>
      </c>
      <c r="AG594">
        <f>2*0.95*5.67E-8*(((BS594+$B$7)+273)^4-(Y594+273)^4)</f>
        <v>0</v>
      </c>
      <c r="AH594">
        <f>W594+AG594+AE594+AF594</f>
        <v>0</v>
      </c>
      <c r="AI594">
        <f>BP594*AW594*(BK594-BJ594*(1000-AW594*BM594)/(1000-AW594*BL594))/(100*BD594)</f>
        <v>0</v>
      </c>
      <c r="AJ594">
        <f>1000*BP594*AW594*(BL594-BM594)/(100*BD594*(1000-AW594*BL594))</f>
        <v>0</v>
      </c>
      <c r="AK594">
        <f>(AL594 - AM594 - BQ594*1E3/(8.314*(BS594+273.15)) * AO594/BP594 * AN594) * BP594/(100*BD594) * (1000 - BM594)/1000</f>
        <v>0</v>
      </c>
      <c r="AL594">
        <v>1261.561469747031</v>
      </c>
      <c r="AM594">
        <v>1230.211878787879</v>
      </c>
      <c r="AN594">
        <v>2.522092086889547</v>
      </c>
      <c r="AO594">
        <v>66.78338051299083</v>
      </c>
      <c r="AP594">
        <f>(AR594 - AQ594 + BQ594*1E3/(8.314*(BS594+273.15)) * AT594/BP594 * AS594) * BP594/(100*BD594) * 1000/(1000 - AR594)</f>
        <v>0</v>
      </c>
      <c r="AQ594">
        <v>15.30302097797756</v>
      </c>
      <c r="AR594">
        <v>16.46717090909091</v>
      </c>
      <c r="AS594">
        <v>-4.735197696487026E-05</v>
      </c>
      <c r="AT594">
        <v>79.57190489218569</v>
      </c>
      <c r="AU594">
        <v>0</v>
      </c>
      <c r="AV594">
        <v>0</v>
      </c>
      <c r="AW594">
        <f>IF(AU594*$H$13&gt;=AY594,1.0,(AY594/(AY594-AU594*$H$13)))</f>
        <v>0</v>
      </c>
      <c r="AX594">
        <f>(AW594-1)*100</f>
        <v>0</v>
      </c>
      <c r="AY594">
        <f>MAX(0,($B$13+$C$13*BX594)/(1+$D$13*BX594)*BQ594/(BS594+273)*$E$13)</f>
        <v>0</v>
      </c>
      <c r="AZ594">
        <f>$B$11*BY594+$C$11*BZ594+$F$11*CK594*(1-CN594)</f>
        <v>0</v>
      </c>
      <c r="BA594">
        <f>AZ594*BB594</f>
        <v>0</v>
      </c>
      <c r="BB594">
        <f>($B$11*$D$9+$C$11*$D$9+$F$11*((CX594+CP594)/MAX(CX594+CP594+CY594, 0.1)*$I$9+CY594/MAX(CX594+CP594+CY594, 0.1)*$J$9))/($B$11+$C$11+$F$11)</f>
        <v>0</v>
      </c>
      <c r="BC594">
        <f>($B$11*$K$9+$C$11*$K$9+$F$11*((CX594+CP594)/MAX(CX594+CP594+CY594, 0.1)*$P$9+CY594/MAX(CX594+CP594+CY594, 0.1)*$Q$9))/($B$11+$C$11+$F$11)</f>
        <v>0</v>
      </c>
      <c r="BD594">
        <v>6</v>
      </c>
      <c r="BE594">
        <v>0.5</v>
      </c>
      <c r="BF594" t="s">
        <v>361</v>
      </c>
      <c r="BG594">
        <v>2</v>
      </c>
      <c r="BH594" t="b">
        <v>1</v>
      </c>
      <c r="BI594">
        <v>1728496266.6</v>
      </c>
      <c r="BJ594">
        <v>1192.403703703704</v>
      </c>
      <c r="BK594">
        <v>1229.577037037037</v>
      </c>
      <c r="BL594">
        <v>16.46964074074074</v>
      </c>
      <c r="BM594">
        <v>15.29343333333333</v>
      </c>
      <c r="BN594">
        <v>1202.962222222222</v>
      </c>
      <c r="BO594">
        <v>16.55993333333333</v>
      </c>
      <c r="BP594">
        <v>600.0162592592593</v>
      </c>
      <c r="BQ594">
        <v>97.54151481481482</v>
      </c>
      <c r="BR594">
        <v>0.1000256037037037</v>
      </c>
      <c r="BS594">
        <v>25.20301111111111</v>
      </c>
      <c r="BT594">
        <v>25.01716666666667</v>
      </c>
      <c r="BU594">
        <v>999.9000000000001</v>
      </c>
      <c r="BV594">
        <v>0</v>
      </c>
      <c r="BW594">
        <v>0</v>
      </c>
      <c r="BX594">
        <v>9986.756666666666</v>
      </c>
      <c r="BY594">
        <v>0</v>
      </c>
      <c r="BZ594">
        <v>91.88805185185184</v>
      </c>
      <c r="CA594">
        <v>-37.17135925925926</v>
      </c>
      <c r="CB594">
        <v>1212.371851851852</v>
      </c>
      <c r="CC594">
        <v>1248.672592592593</v>
      </c>
      <c r="CD594">
        <v>1.176193333333333</v>
      </c>
      <c r="CE594">
        <v>1229.577037037037</v>
      </c>
      <c r="CF594">
        <v>15.29343333333333</v>
      </c>
      <c r="CG594">
        <v>1.606474074074074</v>
      </c>
      <c r="CH594">
        <v>1.491747037037037</v>
      </c>
      <c r="CI594">
        <v>14.02104444444444</v>
      </c>
      <c r="CJ594">
        <v>12.88382592592593</v>
      </c>
      <c r="CK594">
        <v>1599.998888888889</v>
      </c>
      <c r="CL594">
        <v>0.6920173333333334</v>
      </c>
      <c r="CM594">
        <v>0.3079826666666666</v>
      </c>
      <c r="CN594">
        <v>0</v>
      </c>
      <c r="CO594">
        <v>2.128877777777778</v>
      </c>
      <c r="CP594">
        <v>0</v>
      </c>
      <c r="CQ594">
        <v>8853.215925925926</v>
      </c>
      <c r="CR594">
        <v>13790.25555555555</v>
      </c>
      <c r="CS594">
        <v>37.437</v>
      </c>
      <c r="CT594">
        <v>38.6847037037037</v>
      </c>
      <c r="CU594">
        <v>38</v>
      </c>
      <c r="CV594">
        <v>37.00459259259259</v>
      </c>
      <c r="CW594">
        <v>36.812</v>
      </c>
      <c r="CX594">
        <v>1107.228148148148</v>
      </c>
      <c r="CY594">
        <v>492.7707407407408</v>
      </c>
      <c r="CZ594">
        <v>0</v>
      </c>
      <c r="DA594">
        <v>1728496331.2</v>
      </c>
      <c r="DB594">
        <v>0</v>
      </c>
      <c r="DC594">
        <v>1728490956.5</v>
      </c>
      <c r="DD594" t="s">
        <v>362</v>
      </c>
      <c r="DE594">
        <v>1728490952.5</v>
      </c>
      <c r="DF594">
        <v>1728490956.5</v>
      </c>
      <c r="DG594">
        <v>1</v>
      </c>
      <c r="DH594">
        <v>-0.065</v>
      </c>
      <c r="DI594">
        <v>-0.008</v>
      </c>
      <c r="DJ594">
        <v>-3.246</v>
      </c>
      <c r="DK594">
        <v>-0.091</v>
      </c>
      <c r="DL594">
        <v>52</v>
      </c>
      <c r="DM594">
        <v>15</v>
      </c>
      <c r="DN594">
        <v>0.25</v>
      </c>
      <c r="DO594">
        <v>0.13</v>
      </c>
      <c r="DP594">
        <v>-37.21527073170731</v>
      </c>
      <c r="DQ594">
        <v>0.4984954703832862</v>
      </c>
      <c r="DR594">
        <v>0.1111181709886139</v>
      </c>
      <c r="DS594">
        <v>0</v>
      </c>
      <c r="DT594">
        <v>1.182189024390244</v>
      </c>
      <c r="DU594">
        <v>-0.09382202090592562</v>
      </c>
      <c r="DV594">
        <v>0.009852735364868821</v>
      </c>
      <c r="DW594">
        <v>1</v>
      </c>
      <c r="DX594">
        <v>1</v>
      </c>
      <c r="DY594">
        <v>2</v>
      </c>
      <c r="DZ594" t="s">
        <v>363</v>
      </c>
      <c r="EA594">
        <v>3.22957</v>
      </c>
      <c r="EB594">
        <v>2.70398</v>
      </c>
      <c r="EC594">
        <v>0.210443</v>
      </c>
      <c r="ED594">
        <v>0.213761</v>
      </c>
      <c r="EE594">
        <v>0.0853076</v>
      </c>
      <c r="EF594">
        <v>0.0810611</v>
      </c>
      <c r="EG594">
        <v>25858.5</v>
      </c>
      <c r="EH594">
        <v>25064.3</v>
      </c>
      <c r="EI594">
        <v>31375.2</v>
      </c>
      <c r="EJ594">
        <v>30233.5</v>
      </c>
      <c r="EK594">
        <v>38448</v>
      </c>
      <c r="EL594">
        <v>36741</v>
      </c>
      <c r="EM594">
        <v>43975.5</v>
      </c>
      <c r="EN594">
        <v>42216.9</v>
      </c>
      <c r="EO594">
        <v>2.10325</v>
      </c>
      <c r="EP594">
        <v>1.8267</v>
      </c>
      <c r="EQ594">
        <v>0.0164658</v>
      </c>
      <c r="ER594">
        <v>0</v>
      </c>
      <c r="ES594">
        <v>24.7574</v>
      </c>
      <c r="ET594">
        <v>999.9</v>
      </c>
      <c r="EU594">
        <v>70.09999999999999</v>
      </c>
      <c r="EV594">
        <v>26.9</v>
      </c>
      <c r="EW594">
        <v>25.5702</v>
      </c>
      <c r="EX594">
        <v>61.0101</v>
      </c>
      <c r="EY594">
        <v>24.4191</v>
      </c>
      <c r="EZ594">
        <v>1</v>
      </c>
      <c r="FA594">
        <v>0.101804</v>
      </c>
      <c r="FB594">
        <v>2.60121</v>
      </c>
      <c r="FC594">
        <v>20.1796</v>
      </c>
      <c r="FD594">
        <v>5.21609</v>
      </c>
      <c r="FE594">
        <v>11.998</v>
      </c>
      <c r="FF594">
        <v>4.96365</v>
      </c>
      <c r="FG594">
        <v>3.29545</v>
      </c>
      <c r="FH594">
        <v>9999</v>
      </c>
      <c r="FI594">
        <v>9999</v>
      </c>
      <c r="FJ594">
        <v>9999</v>
      </c>
      <c r="FK594">
        <v>149.5</v>
      </c>
      <c r="FL594">
        <v>4.97095</v>
      </c>
      <c r="FM594">
        <v>1.8677</v>
      </c>
      <c r="FN594">
        <v>1.85912</v>
      </c>
      <c r="FO594">
        <v>1.86523</v>
      </c>
      <c r="FP594">
        <v>1.86311</v>
      </c>
      <c r="FQ594">
        <v>1.86447</v>
      </c>
      <c r="FR594">
        <v>1.85991</v>
      </c>
      <c r="FS594">
        <v>1.86404</v>
      </c>
      <c r="FT594">
        <v>0</v>
      </c>
      <c r="FU594">
        <v>0</v>
      </c>
      <c r="FV594">
        <v>0</v>
      </c>
      <c r="FW594">
        <v>0</v>
      </c>
      <c r="FX594" t="s">
        <v>364</v>
      </c>
      <c r="FY594" t="s">
        <v>365</v>
      </c>
      <c r="FZ594" t="s">
        <v>366</v>
      </c>
      <c r="GA594" t="s">
        <v>366</v>
      </c>
      <c r="GB594" t="s">
        <v>366</v>
      </c>
      <c r="GC594" t="s">
        <v>366</v>
      </c>
      <c r="GD594">
        <v>0</v>
      </c>
      <c r="GE594">
        <v>100</v>
      </c>
      <c r="GF594">
        <v>100</v>
      </c>
      <c r="GG594">
        <v>-10.67</v>
      </c>
      <c r="GH594">
        <v>-0.09030000000000001</v>
      </c>
      <c r="GI594">
        <v>-2.868309889394353</v>
      </c>
      <c r="GJ594">
        <v>-0.006773961979547998</v>
      </c>
      <c r="GK594">
        <v>-8.296070481250098E-08</v>
      </c>
      <c r="GL594">
        <v>3.322967193956903E-10</v>
      </c>
      <c r="GM594">
        <v>-0.07871069313407227</v>
      </c>
      <c r="GN594">
        <v>-0.00208336341840114</v>
      </c>
      <c r="GO594">
        <v>8.801746095907445E-05</v>
      </c>
      <c r="GP594">
        <v>-2.677693255255651E-07</v>
      </c>
      <c r="GQ594">
        <v>3</v>
      </c>
      <c r="GR594">
        <v>2052</v>
      </c>
      <c r="GS594">
        <v>2</v>
      </c>
      <c r="GT594">
        <v>18</v>
      </c>
      <c r="GU594">
        <v>88.7</v>
      </c>
      <c r="GV594">
        <v>88.59999999999999</v>
      </c>
      <c r="GW594">
        <v>2.72217</v>
      </c>
      <c r="GX594">
        <v>2.37671</v>
      </c>
      <c r="GY594">
        <v>1.44897</v>
      </c>
      <c r="GZ594">
        <v>2.323</v>
      </c>
      <c r="HA594">
        <v>1.55151</v>
      </c>
      <c r="HB594">
        <v>2.34131</v>
      </c>
      <c r="HC594">
        <v>32.9315</v>
      </c>
      <c r="HD594">
        <v>14.1058</v>
      </c>
      <c r="HE594">
        <v>18</v>
      </c>
      <c r="HF594">
        <v>596.914</v>
      </c>
      <c r="HG594">
        <v>422.356</v>
      </c>
      <c r="HH594">
        <v>21.0361</v>
      </c>
      <c r="HI594">
        <v>28.2301</v>
      </c>
      <c r="HJ594">
        <v>30.0005</v>
      </c>
      <c r="HK594">
        <v>28.1723</v>
      </c>
      <c r="HL594">
        <v>28.1014</v>
      </c>
      <c r="HM594">
        <v>54.5213</v>
      </c>
      <c r="HN594">
        <v>47.4074</v>
      </c>
      <c r="HO594">
        <v>0</v>
      </c>
      <c r="HP594">
        <v>21.0288</v>
      </c>
      <c r="HQ594">
        <v>1263.73</v>
      </c>
      <c r="HR594">
        <v>15.2739</v>
      </c>
      <c r="HS594">
        <v>99.5733</v>
      </c>
      <c r="HT594">
        <v>100.879</v>
      </c>
    </row>
    <row r="595" spans="1:228">
      <c r="A595">
        <v>579</v>
      </c>
      <c r="B595">
        <v>1728496279.1</v>
      </c>
      <c r="C595">
        <v>5341.599999904633</v>
      </c>
      <c r="D595" t="s">
        <v>1529</v>
      </c>
      <c r="E595" t="s">
        <v>1530</v>
      </c>
      <c r="F595">
        <v>5</v>
      </c>
      <c r="G595" t="s">
        <v>357</v>
      </c>
      <c r="H595" t="s">
        <v>1090</v>
      </c>
      <c r="I595" t="s">
        <v>359</v>
      </c>
      <c r="J595" t="s">
        <v>1330</v>
      </c>
      <c r="K595">
        <v>1728496271.314285</v>
      </c>
      <c r="L595">
        <f>(M595)/1000</f>
        <v>0</v>
      </c>
      <c r="M595">
        <f>IF(BH595, AP595, AJ595)</f>
        <v>0</v>
      </c>
      <c r="N595">
        <f>IF(BH595, AK595, AI595)</f>
        <v>0</v>
      </c>
      <c r="O595">
        <f>BJ595 - IF(AW595&gt;1, N595*BD595*100.0/(AY595), 0)</f>
        <v>0</v>
      </c>
      <c r="P595">
        <f>((V595-L595/2)*O595-N595)/(V595+L595/2)</f>
        <v>0</v>
      </c>
      <c r="Q595">
        <f>P595*(BQ595+BR595)/1000.0</f>
        <v>0</v>
      </c>
      <c r="R595">
        <f>(BJ595 - IF(AW595&gt;1, N595*BD595*100.0/(AY595), 0))*(BQ595+BR595)/1000.0</f>
        <v>0</v>
      </c>
      <c r="S595">
        <f>2.0/((1/U595-1/T595)+SIGN(U595)*SQRT((1/U595-1/T595)*(1/U595-1/T595) + 4*BE595/((BE595+1)*(BE595+1))*(2*1/U595*1/T595-1/T595*1/T595)))</f>
        <v>0</v>
      </c>
      <c r="T595">
        <f>IF(LEFT(BF595,1)&lt;&gt;"0",IF(LEFT(BF595,1)="1",3.0,BG595),$D$5+$E$5*(BX595*BQ595/($K$5*1000))+$F$5*(BX595*BQ595/($K$5*1000))*MAX(MIN(BD595,$J$5),$I$5)*MAX(MIN(BD595,$J$5),$I$5)+$G$5*MAX(MIN(BD595,$J$5),$I$5)*(BX595*BQ595/($K$5*1000))+$H$5*(BX595*BQ595/($K$5*1000))*(BX595*BQ595/($K$5*1000)))</f>
        <v>0</v>
      </c>
      <c r="U595">
        <f>L595*(1000-(1000*0.61365*exp(17.502*Y595/(240.97+Y595))/(BQ595+BR595)+BL595)/2)/(1000*0.61365*exp(17.502*Y595/(240.97+Y595))/(BQ595+BR595)-BL595)</f>
        <v>0</v>
      </c>
      <c r="V595">
        <f>1/((BE595+1)/(S595/1.6)+1/(T595/1.37)) + BE595/((BE595+1)/(S595/1.6) + BE595/(T595/1.37))</f>
        <v>0</v>
      </c>
      <c r="W595">
        <f>(AZ595*BC595)</f>
        <v>0</v>
      </c>
      <c r="X595">
        <f>(BS595+(W595+2*0.95*5.67E-8*(((BS595+$B$7)+273)^4-(BS595+273)^4)-44100*L595)/(1.84*29.3*T595+8*0.95*5.67E-8*(BS595+273)^3))</f>
        <v>0</v>
      </c>
      <c r="Y595">
        <f>($C$7*BT595+$D$7*BU595+$E$7*X595)</f>
        <v>0</v>
      </c>
      <c r="Z595">
        <f>0.61365*exp(17.502*Y595/(240.97+Y595))</f>
        <v>0</v>
      </c>
      <c r="AA595">
        <f>(AB595/AC595*100)</f>
        <v>0</v>
      </c>
      <c r="AB595">
        <f>BL595*(BQ595+BR595)/1000</f>
        <v>0</v>
      </c>
      <c r="AC595">
        <f>0.61365*exp(17.502*BS595/(240.97+BS595))</f>
        <v>0</v>
      </c>
      <c r="AD595">
        <f>(Z595-BL595*(BQ595+BR595)/1000)</f>
        <v>0</v>
      </c>
      <c r="AE595">
        <f>(-L595*44100)</f>
        <v>0</v>
      </c>
      <c r="AF595">
        <f>2*29.3*T595*0.92*(BS595-Y595)</f>
        <v>0</v>
      </c>
      <c r="AG595">
        <f>2*0.95*5.67E-8*(((BS595+$B$7)+273)^4-(Y595+273)^4)</f>
        <v>0</v>
      </c>
      <c r="AH595">
        <f>W595+AG595+AE595+AF595</f>
        <v>0</v>
      </c>
      <c r="AI595">
        <f>BP595*AW595*(BK595-BJ595*(1000-AW595*BM595)/(1000-AW595*BL595))/(100*BD595)</f>
        <v>0</v>
      </c>
      <c r="AJ595">
        <f>1000*BP595*AW595*(BL595-BM595)/(100*BD595*(1000-AW595*BL595))</f>
        <v>0</v>
      </c>
      <c r="AK595">
        <f>(AL595 - AM595 - BQ595*1E3/(8.314*(BS595+273.15)) * AO595/BP595 * AN595) * BP595/(100*BD595) * (1000 - BM595)/1000</f>
        <v>0</v>
      </c>
      <c r="AL595">
        <v>1274.095826143749</v>
      </c>
      <c r="AM595">
        <v>1242.798848484848</v>
      </c>
      <c r="AN595">
        <v>2.524831421486367</v>
      </c>
      <c r="AO595">
        <v>66.78338051299083</v>
      </c>
      <c r="AP595">
        <f>(AR595 - AQ595 + BQ595*1E3/(8.314*(BS595+273.15)) * AT595/BP595 * AS595) * BP595/(100*BD595) * 1000/(1000 - AR595)</f>
        <v>0</v>
      </c>
      <c r="AQ595">
        <v>15.3121164164415</v>
      </c>
      <c r="AR595">
        <v>16.46364484848485</v>
      </c>
      <c r="AS595">
        <v>-2.206571200499905E-05</v>
      </c>
      <c r="AT595">
        <v>79.57190489218569</v>
      </c>
      <c r="AU595">
        <v>0</v>
      </c>
      <c r="AV595">
        <v>0</v>
      </c>
      <c r="AW595">
        <f>IF(AU595*$H$13&gt;=AY595,1.0,(AY595/(AY595-AU595*$H$13)))</f>
        <v>0</v>
      </c>
      <c r="AX595">
        <f>(AW595-1)*100</f>
        <v>0</v>
      </c>
      <c r="AY595">
        <f>MAX(0,($B$13+$C$13*BX595)/(1+$D$13*BX595)*BQ595/(BS595+273)*$E$13)</f>
        <v>0</v>
      </c>
      <c r="AZ595">
        <f>$B$11*BY595+$C$11*BZ595+$F$11*CK595*(1-CN595)</f>
        <v>0</v>
      </c>
      <c r="BA595">
        <f>AZ595*BB595</f>
        <v>0</v>
      </c>
      <c r="BB595">
        <f>($B$11*$D$9+$C$11*$D$9+$F$11*((CX595+CP595)/MAX(CX595+CP595+CY595, 0.1)*$I$9+CY595/MAX(CX595+CP595+CY595, 0.1)*$J$9))/($B$11+$C$11+$F$11)</f>
        <v>0</v>
      </c>
      <c r="BC595">
        <f>($B$11*$K$9+$C$11*$K$9+$F$11*((CX595+CP595)/MAX(CX595+CP595+CY595, 0.1)*$P$9+CY595/MAX(CX595+CP595+CY595, 0.1)*$Q$9))/($B$11+$C$11+$F$11)</f>
        <v>0</v>
      </c>
      <c r="BD595">
        <v>6</v>
      </c>
      <c r="BE595">
        <v>0.5</v>
      </c>
      <c r="BF595" t="s">
        <v>361</v>
      </c>
      <c r="BG595">
        <v>2</v>
      </c>
      <c r="BH595" t="b">
        <v>1</v>
      </c>
      <c r="BI595">
        <v>1728496271.314285</v>
      </c>
      <c r="BJ595">
        <v>1204.216071428571</v>
      </c>
      <c r="BK595">
        <v>1241.331785714286</v>
      </c>
      <c r="BL595">
        <v>16.46813571428572</v>
      </c>
      <c r="BM595">
        <v>15.30262142857143</v>
      </c>
      <c r="BN595">
        <v>1214.840714285714</v>
      </c>
      <c r="BO595">
        <v>16.55843571428571</v>
      </c>
      <c r="BP595">
        <v>600.0249285714286</v>
      </c>
      <c r="BQ595">
        <v>97.54135000000001</v>
      </c>
      <c r="BR595">
        <v>0.1000413071428572</v>
      </c>
      <c r="BS595">
        <v>25.20144642857143</v>
      </c>
      <c r="BT595">
        <v>25.01993928571428</v>
      </c>
      <c r="BU595">
        <v>999.9000000000002</v>
      </c>
      <c r="BV595">
        <v>0</v>
      </c>
      <c r="BW595">
        <v>0</v>
      </c>
      <c r="BX595">
        <v>9987.988928571429</v>
      </c>
      <c r="BY595">
        <v>0</v>
      </c>
      <c r="BZ595">
        <v>93.48495714285714</v>
      </c>
      <c r="CA595">
        <v>-37.11416428571429</v>
      </c>
      <c r="CB595">
        <v>1224.380357142857</v>
      </c>
      <c r="CC595">
        <v>1260.6225</v>
      </c>
      <c r="CD595">
        <v>1.165508928571429</v>
      </c>
      <c r="CE595">
        <v>1241.331785714286</v>
      </c>
      <c r="CF595">
        <v>15.30262142857143</v>
      </c>
      <c r="CG595">
        <v>1.606325714285714</v>
      </c>
      <c r="CH595">
        <v>1.492640357142857</v>
      </c>
      <c r="CI595">
        <v>14.01961428571429</v>
      </c>
      <c r="CJ595">
        <v>12.89297857142857</v>
      </c>
      <c r="CK595">
        <v>1600.000357142857</v>
      </c>
      <c r="CL595">
        <v>0.6920148571428573</v>
      </c>
      <c r="CM595">
        <v>0.3079851428571428</v>
      </c>
      <c r="CN595">
        <v>0</v>
      </c>
      <c r="CO595">
        <v>2.138664285714285</v>
      </c>
      <c r="CP595">
        <v>0</v>
      </c>
      <c r="CQ595">
        <v>8855.34</v>
      </c>
      <c r="CR595">
        <v>13790.25357142857</v>
      </c>
      <c r="CS595">
        <v>37.437</v>
      </c>
      <c r="CT595">
        <v>38.6847857142857</v>
      </c>
      <c r="CU595">
        <v>38</v>
      </c>
      <c r="CV595">
        <v>37.0155</v>
      </c>
      <c r="CW595">
        <v>36.812</v>
      </c>
      <c r="CX595">
        <v>1107.225357142857</v>
      </c>
      <c r="CY595">
        <v>492.7750000000001</v>
      </c>
      <c r="CZ595">
        <v>0</v>
      </c>
      <c r="DA595">
        <v>1728496336</v>
      </c>
      <c r="DB595">
        <v>0</v>
      </c>
      <c r="DC595">
        <v>1728490956.5</v>
      </c>
      <c r="DD595" t="s">
        <v>362</v>
      </c>
      <c r="DE595">
        <v>1728490952.5</v>
      </c>
      <c r="DF595">
        <v>1728490956.5</v>
      </c>
      <c r="DG595">
        <v>1</v>
      </c>
      <c r="DH595">
        <v>-0.065</v>
      </c>
      <c r="DI595">
        <v>-0.008</v>
      </c>
      <c r="DJ595">
        <v>-3.246</v>
      </c>
      <c r="DK595">
        <v>-0.091</v>
      </c>
      <c r="DL595">
        <v>52</v>
      </c>
      <c r="DM595">
        <v>15</v>
      </c>
      <c r="DN595">
        <v>0.25</v>
      </c>
      <c r="DO595">
        <v>0.13</v>
      </c>
      <c r="DP595">
        <v>-37.13270243902438</v>
      </c>
      <c r="DQ595">
        <v>0.6757337979093929</v>
      </c>
      <c r="DR595">
        <v>0.161388417222437</v>
      </c>
      <c r="DS595">
        <v>0</v>
      </c>
      <c r="DT595">
        <v>1.171468536585366</v>
      </c>
      <c r="DU595">
        <v>-0.1361987456446</v>
      </c>
      <c r="DV595">
        <v>0.01346577623331588</v>
      </c>
      <c r="DW595">
        <v>0</v>
      </c>
      <c r="DX595">
        <v>0</v>
      </c>
      <c r="DY595">
        <v>2</v>
      </c>
      <c r="DZ595" t="s">
        <v>386</v>
      </c>
      <c r="EA595">
        <v>3.22962</v>
      </c>
      <c r="EB595">
        <v>2.70432</v>
      </c>
      <c r="EC595">
        <v>0.211779</v>
      </c>
      <c r="ED595">
        <v>0.215136</v>
      </c>
      <c r="EE595">
        <v>0.08529009999999999</v>
      </c>
      <c r="EF595">
        <v>0.081092</v>
      </c>
      <c r="EG595">
        <v>25814.4</v>
      </c>
      <c r="EH595">
        <v>25020</v>
      </c>
      <c r="EI595">
        <v>31374.9</v>
      </c>
      <c r="EJ595">
        <v>30233</v>
      </c>
      <c r="EK595">
        <v>38448.1</v>
      </c>
      <c r="EL595">
        <v>36739.6</v>
      </c>
      <c r="EM595">
        <v>43974.7</v>
      </c>
      <c r="EN595">
        <v>42216.6</v>
      </c>
      <c r="EO595">
        <v>2.10322</v>
      </c>
      <c r="EP595">
        <v>1.8269</v>
      </c>
      <c r="EQ595">
        <v>0.0161827</v>
      </c>
      <c r="ER595">
        <v>0</v>
      </c>
      <c r="ES595">
        <v>24.7605</v>
      </c>
      <c r="ET595">
        <v>999.9</v>
      </c>
      <c r="EU595">
        <v>70.09999999999999</v>
      </c>
      <c r="EV595">
        <v>26.9</v>
      </c>
      <c r="EW595">
        <v>25.5702</v>
      </c>
      <c r="EX595">
        <v>60.7201</v>
      </c>
      <c r="EY595">
        <v>24.2548</v>
      </c>
      <c r="EZ595">
        <v>1</v>
      </c>
      <c r="FA595">
        <v>0.102261</v>
      </c>
      <c r="FB595">
        <v>2.65232</v>
      </c>
      <c r="FC595">
        <v>20.1788</v>
      </c>
      <c r="FD595">
        <v>5.21699</v>
      </c>
      <c r="FE595">
        <v>11.998</v>
      </c>
      <c r="FF595">
        <v>4.96395</v>
      </c>
      <c r="FG595">
        <v>3.29568</v>
      </c>
      <c r="FH595">
        <v>9999</v>
      </c>
      <c r="FI595">
        <v>9999</v>
      </c>
      <c r="FJ595">
        <v>9999</v>
      </c>
      <c r="FK595">
        <v>149.5</v>
      </c>
      <c r="FL595">
        <v>4.97097</v>
      </c>
      <c r="FM595">
        <v>1.8677</v>
      </c>
      <c r="FN595">
        <v>1.85913</v>
      </c>
      <c r="FO595">
        <v>1.86523</v>
      </c>
      <c r="FP595">
        <v>1.8631</v>
      </c>
      <c r="FQ595">
        <v>1.86447</v>
      </c>
      <c r="FR595">
        <v>1.85993</v>
      </c>
      <c r="FS595">
        <v>1.86404</v>
      </c>
      <c r="FT595">
        <v>0</v>
      </c>
      <c r="FU595">
        <v>0</v>
      </c>
      <c r="FV595">
        <v>0</v>
      </c>
      <c r="FW595">
        <v>0</v>
      </c>
      <c r="FX595" t="s">
        <v>364</v>
      </c>
      <c r="FY595" t="s">
        <v>365</v>
      </c>
      <c r="FZ595" t="s">
        <v>366</v>
      </c>
      <c r="GA595" t="s">
        <v>366</v>
      </c>
      <c r="GB595" t="s">
        <v>366</v>
      </c>
      <c r="GC595" t="s">
        <v>366</v>
      </c>
      <c r="GD595">
        <v>0</v>
      </c>
      <c r="GE595">
        <v>100</v>
      </c>
      <c r="GF595">
        <v>100</v>
      </c>
      <c r="GG595">
        <v>-10.73</v>
      </c>
      <c r="GH595">
        <v>-0.09030000000000001</v>
      </c>
      <c r="GI595">
        <v>-2.868309889394353</v>
      </c>
      <c r="GJ595">
        <v>-0.006773961979547998</v>
      </c>
      <c r="GK595">
        <v>-8.296070481250098E-08</v>
      </c>
      <c r="GL595">
        <v>3.322967193956903E-10</v>
      </c>
      <c r="GM595">
        <v>-0.07871069313407227</v>
      </c>
      <c r="GN595">
        <v>-0.00208336341840114</v>
      </c>
      <c r="GO595">
        <v>8.801746095907445E-05</v>
      </c>
      <c r="GP595">
        <v>-2.677693255255651E-07</v>
      </c>
      <c r="GQ595">
        <v>3</v>
      </c>
      <c r="GR595">
        <v>2052</v>
      </c>
      <c r="GS595">
        <v>2</v>
      </c>
      <c r="GT595">
        <v>18</v>
      </c>
      <c r="GU595">
        <v>88.8</v>
      </c>
      <c r="GV595">
        <v>88.7</v>
      </c>
      <c r="GW595">
        <v>2.74292</v>
      </c>
      <c r="GX595">
        <v>2.37793</v>
      </c>
      <c r="GY595">
        <v>1.44897</v>
      </c>
      <c r="GZ595">
        <v>2.32178</v>
      </c>
      <c r="HA595">
        <v>1.55151</v>
      </c>
      <c r="HB595">
        <v>2.29736</v>
      </c>
      <c r="HC595">
        <v>32.9315</v>
      </c>
      <c r="HD595">
        <v>14.1058</v>
      </c>
      <c r="HE595">
        <v>18</v>
      </c>
      <c r="HF595">
        <v>596.954</v>
      </c>
      <c r="HG595">
        <v>422.516</v>
      </c>
      <c r="HH595">
        <v>21.0197</v>
      </c>
      <c r="HI595">
        <v>28.235</v>
      </c>
      <c r="HJ595">
        <v>30.0006</v>
      </c>
      <c r="HK595">
        <v>28.1781</v>
      </c>
      <c r="HL595">
        <v>28.1073</v>
      </c>
      <c r="HM595">
        <v>54.9307</v>
      </c>
      <c r="HN595">
        <v>47.4074</v>
      </c>
      <c r="HO595">
        <v>0</v>
      </c>
      <c r="HP595">
        <v>21.0039</v>
      </c>
      <c r="HQ595">
        <v>1273.78</v>
      </c>
      <c r="HR595">
        <v>15.2857</v>
      </c>
      <c r="HS595">
        <v>99.5718</v>
      </c>
      <c r="HT595">
        <v>100.877</v>
      </c>
    </row>
    <row r="596" spans="1:228">
      <c r="A596">
        <v>580</v>
      </c>
      <c r="B596">
        <v>1728496284.1</v>
      </c>
      <c r="C596">
        <v>5346.599999904633</v>
      </c>
      <c r="D596" t="s">
        <v>1531</v>
      </c>
      <c r="E596" t="s">
        <v>1532</v>
      </c>
      <c r="F596">
        <v>5</v>
      </c>
      <c r="G596" t="s">
        <v>357</v>
      </c>
      <c r="H596" t="s">
        <v>1090</v>
      </c>
      <c r="I596" t="s">
        <v>359</v>
      </c>
      <c r="J596" t="s">
        <v>1330</v>
      </c>
      <c r="K596">
        <v>1728496276.6</v>
      </c>
      <c r="L596">
        <f>(M596)/1000</f>
        <v>0</v>
      </c>
      <c r="M596">
        <f>IF(BH596, AP596, AJ596)</f>
        <v>0</v>
      </c>
      <c r="N596">
        <f>IF(BH596, AK596, AI596)</f>
        <v>0</v>
      </c>
      <c r="O596">
        <f>BJ596 - IF(AW596&gt;1, N596*BD596*100.0/(AY596), 0)</f>
        <v>0</v>
      </c>
      <c r="P596">
        <f>((V596-L596/2)*O596-N596)/(V596+L596/2)</f>
        <v>0</v>
      </c>
      <c r="Q596">
        <f>P596*(BQ596+BR596)/1000.0</f>
        <v>0</v>
      </c>
      <c r="R596">
        <f>(BJ596 - IF(AW596&gt;1, N596*BD596*100.0/(AY596), 0))*(BQ596+BR596)/1000.0</f>
        <v>0</v>
      </c>
      <c r="S596">
        <f>2.0/((1/U596-1/T596)+SIGN(U596)*SQRT((1/U596-1/T596)*(1/U596-1/T596) + 4*BE596/((BE596+1)*(BE596+1))*(2*1/U596*1/T596-1/T596*1/T596)))</f>
        <v>0</v>
      </c>
      <c r="T596">
        <f>IF(LEFT(BF596,1)&lt;&gt;"0",IF(LEFT(BF596,1)="1",3.0,BG596),$D$5+$E$5*(BX596*BQ596/($K$5*1000))+$F$5*(BX596*BQ596/($K$5*1000))*MAX(MIN(BD596,$J$5),$I$5)*MAX(MIN(BD596,$J$5),$I$5)+$G$5*MAX(MIN(BD596,$J$5),$I$5)*(BX596*BQ596/($K$5*1000))+$H$5*(BX596*BQ596/($K$5*1000))*(BX596*BQ596/($K$5*1000)))</f>
        <v>0</v>
      </c>
      <c r="U596">
        <f>L596*(1000-(1000*0.61365*exp(17.502*Y596/(240.97+Y596))/(BQ596+BR596)+BL596)/2)/(1000*0.61365*exp(17.502*Y596/(240.97+Y596))/(BQ596+BR596)-BL596)</f>
        <v>0</v>
      </c>
      <c r="V596">
        <f>1/((BE596+1)/(S596/1.6)+1/(T596/1.37)) + BE596/((BE596+1)/(S596/1.6) + BE596/(T596/1.37))</f>
        <v>0</v>
      </c>
      <c r="W596">
        <f>(AZ596*BC596)</f>
        <v>0</v>
      </c>
      <c r="X596">
        <f>(BS596+(W596+2*0.95*5.67E-8*(((BS596+$B$7)+273)^4-(BS596+273)^4)-44100*L596)/(1.84*29.3*T596+8*0.95*5.67E-8*(BS596+273)^3))</f>
        <v>0</v>
      </c>
      <c r="Y596">
        <f>($C$7*BT596+$D$7*BU596+$E$7*X596)</f>
        <v>0</v>
      </c>
      <c r="Z596">
        <f>0.61365*exp(17.502*Y596/(240.97+Y596))</f>
        <v>0</v>
      </c>
      <c r="AA596">
        <f>(AB596/AC596*100)</f>
        <v>0</v>
      </c>
      <c r="AB596">
        <f>BL596*(BQ596+BR596)/1000</f>
        <v>0</v>
      </c>
      <c r="AC596">
        <f>0.61365*exp(17.502*BS596/(240.97+BS596))</f>
        <v>0</v>
      </c>
      <c r="AD596">
        <f>(Z596-BL596*(BQ596+BR596)/1000)</f>
        <v>0</v>
      </c>
      <c r="AE596">
        <f>(-L596*44100)</f>
        <v>0</v>
      </c>
      <c r="AF596">
        <f>2*29.3*T596*0.92*(BS596-Y596)</f>
        <v>0</v>
      </c>
      <c r="AG596">
        <f>2*0.95*5.67E-8*(((BS596+$B$7)+273)^4-(Y596+273)^4)</f>
        <v>0</v>
      </c>
      <c r="AH596">
        <f>W596+AG596+AE596+AF596</f>
        <v>0</v>
      </c>
      <c r="AI596">
        <f>BP596*AW596*(BK596-BJ596*(1000-AW596*BM596)/(1000-AW596*BL596))/(100*BD596)</f>
        <v>0</v>
      </c>
      <c r="AJ596">
        <f>1000*BP596*AW596*(BL596-BM596)/(100*BD596*(1000-AW596*BL596))</f>
        <v>0</v>
      </c>
      <c r="AK596">
        <f>(AL596 - AM596 - BQ596*1E3/(8.314*(BS596+273.15)) * AO596/BP596 * AN596) * BP596/(100*BD596) * (1000 - BM596)/1000</f>
        <v>0</v>
      </c>
      <c r="AL596">
        <v>1287.042819213952</v>
      </c>
      <c r="AM596">
        <v>1255.667272727272</v>
      </c>
      <c r="AN596">
        <v>2.555640454599912</v>
      </c>
      <c r="AO596">
        <v>66.78338051299083</v>
      </c>
      <c r="AP596">
        <f>(AR596 - AQ596 + BQ596*1E3/(8.314*(BS596+273.15)) * AT596/BP596 * AS596) * BP596/(100*BD596) * 1000/(1000 - AR596)</f>
        <v>0</v>
      </c>
      <c r="AQ596">
        <v>15.32094550503006</v>
      </c>
      <c r="AR596">
        <v>16.45584181818182</v>
      </c>
      <c r="AS596">
        <v>-0.0001175005778574252</v>
      </c>
      <c r="AT596">
        <v>79.57190489218569</v>
      </c>
      <c r="AU596">
        <v>0</v>
      </c>
      <c r="AV596">
        <v>0</v>
      </c>
      <c r="AW596">
        <f>IF(AU596*$H$13&gt;=AY596,1.0,(AY596/(AY596-AU596*$H$13)))</f>
        <v>0</v>
      </c>
      <c r="AX596">
        <f>(AW596-1)*100</f>
        <v>0</v>
      </c>
      <c r="AY596">
        <f>MAX(0,($B$13+$C$13*BX596)/(1+$D$13*BX596)*BQ596/(BS596+273)*$E$13)</f>
        <v>0</v>
      </c>
      <c r="AZ596">
        <f>$B$11*BY596+$C$11*BZ596+$F$11*CK596*(1-CN596)</f>
        <v>0</v>
      </c>
      <c r="BA596">
        <f>AZ596*BB596</f>
        <v>0</v>
      </c>
      <c r="BB596">
        <f>($B$11*$D$9+$C$11*$D$9+$F$11*((CX596+CP596)/MAX(CX596+CP596+CY596, 0.1)*$I$9+CY596/MAX(CX596+CP596+CY596, 0.1)*$J$9))/($B$11+$C$11+$F$11)</f>
        <v>0</v>
      </c>
      <c r="BC596">
        <f>($B$11*$K$9+$C$11*$K$9+$F$11*((CX596+CP596)/MAX(CX596+CP596+CY596, 0.1)*$P$9+CY596/MAX(CX596+CP596+CY596, 0.1)*$Q$9))/($B$11+$C$11+$F$11)</f>
        <v>0</v>
      </c>
      <c r="BD596">
        <v>6</v>
      </c>
      <c r="BE596">
        <v>0.5</v>
      </c>
      <c r="BF596" t="s">
        <v>361</v>
      </c>
      <c r="BG596">
        <v>2</v>
      </c>
      <c r="BH596" t="b">
        <v>1</v>
      </c>
      <c r="BI596">
        <v>1728496276.6</v>
      </c>
      <c r="BJ596">
        <v>1217.444074074074</v>
      </c>
      <c r="BK596">
        <v>1254.517037037037</v>
      </c>
      <c r="BL596">
        <v>16.46412222222222</v>
      </c>
      <c r="BM596">
        <v>15.31269629629629</v>
      </c>
      <c r="BN596">
        <v>1228.142592592593</v>
      </c>
      <c r="BO596">
        <v>16.55442222222222</v>
      </c>
      <c r="BP596">
        <v>600.0128888888889</v>
      </c>
      <c r="BQ596">
        <v>97.54134074074074</v>
      </c>
      <c r="BR596">
        <v>0.09997219259259262</v>
      </c>
      <c r="BS596">
        <v>25.1999962962963</v>
      </c>
      <c r="BT596">
        <v>25.02284074074074</v>
      </c>
      <c r="BU596">
        <v>999.9000000000001</v>
      </c>
      <c r="BV596">
        <v>0</v>
      </c>
      <c r="BW596">
        <v>0</v>
      </c>
      <c r="BX596">
        <v>9988.91148148148</v>
      </c>
      <c r="BY596">
        <v>0</v>
      </c>
      <c r="BZ596">
        <v>95.1199666666667</v>
      </c>
      <c r="CA596">
        <v>-37.07177407407407</v>
      </c>
      <c r="CB596">
        <v>1237.824074074074</v>
      </c>
      <c r="CC596">
        <v>1274.025555555556</v>
      </c>
      <c r="CD596">
        <v>1.151427407407407</v>
      </c>
      <c r="CE596">
        <v>1254.517037037037</v>
      </c>
      <c r="CF596">
        <v>15.31269629629629</v>
      </c>
      <c r="CG596">
        <v>1.605934444444444</v>
      </c>
      <c r="CH596">
        <v>1.493622592592593</v>
      </c>
      <c r="CI596">
        <v>14.01585555555555</v>
      </c>
      <c r="CJ596">
        <v>12.90303333333333</v>
      </c>
      <c r="CK596">
        <v>1600.000740740741</v>
      </c>
      <c r="CL596">
        <v>0.6920133333333334</v>
      </c>
      <c r="CM596">
        <v>0.3079866666666667</v>
      </c>
      <c r="CN596">
        <v>0</v>
      </c>
      <c r="CO596">
        <v>2.202914814814815</v>
      </c>
      <c r="CP596">
        <v>0</v>
      </c>
      <c r="CQ596">
        <v>8857.35</v>
      </c>
      <c r="CR596">
        <v>13790.25185185185</v>
      </c>
      <c r="CS596">
        <v>37.437</v>
      </c>
      <c r="CT596">
        <v>38.6847037037037</v>
      </c>
      <c r="CU596">
        <v>38</v>
      </c>
      <c r="CV596">
        <v>37.03674074074074</v>
      </c>
      <c r="CW596">
        <v>36.812</v>
      </c>
      <c r="CX596">
        <v>1107.223333333333</v>
      </c>
      <c r="CY596">
        <v>492.7774074074075</v>
      </c>
      <c r="CZ596">
        <v>0</v>
      </c>
      <c r="DA596">
        <v>1728496340.8</v>
      </c>
      <c r="DB596">
        <v>0</v>
      </c>
      <c r="DC596">
        <v>1728490956.5</v>
      </c>
      <c r="DD596" t="s">
        <v>362</v>
      </c>
      <c r="DE596">
        <v>1728490952.5</v>
      </c>
      <c r="DF596">
        <v>1728490956.5</v>
      </c>
      <c r="DG596">
        <v>1</v>
      </c>
      <c r="DH596">
        <v>-0.065</v>
      </c>
      <c r="DI596">
        <v>-0.008</v>
      </c>
      <c r="DJ596">
        <v>-3.246</v>
      </c>
      <c r="DK596">
        <v>-0.091</v>
      </c>
      <c r="DL596">
        <v>52</v>
      </c>
      <c r="DM596">
        <v>15</v>
      </c>
      <c r="DN596">
        <v>0.25</v>
      </c>
      <c r="DO596">
        <v>0.13</v>
      </c>
      <c r="DP596">
        <v>-37.14581463414634</v>
      </c>
      <c r="DQ596">
        <v>0.4793560975609857</v>
      </c>
      <c r="DR596">
        <v>0.1700956080661777</v>
      </c>
      <c r="DS596">
        <v>0</v>
      </c>
      <c r="DT596">
        <v>1.161834634146341</v>
      </c>
      <c r="DU596">
        <v>-0.1528716376306636</v>
      </c>
      <c r="DV596">
        <v>0.01511468920435351</v>
      </c>
      <c r="DW596">
        <v>0</v>
      </c>
      <c r="DX596">
        <v>0</v>
      </c>
      <c r="DY596">
        <v>2</v>
      </c>
      <c r="DZ596" t="s">
        <v>386</v>
      </c>
      <c r="EA596">
        <v>3.22953</v>
      </c>
      <c r="EB596">
        <v>2.70421</v>
      </c>
      <c r="EC596">
        <v>0.213128</v>
      </c>
      <c r="ED596">
        <v>0.216424</v>
      </c>
      <c r="EE596">
        <v>0.0852589</v>
      </c>
      <c r="EF596">
        <v>0.0811289</v>
      </c>
      <c r="EG596">
        <v>25770.1</v>
      </c>
      <c r="EH596">
        <v>24978.9</v>
      </c>
      <c r="EI596">
        <v>31374.8</v>
      </c>
      <c r="EJ596">
        <v>30232.9</v>
      </c>
      <c r="EK596">
        <v>38449.3</v>
      </c>
      <c r="EL596">
        <v>36737.8</v>
      </c>
      <c r="EM596">
        <v>43974.5</v>
      </c>
      <c r="EN596">
        <v>42216.2</v>
      </c>
      <c r="EO596">
        <v>2.10275</v>
      </c>
      <c r="EP596">
        <v>1.8269</v>
      </c>
      <c r="EQ596">
        <v>0.015527</v>
      </c>
      <c r="ER596">
        <v>0</v>
      </c>
      <c r="ES596">
        <v>24.7631</v>
      </c>
      <c r="ET596">
        <v>999.9</v>
      </c>
      <c r="EU596">
        <v>70.09999999999999</v>
      </c>
      <c r="EV596">
        <v>26.9</v>
      </c>
      <c r="EW596">
        <v>25.5716</v>
      </c>
      <c r="EX596">
        <v>61</v>
      </c>
      <c r="EY596">
        <v>24.1146</v>
      </c>
      <c r="EZ596">
        <v>1</v>
      </c>
      <c r="FA596">
        <v>0.102823</v>
      </c>
      <c r="FB596">
        <v>2.69196</v>
      </c>
      <c r="FC596">
        <v>20.1779</v>
      </c>
      <c r="FD596">
        <v>5.21594</v>
      </c>
      <c r="FE596">
        <v>11.998</v>
      </c>
      <c r="FF596">
        <v>4.9634</v>
      </c>
      <c r="FG596">
        <v>3.29558</v>
      </c>
      <c r="FH596">
        <v>9999</v>
      </c>
      <c r="FI596">
        <v>9999</v>
      </c>
      <c r="FJ596">
        <v>9999</v>
      </c>
      <c r="FK596">
        <v>149.5</v>
      </c>
      <c r="FL596">
        <v>4.97095</v>
      </c>
      <c r="FM596">
        <v>1.8677</v>
      </c>
      <c r="FN596">
        <v>1.85913</v>
      </c>
      <c r="FO596">
        <v>1.86523</v>
      </c>
      <c r="FP596">
        <v>1.8631</v>
      </c>
      <c r="FQ596">
        <v>1.86447</v>
      </c>
      <c r="FR596">
        <v>1.85991</v>
      </c>
      <c r="FS596">
        <v>1.86404</v>
      </c>
      <c r="FT596">
        <v>0</v>
      </c>
      <c r="FU596">
        <v>0</v>
      </c>
      <c r="FV596">
        <v>0</v>
      </c>
      <c r="FW596">
        <v>0</v>
      </c>
      <c r="FX596" t="s">
        <v>364</v>
      </c>
      <c r="FY596" t="s">
        <v>365</v>
      </c>
      <c r="FZ596" t="s">
        <v>366</v>
      </c>
      <c r="GA596" t="s">
        <v>366</v>
      </c>
      <c r="GB596" t="s">
        <v>366</v>
      </c>
      <c r="GC596" t="s">
        <v>366</v>
      </c>
      <c r="GD596">
        <v>0</v>
      </c>
      <c r="GE596">
        <v>100</v>
      </c>
      <c r="GF596">
        <v>100</v>
      </c>
      <c r="GG596">
        <v>-10.8</v>
      </c>
      <c r="GH596">
        <v>-0.09030000000000001</v>
      </c>
      <c r="GI596">
        <v>-2.868309889394353</v>
      </c>
      <c r="GJ596">
        <v>-0.006773961979547998</v>
      </c>
      <c r="GK596">
        <v>-8.296070481250098E-08</v>
      </c>
      <c r="GL596">
        <v>3.322967193956903E-10</v>
      </c>
      <c r="GM596">
        <v>-0.07871069313407227</v>
      </c>
      <c r="GN596">
        <v>-0.00208336341840114</v>
      </c>
      <c r="GO596">
        <v>8.801746095907445E-05</v>
      </c>
      <c r="GP596">
        <v>-2.677693255255651E-07</v>
      </c>
      <c r="GQ596">
        <v>3</v>
      </c>
      <c r="GR596">
        <v>2052</v>
      </c>
      <c r="GS596">
        <v>2</v>
      </c>
      <c r="GT596">
        <v>18</v>
      </c>
      <c r="GU596">
        <v>88.90000000000001</v>
      </c>
      <c r="GV596">
        <v>88.8</v>
      </c>
      <c r="GW596">
        <v>2.76489</v>
      </c>
      <c r="GX596">
        <v>2.38281</v>
      </c>
      <c r="GY596">
        <v>1.44897</v>
      </c>
      <c r="GZ596">
        <v>2.32178</v>
      </c>
      <c r="HA596">
        <v>1.55151</v>
      </c>
      <c r="HB596">
        <v>2.24731</v>
      </c>
      <c r="HC596">
        <v>32.9537</v>
      </c>
      <c r="HD596">
        <v>14.1058</v>
      </c>
      <c r="HE596">
        <v>18</v>
      </c>
      <c r="HF596">
        <v>596.667</v>
      </c>
      <c r="HG596">
        <v>422.559</v>
      </c>
      <c r="HH596">
        <v>20.9939</v>
      </c>
      <c r="HI596">
        <v>28.2404</v>
      </c>
      <c r="HJ596">
        <v>30.0006</v>
      </c>
      <c r="HK596">
        <v>28.183</v>
      </c>
      <c r="HL596">
        <v>28.1132</v>
      </c>
      <c r="HM596">
        <v>55.39</v>
      </c>
      <c r="HN596">
        <v>47.4074</v>
      </c>
      <c r="HO596">
        <v>0</v>
      </c>
      <c r="HP596">
        <v>20.9776</v>
      </c>
      <c r="HQ596">
        <v>1288.81</v>
      </c>
      <c r="HR596">
        <v>15.3016</v>
      </c>
      <c r="HS596">
        <v>99.5714</v>
      </c>
      <c r="HT596">
        <v>100.877</v>
      </c>
    </row>
    <row r="597" spans="1:228">
      <c r="A597">
        <v>581</v>
      </c>
      <c r="B597">
        <v>1728496289.1</v>
      </c>
      <c r="C597">
        <v>5351.599999904633</v>
      </c>
      <c r="D597" t="s">
        <v>1533</v>
      </c>
      <c r="E597" t="s">
        <v>1534</v>
      </c>
      <c r="F597">
        <v>5</v>
      </c>
      <c r="G597" t="s">
        <v>357</v>
      </c>
      <c r="H597" t="s">
        <v>1090</v>
      </c>
      <c r="I597" t="s">
        <v>359</v>
      </c>
      <c r="J597" t="s">
        <v>1330</v>
      </c>
      <c r="K597">
        <v>1728496281.314285</v>
      </c>
      <c r="L597">
        <f>(M597)/1000</f>
        <v>0</v>
      </c>
      <c r="M597">
        <f>IF(BH597, AP597, AJ597)</f>
        <v>0</v>
      </c>
      <c r="N597">
        <f>IF(BH597, AK597, AI597)</f>
        <v>0</v>
      </c>
      <c r="O597">
        <f>BJ597 - IF(AW597&gt;1, N597*BD597*100.0/(AY597), 0)</f>
        <v>0</v>
      </c>
      <c r="P597">
        <f>((V597-L597/2)*O597-N597)/(V597+L597/2)</f>
        <v>0</v>
      </c>
      <c r="Q597">
        <f>P597*(BQ597+BR597)/1000.0</f>
        <v>0</v>
      </c>
      <c r="R597">
        <f>(BJ597 - IF(AW597&gt;1, N597*BD597*100.0/(AY597), 0))*(BQ597+BR597)/1000.0</f>
        <v>0</v>
      </c>
      <c r="S597">
        <f>2.0/((1/U597-1/T597)+SIGN(U597)*SQRT((1/U597-1/T597)*(1/U597-1/T597) + 4*BE597/((BE597+1)*(BE597+1))*(2*1/U597*1/T597-1/T597*1/T597)))</f>
        <v>0</v>
      </c>
      <c r="T597">
        <f>IF(LEFT(BF597,1)&lt;&gt;"0",IF(LEFT(BF597,1)="1",3.0,BG597),$D$5+$E$5*(BX597*BQ597/($K$5*1000))+$F$5*(BX597*BQ597/($K$5*1000))*MAX(MIN(BD597,$J$5),$I$5)*MAX(MIN(BD597,$J$5),$I$5)+$G$5*MAX(MIN(BD597,$J$5),$I$5)*(BX597*BQ597/($K$5*1000))+$H$5*(BX597*BQ597/($K$5*1000))*(BX597*BQ597/($K$5*1000)))</f>
        <v>0</v>
      </c>
      <c r="U597">
        <f>L597*(1000-(1000*0.61365*exp(17.502*Y597/(240.97+Y597))/(BQ597+BR597)+BL597)/2)/(1000*0.61365*exp(17.502*Y597/(240.97+Y597))/(BQ597+BR597)-BL597)</f>
        <v>0</v>
      </c>
      <c r="V597">
        <f>1/((BE597+1)/(S597/1.6)+1/(T597/1.37)) + BE597/((BE597+1)/(S597/1.6) + BE597/(T597/1.37))</f>
        <v>0</v>
      </c>
      <c r="W597">
        <f>(AZ597*BC597)</f>
        <v>0</v>
      </c>
      <c r="X597">
        <f>(BS597+(W597+2*0.95*5.67E-8*(((BS597+$B$7)+273)^4-(BS597+273)^4)-44100*L597)/(1.84*29.3*T597+8*0.95*5.67E-8*(BS597+273)^3))</f>
        <v>0</v>
      </c>
      <c r="Y597">
        <f>($C$7*BT597+$D$7*BU597+$E$7*X597)</f>
        <v>0</v>
      </c>
      <c r="Z597">
        <f>0.61365*exp(17.502*Y597/(240.97+Y597))</f>
        <v>0</v>
      </c>
      <c r="AA597">
        <f>(AB597/AC597*100)</f>
        <v>0</v>
      </c>
      <c r="AB597">
        <f>BL597*(BQ597+BR597)/1000</f>
        <v>0</v>
      </c>
      <c r="AC597">
        <f>0.61365*exp(17.502*BS597/(240.97+BS597))</f>
        <v>0</v>
      </c>
      <c r="AD597">
        <f>(Z597-BL597*(BQ597+BR597)/1000)</f>
        <v>0</v>
      </c>
      <c r="AE597">
        <f>(-L597*44100)</f>
        <v>0</v>
      </c>
      <c r="AF597">
        <f>2*29.3*T597*0.92*(BS597-Y597)</f>
        <v>0</v>
      </c>
      <c r="AG597">
        <f>2*0.95*5.67E-8*(((BS597+$B$7)+273)^4-(Y597+273)^4)</f>
        <v>0</v>
      </c>
      <c r="AH597">
        <f>W597+AG597+AE597+AF597</f>
        <v>0</v>
      </c>
      <c r="AI597">
        <f>BP597*AW597*(BK597-BJ597*(1000-AW597*BM597)/(1000-AW597*BL597))/(100*BD597)</f>
        <v>0</v>
      </c>
      <c r="AJ597">
        <f>1000*BP597*AW597*(BL597-BM597)/(100*BD597*(1000-AW597*BL597))</f>
        <v>0</v>
      </c>
      <c r="AK597">
        <f>(AL597 - AM597 - BQ597*1E3/(8.314*(BS597+273.15)) * AO597/BP597 * AN597) * BP597/(100*BD597) * (1000 - BM597)/1000</f>
        <v>0</v>
      </c>
      <c r="AL597">
        <v>1299.553229282292</v>
      </c>
      <c r="AM597">
        <v>1268.256121212121</v>
      </c>
      <c r="AN597">
        <v>2.540010616800438</v>
      </c>
      <c r="AO597">
        <v>66.78338051299083</v>
      </c>
      <c r="AP597">
        <f>(AR597 - AQ597 + BQ597*1E3/(8.314*(BS597+273.15)) * AT597/BP597 * AS597) * BP597/(100*BD597) * 1000/(1000 - AR597)</f>
        <v>0</v>
      </c>
      <c r="AQ597">
        <v>15.33072923620964</v>
      </c>
      <c r="AR597">
        <v>16.44805696969696</v>
      </c>
      <c r="AS597">
        <v>-8.408239387250874E-05</v>
      </c>
      <c r="AT597">
        <v>79.57190489218569</v>
      </c>
      <c r="AU597">
        <v>0</v>
      </c>
      <c r="AV597">
        <v>0</v>
      </c>
      <c r="AW597">
        <f>IF(AU597*$H$13&gt;=AY597,1.0,(AY597/(AY597-AU597*$H$13)))</f>
        <v>0</v>
      </c>
      <c r="AX597">
        <f>(AW597-1)*100</f>
        <v>0</v>
      </c>
      <c r="AY597">
        <f>MAX(0,($B$13+$C$13*BX597)/(1+$D$13*BX597)*BQ597/(BS597+273)*$E$13)</f>
        <v>0</v>
      </c>
      <c r="AZ597">
        <f>$B$11*BY597+$C$11*BZ597+$F$11*CK597*(1-CN597)</f>
        <v>0</v>
      </c>
      <c r="BA597">
        <f>AZ597*BB597</f>
        <v>0</v>
      </c>
      <c r="BB597">
        <f>($B$11*$D$9+$C$11*$D$9+$F$11*((CX597+CP597)/MAX(CX597+CP597+CY597, 0.1)*$I$9+CY597/MAX(CX597+CP597+CY597, 0.1)*$J$9))/($B$11+$C$11+$F$11)</f>
        <v>0</v>
      </c>
      <c r="BC597">
        <f>($B$11*$K$9+$C$11*$K$9+$F$11*((CX597+CP597)/MAX(CX597+CP597+CY597, 0.1)*$P$9+CY597/MAX(CX597+CP597+CY597, 0.1)*$Q$9))/($B$11+$C$11+$F$11)</f>
        <v>0</v>
      </c>
      <c r="BD597">
        <v>6</v>
      </c>
      <c r="BE597">
        <v>0.5</v>
      </c>
      <c r="BF597" t="s">
        <v>361</v>
      </c>
      <c r="BG597">
        <v>2</v>
      </c>
      <c r="BH597" t="b">
        <v>1</v>
      </c>
      <c r="BI597">
        <v>1728496281.314285</v>
      </c>
      <c r="BJ597">
        <v>1229.200714285714</v>
      </c>
      <c r="BK597">
        <v>1266.281428571428</v>
      </c>
      <c r="BL597">
        <v>16.45886785714286</v>
      </c>
      <c r="BM597">
        <v>15.32143928571429</v>
      </c>
      <c r="BN597">
        <v>1239.962142857143</v>
      </c>
      <c r="BO597">
        <v>16.54916785714286</v>
      </c>
      <c r="BP597">
        <v>599.9928571428571</v>
      </c>
      <c r="BQ597">
        <v>97.5416392857143</v>
      </c>
      <c r="BR597">
        <v>0.09997852857142857</v>
      </c>
      <c r="BS597">
        <v>25.1983</v>
      </c>
      <c r="BT597">
        <v>25.022225</v>
      </c>
      <c r="BU597">
        <v>999.9000000000002</v>
      </c>
      <c r="BV597">
        <v>0</v>
      </c>
      <c r="BW597">
        <v>0</v>
      </c>
      <c r="BX597">
        <v>9994.616785714285</v>
      </c>
      <c r="BY597">
        <v>0</v>
      </c>
      <c r="BZ597">
        <v>95.47945</v>
      </c>
      <c r="CA597">
        <v>-37.08085357142857</v>
      </c>
      <c r="CB597">
        <v>1249.77</v>
      </c>
      <c r="CC597">
        <v>1285.984642857142</v>
      </c>
      <c r="CD597">
        <v>1.137439642857143</v>
      </c>
      <c r="CE597">
        <v>1266.281428571428</v>
      </c>
      <c r="CF597">
        <v>15.32143928571429</v>
      </c>
      <c r="CG597">
        <v>1.605426071428571</v>
      </c>
      <c r="CH597">
        <v>1.494478571428571</v>
      </c>
      <c r="CI597">
        <v>14.01098214285715</v>
      </c>
      <c r="CJ597">
        <v>12.91179285714286</v>
      </c>
      <c r="CK597">
        <v>1599.984642857143</v>
      </c>
      <c r="CL597">
        <v>0.6920101428571428</v>
      </c>
      <c r="CM597">
        <v>0.3079898571428571</v>
      </c>
      <c r="CN597">
        <v>0</v>
      </c>
      <c r="CO597">
        <v>2.189367857142857</v>
      </c>
      <c r="CP597">
        <v>0</v>
      </c>
      <c r="CQ597">
        <v>8859.26357142857</v>
      </c>
      <c r="CR597">
        <v>13790.10357142857</v>
      </c>
      <c r="CS597">
        <v>37.437</v>
      </c>
      <c r="CT597">
        <v>38.687</v>
      </c>
      <c r="CU597">
        <v>38</v>
      </c>
      <c r="CV597">
        <v>37.05092857142857</v>
      </c>
      <c r="CW597">
        <v>36.812</v>
      </c>
      <c r="CX597">
        <v>1107.206428571429</v>
      </c>
      <c r="CY597">
        <v>492.7782142857145</v>
      </c>
      <c r="CZ597">
        <v>0</v>
      </c>
      <c r="DA597">
        <v>1728496346.2</v>
      </c>
      <c r="DB597">
        <v>0</v>
      </c>
      <c r="DC597">
        <v>1728490956.5</v>
      </c>
      <c r="DD597" t="s">
        <v>362</v>
      </c>
      <c r="DE597">
        <v>1728490952.5</v>
      </c>
      <c r="DF597">
        <v>1728490956.5</v>
      </c>
      <c r="DG597">
        <v>1</v>
      </c>
      <c r="DH597">
        <v>-0.065</v>
      </c>
      <c r="DI597">
        <v>-0.008</v>
      </c>
      <c r="DJ597">
        <v>-3.246</v>
      </c>
      <c r="DK597">
        <v>-0.091</v>
      </c>
      <c r="DL597">
        <v>52</v>
      </c>
      <c r="DM597">
        <v>15</v>
      </c>
      <c r="DN597">
        <v>0.25</v>
      </c>
      <c r="DO597">
        <v>0.13</v>
      </c>
      <c r="DP597">
        <v>-37.07965365853659</v>
      </c>
      <c r="DQ597">
        <v>-0.2045895470382587</v>
      </c>
      <c r="DR597">
        <v>0.1581067979556409</v>
      </c>
      <c r="DS597">
        <v>0</v>
      </c>
      <c r="DT597">
        <v>1.144938048780488</v>
      </c>
      <c r="DU597">
        <v>-0.17732864111498</v>
      </c>
      <c r="DV597">
        <v>0.01757547892967291</v>
      </c>
      <c r="DW597">
        <v>0</v>
      </c>
      <c r="DX597">
        <v>0</v>
      </c>
      <c r="DY597">
        <v>2</v>
      </c>
      <c r="DZ597" t="s">
        <v>386</v>
      </c>
      <c r="EA597">
        <v>3.22971</v>
      </c>
      <c r="EB597">
        <v>2.70445</v>
      </c>
      <c r="EC597">
        <v>0.214463</v>
      </c>
      <c r="ED597">
        <v>0.217789</v>
      </c>
      <c r="EE597">
        <v>0.085231</v>
      </c>
      <c r="EF597">
        <v>0.08116520000000001</v>
      </c>
      <c r="EG597">
        <v>25725.6</v>
      </c>
      <c r="EH597">
        <v>24934.8</v>
      </c>
      <c r="EI597">
        <v>31373.8</v>
      </c>
      <c r="EJ597">
        <v>30232.3</v>
      </c>
      <c r="EK597">
        <v>38449.2</v>
      </c>
      <c r="EL597">
        <v>36735.5</v>
      </c>
      <c r="EM597">
        <v>43973.1</v>
      </c>
      <c r="EN597">
        <v>42215.2</v>
      </c>
      <c r="EO597">
        <v>2.10317</v>
      </c>
      <c r="EP597">
        <v>1.82655</v>
      </c>
      <c r="EQ597">
        <v>0.0148416</v>
      </c>
      <c r="ER597">
        <v>0</v>
      </c>
      <c r="ES597">
        <v>24.7657</v>
      </c>
      <c r="ET597">
        <v>999.9</v>
      </c>
      <c r="EU597">
        <v>70.09999999999999</v>
      </c>
      <c r="EV597">
        <v>26.9</v>
      </c>
      <c r="EW597">
        <v>25.5732</v>
      </c>
      <c r="EX597">
        <v>60.95</v>
      </c>
      <c r="EY597">
        <v>24.1466</v>
      </c>
      <c r="EZ597">
        <v>1</v>
      </c>
      <c r="FA597">
        <v>0.103308</v>
      </c>
      <c r="FB597">
        <v>2.70407</v>
      </c>
      <c r="FC597">
        <v>20.1778</v>
      </c>
      <c r="FD597">
        <v>5.21654</v>
      </c>
      <c r="FE597">
        <v>11.998</v>
      </c>
      <c r="FF597">
        <v>4.9639</v>
      </c>
      <c r="FG597">
        <v>3.29565</v>
      </c>
      <c r="FH597">
        <v>9999</v>
      </c>
      <c r="FI597">
        <v>9999</v>
      </c>
      <c r="FJ597">
        <v>9999</v>
      </c>
      <c r="FK597">
        <v>149.5</v>
      </c>
      <c r="FL597">
        <v>4.97096</v>
      </c>
      <c r="FM597">
        <v>1.8677</v>
      </c>
      <c r="FN597">
        <v>1.85913</v>
      </c>
      <c r="FO597">
        <v>1.86523</v>
      </c>
      <c r="FP597">
        <v>1.86311</v>
      </c>
      <c r="FQ597">
        <v>1.86447</v>
      </c>
      <c r="FR597">
        <v>1.85991</v>
      </c>
      <c r="FS597">
        <v>1.86402</v>
      </c>
      <c r="FT597">
        <v>0</v>
      </c>
      <c r="FU597">
        <v>0</v>
      </c>
      <c r="FV597">
        <v>0</v>
      </c>
      <c r="FW597">
        <v>0</v>
      </c>
      <c r="FX597" t="s">
        <v>364</v>
      </c>
      <c r="FY597" t="s">
        <v>365</v>
      </c>
      <c r="FZ597" t="s">
        <v>366</v>
      </c>
      <c r="GA597" t="s">
        <v>366</v>
      </c>
      <c r="GB597" t="s">
        <v>366</v>
      </c>
      <c r="GC597" t="s">
        <v>366</v>
      </c>
      <c r="GD597">
        <v>0</v>
      </c>
      <c r="GE597">
        <v>100</v>
      </c>
      <c r="GF597">
        <v>100</v>
      </c>
      <c r="GG597">
        <v>-10.87</v>
      </c>
      <c r="GH597">
        <v>-0.09030000000000001</v>
      </c>
      <c r="GI597">
        <v>-2.868309889394353</v>
      </c>
      <c r="GJ597">
        <v>-0.006773961979547998</v>
      </c>
      <c r="GK597">
        <v>-8.296070481250098E-08</v>
      </c>
      <c r="GL597">
        <v>3.322967193956903E-10</v>
      </c>
      <c r="GM597">
        <v>-0.07871069313407227</v>
      </c>
      <c r="GN597">
        <v>-0.00208336341840114</v>
      </c>
      <c r="GO597">
        <v>8.801746095907445E-05</v>
      </c>
      <c r="GP597">
        <v>-2.677693255255651E-07</v>
      </c>
      <c r="GQ597">
        <v>3</v>
      </c>
      <c r="GR597">
        <v>2052</v>
      </c>
      <c r="GS597">
        <v>2</v>
      </c>
      <c r="GT597">
        <v>18</v>
      </c>
      <c r="GU597">
        <v>88.90000000000001</v>
      </c>
      <c r="GV597">
        <v>88.90000000000001</v>
      </c>
      <c r="GW597">
        <v>2.78564</v>
      </c>
      <c r="GX597">
        <v>2.36816</v>
      </c>
      <c r="GY597">
        <v>1.44897</v>
      </c>
      <c r="GZ597">
        <v>2.32178</v>
      </c>
      <c r="HA597">
        <v>1.55151</v>
      </c>
      <c r="HB597">
        <v>2.30591</v>
      </c>
      <c r="HC597">
        <v>32.976</v>
      </c>
      <c r="HD597">
        <v>14.1145</v>
      </c>
      <c r="HE597">
        <v>18</v>
      </c>
      <c r="HF597">
        <v>597.027</v>
      </c>
      <c r="HG597">
        <v>422.397</v>
      </c>
      <c r="HH597">
        <v>20.9683</v>
      </c>
      <c r="HI597">
        <v>28.2458</v>
      </c>
      <c r="HJ597">
        <v>30.0006</v>
      </c>
      <c r="HK597">
        <v>28.1889</v>
      </c>
      <c r="HL597">
        <v>28.1191</v>
      </c>
      <c r="HM597">
        <v>55.8003</v>
      </c>
      <c r="HN597">
        <v>47.4074</v>
      </c>
      <c r="HO597">
        <v>0</v>
      </c>
      <c r="HP597">
        <v>20.9576</v>
      </c>
      <c r="HQ597">
        <v>1298.84</v>
      </c>
      <c r="HR597">
        <v>15.3258</v>
      </c>
      <c r="HS597">
        <v>99.56829999999999</v>
      </c>
      <c r="HT597">
        <v>100.875</v>
      </c>
    </row>
    <row r="598" spans="1:228">
      <c r="A598">
        <v>582</v>
      </c>
      <c r="B598">
        <v>1728496294.1</v>
      </c>
      <c r="C598">
        <v>5356.599999904633</v>
      </c>
      <c r="D598" t="s">
        <v>1535</v>
      </c>
      <c r="E598" t="s">
        <v>1536</v>
      </c>
      <c r="F598">
        <v>5</v>
      </c>
      <c r="G598" t="s">
        <v>357</v>
      </c>
      <c r="H598" t="s">
        <v>1090</v>
      </c>
      <c r="I598" t="s">
        <v>359</v>
      </c>
      <c r="J598" t="s">
        <v>1330</v>
      </c>
      <c r="K598">
        <v>1728496286.6</v>
      </c>
      <c r="L598">
        <f>(M598)/1000</f>
        <v>0</v>
      </c>
      <c r="M598">
        <f>IF(BH598, AP598, AJ598)</f>
        <v>0</v>
      </c>
      <c r="N598">
        <f>IF(BH598, AK598, AI598)</f>
        <v>0</v>
      </c>
      <c r="O598">
        <f>BJ598 - IF(AW598&gt;1, N598*BD598*100.0/(AY598), 0)</f>
        <v>0</v>
      </c>
      <c r="P598">
        <f>((V598-L598/2)*O598-N598)/(V598+L598/2)</f>
        <v>0</v>
      </c>
      <c r="Q598">
        <f>P598*(BQ598+BR598)/1000.0</f>
        <v>0</v>
      </c>
      <c r="R598">
        <f>(BJ598 - IF(AW598&gt;1, N598*BD598*100.0/(AY598), 0))*(BQ598+BR598)/1000.0</f>
        <v>0</v>
      </c>
      <c r="S598">
        <f>2.0/((1/U598-1/T598)+SIGN(U598)*SQRT((1/U598-1/T598)*(1/U598-1/T598) + 4*BE598/((BE598+1)*(BE598+1))*(2*1/U598*1/T598-1/T598*1/T598)))</f>
        <v>0</v>
      </c>
      <c r="T598">
        <f>IF(LEFT(BF598,1)&lt;&gt;"0",IF(LEFT(BF598,1)="1",3.0,BG598),$D$5+$E$5*(BX598*BQ598/($K$5*1000))+$F$5*(BX598*BQ598/($K$5*1000))*MAX(MIN(BD598,$J$5),$I$5)*MAX(MIN(BD598,$J$5),$I$5)+$G$5*MAX(MIN(BD598,$J$5),$I$5)*(BX598*BQ598/($K$5*1000))+$H$5*(BX598*BQ598/($K$5*1000))*(BX598*BQ598/($K$5*1000)))</f>
        <v>0</v>
      </c>
      <c r="U598">
        <f>L598*(1000-(1000*0.61365*exp(17.502*Y598/(240.97+Y598))/(BQ598+BR598)+BL598)/2)/(1000*0.61365*exp(17.502*Y598/(240.97+Y598))/(BQ598+BR598)-BL598)</f>
        <v>0</v>
      </c>
      <c r="V598">
        <f>1/((BE598+1)/(S598/1.6)+1/(T598/1.37)) + BE598/((BE598+1)/(S598/1.6) + BE598/(T598/1.37))</f>
        <v>0</v>
      </c>
      <c r="W598">
        <f>(AZ598*BC598)</f>
        <v>0</v>
      </c>
      <c r="X598">
        <f>(BS598+(W598+2*0.95*5.67E-8*(((BS598+$B$7)+273)^4-(BS598+273)^4)-44100*L598)/(1.84*29.3*T598+8*0.95*5.67E-8*(BS598+273)^3))</f>
        <v>0</v>
      </c>
      <c r="Y598">
        <f>($C$7*BT598+$D$7*BU598+$E$7*X598)</f>
        <v>0</v>
      </c>
      <c r="Z598">
        <f>0.61365*exp(17.502*Y598/(240.97+Y598))</f>
        <v>0</v>
      </c>
      <c r="AA598">
        <f>(AB598/AC598*100)</f>
        <v>0</v>
      </c>
      <c r="AB598">
        <f>BL598*(BQ598+BR598)/1000</f>
        <v>0</v>
      </c>
      <c r="AC598">
        <f>0.61365*exp(17.502*BS598/(240.97+BS598))</f>
        <v>0</v>
      </c>
      <c r="AD598">
        <f>(Z598-BL598*(BQ598+BR598)/1000)</f>
        <v>0</v>
      </c>
      <c r="AE598">
        <f>(-L598*44100)</f>
        <v>0</v>
      </c>
      <c r="AF598">
        <f>2*29.3*T598*0.92*(BS598-Y598)</f>
        <v>0</v>
      </c>
      <c r="AG598">
        <f>2*0.95*5.67E-8*(((BS598+$B$7)+273)^4-(Y598+273)^4)</f>
        <v>0</v>
      </c>
      <c r="AH598">
        <f>W598+AG598+AE598+AF598</f>
        <v>0</v>
      </c>
      <c r="AI598">
        <f>BP598*AW598*(BK598-BJ598*(1000-AW598*BM598)/(1000-AW598*BL598))/(100*BD598)</f>
        <v>0</v>
      </c>
      <c r="AJ598">
        <f>1000*BP598*AW598*(BL598-BM598)/(100*BD598*(1000-AW598*BL598))</f>
        <v>0</v>
      </c>
      <c r="AK598">
        <f>(AL598 - AM598 - BQ598*1E3/(8.314*(BS598+273.15)) * AO598/BP598 * AN598) * BP598/(100*BD598) * (1000 - BM598)/1000</f>
        <v>0</v>
      </c>
      <c r="AL598">
        <v>1312.590555810437</v>
      </c>
      <c r="AM598">
        <v>1281.131515151515</v>
      </c>
      <c r="AN598">
        <v>2.556378799392208</v>
      </c>
      <c r="AO598">
        <v>66.78338051299083</v>
      </c>
      <c r="AP598">
        <f>(AR598 - AQ598 + BQ598*1E3/(8.314*(BS598+273.15)) * AT598/BP598 * AS598) * BP598/(100*BD598) * 1000/(1000 - AR598)</f>
        <v>0</v>
      </c>
      <c r="AQ598">
        <v>15.33920539695409</v>
      </c>
      <c r="AR598">
        <v>16.44125515151515</v>
      </c>
      <c r="AS598">
        <v>-7.650376444810814E-05</v>
      </c>
      <c r="AT598">
        <v>79.57190489218569</v>
      </c>
      <c r="AU598">
        <v>0</v>
      </c>
      <c r="AV598">
        <v>0</v>
      </c>
      <c r="AW598">
        <f>IF(AU598*$H$13&gt;=AY598,1.0,(AY598/(AY598-AU598*$H$13)))</f>
        <v>0</v>
      </c>
      <c r="AX598">
        <f>(AW598-1)*100</f>
        <v>0</v>
      </c>
      <c r="AY598">
        <f>MAX(0,($B$13+$C$13*BX598)/(1+$D$13*BX598)*BQ598/(BS598+273)*$E$13)</f>
        <v>0</v>
      </c>
      <c r="AZ598">
        <f>$B$11*BY598+$C$11*BZ598+$F$11*CK598*(1-CN598)</f>
        <v>0</v>
      </c>
      <c r="BA598">
        <f>AZ598*BB598</f>
        <v>0</v>
      </c>
      <c r="BB598">
        <f>($B$11*$D$9+$C$11*$D$9+$F$11*((CX598+CP598)/MAX(CX598+CP598+CY598, 0.1)*$I$9+CY598/MAX(CX598+CP598+CY598, 0.1)*$J$9))/($B$11+$C$11+$F$11)</f>
        <v>0</v>
      </c>
      <c r="BC598">
        <f>($B$11*$K$9+$C$11*$K$9+$F$11*((CX598+CP598)/MAX(CX598+CP598+CY598, 0.1)*$P$9+CY598/MAX(CX598+CP598+CY598, 0.1)*$Q$9))/($B$11+$C$11+$F$11)</f>
        <v>0</v>
      </c>
      <c r="BD598">
        <v>6</v>
      </c>
      <c r="BE598">
        <v>0.5</v>
      </c>
      <c r="BF598" t="s">
        <v>361</v>
      </c>
      <c r="BG598">
        <v>2</v>
      </c>
      <c r="BH598" t="b">
        <v>1</v>
      </c>
      <c r="BI598">
        <v>1728496286.6</v>
      </c>
      <c r="BJ598">
        <v>1242.467407407408</v>
      </c>
      <c r="BK598">
        <v>1279.597777777778</v>
      </c>
      <c r="BL598">
        <v>16.45120740740741</v>
      </c>
      <c r="BM598">
        <v>15.33112222222222</v>
      </c>
      <c r="BN598">
        <v>1253.301481481481</v>
      </c>
      <c r="BO598">
        <v>16.54150740740741</v>
      </c>
      <c r="BP598">
        <v>599.9892592592593</v>
      </c>
      <c r="BQ598">
        <v>97.54215555555554</v>
      </c>
      <c r="BR598">
        <v>0.09992555185185185</v>
      </c>
      <c r="BS598">
        <v>25.19555555555555</v>
      </c>
      <c r="BT598">
        <v>25.01753333333333</v>
      </c>
      <c r="BU598">
        <v>999.9000000000001</v>
      </c>
      <c r="BV598">
        <v>0</v>
      </c>
      <c r="BW598">
        <v>0</v>
      </c>
      <c r="BX598">
        <v>10007.21740740741</v>
      </c>
      <c r="BY598">
        <v>0</v>
      </c>
      <c r="BZ598">
        <v>95.94705555555555</v>
      </c>
      <c r="CA598">
        <v>-37.13041111111111</v>
      </c>
      <c r="CB598">
        <v>1263.248888888889</v>
      </c>
      <c r="CC598">
        <v>1299.52037037037</v>
      </c>
      <c r="CD598">
        <v>1.120097407407407</v>
      </c>
      <c r="CE598">
        <v>1279.597777777778</v>
      </c>
      <c r="CF598">
        <v>15.33112222222222</v>
      </c>
      <c r="CG598">
        <v>1.604687037037037</v>
      </c>
      <c r="CH598">
        <v>1.49543037037037</v>
      </c>
      <c r="CI598">
        <v>14.00388888888889</v>
      </c>
      <c r="CJ598">
        <v>12.92152962962963</v>
      </c>
      <c r="CK598">
        <v>1599.975925925926</v>
      </c>
      <c r="CL598">
        <v>0.6920020000000001</v>
      </c>
      <c r="CM598">
        <v>0.307998</v>
      </c>
      <c r="CN598">
        <v>0</v>
      </c>
      <c r="CO598">
        <v>2.187696296296296</v>
      </c>
      <c r="CP598">
        <v>0</v>
      </c>
      <c r="CQ598">
        <v>8861.594074074073</v>
      </c>
      <c r="CR598">
        <v>13789.99259259259</v>
      </c>
      <c r="CS598">
        <v>37.437</v>
      </c>
      <c r="CT598">
        <v>38.687</v>
      </c>
      <c r="CU598">
        <v>38</v>
      </c>
      <c r="CV598">
        <v>37.062</v>
      </c>
      <c r="CW598">
        <v>36.812</v>
      </c>
      <c r="CX598">
        <v>1107.187037037037</v>
      </c>
      <c r="CY598">
        <v>492.7888888888888</v>
      </c>
      <c r="CZ598">
        <v>0</v>
      </c>
      <c r="DA598">
        <v>1728496351</v>
      </c>
      <c r="DB598">
        <v>0</v>
      </c>
      <c r="DC598">
        <v>1728490956.5</v>
      </c>
      <c r="DD598" t="s">
        <v>362</v>
      </c>
      <c r="DE598">
        <v>1728490952.5</v>
      </c>
      <c r="DF598">
        <v>1728490956.5</v>
      </c>
      <c r="DG598">
        <v>1</v>
      </c>
      <c r="DH598">
        <v>-0.065</v>
      </c>
      <c r="DI598">
        <v>-0.008</v>
      </c>
      <c r="DJ598">
        <v>-3.246</v>
      </c>
      <c r="DK598">
        <v>-0.091</v>
      </c>
      <c r="DL598">
        <v>52</v>
      </c>
      <c r="DM598">
        <v>15</v>
      </c>
      <c r="DN598">
        <v>0.25</v>
      </c>
      <c r="DO598">
        <v>0.13</v>
      </c>
      <c r="DP598">
        <v>-37.10851951219513</v>
      </c>
      <c r="DQ598">
        <v>-0.5539421602787761</v>
      </c>
      <c r="DR598">
        <v>0.1916820311940816</v>
      </c>
      <c r="DS598">
        <v>0</v>
      </c>
      <c r="DT598">
        <v>1.129881707317073</v>
      </c>
      <c r="DU598">
        <v>-0.1963685017421576</v>
      </c>
      <c r="DV598">
        <v>0.01938262396372623</v>
      </c>
      <c r="DW598">
        <v>0</v>
      </c>
      <c r="DX598">
        <v>0</v>
      </c>
      <c r="DY598">
        <v>2</v>
      </c>
      <c r="DZ598" t="s">
        <v>386</v>
      </c>
      <c r="EA598">
        <v>3.22967</v>
      </c>
      <c r="EB598">
        <v>2.70435</v>
      </c>
      <c r="EC598">
        <v>0.215798</v>
      </c>
      <c r="ED598">
        <v>0.219065</v>
      </c>
      <c r="EE598">
        <v>0.0852035</v>
      </c>
      <c r="EF598">
        <v>0.08119560000000001</v>
      </c>
      <c r="EG598">
        <v>25681.7</v>
      </c>
      <c r="EH598">
        <v>24893.9</v>
      </c>
      <c r="EI598">
        <v>31373.7</v>
      </c>
      <c r="EJ598">
        <v>30232</v>
      </c>
      <c r="EK598">
        <v>38450.6</v>
      </c>
      <c r="EL598">
        <v>36734</v>
      </c>
      <c r="EM598">
        <v>43973.3</v>
      </c>
      <c r="EN598">
        <v>42214.9</v>
      </c>
      <c r="EO598">
        <v>2.10275</v>
      </c>
      <c r="EP598">
        <v>1.8267</v>
      </c>
      <c r="EQ598">
        <v>0.0156537</v>
      </c>
      <c r="ER598">
        <v>0</v>
      </c>
      <c r="ES598">
        <v>24.7657</v>
      </c>
      <c r="ET598">
        <v>999.9</v>
      </c>
      <c r="EU598">
        <v>70.09999999999999</v>
      </c>
      <c r="EV598">
        <v>26.9</v>
      </c>
      <c r="EW598">
        <v>25.5733</v>
      </c>
      <c r="EX598">
        <v>61.02</v>
      </c>
      <c r="EY598">
        <v>24.371</v>
      </c>
      <c r="EZ598">
        <v>1</v>
      </c>
      <c r="FA598">
        <v>0.103483</v>
      </c>
      <c r="FB598">
        <v>2.67596</v>
      </c>
      <c r="FC598">
        <v>20.1783</v>
      </c>
      <c r="FD598">
        <v>5.21624</v>
      </c>
      <c r="FE598">
        <v>11.998</v>
      </c>
      <c r="FF598">
        <v>4.96365</v>
      </c>
      <c r="FG598">
        <v>3.29553</v>
      </c>
      <c r="FH598">
        <v>9999</v>
      </c>
      <c r="FI598">
        <v>9999</v>
      </c>
      <c r="FJ598">
        <v>9999</v>
      </c>
      <c r="FK598">
        <v>149.5</v>
      </c>
      <c r="FL598">
        <v>4.97099</v>
      </c>
      <c r="FM598">
        <v>1.86772</v>
      </c>
      <c r="FN598">
        <v>1.85913</v>
      </c>
      <c r="FO598">
        <v>1.86523</v>
      </c>
      <c r="FP598">
        <v>1.8631</v>
      </c>
      <c r="FQ598">
        <v>1.86447</v>
      </c>
      <c r="FR598">
        <v>1.8599</v>
      </c>
      <c r="FS598">
        <v>1.86402</v>
      </c>
      <c r="FT598">
        <v>0</v>
      </c>
      <c r="FU598">
        <v>0</v>
      </c>
      <c r="FV598">
        <v>0</v>
      </c>
      <c r="FW598">
        <v>0</v>
      </c>
      <c r="FX598" t="s">
        <v>364</v>
      </c>
      <c r="FY598" t="s">
        <v>365</v>
      </c>
      <c r="FZ598" t="s">
        <v>366</v>
      </c>
      <c r="GA598" t="s">
        <v>366</v>
      </c>
      <c r="GB598" t="s">
        <v>366</v>
      </c>
      <c r="GC598" t="s">
        <v>366</v>
      </c>
      <c r="GD598">
        <v>0</v>
      </c>
      <c r="GE598">
        <v>100</v>
      </c>
      <c r="GF598">
        <v>100</v>
      </c>
      <c r="GG598">
        <v>-10.94</v>
      </c>
      <c r="GH598">
        <v>-0.09030000000000001</v>
      </c>
      <c r="GI598">
        <v>-2.868309889394353</v>
      </c>
      <c r="GJ598">
        <v>-0.006773961979547998</v>
      </c>
      <c r="GK598">
        <v>-8.296070481250098E-08</v>
      </c>
      <c r="GL598">
        <v>3.322967193956903E-10</v>
      </c>
      <c r="GM598">
        <v>-0.07871069313407227</v>
      </c>
      <c r="GN598">
        <v>-0.00208336341840114</v>
      </c>
      <c r="GO598">
        <v>8.801746095907445E-05</v>
      </c>
      <c r="GP598">
        <v>-2.677693255255651E-07</v>
      </c>
      <c r="GQ598">
        <v>3</v>
      </c>
      <c r="GR598">
        <v>2052</v>
      </c>
      <c r="GS598">
        <v>2</v>
      </c>
      <c r="GT598">
        <v>18</v>
      </c>
      <c r="GU598">
        <v>89</v>
      </c>
      <c r="GV598">
        <v>89</v>
      </c>
      <c r="GW598">
        <v>2.81006</v>
      </c>
      <c r="GX598">
        <v>2.3645</v>
      </c>
      <c r="GY598">
        <v>1.44775</v>
      </c>
      <c r="GZ598">
        <v>2.32178</v>
      </c>
      <c r="HA598">
        <v>1.55151</v>
      </c>
      <c r="HB598">
        <v>2.37549</v>
      </c>
      <c r="HC598">
        <v>32.9983</v>
      </c>
      <c r="HD598">
        <v>14.1145</v>
      </c>
      <c r="HE598">
        <v>18</v>
      </c>
      <c r="HF598">
        <v>596.779</v>
      </c>
      <c r="HG598">
        <v>422.528</v>
      </c>
      <c r="HH598">
        <v>20.948</v>
      </c>
      <c r="HI598">
        <v>28.2506</v>
      </c>
      <c r="HJ598">
        <v>30.0003</v>
      </c>
      <c r="HK598">
        <v>28.1942</v>
      </c>
      <c r="HL598">
        <v>28.1251</v>
      </c>
      <c r="HM598">
        <v>56.2743</v>
      </c>
      <c r="HN598">
        <v>47.4074</v>
      </c>
      <c r="HO598">
        <v>0</v>
      </c>
      <c r="HP598">
        <v>20.9467</v>
      </c>
      <c r="HQ598">
        <v>1313.96</v>
      </c>
      <c r="HR598">
        <v>15.3439</v>
      </c>
      <c r="HS598">
        <v>99.5684</v>
      </c>
      <c r="HT598">
        <v>100.874</v>
      </c>
    </row>
    <row r="599" spans="1:228">
      <c r="A599">
        <v>583</v>
      </c>
      <c r="B599">
        <v>1728496299.1</v>
      </c>
      <c r="C599">
        <v>5361.599999904633</v>
      </c>
      <c r="D599" t="s">
        <v>1537</v>
      </c>
      <c r="E599" t="s">
        <v>1538</v>
      </c>
      <c r="F599">
        <v>5</v>
      </c>
      <c r="G599" t="s">
        <v>357</v>
      </c>
      <c r="H599" t="s">
        <v>1090</v>
      </c>
      <c r="I599" t="s">
        <v>359</v>
      </c>
      <c r="J599" t="s">
        <v>1330</v>
      </c>
      <c r="K599">
        <v>1728496291.314285</v>
      </c>
      <c r="L599">
        <f>(M599)/1000</f>
        <v>0</v>
      </c>
      <c r="M599">
        <f>IF(BH599, AP599, AJ599)</f>
        <v>0</v>
      </c>
      <c r="N599">
        <f>IF(BH599, AK599, AI599)</f>
        <v>0</v>
      </c>
      <c r="O599">
        <f>BJ599 - IF(AW599&gt;1, N599*BD599*100.0/(AY599), 0)</f>
        <v>0</v>
      </c>
      <c r="P599">
        <f>((V599-L599/2)*O599-N599)/(V599+L599/2)</f>
        <v>0</v>
      </c>
      <c r="Q599">
        <f>P599*(BQ599+BR599)/1000.0</f>
        <v>0</v>
      </c>
      <c r="R599">
        <f>(BJ599 - IF(AW599&gt;1, N599*BD599*100.0/(AY599), 0))*(BQ599+BR599)/1000.0</f>
        <v>0</v>
      </c>
      <c r="S599">
        <f>2.0/((1/U599-1/T599)+SIGN(U599)*SQRT((1/U599-1/T599)*(1/U599-1/T599) + 4*BE599/((BE599+1)*(BE599+1))*(2*1/U599*1/T599-1/T599*1/T599)))</f>
        <v>0</v>
      </c>
      <c r="T599">
        <f>IF(LEFT(BF599,1)&lt;&gt;"0",IF(LEFT(BF599,1)="1",3.0,BG599),$D$5+$E$5*(BX599*BQ599/($K$5*1000))+$F$5*(BX599*BQ599/($K$5*1000))*MAX(MIN(BD599,$J$5),$I$5)*MAX(MIN(BD599,$J$5),$I$5)+$G$5*MAX(MIN(BD599,$J$5),$I$5)*(BX599*BQ599/($K$5*1000))+$H$5*(BX599*BQ599/($K$5*1000))*(BX599*BQ599/($K$5*1000)))</f>
        <v>0</v>
      </c>
      <c r="U599">
        <f>L599*(1000-(1000*0.61365*exp(17.502*Y599/(240.97+Y599))/(BQ599+BR599)+BL599)/2)/(1000*0.61365*exp(17.502*Y599/(240.97+Y599))/(BQ599+BR599)-BL599)</f>
        <v>0</v>
      </c>
      <c r="V599">
        <f>1/((BE599+1)/(S599/1.6)+1/(T599/1.37)) + BE599/((BE599+1)/(S599/1.6) + BE599/(T599/1.37))</f>
        <v>0</v>
      </c>
      <c r="W599">
        <f>(AZ599*BC599)</f>
        <v>0</v>
      </c>
      <c r="X599">
        <f>(BS599+(W599+2*0.95*5.67E-8*(((BS599+$B$7)+273)^4-(BS599+273)^4)-44100*L599)/(1.84*29.3*T599+8*0.95*5.67E-8*(BS599+273)^3))</f>
        <v>0</v>
      </c>
      <c r="Y599">
        <f>($C$7*BT599+$D$7*BU599+$E$7*X599)</f>
        <v>0</v>
      </c>
      <c r="Z599">
        <f>0.61365*exp(17.502*Y599/(240.97+Y599))</f>
        <v>0</v>
      </c>
      <c r="AA599">
        <f>(AB599/AC599*100)</f>
        <v>0</v>
      </c>
      <c r="AB599">
        <f>BL599*(BQ599+BR599)/1000</f>
        <v>0</v>
      </c>
      <c r="AC599">
        <f>0.61365*exp(17.502*BS599/(240.97+BS599))</f>
        <v>0</v>
      </c>
      <c r="AD599">
        <f>(Z599-BL599*(BQ599+BR599)/1000)</f>
        <v>0</v>
      </c>
      <c r="AE599">
        <f>(-L599*44100)</f>
        <v>0</v>
      </c>
      <c r="AF599">
        <f>2*29.3*T599*0.92*(BS599-Y599)</f>
        <v>0</v>
      </c>
      <c r="AG599">
        <f>2*0.95*5.67E-8*(((BS599+$B$7)+273)^4-(Y599+273)^4)</f>
        <v>0</v>
      </c>
      <c r="AH599">
        <f>W599+AG599+AE599+AF599</f>
        <v>0</v>
      </c>
      <c r="AI599">
        <f>BP599*AW599*(BK599-BJ599*(1000-AW599*BM599)/(1000-AW599*BL599))/(100*BD599)</f>
        <v>0</v>
      </c>
      <c r="AJ599">
        <f>1000*BP599*AW599*(BL599-BM599)/(100*BD599*(1000-AW599*BL599))</f>
        <v>0</v>
      </c>
      <c r="AK599">
        <f>(AL599 - AM599 - BQ599*1E3/(8.314*(BS599+273.15)) * AO599/BP599 * AN599) * BP599/(100*BD599) * (1000 - BM599)/1000</f>
        <v>0</v>
      </c>
      <c r="AL599">
        <v>1325.349917834552</v>
      </c>
      <c r="AM599">
        <v>1293.904545454546</v>
      </c>
      <c r="AN599">
        <v>2.584718760865118</v>
      </c>
      <c r="AO599">
        <v>66.78338051299083</v>
      </c>
      <c r="AP599">
        <f>(AR599 - AQ599 + BQ599*1E3/(8.314*(BS599+273.15)) * AT599/BP599 * AS599) * BP599/(100*BD599) * 1000/(1000 - AR599)</f>
        <v>0</v>
      </c>
      <c r="AQ599">
        <v>15.34702950215043</v>
      </c>
      <c r="AR599">
        <v>16.43525090909091</v>
      </c>
      <c r="AS599">
        <v>-6.433065410864117E-05</v>
      </c>
      <c r="AT599">
        <v>79.57190489218569</v>
      </c>
      <c r="AU599">
        <v>0</v>
      </c>
      <c r="AV599">
        <v>0</v>
      </c>
      <c r="AW599">
        <f>IF(AU599*$H$13&gt;=AY599,1.0,(AY599/(AY599-AU599*$H$13)))</f>
        <v>0</v>
      </c>
      <c r="AX599">
        <f>(AW599-1)*100</f>
        <v>0</v>
      </c>
      <c r="AY599">
        <f>MAX(0,($B$13+$C$13*BX599)/(1+$D$13*BX599)*BQ599/(BS599+273)*$E$13)</f>
        <v>0</v>
      </c>
      <c r="AZ599">
        <f>$B$11*BY599+$C$11*BZ599+$F$11*CK599*(1-CN599)</f>
        <v>0</v>
      </c>
      <c r="BA599">
        <f>AZ599*BB599</f>
        <v>0</v>
      </c>
      <c r="BB599">
        <f>($B$11*$D$9+$C$11*$D$9+$F$11*((CX599+CP599)/MAX(CX599+CP599+CY599, 0.1)*$I$9+CY599/MAX(CX599+CP599+CY599, 0.1)*$J$9))/($B$11+$C$11+$F$11)</f>
        <v>0</v>
      </c>
      <c r="BC599">
        <f>($B$11*$K$9+$C$11*$K$9+$F$11*((CX599+CP599)/MAX(CX599+CP599+CY599, 0.1)*$P$9+CY599/MAX(CX599+CP599+CY599, 0.1)*$Q$9))/($B$11+$C$11+$F$11)</f>
        <v>0</v>
      </c>
      <c r="BD599">
        <v>6</v>
      </c>
      <c r="BE599">
        <v>0.5</v>
      </c>
      <c r="BF599" t="s">
        <v>361</v>
      </c>
      <c r="BG599">
        <v>2</v>
      </c>
      <c r="BH599" t="b">
        <v>1</v>
      </c>
      <c r="BI599">
        <v>1728496291.314285</v>
      </c>
      <c r="BJ599">
        <v>1254.28</v>
      </c>
      <c r="BK599">
        <v>1291.439285714286</v>
      </c>
      <c r="BL599">
        <v>16.444525</v>
      </c>
      <c r="BM599">
        <v>15.33931428571429</v>
      </c>
      <c r="BN599">
        <v>1265.178571428571</v>
      </c>
      <c r="BO599">
        <v>16.53483214285714</v>
      </c>
      <c r="BP599">
        <v>600.0006785714286</v>
      </c>
      <c r="BQ599">
        <v>97.54235714285714</v>
      </c>
      <c r="BR599">
        <v>0.1000264107142857</v>
      </c>
      <c r="BS599">
        <v>25.19305</v>
      </c>
      <c r="BT599">
        <v>25.01863928571428</v>
      </c>
      <c r="BU599">
        <v>999.9000000000002</v>
      </c>
      <c r="BV599">
        <v>0</v>
      </c>
      <c r="BW599">
        <v>0</v>
      </c>
      <c r="BX599">
        <v>10003.14142857143</v>
      </c>
      <c r="BY599">
        <v>0</v>
      </c>
      <c r="BZ599">
        <v>96.57317500000001</v>
      </c>
      <c r="CA599">
        <v>-37.15871428571428</v>
      </c>
      <c r="CB599">
        <v>1275.251785714286</v>
      </c>
      <c r="CC599">
        <v>1311.557857142857</v>
      </c>
      <c r="CD599">
        <v>1.105228571428572</v>
      </c>
      <c r="CE599">
        <v>1291.439285714286</v>
      </c>
      <c r="CF599">
        <v>15.33931428571429</v>
      </c>
      <c r="CG599">
        <v>1.604038214285714</v>
      </c>
      <c r="CH599">
        <v>1.496231785714286</v>
      </c>
      <c r="CI599">
        <v>13.99765714285715</v>
      </c>
      <c r="CJ599">
        <v>12.92971428571428</v>
      </c>
      <c r="CK599">
        <v>1599.975</v>
      </c>
      <c r="CL599">
        <v>0.69199575</v>
      </c>
      <c r="CM599">
        <v>0.3080042142857143</v>
      </c>
      <c r="CN599">
        <v>0</v>
      </c>
      <c r="CO599">
        <v>2.147346428571429</v>
      </c>
      <c r="CP599">
        <v>0</v>
      </c>
      <c r="CQ599">
        <v>8864.323571428571</v>
      </c>
      <c r="CR599">
        <v>13789.95357142857</v>
      </c>
      <c r="CS599">
        <v>37.44599999999999</v>
      </c>
      <c r="CT599">
        <v>38.687</v>
      </c>
      <c r="CU599">
        <v>38.01107142857143</v>
      </c>
      <c r="CV599">
        <v>37.062</v>
      </c>
      <c r="CW599">
        <v>36.812</v>
      </c>
      <c r="CX599">
        <v>1107.176428571429</v>
      </c>
      <c r="CY599">
        <v>492.7985714285714</v>
      </c>
      <c r="CZ599">
        <v>0</v>
      </c>
      <c r="DA599">
        <v>1728496355.8</v>
      </c>
      <c r="DB599">
        <v>0</v>
      </c>
      <c r="DC599">
        <v>1728490956.5</v>
      </c>
      <c r="DD599" t="s">
        <v>362</v>
      </c>
      <c r="DE599">
        <v>1728490952.5</v>
      </c>
      <c r="DF599">
        <v>1728490956.5</v>
      </c>
      <c r="DG599">
        <v>1</v>
      </c>
      <c r="DH599">
        <v>-0.065</v>
      </c>
      <c r="DI599">
        <v>-0.008</v>
      </c>
      <c r="DJ599">
        <v>-3.246</v>
      </c>
      <c r="DK599">
        <v>-0.091</v>
      </c>
      <c r="DL599">
        <v>52</v>
      </c>
      <c r="DM599">
        <v>15</v>
      </c>
      <c r="DN599">
        <v>0.25</v>
      </c>
      <c r="DO599">
        <v>0.13</v>
      </c>
      <c r="DP599">
        <v>-37.16767073170732</v>
      </c>
      <c r="DQ599">
        <v>0.02601324041813461</v>
      </c>
      <c r="DR599">
        <v>0.1624791457446267</v>
      </c>
      <c r="DS599">
        <v>1</v>
      </c>
      <c r="DT599">
        <v>1.117335609756098</v>
      </c>
      <c r="DU599">
        <v>-0.1943864111498246</v>
      </c>
      <c r="DV599">
        <v>0.01919023939514124</v>
      </c>
      <c r="DW599">
        <v>0</v>
      </c>
      <c r="DX599">
        <v>1</v>
      </c>
      <c r="DY599">
        <v>2</v>
      </c>
      <c r="DZ599" t="s">
        <v>363</v>
      </c>
      <c r="EA599">
        <v>3.22958</v>
      </c>
      <c r="EB599">
        <v>2.70435</v>
      </c>
      <c r="EC599">
        <v>0.217131</v>
      </c>
      <c r="ED599">
        <v>0.220396</v>
      </c>
      <c r="EE599">
        <v>0.08518199999999999</v>
      </c>
      <c r="EF599">
        <v>0.081229</v>
      </c>
      <c r="EG599">
        <v>25637.7</v>
      </c>
      <c r="EH599">
        <v>24851.5</v>
      </c>
      <c r="EI599">
        <v>31373.3</v>
      </c>
      <c r="EJ599">
        <v>30232.2</v>
      </c>
      <c r="EK599">
        <v>38450.9</v>
      </c>
      <c r="EL599">
        <v>36732.9</v>
      </c>
      <c r="EM599">
        <v>43972.5</v>
      </c>
      <c r="EN599">
        <v>42215.1</v>
      </c>
      <c r="EO599">
        <v>2.10282</v>
      </c>
      <c r="EP599">
        <v>1.82663</v>
      </c>
      <c r="EQ599">
        <v>0.0158548</v>
      </c>
      <c r="ER599">
        <v>0</v>
      </c>
      <c r="ES599">
        <v>24.7657</v>
      </c>
      <c r="ET599">
        <v>999.9</v>
      </c>
      <c r="EU599">
        <v>70.09999999999999</v>
      </c>
      <c r="EV599">
        <v>26.9</v>
      </c>
      <c r="EW599">
        <v>25.5718</v>
      </c>
      <c r="EX599">
        <v>61.45</v>
      </c>
      <c r="EY599">
        <v>24.5272</v>
      </c>
      <c r="EZ599">
        <v>1</v>
      </c>
      <c r="FA599">
        <v>0.103994</v>
      </c>
      <c r="FB599">
        <v>2.70093</v>
      </c>
      <c r="FC599">
        <v>20.178</v>
      </c>
      <c r="FD599">
        <v>5.21699</v>
      </c>
      <c r="FE599">
        <v>11.998</v>
      </c>
      <c r="FF599">
        <v>4.9637</v>
      </c>
      <c r="FG599">
        <v>3.29558</v>
      </c>
      <c r="FH599">
        <v>9999</v>
      </c>
      <c r="FI599">
        <v>9999</v>
      </c>
      <c r="FJ599">
        <v>9999</v>
      </c>
      <c r="FK599">
        <v>149.5</v>
      </c>
      <c r="FL599">
        <v>4.97098</v>
      </c>
      <c r="FM599">
        <v>1.86771</v>
      </c>
      <c r="FN599">
        <v>1.85913</v>
      </c>
      <c r="FO599">
        <v>1.86523</v>
      </c>
      <c r="FP599">
        <v>1.8631</v>
      </c>
      <c r="FQ599">
        <v>1.86447</v>
      </c>
      <c r="FR599">
        <v>1.85991</v>
      </c>
      <c r="FS599">
        <v>1.86401</v>
      </c>
      <c r="FT599">
        <v>0</v>
      </c>
      <c r="FU599">
        <v>0</v>
      </c>
      <c r="FV599">
        <v>0</v>
      </c>
      <c r="FW599">
        <v>0</v>
      </c>
      <c r="FX599" t="s">
        <v>364</v>
      </c>
      <c r="FY599" t="s">
        <v>365</v>
      </c>
      <c r="FZ599" t="s">
        <v>366</v>
      </c>
      <c r="GA599" t="s">
        <v>366</v>
      </c>
      <c r="GB599" t="s">
        <v>366</v>
      </c>
      <c r="GC599" t="s">
        <v>366</v>
      </c>
      <c r="GD599">
        <v>0</v>
      </c>
      <c r="GE599">
        <v>100</v>
      </c>
      <c r="GF599">
        <v>100</v>
      </c>
      <c r="GG599">
        <v>-11</v>
      </c>
      <c r="GH599">
        <v>-0.09030000000000001</v>
      </c>
      <c r="GI599">
        <v>-2.868309889394353</v>
      </c>
      <c r="GJ599">
        <v>-0.006773961979547998</v>
      </c>
      <c r="GK599">
        <v>-8.296070481250098E-08</v>
      </c>
      <c r="GL599">
        <v>3.322967193956903E-10</v>
      </c>
      <c r="GM599">
        <v>-0.07871069313407227</v>
      </c>
      <c r="GN599">
        <v>-0.00208336341840114</v>
      </c>
      <c r="GO599">
        <v>8.801746095907445E-05</v>
      </c>
      <c r="GP599">
        <v>-2.677693255255651E-07</v>
      </c>
      <c r="GQ599">
        <v>3</v>
      </c>
      <c r="GR599">
        <v>2052</v>
      </c>
      <c r="GS599">
        <v>2</v>
      </c>
      <c r="GT599">
        <v>18</v>
      </c>
      <c r="GU599">
        <v>89.09999999999999</v>
      </c>
      <c r="GV599">
        <v>89</v>
      </c>
      <c r="GW599">
        <v>2.83081</v>
      </c>
      <c r="GX599">
        <v>2.37305</v>
      </c>
      <c r="GY599">
        <v>1.44775</v>
      </c>
      <c r="GZ599">
        <v>2.323</v>
      </c>
      <c r="HA599">
        <v>1.55151</v>
      </c>
      <c r="HB599">
        <v>2.39502</v>
      </c>
      <c r="HC599">
        <v>33.0206</v>
      </c>
      <c r="HD599">
        <v>14.1145</v>
      </c>
      <c r="HE599">
        <v>18</v>
      </c>
      <c r="HF599">
        <v>596.8869999999999</v>
      </c>
      <c r="HG599">
        <v>422.523</v>
      </c>
      <c r="HH599">
        <v>20.9356</v>
      </c>
      <c r="HI599">
        <v>28.2559</v>
      </c>
      <c r="HJ599">
        <v>30.0005</v>
      </c>
      <c r="HK599">
        <v>28.1997</v>
      </c>
      <c r="HL599">
        <v>28.1304</v>
      </c>
      <c r="HM599">
        <v>56.6844</v>
      </c>
      <c r="HN599">
        <v>47.4074</v>
      </c>
      <c r="HO599">
        <v>0</v>
      </c>
      <c r="HP599">
        <v>20.926</v>
      </c>
      <c r="HQ599">
        <v>1323.99</v>
      </c>
      <c r="HR599">
        <v>15.3695</v>
      </c>
      <c r="HS599">
        <v>99.5669</v>
      </c>
      <c r="HT599">
        <v>100.874</v>
      </c>
    </row>
    <row r="600" spans="1:228">
      <c r="A600">
        <v>584</v>
      </c>
      <c r="B600">
        <v>1728496304.1</v>
      </c>
      <c r="C600">
        <v>5366.599999904633</v>
      </c>
      <c r="D600" t="s">
        <v>1539</v>
      </c>
      <c r="E600" t="s">
        <v>1540</v>
      </c>
      <c r="F600">
        <v>5</v>
      </c>
      <c r="G600" t="s">
        <v>357</v>
      </c>
      <c r="H600" t="s">
        <v>1090</v>
      </c>
      <c r="I600" t="s">
        <v>359</v>
      </c>
      <c r="J600" t="s">
        <v>1330</v>
      </c>
      <c r="K600">
        <v>1728496296.6</v>
      </c>
      <c r="L600">
        <f>(M600)/1000</f>
        <v>0</v>
      </c>
      <c r="M600">
        <f>IF(BH600, AP600, AJ600)</f>
        <v>0</v>
      </c>
      <c r="N600">
        <f>IF(BH600, AK600, AI600)</f>
        <v>0</v>
      </c>
      <c r="O600">
        <f>BJ600 - IF(AW600&gt;1, N600*BD600*100.0/(AY600), 0)</f>
        <v>0</v>
      </c>
      <c r="P600">
        <f>((V600-L600/2)*O600-N600)/(V600+L600/2)</f>
        <v>0</v>
      </c>
      <c r="Q600">
        <f>P600*(BQ600+BR600)/1000.0</f>
        <v>0</v>
      </c>
      <c r="R600">
        <f>(BJ600 - IF(AW600&gt;1, N600*BD600*100.0/(AY600), 0))*(BQ600+BR600)/1000.0</f>
        <v>0</v>
      </c>
      <c r="S600">
        <f>2.0/((1/U600-1/T600)+SIGN(U600)*SQRT((1/U600-1/T600)*(1/U600-1/T600) + 4*BE600/((BE600+1)*(BE600+1))*(2*1/U600*1/T600-1/T600*1/T600)))</f>
        <v>0</v>
      </c>
      <c r="T600">
        <f>IF(LEFT(BF600,1)&lt;&gt;"0",IF(LEFT(BF600,1)="1",3.0,BG600),$D$5+$E$5*(BX600*BQ600/($K$5*1000))+$F$5*(BX600*BQ600/($K$5*1000))*MAX(MIN(BD600,$J$5),$I$5)*MAX(MIN(BD600,$J$5),$I$5)+$G$5*MAX(MIN(BD600,$J$5),$I$5)*(BX600*BQ600/($K$5*1000))+$H$5*(BX600*BQ600/($K$5*1000))*(BX600*BQ600/($K$5*1000)))</f>
        <v>0</v>
      </c>
      <c r="U600">
        <f>L600*(1000-(1000*0.61365*exp(17.502*Y600/(240.97+Y600))/(BQ600+BR600)+BL600)/2)/(1000*0.61365*exp(17.502*Y600/(240.97+Y600))/(BQ600+BR600)-BL600)</f>
        <v>0</v>
      </c>
      <c r="V600">
        <f>1/((BE600+1)/(S600/1.6)+1/(T600/1.37)) + BE600/((BE600+1)/(S600/1.6) + BE600/(T600/1.37))</f>
        <v>0</v>
      </c>
      <c r="W600">
        <f>(AZ600*BC600)</f>
        <v>0</v>
      </c>
      <c r="X600">
        <f>(BS600+(W600+2*0.95*5.67E-8*(((BS600+$B$7)+273)^4-(BS600+273)^4)-44100*L600)/(1.84*29.3*T600+8*0.95*5.67E-8*(BS600+273)^3))</f>
        <v>0</v>
      </c>
      <c r="Y600">
        <f>($C$7*BT600+$D$7*BU600+$E$7*X600)</f>
        <v>0</v>
      </c>
      <c r="Z600">
        <f>0.61365*exp(17.502*Y600/(240.97+Y600))</f>
        <v>0</v>
      </c>
      <c r="AA600">
        <f>(AB600/AC600*100)</f>
        <v>0</v>
      </c>
      <c r="AB600">
        <f>BL600*(BQ600+BR600)/1000</f>
        <v>0</v>
      </c>
      <c r="AC600">
        <f>0.61365*exp(17.502*BS600/(240.97+BS600))</f>
        <v>0</v>
      </c>
      <c r="AD600">
        <f>(Z600-BL600*(BQ600+BR600)/1000)</f>
        <v>0</v>
      </c>
      <c r="AE600">
        <f>(-L600*44100)</f>
        <v>0</v>
      </c>
      <c r="AF600">
        <f>2*29.3*T600*0.92*(BS600-Y600)</f>
        <v>0</v>
      </c>
      <c r="AG600">
        <f>2*0.95*5.67E-8*(((BS600+$B$7)+273)^4-(Y600+273)^4)</f>
        <v>0</v>
      </c>
      <c r="AH600">
        <f>W600+AG600+AE600+AF600</f>
        <v>0</v>
      </c>
      <c r="AI600">
        <f>BP600*AW600*(BK600-BJ600*(1000-AW600*BM600)/(1000-AW600*BL600))/(100*BD600)</f>
        <v>0</v>
      </c>
      <c r="AJ600">
        <f>1000*BP600*AW600*(BL600-BM600)/(100*BD600*(1000-AW600*BL600))</f>
        <v>0</v>
      </c>
      <c r="AK600">
        <f>(AL600 - AM600 - BQ600*1E3/(8.314*(BS600+273.15)) * AO600/BP600 * AN600) * BP600/(100*BD600) * (1000 - BM600)/1000</f>
        <v>0</v>
      </c>
      <c r="AL600">
        <v>1338.078013181935</v>
      </c>
      <c r="AM600">
        <v>1306.763575757576</v>
      </c>
      <c r="AN600">
        <v>2.574092581792049</v>
      </c>
      <c r="AO600">
        <v>66.78338051299083</v>
      </c>
      <c r="AP600">
        <f>(AR600 - AQ600 + BQ600*1E3/(8.314*(BS600+273.15)) * AT600/BP600 * AS600) * BP600/(100*BD600) * 1000/(1000 - AR600)</f>
        <v>0</v>
      </c>
      <c r="AQ600">
        <v>15.3563688554934</v>
      </c>
      <c r="AR600">
        <v>16.42955151515151</v>
      </c>
      <c r="AS600">
        <v>-4.640622910111129E-05</v>
      </c>
      <c r="AT600">
        <v>79.57190489218569</v>
      </c>
      <c r="AU600">
        <v>0</v>
      </c>
      <c r="AV600">
        <v>0</v>
      </c>
      <c r="AW600">
        <f>IF(AU600*$H$13&gt;=AY600,1.0,(AY600/(AY600-AU600*$H$13)))</f>
        <v>0</v>
      </c>
      <c r="AX600">
        <f>(AW600-1)*100</f>
        <v>0</v>
      </c>
      <c r="AY600">
        <f>MAX(0,($B$13+$C$13*BX600)/(1+$D$13*BX600)*BQ600/(BS600+273)*$E$13)</f>
        <v>0</v>
      </c>
      <c r="AZ600">
        <f>$B$11*BY600+$C$11*BZ600+$F$11*CK600*(1-CN600)</f>
        <v>0</v>
      </c>
      <c r="BA600">
        <f>AZ600*BB600</f>
        <v>0</v>
      </c>
      <c r="BB600">
        <f>($B$11*$D$9+$C$11*$D$9+$F$11*((CX600+CP600)/MAX(CX600+CP600+CY600, 0.1)*$I$9+CY600/MAX(CX600+CP600+CY600, 0.1)*$J$9))/($B$11+$C$11+$F$11)</f>
        <v>0</v>
      </c>
      <c r="BC600">
        <f>($B$11*$K$9+$C$11*$K$9+$F$11*((CX600+CP600)/MAX(CX600+CP600+CY600, 0.1)*$P$9+CY600/MAX(CX600+CP600+CY600, 0.1)*$Q$9))/($B$11+$C$11+$F$11)</f>
        <v>0</v>
      </c>
      <c r="BD600">
        <v>6</v>
      </c>
      <c r="BE600">
        <v>0.5</v>
      </c>
      <c r="BF600" t="s">
        <v>361</v>
      </c>
      <c r="BG600">
        <v>2</v>
      </c>
      <c r="BH600" t="b">
        <v>1</v>
      </c>
      <c r="BI600">
        <v>1728496296.6</v>
      </c>
      <c r="BJ600">
        <v>1267.604444444444</v>
      </c>
      <c r="BK600">
        <v>1304.79037037037</v>
      </c>
      <c r="BL600">
        <v>16.43767777777778</v>
      </c>
      <c r="BM600">
        <v>15.34847777777778</v>
      </c>
      <c r="BN600">
        <v>1278.575925925926</v>
      </c>
      <c r="BO600">
        <v>16.5279962962963</v>
      </c>
      <c r="BP600">
        <v>599.9971481481481</v>
      </c>
      <c r="BQ600">
        <v>97.54225925925924</v>
      </c>
      <c r="BR600">
        <v>0.09997385555555553</v>
      </c>
      <c r="BS600">
        <v>25.19070740740741</v>
      </c>
      <c r="BT600">
        <v>25.01953333333334</v>
      </c>
      <c r="BU600">
        <v>999.9000000000001</v>
      </c>
      <c r="BV600">
        <v>0</v>
      </c>
      <c r="BW600">
        <v>0</v>
      </c>
      <c r="BX600">
        <v>10007.35703703704</v>
      </c>
      <c r="BY600">
        <v>0</v>
      </c>
      <c r="BZ600">
        <v>97.40172962962963</v>
      </c>
      <c r="CA600">
        <v>-37.18477037037037</v>
      </c>
      <c r="CB600">
        <v>1288.790370370371</v>
      </c>
      <c r="CC600">
        <v>1325.128148148148</v>
      </c>
      <c r="CD600">
        <v>1.089214814814815</v>
      </c>
      <c r="CE600">
        <v>1304.79037037037</v>
      </c>
      <c r="CF600">
        <v>15.34847777777778</v>
      </c>
      <c r="CG600">
        <v>1.603369259259259</v>
      </c>
      <c r="CH600">
        <v>1.497124814814815</v>
      </c>
      <c r="CI600">
        <v>13.99122222222222</v>
      </c>
      <c r="CJ600">
        <v>12.93882592592593</v>
      </c>
      <c r="CK600">
        <v>1600.003333333334</v>
      </c>
      <c r="CL600">
        <v>0.6919957407407409</v>
      </c>
      <c r="CM600">
        <v>0.3080042222222222</v>
      </c>
      <c r="CN600">
        <v>0</v>
      </c>
      <c r="CO600">
        <v>2.109381481481481</v>
      </c>
      <c r="CP600">
        <v>0</v>
      </c>
      <c r="CQ600">
        <v>8868.053703703703</v>
      </c>
      <c r="CR600">
        <v>13790.2</v>
      </c>
      <c r="CS600">
        <v>37.46733333333333</v>
      </c>
      <c r="CT600">
        <v>38.69633333333333</v>
      </c>
      <c r="CU600">
        <v>38.03214814814815</v>
      </c>
      <c r="CV600">
        <v>37.08066666666667</v>
      </c>
      <c r="CW600">
        <v>36.812</v>
      </c>
      <c r="CX600">
        <v>1107.196666666666</v>
      </c>
      <c r="CY600">
        <v>492.8066666666667</v>
      </c>
      <c r="CZ600">
        <v>0</v>
      </c>
      <c r="DA600">
        <v>1728496361.2</v>
      </c>
      <c r="DB600">
        <v>0</v>
      </c>
      <c r="DC600">
        <v>1728490956.5</v>
      </c>
      <c r="DD600" t="s">
        <v>362</v>
      </c>
      <c r="DE600">
        <v>1728490952.5</v>
      </c>
      <c r="DF600">
        <v>1728490956.5</v>
      </c>
      <c r="DG600">
        <v>1</v>
      </c>
      <c r="DH600">
        <v>-0.065</v>
      </c>
      <c r="DI600">
        <v>-0.008</v>
      </c>
      <c r="DJ600">
        <v>-3.246</v>
      </c>
      <c r="DK600">
        <v>-0.091</v>
      </c>
      <c r="DL600">
        <v>52</v>
      </c>
      <c r="DM600">
        <v>15</v>
      </c>
      <c r="DN600">
        <v>0.25</v>
      </c>
      <c r="DO600">
        <v>0.13</v>
      </c>
      <c r="DP600">
        <v>-37.15849512195122</v>
      </c>
      <c r="DQ600">
        <v>-0.3197142857143043</v>
      </c>
      <c r="DR600">
        <v>0.1453536628134215</v>
      </c>
      <c r="DS600">
        <v>0</v>
      </c>
      <c r="DT600">
        <v>1.098401707317073</v>
      </c>
      <c r="DU600">
        <v>-0.1814023693379802</v>
      </c>
      <c r="DV600">
        <v>0.01789756542953763</v>
      </c>
      <c r="DW600">
        <v>0</v>
      </c>
      <c r="DX600">
        <v>0</v>
      </c>
      <c r="DY600">
        <v>2</v>
      </c>
      <c r="DZ600" t="s">
        <v>386</v>
      </c>
      <c r="EA600">
        <v>3.22949</v>
      </c>
      <c r="EB600">
        <v>2.70434</v>
      </c>
      <c r="EC600">
        <v>0.218455</v>
      </c>
      <c r="ED600">
        <v>0.221686</v>
      </c>
      <c r="EE600">
        <v>0.085159</v>
      </c>
      <c r="EF600">
        <v>0.0812659</v>
      </c>
      <c r="EG600">
        <v>25593.5</v>
      </c>
      <c r="EH600">
        <v>24809.7</v>
      </c>
      <c r="EI600">
        <v>31372.4</v>
      </c>
      <c r="EJ600">
        <v>30231.4</v>
      </c>
      <c r="EK600">
        <v>38450.5</v>
      </c>
      <c r="EL600">
        <v>36730.6</v>
      </c>
      <c r="EM600">
        <v>43971</v>
      </c>
      <c r="EN600">
        <v>42214.1</v>
      </c>
      <c r="EO600">
        <v>2.10278</v>
      </c>
      <c r="EP600">
        <v>1.82652</v>
      </c>
      <c r="EQ600">
        <v>0.0155196</v>
      </c>
      <c r="ER600">
        <v>0</v>
      </c>
      <c r="ES600">
        <v>24.7657</v>
      </c>
      <c r="ET600">
        <v>999.9</v>
      </c>
      <c r="EU600">
        <v>70.09999999999999</v>
      </c>
      <c r="EV600">
        <v>26.9</v>
      </c>
      <c r="EW600">
        <v>25.5698</v>
      </c>
      <c r="EX600">
        <v>61.31</v>
      </c>
      <c r="EY600">
        <v>24.4631</v>
      </c>
      <c r="EZ600">
        <v>1</v>
      </c>
      <c r="FA600">
        <v>0.104421</v>
      </c>
      <c r="FB600">
        <v>2.74174</v>
      </c>
      <c r="FC600">
        <v>20.1772</v>
      </c>
      <c r="FD600">
        <v>5.21639</v>
      </c>
      <c r="FE600">
        <v>11.998</v>
      </c>
      <c r="FF600">
        <v>4.96375</v>
      </c>
      <c r="FG600">
        <v>3.29553</v>
      </c>
      <c r="FH600">
        <v>9999</v>
      </c>
      <c r="FI600">
        <v>9999</v>
      </c>
      <c r="FJ600">
        <v>9999</v>
      </c>
      <c r="FK600">
        <v>149.5</v>
      </c>
      <c r="FL600">
        <v>4.97094</v>
      </c>
      <c r="FM600">
        <v>1.86771</v>
      </c>
      <c r="FN600">
        <v>1.85913</v>
      </c>
      <c r="FO600">
        <v>1.86523</v>
      </c>
      <c r="FP600">
        <v>1.8631</v>
      </c>
      <c r="FQ600">
        <v>1.86447</v>
      </c>
      <c r="FR600">
        <v>1.8599</v>
      </c>
      <c r="FS600">
        <v>1.86401</v>
      </c>
      <c r="FT600">
        <v>0</v>
      </c>
      <c r="FU600">
        <v>0</v>
      </c>
      <c r="FV600">
        <v>0</v>
      </c>
      <c r="FW600">
        <v>0</v>
      </c>
      <c r="FX600" t="s">
        <v>364</v>
      </c>
      <c r="FY600" t="s">
        <v>365</v>
      </c>
      <c r="FZ600" t="s">
        <v>366</v>
      </c>
      <c r="GA600" t="s">
        <v>366</v>
      </c>
      <c r="GB600" t="s">
        <v>366</v>
      </c>
      <c r="GC600" t="s">
        <v>366</v>
      </c>
      <c r="GD600">
        <v>0</v>
      </c>
      <c r="GE600">
        <v>100</v>
      </c>
      <c r="GF600">
        <v>100</v>
      </c>
      <c r="GG600">
        <v>-11.07</v>
      </c>
      <c r="GH600">
        <v>-0.09030000000000001</v>
      </c>
      <c r="GI600">
        <v>-2.868309889394353</v>
      </c>
      <c r="GJ600">
        <v>-0.006773961979547998</v>
      </c>
      <c r="GK600">
        <v>-8.296070481250098E-08</v>
      </c>
      <c r="GL600">
        <v>3.322967193956903E-10</v>
      </c>
      <c r="GM600">
        <v>-0.07871069313407227</v>
      </c>
      <c r="GN600">
        <v>-0.00208336341840114</v>
      </c>
      <c r="GO600">
        <v>8.801746095907445E-05</v>
      </c>
      <c r="GP600">
        <v>-2.677693255255651E-07</v>
      </c>
      <c r="GQ600">
        <v>3</v>
      </c>
      <c r="GR600">
        <v>2052</v>
      </c>
      <c r="GS600">
        <v>2</v>
      </c>
      <c r="GT600">
        <v>18</v>
      </c>
      <c r="GU600">
        <v>89.2</v>
      </c>
      <c r="GV600">
        <v>89.09999999999999</v>
      </c>
      <c r="GW600">
        <v>2.84912</v>
      </c>
      <c r="GX600">
        <v>2.37671</v>
      </c>
      <c r="GY600">
        <v>1.44897</v>
      </c>
      <c r="GZ600">
        <v>2.323</v>
      </c>
      <c r="HA600">
        <v>1.55151</v>
      </c>
      <c r="HB600">
        <v>2.32422</v>
      </c>
      <c r="HC600">
        <v>33.0429</v>
      </c>
      <c r="HD600">
        <v>14.1145</v>
      </c>
      <c r="HE600">
        <v>18</v>
      </c>
      <c r="HF600">
        <v>596.9109999999999</v>
      </c>
      <c r="HG600">
        <v>422.503</v>
      </c>
      <c r="HH600">
        <v>20.9156</v>
      </c>
      <c r="HI600">
        <v>28.2614</v>
      </c>
      <c r="HJ600">
        <v>30.0005</v>
      </c>
      <c r="HK600">
        <v>28.2057</v>
      </c>
      <c r="HL600">
        <v>28.1357</v>
      </c>
      <c r="HM600">
        <v>57.1041</v>
      </c>
      <c r="HN600">
        <v>47.4074</v>
      </c>
      <c r="HO600">
        <v>0</v>
      </c>
      <c r="HP600">
        <v>20.9013</v>
      </c>
      <c r="HQ600">
        <v>1339.05</v>
      </c>
      <c r="HR600">
        <v>15.3939</v>
      </c>
      <c r="HS600">
        <v>99.56359999999999</v>
      </c>
      <c r="HT600">
        <v>100.872</v>
      </c>
    </row>
    <row r="601" spans="1:228">
      <c r="A601">
        <v>585</v>
      </c>
      <c r="B601">
        <v>1728496309.1</v>
      </c>
      <c r="C601">
        <v>5371.599999904633</v>
      </c>
      <c r="D601" t="s">
        <v>1541</v>
      </c>
      <c r="E601" t="s">
        <v>1542</v>
      </c>
      <c r="F601">
        <v>5</v>
      </c>
      <c r="G601" t="s">
        <v>357</v>
      </c>
      <c r="H601" t="s">
        <v>1090</v>
      </c>
      <c r="I601" t="s">
        <v>359</v>
      </c>
      <c r="J601" t="s">
        <v>1330</v>
      </c>
      <c r="K601">
        <v>1728496301.314285</v>
      </c>
      <c r="L601">
        <f>(M601)/1000</f>
        <v>0</v>
      </c>
      <c r="M601">
        <f>IF(BH601, AP601, AJ601)</f>
        <v>0</v>
      </c>
      <c r="N601">
        <f>IF(BH601, AK601, AI601)</f>
        <v>0</v>
      </c>
      <c r="O601">
        <f>BJ601 - IF(AW601&gt;1, N601*BD601*100.0/(AY601), 0)</f>
        <v>0</v>
      </c>
      <c r="P601">
        <f>((V601-L601/2)*O601-N601)/(V601+L601/2)</f>
        <v>0</v>
      </c>
      <c r="Q601">
        <f>P601*(BQ601+BR601)/1000.0</f>
        <v>0</v>
      </c>
      <c r="R601">
        <f>(BJ601 - IF(AW601&gt;1, N601*BD601*100.0/(AY601), 0))*(BQ601+BR601)/1000.0</f>
        <v>0</v>
      </c>
      <c r="S601">
        <f>2.0/((1/U601-1/T601)+SIGN(U601)*SQRT((1/U601-1/T601)*(1/U601-1/T601) + 4*BE601/((BE601+1)*(BE601+1))*(2*1/U601*1/T601-1/T601*1/T601)))</f>
        <v>0</v>
      </c>
      <c r="T601">
        <f>IF(LEFT(BF601,1)&lt;&gt;"0",IF(LEFT(BF601,1)="1",3.0,BG601),$D$5+$E$5*(BX601*BQ601/($K$5*1000))+$F$5*(BX601*BQ601/($K$5*1000))*MAX(MIN(BD601,$J$5),$I$5)*MAX(MIN(BD601,$J$5),$I$5)+$G$5*MAX(MIN(BD601,$J$5),$I$5)*(BX601*BQ601/($K$5*1000))+$H$5*(BX601*BQ601/($K$5*1000))*(BX601*BQ601/($K$5*1000)))</f>
        <v>0</v>
      </c>
      <c r="U601">
        <f>L601*(1000-(1000*0.61365*exp(17.502*Y601/(240.97+Y601))/(BQ601+BR601)+BL601)/2)/(1000*0.61365*exp(17.502*Y601/(240.97+Y601))/(BQ601+BR601)-BL601)</f>
        <v>0</v>
      </c>
      <c r="V601">
        <f>1/((BE601+1)/(S601/1.6)+1/(T601/1.37)) + BE601/((BE601+1)/(S601/1.6) + BE601/(T601/1.37))</f>
        <v>0</v>
      </c>
      <c r="W601">
        <f>(AZ601*BC601)</f>
        <v>0</v>
      </c>
      <c r="X601">
        <f>(BS601+(W601+2*0.95*5.67E-8*(((BS601+$B$7)+273)^4-(BS601+273)^4)-44100*L601)/(1.84*29.3*T601+8*0.95*5.67E-8*(BS601+273)^3))</f>
        <v>0</v>
      </c>
      <c r="Y601">
        <f>($C$7*BT601+$D$7*BU601+$E$7*X601)</f>
        <v>0</v>
      </c>
      <c r="Z601">
        <f>0.61365*exp(17.502*Y601/(240.97+Y601))</f>
        <v>0</v>
      </c>
      <c r="AA601">
        <f>(AB601/AC601*100)</f>
        <v>0</v>
      </c>
      <c r="AB601">
        <f>BL601*(BQ601+BR601)/1000</f>
        <v>0</v>
      </c>
      <c r="AC601">
        <f>0.61365*exp(17.502*BS601/(240.97+BS601))</f>
        <v>0</v>
      </c>
      <c r="AD601">
        <f>(Z601-BL601*(BQ601+BR601)/1000)</f>
        <v>0</v>
      </c>
      <c r="AE601">
        <f>(-L601*44100)</f>
        <v>0</v>
      </c>
      <c r="AF601">
        <f>2*29.3*T601*0.92*(BS601-Y601)</f>
        <v>0</v>
      </c>
      <c r="AG601">
        <f>2*0.95*5.67E-8*(((BS601+$B$7)+273)^4-(Y601+273)^4)</f>
        <v>0</v>
      </c>
      <c r="AH601">
        <f>W601+AG601+AE601+AF601</f>
        <v>0</v>
      </c>
      <c r="AI601">
        <f>BP601*AW601*(BK601-BJ601*(1000-AW601*BM601)/(1000-AW601*BL601))/(100*BD601)</f>
        <v>0</v>
      </c>
      <c r="AJ601">
        <f>1000*BP601*AW601*(BL601-BM601)/(100*BD601*(1000-AW601*BL601))</f>
        <v>0</v>
      </c>
      <c r="AK601">
        <f>(AL601 - AM601 - BQ601*1E3/(8.314*(BS601+273.15)) * AO601/BP601 * AN601) * BP601/(100*BD601) * (1000 - BM601)/1000</f>
        <v>0</v>
      </c>
      <c r="AL601">
        <v>1350.475401362117</v>
      </c>
      <c r="AM601">
        <v>1319.353151515152</v>
      </c>
      <c r="AN601">
        <v>2.47170118599003</v>
      </c>
      <c r="AO601">
        <v>66.78338051299083</v>
      </c>
      <c r="AP601">
        <f>(AR601 - AQ601 + BQ601*1E3/(8.314*(BS601+273.15)) * AT601/BP601 * AS601) * BP601/(100*BD601) * 1000/(1000 - AR601)</f>
        <v>0</v>
      </c>
      <c r="AQ601">
        <v>15.36634087431627</v>
      </c>
      <c r="AR601">
        <v>16.42399575757576</v>
      </c>
      <c r="AS601">
        <v>-4.501980715051462E-05</v>
      </c>
      <c r="AT601">
        <v>79.57190489218569</v>
      </c>
      <c r="AU601">
        <v>0</v>
      </c>
      <c r="AV601">
        <v>0</v>
      </c>
      <c r="AW601">
        <f>IF(AU601*$H$13&gt;=AY601,1.0,(AY601/(AY601-AU601*$H$13)))</f>
        <v>0</v>
      </c>
      <c r="AX601">
        <f>(AW601-1)*100</f>
        <v>0</v>
      </c>
      <c r="AY601">
        <f>MAX(0,($B$13+$C$13*BX601)/(1+$D$13*BX601)*BQ601/(BS601+273)*$E$13)</f>
        <v>0</v>
      </c>
      <c r="AZ601">
        <f>$B$11*BY601+$C$11*BZ601+$F$11*CK601*(1-CN601)</f>
        <v>0</v>
      </c>
      <c r="BA601">
        <f>AZ601*BB601</f>
        <v>0</v>
      </c>
      <c r="BB601">
        <f>($B$11*$D$9+$C$11*$D$9+$F$11*((CX601+CP601)/MAX(CX601+CP601+CY601, 0.1)*$I$9+CY601/MAX(CX601+CP601+CY601, 0.1)*$J$9))/($B$11+$C$11+$F$11)</f>
        <v>0</v>
      </c>
      <c r="BC601">
        <f>($B$11*$K$9+$C$11*$K$9+$F$11*((CX601+CP601)/MAX(CX601+CP601+CY601, 0.1)*$P$9+CY601/MAX(CX601+CP601+CY601, 0.1)*$Q$9))/($B$11+$C$11+$F$11)</f>
        <v>0</v>
      </c>
      <c r="BD601">
        <v>6</v>
      </c>
      <c r="BE601">
        <v>0.5</v>
      </c>
      <c r="BF601" t="s">
        <v>361</v>
      </c>
      <c r="BG601">
        <v>2</v>
      </c>
      <c r="BH601" t="b">
        <v>1</v>
      </c>
      <c r="BI601">
        <v>1728496301.314285</v>
      </c>
      <c r="BJ601">
        <v>1279.478571428572</v>
      </c>
      <c r="BK601">
        <v>1316.495357142857</v>
      </c>
      <c r="BL601">
        <v>16.43216785714286</v>
      </c>
      <c r="BM601">
        <v>15.35698571428571</v>
      </c>
      <c r="BN601">
        <v>1290.513214285714</v>
      </c>
      <c r="BO601">
        <v>16.52249285714286</v>
      </c>
      <c r="BP601">
        <v>600.001357142857</v>
      </c>
      <c r="BQ601">
        <v>97.54228214285715</v>
      </c>
      <c r="BR601">
        <v>0.1000134321428571</v>
      </c>
      <c r="BS601">
        <v>25.189175</v>
      </c>
      <c r="BT601">
        <v>25.02164285714286</v>
      </c>
      <c r="BU601">
        <v>999.9000000000002</v>
      </c>
      <c r="BV601">
        <v>0</v>
      </c>
      <c r="BW601">
        <v>0</v>
      </c>
      <c r="BX601">
        <v>10004.30321428571</v>
      </c>
      <c r="BY601">
        <v>0</v>
      </c>
      <c r="BZ601">
        <v>98.19039642857145</v>
      </c>
      <c r="CA601">
        <v>-37.01535714285715</v>
      </c>
      <c r="CB601">
        <v>1300.855357142857</v>
      </c>
      <c r="CC601">
        <v>1337.026785714286</v>
      </c>
      <c r="CD601">
        <v>1.075197142857143</v>
      </c>
      <c r="CE601">
        <v>1316.495357142857</v>
      </c>
      <c r="CF601">
        <v>15.35698571428571</v>
      </c>
      <c r="CG601">
        <v>1.602832142857143</v>
      </c>
      <c r="CH601">
        <v>1.497954642857143</v>
      </c>
      <c r="CI601">
        <v>13.98605357142857</v>
      </c>
      <c r="CJ601">
        <v>12.94730357142857</v>
      </c>
      <c r="CK601">
        <v>1600.011428571429</v>
      </c>
      <c r="CL601">
        <v>0.6919951071428573</v>
      </c>
      <c r="CM601">
        <v>0.3080048571428572</v>
      </c>
      <c r="CN601">
        <v>0</v>
      </c>
      <c r="CO601">
        <v>2.120703571428571</v>
      </c>
      <c r="CP601">
        <v>0</v>
      </c>
      <c r="CQ601">
        <v>8871.741428571428</v>
      </c>
      <c r="CR601">
        <v>13790.27142857143</v>
      </c>
      <c r="CS601">
        <v>37.4865</v>
      </c>
      <c r="CT601">
        <v>38.70274999999999</v>
      </c>
      <c r="CU601">
        <v>38.05092857142857</v>
      </c>
      <c r="CV601">
        <v>37.10025</v>
      </c>
      <c r="CW601">
        <v>36.8255</v>
      </c>
      <c r="CX601">
        <v>1107.201428571429</v>
      </c>
      <c r="CY601">
        <v>492.8099999999999</v>
      </c>
      <c r="CZ601">
        <v>0</v>
      </c>
      <c r="DA601">
        <v>1728496366</v>
      </c>
      <c r="DB601">
        <v>0</v>
      </c>
      <c r="DC601">
        <v>1728490956.5</v>
      </c>
      <c r="DD601" t="s">
        <v>362</v>
      </c>
      <c r="DE601">
        <v>1728490952.5</v>
      </c>
      <c r="DF601">
        <v>1728490956.5</v>
      </c>
      <c r="DG601">
        <v>1</v>
      </c>
      <c r="DH601">
        <v>-0.065</v>
      </c>
      <c r="DI601">
        <v>-0.008</v>
      </c>
      <c r="DJ601">
        <v>-3.246</v>
      </c>
      <c r="DK601">
        <v>-0.091</v>
      </c>
      <c r="DL601">
        <v>52</v>
      </c>
      <c r="DM601">
        <v>15</v>
      </c>
      <c r="DN601">
        <v>0.25</v>
      </c>
      <c r="DO601">
        <v>0.13</v>
      </c>
      <c r="DP601">
        <v>-37.08021219512195</v>
      </c>
      <c r="DQ601">
        <v>1.966110104529543</v>
      </c>
      <c r="DR601">
        <v>0.2782431794751666</v>
      </c>
      <c r="DS601">
        <v>0</v>
      </c>
      <c r="DT601">
        <v>1.083163658536585</v>
      </c>
      <c r="DU601">
        <v>-0.1785462020905904</v>
      </c>
      <c r="DV601">
        <v>0.01761101038030216</v>
      </c>
      <c r="DW601">
        <v>0</v>
      </c>
      <c r="DX601">
        <v>0</v>
      </c>
      <c r="DY601">
        <v>2</v>
      </c>
      <c r="DZ601" t="s">
        <v>386</v>
      </c>
      <c r="EA601">
        <v>3.2296</v>
      </c>
      <c r="EB601">
        <v>2.70443</v>
      </c>
      <c r="EC601">
        <v>0.219743</v>
      </c>
      <c r="ED601">
        <v>0.222877</v>
      </c>
      <c r="EE601">
        <v>0.0851394</v>
      </c>
      <c r="EF601">
        <v>0.08129749999999999</v>
      </c>
      <c r="EG601">
        <v>25551.7</v>
      </c>
      <c r="EH601">
        <v>24771.8</v>
      </c>
      <c r="EI601">
        <v>31372.8</v>
      </c>
      <c r="EJ601">
        <v>30231.5</v>
      </c>
      <c r="EK601">
        <v>38452.3</v>
      </c>
      <c r="EL601">
        <v>36729.6</v>
      </c>
      <c r="EM601">
        <v>43972.1</v>
      </c>
      <c r="EN601">
        <v>42214.3</v>
      </c>
      <c r="EO601">
        <v>2.10275</v>
      </c>
      <c r="EP601">
        <v>1.8264</v>
      </c>
      <c r="EQ601">
        <v>0.0154898</v>
      </c>
      <c r="ER601">
        <v>0</v>
      </c>
      <c r="ES601">
        <v>24.7657</v>
      </c>
      <c r="ET601">
        <v>999.9</v>
      </c>
      <c r="EU601">
        <v>70.09999999999999</v>
      </c>
      <c r="EV601">
        <v>27</v>
      </c>
      <c r="EW601">
        <v>25.7208</v>
      </c>
      <c r="EX601">
        <v>61.44</v>
      </c>
      <c r="EY601">
        <v>24.2508</v>
      </c>
      <c r="EZ601">
        <v>1</v>
      </c>
      <c r="FA601">
        <v>0.104947</v>
      </c>
      <c r="FB601">
        <v>2.75336</v>
      </c>
      <c r="FC601">
        <v>20.1773</v>
      </c>
      <c r="FD601">
        <v>5.21699</v>
      </c>
      <c r="FE601">
        <v>11.998</v>
      </c>
      <c r="FF601">
        <v>4.96395</v>
      </c>
      <c r="FG601">
        <v>3.29565</v>
      </c>
      <c r="FH601">
        <v>9999</v>
      </c>
      <c r="FI601">
        <v>9999</v>
      </c>
      <c r="FJ601">
        <v>9999</v>
      </c>
      <c r="FK601">
        <v>149.5</v>
      </c>
      <c r="FL601">
        <v>4.97098</v>
      </c>
      <c r="FM601">
        <v>1.8677</v>
      </c>
      <c r="FN601">
        <v>1.85913</v>
      </c>
      <c r="FO601">
        <v>1.86523</v>
      </c>
      <c r="FP601">
        <v>1.8631</v>
      </c>
      <c r="FQ601">
        <v>1.86447</v>
      </c>
      <c r="FR601">
        <v>1.85989</v>
      </c>
      <c r="FS601">
        <v>1.86403</v>
      </c>
      <c r="FT601">
        <v>0</v>
      </c>
      <c r="FU601">
        <v>0</v>
      </c>
      <c r="FV601">
        <v>0</v>
      </c>
      <c r="FW601">
        <v>0</v>
      </c>
      <c r="FX601" t="s">
        <v>364</v>
      </c>
      <c r="FY601" t="s">
        <v>365</v>
      </c>
      <c r="FZ601" t="s">
        <v>366</v>
      </c>
      <c r="GA601" t="s">
        <v>366</v>
      </c>
      <c r="GB601" t="s">
        <v>366</v>
      </c>
      <c r="GC601" t="s">
        <v>366</v>
      </c>
      <c r="GD601">
        <v>0</v>
      </c>
      <c r="GE601">
        <v>100</v>
      </c>
      <c r="GF601">
        <v>100</v>
      </c>
      <c r="GG601">
        <v>-11.13</v>
      </c>
      <c r="GH601">
        <v>-0.09030000000000001</v>
      </c>
      <c r="GI601">
        <v>-2.868309889394353</v>
      </c>
      <c r="GJ601">
        <v>-0.006773961979547998</v>
      </c>
      <c r="GK601">
        <v>-8.296070481250098E-08</v>
      </c>
      <c r="GL601">
        <v>3.322967193956903E-10</v>
      </c>
      <c r="GM601">
        <v>-0.07871069313407227</v>
      </c>
      <c r="GN601">
        <v>-0.00208336341840114</v>
      </c>
      <c r="GO601">
        <v>8.801746095907445E-05</v>
      </c>
      <c r="GP601">
        <v>-2.677693255255651E-07</v>
      </c>
      <c r="GQ601">
        <v>3</v>
      </c>
      <c r="GR601">
        <v>2052</v>
      </c>
      <c r="GS601">
        <v>2</v>
      </c>
      <c r="GT601">
        <v>18</v>
      </c>
      <c r="GU601">
        <v>89.3</v>
      </c>
      <c r="GV601">
        <v>89.2</v>
      </c>
      <c r="GW601">
        <v>2.87231</v>
      </c>
      <c r="GX601">
        <v>2.37793</v>
      </c>
      <c r="GY601">
        <v>1.44897</v>
      </c>
      <c r="GZ601">
        <v>2.32178</v>
      </c>
      <c r="HA601">
        <v>1.55151</v>
      </c>
      <c r="HB601">
        <v>2.29858</v>
      </c>
      <c r="HC601">
        <v>33.0652</v>
      </c>
      <c r="HD601">
        <v>14.1058</v>
      </c>
      <c r="HE601">
        <v>18</v>
      </c>
      <c r="HF601">
        <v>596.941</v>
      </c>
      <c r="HG601">
        <v>422.473</v>
      </c>
      <c r="HH601">
        <v>20.8927</v>
      </c>
      <c r="HI601">
        <v>28.2663</v>
      </c>
      <c r="HJ601">
        <v>30.0006</v>
      </c>
      <c r="HK601">
        <v>28.2105</v>
      </c>
      <c r="HL601">
        <v>28.1416</v>
      </c>
      <c r="HM601">
        <v>57.5201</v>
      </c>
      <c r="HN601">
        <v>47.4074</v>
      </c>
      <c r="HO601">
        <v>0</v>
      </c>
      <c r="HP601">
        <v>20.8828</v>
      </c>
      <c r="HQ601">
        <v>1349.07</v>
      </c>
      <c r="HR601">
        <v>15.4231</v>
      </c>
      <c r="HS601">
        <v>99.5656</v>
      </c>
      <c r="HT601">
        <v>100.872</v>
      </c>
    </row>
    <row r="602" spans="1:228">
      <c r="A602">
        <v>586</v>
      </c>
      <c r="B602">
        <v>1728496314.1</v>
      </c>
      <c r="C602">
        <v>5376.599999904633</v>
      </c>
      <c r="D602" t="s">
        <v>1543</v>
      </c>
      <c r="E602" t="s">
        <v>1544</v>
      </c>
      <c r="F602">
        <v>5</v>
      </c>
      <c r="G602" t="s">
        <v>357</v>
      </c>
      <c r="H602" t="s">
        <v>1090</v>
      </c>
      <c r="I602" t="s">
        <v>359</v>
      </c>
      <c r="J602" t="s">
        <v>1330</v>
      </c>
      <c r="K602">
        <v>1728496306.6</v>
      </c>
      <c r="L602">
        <f>(M602)/1000</f>
        <v>0</v>
      </c>
      <c r="M602">
        <f>IF(BH602, AP602, AJ602)</f>
        <v>0</v>
      </c>
      <c r="N602">
        <f>IF(BH602, AK602, AI602)</f>
        <v>0</v>
      </c>
      <c r="O602">
        <f>BJ602 - IF(AW602&gt;1, N602*BD602*100.0/(AY602), 0)</f>
        <v>0</v>
      </c>
      <c r="P602">
        <f>((V602-L602/2)*O602-N602)/(V602+L602/2)</f>
        <v>0</v>
      </c>
      <c r="Q602">
        <f>P602*(BQ602+BR602)/1000.0</f>
        <v>0</v>
      </c>
      <c r="R602">
        <f>(BJ602 - IF(AW602&gt;1, N602*BD602*100.0/(AY602), 0))*(BQ602+BR602)/1000.0</f>
        <v>0</v>
      </c>
      <c r="S602">
        <f>2.0/((1/U602-1/T602)+SIGN(U602)*SQRT((1/U602-1/T602)*(1/U602-1/T602) + 4*BE602/((BE602+1)*(BE602+1))*(2*1/U602*1/T602-1/T602*1/T602)))</f>
        <v>0</v>
      </c>
      <c r="T602">
        <f>IF(LEFT(BF602,1)&lt;&gt;"0",IF(LEFT(BF602,1)="1",3.0,BG602),$D$5+$E$5*(BX602*BQ602/($K$5*1000))+$F$5*(BX602*BQ602/($K$5*1000))*MAX(MIN(BD602,$J$5),$I$5)*MAX(MIN(BD602,$J$5),$I$5)+$G$5*MAX(MIN(BD602,$J$5),$I$5)*(BX602*BQ602/($K$5*1000))+$H$5*(BX602*BQ602/($K$5*1000))*(BX602*BQ602/($K$5*1000)))</f>
        <v>0</v>
      </c>
      <c r="U602">
        <f>L602*(1000-(1000*0.61365*exp(17.502*Y602/(240.97+Y602))/(BQ602+BR602)+BL602)/2)/(1000*0.61365*exp(17.502*Y602/(240.97+Y602))/(BQ602+BR602)-BL602)</f>
        <v>0</v>
      </c>
      <c r="V602">
        <f>1/((BE602+1)/(S602/1.6)+1/(T602/1.37)) + BE602/((BE602+1)/(S602/1.6) + BE602/(T602/1.37))</f>
        <v>0</v>
      </c>
      <c r="W602">
        <f>(AZ602*BC602)</f>
        <v>0</v>
      </c>
      <c r="X602">
        <f>(BS602+(W602+2*0.95*5.67E-8*(((BS602+$B$7)+273)^4-(BS602+273)^4)-44100*L602)/(1.84*29.3*T602+8*0.95*5.67E-8*(BS602+273)^3))</f>
        <v>0</v>
      </c>
      <c r="Y602">
        <f>($C$7*BT602+$D$7*BU602+$E$7*X602)</f>
        <v>0</v>
      </c>
      <c r="Z602">
        <f>0.61365*exp(17.502*Y602/(240.97+Y602))</f>
        <v>0</v>
      </c>
      <c r="AA602">
        <f>(AB602/AC602*100)</f>
        <v>0</v>
      </c>
      <c r="AB602">
        <f>BL602*(BQ602+BR602)/1000</f>
        <v>0</v>
      </c>
      <c r="AC602">
        <f>0.61365*exp(17.502*BS602/(240.97+BS602))</f>
        <v>0</v>
      </c>
      <c r="AD602">
        <f>(Z602-BL602*(BQ602+BR602)/1000)</f>
        <v>0</v>
      </c>
      <c r="AE602">
        <f>(-L602*44100)</f>
        <v>0</v>
      </c>
      <c r="AF602">
        <f>2*29.3*T602*0.92*(BS602-Y602)</f>
        <v>0</v>
      </c>
      <c r="AG602">
        <f>2*0.95*5.67E-8*(((BS602+$B$7)+273)^4-(Y602+273)^4)</f>
        <v>0</v>
      </c>
      <c r="AH602">
        <f>W602+AG602+AE602+AF602</f>
        <v>0</v>
      </c>
      <c r="AI602">
        <f>BP602*AW602*(BK602-BJ602*(1000-AW602*BM602)/(1000-AW602*BL602))/(100*BD602)</f>
        <v>0</v>
      </c>
      <c r="AJ602">
        <f>1000*BP602*AW602*(BL602-BM602)/(100*BD602*(1000-AW602*BL602))</f>
        <v>0</v>
      </c>
      <c r="AK602">
        <f>(AL602 - AM602 - BQ602*1E3/(8.314*(BS602+273.15)) * AO602/BP602 * AN602) * BP602/(100*BD602) * (1000 - BM602)/1000</f>
        <v>0</v>
      </c>
      <c r="AL602">
        <v>1362.843002811098</v>
      </c>
      <c r="AM602">
        <v>1331.695393939394</v>
      </c>
      <c r="AN602">
        <v>2.509539730518388</v>
      </c>
      <c r="AO602">
        <v>66.78338051299083</v>
      </c>
      <c r="AP602">
        <f>(AR602 - AQ602 + BQ602*1E3/(8.314*(BS602+273.15)) * AT602/BP602 * AS602) * BP602/(100*BD602) * 1000/(1000 - AR602)</f>
        <v>0</v>
      </c>
      <c r="AQ602">
        <v>15.37396341258907</v>
      </c>
      <c r="AR602">
        <v>16.41991212121212</v>
      </c>
      <c r="AS602">
        <v>-3.142285590816272E-05</v>
      </c>
      <c r="AT602">
        <v>79.57190489218569</v>
      </c>
      <c r="AU602">
        <v>0</v>
      </c>
      <c r="AV602">
        <v>0</v>
      </c>
      <c r="AW602">
        <f>IF(AU602*$H$13&gt;=AY602,1.0,(AY602/(AY602-AU602*$H$13)))</f>
        <v>0</v>
      </c>
      <c r="AX602">
        <f>(AW602-1)*100</f>
        <v>0</v>
      </c>
      <c r="AY602">
        <f>MAX(0,($B$13+$C$13*BX602)/(1+$D$13*BX602)*BQ602/(BS602+273)*$E$13)</f>
        <v>0</v>
      </c>
      <c r="AZ602">
        <f>$B$11*BY602+$C$11*BZ602+$F$11*CK602*(1-CN602)</f>
        <v>0</v>
      </c>
      <c r="BA602">
        <f>AZ602*BB602</f>
        <v>0</v>
      </c>
      <c r="BB602">
        <f>($B$11*$D$9+$C$11*$D$9+$F$11*((CX602+CP602)/MAX(CX602+CP602+CY602, 0.1)*$I$9+CY602/MAX(CX602+CP602+CY602, 0.1)*$J$9))/($B$11+$C$11+$F$11)</f>
        <v>0</v>
      </c>
      <c r="BC602">
        <f>($B$11*$K$9+$C$11*$K$9+$F$11*((CX602+CP602)/MAX(CX602+CP602+CY602, 0.1)*$P$9+CY602/MAX(CX602+CP602+CY602, 0.1)*$Q$9))/($B$11+$C$11+$F$11)</f>
        <v>0</v>
      </c>
      <c r="BD602">
        <v>6</v>
      </c>
      <c r="BE602">
        <v>0.5</v>
      </c>
      <c r="BF602" t="s">
        <v>361</v>
      </c>
      <c r="BG602">
        <v>2</v>
      </c>
      <c r="BH602" t="b">
        <v>1</v>
      </c>
      <c r="BI602">
        <v>1728496306.6</v>
      </c>
      <c r="BJ602">
        <v>1292.645555555556</v>
      </c>
      <c r="BK602">
        <v>1329.495555555555</v>
      </c>
      <c r="BL602">
        <v>16.42657037037037</v>
      </c>
      <c r="BM602">
        <v>15.3663962962963</v>
      </c>
      <c r="BN602">
        <v>1303.75</v>
      </c>
      <c r="BO602">
        <v>16.5168962962963</v>
      </c>
      <c r="BP602">
        <v>599.9942222222223</v>
      </c>
      <c r="BQ602">
        <v>97.54255925925925</v>
      </c>
      <c r="BR602">
        <v>0.09999041111111111</v>
      </c>
      <c r="BS602">
        <v>25.18602592592593</v>
      </c>
      <c r="BT602">
        <v>25.01577037037037</v>
      </c>
      <c r="BU602">
        <v>999.9000000000001</v>
      </c>
      <c r="BV602">
        <v>0</v>
      </c>
      <c r="BW602">
        <v>0</v>
      </c>
      <c r="BX602">
        <v>10007.63888888889</v>
      </c>
      <c r="BY602">
        <v>0</v>
      </c>
      <c r="BZ602">
        <v>98.87440370370371</v>
      </c>
      <c r="CA602">
        <v>-36.84884444444444</v>
      </c>
      <c r="CB602">
        <v>1314.234074074074</v>
      </c>
      <c r="CC602">
        <v>1350.242222222222</v>
      </c>
      <c r="CD602">
        <v>1.060180740740741</v>
      </c>
      <c r="CE602">
        <v>1329.495555555555</v>
      </c>
      <c r="CF602">
        <v>15.3663962962963</v>
      </c>
      <c r="CG602">
        <v>1.60229</v>
      </c>
      <c r="CH602">
        <v>1.498877407407407</v>
      </c>
      <c r="CI602">
        <v>13.98084074074074</v>
      </c>
      <c r="CJ602">
        <v>12.95671481481482</v>
      </c>
      <c r="CK602">
        <v>1600.013703703704</v>
      </c>
      <c r="CL602">
        <v>0.6919940000000002</v>
      </c>
      <c r="CM602">
        <v>0.308006</v>
      </c>
      <c r="CN602">
        <v>0</v>
      </c>
      <c r="CO602">
        <v>2.103522222222222</v>
      </c>
      <c r="CP602">
        <v>0</v>
      </c>
      <c r="CQ602">
        <v>8875.906296296296</v>
      </c>
      <c r="CR602">
        <v>13790.28518518519</v>
      </c>
      <c r="CS602">
        <v>37.5</v>
      </c>
      <c r="CT602">
        <v>38.72433333333333</v>
      </c>
      <c r="CU602">
        <v>38.062</v>
      </c>
      <c r="CV602">
        <v>37.12266666666667</v>
      </c>
      <c r="CW602">
        <v>36.84699999999999</v>
      </c>
      <c r="CX602">
        <v>1107.201111111111</v>
      </c>
      <c r="CY602">
        <v>492.8125925925925</v>
      </c>
      <c r="CZ602">
        <v>0</v>
      </c>
      <c r="DA602">
        <v>1728496370.8</v>
      </c>
      <c r="DB602">
        <v>0</v>
      </c>
      <c r="DC602">
        <v>1728490956.5</v>
      </c>
      <c r="DD602" t="s">
        <v>362</v>
      </c>
      <c r="DE602">
        <v>1728490952.5</v>
      </c>
      <c r="DF602">
        <v>1728490956.5</v>
      </c>
      <c r="DG602">
        <v>1</v>
      </c>
      <c r="DH602">
        <v>-0.065</v>
      </c>
      <c r="DI602">
        <v>-0.008</v>
      </c>
      <c r="DJ602">
        <v>-3.246</v>
      </c>
      <c r="DK602">
        <v>-0.091</v>
      </c>
      <c r="DL602">
        <v>52</v>
      </c>
      <c r="DM602">
        <v>15</v>
      </c>
      <c r="DN602">
        <v>0.25</v>
      </c>
      <c r="DO602">
        <v>0.13</v>
      </c>
      <c r="DP602">
        <v>-36.94600243902438</v>
      </c>
      <c r="DQ602">
        <v>2.063665505226444</v>
      </c>
      <c r="DR602">
        <v>0.3115199703795425</v>
      </c>
      <c r="DS602">
        <v>0</v>
      </c>
      <c r="DT602">
        <v>1.071716097560976</v>
      </c>
      <c r="DU602">
        <v>-0.1732455052264795</v>
      </c>
      <c r="DV602">
        <v>0.01710309983001211</v>
      </c>
      <c r="DW602">
        <v>0</v>
      </c>
      <c r="DX602">
        <v>0</v>
      </c>
      <c r="DY602">
        <v>2</v>
      </c>
      <c r="DZ602" t="s">
        <v>386</v>
      </c>
      <c r="EA602">
        <v>3.22964</v>
      </c>
      <c r="EB602">
        <v>2.70439</v>
      </c>
      <c r="EC602">
        <v>0.221009</v>
      </c>
      <c r="ED602">
        <v>0.224184</v>
      </c>
      <c r="EE602">
        <v>0.0851232</v>
      </c>
      <c r="EF602">
        <v>0.0813261</v>
      </c>
      <c r="EG602">
        <v>25510.2</v>
      </c>
      <c r="EH602">
        <v>24730</v>
      </c>
      <c r="EI602">
        <v>31372.8</v>
      </c>
      <c r="EJ602">
        <v>30231.4</v>
      </c>
      <c r="EK602">
        <v>38452.8</v>
      </c>
      <c r="EL602">
        <v>36728</v>
      </c>
      <c r="EM602">
        <v>43971.8</v>
      </c>
      <c r="EN602">
        <v>42213.8</v>
      </c>
      <c r="EO602">
        <v>2.1029</v>
      </c>
      <c r="EP602">
        <v>1.8262</v>
      </c>
      <c r="EQ602">
        <v>0.0148267</v>
      </c>
      <c r="ER602">
        <v>0</v>
      </c>
      <c r="ES602">
        <v>24.7657</v>
      </c>
      <c r="ET602">
        <v>999.9</v>
      </c>
      <c r="EU602">
        <v>70.09999999999999</v>
      </c>
      <c r="EV602">
        <v>27</v>
      </c>
      <c r="EW602">
        <v>25.7237</v>
      </c>
      <c r="EX602">
        <v>61.09</v>
      </c>
      <c r="EY602">
        <v>24.1146</v>
      </c>
      <c r="EZ602">
        <v>1</v>
      </c>
      <c r="FA602">
        <v>0.105307</v>
      </c>
      <c r="FB602">
        <v>2.75602</v>
      </c>
      <c r="FC602">
        <v>20.1772</v>
      </c>
      <c r="FD602">
        <v>5.21684</v>
      </c>
      <c r="FE602">
        <v>11.998</v>
      </c>
      <c r="FF602">
        <v>4.9639</v>
      </c>
      <c r="FG602">
        <v>3.29563</v>
      </c>
      <c r="FH602">
        <v>9999</v>
      </c>
      <c r="FI602">
        <v>9999</v>
      </c>
      <c r="FJ602">
        <v>9999</v>
      </c>
      <c r="FK602">
        <v>149.5</v>
      </c>
      <c r="FL602">
        <v>4.97096</v>
      </c>
      <c r="FM602">
        <v>1.8677</v>
      </c>
      <c r="FN602">
        <v>1.85913</v>
      </c>
      <c r="FO602">
        <v>1.86523</v>
      </c>
      <c r="FP602">
        <v>1.8631</v>
      </c>
      <c r="FQ602">
        <v>1.86447</v>
      </c>
      <c r="FR602">
        <v>1.85991</v>
      </c>
      <c r="FS602">
        <v>1.86402</v>
      </c>
      <c r="FT602">
        <v>0</v>
      </c>
      <c r="FU602">
        <v>0</v>
      </c>
      <c r="FV602">
        <v>0</v>
      </c>
      <c r="FW602">
        <v>0</v>
      </c>
      <c r="FX602" t="s">
        <v>364</v>
      </c>
      <c r="FY602" t="s">
        <v>365</v>
      </c>
      <c r="FZ602" t="s">
        <v>366</v>
      </c>
      <c r="GA602" t="s">
        <v>366</v>
      </c>
      <c r="GB602" t="s">
        <v>366</v>
      </c>
      <c r="GC602" t="s">
        <v>366</v>
      </c>
      <c r="GD602">
        <v>0</v>
      </c>
      <c r="GE602">
        <v>100</v>
      </c>
      <c r="GF602">
        <v>100</v>
      </c>
      <c r="GG602">
        <v>-11.2</v>
      </c>
      <c r="GH602">
        <v>-0.09030000000000001</v>
      </c>
      <c r="GI602">
        <v>-2.868309889394353</v>
      </c>
      <c r="GJ602">
        <v>-0.006773961979547998</v>
      </c>
      <c r="GK602">
        <v>-8.296070481250098E-08</v>
      </c>
      <c r="GL602">
        <v>3.322967193956903E-10</v>
      </c>
      <c r="GM602">
        <v>-0.07871069313407227</v>
      </c>
      <c r="GN602">
        <v>-0.00208336341840114</v>
      </c>
      <c r="GO602">
        <v>8.801746095907445E-05</v>
      </c>
      <c r="GP602">
        <v>-2.677693255255651E-07</v>
      </c>
      <c r="GQ602">
        <v>3</v>
      </c>
      <c r="GR602">
        <v>2052</v>
      </c>
      <c r="GS602">
        <v>2</v>
      </c>
      <c r="GT602">
        <v>18</v>
      </c>
      <c r="GU602">
        <v>89.40000000000001</v>
      </c>
      <c r="GV602">
        <v>89.3</v>
      </c>
      <c r="GW602">
        <v>2.89185</v>
      </c>
      <c r="GX602">
        <v>2.37793</v>
      </c>
      <c r="GY602">
        <v>1.44897</v>
      </c>
      <c r="GZ602">
        <v>2.323</v>
      </c>
      <c r="HA602">
        <v>1.55151</v>
      </c>
      <c r="HB602">
        <v>2.229</v>
      </c>
      <c r="HC602">
        <v>33.0875</v>
      </c>
      <c r="HD602">
        <v>14.0883</v>
      </c>
      <c r="HE602">
        <v>18</v>
      </c>
      <c r="HF602">
        <v>597.107</v>
      </c>
      <c r="HG602">
        <v>422.4</v>
      </c>
      <c r="HH602">
        <v>20.8728</v>
      </c>
      <c r="HI602">
        <v>28.2723</v>
      </c>
      <c r="HJ602">
        <v>30.0004</v>
      </c>
      <c r="HK602">
        <v>28.2164</v>
      </c>
      <c r="HL602">
        <v>28.1476</v>
      </c>
      <c r="HM602">
        <v>57.963</v>
      </c>
      <c r="HN602">
        <v>47.4074</v>
      </c>
      <c r="HO602">
        <v>0</v>
      </c>
      <c r="HP602">
        <v>20.8657</v>
      </c>
      <c r="HQ602">
        <v>1364.09</v>
      </c>
      <c r="HR602">
        <v>15.4511</v>
      </c>
      <c r="HS602">
        <v>99.5652</v>
      </c>
      <c r="HT602">
        <v>100.871</v>
      </c>
    </row>
    <row r="603" spans="1:228">
      <c r="A603">
        <v>587</v>
      </c>
      <c r="B603">
        <v>1728496319.1</v>
      </c>
      <c r="C603">
        <v>5381.599999904633</v>
      </c>
      <c r="D603" t="s">
        <v>1545</v>
      </c>
      <c r="E603" t="s">
        <v>1546</v>
      </c>
      <c r="F603">
        <v>5</v>
      </c>
      <c r="G603" t="s">
        <v>357</v>
      </c>
      <c r="H603" t="s">
        <v>1090</v>
      </c>
      <c r="I603" t="s">
        <v>359</v>
      </c>
      <c r="J603" t="s">
        <v>1330</v>
      </c>
      <c r="K603">
        <v>1728496311.314285</v>
      </c>
      <c r="L603">
        <f>(M603)/1000</f>
        <v>0</v>
      </c>
      <c r="M603">
        <f>IF(BH603, AP603, AJ603)</f>
        <v>0</v>
      </c>
      <c r="N603">
        <f>IF(BH603, AK603, AI603)</f>
        <v>0</v>
      </c>
      <c r="O603">
        <f>BJ603 - IF(AW603&gt;1, N603*BD603*100.0/(AY603), 0)</f>
        <v>0</v>
      </c>
      <c r="P603">
        <f>((V603-L603/2)*O603-N603)/(V603+L603/2)</f>
        <v>0</v>
      </c>
      <c r="Q603">
        <f>P603*(BQ603+BR603)/1000.0</f>
        <v>0</v>
      </c>
      <c r="R603">
        <f>(BJ603 - IF(AW603&gt;1, N603*BD603*100.0/(AY603), 0))*(BQ603+BR603)/1000.0</f>
        <v>0</v>
      </c>
      <c r="S603">
        <f>2.0/((1/U603-1/T603)+SIGN(U603)*SQRT((1/U603-1/T603)*(1/U603-1/T603) + 4*BE603/((BE603+1)*(BE603+1))*(2*1/U603*1/T603-1/T603*1/T603)))</f>
        <v>0</v>
      </c>
      <c r="T603">
        <f>IF(LEFT(BF603,1)&lt;&gt;"0",IF(LEFT(BF603,1)="1",3.0,BG603),$D$5+$E$5*(BX603*BQ603/($K$5*1000))+$F$5*(BX603*BQ603/($K$5*1000))*MAX(MIN(BD603,$J$5),$I$5)*MAX(MIN(BD603,$J$5),$I$5)+$G$5*MAX(MIN(BD603,$J$5),$I$5)*(BX603*BQ603/($K$5*1000))+$H$5*(BX603*BQ603/($K$5*1000))*(BX603*BQ603/($K$5*1000)))</f>
        <v>0</v>
      </c>
      <c r="U603">
        <f>L603*(1000-(1000*0.61365*exp(17.502*Y603/(240.97+Y603))/(BQ603+BR603)+BL603)/2)/(1000*0.61365*exp(17.502*Y603/(240.97+Y603))/(BQ603+BR603)-BL603)</f>
        <v>0</v>
      </c>
      <c r="V603">
        <f>1/((BE603+1)/(S603/1.6)+1/(T603/1.37)) + BE603/((BE603+1)/(S603/1.6) + BE603/(T603/1.37))</f>
        <v>0</v>
      </c>
      <c r="W603">
        <f>(AZ603*BC603)</f>
        <v>0</v>
      </c>
      <c r="X603">
        <f>(BS603+(W603+2*0.95*5.67E-8*(((BS603+$B$7)+273)^4-(BS603+273)^4)-44100*L603)/(1.84*29.3*T603+8*0.95*5.67E-8*(BS603+273)^3))</f>
        <v>0</v>
      </c>
      <c r="Y603">
        <f>($C$7*BT603+$D$7*BU603+$E$7*X603)</f>
        <v>0</v>
      </c>
      <c r="Z603">
        <f>0.61365*exp(17.502*Y603/(240.97+Y603))</f>
        <v>0</v>
      </c>
      <c r="AA603">
        <f>(AB603/AC603*100)</f>
        <v>0</v>
      </c>
      <c r="AB603">
        <f>BL603*(BQ603+BR603)/1000</f>
        <v>0</v>
      </c>
      <c r="AC603">
        <f>0.61365*exp(17.502*BS603/(240.97+BS603))</f>
        <v>0</v>
      </c>
      <c r="AD603">
        <f>(Z603-BL603*(BQ603+BR603)/1000)</f>
        <v>0</v>
      </c>
      <c r="AE603">
        <f>(-L603*44100)</f>
        <v>0</v>
      </c>
      <c r="AF603">
        <f>2*29.3*T603*0.92*(BS603-Y603)</f>
        <v>0</v>
      </c>
      <c r="AG603">
        <f>2*0.95*5.67E-8*(((BS603+$B$7)+273)^4-(Y603+273)^4)</f>
        <v>0</v>
      </c>
      <c r="AH603">
        <f>W603+AG603+AE603+AF603</f>
        <v>0</v>
      </c>
      <c r="AI603">
        <f>BP603*AW603*(BK603-BJ603*(1000-AW603*BM603)/(1000-AW603*BL603))/(100*BD603)</f>
        <v>0</v>
      </c>
      <c r="AJ603">
        <f>1000*BP603*AW603*(BL603-BM603)/(100*BD603*(1000-AW603*BL603))</f>
        <v>0</v>
      </c>
      <c r="AK603">
        <f>(AL603 - AM603 - BQ603*1E3/(8.314*(BS603+273.15)) * AO603/BP603 * AN603) * BP603/(100*BD603) * (1000 - BM603)/1000</f>
        <v>0</v>
      </c>
      <c r="AL603">
        <v>1375.40301422807</v>
      </c>
      <c r="AM603">
        <v>1344.289818181818</v>
      </c>
      <c r="AN603">
        <v>2.520635971036571</v>
      </c>
      <c r="AO603">
        <v>66.78338051299083</v>
      </c>
      <c r="AP603">
        <f>(AR603 - AQ603 + BQ603*1E3/(8.314*(BS603+273.15)) * AT603/BP603 * AS603) * BP603/(100*BD603) * 1000/(1000 - AR603)</f>
        <v>0</v>
      </c>
      <c r="AQ603">
        <v>15.38268437968474</v>
      </c>
      <c r="AR603">
        <v>16.41338121212121</v>
      </c>
      <c r="AS603">
        <v>-4.994631613059741E-05</v>
      </c>
      <c r="AT603">
        <v>79.57190489218569</v>
      </c>
      <c r="AU603">
        <v>0</v>
      </c>
      <c r="AV603">
        <v>0</v>
      </c>
      <c r="AW603">
        <f>IF(AU603*$H$13&gt;=AY603,1.0,(AY603/(AY603-AU603*$H$13)))</f>
        <v>0</v>
      </c>
      <c r="AX603">
        <f>(AW603-1)*100</f>
        <v>0</v>
      </c>
      <c r="AY603">
        <f>MAX(0,($B$13+$C$13*BX603)/(1+$D$13*BX603)*BQ603/(BS603+273)*$E$13)</f>
        <v>0</v>
      </c>
      <c r="AZ603">
        <f>$B$11*BY603+$C$11*BZ603+$F$11*CK603*(1-CN603)</f>
        <v>0</v>
      </c>
      <c r="BA603">
        <f>AZ603*BB603</f>
        <v>0</v>
      </c>
      <c r="BB603">
        <f>($B$11*$D$9+$C$11*$D$9+$F$11*((CX603+CP603)/MAX(CX603+CP603+CY603, 0.1)*$I$9+CY603/MAX(CX603+CP603+CY603, 0.1)*$J$9))/($B$11+$C$11+$F$11)</f>
        <v>0</v>
      </c>
      <c r="BC603">
        <f>($B$11*$K$9+$C$11*$K$9+$F$11*((CX603+CP603)/MAX(CX603+CP603+CY603, 0.1)*$P$9+CY603/MAX(CX603+CP603+CY603, 0.1)*$Q$9))/($B$11+$C$11+$F$11)</f>
        <v>0</v>
      </c>
      <c r="BD603">
        <v>6</v>
      </c>
      <c r="BE603">
        <v>0.5</v>
      </c>
      <c r="BF603" t="s">
        <v>361</v>
      </c>
      <c r="BG603">
        <v>2</v>
      </c>
      <c r="BH603" t="b">
        <v>1</v>
      </c>
      <c r="BI603">
        <v>1728496311.314285</v>
      </c>
      <c r="BJ603">
        <v>1304.2875</v>
      </c>
      <c r="BK603">
        <v>1341.042142857143</v>
      </c>
      <c r="BL603">
        <v>16.42150714285714</v>
      </c>
      <c r="BM603">
        <v>15.37471785714285</v>
      </c>
      <c r="BN603">
        <v>1315.453928571428</v>
      </c>
      <c r="BO603">
        <v>16.51183928571429</v>
      </c>
      <c r="BP603">
        <v>600.0012500000001</v>
      </c>
      <c r="BQ603">
        <v>97.542475</v>
      </c>
      <c r="BR603">
        <v>0.09999500714285715</v>
      </c>
      <c r="BS603">
        <v>25.18392500000001</v>
      </c>
      <c r="BT603">
        <v>25.01356428571428</v>
      </c>
      <c r="BU603">
        <v>999.9000000000002</v>
      </c>
      <c r="BV603">
        <v>0</v>
      </c>
      <c r="BW603">
        <v>0</v>
      </c>
      <c r="BX603">
        <v>10006.96892857143</v>
      </c>
      <c r="BY603">
        <v>0</v>
      </c>
      <c r="BZ603">
        <v>99.34944285714288</v>
      </c>
      <c r="CA603">
        <v>-36.75360714285713</v>
      </c>
      <c r="CB603">
        <v>1326.063214285714</v>
      </c>
      <c r="CC603">
        <v>1361.981428571429</v>
      </c>
      <c r="CD603">
        <v>1.046801071428571</v>
      </c>
      <c r="CE603">
        <v>1341.042142857143</v>
      </c>
      <c r="CF603">
        <v>15.37471785714285</v>
      </c>
      <c r="CG603">
        <v>1.601793928571428</v>
      </c>
      <c r="CH603">
        <v>1.4996875</v>
      </c>
      <c r="CI603">
        <v>13.976075</v>
      </c>
      <c r="CJ603">
        <v>12.96497857142857</v>
      </c>
      <c r="CK603">
        <v>1600</v>
      </c>
      <c r="CL603">
        <v>0.6919861428571429</v>
      </c>
      <c r="CM603">
        <v>0.3080138571428572</v>
      </c>
      <c r="CN603">
        <v>0</v>
      </c>
      <c r="CO603">
        <v>2.159557142857143</v>
      </c>
      <c r="CP603">
        <v>0</v>
      </c>
      <c r="CQ603">
        <v>8879.203214285713</v>
      </c>
      <c r="CR603">
        <v>13790.11428571429</v>
      </c>
      <c r="CS603">
        <v>37.5</v>
      </c>
      <c r="CT603">
        <v>38.72975</v>
      </c>
      <c r="CU603">
        <v>38.062</v>
      </c>
      <c r="CV603">
        <v>37.125</v>
      </c>
      <c r="CW603">
        <v>36.866</v>
      </c>
      <c r="CX603">
        <v>1107.178571428571</v>
      </c>
      <c r="CY603">
        <v>492.8214285714286</v>
      </c>
      <c r="CZ603">
        <v>0</v>
      </c>
      <c r="DA603">
        <v>1728496376.2</v>
      </c>
      <c r="DB603">
        <v>0</v>
      </c>
      <c r="DC603">
        <v>1728490956.5</v>
      </c>
      <c r="DD603" t="s">
        <v>362</v>
      </c>
      <c r="DE603">
        <v>1728490952.5</v>
      </c>
      <c r="DF603">
        <v>1728490956.5</v>
      </c>
      <c r="DG603">
        <v>1</v>
      </c>
      <c r="DH603">
        <v>-0.065</v>
      </c>
      <c r="DI603">
        <v>-0.008</v>
      </c>
      <c r="DJ603">
        <v>-3.246</v>
      </c>
      <c r="DK603">
        <v>-0.091</v>
      </c>
      <c r="DL603">
        <v>52</v>
      </c>
      <c r="DM603">
        <v>15</v>
      </c>
      <c r="DN603">
        <v>0.25</v>
      </c>
      <c r="DO603">
        <v>0.13</v>
      </c>
      <c r="DP603">
        <v>-36.8563</v>
      </c>
      <c r="DQ603">
        <v>1.333310801393704</v>
      </c>
      <c r="DR603">
        <v>0.2750594738349177</v>
      </c>
      <c r="DS603">
        <v>0</v>
      </c>
      <c r="DT603">
        <v>1.054608292682927</v>
      </c>
      <c r="DU603">
        <v>-0.1682262020905937</v>
      </c>
      <c r="DV603">
        <v>0.01661926195162635</v>
      </c>
      <c r="DW603">
        <v>0</v>
      </c>
      <c r="DX603">
        <v>0</v>
      </c>
      <c r="DY603">
        <v>2</v>
      </c>
      <c r="DZ603" t="s">
        <v>386</v>
      </c>
      <c r="EA603">
        <v>3.22966</v>
      </c>
      <c r="EB603">
        <v>2.70424</v>
      </c>
      <c r="EC603">
        <v>0.222286</v>
      </c>
      <c r="ED603">
        <v>0.225434</v>
      </c>
      <c r="EE603">
        <v>0.0850953</v>
      </c>
      <c r="EF603">
        <v>0.0813667</v>
      </c>
      <c r="EG603">
        <v>25467.7</v>
      </c>
      <c r="EH603">
        <v>24689.9</v>
      </c>
      <c r="EI603">
        <v>31372</v>
      </c>
      <c r="EJ603">
        <v>30231</v>
      </c>
      <c r="EK603">
        <v>38452.9</v>
      </c>
      <c r="EL603">
        <v>36726.1</v>
      </c>
      <c r="EM603">
        <v>43970.5</v>
      </c>
      <c r="EN603">
        <v>42213.4</v>
      </c>
      <c r="EO603">
        <v>2.10265</v>
      </c>
      <c r="EP603">
        <v>1.82617</v>
      </c>
      <c r="EQ603">
        <v>0.0151098</v>
      </c>
      <c r="ER603">
        <v>0</v>
      </c>
      <c r="ES603">
        <v>24.7657</v>
      </c>
      <c r="ET603">
        <v>999.9</v>
      </c>
      <c r="EU603">
        <v>70.09999999999999</v>
      </c>
      <c r="EV603">
        <v>27</v>
      </c>
      <c r="EW603">
        <v>25.7223</v>
      </c>
      <c r="EX603">
        <v>61.28</v>
      </c>
      <c r="EY603">
        <v>24.1987</v>
      </c>
      <c r="EZ603">
        <v>1</v>
      </c>
      <c r="FA603">
        <v>0.105628</v>
      </c>
      <c r="FB603">
        <v>2.72867</v>
      </c>
      <c r="FC603">
        <v>20.1777</v>
      </c>
      <c r="FD603">
        <v>5.21774</v>
      </c>
      <c r="FE603">
        <v>11.998</v>
      </c>
      <c r="FF603">
        <v>4.96405</v>
      </c>
      <c r="FG603">
        <v>3.29578</v>
      </c>
      <c r="FH603">
        <v>9999</v>
      </c>
      <c r="FI603">
        <v>9999</v>
      </c>
      <c r="FJ603">
        <v>9999</v>
      </c>
      <c r="FK603">
        <v>149.5</v>
      </c>
      <c r="FL603">
        <v>4.97096</v>
      </c>
      <c r="FM603">
        <v>1.86775</v>
      </c>
      <c r="FN603">
        <v>1.85913</v>
      </c>
      <c r="FO603">
        <v>1.86523</v>
      </c>
      <c r="FP603">
        <v>1.8631</v>
      </c>
      <c r="FQ603">
        <v>1.86447</v>
      </c>
      <c r="FR603">
        <v>1.85994</v>
      </c>
      <c r="FS603">
        <v>1.86402</v>
      </c>
      <c r="FT603">
        <v>0</v>
      </c>
      <c r="FU603">
        <v>0</v>
      </c>
      <c r="FV603">
        <v>0</v>
      </c>
      <c r="FW603">
        <v>0</v>
      </c>
      <c r="FX603" t="s">
        <v>364</v>
      </c>
      <c r="FY603" t="s">
        <v>365</v>
      </c>
      <c r="FZ603" t="s">
        <v>366</v>
      </c>
      <c r="GA603" t="s">
        <v>366</v>
      </c>
      <c r="GB603" t="s">
        <v>366</v>
      </c>
      <c r="GC603" t="s">
        <v>366</v>
      </c>
      <c r="GD603">
        <v>0</v>
      </c>
      <c r="GE603">
        <v>100</v>
      </c>
      <c r="GF603">
        <v>100</v>
      </c>
      <c r="GG603">
        <v>-11.27</v>
      </c>
      <c r="GH603">
        <v>-0.09030000000000001</v>
      </c>
      <c r="GI603">
        <v>-2.868309889394353</v>
      </c>
      <c r="GJ603">
        <v>-0.006773961979547998</v>
      </c>
      <c r="GK603">
        <v>-8.296070481250098E-08</v>
      </c>
      <c r="GL603">
        <v>3.322967193956903E-10</v>
      </c>
      <c r="GM603">
        <v>-0.07871069313407227</v>
      </c>
      <c r="GN603">
        <v>-0.00208336341840114</v>
      </c>
      <c r="GO603">
        <v>8.801746095907445E-05</v>
      </c>
      <c r="GP603">
        <v>-2.677693255255651E-07</v>
      </c>
      <c r="GQ603">
        <v>3</v>
      </c>
      <c r="GR603">
        <v>2052</v>
      </c>
      <c r="GS603">
        <v>2</v>
      </c>
      <c r="GT603">
        <v>18</v>
      </c>
      <c r="GU603">
        <v>89.40000000000001</v>
      </c>
      <c r="GV603">
        <v>89.40000000000001</v>
      </c>
      <c r="GW603">
        <v>2.91504</v>
      </c>
      <c r="GX603">
        <v>2.36206</v>
      </c>
      <c r="GY603">
        <v>1.44775</v>
      </c>
      <c r="GZ603">
        <v>2.323</v>
      </c>
      <c r="HA603">
        <v>1.55151</v>
      </c>
      <c r="HB603">
        <v>2.33032</v>
      </c>
      <c r="HC603">
        <v>33.1099</v>
      </c>
      <c r="HD603">
        <v>14.097</v>
      </c>
      <c r="HE603">
        <v>18</v>
      </c>
      <c r="HF603">
        <v>596.984</v>
      </c>
      <c r="HG603">
        <v>422.424</v>
      </c>
      <c r="HH603">
        <v>20.8573</v>
      </c>
      <c r="HI603">
        <v>28.2771</v>
      </c>
      <c r="HJ603">
        <v>30.0004</v>
      </c>
      <c r="HK603">
        <v>28.2218</v>
      </c>
      <c r="HL603">
        <v>28.1529</v>
      </c>
      <c r="HM603">
        <v>58.3672</v>
      </c>
      <c r="HN603">
        <v>47.4074</v>
      </c>
      <c r="HO603">
        <v>0</v>
      </c>
      <c r="HP603">
        <v>20.8578</v>
      </c>
      <c r="HQ603">
        <v>1374.12</v>
      </c>
      <c r="HR603">
        <v>15.4843</v>
      </c>
      <c r="HS603">
        <v>99.5625</v>
      </c>
      <c r="HT603">
        <v>100.87</v>
      </c>
    </row>
    <row r="604" spans="1:228">
      <c r="A604">
        <v>588</v>
      </c>
      <c r="B604">
        <v>1728496324.1</v>
      </c>
      <c r="C604">
        <v>5386.599999904633</v>
      </c>
      <c r="D604" t="s">
        <v>1547</v>
      </c>
      <c r="E604" t="s">
        <v>1548</v>
      </c>
      <c r="F604">
        <v>5</v>
      </c>
      <c r="G604" t="s">
        <v>357</v>
      </c>
      <c r="H604" t="s">
        <v>1090</v>
      </c>
      <c r="I604" t="s">
        <v>359</v>
      </c>
      <c r="J604" t="s">
        <v>1330</v>
      </c>
      <c r="K604">
        <v>1728496316.6</v>
      </c>
      <c r="L604">
        <f>(M604)/1000</f>
        <v>0</v>
      </c>
      <c r="M604">
        <f>IF(BH604, AP604, AJ604)</f>
        <v>0</v>
      </c>
      <c r="N604">
        <f>IF(BH604, AK604, AI604)</f>
        <v>0</v>
      </c>
      <c r="O604">
        <f>BJ604 - IF(AW604&gt;1, N604*BD604*100.0/(AY604), 0)</f>
        <v>0</v>
      </c>
      <c r="P604">
        <f>((V604-L604/2)*O604-N604)/(V604+L604/2)</f>
        <v>0</v>
      </c>
      <c r="Q604">
        <f>P604*(BQ604+BR604)/1000.0</f>
        <v>0</v>
      </c>
      <c r="R604">
        <f>(BJ604 - IF(AW604&gt;1, N604*BD604*100.0/(AY604), 0))*(BQ604+BR604)/1000.0</f>
        <v>0</v>
      </c>
      <c r="S604">
        <f>2.0/((1/U604-1/T604)+SIGN(U604)*SQRT((1/U604-1/T604)*(1/U604-1/T604) + 4*BE604/((BE604+1)*(BE604+1))*(2*1/U604*1/T604-1/T604*1/T604)))</f>
        <v>0</v>
      </c>
      <c r="T604">
        <f>IF(LEFT(BF604,1)&lt;&gt;"0",IF(LEFT(BF604,1)="1",3.0,BG604),$D$5+$E$5*(BX604*BQ604/($K$5*1000))+$F$5*(BX604*BQ604/($K$5*1000))*MAX(MIN(BD604,$J$5),$I$5)*MAX(MIN(BD604,$J$5),$I$5)+$G$5*MAX(MIN(BD604,$J$5),$I$5)*(BX604*BQ604/($K$5*1000))+$H$5*(BX604*BQ604/($K$5*1000))*(BX604*BQ604/($K$5*1000)))</f>
        <v>0</v>
      </c>
      <c r="U604">
        <f>L604*(1000-(1000*0.61365*exp(17.502*Y604/(240.97+Y604))/(BQ604+BR604)+BL604)/2)/(1000*0.61365*exp(17.502*Y604/(240.97+Y604))/(BQ604+BR604)-BL604)</f>
        <v>0</v>
      </c>
      <c r="V604">
        <f>1/((BE604+1)/(S604/1.6)+1/(T604/1.37)) + BE604/((BE604+1)/(S604/1.6) + BE604/(T604/1.37))</f>
        <v>0</v>
      </c>
      <c r="W604">
        <f>(AZ604*BC604)</f>
        <v>0</v>
      </c>
      <c r="X604">
        <f>(BS604+(W604+2*0.95*5.67E-8*(((BS604+$B$7)+273)^4-(BS604+273)^4)-44100*L604)/(1.84*29.3*T604+8*0.95*5.67E-8*(BS604+273)^3))</f>
        <v>0</v>
      </c>
      <c r="Y604">
        <f>($C$7*BT604+$D$7*BU604+$E$7*X604)</f>
        <v>0</v>
      </c>
      <c r="Z604">
        <f>0.61365*exp(17.502*Y604/(240.97+Y604))</f>
        <v>0</v>
      </c>
      <c r="AA604">
        <f>(AB604/AC604*100)</f>
        <v>0</v>
      </c>
      <c r="AB604">
        <f>BL604*(BQ604+BR604)/1000</f>
        <v>0</v>
      </c>
      <c r="AC604">
        <f>0.61365*exp(17.502*BS604/(240.97+BS604))</f>
        <v>0</v>
      </c>
      <c r="AD604">
        <f>(Z604-BL604*(BQ604+BR604)/1000)</f>
        <v>0</v>
      </c>
      <c r="AE604">
        <f>(-L604*44100)</f>
        <v>0</v>
      </c>
      <c r="AF604">
        <f>2*29.3*T604*0.92*(BS604-Y604)</f>
        <v>0</v>
      </c>
      <c r="AG604">
        <f>2*0.95*5.67E-8*(((BS604+$B$7)+273)^4-(Y604+273)^4)</f>
        <v>0</v>
      </c>
      <c r="AH604">
        <f>W604+AG604+AE604+AF604</f>
        <v>0</v>
      </c>
      <c r="AI604">
        <f>BP604*AW604*(BK604-BJ604*(1000-AW604*BM604)/(1000-AW604*BL604))/(100*BD604)</f>
        <v>0</v>
      </c>
      <c r="AJ604">
        <f>1000*BP604*AW604*(BL604-BM604)/(100*BD604*(1000-AW604*BL604))</f>
        <v>0</v>
      </c>
      <c r="AK604">
        <f>(AL604 - AM604 - BQ604*1E3/(8.314*(BS604+273.15)) * AO604/BP604 * AN604) * BP604/(100*BD604) * (1000 - BM604)/1000</f>
        <v>0</v>
      </c>
      <c r="AL604">
        <v>1388.188711845724</v>
      </c>
      <c r="AM604">
        <v>1356.948242424242</v>
      </c>
      <c r="AN604">
        <v>2.552400692862725</v>
      </c>
      <c r="AO604">
        <v>66.78338051299083</v>
      </c>
      <c r="AP604">
        <f>(AR604 - AQ604 + BQ604*1E3/(8.314*(BS604+273.15)) * AT604/BP604 * AS604) * BP604/(100*BD604) * 1000/(1000 - AR604)</f>
        <v>0</v>
      </c>
      <c r="AQ604">
        <v>15.39512516132869</v>
      </c>
      <c r="AR604">
        <v>16.40952484848484</v>
      </c>
      <c r="AS604">
        <v>-3.648579237223725E-05</v>
      </c>
      <c r="AT604">
        <v>79.57190489218569</v>
      </c>
      <c r="AU604">
        <v>0</v>
      </c>
      <c r="AV604">
        <v>0</v>
      </c>
      <c r="AW604">
        <f>IF(AU604*$H$13&gt;=AY604,1.0,(AY604/(AY604-AU604*$H$13)))</f>
        <v>0</v>
      </c>
      <c r="AX604">
        <f>(AW604-1)*100</f>
        <v>0</v>
      </c>
      <c r="AY604">
        <f>MAX(0,($B$13+$C$13*BX604)/(1+$D$13*BX604)*BQ604/(BS604+273)*$E$13)</f>
        <v>0</v>
      </c>
      <c r="AZ604">
        <f>$B$11*BY604+$C$11*BZ604+$F$11*CK604*(1-CN604)</f>
        <v>0</v>
      </c>
      <c r="BA604">
        <f>AZ604*BB604</f>
        <v>0</v>
      </c>
      <c r="BB604">
        <f>($B$11*$D$9+$C$11*$D$9+$F$11*((CX604+CP604)/MAX(CX604+CP604+CY604, 0.1)*$I$9+CY604/MAX(CX604+CP604+CY604, 0.1)*$J$9))/($B$11+$C$11+$F$11)</f>
        <v>0</v>
      </c>
      <c r="BC604">
        <f>($B$11*$K$9+$C$11*$K$9+$F$11*((CX604+CP604)/MAX(CX604+CP604+CY604, 0.1)*$P$9+CY604/MAX(CX604+CP604+CY604, 0.1)*$Q$9))/($B$11+$C$11+$F$11)</f>
        <v>0</v>
      </c>
      <c r="BD604">
        <v>6</v>
      </c>
      <c r="BE604">
        <v>0.5</v>
      </c>
      <c r="BF604" t="s">
        <v>361</v>
      </c>
      <c r="BG604">
        <v>2</v>
      </c>
      <c r="BH604" t="b">
        <v>1</v>
      </c>
      <c r="BI604">
        <v>1728496316.6</v>
      </c>
      <c r="BJ604">
        <v>1317.274814814815</v>
      </c>
      <c r="BK604">
        <v>1354.098518518519</v>
      </c>
      <c r="BL604">
        <v>16.41623703703704</v>
      </c>
      <c r="BM604">
        <v>15.38632962962963</v>
      </c>
      <c r="BN604">
        <v>1328.509259259259</v>
      </c>
      <c r="BO604">
        <v>16.50657777777778</v>
      </c>
      <c r="BP604">
        <v>599.9964444444445</v>
      </c>
      <c r="BQ604">
        <v>97.5425740740741</v>
      </c>
      <c r="BR604">
        <v>0.0999897</v>
      </c>
      <c r="BS604">
        <v>25.18155185185185</v>
      </c>
      <c r="BT604">
        <v>25.01163333333334</v>
      </c>
      <c r="BU604">
        <v>999.9000000000001</v>
      </c>
      <c r="BV604">
        <v>0</v>
      </c>
      <c r="BW604">
        <v>0</v>
      </c>
      <c r="BX604">
        <v>10004.93444444444</v>
      </c>
      <c r="BY604">
        <v>0</v>
      </c>
      <c r="BZ604">
        <v>99.19500000000001</v>
      </c>
      <c r="CA604">
        <v>-36.82375185185185</v>
      </c>
      <c r="CB604">
        <v>1339.259259259259</v>
      </c>
      <c r="CC604">
        <v>1375.258888888889</v>
      </c>
      <c r="CD604">
        <v>1.029919333333333</v>
      </c>
      <c r="CE604">
        <v>1354.098518518519</v>
      </c>
      <c r="CF604">
        <v>15.38632962962963</v>
      </c>
      <c r="CG604">
        <v>1.601282222222222</v>
      </c>
      <c r="CH604">
        <v>1.500822592592592</v>
      </c>
      <c r="CI604">
        <v>13.97115185185185</v>
      </c>
      <c r="CJ604">
        <v>12.97653703703704</v>
      </c>
      <c r="CK604">
        <v>1600.00962962963</v>
      </c>
      <c r="CL604">
        <v>0.6919862222222222</v>
      </c>
      <c r="CM604">
        <v>0.3080137777777778</v>
      </c>
      <c r="CN604">
        <v>0</v>
      </c>
      <c r="CO604">
        <v>2.140103703703704</v>
      </c>
      <c r="CP604">
        <v>0</v>
      </c>
      <c r="CQ604">
        <v>8882.60888888889</v>
      </c>
      <c r="CR604">
        <v>13790.18888888889</v>
      </c>
      <c r="CS604">
        <v>37.5</v>
      </c>
      <c r="CT604">
        <v>38.743</v>
      </c>
      <c r="CU604">
        <v>38.062</v>
      </c>
      <c r="CV604">
        <v>37.125</v>
      </c>
      <c r="CW604">
        <v>36.875</v>
      </c>
      <c r="CX604">
        <v>1107.185185185185</v>
      </c>
      <c r="CY604">
        <v>492.8244444444445</v>
      </c>
      <c r="CZ604">
        <v>0</v>
      </c>
      <c r="DA604">
        <v>1728496381</v>
      </c>
      <c r="DB604">
        <v>0</v>
      </c>
      <c r="DC604">
        <v>1728490956.5</v>
      </c>
      <c r="DD604" t="s">
        <v>362</v>
      </c>
      <c r="DE604">
        <v>1728490952.5</v>
      </c>
      <c r="DF604">
        <v>1728490956.5</v>
      </c>
      <c r="DG604">
        <v>1</v>
      </c>
      <c r="DH604">
        <v>-0.065</v>
      </c>
      <c r="DI604">
        <v>-0.008</v>
      </c>
      <c r="DJ604">
        <v>-3.246</v>
      </c>
      <c r="DK604">
        <v>-0.091</v>
      </c>
      <c r="DL604">
        <v>52</v>
      </c>
      <c r="DM604">
        <v>15</v>
      </c>
      <c r="DN604">
        <v>0.25</v>
      </c>
      <c r="DO604">
        <v>0.13</v>
      </c>
      <c r="DP604">
        <v>-36.79704878048781</v>
      </c>
      <c r="DQ604">
        <v>-0.5549581881532615</v>
      </c>
      <c r="DR604">
        <v>0.2229241237227088</v>
      </c>
      <c r="DS604">
        <v>0</v>
      </c>
      <c r="DT604">
        <v>1.038825658536585</v>
      </c>
      <c r="DU604">
        <v>-0.1910834425087108</v>
      </c>
      <c r="DV604">
        <v>0.01920525934523012</v>
      </c>
      <c r="DW604">
        <v>0</v>
      </c>
      <c r="DX604">
        <v>0</v>
      </c>
      <c r="DY604">
        <v>2</v>
      </c>
      <c r="DZ604" t="s">
        <v>386</v>
      </c>
      <c r="EA604">
        <v>3.22974</v>
      </c>
      <c r="EB604">
        <v>2.70444</v>
      </c>
      <c r="EC604">
        <v>0.223572</v>
      </c>
      <c r="ED604">
        <v>0.226708</v>
      </c>
      <c r="EE604">
        <v>0.08508309999999999</v>
      </c>
      <c r="EF604">
        <v>0.0814994</v>
      </c>
      <c r="EG604">
        <v>25425.8</v>
      </c>
      <c r="EH604">
        <v>24648.6</v>
      </c>
      <c r="EI604">
        <v>31372.3</v>
      </c>
      <c r="EJ604">
        <v>30230.3</v>
      </c>
      <c r="EK604">
        <v>38453.4</v>
      </c>
      <c r="EL604">
        <v>36720.2</v>
      </c>
      <c r="EM604">
        <v>43970.5</v>
      </c>
      <c r="EN604">
        <v>42212.8</v>
      </c>
      <c r="EO604">
        <v>2.10295</v>
      </c>
      <c r="EP604">
        <v>1.82588</v>
      </c>
      <c r="EQ604">
        <v>0.0153854</v>
      </c>
      <c r="ER604">
        <v>0</v>
      </c>
      <c r="ES604">
        <v>24.7678</v>
      </c>
      <c r="ET604">
        <v>999.9</v>
      </c>
      <c r="EU604">
        <v>70.09999999999999</v>
      </c>
      <c r="EV604">
        <v>27</v>
      </c>
      <c r="EW604">
        <v>25.7212</v>
      </c>
      <c r="EX604">
        <v>60.72</v>
      </c>
      <c r="EY604">
        <v>24.4151</v>
      </c>
      <c r="EZ604">
        <v>1</v>
      </c>
      <c r="FA604">
        <v>0.105808</v>
      </c>
      <c r="FB604">
        <v>2.73506</v>
      </c>
      <c r="FC604">
        <v>20.1775</v>
      </c>
      <c r="FD604">
        <v>5.21684</v>
      </c>
      <c r="FE604">
        <v>11.998</v>
      </c>
      <c r="FF604">
        <v>4.96395</v>
      </c>
      <c r="FG604">
        <v>3.29585</v>
      </c>
      <c r="FH604">
        <v>9999</v>
      </c>
      <c r="FI604">
        <v>9999</v>
      </c>
      <c r="FJ604">
        <v>9999</v>
      </c>
      <c r="FK604">
        <v>149.5</v>
      </c>
      <c r="FL604">
        <v>4.97097</v>
      </c>
      <c r="FM604">
        <v>1.86774</v>
      </c>
      <c r="FN604">
        <v>1.85913</v>
      </c>
      <c r="FO604">
        <v>1.86523</v>
      </c>
      <c r="FP604">
        <v>1.8631</v>
      </c>
      <c r="FQ604">
        <v>1.86447</v>
      </c>
      <c r="FR604">
        <v>1.85994</v>
      </c>
      <c r="FS604">
        <v>1.86403</v>
      </c>
      <c r="FT604">
        <v>0</v>
      </c>
      <c r="FU604">
        <v>0</v>
      </c>
      <c r="FV604">
        <v>0</v>
      </c>
      <c r="FW604">
        <v>0</v>
      </c>
      <c r="FX604" t="s">
        <v>364</v>
      </c>
      <c r="FY604" t="s">
        <v>365</v>
      </c>
      <c r="FZ604" t="s">
        <v>366</v>
      </c>
      <c r="GA604" t="s">
        <v>366</v>
      </c>
      <c r="GB604" t="s">
        <v>366</v>
      </c>
      <c r="GC604" t="s">
        <v>366</v>
      </c>
      <c r="GD604">
        <v>0</v>
      </c>
      <c r="GE604">
        <v>100</v>
      </c>
      <c r="GF604">
        <v>100</v>
      </c>
      <c r="GG604">
        <v>-11.33</v>
      </c>
      <c r="GH604">
        <v>-0.09030000000000001</v>
      </c>
      <c r="GI604">
        <v>-2.868309889394353</v>
      </c>
      <c r="GJ604">
        <v>-0.006773961979547998</v>
      </c>
      <c r="GK604">
        <v>-8.296070481250098E-08</v>
      </c>
      <c r="GL604">
        <v>3.322967193956903E-10</v>
      </c>
      <c r="GM604">
        <v>-0.07871069313407227</v>
      </c>
      <c r="GN604">
        <v>-0.00208336341840114</v>
      </c>
      <c r="GO604">
        <v>8.801746095907445E-05</v>
      </c>
      <c r="GP604">
        <v>-2.677693255255651E-07</v>
      </c>
      <c r="GQ604">
        <v>3</v>
      </c>
      <c r="GR604">
        <v>2052</v>
      </c>
      <c r="GS604">
        <v>2</v>
      </c>
      <c r="GT604">
        <v>18</v>
      </c>
      <c r="GU604">
        <v>89.5</v>
      </c>
      <c r="GV604">
        <v>89.5</v>
      </c>
      <c r="GW604">
        <v>2.93457</v>
      </c>
      <c r="GX604">
        <v>2.36694</v>
      </c>
      <c r="GY604">
        <v>1.44775</v>
      </c>
      <c r="GZ604">
        <v>2.32178</v>
      </c>
      <c r="HA604">
        <v>1.55151</v>
      </c>
      <c r="HB604">
        <v>2.3999</v>
      </c>
      <c r="HC604">
        <v>33.1099</v>
      </c>
      <c r="HD604">
        <v>14.1058</v>
      </c>
      <c r="HE604">
        <v>18</v>
      </c>
      <c r="HF604">
        <v>597.249</v>
      </c>
      <c r="HG604">
        <v>422.296</v>
      </c>
      <c r="HH604">
        <v>20.8496</v>
      </c>
      <c r="HI604">
        <v>28.283</v>
      </c>
      <c r="HJ604">
        <v>30.0003</v>
      </c>
      <c r="HK604">
        <v>28.2272</v>
      </c>
      <c r="HL604">
        <v>28.1595</v>
      </c>
      <c r="HM604">
        <v>58.8241</v>
      </c>
      <c r="HN604">
        <v>47.1357</v>
      </c>
      <c r="HO604">
        <v>0</v>
      </c>
      <c r="HP604">
        <v>20.8455</v>
      </c>
      <c r="HQ604">
        <v>1389.16</v>
      </c>
      <c r="HR604">
        <v>15.5155</v>
      </c>
      <c r="HS604">
        <v>99.5628</v>
      </c>
      <c r="HT604">
        <v>100.868</v>
      </c>
    </row>
    <row r="605" spans="1:228">
      <c r="A605">
        <v>589</v>
      </c>
      <c r="B605">
        <v>1728496329.1</v>
      </c>
      <c r="C605">
        <v>5391.599999904633</v>
      </c>
      <c r="D605" t="s">
        <v>1549</v>
      </c>
      <c r="E605" t="s">
        <v>1550</v>
      </c>
      <c r="F605">
        <v>5</v>
      </c>
      <c r="G605" t="s">
        <v>357</v>
      </c>
      <c r="H605" t="s">
        <v>1090</v>
      </c>
      <c r="I605" t="s">
        <v>359</v>
      </c>
      <c r="J605" t="s">
        <v>1330</v>
      </c>
      <c r="K605">
        <v>1728496321.314285</v>
      </c>
      <c r="L605">
        <f>(M605)/1000</f>
        <v>0</v>
      </c>
      <c r="M605">
        <f>IF(BH605, AP605, AJ605)</f>
        <v>0</v>
      </c>
      <c r="N605">
        <f>IF(BH605, AK605, AI605)</f>
        <v>0</v>
      </c>
      <c r="O605">
        <f>BJ605 - IF(AW605&gt;1, N605*BD605*100.0/(AY605), 0)</f>
        <v>0</v>
      </c>
      <c r="P605">
        <f>((V605-L605/2)*O605-N605)/(V605+L605/2)</f>
        <v>0</v>
      </c>
      <c r="Q605">
        <f>P605*(BQ605+BR605)/1000.0</f>
        <v>0</v>
      </c>
      <c r="R605">
        <f>(BJ605 - IF(AW605&gt;1, N605*BD605*100.0/(AY605), 0))*(BQ605+BR605)/1000.0</f>
        <v>0</v>
      </c>
      <c r="S605">
        <f>2.0/((1/U605-1/T605)+SIGN(U605)*SQRT((1/U605-1/T605)*(1/U605-1/T605) + 4*BE605/((BE605+1)*(BE605+1))*(2*1/U605*1/T605-1/T605*1/T605)))</f>
        <v>0</v>
      </c>
      <c r="T605">
        <f>IF(LEFT(BF605,1)&lt;&gt;"0",IF(LEFT(BF605,1)="1",3.0,BG605),$D$5+$E$5*(BX605*BQ605/($K$5*1000))+$F$5*(BX605*BQ605/($K$5*1000))*MAX(MIN(BD605,$J$5),$I$5)*MAX(MIN(BD605,$J$5),$I$5)+$G$5*MAX(MIN(BD605,$J$5),$I$5)*(BX605*BQ605/($K$5*1000))+$H$5*(BX605*BQ605/($K$5*1000))*(BX605*BQ605/($K$5*1000)))</f>
        <v>0</v>
      </c>
      <c r="U605">
        <f>L605*(1000-(1000*0.61365*exp(17.502*Y605/(240.97+Y605))/(BQ605+BR605)+BL605)/2)/(1000*0.61365*exp(17.502*Y605/(240.97+Y605))/(BQ605+BR605)-BL605)</f>
        <v>0</v>
      </c>
      <c r="V605">
        <f>1/((BE605+1)/(S605/1.6)+1/(T605/1.37)) + BE605/((BE605+1)/(S605/1.6) + BE605/(T605/1.37))</f>
        <v>0</v>
      </c>
      <c r="W605">
        <f>(AZ605*BC605)</f>
        <v>0</v>
      </c>
      <c r="X605">
        <f>(BS605+(W605+2*0.95*5.67E-8*(((BS605+$B$7)+273)^4-(BS605+273)^4)-44100*L605)/(1.84*29.3*T605+8*0.95*5.67E-8*(BS605+273)^3))</f>
        <v>0</v>
      </c>
      <c r="Y605">
        <f>($C$7*BT605+$D$7*BU605+$E$7*X605)</f>
        <v>0</v>
      </c>
      <c r="Z605">
        <f>0.61365*exp(17.502*Y605/(240.97+Y605))</f>
        <v>0</v>
      </c>
      <c r="AA605">
        <f>(AB605/AC605*100)</f>
        <v>0</v>
      </c>
      <c r="AB605">
        <f>BL605*(BQ605+BR605)/1000</f>
        <v>0</v>
      </c>
      <c r="AC605">
        <f>0.61365*exp(17.502*BS605/(240.97+BS605))</f>
        <v>0</v>
      </c>
      <c r="AD605">
        <f>(Z605-BL605*(BQ605+BR605)/1000)</f>
        <v>0</v>
      </c>
      <c r="AE605">
        <f>(-L605*44100)</f>
        <v>0</v>
      </c>
      <c r="AF605">
        <f>2*29.3*T605*0.92*(BS605-Y605)</f>
        <v>0</v>
      </c>
      <c r="AG605">
        <f>2*0.95*5.67E-8*(((BS605+$B$7)+273)^4-(Y605+273)^4)</f>
        <v>0</v>
      </c>
      <c r="AH605">
        <f>W605+AG605+AE605+AF605</f>
        <v>0</v>
      </c>
      <c r="AI605">
        <f>BP605*AW605*(BK605-BJ605*(1000-AW605*BM605)/(1000-AW605*BL605))/(100*BD605)</f>
        <v>0</v>
      </c>
      <c r="AJ605">
        <f>1000*BP605*AW605*(BL605-BM605)/(100*BD605*(1000-AW605*BL605))</f>
        <v>0</v>
      </c>
      <c r="AK605">
        <f>(AL605 - AM605 - BQ605*1E3/(8.314*(BS605+273.15)) * AO605/BP605 * AN605) * BP605/(100*BD605) * (1000 - BM605)/1000</f>
        <v>0</v>
      </c>
      <c r="AL605">
        <v>1400.993614489401</v>
      </c>
      <c r="AM605">
        <v>1369.595454545454</v>
      </c>
      <c r="AN605">
        <v>2.524092416824205</v>
      </c>
      <c r="AO605">
        <v>66.78338051299083</v>
      </c>
      <c r="AP605">
        <f>(AR605 - AQ605 + BQ605*1E3/(8.314*(BS605+273.15)) * AT605/BP605 * AS605) * BP605/(100*BD605) * 1000/(1000 - AR605)</f>
        <v>0</v>
      </c>
      <c r="AQ605">
        <v>15.44808357483397</v>
      </c>
      <c r="AR605">
        <v>16.42428424242424</v>
      </c>
      <c r="AS605">
        <v>8.138220120134466E-05</v>
      </c>
      <c r="AT605">
        <v>79.57190489218569</v>
      </c>
      <c r="AU605">
        <v>0</v>
      </c>
      <c r="AV605">
        <v>0</v>
      </c>
      <c r="AW605">
        <f>IF(AU605*$H$13&gt;=AY605,1.0,(AY605/(AY605-AU605*$H$13)))</f>
        <v>0</v>
      </c>
      <c r="AX605">
        <f>(AW605-1)*100</f>
        <v>0</v>
      </c>
      <c r="AY605">
        <f>MAX(0,($B$13+$C$13*BX605)/(1+$D$13*BX605)*BQ605/(BS605+273)*$E$13)</f>
        <v>0</v>
      </c>
      <c r="AZ605">
        <f>$B$11*BY605+$C$11*BZ605+$F$11*CK605*(1-CN605)</f>
        <v>0</v>
      </c>
      <c r="BA605">
        <f>AZ605*BB605</f>
        <v>0</v>
      </c>
      <c r="BB605">
        <f>($B$11*$D$9+$C$11*$D$9+$F$11*((CX605+CP605)/MAX(CX605+CP605+CY605, 0.1)*$I$9+CY605/MAX(CX605+CP605+CY605, 0.1)*$J$9))/($B$11+$C$11+$F$11)</f>
        <v>0</v>
      </c>
      <c r="BC605">
        <f>($B$11*$K$9+$C$11*$K$9+$F$11*((CX605+CP605)/MAX(CX605+CP605+CY605, 0.1)*$P$9+CY605/MAX(CX605+CP605+CY605, 0.1)*$Q$9))/($B$11+$C$11+$F$11)</f>
        <v>0</v>
      </c>
      <c r="BD605">
        <v>6</v>
      </c>
      <c r="BE605">
        <v>0.5</v>
      </c>
      <c r="BF605" t="s">
        <v>361</v>
      </c>
      <c r="BG605">
        <v>2</v>
      </c>
      <c r="BH605" t="b">
        <v>1</v>
      </c>
      <c r="BI605">
        <v>1728496321.314285</v>
      </c>
      <c r="BJ605">
        <v>1328.983214285714</v>
      </c>
      <c r="BK605">
        <v>1365.89</v>
      </c>
      <c r="BL605">
        <v>16.41493214285714</v>
      </c>
      <c r="BM605">
        <v>15.40956785714286</v>
      </c>
      <c r="BN605">
        <v>1340.278214285714</v>
      </c>
      <c r="BO605">
        <v>16.50527142857143</v>
      </c>
      <c r="BP605">
        <v>599.9984285714285</v>
      </c>
      <c r="BQ605">
        <v>97.54240714285716</v>
      </c>
      <c r="BR605">
        <v>0.09990746071428572</v>
      </c>
      <c r="BS605">
        <v>25.18084285714286</v>
      </c>
      <c r="BT605">
        <v>25.01368571428571</v>
      </c>
      <c r="BU605">
        <v>999.9000000000002</v>
      </c>
      <c r="BV605">
        <v>0</v>
      </c>
      <c r="BW605">
        <v>0</v>
      </c>
      <c r="BX605">
        <v>10013.86178571429</v>
      </c>
      <c r="BY605">
        <v>0</v>
      </c>
      <c r="BZ605">
        <v>98.51836785714286</v>
      </c>
      <c r="CA605">
        <v>-36.90758571428571</v>
      </c>
      <c r="CB605">
        <v>1351.160357142857</v>
      </c>
      <c r="CC605">
        <v>1387.267142857143</v>
      </c>
      <c r="CD605">
        <v>1.005383</v>
      </c>
      <c r="CE605">
        <v>1365.89</v>
      </c>
      <c r="CF605">
        <v>15.40956785714286</v>
      </c>
      <c r="CG605">
        <v>1.601152857142857</v>
      </c>
      <c r="CH605">
        <v>1.503086428571428</v>
      </c>
      <c r="CI605">
        <v>13.96991071428572</v>
      </c>
      <c r="CJ605">
        <v>12.99957142857143</v>
      </c>
      <c r="CK605">
        <v>1599.993571428571</v>
      </c>
      <c r="CL605">
        <v>0.6919842857142857</v>
      </c>
      <c r="CM605">
        <v>0.3080157142857143</v>
      </c>
      <c r="CN605">
        <v>0</v>
      </c>
      <c r="CO605">
        <v>2.149682142857143</v>
      </c>
      <c r="CP605">
        <v>0</v>
      </c>
      <c r="CQ605">
        <v>8884.813571428571</v>
      </c>
      <c r="CR605">
        <v>13790.04285714285</v>
      </c>
      <c r="CS605">
        <v>37.5</v>
      </c>
      <c r="CT605">
        <v>38.74325</v>
      </c>
      <c r="CU605">
        <v>38.0665</v>
      </c>
      <c r="CV605">
        <v>37.125</v>
      </c>
      <c r="CW605">
        <v>36.875</v>
      </c>
      <c r="CX605">
        <v>1107.169642857143</v>
      </c>
      <c r="CY605">
        <v>492.8239285714286</v>
      </c>
      <c r="CZ605">
        <v>0</v>
      </c>
      <c r="DA605">
        <v>1728496385.8</v>
      </c>
      <c r="DB605">
        <v>0</v>
      </c>
      <c r="DC605">
        <v>1728490956.5</v>
      </c>
      <c r="DD605" t="s">
        <v>362</v>
      </c>
      <c r="DE605">
        <v>1728490952.5</v>
      </c>
      <c r="DF605">
        <v>1728490956.5</v>
      </c>
      <c r="DG605">
        <v>1</v>
      </c>
      <c r="DH605">
        <v>-0.065</v>
      </c>
      <c r="DI605">
        <v>-0.008</v>
      </c>
      <c r="DJ605">
        <v>-3.246</v>
      </c>
      <c r="DK605">
        <v>-0.091</v>
      </c>
      <c r="DL605">
        <v>52</v>
      </c>
      <c r="DM605">
        <v>15</v>
      </c>
      <c r="DN605">
        <v>0.25</v>
      </c>
      <c r="DO605">
        <v>0.13</v>
      </c>
      <c r="DP605">
        <v>-36.80810243902439</v>
      </c>
      <c r="DQ605">
        <v>-1.608834146341566</v>
      </c>
      <c r="DR605">
        <v>0.214765189403258</v>
      </c>
      <c r="DS605">
        <v>0</v>
      </c>
      <c r="DT605">
        <v>1.021132682926829</v>
      </c>
      <c r="DU605">
        <v>-0.2791106341463389</v>
      </c>
      <c r="DV605">
        <v>0.02871396829065995</v>
      </c>
      <c r="DW605">
        <v>0</v>
      </c>
      <c r="DX605">
        <v>0</v>
      </c>
      <c r="DY605">
        <v>2</v>
      </c>
      <c r="DZ605" t="s">
        <v>386</v>
      </c>
      <c r="EA605">
        <v>3.22964</v>
      </c>
      <c r="EB605">
        <v>2.70439</v>
      </c>
      <c r="EC605">
        <v>0.224842</v>
      </c>
      <c r="ED605">
        <v>0.227972</v>
      </c>
      <c r="EE605">
        <v>0.0851398</v>
      </c>
      <c r="EF605">
        <v>0.0816303</v>
      </c>
      <c r="EG605">
        <v>25383.9</v>
      </c>
      <c r="EH605">
        <v>24608.4</v>
      </c>
      <c r="EI605">
        <v>31371.9</v>
      </c>
      <c r="EJ605">
        <v>30230.4</v>
      </c>
      <c r="EK605">
        <v>38450.8</v>
      </c>
      <c r="EL605">
        <v>36714.9</v>
      </c>
      <c r="EM605">
        <v>43970.2</v>
      </c>
      <c r="EN605">
        <v>42212.6</v>
      </c>
      <c r="EO605">
        <v>2.1028</v>
      </c>
      <c r="EP605">
        <v>1.82582</v>
      </c>
      <c r="EQ605">
        <v>0.0151843</v>
      </c>
      <c r="ER605">
        <v>0</v>
      </c>
      <c r="ES605">
        <v>24.7704</v>
      </c>
      <c r="ET605">
        <v>999.9</v>
      </c>
      <c r="EU605">
        <v>70.09999999999999</v>
      </c>
      <c r="EV605">
        <v>27</v>
      </c>
      <c r="EW605">
        <v>25.7208</v>
      </c>
      <c r="EX605">
        <v>60.97</v>
      </c>
      <c r="EY605">
        <v>24.4992</v>
      </c>
      <c r="EZ605">
        <v>1</v>
      </c>
      <c r="FA605">
        <v>0.106474</v>
      </c>
      <c r="FB605">
        <v>2.77176</v>
      </c>
      <c r="FC605">
        <v>20.1771</v>
      </c>
      <c r="FD605">
        <v>5.21714</v>
      </c>
      <c r="FE605">
        <v>11.998</v>
      </c>
      <c r="FF605">
        <v>4.964</v>
      </c>
      <c r="FG605">
        <v>3.29585</v>
      </c>
      <c r="FH605">
        <v>9999</v>
      </c>
      <c r="FI605">
        <v>9999</v>
      </c>
      <c r="FJ605">
        <v>9999</v>
      </c>
      <c r="FK605">
        <v>149.5</v>
      </c>
      <c r="FL605">
        <v>4.97095</v>
      </c>
      <c r="FM605">
        <v>1.8677</v>
      </c>
      <c r="FN605">
        <v>1.85913</v>
      </c>
      <c r="FO605">
        <v>1.86523</v>
      </c>
      <c r="FP605">
        <v>1.8631</v>
      </c>
      <c r="FQ605">
        <v>1.86447</v>
      </c>
      <c r="FR605">
        <v>1.85995</v>
      </c>
      <c r="FS605">
        <v>1.86401</v>
      </c>
      <c r="FT605">
        <v>0</v>
      </c>
      <c r="FU605">
        <v>0</v>
      </c>
      <c r="FV605">
        <v>0</v>
      </c>
      <c r="FW605">
        <v>0</v>
      </c>
      <c r="FX605" t="s">
        <v>364</v>
      </c>
      <c r="FY605" t="s">
        <v>365</v>
      </c>
      <c r="FZ605" t="s">
        <v>366</v>
      </c>
      <c r="GA605" t="s">
        <v>366</v>
      </c>
      <c r="GB605" t="s">
        <v>366</v>
      </c>
      <c r="GC605" t="s">
        <v>366</v>
      </c>
      <c r="GD605">
        <v>0</v>
      </c>
      <c r="GE605">
        <v>100</v>
      </c>
      <c r="GF605">
        <v>100</v>
      </c>
      <c r="GG605">
        <v>-11.39</v>
      </c>
      <c r="GH605">
        <v>-0.09030000000000001</v>
      </c>
      <c r="GI605">
        <v>-2.868309889394353</v>
      </c>
      <c r="GJ605">
        <v>-0.006773961979547998</v>
      </c>
      <c r="GK605">
        <v>-8.296070481250098E-08</v>
      </c>
      <c r="GL605">
        <v>3.322967193956903E-10</v>
      </c>
      <c r="GM605">
        <v>-0.07871069313407227</v>
      </c>
      <c r="GN605">
        <v>-0.00208336341840114</v>
      </c>
      <c r="GO605">
        <v>8.801746095907445E-05</v>
      </c>
      <c r="GP605">
        <v>-2.677693255255651E-07</v>
      </c>
      <c r="GQ605">
        <v>3</v>
      </c>
      <c r="GR605">
        <v>2052</v>
      </c>
      <c r="GS605">
        <v>2</v>
      </c>
      <c r="GT605">
        <v>18</v>
      </c>
      <c r="GU605">
        <v>89.59999999999999</v>
      </c>
      <c r="GV605">
        <v>89.5</v>
      </c>
      <c r="GW605">
        <v>2.95776</v>
      </c>
      <c r="GX605">
        <v>2.37061</v>
      </c>
      <c r="GY605">
        <v>1.44775</v>
      </c>
      <c r="GZ605">
        <v>2.32178</v>
      </c>
      <c r="HA605">
        <v>1.55151</v>
      </c>
      <c r="HB605">
        <v>2.3938</v>
      </c>
      <c r="HC605">
        <v>33.1545</v>
      </c>
      <c r="HD605">
        <v>14.1145</v>
      </c>
      <c r="HE605">
        <v>18</v>
      </c>
      <c r="HF605">
        <v>597.215</v>
      </c>
      <c r="HG605">
        <v>422.31</v>
      </c>
      <c r="HH605">
        <v>20.8385</v>
      </c>
      <c r="HI605">
        <v>28.2879</v>
      </c>
      <c r="HJ605">
        <v>30.0006</v>
      </c>
      <c r="HK605">
        <v>28.2344</v>
      </c>
      <c r="HL605">
        <v>28.1654</v>
      </c>
      <c r="HM605">
        <v>59.24</v>
      </c>
      <c r="HN605">
        <v>47.1357</v>
      </c>
      <c r="HO605">
        <v>0</v>
      </c>
      <c r="HP605">
        <v>20.8282</v>
      </c>
      <c r="HQ605">
        <v>1399.18</v>
      </c>
      <c r="HR605">
        <v>15.529</v>
      </c>
      <c r="HS605">
        <v>99.562</v>
      </c>
      <c r="HT605">
        <v>100.868</v>
      </c>
    </row>
    <row r="606" spans="1:228">
      <c r="A606">
        <v>590</v>
      </c>
      <c r="B606">
        <v>1728496334.1</v>
      </c>
      <c r="C606">
        <v>5396.599999904633</v>
      </c>
      <c r="D606" t="s">
        <v>1551</v>
      </c>
      <c r="E606" t="s">
        <v>1552</v>
      </c>
      <c r="F606">
        <v>5</v>
      </c>
      <c r="G606" t="s">
        <v>357</v>
      </c>
      <c r="H606" t="s">
        <v>1090</v>
      </c>
      <c r="I606" t="s">
        <v>359</v>
      </c>
      <c r="J606" t="s">
        <v>1330</v>
      </c>
      <c r="K606">
        <v>1728496326.6</v>
      </c>
      <c r="L606">
        <f>(M606)/1000</f>
        <v>0</v>
      </c>
      <c r="M606">
        <f>IF(BH606, AP606, AJ606)</f>
        <v>0</v>
      </c>
      <c r="N606">
        <f>IF(BH606, AK606, AI606)</f>
        <v>0</v>
      </c>
      <c r="O606">
        <f>BJ606 - IF(AW606&gt;1, N606*BD606*100.0/(AY606), 0)</f>
        <v>0</v>
      </c>
      <c r="P606">
        <f>((V606-L606/2)*O606-N606)/(V606+L606/2)</f>
        <v>0</v>
      </c>
      <c r="Q606">
        <f>P606*(BQ606+BR606)/1000.0</f>
        <v>0</v>
      </c>
      <c r="R606">
        <f>(BJ606 - IF(AW606&gt;1, N606*BD606*100.0/(AY606), 0))*(BQ606+BR606)/1000.0</f>
        <v>0</v>
      </c>
      <c r="S606">
        <f>2.0/((1/U606-1/T606)+SIGN(U606)*SQRT((1/U606-1/T606)*(1/U606-1/T606) + 4*BE606/((BE606+1)*(BE606+1))*(2*1/U606*1/T606-1/T606*1/T606)))</f>
        <v>0</v>
      </c>
      <c r="T606">
        <f>IF(LEFT(BF606,1)&lt;&gt;"0",IF(LEFT(BF606,1)="1",3.0,BG606),$D$5+$E$5*(BX606*BQ606/($K$5*1000))+$F$5*(BX606*BQ606/($K$5*1000))*MAX(MIN(BD606,$J$5),$I$5)*MAX(MIN(BD606,$J$5),$I$5)+$G$5*MAX(MIN(BD606,$J$5),$I$5)*(BX606*BQ606/($K$5*1000))+$H$5*(BX606*BQ606/($K$5*1000))*(BX606*BQ606/($K$5*1000)))</f>
        <v>0</v>
      </c>
      <c r="U606">
        <f>L606*(1000-(1000*0.61365*exp(17.502*Y606/(240.97+Y606))/(BQ606+BR606)+BL606)/2)/(1000*0.61365*exp(17.502*Y606/(240.97+Y606))/(BQ606+BR606)-BL606)</f>
        <v>0</v>
      </c>
      <c r="V606">
        <f>1/((BE606+1)/(S606/1.6)+1/(T606/1.37)) + BE606/((BE606+1)/(S606/1.6) + BE606/(T606/1.37))</f>
        <v>0</v>
      </c>
      <c r="W606">
        <f>(AZ606*BC606)</f>
        <v>0</v>
      </c>
      <c r="X606">
        <f>(BS606+(W606+2*0.95*5.67E-8*(((BS606+$B$7)+273)^4-(BS606+273)^4)-44100*L606)/(1.84*29.3*T606+8*0.95*5.67E-8*(BS606+273)^3))</f>
        <v>0</v>
      </c>
      <c r="Y606">
        <f>($C$7*BT606+$D$7*BU606+$E$7*X606)</f>
        <v>0</v>
      </c>
      <c r="Z606">
        <f>0.61365*exp(17.502*Y606/(240.97+Y606))</f>
        <v>0</v>
      </c>
      <c r="AA606">
        <f>(AB606/AC606*100)</f>
        <v>0</v>
      </c>
      <c r="AB606">
        <f>BL606*(BQ606+BR606)/1000</f>
        <v>0</v>
      </c>
      <c r="AC606">
        <f>0.61365*exp(17.502*BS606/(240.97+BS606))</f>
        <v>0</v>
      </c>
      <c r="AD606">
        <f>(Z606-BL606*(BQ606+BR606)/1000)</f>
        <v>0</v>
      </c>
      <c r="AE606">
        <f>(-L606*44100)</f>
        <v>0</v>
      </c>
      <c r="AF606">
        <f>2*29.3*T606*0.92*(BS606-Y606)</f>
        <v>0</v>
      </c>
      <c r="AG606">
        <f>2*0.95*5.67E-8*(((BS606+$B$7)+273)^4-(Y606+273)^4)</f>
        <v>0</v>
      </c>
      <c r="AH606">
        <f>W606+AG606+AE606+AF606</f>
        <v>0</v>
      </c>
      <c r="AI606">
        <f>BP606*AW606*(BK606-BJ606*(1000-AW606*BM606)/(1000-AW606*BL606))/(100*BD606)</f>
        <v>0</v>
      </c>
      <c r="AJ606">
        <f>1000*BP606*AW606*(BL606-BM606)/(100*BD606*(1000-AW606*BL606))</f>
        <v>0</v>
      </c>
      <c r="AK606">
        <f>(AL606 - AM606 - BQ606*1E3/(8.314*(BS606+273.15)) * AO606/BP606 * AN606) * BP606/(100*BD606) * (1000 - BM606)/1000</f>
        <v>0</v>
      </c>
      <c r="AL606">
        <v>1413.628468158353</v>
      </c>
      <c r="AM606">
        <v>1382.389272727273</v>
      </c>
      <c r="AN606">
        <v>2.551374150861402</v>
      </c>
      <c r="AO606">
        <v>66.78338051299083</v>
      </c>
      <c r="AP606">
        <f>(AR606 - AQ606 + BQ606*1E3/(8.314*(BS606+273.15)) * AT606/BP606 * AS606) * BP606/(100*BD606) * 1000/(1000 - AR606)</f>
        <v>0</v>
      </c>
      <c r="AQ606">
        <v>15.46235812388268</v>
      </c>
      <c r="AR606">
        <v>16.43672181818181</v>
      </c>
      <c r="AS606">
        <v>6.374100612731141E-05</v>
      </c>
      <c r="AT606">
        <v>79.57190489218569</v>
      </c>
      <c r="AU606">
        <v>0</v>
      </c>
      <c r="AV606">
        <v>0</v>
      </c>
      <c r="AW606">
        <f>IF(AU606*$H$13&gt;=AY606,1.0,(AY606/(AY606-AU606*$H$13)))</f>
        <v>0</v>
      </c>
      <c r="AX606">
        <f>(AW606-1)*100</f>
        <v>0</v>
      </c>
      <c r="AY606">
        <f>MAX(0,($B$13+$C$13*BX606)/(1+$D$13*BX606)*BQ606/(BS606+273)*$E$13)</f>
        <v>0</v>
      </c>
      <c r="AZ606">
        <f>$B$11*BY606+$C$11*BZ606+$F$11*CK606*(1-CN606)</f>
        <v>0</v>
      </c>
      <c r="BA606">
        <f>AZ606*BB606</f>
        <v>0</v>
      </c>
      <c r="BB606">
        <f>($B$11*$D$9+$C$11*$D$9+$F$11*((CX606+CP606)/MAX(CX606+CP606+CY606, 0.1)*$I$9+CY606/MAX(CX606+CP606+CY606, 0.1)*$J$9))/($B$11+$C$11+$F$11)</f>
        <v>0</v>
      </c>
      <c r="BC606">
        <f>($B$11*$K$9+$C$11*$K$9+$F$11*((CX606+CP606)/MAX(CX606+CP606+CY606, 0.1)*$P$9+CY606/MAX(CX606+CP606+CY606, 0.1)*$Q$9))/($B$11+$C$11+$F$11)</f>
        <v>0</v>
      </c>
      <c r="BD606">
        <v>6</v>
      </c>
      <c r="BE606">
        <v>0.5</v>
      </c>
      <c r="BF606" t="s">
        <v>361</v>
      </c>
      <c r="BG606">
        <v>2</v>
      </c>
      <c r="BH606" t="b">
        <v>1</v>
      </c>
      <c r="BI606">
        <v>1728496326.6</v>
      </c>
      <c r="BJ606">
        <v>1342.155185185185</v>
      </c>
      <c r="BK606">
        <v>1379.11037037037</v>
      </c>
      <c r="BL606">
        <v>16.42027407407407</v>
      </c>
      <c r="BM606">
        <v>15.43722962962963</v>
      </c>
      <c r="BN606">
        <v>1353.51962962963</v>
      </c>
      <c r="BO606">
        <v>16.51061111111111</v>
      </c>
      <c r="BP606">
        <v>600.0138888888889</v>
      </c>
      <c r="BQ606">
        <v>97.54255925925928</v>
      </c>
      <c r="BR606">
        <v>0.09998176296296298</v>
      </c>
      <c r="BS606">
        <v>25.18135555555556</v>
      </c>
      <c r="BT606">
        <v>25.01877407407408</v>
      </c>
      <c r="BU606">
        <v>999.9000000000001</v>
      </c>
      <c r="BV606">
        <v>0</v>
      </c>
      <c r="BW606">
        <v>0</v>
      </c>
      <c r="BX606">
        <v>10001.64074074074</v>
      </c>
      <c r="BY606">
        <v>0</v>
      </c>
      <c r="BZ606">
        <v>98.34595555555558</v>
      </c>
      <c r="CA606">
        <v>-36.9550037037037</v>
      </c>
      <c r="CB606">
        <v>1364.56</v>
      </c>
      <c r="CC606">
        <v>1400.732592592592</v>
      </c>
      <c r="CD606">
        <v>0.9830577037037037</v>
      </c>
      <c r="CE606">
        <v>1379.11037037037</v>
      </c>
      <c r="CF606">
        <v>15.43722962962963</v>
      </c>
      <c r="CG606">
        <v>1.601676296296296</v>
      </c>
      <c r="CH606">
        <v>1.505787777777778</v>
      </c>
      <c r="CI606">
        <v>13.97494444444444</v>
      </c>
      <c r="CJ606">
        <v>13.02702962962963</v>
      </c>
      <c r="CK606">
        <v>1599.986296296296</v>
      </c>
      <c r="CL606">
        <v>0.6919856296296296</v>
      </c>
      <c r="CM606">
        <v>0.3080143703703704</v>
      </c>
      <c r="CN606">
        <v>0</v>
      </c>
      <c r="CO606">
        <v>2.120155555555555</v>
      </c>
      <c r="CP606">
        <v>0</v>
      </c>
      <c r="CQ606">
        <v>8886.869259259258</v>
      </c>
      <c r="CR606">
        <v>13789.99259259259</v>
      </c>
      <c r="CS606">
        <v>37.51377777777778</v>
      </c>
      <c r="CT606">
        <v>38.75</v>
      </c>
      <c r="CU606">
        <v>38.07366666666667</v>
      </c>
      <c r="CV606">
        <v>37.12959259259259</v>
      </c>
      <c r="CW606">
        <v>36.875</v>
      </c>
      <c r="CX606">
        <v>1107.165555555556</v>
      </c>
      <c r="CY606">
        <v>492.8207407407408</v>
      </c>
      <c r="CZ606">
        <v>0</v>
      </c>
      <c r="DA606">
        <v>1728496391.2</v>
      </c>
      <c r="DB606">
        <v>0</v>
      </c>
      <c r="DC606">
        <v>1728490956.5</v>
      </c>
      <c r="DD606" t="s">
        <v>362</v>
      </c>
      <c r="DE606">
        <v>1728490952.5</v>
      </c>
      <c r="DF606">
        <v>1728490956.5</v>
      </c>
      <c r="DG606">
        <v>1</v>
      </c>
      <c r="DH606">
        <v>-0.065</v>
      </c>
      <c r="DI606">
        <v>-0.008</v>
      </c>
      <c r="DJ606">
        <v>-3.246</v>
      </c>
      <c r="DK606">
        <v>-0.091</v>
      </c>
      <c r="DL606">
        <v>52</v>
      </c>
      <c r="DM606">
        <v>15</v>
      </c>
      <c r="DN606">
        <v>0.25</v>
      </c>
      <c r="DO606">
        <v>0.13</v>
      </c>
      <c r="DP606">
        <v>-36.9171325</v>
      </c>
      <c r="DQ606">
        <v>-0.4960514071293316</v>
      </c>
      <c r="DR606">
        <v>0.08738251366120159</v>
      </c>
      <c r="DS606">
        <v>0</v>
      </c>
      <c r="DT606">
        <v>0.9980400249999999</v>
      </c>
      <c r="DU606">
        <v>-0.2830824427767365</v>
      </c>
      <c r="DV606">
        <v>0.0286249287095073</v>
      </c>
      <c r="DW606">
        <v>0</v>
      </c>
      <c r="DX606">
        <v>0</v>
      </c>
      <c r="DY606">
        <v>2</v>
      </c>
      <c r="DZ606" t="s">
        <v>386</v>
      </c>
      <c r="EA606">
        <v>3.22954</v>
      </c>
      <c r="EB606">
        <v>2.70433</v>
      </c>
      <c r="EC606">
        <v>0.226119</v>
      </c>
      <c r="ED606">
        <v>0.229227</v>
      </c>
      <c r="EE606">
        <v>0.08518149999999999</v>
      </c>
      <c r="EF606">
        <v>0.08167149999999999</v>
      </c>
      <c r="EG606">
        <v>25342.1</v>
      </c>
      <c r="EH606">
        <v>24568</v>
      </c>
      <c r="EI606">
        <v>31372</v>
      </c>
      <c r="EJ606">
        <v>30230</v>
      </c>
      <c r="EK606">
        <v>38449.2</v>
      </c>
      <c r="EL606">
        <v>36712.8</v>
      </c>
      <c r="EM606">
        <v>43970.4</v>
      </c>
      <c r="EN606">
        <v>42212.1</v>
      </c>
      <c r="EO606">
        <v>2.10287</v>
      </c>
      <c r="EP606">
        <v>1.82568</v>
      </c>
      <c r="EQ606">
        <v>0.0154376</v>
      </c>
      <c r="ER606">
        <v>0</v>
      </c>
      <c r="ES606">
        <v>24.7751</v>
      </c>
      <c r="ET606">
        <v>999.9</v>
      </c>
      <c r="EU606">
        <v>70.09999999999999</v>
      </c>
      <c r="EV606">
        <v>27</v>
      </c>
      <c r="EW606">
        <v>25.7199</v>
      </c>
      <c r="EX606">
        <v>61.01</v>
      </c>
      <c r="EY606">
        <v>24.347</v>
      </c>
      <c r="EZ606">
        <v>1</v>
      </c>
      <c r="FA606">
        <v>0.107121</v>
      </c>
      <c r="FB606">
        <v>2.80457</v>
      </c>
      <c r="FC606">
        <v>20.1764</v>
      </c>
      <c r="FD606">
        <v>5.21654</v>
      </c>
      <c r="FE606">
        <v>11.998</v>
      </c>
      <c r="FF606">
        <v>4.9636</v>
      </c>
      <c r="FG606">
        <v>3.2956</v>
      </c>
      <c r="FH606">
        <v>9999</v>
      </c>
      <c r="FI606">
        <v>9999</v>
      </c>
      <c r="FJ606">
        <v>9999</v>
      </c>
      <c r="FK606">
        <v>149.5</v>
      </c>
      <c r="FL606">
        <v>4.97093</v>
      </c>
      <c r="FM606">
        <v>1.86771</v>
      </c>
      <c r="FN606">
        <v>1.85913</v>
      </c>
      <c r="FO606">
        <v>1.86523</v>
      </c>
      <c r="FP606">
        <v>1.8631</v>
      </c>
      <c r="FQ606">
        <v>1.86447</v>
      </c>
      <c r="FR606">
        <v>1.85992</v>
      </c>
      <c r="FS606">
        <v>1.86401</v>
      </c>
      <c r="FT606">
        <v>0</v>
      </c>
      <c r="FU606">
        <v>0</v>
      </c>
      <c r="FV606">
        <v>0</v>
      </c>
      <c r="FW606">
        <v>0</v>
      </c>
      <c r="FX606" t="s">
        <v>364</v>
      </c>
      <c r="FY606" t="s">
        <v>365</v>
      </c>
      <c r="FZ606" t="s">
        <v>366</v>
      </c>
      <c r="GA606" t="s">
        <v>366</v>
      </c>
      <c r="GB606" t="s">
        <v>366</v>
      </c>
      <c r="GC606" t="s">
        <v>366</v>
      </c>
      <c r="GD606">
        <v>0</v>
      </c>
      <c r="GE606">
        <v>100</v>
      </c>
      <c r="GF606">
        <v>100</v>
      </c>
      <c r="GG606">
        <v>-11.46</v>
      </c>
      <c r="GH606">
        <v>-0.09030000000000001</v>
      </c>
      <c r="GI606">
        <v>-2.868309889394353</v>
      </c>
      <c r="GJ606">
        <v>-0.006773961979547998</v>
      </c>
      <c r="GK606">
        <v>-8.296070481250098E-08</v>
      </c>
      <c r="GL606">
        <v>3.322967193956903E-10</v>
      </c>
      <c r="GM606">
        <v>-0.07871069313407227</v>
      </c>
      <c r="GN606">
        <v>-0.00208336341840114</v>
      </c>
      <c r="GO606">
        <v>8.801746095907445E-05</v>
      </c>
      <c r="GP606">
        <v>-2.677693255255651E-07</v>
      </c>
      <c r="GQ606">
        <v>3</v>
      </c>
      <c r="GR606">
        <v>2052</v>
      </c>
      <c r="GS606">
        <v>2</v>
      </c>
      <c r="GT606">
        <v>18</v>
      </c>
      <c r="GU606">
        <v>89.7</v>
      </c>
      <c r="GV606">
        <v>89.59999999999999</v>
      </c>
      <c r="GW606">
        <v>2.97852</v>
      </c>
      <c r="GX606">
        <v>2.37549</v>
      </c>
      <c r="GY606">
        <v>1.44897</v>
      </c>
      <c r="GZ606">
        <v>2.32178</v>
      </c>
      <c r="HA606">
        <v>1.55151</v>
      </c>
      <c r="HB606">
        <v>2.32178</v>
      </c>
      <c r="HC606">
        <v>33.1769</v>
      </c>
      <c r="HD606">
        <v>14.1058</v>
      </c>
      <c r="HE606">
        <v>18</v>
      </c>
      <c r="HF606">
        <v>597.328</v>
      </c>
      <c r="HG606">
        <v>422.274</v>
      </c>
      <c r="HH606">
        <v>20.8215</v>
      </c>
      <c r="HI606">
        <v>28.294</v>
      </c>
      <c r="HJ606">
        <v>30.0006</v>
      </c>
      <c r="HK606">
        <v>28.2403</v>
      </c>
      <c r="HL606">
        <v>28.1725</v>
      </c>
      <c r="HM606">
        <v>59.6901</v>
      </c>
      <c r="HN606">
        <v>47.1357</v>
      </c>
      <c r="HO606">
        <v>0</v>
      </c>
      <c r="HP606">
        <v>20.8093</v>
      </c>
      <c r="HQ606">
        <v>1414.22</v>
      </c>
      <c r="HR606">
        <v>15.5392</v>
      </c>
      <c r="HS606">
        <v>99.56229999999999</v>
      </c>
      <c r="HT606">
        <v>100.867</v>
      </c>
    </row>
    <row r="607" spans="1:228">
      <c r="A607">
        <v>591</v>
      </c>
      <c r="B607">
        <v>1728496339.1</v>
      </c>
      <c r="C607">
        <v>5401.599999904633</v>
      </c>
      <c r="D607" t="s">
        <v>1553</v>
      </c>
      <c r="E607" t="s">
        <v>1554</v>
      </c>
      <c r="F607">
        <v>5</v>
      </c>
      <c r="G607" t="s">
        <v>357</v>
      </c>
      <c r="H607" t="s">
        <v>1090</v>
      </c>
      <c r="I607" t="s">
        <v>359</v>
      </c>
      <c r="J607" t="s">
        <v>1330</v>
      </c>
      <c r="K607">
        <v>1728496331.314285</v>
      </c>
      <c r="L607">
        <f>(M607)/1000</f>
        <v>0</v>
      </c>
      <c r="M607">
        <f>IF(BH607, AP607, AJ607)</f>
        <v>0</v>
      </c>
      <c r="N607">
        <f>IF(BH607, AK607, AI607)</f>
        <v>0</v>
      </c>
      <c r="O607">
        <f>BJ607 - IF(AW607&gt;1, N607*BD607*100.0/(AY607), 0)</f>
        <v>0</v>
      </c>
      <c r="P607">
        <f>((V607-L607/2)*O607-N607)/(V607+L607/2)</f>
        <v>0</v>
      </c>
      <c r="Q607">
        <f>P607*(BQ607+BR607)/1000.0</f>
        <v>0</v>
      </c>
      <c r="R607">
        <f>(BJ607 - IF(AW607&gt;1, N607*BD607*100.0/(AY607), 0))*(BQ607+BR607)/1000.0</f>
        <v>0</v>
      </c>
      <c r="S607">
        <f>2.0/((1/U607-1/T607)+SIGN(U607)*SQRT((1/U607-1/T607)*(1/U607-1/T607) + 4*BE607/((BE607+1)*(BE607+1))*(2*1/U607*1/T607-1/T607*1/T607)))</f>
        <v>0</v>
      </c>
      <c r="T607">
        <f>IF(LEFT(BF607,1)&lt;&gt;"0",IF(LEFT(BF607,1)="1",3.0,BG607),$D$5+$E$5*(BX607*BQ607/($K$5*1000))+$F$5*(BX607*BQ607/($K$5*1000))*MAX(MIN(BD607,$J$5),$I$5)*MAX(MIN(BD607,$J$5),$I$5)+$G$5*MAX(MIN(BD607,$J$5),$I$5)*(BX607*BQ607/($K$5*1000))+$H$5*(BX607*BQ607/($K$5*1000))*(BX607*BQ607/($K$5*1000)))</f>
        <v>0</v>
      </c>
      <c r="U607">
        <f>L607*(1000-(1000*0.61365*exp(17.502*Y607/(240.97+Y607))/(BQ607+BR607)+BL607)/2)/(1000*0.61365*exp(17.502*Y607/(240.97+Y607))/(BQ607+BR607)-BL607)</f>
        <v>0</v>
      </c>
      <c r="V607">
        <f>1/((BE607+1)/(S607/1.6)+1/(T607/1.37)) + BE607/((BE607+1)/(S607/1.6) + BE607/(T607/1.37))</f>
        <v>0</v>
      </c>
      <c r="W607">
        <f>(AZ607*BC607)</f>
        <v>0</v>
      </c>
      <c r="X607">
        <f>(BS607+(W607+2*0.95*5.67E-8*(((BS607+$B$7)+273)^4-(BS607+273)^4)-44100*L607)/(1.84*29.3*T607+8*0.95*5.67E-8*(BS607+273)^3))</f>
        <v>0</v>
      </c>
      <c r="Y607">
        <f>($C$7*BT607+$D$7*BU607+$E$7*X607)</f>
        <v>0</v>
      </c>
      <c r="Z607">
        <f>0.61365*exp(17.502*Y607/(240.97+Y607))</f>
        <v>0</v>
      </c>
      <c r="AA607">
        <f>(AB607/AC607*100)</f>
        <v>0</v>
      </c>
      <c r="AB607">
        <f>BL607*(BQ607+BR607)/1000</f>
        <v>0</v>
      </c>
      <c r="AC607">
        <f>0.61365*exp(17.502*BS607/(240.97+BS607))</f>
        <v>0</v>
      </c>
      <c r="AD607">
        <f>(Z607-BL607*(BQ607+BR607)/1000)</f>
        <v>0</v>
      </c>
      <c r="AE607">
        <f>(-L607*44100)</f>
        <v>0</v>
      </c>
      <c r="AF607">
        <f>2*29.3*T607*0.92*(BS607-Y607)</f>
        <v>0</v>
      </c>
      <c r="AG607">
        <f>2*0.95*5.67E-8*(((BS607+$B$7)+273)^4-(Y607+273)^4)</f>
        <v>0</v>
      </c>
      <c r="AH607">
        <f>W607+AG607+AE607+AF607</f>
        <v>0</v>
      </c>
      <c r="AI607">
        <f>BP607*AW607*(BK607-BJ607*(1000-AW607*BM607)/(1000-AW607*BL607))/(100*BD607)</f>
        <v>0</v>
      </c>
      <c r="AJ607">
        <f>1000*BP607*AW607*(BL607-BM607)/(100*BD607*(1000-AW607*BL607))</f>
        <v>0</v>
      </c>
      <c r="AK607">
        <f>(AL607 - AM607 - BQ607*1E3/(8.314*(BS607+273.15)) * AO607/BP607 * AN607) * BP607/(100*BD607) * (1000 - BM607)/1000</f>
        <v>0</v>
      </c>
      <c r="AL607">
        <v>1426.436449760728</v>
      </c>
      <c r="AM607">
        <v>1395.142363636364</v>
      </c>
      <c r="AN607">
        <v>2.530296339498666</v>
      </c>
      <c r="AO607">
        <v>66.78338051299083</v>
      </c>
      <c r="AP607">
        <f>(AR607 - AQ607 + BQ607*1E3/(8.314*(BS607+273.15)) * AT607/BP607 * AS607) * BP607/(100*BD607) * 1000/(1000 - AR607)</f>
        <v>0</v>
      </c>
      <c r="AQ607">
        <v>15.4727568546754</v>
      </c>
      <c r="AR607">
        <v>16.44185757575757</v>
      </c>
      <c r="AS607">
        <v>2.109445632942572E-05</v>
      </c>
      <c r="AT607">
        <v>79.57190489218569</v>
      </c>
      <c r="AU607">
        <v>0</v>
      </c>
      <c r="AV607">
        <v>0</v>
      </c>
      <c r="AW607">
        <f>IF(AU607*$H$13&gt;=AY607,1.0,(AY607/(AY607-AU607*$H$13)))</f>
        <v>0</v>
      </c>
      <c r="AX607">
        <f>(AW607-1)*100</f>
        <v>0</v>
      </c>
      <c r="AY607">
        <f>MAX(0,($B$13+$C$13*BX607)/(1+$D$13*BX607)*BQ607/(BS607+273)*$E$13)</f>
        <v>0</v>
      </c>
      <c r="AZ607">
        <f>$B$11*BY607+$C$11*BZ607+$F$11*CK607*(1-CN607)</f>
        <v>0</v>
      </c>
      <c r="BA607">
        <f>AZ607*BB607</f>
        <v>0</v>
      </c>
      <c r="BB607">
        <f>($B$11*$D$9+$C$11*$D$9+$F$11*((CX607+CP607)/MAX(CX607+CP607+CY607, 0.1)*$I$9+CY607/MAX(CX607+CP607+CY607, 0.1)*$J$9))/($B$11+$C$11+$F$11)</f>
        <v>0</v>
      </c>
      <c r="BC607">
        <f>($B$11*$K$9+$C$11*$K$9+$F$11*((CX607+CP607)/MAX(CX607+CP607+CY607, 0.1)*$P$9+CY607/MAX(CX607+CP607+CY607, 0.1)*$Q$9))/($B$11+$C$11+$F$11)</f>
        <v>0</v>
      </c>
      <c r="BD607">
        <v>6</v>
      </c>
      <c r="BE607">
        <v>0.5</v>
      </c>
      <c r="BF607" t="s">
        <v>361</v>
      </c>
      <c r="BG607">
        <v>2</v>
      </c>
      <c r="BH607" t="b">
        <v>1</v>
      </c>
      <c r="BI607">
        <v>1728496331.314285</v>
      </c>
      <c r="BJ607">
        <v>1353.961428571429</v>
      </c>
      <c r="BK607">
        <v>1390.911785714286</v>
      </c>
      <c r="BL607">
        <v>16.42893214285714</v>
      </c>
      <c r="BM607">
        <v>15.46002142857143</v>
      </c>
      <c r="BN607">
        <v>1365.386428571428</v>
      </c>
      <c r="BO607">
        <v>16.51925357142857</v>
      </c>
      <c r="BP607">
        <v>600.0185357142857</v>
      </c>
      <c r="BQ607">
        <v>97.54256071428567</v>
      </c>
      <c r="BR607">
        <v>0.1000251857142857</v>
      </c>
      <c r="BS607">
        <v>25.18246785714285</v>
      </c>
      <c r="BT607">
        <v>25.02683928571429</v>
      </c>
      <c r="BU607">
        <v>999.9000000000002</v>
      </c>
      <c r="BV607">
        <v>0</v>
      </c>
      <c r="BW607">
        <v>0</v>
      </c>
      <c r="BX607">
        <v>9994.417857142858</v>
      </c>
      <c r="BY607">
        <v>0</v>
      </c>
      <c r="BZ607">
        <v>98.94327857142856</v>
      </c>
      <c r="CA607">
        <v>-36.95024642857143</v>
      </c>
      <c r="CB607">
        <v>1376.576071428571</v>
      </c>
      <c r="CC607">
        <v>1412.752142857143</v>
      </c>
      <c r="CD607">
        <v>0.9689129642857143</v>
      </c>
      <c r="CE607">
        <v>1390.911785714286</v>
      </c>
      <c r="CF607">
        <v>15.46002142857143</v>
      </c>
      <c r="CG607">
        <v>1.602519642857143</v>
      </c>
      <c r="CH607">
        <v>1.508010714285714</v>
      </c>
      <c r="CI607">
        <v>13.98306071428572</v>
      </c>
      <c r="CJ607">
        <v>13.04961428571429</v>
      </c>
      <c r="CK607">
        <v>1599.973928571429</v>
      </c>
      <c r="CL607">
        <v>0.6919872857142859</v>
      </c>
      <c r="CM607">
        <v>0.3080127142857144</v>
      </c>
      <c r="CN607">
        <v>0</v>
      </c>
      <c r="CO607">
        <v>2.190014285714286</v>
      </c>
      <c r="CP607">
        <v>0</v>
      </c>
      <c r="CQ607">
        <v>8888.280714285715</v>
      </c>
      <c r="CR607">
        <v>13789.89642857143</v>
      </c>
      <c r="CS607">
        <v>37.53321428571429</v>
      </c>
      <c r="CT607">
        <v>38.75</v>
      </c>
      <c r="CU607">
        <v>38.07774999999999</v>
      </c>
      <c r="CV607">
        <v>37.14935714285714</v>
      </c>
      <c r="CW607">
        <v>36.875</v>
      </c>
      <c r="CX607">
        <v>1107.160357142857</v>
      </c>
      <c r="CY607">
        <v>492.8135714285714</v>
      </c>
      <c r="CZ607">
        <v>0</v>
      </c>
      <c r="DA607">
        <v>1728496396</v>
      </c>
      <c r="DB607">
        <v>0</v>
      </c>
      <c r="DC607">
        <v>1728490956.5</v>
      </c>
      <c r="DD607" t="s">
        <v>362</v>
      </c>
      <c r="DE607">
        <v>1728490952.5</v>
      </c>
      <c r="DF607">
        <v>1728490956.5</v>
      </c>
      <c r="DG607">
        <v>1</v>
      </c>
      <c r="DH607">
        <v>-0.065</v>
      </c>
      <c r="DI607">
        <v>-0.008</v>
      </c>
      <c r="DJ607">
        <v>-3.246</v>
      </c>
      <c r="DK607">
        <v>-0.091</v>
      </c>
      <c r="DL607">
        <v>52</v>
      </c>
      <c r="DM607">
        <v>15</v>
      </c>
      <c r="DN607">
        <v>0.25</v>
      </c>
      <c r="DO607">
        <v>0.13</v>
      </c>
      <c r="DP607">
        <v>-36.9417</v>
      </c>
      <c r="DQ607">
        <v>-0.04770313588851916</v>
      </c>
      <c r="DR607">
        <v>0.07214305571435813</v>
      </c>
      <c r="DS607">
        <v>1</v>
      </c>
      <c r="DT607">
        <v>0.9805861707317072</v>
      </c>
      <c r="DU607">
        <v>-0.1754637282229952</v>
      </c>
      <c r="DV607">
        <v>0.02083527521214856</v>
      </c>
      <c r="DW607">
        <v>0</v>
      </c>
      <c r="DX607">
        <v>1</v>
      </c>
      <c r="DY607">
        <v>2</v>
      </c>
      <c r="DZ607" t="s">
        <v>363</v>
      </c>
      <c r="EA607">
        <v>3.22958</v>
      </c>
      <c r="EB607">
        <v>2.70422</v>
      </c>
      <c r="EC607">
        <v>0.227387</v>
      </c>
      <c r="ED607">
        <v>0.230477</v>
      </c>
      <c r="EE607">
        <v>0.08520170000000001</v>
      </c>
      <c r="EF607">
        <v>0.0817064</v>
      </c>
      <c r="EG607">
        <v>25300</v>
      </c>
      <c r="EH607">
        <v>24527.4</v>
      </c>
      <c r="EI607">
        <v>31371.4</v>
      </c>
      <c r="EJ607">
        <v>30229.2</v>
      </c>
      <c r="EK607">
        <v>38447.8</v>
      </c>
      <c r="EL607">
        <v>36710.5</v>
      </c>
      <c r="EM607">
        <v>43969.7</v>
      </c>
      <c r="EN607">
        <v>42211</v>
      </c>
      <c r="EO607">
        <v>2.10247</v>
      </c>
      <c r="EP607">
        <v>1.82595</v>
      </c>
      <c r="EQ607">
        <v>0.0163317</v>
      </c>
      <c r="ER607">
        <v>0</v>
      </c>
      <c r="ES607">
        <v>24.7834</v>
      </c>
      <c r="ET607">
        <v>999.9</v>
      </c>
      <c r="EU607">
        <v>70.09999999999999</v>
      </c>
      <c r="EV607">
        <v>27</v>
      </c>
      <c r="EW607">
        <v>25.7214</v>
      </c>
      <c r="EX607">
        <v>60.93</v>
      </c>
      <c r="EY607">
        <v>24.1466</v>
      </c>
      <c r="EZ607">
        <v>1</v>
      </c>
      <c r="FA607">
        <v>0.107711</v>
      </c>
      <c r="FB607">
        <v>2.87474</v>
      </c>
      <c r="FC607">
        <v>20.1754</v>
      </c>
      <c r="FD607">
        <v>5.21654</v>
      </c>
      <c r="FE607">
        <v>11.998</v>
      </c>
      <c r="FF607">
        <v>4.96375</v>
      </c>
      <c r="FG607">
        <v>3.29558</v>
      </c>
      <c r="FH607">
        <v>9999</v>
      </c>
      <c r="FI607">
        <v>9999</v>
      </c>
      <c r="FJ607">
        <v>9999</v>
      </c>
      <c r="FK607">
        <v>149.5</v>
      </c>
      <c r="FL607">
        <v>4.97094</v>
      </c>
      <c r="FM607">
        <v>1.86769</v>
      </c>
      <c r="FN607">
        <v>1.85913</v>
      </c>
      <c r="FO607">
        <v>1.86523</v>
      </c>
      <c r="FP607">
        <v>1.8631</v>
      </c>
      <c r="FQ607">
        <v>1.86447</v>
      </c>
      <c r="FR607">
        <v>1.85994</v>
      </c>
      <c r="FS607">
        <v>1.86402</v>
      </c>
      <c r="FT607">
        <v>0</v>
      </c>
      <c r="FU607">
        <v>0</v>
      </c>
      <c r="FV607">
        <v>0</v>
      </c>
      <c r="FW607">
        <v>0</v>
      </c>
      <c r="FX607" t="s">
        <v>364</v>
      </c>
      <c r="FY607" t="s">
        <v>365</v>
      </c>
      <c r="FZ607" t="s">
        <v>366</v>
      </c>
      <c r="GA607" t="s">
        <v>366</v>
      </c>
      <c r="GB607" t="s">
        <v>366</v>
      </c>
      <c r="GC607" t="s">
        <v>366</v>
      </c>
      <c r="GD607">
        <v>0</v>
      </c>
      <c r="GE607">
        <v>100</v>
      </c>
      <c r="GF607">
        <v>100</v>
      </c>
      <c r="GG607">
        <v>-11.53</v>
      </c>
      <c r="GH607">
        <v>-0.09030000000000001</v>
      </c>
      <c r="GI607">
        <v>-2.868309889394353</v>
      </c>
      <c r="GJ607">
        <v>-0.006773961979547998</v>
      </c>
      <c r="GK607">
        <v>-8.296070481250098E-08</v>
      </c>
      <c r="GL607">
        <v>3.322967193956903E-10</v>
      </c>
      <c r="GM607">
        <v>-0.07871069313407227</v>
      </c>
      <c r="GN607">
        <v>-0.00208336341840114</v>
      </c>
      <c r="GO607">
        <v>8.801746095907445E-05</v>
      </c>
      <c r="GP607">
        <v>-2.677693255255651E-07</v>
      </c>
      <c r="GQ607">
        <v>3</v>
      </c>
      <c r="GR607">
        <v>2052</v>
      </c>
      <c r="GS607">
        <v>2</v>
      </c>
      <c r="GT607">
        <v>18</v>
      </c>
      <c r="GU607">
        <v>89.8</v>
      </c>
      <c r="GV607">
        <v>89.7</v>
      </c>
      <c r="GW607">
        <v>3.00049</v>
      </c>
      <c r="GX607">
        <v>2.37915</v>
      </c>
      <c r="GY607">
        <v>1.44897</v>
      </c>
      <c r="GZ607">
        <v>2.32178</v>
      </c>
      <c r="HA607">
        <v>1.55151</v>
      </c>
      <c r="HB607">
        <v>2.25952</v>
      </c>
      <c r="HC607">
        <v>33.1992</v>
      </c>
      <c r="HD607">
        <v>14.0883</v>
      </c>
      <c r="HE607">
        <v>18</v>
      </c>
      <c r="HF607">
        <v>597.105</v>
      </c>
      <c r="HG607">
        <v>422.486</v>
      </c>
      <c r="HH607">
        <v>20.8011</v>
      </c>
      <c r="HI607">
        <v>28.3006</v>
      </c>
      <c r="HJ607">
        <v>30.0006</v>
      </c>
      <c r="HK607">
        <v>28.2464</v>
      </c>
      <c r="HL607">
        <v>28.1796</v>
      </c>
      <c r="HM607">
        <v>60.0981</v>
      </c>
      <c r="HN607">
        <v>46.8545</v>
      </c>
      <c r="HO607">
        <v>0</v>
      </c>
      <c r="HP607">
        <v>20.7798</v>
      </c>
      <c r="HQ607">
        <v>1424.24</v>
      </c>
      <c r="HR607">
        <v>15.5523</v>
      </c>
      <c r="HS607">
        <v>99.56059999999999</v>
      </c>
      <c r="HT607">
        <v>100.864</v>
      </c>
    </row>
    <row r="608" spans="1:228">
      <c r="A608">
        <v>592</v>
      </c>
      <c r="B608">
        <v>1728496344.1</v>
      </c>
      <c r="C608">
        <v>5406.599999904633</v>
      </c>
      <c r="D608" t="s">
        <v>1555</v>
      </c>
      <c r="E608" t="s">
        <v>1556</v>
      </c>
      <c r="F608">
        <v>5</v>
      </c>
      <c r="G608" t="s">
        <v>357</v>
      </c>
      <c r="H608" t="s">
        <v>1090</v>
      </c>
      <c r="I608" t="s">
        <v>359</v>
      </c>
      <c r="J608" t="s">
        <v>1330</v>
      </c>
      <c r="K608">
        <v>1728496336.6</v>
      </c>
      <c r="L608">
        <f>(M608)/1000</f>
        <v>0</v>
      </c>
      <c r="M608">
        <f>IF(BH608, AP608, AJ608)</f>
        <v>0</v>
      </c>
      <c r="N608">
        <f>IF(BH608, AK608, AI608)</f>
        <v>0</v>
      </c>
      <c r="O608">
        <f>BJ608 - IF(AW608&gt;1, N608*BD608*100.0/(AY608), 0)</f>
        <v>0</v>
      </c>
      <c r="P608">
        <f>((V608-L608/2)*O608-N608)/(V608+L608/2)</f>
        <v>0</v>
      </c>
      <c r="Q608">
        <f>P608*(BQ608+BR608)/1000.0</f>
        <v>0</v>
      </c>
      <c r="R608">
        <f>(BJ608 - IF(AW608&gt;1, N608*BD608*100.0/(AY608), 0))*(BQ608+BR608)/1000.0</f>
        <v>0</v>
      </c>
      <c r="S608">
        <f>2.0/((1/U608-1/T608)+SIGN(U608)*SQRT((1/U608-1/T608)*(1/U608-1/T608) + 4*BE608/((BE608+1)*(BE608+1))*(2*1/U608*1/T608-1/T608*1/T608)))</f>
        <v>0</v>
      </c>
      <c r="T608">
        <f>IF(LEFT(BF608,1)&lt;&gt;"0",IF(LEFT(BF608,1)="1",3.0,BG608),$D$5+$E$5*(BX608*BQ608/($K$5*1000))+$F$5*(BX608*BQ608/($K$5*1000))*MAX(MIN(BD608,$J$5),$I$5)*MAX(MIN(BD608,$J$5),$I$5)+$G$5*MAX(MIN(BD608,$J$5),$I$5)*(BX608*BQ608/($K$5*1000))+$H$5*(BX608*BQ608/($K$5*1000))*(BX608*BQ608/($K$5*1000)))</f>
        <v>0</v>
      </c>
      <c r="U608">
        <f>L608*(1000-(1000*0.61365*exp(17.502*Y608/(240.97+Y608))/(BQ608+BR608)+BL608)/2)/(1000*0.61365*exp(17.502*Y608/(240.97+Y608))/(BQ608+BR608)-BL608)</f>
        <v>0</v>
      </c>
      <c r="V608">
        <f>1/((BE608+1)/(S608/1.6)+1/(T608/1.37)) + BE608/((BE608+1)/(S608/1.6) + BE608/(T608/1.37))</f>
        <v>0</v>
      </c>
      <c r="W608">
        <f>(AZ608*BC608)</f>
        <v>0</v>
      </c>
      <c r="X608">
        <f>(BS608+(W608+2*0.95*5.67E-8*(((BS608+$B$7)+273)^4-(BS608+273)^4)-44100*L608)/(1.84*29.3*T608+8*0.95*5.67E-8*(BS608+273)^3))</f>
        <v>0</v>
      </c>
      <c r="Y608">
        <f>($C$7*BT608+$D$7*BU608+$E$7*X608)</f>
        <v>0</v>
      </c>
      <c r="Z608">
        <f>0.61365*exp(17.502*Y608/(240.97+Y608))</f>
        <v>0</v>
      </c>
      <c r="AA608">
        <f>(AB608/AC608*100)</f>
        <v>0</v>
      </c>
      <c r="AB608">
        <f>BL608*(BQ608+BR608)/1000</f>
        <v>0</v>
      </c>
      <c r="AC608">
        <f>0.61365*exp(17.502*BS608/(240.97+BS608))</f>
        <v>0</v>
      </c>
      <c r="AD608">
        <f>(Z608-BL608*(BQ608+BR608)/1000)</f>
        <v>0</v>
      </c>
      <c r="AE608">
        <f>(-L608*44100)</f>
        <v>0</v>
      </c>
      <c r="AF608">
        <f>2*29.3*T608*0.92*(BS608-Y608)</f>
        <v>0</v>
      </c>
      <c r="AG608">
        <f>2*0.95*5.67E-8*(((BS608+$B$7)+273)^4-(Y608+273)^4)</f>
        <v>0</v>
      </c>
      <c r="AH608">
        <f>W608+AG608+AE608+AF608</f>
        <v>0</v>
      </c>
      <c r="AI608">
        <f>BP608*AW608*(BK608-BJ608*(1000-AW608*BM608)/(1000-AW608*BL608))/(100*BD608)</f>
        <v>0</v>
      </c>
      <c r="AJ608">
        <f>1000*BP608*AW608*(BL608-BM608)/(100*BD608*(1000-AW608*BL608))</f>
        <v>0</v>
      </c>
      <c r="AK608">
        <f>(AL608 - AM608 - BQ608*1E3/(8.314*(BS608+273.15)) * AO608/BP608 * AN608) * BP608/(100*BD608) * (1000 - BM608)/1000</f>
        <v>0</v>
      </c>
      <c r="AL608">
        <v>1439.313887876453</v>
      </c>
      <c r="AM608">
        <v>1408.043636363636</v>
      </c>
      <c r="AN608">
        <v>2.61692383831097</v>
      </c>
      <c r="AO608">
        <v>66.78338051299083</v>
      </c>
      <c r="AP608">
        <f>(AR608 - AQ608 + BQ608*1E3/(8.314*(BS608+273.15)) * AT608/BP608 * AS608) * BP608/(100*BD608) * 1000/(1000 - AR608)</f>
        <v>0</v>
      </c>
      <c r="AQ608">
        <v>15.51457998211321</v>
      </c>
      <c r="AR608">
        <v>16.45728121212122</v>
      </c>
      <c r="AS608">
        <v>3.146320144403091E-05</v>
      </c>
      <c r="AT608">
        <v>79.57190489218569</v>
      </c>
      <c r="AU608">
        <v>0</v>
      </c>
      <c r="AV608">
        <v>0</v>
      </c>
      <c r="AW608">
        <f>IF(AU608*$H$13&gt;=AY608,1.0,(AY608/(AY608-AU608*$H$13)))</f>
        <v>0</v>
      </c>
      <c r="AX608">
        <f>(AW608-1)*100</f>
        <v>0</v>
      </c>
      <c r="AY608">
        <f>MAX(0,($B$13+$C$13*BX608)/(1+$D$13*BX608)*BQ608/(BS608+273)*$E$13)</f>
        <v>0</v>
      </c>
      <c r="AZ608">
        <f>$B$11*BY608+$C$11*BZ608+$F$11*CK608*(1-CN608)</f>
        <v>0</v>
      </c>
      <c r="BA608">
        <f>AZ608*BB608</f>
        <v>0</v>
      </c>
      <c r="BB608">
        <f>($B$11*$D$9+$C$11*$D$9+$F$11*((CX608+CP608)/MAX(CX608+CP608+CY608, 0.1)*$I$9+CY608/MAX(CX608+CP608+CY608, 0.1)*$J$9))/($B$11+$C$11+$F$11)</f>
        <v>0</v>
      </c>
      <c r="BC608">
        <f>($B$11*$K$9+$C$11*$K$9+$F$11*((CX608+CP608)/MAX(CX608+CP608+CY608, 0.1)*$P$9+CY608/MAX(CX608+CP608+CY608, 0.1)*$Q$9))/($B$11+$C$11+$F$11)</f>
        <v>0</v>
      </c>
      <c r="BD608">
        <v>6</v>
      </c>
      <c r="BE608">
        <v>0.5</v>
      </c>
      <c r="BF608" t="s">
        <v>361</v>
      </c>
      <c r="BG608">
        <v>2</v>
      </c>
      <c r="BH608" t="b">
        <v>1</v>
      </c>
      <c r="BI608">
        <v>1728496336.6</v>
      </c>
      <c r="BJ608">
        <v>1367.205925925926</v>
      </c>
      <c r="BK608">
        <v>1404.154444444444</v>
      </c>
      <c r="BL608">
        <v>16.43998518518518</v>
      </c>
      <c r="BM608">
        <v>15.48784074074074</v>
      </c>
      <c r="BN608">
        <v>1378.699629629629</v>
      </c>
      <c r="BO608">
        <v>16.5302962962963</v>
      </c>
      <c r="BP608">
        <v>599.9979259259259</v>
      </c>
      <c r="BQ608">
        <v>97.54273333333332</v>
      </c>
      <c r="BR608">
        <v>0.09998790000000002</v>
      </c>
      <c r="BS608">
        <v>25.18533333333333</v>
      </c>
      <c r="BT608">
        <v>25.03857037037037</v>
      </c>
      <c r="BU608">
        <v>999.9000000000001</v>
      </c>
      <c r="BV608">
        <v>0</v>
      </c>
      <c r="BW608">
        <v>0</v>
      </c>
      <c r="BX608">
        <v>10004.97222222222</v>
      </c>
      <c r="BY608">
        <v>0</v>
      </c>
      <c r="BZ608">
        <v>100.3701185185185</v>
      </c>
      <c r="CA608">
        <v>-36.94831481481482</v>
      </c>
      <c r="CB608">
        <v>1390.058518518519</v>
      </c>
      <c r="CC608">
        <v>1426.243333333334</v>
      </c>
      <c r="CD608">
        <v>0.9521368148148148</v>
      </c>
      <c r="CE608">
        <v>1404.154444444444</v>
      </c>
      <c r="CF608">
        <v>15.48784074074074</v>
      </c>
      <c r="CG608">
        <v>1.6036</v>
      </c>
      <c r="CH608">
        <v>1.510726666666666</v>
      </c>
      <c r="CI608">
        <v>13.99344074074074</v>
      </c>
      <c r="CJ608">
        <v>13.07712962962963</v>
      </c>
      <c r="CK608">
        <v>1599.981481481482</v>
      </c>
      <c r="CL608">
        <v>0.6919889629629629</v>
      </c>
      <c r="CM608">
        <v>0.308011037037037</v>
      </c>
      <c r="CN608">
        <v>0</v>
      </c>
      <c r="CO608">
        <v>2.254144444444445</v>
      </c>
      <c r="CP608">
        <v>0</v>
      </c>
      <c r="CQ608">
        <v>8889.932962962961</v>
      </c>
      <c r="CR608">
        <v>13789.97037037037</v>
      </c>
      <c r="CS608">
        <v>37.55511111111111</v>
      </c>
      <c r="CT608">
        <v>38.75688888888889</v>
      </c>
      <c r="CU608">
        <v>38.09233333333333</v>
      </c>
      <c r="CV608">
        <v>37.17092592592593</v>
      </c>
      <c r="CW608">
        <v>36.87959259259259</v>
      </c>
      <c r="CX608">
        <v>1107.168888888889</v>
      </c>
      <c r="CY608">
        <v>492.8125925925925</v>
      </c>
      <c r="CZ608">
        <v>0</v>
      </c>
      <c r="DA608">
        <v>1728496400.8</v>
      </c>
      <c r="DB608">
        <v>0</v>
      </c>
      <c r="DC608">
        <v>1728490956.5</v>
      </c>
      <c r="DD608" t="s">
        <v>362</v>
      </c>
      <c r="DE608">
        <v>1728490952.5</v>
      </c>
      <c r="DF608">
        <v>1728490956.5</v>
      </c>
      <c r="DG608">
        <v>1</v>
      </c>
      <c r="DH608">
        <v>-0.065</v>
      </c>
      <c r="DI608">
        <v>-0.008</v>
      </c>
      <c r="DJ608">
        <v>-3.246</v>
      </c>
      <c r="DK608">
        <v>-0.091</v>
      </c>
      <c r="DL608">
        <v>52</v>
      </c>
      <c r="DM608">
        <v>15</v>
      </c>
      <c r="DN608">
        <v>0.25</v>
      </c>
      <c r="DO608">
        <v>0.13</v>
      </c>
      <c r="DP608">
        <v>-36.95490731707317</v>
      </c>
      <c r="DQ608">
        <v>0.04000975609768932</v>
      </c>
      <c r="DR608">
        <v>0.07279410787682219</v>
      </c>
      <c r="DS608">
        <v>1</v>
      </c>
      <c r="DT608">
        <v>0.9587463902439024</v>
      </c>
      <c r="DU608">
        <v>-0.1800075052264797</v>
      </c>
      <c r="DV608">
        <v>0.02405165985842288</v>
      </c>
      <c r="DW608">
        <v>0</v>
      </c>
      <c r="DX608">
        <v>1</v>
      </c>
      <c r="DY608">
        <v>2</v>
      </c>
      <c r="DZ608" t="s">
        <v>363</v>
      </c>
      <c r="EA608">
        <v>3.22974</v>
      </c>
      <c r="EB608">
        <v>2.70461</v>
      </c>
      <c r="EC608">
        <v>0.228666</v>
      </c>
      <c r="ED608">
        <v>0.231725</v>
      </c>
      <c r="EE608">
        <v>0.0852696</v>
      </c>
      <c r="EF608">
        <v>0.08211499999999999</v>
      </c>
      <c r="EG608">
        <v>25257.7</v>
      </c>
      <c r="EH608">
        <v>24487.3</v>
      </c>
      <c r="EI608">
        <v>31370.9</v>
      </c>
      <c r="EJ608">
        <v>30228.8</v>
      </c>
      <c r="EK608">
        <v>38443.8</v>
      </c>
      <c r="EL608">
        <v>36694</v>
      </c>
      <c r="EM608">
        <v>43968.4</v>
      </c>
      <c r="EN608">
        <v>42210.9</v>
      </c>
      <c r="EO608">
        <v>2.10177</v>
      </c>
      <c r="EP608">
        <v>1.82568</v>
      </c>
      <c r="EQ608">
        <v>0.0158995</v>
      </c>
      <c r="ER608">
        <v>0</v>
      </c>
      <c r="ES608">
        <v>24.7954</v>
      </c>
      <c r="ET608">
        <v>999.9</v>
      </c>
      <c r="EU608">
        <v>70.09999999999999</v>
      </c>
      <c r="EV608">
        <v>27</v>
      </c>
      <c r="EW608">
        <v>25.7205</v>
      </c>
      <c r="EX608">
        <v>60.61</v>
      </c>
      <c r="EY608">
        <v>24.1546</v>
      </c>
      <c r="EZ608">
        <v>1</v>
      </c>
      <c r="FA608">
        <v>0.108697</v>
      </c>
      <c r="FB608">
        <v>2.98925</v>
      </c>
      <c r="FC608">
        <v>20.1735</v>
      </c>
      <c r="FD608">
        <v>5.21639</v>
      </c>
      <c r="FE608">
        <v>11.998</v>
      </c>
      <c r="FF608">
        <v>4.9638</v>
      </c>
      <c r="FG608">
        <v>3.29558</v>
      </c>
      <c r="FH608">
        <v>9999</v>
      </c>
      <c r="FI608">
        <v>9999</v>
      </c>
      <c r="FJ608">
        <v>9999</v>
      </c>
      <c r="FK608">
        <v>149.5</v>
      </c>
      <c r="FL608">
        <v>4.97094</v>
      </c>
      <c r="FM608">
        <v>1.86769</v>
      </c>
      <c r="FN608">
        <v>1.85913</v>
      </c>
      <c r="FO608">
        <v>1.86523</v>
      </c>
      <c r="FP608">
        <v>1.8631</v>
      </c>
      <c r="FQ608">
        <v>1.86447</v>
      </c>
      <c r="FR608">
        <v>1.85991</v>
      </c>
      <c r="FS608">
        <v>1.86401</v>
      </c>
      <c r="FT608">
        <v>0</v>
      </c>
      <c r="FU608">
        <v>0</v>
      </c>
      <c r="FV608">
        <v>0</v>
      </c>
      <c r="FW608">
        <v>0</v>
      </c>
      <c r="FX608" t="s">
        <v>364</v>
      </c>
      <c r="FY608" t="s">
        <v>365</v>
      </c>
      <c r="FZ608" t="s">
        <v>366</v>
      </c>
      <c r="GA608" t="s">
        <v>366</v>
      </c>
      <c r="GB608" t="s">
        <v>366</v>
      </c>
      <c r="GC608" t="s">
        <v>366</v>
      </c>
      <c r="GD608">
        <v>0</v>
      </c>
      <c r="GE608">
        <v>100</v>
      </c>
      <c r="GF608">
        <v>100</v>
      </c>
      <c r="GG608">
        <v>-11.59</v>
      </c>
      <c r="GH608">
        <v>-0.09030000000000001</v>
      </c>
      <c r="GI608">
        <v>-2.868309889394353</v>
      </c>
      <c r="GJ608">
        <v>-0.006773961979547998</v>
      </c>
      <c r="GK608">
        <v>-8.296070481250098E-08</v>
      </c>
      <c r="GL608">
        <v>3.322967193956903E-10</v>
      </c>
      <c r="GM608">
        <v>-0.07871069313407227</v>
      </c>
      <c r="GN608">
        <v>-0.00208336341840114</v>
      </c>
      <c r="GO608">
        <v>8.801746095907445E-05</v>
      </c>
      <c r="GP608">
        <v>-2.677693255255651E-07</v>
      </c>
      <c r="GQ608">
        <v>3</v>
      </c>
      <c r="GR608">
        <v>2052</v>
      </c>
      <c r="GS608">
        <v>2</v>
      </c>
      <c r="GT608">
        <v>18</v>
      </c>
      <c r="GU608">
        <v>89.90000000000001</v>
      </c>
      <c r="GV608">
        <v>89.8</v>
      </c>
      <c r="GW608">
        <v>3.02124</v>
      </c>
      <c r="GX608">
        <v>2.37183</v>
      </c>
      <c r="GY608">
        <v>1.44775</v>
      </c>
      <c r="GZ608">
        <v>2.32178</v>
      </c>
      <c r="HA608">
        <v>1.55151</v>
      </c>
      <c r="HB608">
        <v>2.26074</v>
      </c>
      <c r="HC608">
        <v>33.1992</v>
      </c>
      <c r="HD608">
        <v>14.097</v>
      </c>
      <c r="HE608">
        <v>18</v>
      </c>
      <c r="HF608">
        <v>596.681</v>
      </c>
      <c r="HG608">
        <v>422.377</v>
      </c>
      <c r="HH608">
        <v>20.7669</v>
      </c>
      <c r="HI608">
        <v>28.3072</v>
      </c>
      <c r="HJ608">
        <v>30.0009</v>
      </c>
      <c r="HK608">
        <v>28.2535</v>
      </c>
      <c r="HL608">
        <v>28.1868</v>
      </c>
      <c r="HM608">
        <v>60.5566</v>
      </c>
      <c r="HN608">
        <v>46.8545</v>
      </c>
      <c r="HO608">
        <v>0</v>
      </c>
      <c r="HP608">
        <v>20.7323</v>
      </c>
      <c r="HQ608">
        <v>1439.27</v>
      </c>
      <c r="HR608">
        <v>15.5454</v>
      </c>
      <c r="HS608">
        <v>99.5582</v>
      </c>
      <c r="HT608">
        <v>100.864</v>
      </c>
    </row>
    <row r="609" spans="1:228">
      <c r="A609">
        <v>593</v>
      </c>
      <c r="B609">
        <v>1728496349.1</v>
      </c>
      <c r="C609">
        <v>5411.599999904633</v>
      </c>
      <c r="D609" t="s">
        <v>1557</v>
      </c>
      <c r="E609" t="s">
        <v>1558</v>
      </c>
      <c r="F609">
        <v>5</v>
      </c>
      <c r="G609" t="s">
        <v>357</v>
      </c>
      <c r="H609" t="s">
        <v>1090</v>
      </c>
      <c r="I609" t="s">
        <v>359</v>
      </c>
      <c r="J609" t="s">
        <v>1330</v>
      </c>
      <c r="K609">
        <v>1728496341.314285</v>
      </c>
      <c r="L609">
        <f>(M609)/1000</f>
        <v>0</v>
      </c>
      <c r="M609">
        <f>IF(BH609, AP609, AJ609)</f>
        <v>0</v>
      </c>
      <c r="N609">
        <f>IF(BH609, AK609, AI609)</f>
        <v>0</v>
      </c>
      <c r="O609">
        <f>BJ609 - IF(AW609&gt;1, N609*BD609*100.0/(AY609), 0)</f>
        <v>0</v>
      </c>
      <c r="P609">
        <f>((V609-L609/2)*O609-N609)/(V609+L609/2)</f>
        <v>0</v>
      </c>
      <c r="Q609">
        <f>P609*(BQ609+BR609)/1000.0</f>
        <v>0</v>
      </c>
      <c r="R609">
        <f>(BJ609 - IF(AW609&gt;1, N609*BD609*100.0/(AY609), 0))*(BQ609+BR609)/1000.0</f>
        <v>0</v>
      </c>
      <c r="S609">
        <f>2.0/((1/U609-1/T609)+SIGN(U609)*SQRT((1/U609-1/T609)*(1/U609-1/T609) + 4*BE609/((BE609+1)*(BE609+1))*(2*1/U609*1/T609-1/T609*1/T609)))</f>
        <v>0</v>
      </c>
      <c r="T609">
        <f>IF(LEFT(BF609,1)&lt;&gt;"0",IF(LEFT(BF609,1)="1",3.0,BG609),$D$5+$E$5*(BX609*BQ609/($K$5*1000))+$F$5*(BX609*BQ609/($K$5*1000))*MAX(MIN(BD609,$J$5),$I$5)*MAX(MIN(BD609,$J$5),$I$5)+$G$5*MAX(MIN(BD609,$J$5),$I$5)*(BX609*BQ609/($K$5*1000))+$H$5*(BX609*BQ609/($K$5*1000))*(BX609*BQ609/($K$5*1000)))</f>
        <v>0</v>
      </c>
      <c r="U609">
        <f>L609*(1000-(1000*0.61365*exp(17.502*Y609/(240.97+Y609))/(BQ609+BR609)+BL609)/2)/(1000*0.61365*exp(17.502*Y609/(240.97+Y609))/(BQ609+BR609)-BL609)</f>
        <v>0</v>
      </c>
      <c r="V609">
        <f>1/((BE609+1)/(S609/1.6)+1/(T609/1.37)) + BE609/((BE609+1)/(S609/1.6) + BE609/(T609/1.37))</f>
        <v>0</v>
      </c>
      <c r="W609">
        <f>(AZ609*BC609)</f>
        <v>0</v>
      </c>
      <c r="X609">
        <f>(BS609+(W609+2*0.95*5.67E-8*(((BS609+$B$7)+273)^4-(BS609+273)^4)-44100*L609)/(1.84*29.3*T609+8*0.95*5.67E-8*(BS609+273)^3))</f>
        <v>0</v>
      </c>
      <c r="Y609">
        <f>($C$7*BT609+$D$7*BU609+$E$7*X609)</f>
        <v>0</v>
      </c>
      <c r="Z609">
        <f>0.61365*exp(17.502*Y609/(240.97+Y609))</f>
        <v>0</v>
      </c>
      <c r="AA609">
        <f>(AB609/AC609*100)</f>
        <v>0</v>
      </c>
      <c r="AB609">
        <f>BL609*(BQ609+BR609)/1000</f>
        <v>0</v>
      </c>
      <c r="AC609">
        <f>0.61365*exp(17.502*BS609/(240.97+BS609))</f>
        <v>0</v>
      </c>
      <c r="AD609">
        <f>(Z609-BL609*(BQ609+BR609)/1000)</f>
        <v>0</v>
      </c>
      <c r="AE609">
        <f>(-L609*44100)</f>
        <v>0</v>
      </c>
      <c r="AF609">
        <f>2*29.3*T609*0.92*(BS609-Y609)</f>
        <v>0</v>
      </c>
      <c r="AG609">
        <f>2*0.95*5.67E-8*(((BS609+$B$7)+273)^4-(Y609+273)^4)</f>
        <v>0</v>
      </c>
      <c r="AH609">
        <f>W609+AG609+AE609+AF609</f>
        <v>0</v>
      </c>
      <c r="AI609">
        <f>BP609*AW609*(BK609-BJ609*(1000-AW609*BM609)/(1000-AW609*BL609))/(100*BD609)</f>
        <v>0</v>
      </c>
      <c r="AJ609">
        <f>1000*BP609*AW609*(BL609-BM609)/(100*BD609*(1000-AW609*BL609))</f>
        <v>0</v>
      </c>
      <c r="AK609">
        <f>(AL609 - AM609 - BQ609*1E3/(8.314*(BS609+273.15)) * AO609/BP609 * AN609) * BP609/(100*BD609) * (1000 - BM609)/1000</f>
        <v>0</v>
      </c>
      <c r="AL609">
        <v>1452.138512386211</v>
      </c>
      <c r="AM609">
        <v>1420.788666666666</v>
      </c>
      <c r="AN609">
        <v>2.541425585190261</v>
      </c>
      <c r="AO609">
        <v>66.78338051299083</v>
      </c>
      <c r="AP609">
        <f>(AR609 - AQ609 + BQ609*1E3/(8.314*(BS609+273.15)) * AT609/BP609 * AS609) * BP609/(100*BD609) * 1000/(1000 - AR609)</f>
        <v>0</v>
      </c>
      <c r="AQ609">
        <v>15.59891404902809</v>
      </c>
      <c r="AR609">
        <v>16.49601454545454</v>
      </c>
      <c r="AS609">
        <v>0.008668394669259063</v>
      </c>
      <c r="AT609">
        <v>79.57190489218569</v>
      </c>
      <c r="AU609">
        <v>0</v>
      </c>
      <c r="AV609">
        <v>0</v>
      </c>
      <c r="AW609">
        <f>IF(AU609*$H$13&gt;=AY609,1.0,(AY609/(AY609-AU609*$H$13)))</f>
        <v>0</v>
      </c>
      <c r="AX609">
        <f>(AW609-1)*100</f>
        <v>0</v>
      </c>
      <c r="AY609">
        <f>MAX(0,($B$13+$C$13*BX609)/(1+$D$13*BX609)*BQ609/(BS609+273)*$E$13)</f>
        <v>0</v>
      </c>
      <c r="AZ609">
        <f>$B$11*BY609+$C$11*BZ609+$F$11*CK609*(1-CN609)</f>
        <v>0</v>
      </c>
      <c r="BA609">
        <f>AZ609*BB609</f>
        <v>0</v>
      </c>
      <c r="BB609">
        <f>($B$11*$D$9+$C$11*$D$9+$F$11*((CX609+CP609)/MAX(CX609+CP609+CY609, 0.1)*$I$9+CY609/MAX(CX609+CP609+CY609, 0.1)*$J$9))/($B$11+$C$11+$F$11)</f>
        <v>0</v>
      </c>
      <c r="BC609">
        <f>($B$11*$K$9+$C$11*$K$9+$F$11*((CX609+CP609)/MAX(CX609+CP609+CY609, 0.1)*$P$9+CY609/MAX(CX609+CP609+CY609, 0.1)*$Q$9))/($B$11+$C$11+$F$11)</f>
        <v>0</v>
      </c>
      <c r="BD609">
        <v>6</v>
      </c>
      <c r="BE609">
        <v>0.5</v>
      </c>
      <c r="BF609" t="s">
        <v>361</v>
      </c>
      <c r="BG609">
        <v>2</v>
      </c>
      <c r="BH609" t="b">
        <v>1</v>
      </c>
      <c r="BI609">
        <v>1728496341.314285</v>
      </c>
      <c r="BJ609">
        <v>1379.059642857143</v>
      </c>
      <c r="BK609">
        <v>1416.010714285714</v>
      </c>
      <c r="BL609">
        <v>16.45563928571429</v>
      </c>
      <c r="BM609">
        <v>15.53098214285714</v>
      </c>
      <c r="BN609">
        <v>1390.614285714286</v>
      </c>
      <c r="BO609">
        <v>16.54593571428572</v>
      </c>
      <c r="BP609">
        <v>599.9916428571429</v>
      </c>
      <c r="BQ609">
        <v>97.5427857142857</v>
      </c>
      <c r="BR609">
        <v>0.1000391964285714</v>
      </c>
      <c r="BS609">
        <v>25.18849285714285</v>
      </c>
      <c r="BT609">
        <v>25.05095714285715</v>
      </c>
      <c r="BU609">
        <v>999.9000000000002</v>
      </c>
      <c r="BV609">
        <v>0</v>
      </c>
      <c r="BW609">
        <v>0</v>
      </c>
      <c r="BX609">
        <v>9998.255000000001</v>
      </c>
      <c r="BY609">
        <v>0</v>
      </c>
      <c r="BZ609">
        <v>100.9606071428571</v>
      </c>
      <c r="CA609">
        <v>-36.95125714285714</v>
      </c>
      <c r="CB609">
        <v>1402.134285714286</v>
      </c>
      <c r="CC609">
        <v>1438.349642857143</v>
      </c>
      <c r="CD609">
        <v>0.9246510714285716</v>
      </c>
      <c r="CE609">
        <v>1416.010714285714</v>
      </c>
      <c r="CF609">
        <v>15.53098214285714</v>
      </c>
      <c r="CG609">
        <v>1.605128571428571</v>
      </c>
      <c r="CH609">
        <v>1.514935357142857</v>
      </c>
      <c r="CI609">
        <v>14.00811785714286</v>
      </c>
      <c r="CJ609">
        <v>13.11965714285714</v>
      </c>
      <c r="CK609">
        <v>1599.971428571429</v>
      </c>
      <c r="CL609">
        <v>0.6919905</v>
      </c>
      <c r="CM609">
        <v>0.3080095</v>
      </c>
      <c r="CN609">
        <v>0</v>
      </c>
      <c r="CO609">
        <v>2.270825</v>
      </c>
      <c r="CP609">
        <v>0</v>
      </c>
      <c r="CQ609">
        <v>8891.586785714284</v>
      </c>
      <c r="CR609">
        <v>13789.88928571428</v>
      </c>
      <c r="CS609">
        <v>37.562</v>
      </c>
      <c r="CT609">
        <v>38.75664285714286</v>
      </c>
      <c r="CU609">
        <v>38.10475</v>
      </c>
      <c r="CV609">
        <v>37.187</v>
      </c>
      <c r="CW609">
        <v>36.89935714285714</v>
      </c>
      <c r="CX609">
        <v>1107.165357142857</v>
      </c>
      <c r="CY609">
        <v>492.8060714285714</v>
      </c>
      <c r="CZ609">
        <v>0</v>
      </c>
      <c r="DA609">
        <v>1728496406.2</v>
      </c>
      <c r="DB609">
        <v>0</v>
      </c>
      <c r="DC609">
        <v>1728490956.5</v>
      </c>
      <c r="DD609" t="s">
        <v>362</v>
      </c>
      <c r="DE609">
        <v>1728490952.5</v>
      </c>
      <c r="DF609">
        <v>1728490956.5</v>
      </c>
      <c r="DG609">
        <v>1</v>
      </c>
      <c r="DH609">
        <v>-0.065</v>
      </c>
      <c r="DI609">
        <v>-0.008</v>
      </c>
      <c r="DJ609">
        <v>-3.246</v>
      </c>
      <c r="DK609">
        <v>-0.091</v>
      </c>
      <c r="DL609">
        <v>52</v>
      </c>
      <c r="DM609">
        <v>15</v>
      </c>
      <c r="DN609">
        <v>0.25</v>
      </c>
      <c r="DO609">
        <v>0.13</v>
      </c>
      <c r="DP609">
        <v>-36.94137804878049</v>
      </c>
      <c r="DQ609">
        <v>0.3172996515679446</v>
      </c>
      <c r="DR609">
        <v>0.08436823905976935</v>
      </c>
      <c r="DS609">
        <v>0</v>
      </c>
      <c r="DT609">
        <v>0.9400304146341465</v>
      </c>
      <c r="DU609">
        <v>-0.3268092961672446</v>
      </c>
      <c r="DV609">
        <v>0.03729503481238952</v>
      </c>
      <c r="DW609">
        <v>0</v>
      </c>
      <c r="DX609">
        <v>0</v>
      </c>
      <c r="DY609">
        <v>2</v>
      </c>
      <c r="DZ609" t="s">
        <v>386</v>
      </c>
      <c r="EA609">
        <v>3.2297</v>
      </c>
      <c r="EB609">
        <v>2.70431</v>
      </c>
      <c r="EC609">
        <v>0.229922</v>
      </c>
      <c r="ED609">
        <v>0.233017</v>
      </c>
      <c r="EE609">
        <v>0.08540929999999999</v>
      </c>
      <c r="EF609">
        <v>0.0822044</v>
      </c>
      <c r="EG609">
        <v>25216</v>
      </c>
      <c r="EH609">
        <v>24445.7</v>
      </c>
      <c r="EI609">
        <v>31370.2</v>
      </c>
      <c r="EJ609">
        <v>30228.3</v>
      </c>
      <c r="EK609">
        <v>38437.2</v>
      </c>
      <c r="EL609">
        <v>36689.8</v>
      </c>
      <c r="EM609">
        <v>43967.6</v>
      </c>
      <c r="EN609">
        <v>42210.2</v>
      </c>
      <c r="EO609">
        <v>2.1021</v>
      </c>
      <c r="EP609">
        <v>1.82545</v>
      </c>
      <c r="EQ609">
        <v>0.0162423</v>
      </c>
      <c r="ER609">
        <v>0</v>
      </c>
      <c r="ES609">
        <v>24.808</v>
      </c>
      <c r="ET609">
        <v>999.9</v>
      </c>
      <c r="EU609">
        <v>70.09999999999999</v>
      </c>
      <c r="EV609">
        <v>27</v>
      </c>
      <c r="EW609">
        <v>25.7206</v>
      </c>
      <c r="EX609">
        <v>61.52</v>
      </c>
      <c r="EY609">
        <v>24.3229</v>
      </c>
      <c r="EZ609">
        <v>1</v>
      </c>
      <c r="FA609">
        <v>0.109726</v>
      </c>
      <c r="FB609">
        <v>3.10082</v>
      </c>
      <c r="FC609">
        <v>20.1715</v>
      </c>
      <c r="FD609">
        <v>5.21684</v>
      </c>
      <c r="FE609">
        <v>11.998</v>
      </c>
      <c r="FF609">
        <v>4.96365</v>
      </c>
      <c r="FG609">
        <v>3.29568</v>
      </c>
      <c r="FH609">
        <v>9999</v>
      </c>
      <c r="FI609">
        <v>9999</v>
      </c>
      <c r="FJ609">
        <v>9999</v>
      </c>
      <c r="FK609">
        <v>149.5</v>
      </c>
      <c r="FL609">
        <v>4.97094</v>
      </c>
      <c r="FM609">
        <v>1.86771</v>
      </c>
      <c r="FN609">
        <v>1.85913</v>
      </c>
      <c r="FO609">
        <v>1.86523</v>
      </c>
      <c r="FP609">
        <v>1.8631</v>
      </c>
      <c r="FQ609">
        <v>1.86447</v>
      </c>
      <c r="FR609">
        <v>1.85992</v>
      </c>
      <c r="FS609">
        <v>1.86401</v>
      </c>
      <c r="FT609">
        <v>0</v>
      </c>
      <c r="FU609">
        <v>0</v>
      </c>
      <c r="FV609">
        <v>0</v>
      </c>
      <c r="FW609">
        <v>0</v>
      </c>
      <c r="FX609" t="s">
        <v>364</v>
      </c>
      <c r="FY609" t="s">
        <v>365</v>
      </c>
      <c r="FZ609" t="s">
        <v>366</v>
      </c>
      <c r="GA609" t="s">
        <v>366</v>
      </c>
      <c r="GB609" t="s">
        <v>366</v>
      </c>
      <c r="GC609" t="s">
        <v>366</v>
      </c>
      <c r="GD609">
        <v>0</v>
      </c>
      <c r="GE609">
        <v>100</v>
      </c>
      <c r="GF609">
        <v>100</v>
      </c>
      <c r="GG609">
        <v>-11.66</v>
      </c>
      <c r="GH609">
        <v>-0.0902</v>
      </c>
      <c r="GI609">
        <v>-2.868309889394353</v>
      </c>
      <c r="GJ609">
        <v>-0.006773961979547998</v>
      </c>
      <c r="GK609">
        <v>-8.296070481250098E-08</v>
      </c>
      <c r="GL609">
        <v>3.322967193956903E-10</v>
      </c>
      <c r="GM609">
        <v>-0.07871069313407227</v>
      </c>
      <c r="GN609">
        <v>-0.00208336341840114</v>
      </c>
      <c r="GO609">
        <v>8.801746095907445E-05</v>
      </c>
      <c r="GP609">
        <v>-2.677693255255651E-07</v>
      </c>
      <c r="GQ609">
        <v>3</v>
      </c>
      <c r="GR609">
        <v>2052</v>
      </c>
      <c r="GS609">
        <v>2</v>
      </c>
      <c r="GT609">
        <v>18</v>
      </c>
      <c r="GU609">
        <v>89.90000000000001</v>
      </c>
      <c r="GV609">
        <v>89.90000000000001</v>
      </c>
      <c r="GW609">
        <v>3.04321</v>
      </c>
      <c r="GX609">
        <v>2.3645</v>
      </c>
      <c r="GY609">
        <v>1.44775</v>
      </c>
      <c r="GZ609">
        <v>2.32178</v>
      </c>
      <c r="HA609">
        <v>1.55151</v>
      </c>
      <c r="HB609">
        <v>2.38281</v>
      </c>
      <c r="HC609">
        <v>33.2216</v>
      </c>
      <c r="HD609">
        <v>14.1058</v>
      </c>
      <c r="HE609">
        <v>18</v>
      </c>
      <c r="HF609">
        <v>596.982</v>
      </c>
      <c r="HG609">
        <v>422.297</v>
      </c>
      <c r="HH609">
        <v>20.7165</v>
      </c>
      <c r="HI609">
        <v>28.314</v>
      </c>
      <c r="HJ609">
        <v>30.001</v>
      </c>
      <c r="HK609">
        <v>28.2607</v>
      </c>
      <c r="HL609">
        <v>28.1939</v>
      </c>
      <c r="HM609">
        <v>60.9469</v>
      </c>
      <c r="HN609">
        <v>46.8545</v>
      </c>
      <c r="HO609">
        <v>0</v>
      </c>
      <c r="HP609">
        <v>20.6769</v>
      </c>
      <c r="HQ609">
        <v>1449.29</v>
      </c>
      <c r="HR609">
        <v>15.5382</v>
      </c>
      <c r="HS609">
        <v>99.55629999999999</v>
      </c>
      <c r="HT609">
        <v>100.862</v>
      </c>
    </row>
    <row r="610" spans="1:228">
      <c r="A610">
        <v>594</v>
      </c>
      <c r="B610">
        <v>1728496354.1</v>
      </c>
      <c r="C610">
        <v>5416.599999904633</v>
      </c>
      <c r="D610" t="s">
        <v>1559</v>
      </c>
      <c r="E610" t="s">
        <v>1560</v>
      </c>
      <c r="F610">
        <v>5</v>
      </c>
      <c r="G610" t="s">
        <v>357</v>
      </c>
      <c r="H610" t="s">
        <v>1090</v>
      </c>
      <c r="I610" t="s">
        <v>359</v>
      </c>
      <c r="J610" t="s">
        <v>1330</v>
      </c>
      <c r="K610">
        <v>1728496346.6</v>
      </c>
      <c r="L610">
        <f>(M610)/1000</f>
        <v>0</v>
      </c>
      <c r="M610">
        <f>IF(BH610, AP610, AJ610)</f>
        <v>0</v>
      </c>
      <c r="N610">
        <f>IF(BH610, AK610, AI610)</f>
        <v>0</v>
      </c>
      <c r="O610">
        <f>BJ610 - IF(AW610&gt;1, N610*BD610*100.0/(AY610), 0)</f>
        <v>0</v>
      </c>
      <c r="P610">
        <f>((V610-L610/2)*O610-N610)/(V610+L610/2)</f>
        <v>0</v>
      </c>
      <c r="Q610">
        <f>P610*(BQ610+BR610)/1000.0</f>
        <v>0</v>
      </c>
      <c r="R610">
        <f>(BJ610 - IF(AW610&gt;1, N610*BD610*100.0/(AY610), 0))*(BQ610+BR610)/1000.0</f>
        <v>0</v>
      </c>
      <c r="S610">
        <f>2.0/((1/U610-1/T610)+SIGN(U610)*SQRT((1/U610-1/T610)*(1/U610-1/T610) + 4*BE610/((BE610+1)*(BE610+1))*(2*1/U610*1/T610-1/T610*1/T610)))</f>
        <v>0</v>
      </c>
      <c r="T610">
        <f>IF(LEFT(BF610,1)&lt;&gt;"0",IF(LEFT(BF610,1)="1",3.0,BG610),$D$5+$E$5*(BX610*BQ610/($K$5*1000))+$F$5*(BX610*BQ610/($K$5*1000))*MAX(MIN(BD610,$J$5),$I$5)*MAX(MIN(BD610,$J$5),$I$5)+$G$5*MAX(MIN(BD610,$J$5),$I$5)*(BX610*BQ610/($K$5*1000))+$H$5*(BX610*BQ610/($K$5*1000))*(BX610*BQ610/($K$5*1000)))</f>
        <v>0</v>
      </c>
      <c r="U610">
        <f>L610*(1000-(1000*0.61365*exp(17.502*Y610/(240.97+Y610))/(BQ610+BR610)+BL610)/2)/(1000*0.61365*exp(17.502*Y610/(240.97+Y610))/(BQ610+BR610)-BL610)</f>
        <v>0</v>
      </c>
      <c r="V610">
        <f>1/((BE610+1)/(S610/1.6)+1/(T610/1.37)) + BE610/((BE610+1)/(S610/1.6) + BE610/(T610/1.37))</f>
        <v>0</v>
      </c>
      <c r="W610">
        <f>(AZ610*BC610)</f>
        <v>0</v>
      </c>
      <c r="X610">
        <f>(BS610+(W610+2*0.95*5.67E-8*(((BS610+$B$7)+273)^4-(BS610+273)^4)-44100*L610)/(1.84*29.3*T610+8*0.95*5.67E-8*(BS610+273)^3))</f>
        <v>0</v>
      </c>
      <c r="Y610">
        <f>($C$7*BT610+$D$7*BU610+$E$7*X610)</f>
        <v>0</v>
      </c>
      <c r="Z610">
        <f>0.61365*exp(17.502*Y610/(240.97+Y610))</f>
        <v>0</v>
      </c>
      <c r="AA610">
        <f>(AB610/AC610*100)</f>
        <v>0</v>
      </c>
      <c r="AB610">
        <f>BL610*(BQ610+BR610)/1000</f>
        <v>0</v>
      </c>
      <c r="AC610">
        <f>0.61365*exp(17.502*BS610/(240.97+BS610))</f>
        <v>0</v>
      </c>
      <c r="AD610">
        <f>(Z610-BL610*(BQ610+BR610)/1000)</f>
        <v>0</v>
      </c>
      <c r="AE610">
        <f>(-L610*44100)</f>
        <v>0</v>
      </c>
      <c r="AF610">
        <f>2*29.3*T610*0.92*(BS610-Y610)</f>
        <v>0</v>
      </c>
      <c r="AG610">
        <f>2*0.95*5.67E-8*(((BS610+$B$7)+273)^4-(Y610+273)^4)</f>
        <v>0</v>
      </c>
      <c r="AH610">
        <f>W610+AG610+AE610+AF610</f>
        <v>0</v>
      </c>
      <c r="AI610">
        <f>BP610*AW610*(BK610-BJ610*(1000-AW610*BM610)/(1000-AW610*BL610))/(100*BD610)</f>
        <v>0</v>
      </c>
      <c r="AJ610">
        <f>1000*BP610*AW610*(BL610-BM610)/(100*BD610*(1000-AW610*BL610))</f>
        <v>0</v>
      </c>
      <c r="AK610">
        <f>(AL610 - AM610 - BQ610*1E3/(8.314*(BS610+273.15)) * AO610/BP610 * AN610) * BP610/(100*BD610) * (1000 - BM610)/1000</f>
        <v>0</v>
      </c>
      <c r="AL610">
        <v>1465.07628842118</v>
      </c>
      <c r="AM610">
        <v>1433.820303030303</v>
      </c>
      <c r="AN610">
        <v>2.593804549550059</v>
      </c>
      <c r="AO610">
        <v>66.78338051299083</v>
      </c>
      <c r="AP610">
        <f>(AR610 - AQ610 + BQ610*1E3/(8.314*(BS610+273.15)) * AT610/BP610 * AS610) * BP610/(100*BD610) * 1000/(1000 - AR610)</f>
        <v>0</v>
      </c>
      <c r="AQ610">
        <v>15.6123153871381</v>
      </c>
      <c r="AR610">
        <v>16.5165096969697</v>
      </c>
      <c r="AS610">
        <v>0.002384709249536236</v>
      </c>
      <c r="AT610">
        <v>79.57190489218569</v>
      </c>
      <c r="AU610">
        <v>0</v>
      </c>
      <c r="AV610">
        <v>0</v>
      </c>
      <c r="AW610">
        <f>IF(AU610*$H$13&gt;=AY610,1.0,(AY610/(AY610-AU610*$H$13)))</f>
        <v>0</v>
      </c>
      <c r="AX610">
        <f>(AW610-1)*100</f>
        <v>0</v>
      </c>
      <c r="AY610">
        <f>MAX(0,($B$13+$C$13*BX610)/(1+$D$13*BX610)*BQ610/(BS610+273)*$E$13)</f>
        <v>0</v>
      </c>
      <c r="AZ610">
        <f>$B$11*BY610+$C$11*BZ610+$F$11*CK610*(1-CN610)</f>
        <v>0</v>
      </c>
      <c r="BA610">
        <f>AZ610*BB610</f>
        <v>0</v>
      </c>
      <c r="BB610">
        <f>($B$11*$D$9+$C$11*$D$9+$F$11*((CX610+CP610)/MAX(CX610+CP610+CY610, 0.1)*$I$9+CY610/MAX(CX610+CP610+CY610, 0.1)*$J$9))/($B$11+$C$11+$F$11)</f>
        <v>0</v>
      </c>
      <c r="BC610">
        <f>($B$11*$K$9+$C$11*$K$9+$F$11*((CX610+CP610)/MAX(CX610+CP610+CY610, 0.1)*$P$9+CY610/MAX(CX610+CP610+CY610, 0.1)*$Q$9))/($B$11+$C$11+$F$11)</f>
        <v>0</v>
      </c>
      <c r="BD610">
        <v>6</v>
      </c>
      <c r="BE610">
        <v>0.5</v>
      </c>
      <c r="BF610" t="s">
        <v>361</v>
      </c>
      <c r="BG610">
        <v>2</v>
      </c>
      <c r="BH610" t="b">
        <v>1</v>
      </c>
      <c r="BI610">
        <v>1728496346.6</v>
      </c>
      <c r="BJ610">
        <v>1392.384444444444</v>
      </c>
      <c r="BK610">
        <v>1429.352592592592</v>
      </c>
      <c r="BL610">
        <v>16.47958888888889</v>
      </c>
      <c r="BM610">
        <v>15.58005185185185</v>
      </c>
      <c r="BN610">
        <v>1404.008148148148</v>
      </c>
      <c r="BO610">
        <v>16.56987407407408</v>
      </c>
      <c r="BP610">
        <v>600.0005925925926</v>
      </c>
      <c r="BQ610">
        <v>97.54287777777779</v>
      </c>
      <c r="BR610">
        <v>0.09994061481481481</v>
      </c>
      <c r="BS610">
        <v>25.19129629629629</v>
      </c>
      <c r="BT610">
        <v>25.06565925925926</v>
      </c>
      <c r="BU610">
        <v>999.9000000000001</v>
      </c>
      <c r="BV610">
        <v>0</v>
      </c>
      <c r="BW610">
        <v>0</v>
      </c>
      <c r="BX610">
        <v>10009.97296296296</v>
      </c>
      <c r="BY610">
        <v>0</v>
      </c>
      <c r="BZ610">
        <v>101.215962962963</v>
      </c>
      <c r="CA610">
        <v>-36.96842592592593</v>
      </c>
      <c r="CB610">
        <v>1415.716296296296</v>
      </c>
      <c r="CC610">
        <v>1451.973703703704</v>
      </c>
      <c r="CD610">
        <v>0.899536148148148</v>
      </c>
      <c r="CE610">
        <v>1429.352592592592</v>
      </c>
      <c r="CF610">
        <v>15.58005185185185</v>
      </c>
      <c r="CG610">
        <v>1.607467037037037</v>
      </c>
      <c r="CH610">
        <v>1.519722962962963</v>
      </c>
      <c r="CI610">
        <v>14.03054814814815</v>
      </c>
      <c r="CJ610">
        <v>13.1680074074074</v>
      </c>
      <c r="CK610">
        <v>1600.006666666667</v>
      </c>
      <c r="CL610">
        <v>0.6919945185185186</v>
      </c>
      <c r="CM610">
        <v>0.3080054814814815</v>
      </c>
      <c r="CN610">
        <v>0</v>
      </c>
      <c r="CO610">
        <v>2.207451851851852</v>
      </c>
      <c r="CP610">
        <v>0</v>
      </c>
      <c r="CQ610">
        <v>8894.268518518518</v>
      </c>
      <c r="CR610">
        <v>13790.21111111111</v>
      </c>
      <c r="CS610">
        <v>37.562</v>
      </c>
      <c r="CT610">
        <v>38.77066666666666</v>
      </c>
      <c r="CU610">
        <v>38.12266666666666</v>
      </c>
      <c r="CV610">
        <v>37.187</v>
      </c>
      <c r="CW610">
        <v>36.92092592592593</v>
      </c>
      <c r="CX610">
        <v>1107.195925925926</v>
      </c>
      <c r="CY610">
        <v>492.8107407407406</v>
      </c>
      <c r="CZ610">
        <v>0</v>
      </c>
      <c r="DA610">
        <v>1728496411</v>
      </c>
      <c r="DB610">
        <v>0</v>
      </c>
      <c r="DC610">
        <v>1728490956.5</v>
      </c>
      <c r="DD610" t="s">
        <v>362</v>
      </c>
      <c r="DE610">
        <v>1728490952.5</v>
      </c>
      <c r="DF610">
        <v>1728490956.5</v>
      </c>
      <c r="DG610">
        <v>1</v>
      </c>
      <c r="DH610">
        <v>-0.065</v>
      </c>
      <c r="DI610">
        <v>-0.008</v>
      </c>
      <c r="DJ610">
        <v>-3.246</v>
      </c>
      <c r="DK610">
        <v>-0.091</v>
      </c>
      <c r="DL610">
        <v>52</v>
      </c>
      <c r="DM610">
        <v>15</v>
      </c>
      <c r="DN610">
        <v>0.25</v>
      </c>
      <c r="DO610">
        <v>0.13</v>
      </c>
      <c r="DP610">
        <v>-36.96726750000001</v>
      </c>
      <c r="DQ610">
        <v>-0.285238649155714</v>
      </c>
      <c r="DR610">
        <v>0.1451686543085314</v>
      </c>
      <c r="DS610">
        <v>0</v>
      </c>
      <c r="DT610">
        <v>0.9187344249999999</v>
      </c>
      <c r="DU610">
        <v>-0.3187143827392129</v>
      </c>
      <c r="DV610">
        <v>0.0364766112110812</v>
      </c>
      <c r="DW610">
        <v>0</v>
      </c>
      <c r="DX610">
        <v>0</v>
      </c>
      <c r="DY610">
        <v>2</v>
      </c>
      <c r="DZ610" t="s">
        <v>386</v>
      </c>
      <c r="EA610">
        <v>3.22972</v>
      </c>
      <c r="EB610">
        <v>2.70448</v>
      </c>
      <c r="EC610">
        <v>0.231189</v>
      </c>
      <c r="ED610">
        <v>0.234218</v>
      </c>
      <c r="EE610">
        <v>0.08548020000000001</v>
      </c>
      <c r="EF610">
        <v>0.0822488</v>
      </c>
      <c r="EG610">
        <v>25174.2</v>
      </c>
      <c r="EH610">
        <v>24407</v>
      </c>
      <c r="EI610">
        <v>31369.9</v>
      </c>
      <c r="EJ610">
        <v>30227.8</v>
      </c>
      <c r="EK610">
        <v>38434.1</v>
      </c>
      <c r="EL610">
        <v>36687.4</v>
      </c>
      <c r="EM610">
        <v>43967.3</v>
      </c>
      <c r="EN610">
        <v>42209.4</v>
      </c>
      <c r="EO610">
        <v>2.10192</v>
      </c>
      <c r="EP610">
        <v>1.82533</v>
      </c>
      <c r="EQ610">
        <v>0.0159666</v>
      </c>
      <c r="ER610">
        <v>0</v>
      </c>
      <c r="ES610">
        <v>24.821</v>
      </c>
      <c r="ET610">
        <v>999.9</v>
      </c>
      <c r="EU610">
        <v>70.09999999999999</v>
      </c>
      <c r="EV610">
        <v>27.1</v>
      </c>
      <c r="EW610">
        <v>25.8757</v>
      </c>
      <c r="EX610">
        <v>60.99</v>
      </c>
      <c r="EY610">
        <v>24.4872</v>
      </c>
      <c r="EZ610">
        <v>1</v>
      </c>
      <c r="FA610">
        <v>0.110783</v>
      </c>
      <c r="FB610">
        <v>3.24546</v>
      </c>
      <c r="FC610">
        <v>20.1687</v>
      </c>
      <c r="FD610">
        <v>5.21609</v>
      </c>
      <c r="FE610">
        <v>11.998</v>
      </c>
      <c r="FF610">
        <v>4.96365</v>
      </c>
      <c r="FG610">
        <v>3.2957</v>
      </c>
      <c r="FH610">
        <v>9999</v>
      </c>
      <c r="FI610">
        <v>9999</v>
      </c>
      <c r="FJ610">
        <v>9999</v>
      </c>
      <c r="FK610">
        <v>149.5</v>
      </c>
      <c r="FL610">
        <v>4.97093</v>
      </c>
      <c r="FM610">
        <v>1.86769</v>
      </c>
      <c r="FN610">
        <v>1.85913</v>
      </c>
      <c r="FO610">
        <v>1.86523</v>
      </c>
      <c r="FP610">
        <v>1.8631</v>
      </c>
      <c r="FQ610">
        <v>1.86447</v>
      </c>
      <c r="FR610">
        <v>1.85992</v>
      </c>
      <c r="FS610">
        <v>1.86401</v>
      </c>
      <c r="FT610">
        <v>0</v>
      </c>
      <c r="FU610">
        <v>0</v>
      </c>
      <c r="FV610">
        <v>0</v>
      </c>
      <c r="FW610">
        <v>0</v>
      </c>
      <c r="FX610" t="s">
        <v>364</v>
      </c>
      <c r="FY610" t="s">
        <v>365</v>
      </c>
      <c r="FZ610" t="s">
        <v>366</v>
      </c>
      <c r="GA610" t="s">
        <v>366</v>
      </c>
      <c r="GB610" t="s">
        <v>366</v>
      </c>
      <c r="GC610" t="s">
        <v>366</v>
      </c>
      <c r="GD610">
        <v>0</v>
      </c>
      <c r="GE610">
        <v>100</v>
      </c>
      <c r="GF610">
        <v>100</v>
      </c>
      <c r="GG610">
        <v>-11.72</v>
      </c>
      <c r="GH610">
        <v>-0.0902</v>
      </c>
      <c r="GI610">
        <v>-2.868309889394353</v>
      </c>
      <c r="GJ610">
        <v>-0.006773961979547998</v>
      </c>
      <c r="GK610">
        <v>-8.296070481250098E-08</v>
      </c>
      <c r="GL610">
        <v>3.322967193956903E-10</v>
      </c>
      <c r="GM610">
        <v>-0.07871069313407227</v>
      </c>
      <c r="GN610">
        <v>-0.00208336341840114</v>
      </c>
      <c r="GO610">
        <v>8.801746095907445E-05</v>
      </c>
      <c r="GP610">
        <v>-2.677693255255651E-07</v>
      </c>
      <c r="GQ610">
        <v>3</v>
      </c>
      <c r="GR610">
        <v>2052</v>
      </c>
      <c r="GS610">
        <v>2</v>
      </c>
      <c r="GT610">
        <v>18</v>
      </c>
      <c r="GU610">
        <v>90</v>
      </c>
      <c r="GV610">
        <v>90</v>
      </c>
      <c r="GW610">
        <v>3.06274</v>
      </c>
      <c r="GX610">
        <v>2.36816</v>
      </c>
      <c r="GY610">
        <v>1.44775</v>
      </c>
      <c r="GZ610">
        <v>2.32178</v>
      </c>
      <c r="HA610">
        <v>1.55151</v>
      </c>
      <c r="HB610">
        <v>2.39502</v>
      </c>
      <c r="HC610">
        <v>33.244</v>
      </c>
      <c r="HD610">
        <v>14.1058</v>
      </c>
      <c r="HE610">
        <v>18</v>
      </c>
      <c r="HF610">
        <v>596.9299999999999</v>
      </c>
      <c r="HG610">
        <v>422.276</v>
      </c>
      <c r="HH610">
        <v>20.654</v>
      </c>
      <c r="HI610">
        <v>28.3213</v>
      </c>
      <c r="HJ610">
        <v>30.001</v>
      </c>
      <c r="HK610">
        <v>28.2679</v>
      </c>
      <c r="HL610">
        <v>28.201</v>
      </c>
      <c r="HM610">
        <v>61.3957</v>
      </c>
      <c r="HN610">
        <v>46.8545</v>
      </c>
      <c r="HO610">
        <v>0</v>
      </c>
      <c r="HP610">
        <v>20.6032</v>
      </c>
      <c r="HQ610">
        <v>1464.32</v>
      </c>
      <c r="HR610">
        <v>15.5382</v>
      </c>
      <c r="HS610">
        <v>99.55549999999999</v>
      </c>
      <c r="HT610">
        <v>100.86</v>
      </c>
    </row>
    <row r="611" spans="1:228">
      <c r="A611">
        <v>595</v>
      </c>
      <c r="B611">
        <v>1728496359.1</v>
      </c>
      <c r="C611">
        <v>5421.599999904633</v>
      </c>
      <c r="D611" t="s">
        <v>1561</v>
      </c>
      <c r="E611" t="s">
        <v>1562</v>
      </c>
      <c r="F611">
        <v>5</v>
      </c>
      <c r="G611" t="s">
        <v>357</v>
      </c>
      <c r="H611" t="s">
        <v>1090</v>
      </c>
      <c r="I611" t="s">
        <v>359</v>
      </c>
      <c r="J611" t="s">
        <v>1330</v>
      </c>
      <c r="K611">
        <v>1728496351.314285</v>
      </c>
      <c r="L611">
        <f>(M611)/1000</f>
        <v>0</v>
      </c>
      <c r="M611">
        <f>IF(BH611, AP611, AJ611)</f>
        <v>0</v>
      </c>
      <c r="N611">
        <f>IF(BH611, AK611, AI611)</f>
        <v>0</v>
      </c>
      <c r="O611">
        <f>BJ611 - IF(AW611&gt;1, N611*BD611*100.0/(AY611), 0)</f>
        <v>0</v>
      </c>
      <c r="P611">
        <f>((V611-L611/2)*O611-N611)/(V611+L611/2)</f>
        <v>0</v>
      </c>
      <c r="Q611">
        <f>P611*(BQ611+BR611)/1000.0</f>
        <v>0</v>
      </c>
      <c r="R611">
        <f>(BJ611 - IF(AW611&gt;1, N611*BD611*100.0/(AY611), 0))*(BQ611+BR611)/1000.0</f>
        <v>0</v>
      </c>
      <c r="S611">
        <f>2.0/((1/U611-1/T611)+SIGN(U611)*SQRT((1/U611-1/T611)*(1/U611-1/T611) + 4*BE611/((BE611+1)*(BE611+1))*(2*1/U611*1/T611-1/T611*1/T611)))</f>
        <v>0</v>
      </c>
      <c r="T611">
        <f>IF(LEFT(BF611,1)&lt;&gt;"0",IF(LEFT(BF611,1)="1",3.0,BG611),$D$5+$E$5*(BX611*BQ611/($K$5*1000))+$F$5*(BX611*BQ611/($K$5*1000))*MAX(MIN(BD611,$J$5),$I$5)*MAX(MIN(BD611,$J$5),$I$5)+$G$5*MAX(MIN(BD611,$J$5),$I$5)*(BX611*BQ611/($K$5*1000))+$H$5*(BX611*BQ611/($K$5*1000))*(BX611*BQ611/($K$5*1000)))</f>
        <v>0</v>
      </c>
      <c r="U611">
        <f>L611*(1000-(1000*0.61365*exp(17.502*Y611/(240.97+Y611))/(BQ611+BR611)+BL611)/2)/(1000*0.61365*exp(17.502*Y611/(240.97+Y611))/(BQ611+BR611)-BL611)</f>
        <v>0</v>
      </c>
      <c r="V611">
        <f>1/((BE611+1)/(S611/1.6)+1/(T611/1.37)) + BE611/((BE611+1)/(S611/1.6) + BE611/(T611/1.37))</f>
        <v>0</v>
      </c>
      <c r="W611">
        <f>(AZ611*BC611)</f>
        <v>0</v>
      </c>
      <c r="X611">
        <f>(BS611+(W611+2*0.95*5.67E-8*(((BS611+$B$7)+273)^4-(BS611+273)^4)-44100*L611)/(1.84*29.3*T611+8*0.95*5.67E-8*(BS611+273)^3))</f>
        <v>0</v>
      </c>
      <c r="Y611">
        <f>($C$7*BT611+$D$7*BU611+$E$7*X611)</f>
        <v>0</v>
      </c>
      <c r="Z611">
        <f>0.61365*exp(17.502*Y611/(240.97+Y611))</f>
        <v>0</v>
      </c>
      <c r="AA611">
        <f>(AB611/AC611*100)</f>
        <v>0</v>
      </c>
      <c r="AB611">
        <f>BL611*(BQ611+BR611)/1000</f>
        <v>0</v>
      </c>
      <c r="AC611">
        <f>0.61365*exp(17.502*BS611/(240.97+BS611))</f>
        <v>0</v>
      </c>
      <c r="AD611">
        <f>(Z611-BL611*(BQ611+BR611)/1000)</f>
        <v>0</v>
      </c>
      <c r="AE611">
        <f>(-L611*44100)</f>
        <v>0</v>
      </c>
      <c r="AF611">
        <f>2*29.3*T611*0.92*(BS611-Y611)</f>
        <v>0</v>
      </c>
      <c r="AG611">
        <f>2*0.95*5.67E-8*(((BS611+$B$7)+273)^4-(Y611+273)^4)</f>
        <v>0</v>
      </c>
      <c r="AH611">
        <f>W611+AG611+AE611+AF611</f>
        <v>0</v>
      </c>
      <c r="AI611">
        <f>BP611*AW611*(BK611-BJ611*(1000-AW611*BM611)/(1000-AW611*BL611))/(100*BD611)</f>
        <v>0</v>
      </c>
      <c r="AJ611">
        <f>1000*BP611*AW611*(BL611-BM611)/(100*BD611*(1000-AW611*BL611))</f>
        <v>0</v>
      </c>
      <c r="AK611">
        <f>(AL611 - AM611 - BQ611*1E3/(8.314*(BS611+273.15)) * AO611/BP611 * AN611) * BP611/(100*BD611) * (1000 - BM611)/1000</f>
        <v>0</v>
      </c>
      <c r="AL611">
        <v>1477.900346576768</v>
      </c>
      <c r="AM611">
        <v>1446.677575757576</v>
      </c>
      <c r="AN611">
        <v>2.566625189268429</v>
      </c>
      <c r="AO611">
        <v>66.78338051299083</v>
      </c>
      <c r="AP611">
        <f>(AR611 - AQ611 + BQ611*1E3/(8.314*(BS611+273.15)) * AT611/BP611 * AS611) * BP611/(100*BD611) * 1000/(1000 - AR611)</f>
        <v>0</v>
      </c>
      <c r="AQ611">
        <v>15.62611495416419</v>
      </c>
      <c r="AR611">
        <v>16.52562909090909</v>
      </c>
      <c r="AS611">
        <v>0.0005996702915854941</v>
      </c>
      <c r="AT611">
        <v>79.57190489218569</v>
      </c>
      <c r="AU611">
        <v>0</v>
      </c>
      <c r="AV611">
        <v>0</v>
      </c>
      <c r="AW611">
        <f>IF(AU611*$H$13&gt;=AY611,1.0,(AY611/(AY611-AU611*$H$13)))</f>
        <v>0</v>
      </c>
      <c r="AX611">
        <f>(AW611-1)*100</f>
        <v>0</v>
      </c>
      <c r="AY611">
        <f>MAX(0,($B$13+$C$13*BX611)/(1+$D$13*BX611)*BQ611/(BS611+273)*$E$13)</f>
        <v>0</v>
      </c>
      <c r="AZ611">
        <f>$B$11*BY611+$C$11*BZ611+$F$11*CK611*(1-CN611)</f>
        <v>0</v>
      </c>
      <c r="BA611">
        <f>AZ611*BB611</f>
        <v>0</v>
      </c>
      <c r="BB611">
        <f>($B$11*$D$9+$C$11*$D$9+$F$11*((CX611+CP611)/MAX(CX611+CP611+CY611, 0.1)*$I$9+CY611/MAX(CX611+CP611+CY611, 0.1)*$J$9))/($B$11+$C$11+$F$11)</f>
        <v>0</v>
      </c>
      <c r="BC611">
        <f>($B$11*$K$9+$C$11*$K$9+$F$11*((CX611+CP611)/MAX(CX611+CP611+CY611, 0.1)*$P$9+CY611/MAX(CX611+CP611+CY611, 0.1)*$Q$9))/($B$11+$C$11+$F$11)</f>
        <v>0</v>
      </c>
      <c r="BD611">
        <v>6</v>
      </c>
      <c r="BE611">
        <v>0.5</v>
      </c>
      <c r="BF611" t="s">
        <v>361</v>
      </c>
      <c r="BG611">
        <v>2</v>
      </c>
      <c r="BH611" t="b">
        <v>1</v>
      </c>
      <c r="BI611">
        <v>1728496351.314285</v>
      </c>
      <c r="BJ611">
        <v>1404.325</v>
      </c>
      <c r="BK611">
        <v>1441.266428571429</v>
      </c>
      <c r="BL611">
        <v>16.50304642857143</v>
      </c>
      <c r="BM611">
        <v>15.61062142857143</v>
      </c>
      <c r="BN611">
        <v>1416.008928571429</v>
      </c>
      <c r="BO611">
        <v>16.593325</v>
      </c>
      <c r="BP611">
        <v>600.0199999999999</v>
      </c>
      <c r="BQ611">
        <v>97.54280714285711</v>
      </c>
      <c r="BR611">
        <v>0.1000353178571429</v>
      </c>
      <c r="BS611">
        <v>25.19291071428571</v>
      </c>
      <c r="BT611">
        <v>25.07894642857142</v>
      </c>
      <c r="BU611">
        <v>999.9000000000002</v>
      </c>
      <c r="BV611">
        <v>0</v>
      </c>
      <c r="BW611">
        <v>0</v>
      </c>
      <c r="BX611">
        <v>9995.712142857143</v>
      </c>
      <c r="BY611">
        <v>0</v>
      </c>
      <c r="BZ611">
        <v>101.2149642857143</v>
      </c>
      <c r="CA611">
        <v>-36.94101428571429</v>
      </c>
      <c r="CB611">
        <v>1427.890714285714</v>
      </c>
      <c r="CC611">
        <v>1464.120714285714</v>
      </c>
      <c r="CD611">
        <v>0.8924262500000001</v>
      </c>
      <c r="CE611">
        <v>1441.266428571429</v>
      </c>
      <c r="CF611">
        <v>15.61062142857143</v>
      </c>
      <c r="CG611">
        <v>1.609754285714286</v>
      </c>
      <c r="CH611">
        <v>1.522704285714286</v>
      </c>
      <c r="CI611">
        <v>14.05248571428571</v>
      </c>
      <c r="CJ611">
        <v>13.19806785714286</v>
      </c>
      <c r="CK611">
        <v>1600.0025</v>
      </c>
      <c r="CL611">
        <v>0.6919940714285716</v>
      </c>
      <c r="CM611">
        <v>0.3080059285714287</v>
      </c>
      <c r="CN611">
        <v>0</v>
      </c>
      <c r="CO611">
        <v>2.158125000000001</v>
      </c>
      <c r="CP611">
        <v>0</v>
      </c>
      <c r="CQ611">
        <v>8896.91</v>
      </c>
      <c r="CR611">
        <v>13790.17142857143</v>
      </c>
      <c r="CS611">
        <v>37.562</v>
      </c>
      <c r="CT611">
        <v>38.78321428571428</v>
      </c>
      <c r="CU611">
        <v>38.125</v>
      </c>
      <c r="CV611">
        <v>37.1915</v>
      </c>
      <c r="CW611">
        <v>36.937</v>
      </c>
      <c r="CX611">
        <v>1107.1925</v>
      </c>
      <c r="CY611">
        <v>492.8099999999999</v>
      </c>
      <c r="CZ611">
        <v>0</v>
      </c>
      <c r="DA611">
        <v>1728496415.8</v>
      </c>
      <c r="DB611">
        <v>0</v>
      </c>
      <c r="DC611">
        <v>1728490956.5</v>
      </c>
      <c r="DD611" t="s">
        <v>362</v>
      </c>
      <c r="DE611">
        <v>1728490952.5</v>
      </c>
      <c r="DF611">
        <v>1728490956.5</v>
      </c>
      <c r="DG611">
        <v>1</v>
      </c>
      <c r="DH611">
        <v>-0.065</v>
      </c>
      <c r="DI611">
        <v>-0.008</v>
      </c>
      <c r="DJ611">
        <v>-3.246</v>
      </c>
      <c r="DK611">
        <v>-0.091</v>
      </c>
      <c r="DL611">
        <v>52</v>
      </c>
      <c r="DM611">
        <v>15</v>
      </c>
      <c r="DN611">
        <v>0.25</v>
      </c>
      <c r="DO611">
        <v>0.13</v>
      </c>
      <c r="DP611">
        <v>-36.95500975609756</v>
      </c>
      <c r="DQ611">
        <v>0.2437045296166493</v>
      </c>
      <c r="DR611">
        <v>0.1472351674667596</v>
      </c>
      <c r="DS611">
        <v>0</v>
      </c>
      <c r="DT611">
        <v>0.9023184878048779</v>
      </c>
      <c r="DU611">
        <v>-0.1005231637630682</v>
      </c>
      <c r="DV611">
        <v>0.02380771304320119</v>
      </c>
      <c r="DW611">
        <v>0</v>
      </c>
      <c r="DX611">
        <v>0</v>
      </c>
      <c r="DY611">
        <v>2</v>
      </c>
      <c r="DZ611" t="s">
        <v>386</v>
      </c>
      <c r="EA611">
        <v>3.22966</v>
      </c>
      <c r="EB611">
        <v>2.70434</v>
      </c>
      <c r="EC611">
        <v>0.232447</v>
      </c>
      <c r="ED611">
        <v>0.235462</v>
      </c>
      <c r="EE611">
        <v>0.0855075</v>
      </c>
      <c r="EF611">
        <v>0.0821815</v>
      </c>
      <c r="EG611">
        <v>25132.8</v>
      </c>
      <c r="EH611">
        <v>24366.9</v>
      </c>
      <c r="EI611">
        <v>31369.7</v>
      </c>
      <c r="EJ611">
        <v>30227.3</v>
      </c>
      <c r="EK611">
        <v>38432.4</v>
      </c>
      <c r="EL611">
        <v>36689.4</v>
      </c>
      <c r="EM611">
        <v>43966.7</v>
      </c>
      <c r="EN611">
        <v>42208.6</v>
      </c>
      <c r="EO611">
        <v>2.10193</v>
      </c>
      <c r="EP611">
        <v>1.82493</v>
      </c>
      <c r="EQ611">
        <v>0.0164807</v>
      </c>
      <c r="ER611">
        <v>0</v>
      </c>
      <c r="ES611">
        <v>24.8341</v>
      </c>
      <c r="ET611">
        <v>999.9</v>
      </c>
      <c r="EU611">
        <v>70.09999999999999</v>
      </c>
      <c r="EV611">
        <v>27.1</v>
      </c>
      <c r="EW611">
        <v>25.8714</v>
      </c>
      <c r="EX611">
        <v>60.82</v>
      </c>
      <c r="EY611">
        <v>24.379</v>
      </c>
      <c r="EZ611">
        <v>1</v>
      </c>
      <c r="FA611">
        <v>0.112132</v>
      </c>
      <c r="FB611">
        <v>3.38278</v>
      </c>
      <c r="FC611">
        <v>20.1659</v>
      </c>
      <c r="FD611">
        <v>5.21699</v>
      </c>
      <c r="FE611">
        <v>11.998</v>
      </c>
      <c r="FF611">
        <v>4.96385</v>
      </c>
      <c r="FG611">
        <v>3.2955</v>
      </c>
      <c r="FH611">
        <v>9999</v>
      </c>
      <c r="FI611">
        <v>9999</v>
      </c>
      <c r="FJ611">
        <v>9999</v>
      </c>
      <c r="FK611">
        <v>149.5</v>
      </c>
      <c r="FL611">
        <v>4.97095</v>
      </c>
      <c r="FM611">
        <v>1.8677</v>
      </c>
      <c r="FN611">
        <v>1.85913</v>
      </c>
      <c r="FO611">
        <v>1.86523</v>
      </c>
      <c r="FP611">
        <v>1.8631</v>
      </c>
      <c r="FQ611">
        <v>1.86447</v>
      </c>
      <c r="FR611">
        <v>1.85991</v>
      </c>
      <c r="FS611">
        <v>1.86402</v>
      </c>
      <c r="FT611">
        <v>0</v>
      </c>
      <c r="FU611">
        <v>0</v>
      </c>
      <c r="FV611">
        <v>0</v>
      </c>
      <c r="FW611">
        <v>0</v>
      </c>
      <c r="FX611" t="s">
        <v>364</v>
      </c>
      <c r="FY611" t="s">
        <v>365</v>
      </c>
      <c r="FZ611" t="s">
        <v>366</v>
      </c>
      <c r="GA611" t="s">
        <v>366</v>
      </c>
      <c r="GB611" t="s">
        <v>366</v>
      </c>
      <c r="GC611" t="s">
        <v>366</v>
      </c>
      <c r="GD611">
        <v>0</v>
      </c>
      <c r="GE611">
        <v>100</v>
      </c>
      <c r="GF611">
        <v>100</v>
      </c>
      <c r="GG611">
        <v>-11.78</v>
      </c>
      <c r="GH611">
        <v>-0.0902</v>
      </c>
      <c r="GI611">
        <v>-2.868309889394353</v>
      </c>
      <c r="GJ611">
        <v>-0.006773961979547998</v>
      </c>
      <c r="GK611">
        <v>-8.296070481250098E-08</v>
      </c>
      <c r="GL611">
        <v>3.322967193956903E-10</v>
      </c>
      <c r="GM611">
        <v>-0.07871069313407227</v>
      </c>
      <c r="GN611">
        <v>-0.00208336341840114</v>
      </c>
      <c r="GO611">
        <v>8.801746095907445E-05</v>
      </c>
      <c r="GP611">
        <v>-2.677693255255651E-07</v>
      </c>
      <c r="GQ611">
        <v>3</v>
      </c>
      <c r="GR611">
        <v>2052</v>
      </c>
      <c r="GS611">
        <v>2</v>
      </c>
      <c r="GT611">
        <v>18</v>
      </c>
      <c r="GU611">
        <v>90.09999999999999</v>
      </c>
      <c r="GV611">
        <v>90</v>
      </c>
      <c r="GW611">
        <v>3.08594</v>
      </c>
      <c r="GX611">
        <v>2.37549</v>
      </c>
      <c r="GY611">
        <v>1.44897</v>
      </c>
      <c r="GZ611">
        <v>2.32178</v>
      </c>
      <c r="HA611">
        <v>1.55151</v>
      </c>
      <c r="HB611">
        <v>2.34009</v>
      </c>
      <c r="HC611">
        <v>33.2663</v>
      </c>
      <c r="HD611">
        <v>14.0883</v>
      </c>
      <c r="HE611">
        <v>18</v>
      </c>
      <c r="HF611">
        <v>597.002</v>
      </c>
      <c r="HG611">
        <v>422.094</v>
      </c>
      <c r="HH611">
        <v>20.5744</v>
      </c>
      <c r="HI611">
        <v>28.3285</v>
      </c>
      <c r="HJ611">
        <v>30.0012</v>
      </c>
      <c r="HK611">
        <v>28.2751</v>
      </c>
      <c r="HL611">
        <v>28.2081</v>
      </c>
      <c r="HM611">
        <v>61.7839</v>
      </c>
      <c r="HN611">
        <v>47.1379</v>
      </c>
      <c r="HO611">
        <v>0</v>
      </c>
      <c r="HP611">
        <v>20.5197</v>
      </c>
      <c r="HQ611">
        <v>1474.34</v>
      </c>
      <c r="HR611">
        <v>15.5382</v>
      </c>
      <c r="HS611">
        <v>99.5543</v>
      </c>
      <c r="HT611">
        <v>100.858</v>
      </c>
    </row>
    <row r="612" spans="1:228">
      <c r="A612">
        <v>596</v>
      </c>
      <c r="B612">
        <v>1728496364.1</v>
      </c>
      <c r="C612">
        <v>5426.599999904633</v>
      </c>
      <c r="D612" t="s">
        <v>1563</v>
      </c>
      <c r="E612" t="s">
        <v>1564</v>
      </c>
      <c r="F612">
        <v>5</v>
      </c>
      <c r="G612" t="s">
        <v>357</v>
      </c>
      <c r="H612" t="s">
        <v>1090</v>
      </c>
      <c r="I612" t="s">
        <v>359</v>
      </c>
      <c r="J612" t="s">
        <v>1330</v>
      </c>
      <c r="K612">
        <v>1728496356.6</v>
      </c>
      <c r="L612">
        <f>(M612)/1000</f>
        <v>0</v>
      </c>
      <c r="M612">
        <f>IF(BH612, AP612, AJ612)</f>
        <v>0</v>
      </c>
      <c r="N612">
        <f>IF(BH612, AK612, AI612)</f>
        <v>0</v>
      </c>
      <c r="O612">
        <f>BJ612 - IF(AW612&gt;1, N612*BD612*100.0/(AY612), 0)</f>
        <v>0</v>
      </c>
      <c r="P612">
        <f>((V612-L612/2)*O612-N612)/(V612+L612/2)</f>
        <v>0</v>
      </c>
      <c r="Q612">
        <f>P612*(BQ612+BR612)/1000.0</f>
        <v>0</v>
      </c>
      <c r="R612">
        <f>(BJ612 - IF(AW612&gt;1, N612*BD612*100.0/(AY612), 0))*(BQ612+BR612)/1000.0</f>
        <v>0</v>
      </c>
      <c r="S612">
        <f>2.0/((1/U612-1/T612)+SIGN(U612)*SQRT((1/U612-1/T612)*(1/U612-1/T612) + 4*BE612/((BE612+1)*(BE612+1))*(2*1/U612*1/T612-1/T612*1/T612)))</f>
        <v>0</v>
      </c>
      <c r="T612">
        <f>IF(LEFT(BF612,1)&lt;&gt;"0",IF(LEFT(BF612,1)="1",3.0,BG612),$D$5+$E$5*(BX612*BQ612/($K$5*1000))+$F$5*(BX612*BQ612/($K$5*1000))*MAX(MIN(BD612,$J$5),$I$5)*MAX(MIN(BD612,$J$5),$I$5)+$G$5*MAX(MIN(BD612,$J$5),$I$5)*(BX612*BQ612/($K$5*1000))+$H$5*(BX612*BQ612/($K$5*1000))*(BX612*BQ612/($K$5*1000)))</f>
        <v>0</v>
      </c>
      <c r="U612">
        <f>L612*(1000-(1000*0.61365*exp(17.502*Y612/(240.97+Y612))/(BQ612+BR612)+BL612)/2)/(1000*0.61365*exp(17.502*Y612/(240.97+Y612))/(BQ612+BR612)-BL612)</f>
        <v>0</v>
      </c>
      <c r="V612">
        <f>1/((BE612+1)/(S612/1.6)+1/(T612/1.37)) + BE612/((BE612+1)/(S612/1.6) + BE612/(T612/1.37))</f>
        <v>0</v>
      </c>
      <c r="W612">
        <f>(AZ612*BC612)</f>
        <v>0</v>
      </c>
      <c r="X612">
        <f>(BS612+(W612+2*0.95*5.67E-8*(((BS612+$B$7)+273)^4-(BS612+273)^4)-44100*L612)/(1.84*29.3*T612+8*0.95*5.67E-8*(BS612+273)^3))</f>
        <v>0</v>
      </c>
      <c r="Y612">
        <f>($C$7*BT612+$D$7*BU612+$E$7*X612)</f>
        <v>0</v>
      </c>
      <c r="Z612">
        <f>0.61365*exp(17.502*Y612/(240.97+Y612))</f>
        <v>0</v>
      </c>
      <c r="AA612">
        <f>(AB612/AC612*100)</f>
        <v>0</v>
      </c>
      <c r="AB612">
        <f>BL612*(BQ612+BR612)/1000</f>
        <v>0</v>
      </c>
      <c r="AC612">
        <f>0.61365*exp(17.502*BS612/(240.97+BS612))</f>
        <v>0</v>
      </c>
      <c r="AD612">
        <f>(Z612-BL612*(BQ612+BR612)/1000)</f>
        <v>0</v>
      </c>
      <c r="AE612">
        <f>(-L612*44100)</f>
        <v>0</v>
      </c>
      <c r="AF612">
        <f>2*29.3*T612*0.92*(BS612-Y612)</f>
        <v>0</v>
      </c>
      <c r="AG612">
        <f>2*0.95*5.67E-8*(((BS612+$B$7)+273)^4-(Y612+273)^4)</f>
        <v>0</v>
      </c>
      <c r="AH612">
        <f>W612+AG612+AE612+AF612</f>
        <v>0</v>
      </c>
      <c r="AI612">
        <f>BP612*AW612*(BK612-BJ612*(1000-AW612*BM612)/(1000-AW612*BL612))/(100*BD612)</f>
        <v>0</v>
      </c>
      <c r="AJ612">
        <f>1000*BP612*AW612*(BL612-BM612)/(100*BD612*(1000-AW612*BL612))</f>
        <v>0</v>
      </c>
      <c r="AK612">
        <f>(AL612 - AM612 - BQ612*1E3/(8.314*(BS612+273.15)) * AO612/BP612 * AN612) * BP612/(100*BD612) * (1000 - BM612)/1000</f>
        <v>0</v>
      </c>
      <c r="AL612">
        <v>1490.481767587953</v>
      </c>
      <c r="AM612">
        <v>1459.386727272727</v>
      </c>
      <c r="AN612">
        <v>2.51761971590077</v>
      </c>
      <c r="AO612">
        <v>66.78338051299083</v>
      </c>
      <c r="AP612">
        <f>(AR612 - AQ612 + BQ612*1E3/(8.314*(BS612+273.15)) * AT612/BP612 * AS612) * BP612/(100*BD612) * 1000/(1000 - AR612)</f>
        <v>0</v>
      </c>
      <c r="AQ612">
        <v>15.56056188402944</v>
      </c>
      <c r="AR612">
        <v>16.50158787878789</v>
      </c>
      <c r="AS612">
        <v>-0.0005645815737360221</v>
      </c>
      <c r="AT612">
        <v>79.57190489218569</v>
      </c>
      <c r="AU612">
        <v>0</v>
      </c>
      <c r="AV612">
        <v>0</v>
      </c>
      <c r="AW612">
        <f>IF(AU612*$H$13&gt;=AY612,1.0,(AY612/(AY612-AU612*$H$13)))</f>
        <v>0</v>
      </c>
      <c r="AX612">
        <f>(AW612-1)*100</f>
        <v>0</v>
      </c>
      <c r="AY612">
        <f>MAX(0,($B$13+$C$13*BX612)/(1+$D$13*BX612)*BQ612/(BS612+273)*$E$13)</f>
        <v>0</v>
      </c>
      <c r="AZ612">
        <f>$B$11*BY612+$C$11*BZ612+$F$11*CK612*(1-CN612)</f>
        <v>0</v>
      </c>
      <c r="BA612">
        <f>AZ612*BB612</f>
        <v>0</v>
      </c>
      <c r="BB612">
        <f>($B$11*$D$9+$C$11*$D$9+$F$11*((CX612+CP612)/MAX(CX612+CP612+CY612, 0.1)*$I$9+CY612/MAX(CX612+CP612+CY612, 0.1)*$J$9))/($B$11+$C$11+$F$11)</f>
        <v>0</v>
      </c>
      <c r="BC612">
        <f>($B$11*$K$9+$C$11*$K$9+$F$11*((CX612+CP612)/MAX(CX612+CP612+CY612, 0.1)*$P$9+CY612/MAX(CX612+CP612+CY612, 0.1)*$Q$9))/($B$11+$C$11+$F$11)</f>
        <v>0</v>
      </c>
      <c r="BD612">
        <v>6</v>
      </c>
      <c r="BE612">
        <v>0.5</v>
      </c>
      <c r="BF612" t="s">
        <v>361</v>
      </c>
      <c r="BG612">
        <v>2</v>
      </c>
      <c r="BH612" t="b">
        <v>1</v>
      </c>
      <c r="BI612">
        <v>1728496356.6</v>
      </c>
      <c r="BJ612">
        <v>1417.699259259259</v>
      </c>
      <c r="BK612">
        <v>1454.579259259259</v>
      </c>
      <c r="BL612">
        <v>16.5159962962963</v>
      </c>
      <c r="BM612">
        <v>15.59885925925926</v>
      </c>
      <c r="BN612">
        <v>1429.45</v>
      </c>
      <c r="BO612">
        <v>16.60625925925926</v>
      </c>
      <c r="BP612">
        <v>600.0046666666667</v>
      </c>
      <c r="BQ612">
        <v>97.54256666666667</v>
      </c>
      <c r="BR612">
        <v>0.0999456037037037</v>
      </c>
      <c r="BS612">
        <v>25.19228518518519</v>
      </c>
      <c r="BT612">
        <v>25.08847037037037</v>
      </c>
      <c r="BU612">
        <v>999.9000000000001</v>
      </c>
      <c r="BV612">
        <v>0</v>
      </c>
      <c r="BW612">
        <v>0</v>
      </c>
      <c r="BX612">
        <v>10005.27777777778</v>
      </c>
      <c r="BY612">
        <v>0</v>
      </c>
      <c r="BZ612">
        <v>101.1421851851852</v>
      </c>
      <c r="CA612">
        <v>-36.88067407407408</v>
      </c>
      <c r="CB612">
        <v>1441.506666666667</v>
      </c>
      <c r="CC612">
        <v>1477.627777777778</v>
      </c>
      <c r="CD612">
        <v>0.9171285185185185</v>
      </c>
      <c r="CE612">
        <v>1454.579259259259</v>
      </c>
      <c r="CF612">
        <v>15.59885925925926</v>
      </c>
      <c r="CG612">
        <v>1.611012592592593</v>
      </c>
      <c r="CH612">
        <v>1.521553333333333</v>
      </c>
      <c r="CI612">
        <v>14.06454444444444</v>
      </c>
      <c r="CJ612">
        <v>13.18646666666667</v>
      </c>
      <c r="CK612">
        <v>1600.011481481482</v>
      </c>
      <c r="CL612">
        <v>0.6919935555555555</v>
      </c>
      <c r="CM612">
        <v>0.3080064444444445</v>
      </c>
      <c r="CN612">
        <v>0</v>
      </c>
      <c r="CO612">
        <v>2.159903703703704</v>
      </c>
      <c r="CP612">
        <v>0</v>
      </c>
      <c r="CQ612">
        <v>8900.271111111113</v>
      </c>
      <c r="CR612">
        <v>13790.24814814815</v>
      </c>
      <c r="CS612">
        <v>37.562</v>
      </c>
      <c r="CT612">
        <v>38.80511111111111</v>
      </c>
      <c r="CU612">
        <v>38.125</v>
      </c>
      <c r="CV612">
        <v>37.208</v>
      </c>
      <c r="CW612">
        <v>36.937</v>
      </c>
      <c r="CX612">
        <v>1107.197037037037</v>
      </c>
      <c r="CY612">
        <v>492.8144444444445</v>
      </c>
      <c r="CZ612">
        <v>0</v>
      </c>
      <c r="DA612">
        <v>1728496421.2</v>
      </c>
      <c r="DB612">
        <v>0</v>
      </c>
      <c r="DC612">
        <v>1728490956.5</v>
      </c>
      <c r="DD612" t="s">
        <v>362</v>
      </c>
      <c r="DE612">
        <v>1728490952.5</v>
      </c>
      <c r="DF612">
        <v>1728490956.5</v>
      </c>
      <c r="DG612">
        <v>1</v>
      </c>
      <c r="DH612">
        <v>-0.065</v>
      </c>
      <c r="DI612">
        <v>-0.008</v>
      </c>
      <c r="DJ612">
        <v>-3.246</v>
      </c>
      <c r="DK612">
        <v>-0.091</v>
      </c>
      <c r="DL612">
        <v>52</v>
      </c>
      <c r="DM612">
        <v>15</v>
      </c>
      <c r="DN612">
        <v>0.25</v>
      </c>
      <c r="DO612">
        <v>0.13</v>
      </c>
      <c r="DP612">
        <v>-36.90734146341463</v>
      </c>
      <c r="DQ612">
        <v>0.726520557491292</v>
      </c>
      <c r="DR612">
        <v>0.1720043376872347</v>
      </c>
      <c r="DS612">
        <v>0</v>
      </c>
      <c r="DT612">
        <v>0.906477</v>
      </c>
      <c r="DU612">
        <v>0.2515893867595803</v>
      </c>
      <c r="DV612">
        <v>0.02767880493948481</v>
      </c>
      <c r="DW612">
        <v>0</v>
      </c>
      <c r="DX612">
        <v>0</v>
      </c>
      <c r="DY612">
        <v>2</v>
      </c>
      <c r="DZ612" t="s">
        <v>386</v>
      </c>
      <c r="EA612">
        <v>3.22962</v>
      </c>
      <c r="EB612">
        <v>2.7043</v>
      </c>
      <c r="EC612">
        <v>0.233678</v>
      </c>
      <c r="ED612">
        <v>0.236644</v>
      </c>
      <c r="EE612">
        <v>0.0854007</v>
      </c>
      <c r="EF612">
        <v>0.0819468</v>
      </c>
      <c r="EG612">
        <v>25091.9</v>
      </c>
      <c r="EH612">
        <v>24328.4</v>
      </c>
      <c r="EI612">
        <v>31369</v>
      </c>
      <c r="EJ612">
        <v>30226.4</v>
      </c>
      <c r="EK612">
        <v>38436.2</v>
      </c>
      <c r="EL612">
        <v>36698</v>
      </c>
      <c r="EM612">
        <v>43965.9</v>
      </c>
      <c r="EN612">
        <v>42207.6</v>
      </c>
      <c r="EO612">
        <v>2.10193</v>
      </c>
      <c r="EP612">
        <v>1.82475</v>
      </c>
      <c r="EQ612">
        <v>0.0143126</v>
      </c>
      <c r="ER612">
        <v>0</v>
      </c>
      <c r="ES612">
        <v>24.8461</v>
      </c>
      <c r="ET612">
        <v>999.9</v>
      </c>
      <c r="EU612">
        <v>70.09999999999999</v>
      </c>
      <c r="EV612">
        <v>27.1</v>
      </c>
      <c r="EW612">
        <v>25.8724</v>
      </c>
      <c r="EX612">
        <v>60.74</v>
      </c>
      <c r="EY612">
        <v>24.1386</v>
      </c>
      <c r="EZ612">
        <v>1</v>
      </c>
      <c r="FA612">
        <v>0.113427</v>
      </c>
      <c r="FB612">
        <v>3.53675</v>
      </c>
      <c r="FC612">
        <v>20.1624</v>
      </c>
      <c r="FD612">
        <v>5.21804</v>
      </c>
      <c r="FE612">
        <v>11.998</v>
      </c>
      <c r="FF612">
        <v>4.9639</v>
      </c>
      <c r="FG612">
        <v>3.29565</v>
      </c>
      <c r="FH612">
        <v>9999</v>
      </c>
      <c r="FI612">
        <v>9999</v>
      </c>
      <c r="FJ612">
        <v>9999</v>
      </c>
      <c r="FK612">
        <v>149.5</v>
      </c>
      <c r="FL612">
        <v>4.97095</v>
      </c>
      <c r="FM612">
        <v>1.86771</v>
      </c>
      <c r="FN612">
        <v>1.85913</v>
      </c>
      <c r="FO612">
        <v>1.86523</v>
      </c>
      <c r="FP612">
        <v>1.8631</v>
      </c>
      <c r="FQ612">
        <v>1.86447</v>
      </c>
      <c r="FR612">
        <v>1.85993</v>
      </c>
      <c r="FS612">
        <v>1.86401</v>
      </c>
      <c r="FT612">
        <v>0</v>
      </c>
      <c r="FU612">
        <v>0</v>
      </c>
      <c r="FV612">
        <v>0</v>
      </c>
      <c r="FW612">
        <v>0</v>
      </c>
      <c r="FX612" t="s">
        <v>364</v>
      </c>
      <c r="FY612" t="s">
        <v>365</v>
      </c>
      <c r="FZ612" t="s">
        <v>366</v>
      </c>
      <c r="GA612" t="s">
        <v>366</v>
      </c>
      <c r="GB612" t="s">
        <v>366</v>
      </c>
      <c r="GC612" t="s">
        <v>366</v>
      </c>
      <c r="GD612">
        <v>0</v>
      </c>
      <c r="GE612">
        <v>100</v>
      </c>
      <c r="GF612">
        <v>100</v>
      </c>
      <c r="GG612">
        <v>-11.85</v>
      </c>
      <c r="GH612">
        <v>-0.09030000000000001</v>
      </c>
      <c r="GI612">
        <v>-2.868309889394353</v>
      </c>
      <c r="GJ612">
        <v>-0.006773961979547998</v>
      </c>
      <c r="GK612">
        <v>-8.296070481250098E-08</v>
      </c>
      <c r="GL612">
        <v>3.322967193956903E-10</v>
      </c>
      <c r="GM612">
        <v>-0.07871069313407227</v>
      </c>
      <c r="GN612">
        <v>-0.00208336341840114</v>
      </c>
      <c r="GO612">
        <v>8.801746095907445E-05</v>
      </c>
      <c r="GP612">
        <v>-2.677693255255651E-07</v>
      </c>
      <c r="GQ612">
        <v>3</v>
      </c>
      <c r="GR612">
        <v>2052</v>
      </c>
      <c r="GS612">
        <v>2</v>
      </c>
      <c r="GT612">
        <v>18</v>
      </c>
      <c r="GU612">
        <v>90.2</v>
      </c>
      <c r="GV612">
        <v>90.09999999999999</v>
      </c>
      <c r="GW612">
        <v>3.10547</v>
      </c>
      <c r="GX612">
        <v>2.37427</v>
      </c>
      <c r="GY612">
        <v>1.44897</v>
      </c>
      <c r="GZ612">
        <v>2.32178</v>
      </c>
      <c r="HA612">
        <v>1.55151</v>
      </c>
      <c r="HB612">
        <v>2.28882</v>
      </c>
      <c r="HC612">
        <v>33.2887</v>
      </c>
      <c r="HD612">
        <v>14.0883</v>
      </c>
      <c r="HE612">
        <v>18</v>
      </c>
      <c r="HF612">
        <v>597.073</v>
      </c>
      <c r="HG612">
        <v>422.043</v>
      </c>
      <c r="HH612">
        <v>20.4824</v>
      </c>
      <c r="HI612">
        <v>28.3362</v>
      </c>
      <c r="HJ612">
        <v>30.0013</v>
      </c>
      <c r="HK612">
        <v>28.2822</v>
      </c>
      <c r="HL612">
        <v>28.2153</v>
      </c>
      <c r="HM612">
        <v>62.2464</v>
      </c>
      <c r="HN612">
        <v>47.1379</v>
      </c>
      <c r="HO612">
        <v>0</v>
      </c>
      <c r="HP612">
        <v>20.4198</v>
      </c>
      <c r="HQ612">
        <v>1489.37</v>
      </c>
      <c r="HR612">
        <v>15.5388</v>
      </c>
      <c r="HS612">
        <v>99.55249999999999</v>
      </c>
      <c r="HT612">
        <v>100.856</v>
      </c>
    </row>
    <row r="613" spans="1:228">
      <c r="A613">
        <v>597</v>
      </c>
      <c r="B613">
        <v>1728496369.1</v>
      </c>
      <c r="C613">
        <v>5431.599999904633</v>
      </c>
      <c r="D613" t="s">
        <v>1565</v>
      </c>
      <c r="E613" t="s">
        <v>1566</v>
      </c>
      <c r="F613">
        <v>5</v>
      </c>
      <c r="G613" t="s">
        <v>357</v>
      </c>
      <c r="H613" t="s">
        <v>1090</v>
      </c>
      <c r="I613" t="s">
        <v>359</v>
      </c>
      <c r="J613" t="s">
        <v>1330</v>
      </c>
      <c r="K613">
        <v>1728496361.314285</v>
      </c>
      <c r="L613">
        <f>(M613)/1000</f>
        <v>0</v>
      </c>
      <c r="M613">
        <f>IF(BH613, AP613, AJ613)</f>
        <v>0</v>
      </c>
      <c r="N613">
        <f>IF(BH613, AK613, AI613)</f>
        <v>0</v>
      </c>
      <c r="O613">
        <f>BJ613 - IF(AW613&gt;1, N613*BD613*100.0/(AY613), 0)</f>
        <v>0</v>
      </c>
      <c r="P613">
        <f>((V613-L613/2)*O613-N613)/(V613+L613/2)</f>
        <v>0</v>
      </c>
      <c r="Q613">
        <f>P613*(BQ613+BR613)/1000.0</f>
        <v>0</v>
      </c>
      <c r="R613">
        <f>(BJ613 - IF(AW613&gt;1, N613*BD613*100.0/(AY613), 0))*(BQ613+BR613)/1000.0</f>
        <v>0</v>
      </c>
      <c r="S613">
        <f>2.0/((1/U613-1/T613)+SIGN(U613)*SQRT((1/U613-1/T613)*(1/U613-1/T613) + 4*BE613/((BE613+1)*(BE613+1))*(2*1/U613*1/T613-1/T613*1/T613)))</f>
        <v>0</v>
      </c>
      <c r="T613">
        <f>IF(LEFT(BF613,1)&lt;&gt;"0",IF(LEFT(BF613,1)="1",3.0,BG613),$D$5+$E$5*(BX613*BQ613/($K$5*1000))+$F$5*(BX613*BQ613/($K$5*1000))*MAX(MIN(BD613,$J$5),$I$5)*MAX(MIN(BD613,$J$5),$I$5)+$G$5*MAX(MIN(BD613,$J$5),$I$5)*(BX613*BQ613/($K$5*1000))+$H$5*(BX613*BQ613/($K$5*1000))*(BX613*BQ613/($K$5*1000)))</f>
        <v>0</v>
      </c>
      <c r="U613">
        <f>L613*(1000-(1000*0.61365*exp(17.502*Y613/(240.97+Y613))/(BQ613+BR613)+BL613)/2)/(1000*0.61365*exp(17.502*Y613/(240.97+Y613))/(BQ613+BR613)-BL613)</f>
        <v>0</v>
      </c>
      <c r="V613">
        <f>1/((BE613+1)/(S613/1.6)+1/(T613/1.37)) + BE613/((BE613+1)/(S613/1.6) + BE613/(T613/1.37))</f>
        <v>0</v>
      </c>
      <c r="W613">
        <f>(AZ613*BC613)</f>
        <v>0</v>
      </c>
      <c r="X613">
        <f>(BS613+(W613+2*0.95*5.67E-8*(((BS613+$B$7)+273)^4-(BS613+273)^4)-44100*L613)/(1.84*29.3*T613+8*0.95*5.67E-8*(BS613+273)^3))</f>
        <v>0</v>
      </c>
      <c r="Y613">
        <f>($C$7*BT613+$D$7*BU613+$E$7*X613)</f>
        <v>0</v>
      </c>
      <c r="Z613">
        <f>0.61365*exp(17.502*Y613/(240.97+Y613))</f>
        <v>0</v>
      </c>
      <c r="AA613">
        <f>(AB613/AC613*100)</f>
        <v>0</v>
      </c>
      <c r="AB613">
        <f>BL613*(BQ613+BR613)/1000</f>
        <v>0</v>
      </c>
      <c r="AC613">
        <f>0.61365*exp(17.502*BS613/(240.97+BS613))</f>
        <v>0</v>
      </c>
      <c r="AD613">
        <f>(Z613-BL613*(BQ613+BR613)/1000)</f>
        <v>0</v>
      </c>
      <c r="AE613">
        <f>(-L613*44100)</f>
        <v>0</v>
      </c>
      <c r="AF613">
        <f>2*29.3*T613*0.92*(BS613-Y613)</f>
        <v>0</v>
      </c>
      <c r="AG613">
        <f>2*0.95*5.67E-8*(((BS613+$B$7)+273)^4-(Y613+273)^4)</f>
        <v>0</v>
      </c>
      <c r="AH613">
        <f>W613+AG613+AE613+AF613</f>
        <v>0</v>
      </c>
      <c r="AI613">
        <f>BP613*AW613*(BK613-BJ613*(1000-AW613*BM613)/(1000-AW613*BL613))/(100*BD613)</f>
        <v>0</v>
      </c>
      <c r="AJ613">
        <f>1000*BP613*AW613*(BL613-BM613)/(100*BD613*(1000-AW613*BL613))</f>
        <v>0</v>
      </c>
      <c r="AK613">
        <f>(AL613 - AM613 - BQ613*1E3/(8.314*(BS613+273.15)) * AO613/BP613 * AN613) * BP613/(100*BD613) * (1000 - BM613)/1000</f>
        <v>0</v>
      </c>
      <c r="AL613">
        <v>1502.835281164108</v>
      </c>
      <c r="AM613">
        <v>1471.925999999999</v>
      </c>
      <c r="AN613">
        <v>2.529754599927942</v>
      </c>
      <c r="AO613">
        <v>66.78338051299083</v>
      </c>
      <c r="AP613">
        <f>(AR613 - AQ613 + BQ613*1E3/(8.314*(BS613+273.15)) * AT613/BP613 * AS613) * BP613/(100*BD613) * 1000/(1000 - AR613)</f>
        <v>0</v>
      </c>
      <c r="AQ613">
        <v>15.54528844599368</v>
      </c>
      <c r="AR613">
        <v>16.47005151515151</v>
      </c>
      <c r="AS613">
        <v>-0.006883034680765683</v>
      </c>
      <c r="AT613">
        <v>79.57190489218569</v>
      </c>
      <c r="AU613">
        <v>0</v>
      </c>
      <c r="AV613">
        <v>0</v>
      </c>
      <c r="AW613">
        <f>IF(AU613*$H$13&gt;=AY613,1.0,(AY613/(AY613-AU613*$H$13)))</f>
        <v>0</v>
      </c>
      <c r="AX613">
        <f>(AW613-1)*100</f>
        <v>0</v>
      </c>
      <c r="AY613">
        <f>MAX(0,($B$13+$C$13*BX613)/(1+$D$13*BX613)*BQ613/(BS613+273)*$E$13)</f>
        <v>0</v>
      </c>
      <c r="AZ613">
        <f>$B$11*BY613+$C$11*BZ613+$F$11*CK613*(1-CN613)</f>
        <v>0</v>
      </c>
      <c r="BA613">
        <f>AZ613*BB613</f>
        <v>0</v>
      </c>
      <c r="BB613">
        <f>($B$11*$D$9+$C$11*$D$9+$F$11*((CX613+CP613)/MAX(CX613+CP613+CY613, 0.1)*$I$9+CY613/MAX(CX613+CP613+CY613, 0.1)*$J$9))/($B$11+$C$11+$F$11)</f>
        <v>0</v>
      </c>
      <c r="BC613">
        <f>($B$11*$K$9+$C$11*$K$9+$F$11*((CX613+CP613)/MAX(CX613+CP613+CY613, 0.1)*$P$9+CY613/MAX(CX613+CP613+CY613, 0.1)*$Q$9))/($B$11+$C$11+$F$11)</f>
        <v>0</v>
      </c>
      <c r="BD613">
        <v>6</v>
      </c>
      <c r="BE613">
        <v>0.5</v>
      </c>
      <c r="BF613" t="s">
        <v>361</v>
      </c>
      <c r="BG613">
        <v>2</v>
      </c>
      <c r="BH613" t="b">
        <v>1</v>
      </c>
      <c r="BI613">
        <v>1728496361.314285</v>
      </c>
      <c r="BJ613">
        <v>1429.530357142857</v>
      </c>
      <c r="BK613">
        <v>1466.310714285715</v>
      </c>
      <c r="BL613">
        <v>16.50688214285714</v>
      </c>
      <c r="BM613">
        <v>15.577775</v>
      </c>
      <c r="BN613">
        <v>1441.340357142857</v>
      </c>
      <c r="BO613">
        <v>16.59714642857143</v>
      </c>
      <c r="BP613">
        <v>599.992</v>
      </c>
      <c r="BQ613">
        <v>97.54248928571428</v>
      </c>
      <c r="BR613">
        <v>0.1000361607142857</v>
      </c>
      <c r="BS613">
        <v>25.18808214285714</v>
      </c>
      <c r="BT613">
        <v>25.08550357142857</v>
      </c>
      <c r="BU613">
        <v>999.9000000000002</v>
      </c>
      <c r="BV613">
        <v>0</v>
      </c>
      <c r="BW613">
        <v>0</v>
      </c>
      <c r="BX613">
        <v>9994.887499999999</v>
      </c>
      <c r="BY613">
        <v>0</v>
      </c>
      <c r="BZ613">
        <v>101.0211428571428</v>
      </c>
      <c r="CA613">
        <v>-36.78075357142858</v>
      </c>
      <c r="CB613">
        <v>1453.523571428572</v>
      </c>
      <c r="CC613">
        <v>1489.512857142857</v>
      </c>
      <c r="CD613">
        <v>0.9291036785714286</v>
      </c>
      <c r="CE613">
        <v>1466.310714285715</v>
      </c>
      <c r="CF613">
        <v>15.577775</v>
      </c>
      <c r="CG613">
        <v>1.610121428571429</v>
      </c>
      <c r="CH613">
        <v>1.519494285714286</v>
      </c>
      <c r="CI613">
        <v>14.05601071428571</v>
      </c>
      <c r="CJ613">
        <v>13.165725</v>
      </c>
      <c r="CK613">
        <v>1600.003928571429</v>
      </c>
      <c r="CL613">
        <v>0.6919908571428571</v>
      </c>
      <c r="CM613">
        <v>0.3080091428571429</v>
      </c>
      <c r="CN613">
        <v>0</v>
      </c>
      <c r="CO613">
        <v>2.166196428571429</v>
      </c>
      <c r="CP613">
        <v>0</v>
      </c>
      <c r="CQ613">
        <v>8903.113928571429</v>
      </c>
      <c r="CR613">
        <v>13790.17142857143</v>
      </c>
      <c r="CS613">
        <v>37.562</v>
      </c>
      <c r="CT613">
        <v>38.812</v>
      </c>
      <c r="CU613">
        <v>38.125</v>
      </c>
      <c r="CV613">
        <v>37.223</v>
      </c>
      <c r="CW613">
        <v>36.937</v>
      </c>
      <c r="CX613">
        <v>1107.187142857143</v>
      </c>
      <c r="CY613">
        <v>492.8167857142857</v>
      </c>
      <c r="CZ613">
        <v>0</v>
      </c>
      <c r="DA613">
        <v>1728496426</v>
      </c>
      <c r="DB613">
        <v>0</v>
      </c>
      <c r="DC613">
        <v>1728490956.5</v>
      </c>
      <c r="DD613" t="s">
        <v>362</v>
      </c>
      <c r="DE613">
        <v>1728490952.5</v>
      </c>
      <c r="DF613">
        <v>1728490956.5</v>
      </c>
      <c r="DG613">
        <v>1</v>
      </c>
      <c r="DH613">
        <v>-0.065</v>
      </c>
      <c r="DI613">
        <v>-0.008</v>
      </c>
      <c r="DJ613">
        <v>-3.246</v>
      </c>
      <c r="DK613">
        <v>-0.091</v>
      </c>
      <c r="DL613">
        <v>52</v>
      </c>
      <c r="DM613">
        <v>15</v>
      </c>
      <c r="DN613">
        <v>0.25</v>
      </c>
      <c r="DO613">
        <v>0.13</v>
      </c>
      <c r="DP613">
        <v>-36.85289268292683</v>
      </c>
      <c r="DQ613">
        <v>1.862395818815319</v>
      </c>
      <c r="DR613">
        <v>0.2228304861463449</v>
      </c>
      <c r="DS613">
        <v>0</v>
      </c>
      <c r="DT613">
        <v>0.9185000487804877</v>
      </c>
      <c r="DU613">
        <v>0.2273516445993028</v>
      </c>
      <c r="DV613">
        <v>0.02666763061434192</v>
      </c>
      <c r="DW613">
        <v>0</v>
      </c>
      <c r="DX613">
        <v>0</v>
      </c>
      <c r="DY613">
        <v>2</v>
      </c>
      <c r="DZ613" t="s">
        <v>386</v>
      </c>
      <c r="EA613">
        <v>3.22972</v>
      </c>
      <c r="EB613">
        <v>2.70426</v>
      </c>
      <c r="EC613">
        <v>0.234898</v>
      </c>
      <c r="ED613">
        <v>0.237901</v>
      </c>
      <c r="EE613">
        <v>0.0852873</v>
      </c>
      <c r="EF613">
        <v>0.0819742</v>
      </c>
      <c r="EG613">
        <v>25051.4</v>
      </c>
      <c r="EH613">
        <v>24287.9</v>
      </c>
      <c r="EI613">
        <v>31368.4</v>
      </c>
      <c r="EJ613">
        <v>30225.8</v>
      </c>
      <c r="EK613">
        <v>38440.4</v>
      </c>
      <c r="EL613">
        <v>36696.2</v>
      </c>
      <c r="EM613">
        <v>43965.2</v>
      </c>
      <c r="EN613">
        <v>42206.7</v>
      </c>
      <c r="EO613">
        <v>2.1018</v>
      </c>
      <c r="EP613">
        <v>1.82448</v>
      </c>
      <c r="EQ613">
        <v>0.0128895</v>
      </c>
      <c r="ER613">
        <v>0</v>
      </c>
      <c r="ES613">
        <v>24.8566</v>
      </c>
      <c r="ET613">
        <v>999.9</v>
      </c>
      <c r="EU613">
        <v>70.09999999999999</v>
      </c>
      <c r="EV613">
        <v>27.1</v>
      </c>
      <c r="EW613">
        <v>25.8718</v>
      </c>
      <c r="EX613">
        <v>61.02</v>
      </c>
      <c r="EY613">
        <v>24.0986</v>
      </c>
      <c r="EZ613">
        <v>1</v>
      </c>
      <c r="FA613">
        <v>0.114619</v>
      </c>
      <c r="FB613">
        <v>3.58242</v>
      </c>
      <c r="FC613">
        <v>20.1615</v>
      </c>
      <c r="FD613">
        <v>5.21714</v>
      </c>
      <c r="FE613">
        <v>11.998</v>
      </c>
      <c r="FF613">
        <v>4.964</v>
      </c>
      <c r="FG613">
        <v>3.29583</v>
      </c>
      <c r="FH613">
        <v>9999</v>
      </c>
      <c r="FI613">
        <v>9999</v>
      </c>
      <c r="FJ613">
        <v>9999</v>
      </c>
      <c r="FK613">
        <v>149.5</v>
      </c>
      <c r="FL613">
        <v>4.97094</v>
      </c>
      <c r="FM613">
        <v>1.86768</v>
      </c>
      <c r="FN613">
        <v>1.85913</v>
      </c>
      <c r="FO613">
        <v>1.86523</v>
      </c>
      <c r="FP613">
        <v>1.8631</v>
      </c>
      <c r="FQ613">
        <v>1.86447</v>
      </c>
      <c r="FR613">
        <v>1.85991</v>
      </c>
      <c r="FS613">
        <v>1.86401</v>
      </c>
      <c r="FT613">
        <v>0</v>
      </c>
      <c r="FU613">
        <v>0</v>
      </c>
      <c r="FV613">
        <v>0</v>
      </c>
      <c r="FW613">
        <v>0</v>
      </c>
      <c r="FX613" t="s">
        <v>364</v>
      </c>
      <c r="FY613" t="s">
        <v>365</v>
      </c>
      <c r="FZ613" t="s">
        <v>366</v>
      </c>
      <c r="GA613" t="s">
        <v>366</v>
      </c>
      <c r="GB613" t="s">
        <v>366</v>
      </c>
      <c r="GC613" t="s">
        <v>366</v>
      </c>
      <c r="GD613">
        <v>0</v>
      </c>
      <c r="GE613">
        <v>100</v>
      </c>
      <c r="GF613">
        <v>100</v>
      </c>
      <c r="GG613">
        <v>-11.9</v>
      </c>
      <c r="GH613">
        <v>-0.0902</v>
      </c>
      <c r="GI613">
        <v>-2.868309889394353</v>
      </c>
      <c r="GJ613">
        <v>-0.006773961979547998</v>
      </c>
      <c r="GK613">
        <v>-8.296070481250098E-08</v>
      </c>
      <c r="GL613">
        <v>3.322967193956903E-10</v>
      </c>
      <c r="GM613">
        <v>-0.07871069313407227</v>
      </c>
      <c r="GN613">
        <v>-0.00208336341840114</v>
      </c>
      <c r="GO613">
        <v>8.801746095907445E-05</v>
      </c>
      <c r="GP613">
        <v>-2.677693255255651E-07</v>
      </c>
      <c r="GQ613">
        <v>3</v>
      </c>
      <c r="GR613">
        <v>2052</v>
      </c>
      <c r="GS613">
        <v>2</v>
      </c>
      <c r="GT613">
        <v>18</v>
      </c>
      <c r="GU613">
        <v>90.3</v>
      </c>
      <c r="GV613">
        <v>90.2</v>
      </c>
      <c r="GW613">
        <v>3.12744</v>
      </c>
      <c r="GX613">
        <v>2.37305</v>
      </c>
      <c r="GY613">
        <v>1.44897</v>
      </c>
      <c r="GZ613">
        <v>2.32178</v>
      </c>
      <c r="HA613">
        <v>1.55151</v>
      </c>
      <c r="HB613">
        <v>2.24976</v>
      </c>
      <c r="HC613">
        <v>33.2887</v>
      </c>
      <c r="HD613">
        <v>14.0707</v>
      </c>
      <c r="HE613">
        <v>18</v>
      </c>
      <c r="HF613">
        <v>597.051</v>
      </c>
      <c r="HG613">
        <v>421.934</v>
      </c>
      <c r="HH613">
        <v>20.381</v>
      </c>
      <c r="HI613">
        <v>28.3441</v>
      </c>
      <c r="HJ613">
        <v>30.0012</v>
      </c>
      <c r="HK613">
        <v>28.2888</v>
      </c>
      <c r="HL613">
        <v>28.2224</v>
      </c>
      <c r="HM613">
        <v>62.6395</v>
      </c>
      <c r="HN613">
        <v>47.1379</v>
      </c>
      <c r="HO613">
        <v>0</v>
      </c>
      <c r="HP613">
        <v>20.3383</v>
      </c>
      <c r="HQ613">
        <v>1499.39</v>
      </c>
      <c r="HR613">
        <v>15.5595</v>
      </c>
      <c r="HS613">
        <v>99.5506</v>
      </c>
      <c r="HT613">
        <v>100.854</v>
      </c>
    </row>
    <row r="614" spans="1:228">
      <c r="A614">
        <v>598</v>
      </c>
      <c r="B614">
        <v>1728496660.1</v>
      </c>
      <c r="C614">
        <v>5722.599999904633</v>
      </c>
      <c r="D614" t="s">
        <v>1567</v>
      </c>
      <c r="E614" t="s">
        <v>1568</v>
      </c>
      <c r="F614">
        <v>5</v>
      </c>
      <c r="G614" t="s">
        <v>357</v>
      </c>
      <c r="H614" t="s">
        <v>1090</v>
      </c>
      <c r="I614" t="s">
        <v>359</v>
      </c>
      <c r="J614" t="s">
        <v>1569</v>
      </c>
      <c r="K614">
        <v>1728496652.099999</v>
      </c>
      <c r="L614">
        <f>(M614)/1000</f>
        <v>0</v>
      </c>
      <c r="M614">
        <f>IF(BH614, AP614, AJ614)</f>
        <v>0</v>
      </c>
      <c r="N614">
        <f>IF(BH614, AK614, AI614)</f>
        <v>0</v>
      </c>
      <c r="O614">
        <f>BJ614 - IF(AW614&gt;1, N614*BD614*100.0/(AY614), 0)</f>
        <v>0</v>
      </c>
      <c r="P614">
        <f>((V614-L614/2)*O614-N614)/(V614+L614/2)</f>
        <v>0</v>
      </c>
      <c r="Q614">
        <f>P614*(BQ614+BR614)/1000.0</f>
        <v>0</v>
      </c>
      <c r="R614">
        <f>(BJ614 - IF(AW614&gt;1, N614*BD614*100.0/(AY614), 0))*(BQ614+BR614)/1000.0</f>
        <v>0</v>
      </c>
      <c r="S614">
        <f>2.0/((1/U614-1/T614)+SIGN(U614)*SQRT((1/U614-1/T614)*(1/U614-1/T614) + 4*BE614/((BE614+1)*(BE614+1))*(2*1/U614*1/T614-1/T614*1/T614)))</f>
        <v>0</v>
      </c>
      <c r="T614">
        <f>IF(LEFT(BF614,1)&lt;&gt;"0",IF(LEFT(BF614,1)="1",3.0,BG614),$D$5+$E$5*(BX614*BQ614/($K$5*1000))+$F$5*(BX614*BQ614/($K$5*1000))*MAX(MIN(BD614,$J$5),$I$5)*MAX(MIN(BD614,$J$5),$I$5)+$G$5*MAX(MIN(BD614,$J$5),$I$5)*(BX614*BQ614/($K$5*1000))+$H$5*(BX614*BQ614/($K$5*1000))*(BX614*BQ614/($K$5*1000)))</f>
        <v>0</v>
      </c>
      <c r="U614">
        <f>L614*(1000-(1000*0.61365*exp(17.502*Y614/(240.97+Y614))/(BQ614+BR614)+BL614)/2)/(1000*0.61365*exp(17.502*Y614/(240.97+Y614))/(BQ614+BR614)-BL614)</f>
        <v>0</v>
      </c>
      <c r="V614">
        <f>1/((BE614+1)/(S614/1.6)+1/(T614/1.37)) + BE614/((BE614+1)/(S614/1.6) + BE614/(T614/1.37))</f>
        <v>0</v>
      </c>
      <c r="W614">
        <f>(AZ614*BC614)</f>
        <v>0</v>
      </c>
      <c r="X614">
        <f>(BS614+(W614+2*0.95*5.67E-8*(((BS614+$B$7)+273)^4-(BS614+273)^4)-44100*L614)/(1.84*29.3*T614+8*0.95*5.67E-8*(BS614+273)^3))</f>
        <v>0</v>
      </c>
      <c r="Y614">
        <f>($C$7*BT614+$D$7*BU614+$E$7*X614)</f>
        <v>0</v>
      </c>
      <c r="Z614">
        <f>0.61365*exp(17.502*Y614/(240.97+Y614))</f>
        <v>0</v>
      </c>
      <c r="AA614">
        <f>(AB614/AC614*100)</f>
        <v>0</v>
      </c>
      <c r="AB614">
        <f>BL614*(BQ614+BR614)/1000</f>
        <v>0</v>
      </c>
      <c r="AC614">
        <f>0.61365*exp(17.502*BS614/(240.97+BS614))</f>
        <v>0</v>
      </c>
      <c r="AD614">
        <f>(Z614-BL614*(BQ614+BR614)/1000)</f>
        <v>0</v>
      </c>
      <c r="AE614">
        <f>(-L614*44100)</f>
        <v>0</v>
      </c>
      <c r="AF614">
        <f>2*29.3*T614*0.92*(BS614-Y614)</f>
        <v>0</v>
      </c>
      <c r="AG614">
        <f>2*0.95*5.67E-8*(((BS614+$B$7)+273)^4-(Y614+273)^4)</f>
        <v>0</v>
      </c>
      <c r="AH614">
        <f>W614+AG614+AE614+AF614</f>
        <v>0</v>
      </c>
      <c r="AI614">
        <f>BP614*AW614*(BK614-BJ614*(1000-AW614*BM614)/(1000-AW614*BL614))/(100*BD614)</f>
        <v>0</v>
      </c>
      <c r="AJ614">
        <f>1000*BP614*AW614*(BL614-BM614)/(100*BD614*(1000-AW614*BL614))</f>
        <v>0</v>
      </c>
      <c r="AK614">
        <f>(AL614 - AM614 - BQ614*1E3/(8.314*(BS614+273.15)) * AO614/BP614 * AN614) * BP614/(100*BD614) * (1000 - BM614)/1000</f>
        <v>0</v>
      </c>
      <c r="AL614">
        <v>25.21116436155208</v>
      </c>
      <c r="AM614">
        <v>27.06791757575758</v>
      </c>
      <c r="AN614">
        <v>-7.309856376341855E-05</v>
      </c>
      <c r="AO614">
        <v>66.77297276244596</v>
      </c>
      <c r="AP614">
        <f>(AR614 - AQ614 + BQ614*1E3/(8.314*(BS614+273.15)) * AT614/BP614 * AS614) * BP614/(100*BD614) * 1000/(1000 - AR614)</f>
        <v>0</v>
      </c>
      <c r="AQ614">
        <v>9.935637996511307</v>
      </c>
      <c r="AR614">
        <v>16.90692848484848</v>
      </c>
      <c r="AS614">
        <v>-0.002769925898917416</v>
      </c>
      <c r="AT614">
        <v>79.96077634559281</v>
      </c>
      <c r="AU614">
        <v>0</v>
      </c>
      <c r="AV614">
        <v>0</v>
      </c>
      <c r="AW614">
        <f>IF(AU614*$H$13&gt;=AY614,1.0,(AY614/(AY614-AU614*$H$13)))</f>
        <v>0</v>
      </c>
      <c r="AX614">
        <f>(AW614-1)*100</f>
        <v>0</v>
      </c>
      <c r="AY614">
        <f>MAX(0,($B$13+$C$13*BX614)/(1+$D$13*BX614)*BQ614/(BS614+273)*$E$13)</f>
        <v>0</v>
      </c>
      <c r="AZ614">
        <f>$B$11*BY614+$C$11*BZ614+$F$11*CK614*(1-CN614)</f>
        <v>0</v>
      </c>
      <c r="BA614">
        <f>AZ614*BB614</f>
        <v>0</v>
      </c>
      <c r="BB614">
        <f>($B$11*$D$9+$C$11*$D$9+$F$11*((CX614+CP614)/MAX(CX614+CP614+CY614, 0.1)*$I$9+CY614/MAX(CX614+CP614+CY614, 0.1)*$J$9))/($B$11+$C$11+$F$11)</f>
        <v>0</v>
      </c>
      <c r="BC614">
        <f>($B$11*$K$9+$C$11*$K$9+$F$11*((CX614+CP614)/MAX(CX614+CP614+CY614, 0.1)*$P$9+CY614/MAX(CX614+CP614+CY614, 0.1)*$Q$9))/($B$11+$C$11+$F$11)</f>
        <v>0</v>
      </c>
      <c r="BD614">
        <v>6</v>
      </c>
      <c r="BE614">
        <v>0.5</v>
      </c>
      <c r="BF614" t="s">
        <v>361</v>
      </c>
      <c r="BG614">
        <v>2</v>
      </c>
      <c r="BH614" t="b">
        <v>1</v>
      </c>
      <c r="BI614">
        <v>1728496652.099999</v>
      </c>
      <c r="BJ614">
        <v>26.62863225806451</v>
      </c>
      <c r="BK614">
        <v>24.97896774193548</v>
      </c>
      <c r="BL614">
        <v>16.93027096774194</v>
      </c>
      <c r="BM614">
        <v>9.954556451612905</v>
      </c>
      <c r="BN614">
        <v>29.69817419354839</v>
      </c>
      <c r="BO614">
        <v>17.02026451612903</v>
      </c>
      <c r="BP614">
        <v>599.9965806451613</v>
      </c>
      <c r="BQ614">
        <v>97.54358387096777</v>
      </c>
      <c r="BR614">
        <v>0.09993204838709678</v>
      </c>
      <c r="BS614">
        <v>25.72829677419354</v>
      </c>
      <c r="BT614">
        <v>25.06385806451613</v>
      </c>
      <c r="BU614">
        <v>999.9000000000003</v>
      </c>
      <c r="BV614">
        <v>0</v>
      </c>
      <c r="BW614">
        <v>0</v>
      </c>
      <c r="BX614">
        <v>10002.98258064516</v>
      </c>
      <c r="BY614">
        <v>0</v>
      </c>
      <c r="BZ614">
        <v>395.4539032258065</v>
      </c>
      <c r="CA614">
        <v>1.649664193548387</v>
      </c>
      <c r="CB614">
        <v>27.08722580645161</v>
      </c>
      <c r="CC614">
        <v>25.23011612903226</v>
      </c>
      <c r="CD614">
        <v>6.975719032258064</v>
      </c>
      <c r="CE614">
        <v>24.97896774193548</v>
      </c>
      <c r="CF614">
        <v>9.954556451612905</v>
      </c>
      <c r="CG614">
        <v>1.651438387096774</v>
      </c>
      <c r="CH614">
        <v>0.971002870967742</v>
      </c>
      <c r="CI614">
        <v>14.44733870967742</v>
      </c>
      <c r="CJ614">
        <v>6.488365483870968</v>
      </c>
      <c r="CK614">
        <v>1599.979032258064</v>
      </c>
      <c r="CL614">
        <v>0.6919955806451612</v>
      </c>
      <c r="CM614">
        <v>0.3080044193548387</v>
      </c>
      <c r="CN614">
        <v>0</v>
      </c>
      <c r="CO614">
        <v>2.15481935483871</v>
      </c>
      <c r="CP614">
        <v>0</v>
      </c>
      <c r="CQ614">
        <v>14191.67096774194</v>
      </c>
      <c r="CR614">
        <v>13789.98064516129</v>
      </c>
      <c r="CS614">
        <v>37.81199999999998</v>
      </c>
      <c r="CT614">
        <v>39.125</v>
      </c>
      <c r="CU614">
        <v>38.375</v>
      </c>
      <c r="CV614">
        <v>37.5</v>
      </c>
      <c r="CW614">
        <v>37.18699999999998</v>
      </c>
      <c r="CX614">
        <v>1107.178387096774</v>
      </c>
      <c r="CY614">
        <v>492.8006451612904</v>
      </c>
      <c r="CZ614">
        <v>0</v>
      </c>
      <c r="DA614">
        <v>1728496717</v>
      </c>
      <c r="DB614">
        <v>0</v>
      </c>
      <c r="DC614">
        <v>1728490956.5</v>
      </c>
      <c r="DD614" t="s">
        <v>362</v>
      </c>
      <c r="DE614">
        <v>1728490952.5</v>
      </c>
      <c r="DF614">
        <v>1728490956.5</v>
      </c>
      <c r="DG614">
        <v>1</v>
      </c>
      <c r="DH614">
        <v>-0.065</v>
      </c>
      <c r="DI614">
        <v>-0.008</v>
      </c>
      <c r="DJ614">
        <v>-3.246</v>
      </c>
      <c r="DK614">
        <v>-0.091</v>
      </c>
      <c r="DL614">
        <v>52</v>
      </c>
      <c r="DM614">
        <v>15</v>
      </c>
      <c r="DN614">
        <v>0.25</v>
      </c>
      <c r="DO614">
        <v>0.13</v>
      </c>
      <c r="DP614">
        <v>1.656115853658537</v>
      </c>
      <c r="DQ614">
        <v>-0.1522559581881523</v>
      </c>
      <c r="DR614">
        <v>0.02521475700086619</v>
      </c>
      <c r="DS614">
        <v>0</v>
      </c>
      <c r="DT614">
        <v>6.973761707317074</v>
      </c>
      <c r="DU614">
        <v>0.06151442508712718</v>
      </c>
      <c r="DV614">
        <v>0.01061690986746379</v>
      </c>
      <c r="DW614">
        <v>1</v>
      </c>
      <c r="DX614">
        <v>1</v>
      </c>
      <c r="DY614">
        <v>2</v>
      </c>
      <c r="DZ614" t="s">
        <v>363</v>
      </c>
      <c r="EA614">
        <v>3.22759</v>
      </c>
      <c r="EB614">
        <v>2.70361</v>
      </c>
      <c r="EC614">
        <v>0.00854072</v>
      </c>
      <c r="ED614">
        <v>0.00723913</v>
      </c>
      <c r="EE614">
        <v>0.08684020000000001</v>
      </c>
      <c r="EF614">
        <v>0.058499</v>
      </c>
      <c r="EG614">
        <v>32440.6</v>
      </c>
      <c r="EH614">
        <v>31610.5</v>
      </c>
      <c r="EI614">
        <v>31348.5</v>
      </c>
      <c r="EJ614">
        <v>30200.3</v>
      </c>
      <c r="EK614">
        <v>38343.8</v>
      </c>
      <c r="EL614">
        <v>37602.5</v>
      </c>
      <c r="EM614">
        <v>43936.1</v>
      </c>
      <c r="EN614">
        <v>42172.3</v>
      </c>
      <c r="EO614">
        <v>2.11475</v>
      </c>
      <c r="EP614">
        <v>1.7996</v>
      </c>
      <c r="EQ614">
        <v>0.00552088</v>
      </c>
      <c r="ER614">
        <v>0</v>
      </c>
      <c r="ES614">
        <v>24.9814</v>
      </c>
      <c r="ET614">
        <v>999.9</v>
      </c>
      <c r="EU614">
        <v>69.7</v>
      </c>
      <c r="EV614">
        <v>27.9</v>
      </c>
      <c r="EW614">
        <v>26.9581</v>
      </c>
      <c r="EX614">
        <v>61.3501</v>
      </c>
      <c r="EY614">
        <v>24.5954</v>
      </c>
      <c r="EZ614">
        <v>1</v>
      </c>
      <c r="FA614">
        <v>0.138211</v>
      </c>
      <c r="FB614">
        <v>2.55401</v>
      </c>
      <c r="FC614">
        <v>20.1797</v>
      </c>
      <c r="FD614">
        <v>5.21894</v>
      </c>
      <c r="FE614">
        <v>11.998</v>
      </c>
      <c r="FF614">
        <v>4.9628</v>
      </c>
      <c r="FG614">
        <v>3.29638</v>
      </c>
      <c r="FH614">
        <v>9999</v>
      </c>
      <c r="FI614">
        <v>9999</v>
      </c>
      <c r="FJ614">
        <v>9999</v>
      </c>
      <c r="FK614">
        <v>149.6</v>
      </c>
      <c r="FL614">
        <v>4.97093</v>
      </c>
      <c r="FM614">
        <v>1.86779</v>
      </c>
      <c r="FN614">
        <v>1.85918</v>
      </c>
      <c r="FO614">
        <v>1.86527</v>
      </c>
      <c r="FP614">
        <v>1.86311</v>
      </c>
      <c r="FQ614">
        <v>1.86449</v>
      </c>
      <c r="FR614">
        <v>1.86003</v>
      </c>
      <c r="FS614">
        <v>1.86417</v>
      </c>
      <c r="FT614">
        <v>0</v>
      </c>
      <c r="FU614">
        <v>0</v>
      </c>
      <c r="FV614">
        <v>0</v>
      </c>
      <c r="FW614">
        <v>0</v>
      </c>
      <c r="FX614" t="s">
        <v>364</v>
      </c>
      <c r="FY614" t="s">
        <v>365</v>
      </c>
      <c r="FZ614" t="s">
        <v>366</v>
      </c>
      <c r="GA614" t="s">
        <v>366</v>
      </c>
      <c r="GB614" t="s">
        <v>366</v>
      </c>
      <c r="GC614" t="s">
        <v>366</v>
      </c>
      <c r="GD614">
        <v>0</v>
      </c>
      <c r="GE614">
        <v>100</v>
      </c>
      <c r="GF614">
        <v>100</v>
      </c>
      <c r="GG614">
        <v>-3.069</v>
      </c>
      <c r="GH614">
        <v>-0.09</v>
      </c>
      <c r="GI614">
        <v>-2.868309889394353</v>
      </c>
      <c r="GJ614">
        <v>-0.006773961979547998</v>
      </c>
      <c r="GK614">
        <v>-8.296070481250098E-08</v>
      </c>
      <c r="GL614">
        <v>3.322967193956903E-10</v>
      </c>
      <c r="GM614">
        <v>-0.07871069313407227</v>
      </c>
      <c r="GN614">
        <v>-0.00208336341840114</v>
      </c>
      <c r="GO614">
        <v>8.801746095907445E-05</v>
      </c>
      <c r="GP614">
        <v>-2.677693255255651E-07</v>
      </c>
      <c r="GQ614">
        <v>3</v>
      </c>
      <c r="GR614">
        <v>2052</v>
      </c>
      <c r="GS614">
        <v>2</v>
      </c>
      <c r="GT614">
        <v>18</v>
      </c>
      <c r="GU614">
        <v>95.09999999999999</v>
      </c>
      <c r="GV614">
        <v>95.09999999999999</v>
      </c>
      <c r="GW614">
        <v>0.214844</v>
      </c>
      <c r="GX614">
        <v>2.45972</v>
      </c>
      <c r="GY614">
        <v>1.44775</v>
      </c>
      <c r="GZ614">
        <v>2.32178</v>
      </c>
      <c r="HA614">
        <v>1.55151</v>
      </c>
      <c r="HB614">
        <v>2.35596</v>
      </c>
      <c r="HC614">
        <v>34.9214</v>
      </c>
      <c r="HD614">
        <v>14.0707</v>
      </c>
      <c r="HE614">
        <v>18</v>
      </c>
      <c r="HF614">
        <v>610.085</v>
      </c>
      <c r="HG614">
        <v>410.224</v>
      </c>
      <c r="HH614">
        <v>22.1294</v>
      </c>
      <c r="HI614">
        <v>28.7061</v>
      </c>
      <c r="HJ614">
        <v>30.0006</v>
      </c>
      <c r="HK614">
        <v>28.6659</v>
      </c>
      <c r="HL614">
        <v>28.601</v>
      </c>
      <c r="HM614">
        <v>4.28808</v>
      </c>
      <c r="HN614">
        <v>65.53879999999999</v>
      </c>
      <c r="HO614">
        <v>0</v>
      </c>
      <c r="HP614">
        <v>22.0728</v>
      </c>
      <c r="HQ614">
        <v>30.0154</v>
      </c>
      <c r="HR614">
        <v>9.91352</v>
      </c>
      <c r="HS614">
        <v>99.4859</v>
      </c>
      <c r="HT614">
        <v>100.77</v>
      </c>
    </row>
    <row r="615" spans="1:228">
      <c r="A615">
        <v>599</v>
      </c>
      <c r="B615">
        <v>1728496665.1</v>
      </c>
      <c r="C615">
        <v>5727.599999904633</v>
      </c>
      <c r="D615" t="s">
        <v>1570</v>
      </c>
      <c r="E615" t="s">
        <v>1571</v>
      </c>
      <c r="F615">
        <v>5</v>
      </c>
      <c r="G615" t="s">
        <v>357</v>
      </c>
      <c r="H615" t="s">
        <v>1090</v>
      </c>
      <c r="I615" t="s">
        <v>359</v>
      </c>
      <c r="J615" t="s">
        <v>1569</v>
      </c>
      <c r="K615">
        <v>1728496657.255172</v>
      </c>
      <c r="L615">
        <f>(M615)/1000</f>
        <v>0</v>
      </c>
      <c r="M615">
        <f>IF(BH615, AP615, AJ615)</f>
        <v>0</v>
      </c>
      <c r="N615">
        <f>IF(BH615, AK615, AI615)</f>
        <v>0</v>
      </c>
      <c r="O615">
        <f>BJ615 - IF(AW615&gt;1, N615*BD615*100.0/(AY615), 0)</f>
        <v>0</v>
      </c>
      <c r="P615">
        <f>((V615-L615/2)*O615-N615)/(V615+L615/2)</f>
        <v>0</v>
      </c>
      <c r="Q615">
        <f>P615*(BQ615+BR615)/1000.0</f>
        <v>0</v>
      </c>
      <c r="R615">
        <f>(BJ615 - IF(AW615&gt;1, N615*BD615*100.0/(AY615), 0))*(BQ615+BR615)/1000.0</f>
        <v>0</v>
      </c>
      <c r="S615">
        <f>2.0/((1/U615-1/T615)+SIGN(U615)*SQRT((1/U615-1/T615)*(1/U615-1/T615) + 4*BE615/((BE615+1)*(BE615+1))*(2*1/U615*1/T615-1/T615*1/T615)))</f>
        <v>0</v>
      </c>
      <c r="T615">
        <f>IF(LEFT(BF615,1)&lt;&gt;"0",IF(LEFT(BF615,1)="1",3.0,BG615),$D$5+$E$5*(BX615*BQ615/($K$5*1000))+$F$5*(BX615*BQ615/($K$5*1000))*MAX(MIN(BD615,$J$5),$I$5)*MAX(MIN(BD615,$J$5),$I$5)+$G$5*MAX(MIN(BD615,$J$5),$I$5)*(BX615*BQ615/($K$5*1000))+$H$5*(BX615*BQ615/($K$5*1000))*(BX615*BQ615/($K$5*1000)))</f>
        <v>0</v>
      </c>
      <c r="U615">
        <f>L615*(1000-(1000*0.61365*exp(17.502*Y615/(240.97+Y615))/(BQ615+BR615)+BL615)/2)/(1000*0.61365*exp(17.502*Y615/(240.97+Y615))/(BQ615+BR615)-BL615)</f>
        <v>0</v>
      </c>
      <c r="V615">
        <f>1/((BE615+1)/(S615/1.6)+1/(T615/1.37)) + BE615/((BE615+1)/(S615/1.6) + BE615/(T615/1.37))</f>
        <v>0</v>
      </c>
      <c r="W615">
        <f>(AZ615*BC615)</f>
        <v>0</v>
      </c>
      <c r="X615">
        <f>(BS615+(W615+2*0.95*5.67E-8*(((BS615+$B$7)+273)^4-(BS615+273)^4)-44100*L615)/(1.84*29.3*T615+8*0.95*5.67E-8*(BS615+273)^3))</f>
        <v>0</v>
      </c>
      <c r="Y615">
        <f>($C$7*BT615+$D$7*BU615+$E$7*X615)</f>
        <v>0</v>
      </c>
      <c r="Z615">
        <f>0.61365*exp(17.502*Y615/(240.97+Y615))</f>
        <v>0</v>
      </c>
      <c r="AA615">
        <f>(AB615/AC615*100)</f>
        <v>0</v>
      </c>
      <c r="AB615">
        <f>BL615*(BQ615+BR615)/1000</f>
        <v>0</v>
      </c>
      <c r="AC615">
        <f>0.61365*exp(17.502*BS615/(240.97+BS615))</f>
        <v>0</v>
      </c>
      <c r="AD615">
        <f>(Z615-BL615*(BQ615+BR615)/1000)</f>
        <v>0</v>
      </c>
      <c r="AE615">
        <f>(-L615*44100)</f>
        <v>0</v>
      </c>
      <c r="AF615">
        <f>2*29.3*T615*0.92*(BS615-Y615)</f>
        <v>0</v>
      </c>
      <c r="AG615">
        <f>2*0.95*5.67E-8*(((BS615+$B$7)+273)^4-(Y615+273)^4)</f>
        <v>0</v>
      </c>
      <c r="AH615">
        <f>W615+AG615+AE615+AF615</f>
        <v>0</v>
      </c>
      <c r="AI615">
        <f>BP615*AW615*(BK615-BJ615*(1000-AW615*BM615)/(1000-AW615*BL615))/(100*BD615)</f>
        <v>0</v>
      </c>
      <c r="AJ615">
        <f>1000*BP615*AW615*(BL615-BM615)/(100*BD615*(1000-AW615*BL615))</f>
        <v>0</v>
      </c>
      <c r="AK615">
        <f>(AL615 - AM615 - BQ615*1E3/(8.314*(BS615+273.15)) * AO615/BP615 * AN615) * BP615/(100*BD615) * (1000 - BM615)/1000</f>
        <v>0</v>
      </c>
      <c r="AL615">
        <v>25.35992535235607</v>
      </c>
      <c r="AM615">
        <v>27.12602484848482</v>
      </c>
      <c r="AN615">
        <v>0.0004025013268846773</v>
      </c>
      <c r="AO615">
        <v>66.77297276244596</v>
      </c>
      <c r="AP615">
        <f>(AR615 - AQ615 + BQ615*1E3/(8.314*(BS615+273.15)) * AT615/BP615 * AS615) * BP615/(100*BD615) * 1000/(1000 - AR615)</f>
        <v>0</v>
      </c>
      <c r="AQ615">
        <v>9.939494221301382</v>
      </c>
      <c r="AR615">
        <v>16.89423818181818</v>
      </c>
      <c r="AS615">
        <v>-0.0007102801736194281</v>
      </c>
      <c r="AT615">
        <v>79.96077634559281</v>
      </c>
      <c r="AU615">
        <v>0</v>
      </c>
      <c r="AV615">
        <v>0</v>
      </c>
      <c r="AW615">
        <f>IF(AU615*$H$13&gt;=AY615,1.0,(AY615/(AY615-AU615*$H$13)))</f>
        <v>0</v>
      </c>
      <c r="AX615">
        <f>(AW615-1)*100</f>
        <v>0</v>
      </c>
      <c r="AY615">
        <f>MAX(0,($B$13+$C$13*BX615)/(1+$D$13*BX615)*BQ615/(BS615+273)*$E$13)</f>
        <v>0</v>
      </c>
      <c r="AZ615">
        <f>$B$11*BY615+$C$11*BZ615+$F$11*CK615*(1-CN615)</f>
        <v>0</v>
      </c>
      <c r="BA615">
        <f>AZ615*BB615</f>
        <v>0</v>
      </c>
      <c r="BB615">
        <f>($B$11*$D$9+$C$11*$D$9+$F$11*((CX615+CP615)/MAX(CX615+CP615+CY615, 0.1)*$I$9+CY615/MAX(CX615+CP615+CY615, 0.1)*$J$9))/($B$11+$C$11+$F$11)</f>
        <v>0</v>
      </c>
      <c r="BC615">
        <f>($B$11*$K$9+$C$11*$K$9+$F$11*((CX615+CP615)/MAX(CX615+CP615+CY615, 0.1)*$P$9+CY615/MAX(CX615+CP615+CY615, 0.1)*$Q$9))/($B$11+$C$11+$F$11)</f>
        <v>0</v>
      </c>
      <c r="BD615">
        <v>6</v>
      </c>
      <c r="BE615">
        <v>0.5</v>
      </c>
      <c r="BF615" t="s">
        <v>361</v>
      </c>
      <c r="BG615">
        <v>2</v>
      </c>
      <c r="BH615" t="b">
        <v>1</v>
      </c>
      <c r="BI615">
        <v>1728496657.255172</v>
      </c>
      <c r="BJ615">
        <v>26.62603448275862</v>
      </c>
      <c r="BK615">
        <v>25.07234827586207</v>
      </c>
      <c r="BL615">
        <v>16.91598965517241</v>
      </c>
      <c r="BM615">
        <v>9.940740000000002</v>
      </c>
      <c r="BN615">
        <v>29.69556896551724</v>
      </c>
      <c r="BO615">
        <v>17.00599310344828</v>
      </c>
      <c r="BP615">
        <v>599.9496206896551</v>
      </c>
      <c r="BQ615">
        <v>97.54352758620691</v>
      </c>
      <c r="BR615">
        <v>0.09981230689655173</v>
      </c>
      <c r="BS615">
        <v>25.72595862068965</v>
      </c>
      <c r="BT615">
        <v>25.06348620689655</v>
      </c>
      <c r="BU615">
        <v>999.9000000000002</v>
      </c>
      <c r="BV615">
        <v>0</v>
      </c>
      <c r="BW615">
        <v>0</v>
      </c>
      <c r="BX615">
        <v>10004.11517241379</v>
      </c>
      <c r="BY615">
        <v>0</v>
      </c>
      <c r="BZ615">
        <v>396.7143793103448</v>
      </c>
      <c r="CA615">
        <v>1.553683103448276</v>
      </c>
      <c r="CB615">
        <v>27.08419655172414</v>
      </c>
      <c r="CC615">
        <v>25.32409310344828</v>
      </c>
      <c r="CD615">
        <v>6.975252068965517</v>
      </c>
      <c r="CE615">
        <v>25.07234827586207</v>
      </c>
      <c r="CF615">
        <v>9.940740000000002</v>
      </c>
      <c r="CG615">
        <v>1.650045172413793</v>
      </c>
      <c r="CH615">
        <v>0.9696546551724139</v>
      </c>
      <c r="CI615">
        <v>14.43427931034482</v>
      </c>
      <c r="CJ615">
        <v>6.468213793103447</v>
      </c>
      <c r="CK615">
        <v>1599.973448275862</v>
      </c>
      <c r="CL615">
        <v>0.6919979310344828</v>
      </c>
      <c r="CM615">
        <v>0.3080020689655172</v>
      </c>
      <c r="CN615">
        <v>0</v>
      </c>
      <c r="CO615">
        <v>2.103186206896551</v>
      </c>
      <c r="CP615">
        <v>0</v>
      </c>
      <c r="CQ615">
        <v>14171.07931034482</v>
      </c>
      <c r="CR615">
        <v>13789.94137931035</v>
      </c>
      <c r="CS615">
        <v>37.81199999999999</v>
      </c>
      <c r="CT615">
        <v>39.125</v>
      </c>
      <c r="CU615">
        <v>38.38141379310344</v>
      </c>
      <c r="CV615">
        <v>37.5</v>
      </c>
      <c r="CW615">
        <v>37.18699999999999</v>
      </c>
      <c r="CX615">
        <v>1107.178275862069</v>
      </c>
      <c r="CY615">
        <v>492.7951724137931</v>
      </c>
      <c r="CZ615">
        <v>0</v>
      </c>
      <c r="DA615">
        <v>1728496721.8</v>
      </c>
      <c r="DB615">
        <v>0</v>
      </c>
      <c r="DC615">
        <v>1728490956.5</v>
      </c>
      <c r="DD615" t="s">
        <v>362</v>
      </c>
      <c r="DE615">
        <v>1728490952.5</v>
      </c>
      <c r="DF615">
        <v>1728490956.5</v>
      </c>
      <c r="DG615">
        <v>1</v>
      </c>
      <c r="DH615">
        <v>-0.065</v>
      </c>
      <c r="DI615">
        <v>-0.008</v>
      </c>
      <c r="DJ615">
        <v>-3.246</v>
      </c>
      <c r="DK615">
        <v>-0.091</v>
      </c>
      <c r="DL615">
        <v>52</v>
      </c>
      <c r="DM615">
        <v>15</v>
      </c>
      <c r="DN615">
        <v>0.25</v>
      </c>
      <c r="DO615">
        <v>0.13</v>
      </c>
      <c r="DP615">
        <v>1.626401463414634</v>
      </c>
      <c r="DQ615">
        <v>-0.4155087804878026</v>
      </c>
      <c r="DR615">
        <v>0.07680058677878532</v>
      </c>
      <c r="DS615">
        <v>0</v>
      </c>
      <c r="DT615">
        <v>6.972336097560975</v>
      </c>
      <c r="DU615">
        <v>0.00219783972126729</v>
      </c>
      <c r="DV615">
        <v>0.01181961616273496</v>
      </c>
      <c r="DW615">
        <v>1</v>
      </c>
      <c r="DX615">
        <v>1</v>
      </c>
      <c r="DY615">
        <v>2</v>
      </c>
      <c r="DZ615" t="s">
        <v>363</v>
      </c>
      <c r="EA615">
        <v>3.22783</v>
      </c>
      <c r="EB615">
        <v>2.70451</v>
      </c>
      <c r="EC615">
        <v>0.00857399</v>
      </c>
      <c r="ED615">
        <v>0.00768657</v>
      </c>
      <c r="EE615">
        <v>0.0867984</v>
      </c>
      <c r="EF615">
        <v>0.0585125</v>
      </c>
      <c r="EG615">
        <v>32439.8</v>
      </c>
      <c r="EH615">
        <v>31595.5</v>
      </c>
      <c r="EI615">
        <v>31348.8</v>
      </c>
      <c r="EJ615">
        <v>30199.6</v>
      </c>
      <c r="EK615">
        <v>38345.7</v>
      </c>
      <c r="EL615">
        <v>37601.3</v>
      </c>
      <c r="EM615">
        <v>43936.2</v>
      </c>
      <c r="EN615">
        <v>42171.6</v>
      </c>
      <c r="EO615">
        <v>2.11532</v>
      </c>
      <c r="EP615">
        <v>1.79888</v>
      </c>
      <c r="EQ615">
        <v>0.00529364</v>
      </c>
      <c r="ER615">
        <v>0</v>
      </c>
      <c r="ES615">
        <v>24.9835</v>
      </c>
      <c r="ET615">
        <v>999.9</v>
      </c>
      <c r="EU615">
        <v>69.7</v>
      </c>
      <c r="EV615">
        <v>27.9</v>
      </c>
      <c r="EW615">
        <v>26.9581</v>
      </c>
      <c r="EX615">
        <v>60.9401</v>
      </c>
      <c r="EY615">
        <v>24.6915</v>
      </c>
      <c r="EZ615">
        <v>1</v>
      </c>
      <c r="FA615">
        <v>0.138963</v>
      </c>
      <c r="FB615">
        <v>2.61432</v>
      </c>
      <c r="FC615">
        <v>20.1782</v>
      </c>
      <c r="FD615">
        <v>5.21624</v>
      </c>
      <c r="FE615">
        <v>11.998</v>
      </c>
      <c r="FF615">
        <v>4.96345</v>
      </c>
      <c r="FG615">
        <v>3.2957</v>
      </c>
      <c r="FH615">
        <v>9999</v>
      </c>
      <c r="FI615">
        <v>9999</v>
      </c>
      <c r="FJ615">
        <v>9999</v>
      </c>
      <c r="FK615">
        <v>149.6</v>
      </c>
      <c r="FL615">
        <v>4.97093</v>
      </c>
      <c r="FM615">
        <v>1.86782</v>
      </c>
      <c r="FN615">
        <v>1.85919</v>
      </c>
      <c r="FO615">
        <v>1.86525</v>
      </c>
      <c r="FP615">
        <v>1.86311</v>
      </c>
      <c r="FQ615">
        <v>1.86452</v>
      </c>
      <c r="FR615">
        <v>1.86004</v>
      </c>
      <c r="FS615">
        <v>1.86417</v>
      </c>
      <c r="FT615">
        <v>0</v>
      </c>
      <c r="FU615">
        <v>0</v>
      </c>
      <c r="FV615">
        <v>0</v>
      </c>
      <c r="FW615">
        <v>0</v>
      </c>
      <c r="FX615" t="s">
        <v>364</v>
      </c>
      <c r="FY615" t="s">
        <v>365</v>
      </c>
      <c r="FZ615" t="s">
        <v>366</v>
      </c>
      <c r="GA615" t="s">
        <v>366</v>
      </c>
      <c r="GB615" t="s">
        <v>366</v>
      </c>
      <c r="GC615" t="s">
        <v>366</v>
      </c>
      <c r="GD615">
        <v>0</v>
      </c>
      <c r="GE615">
        <v>100</v>
      </c>
      <c r="GF615">
        <v>100</v>
      </c>
      <c r="GG615">
        <v>-3.07</v>
      </c>
      <c r="GH615">
        <v>-0.09</v>
      </c>
      <c r="GI615">
        <v>-2.868309889394353</v>
      </c>
      <c r="GJ615">
        <v>-0.006773961979547998</v>
      </c>
      <c r="GK615">
        <v>-8.296070481250098E-08</v>
      </c>
      <c r="GL615">
        <v>3.322967193956903E-10</v>
      </c>
      <c r="GM615">
        <v>-0.07871069313407227</v>
      </c>
      <c r="GN615">
        <v>-0.00208336341840114</v>
      </c>
      <c r="GO615">
        <v>8.801746095907445E-05</v>
      </c>
      <c r="GP615">
        <v>-2.677693255255651E-07</v>
      </c>
      <c r="GQ615">
        <v>3</v>
      </c>
      <c r="GR615">
        <v>2052</v>
      </c>
      <c r="GS615">
        <v>2</v>
      </c>
      <c r="GT615">
        <v>18</v>
      </c>
      <c r="GU615">
        <v>95.2</v>
      </c>
      <c r="GV615">
        <v>95.09999999999999</v>
      </c>
      <c r="GW615">
        <v>0.233154</v>
      </c>
      <c r="GX615">
        <v>2.4646</v>
      </c>
      <c r="GY615">
        <v>1.44775</v>
      </c>
      <c r="GZ615">
        <v>2.32178</v>
      </c>
      <c r="HA615">
        <v>1.55151</v>
      </c>
      <c r="HB615">
        <v>2.36206</v>
      </c>
      <c r="HC615">
        <v>34.9444</v>
      </c>
      <c r="HD615">
        <v>14.062</v>
      </c>
      <c r="HE615">
        <v>18</v>
      </c>
      <c r="HF615">
        <v>610.564</v>
      </c>
      <c r="HG615">
        <v>409.86</v>
      </c>
      <c r="HH615">
        <v>22.0638</v>
      </c>
      <c r="HI615">
        <v>28.7125</v>
      </c>
      <c r="HJ615">
        <v>30.0007</v>
      </c>
      <c r="HK615">
        <v>28.6722</v>
      </c>
      <c r="HL615">
        <v>28.6084</v>
      </c>
      <c r="HM615">
        <v>4.70264</v>
      </c>
      <c r="HN615">
        <v>65.53879999999999</v>
      </c>
      <c r="HO615">
        <v>0</v>
      </c>
      <c r="HP615">
        <v>22.0037</v>
      </c>
      <c r="HQ615">
        <v>40.0369</v>
      </c>
      <c r="HR615">
        <v>9.920030000000001</v>
      </c>
      <c r="HS615">
        <v>99.48650000000001</v>
      </c>
      <c r="HT615">
        <v>100.768</v>
      </c>
    </row>
    <row r="616" spans="1:228">
      <c r="A616">
        <v>600</v>
      </c>
      <c r="B616">
        <v>1728496670.1</v>
      </c>
      <c r="C616">
        <v>5732.599999904633</v>
      </c>
      <c r="D616" t="s">
        <v>1572</v>
      </c>
      <c r="E616" t="s">
        <v>1573</v>
      </c>
      <c r="F616">
        <v>5</v>
      </c>
      <c r="G616" t="s">
        <v>357</v>
      </c>
      <c r="H616" t="s">
        <v>1090</v>
      </c>
      <c r="I616" t="s">
        <v>359</v>
      </c>
      <c r="J616" t="s">
        <v>1569</v>
      </c>
      <c r="K616">
        <v>1728496662.332142</v>
      </c>
      <c r="L616">
        <f>(M616)/1000</f>
        <v>0</v>
      </c>
      <c r="M616">
        <f>IF(BH616, AP616, AJ616)</f>
        <v>0</v>
      </c>
      <c r="N616">
        <f>IF(BH616, AK616, AI616)</f>
        <v>0</v>
      </c>
      <c r="O616">
        <f>BJ616 - IF(AW616&gt;1, N616*BD616*100.0/(AY616), 0)</f>
        <v>0</v>
      </c>
      <c r="P616">
        <f>((V616-L616/2)*O616-N616)/(V616+L616/2)</f>
        <v>0</v>
      </c>
      <c r="Q616">
        <f>P616*(BQ616+BR616)/1000.0</f>
        <v>0</v>
      </c>
      <c r="R616">
        <f>(BJ616 - IF(AW616&gt;1, N616*BD616*100.0/(AY616), 0))*(BQ616+BR616)/1000.0</f>
        <v>0</v>
      </c>
      <c r="S616">
        <f>2.0/((1/U616-1/T616)+SIGN(U616)*SQRT((1/U616-1/T616)*(1/U616-1/T616) + 4*BE616/((BE616+1)*(BE616+1))*(2*1/U616*1/T616-1/T616*1/T616)))</f>
        <v>0</v>
      </c>
      <c r="T616">
        <f>IF(LEFT(BF616,1)&lt;&gt;"0",IF(LEFT(BF616,1)="1",3.0,BG616),$D$5+$E$5*(BX616*BQ616/($K$5*1000))+$F$5*(BX616*BQ616/($K$5*1000))*MAX(MIN(BD616,$J$5),$I$5)*MAX(MIN(BD616,$J$5),$I$5)+$G$5*MAX(MIN(BD616,$J$5),$I$5)*(BX616*BQ616/($K$5*1000))+$H$5*(BX616*BQ616/($K$5*1000))*(BX616*BQ616/($K$5*1000)))</f>
        <v>0</v>
      </c>
      <c r="U616">
        <f>L616*(1000-(1000*0.61365*exp(17.502*Y616/(240.97+Y616))/(BQ616+BR616)+BL616)/2)/(1000*0.61365*exp(17.502*Y616/(240.97+Y616))/(BQ616+BR616)-BL616)</f>
        <v>0</v>
      </c>
      <c r="V616">
        <f>1/((BE616+1)/(S616/1.6)+1/(T616/1.37)) + BE616/((BE616+1)/(S616/1.6) + BE616/(T616/1.37))</f>
        <v>0</v>
      </c>
      <c r="W616">
        <f>(AZ616*BC616)</f>
        <v>0</v>
      </c>
      <c r="X616">
        <f>(BS616+(W616+2*0.95*5.67E-8*(((BS616+$B$7)+273)^4-(BS616+273)^4)-44100*L616)/(1.84*29.3*T616+8*0.95*5.67E-8*(BS616+273)^3))</f>
        <v>0</v>
      </c>
      <c r="Y616">
        <f>($C$7*BT616+$D$7*BU616+$E$7*X616)</f>
        <v>0</v>
      </c>
      <c r="Z616">
        <f>0.61365*exp(17.502*Y616/(240.97+Y616))</f>
        <v>0</v>
      </c>
      <c r="AA616">
        <f>(AB616/AC616*100)</f>
        <v>0</v>
      </c>
      <c r="AB616">
        <f>BL616*(BQ616+BR616)/1000</f>
        <v>0</v>
      </c>
      <c r="AC616">
        <f>0.61365*exp(17.502*BS616/(240.97+BS616))</f>
        <v>0</v>
      </c>
      <c r="AD616">
        <f>(Z616-BL616*(BQ616+BR616)/1000)</f>
        <v>0</v>
      </c>
      <c r="AE616">
        <f>(-L616*44100)</f>
        <v>0</v>
      </c>
      <c r="AF616">
        <f>2*29.3*T616*0.92*(BS616-Y616)</f>
        <v>0</v>
      </c>
      <c r="AG616">
        <f>2*0.95*5.67E-8*(((BS616+$B$7)+273)^4-(Y616+273)^4)</f>
        <v>0</v>
      </c>
      <c r="AH616">
        <f>W616+AG616+AE616+AF616</f>
        <v>0</v>
      </c>
      <c r="AI616">
        <f>BP616*AW616*(BK616-BJ616*(1000-AW616*BM616)/(1000-AW616*BL616))/(100*BD616)</f>
        <v>0</v>
      </c>
      <c r="AJ616">
        <f>1000*BP616*AW616*(BL616-BM616)/(100*BD616*(1000-AW616*BL616))</f>
        <v>0</v>
      </c>
      <c r="AK616">
        <f>(AL616 - AM616 - BQ616*1E3/(8.314*(BS616+273.15)) * AO616/BP616 * AN616) * BP616/(100*BD616) * (1000 - BM616)/1000</f>
        <v>0</v>
      </c>
      <c r="AL616">
        <v>30.82145247287369</v>
      </c>
      <c r="AM616">
        <v>29.51258606060606</v>
      </c>
      <c r="AN616">
        <v>0.6820484666199074</v>
      </c>
      <c r="AO616">
        <v>66.77297276244596</v>
      </c>
      <c r="AP616">
        <f>(AR616 - AQ616 + BQ616*1E3/(8.314*(BS616+273.15)) * AT616/BP616 * AS616) * BP616/(100*BD616) * 1000/(1000 - AR616)</f>
        <v>0</v>
      </c>
      <c r="AQ616">
        <v>9.942329392075051</v>
      </c>
      <c r="AR616">
        <v>16.89030242424242</v>
      </c>
      <c r="AS616">
        <v>-0.0001771220665330832</v>
      </c>
      <c r="AT616">
        <v>79.96077634559281</v>
      </c>
      <c r="AU616">
        <v>0</v>
      </c>
      <c r="AV616">
        <v>0</v>
      </c>
      <c r="AW616">
        <f>IF(AU616*$H$13&gt;=AY616,1.0,(AY616/(AY616-AU616*$H$13)))</f>
        <v>0</v>
      </c>
      <c r="AX616">
        <f>(AW616-1)*100</f>
        <v>0</v>
      </c>
      <c r="AY616">
        <f>MAX(0,($B$13+$C$13*BX616)/(1+$D$13*BX616)*BQ616/(BS616+273)*$E$13)</f>
        <v>0</v>
      </c>
      <c r="AZ616">
        <f>$B$11*BY616+$C$11*BZ616+$F$11*CK616*(1-CN616)</f>
        <v>0</v>
      </c>
      <c r="BA616">
        <f>AZ616*BB616</f>
        <v>0</v>
      </c>
      <c r="BB616">
        <f>($B$11*$D$9+$C$11*$D$9+$F$11*((CX616+CP616)/MAX(CX616+CP616+CY616, 0.1)*$I$9+CY616/MAX(CX616+CP616+CY616, 0.1)*$J$9))/($B$11+$C$11+$F$11)</f>
        <v>0</v>
      </c>
      <c r="BC616">
        <f>($B$11*$K$9+$C$11*$K$9+$F$11*((CX616+CP616)/MAX(CX616+CP616+CY616, 0.1)*$P$9+CY616/MAX(CX616+CP616+CY616, 0.1)*$Q$9))/($B$11+$C$11+$F$11)</f>
        <v>0</v>
      </c>
      <c r="BD616">
        <v>6</v>
      </c>
      <c r="BE616">
        <v>0.5</v>
      </c>
      <c r="BF616" t="s">
        <v>361</v>
      </c>
      <c r="BG616">
        <v>2</v>
      </c>
      <c r="BH616" t="b">
        <v>1</v>
      </c>
      <c r="BI616">
        <v>1728496662.332142</v>
      </c>
      <c r="BJ616">
        <v>26.97050357142857</v>
      </c>
      <c r="BK616">
        <v>26.84423928571429</v>
      </c>
      <c r="BL616">
        <v>16.90206071428571</v>
      </c>
      <c r="BM616">
        <v>9.939344285714286</v>
      </c>
      <c r="BN616">
        <v>30.04238928571429</v>
      </c>
      <c r="BO616">
        <v>16.99208214285714</v>
      </c>
      <c r="BP616">
        <v>599.9639285714286</v>
      </c>
      <c r="BQ616">
        <v>97.54312142857142</v>
      </c>
      <c r="BR616">
        <v>0.09988567857142859</v>
      </c>
      <c r="BS616">
        <v>25.72030357142858</v>
      </c>
      <c r="BT616">
        <v>25.06585357142857</v>
      </c>
      <c r="BU616">
        <v>999.9000000000002</v>
      </c>
      <c r="BV616">
        <v>0</v>
      </c>
      <c r="BW616">
        <v>0</v>
      </c>
      <c r="BX616">
        <v>9997.433214285715</v>
      </c>
      <c r="BY616">
        <v>0</v>
      </c>
      <c r="BZ616">
        <v>395.5448214285714</v>
      </c>
      <c r="CA616">
        <v>0.1262587142857143</v>
      </c>
      <c r="CB616">
        <v>27.43420357142857</v>
      </c>
      <c r="CC616">
        <v>27.11374642857143</v>
      </c>
      <c r="CD616">
        <v>6.96272107142857</v>
      </c>
      <c r="CE616">
        <v>26.84423928571429</v>
      </c>
      <c r="CF616">
        <v>9.939344285714286</v>
      </c>
      <c r="CG616">
        <v>1.648680714285714</v>
      </c>
      <c r="CH616">
        <v>0.9695146428571428</v>
      </c>
      <c r="CI616">
        <v>14.42148571428572</v>
      </c>
      <c r="CJ616">
        <v>6.466121428571428</v>
      </c>
      <c r="CK616">
        <v>1599.998571428571</v>
      </c>
      <c r="CL616">
        <v>0.6920036785714284</v>
      </c>
      <c r="CM616">
        <v>0.3079962857142857</v>
      </c>
      <c r="CN616">
        <v>0</v>
      </c>
      <c r="CO616">
        <v>2.11225</v>
      </c>
      <c r="CP616">
        <v>0</v>
      </c>
      <c r="CQ616">
        <v>14151.775</v>
      </c>
      <c r="CR616">
        <v>13790.18928571429</v>
      </c>
      <c r="CS616">
        <v>37.82100000000001</v>
      </c>
      <c r="CT616">
        <v>39.125</v>
      </c>
      <c r="CU616">
        <v>38.39935714285713</v>
      </c>
      <c r="CV616">
        <v>37.5</v>
      </c>
      <c r="CW616">
        <v>37.187</v>
      </c>
      <c r="CX616">
        <v>1107.205</v>
      </c>
      <c r="CY616">
        <v>492.7935714285714</v>
      </c>
      <c r="CZ616">
        <v>0</v>
      </c>
      <c r="DA616">
        <v>1728496727.2</v>
      </c>
      <c r="DB616">
        <v>0</v>
      </c>
      <c r="DC616">
        <v>1728490956.5</v>
      </c>
      <c r="DD616" t="s">
        <v>362</v>
      </c>
      <c r="DE616">
        <v>1728490952.5</v>
      </c>
      <c r="DF616">
        <v>1728490956.5</v>
      </c>
      <c r="DG616">
        <v>1</v>
      </c>
      <c r="DH616">
        <v>-0.065</v>
      </c>
      <c r="DI616">
        <v>-0.008</v>
      </c>
      <c r="DJ616">
        <v>-3.246</v>
      </c>
      <c r="DK616">
        <v>-0.091</v>
      </c>
      <c r="DL616">
        <v>52</v>
      </c>
      <c r="DM616">
        <v>15</v>
      </c>
      <c r="DN616">
        <v>0.25</v>
      </c>
      <c r="DO616">
        <v>0.13</v>
      </c>
      <c r="DP616">
        <v>0.5692038536585368</v>
      </c>
      <c r="DQ616">
        <v>-14.93533473867596</v>
      </c>
      <c r="DR616">
        <v>1.956849514804763</v>
      </c>
      <c r="DS616">
        <v>0</v>
      </c>
      <c r="DT616">
        <v>6.968776829268293</v>
      </c>
      <c r="DU616">
        <v>-0.141042020905924</v>
      </c>
      <c r="DV616">
        <v>0.0154590627676382</v>
      </c>
      <c r="DW616">
        <v>0</v>
      </c>
      <c r="DX616">
        <v>0</v>
      </c>
      <c r="DY616">
        <v>2</v>
      </c>
      <c r="DZ616" t="s">
        <v>386</v>
      </c>
      <c r="EA616">
        <v>3.22769</v>
      </c>
      <c r="EB616">
        <v>2.70424</v>
      </c>
      <c r="EC616">
        <v>0.009381469999999999</v>
      </c>
      <c r="ED616">
        <v>0.0102361</v>
      </c>
      <c r="EE616">
        <v>0.0867786</v>
      </c>
      <c r="EF616">
        <v>0.0585307</v>
      </c>
      <c r="EG616">
        <v>32412.7</v>
      </c>
      <c r="EH616">
        <v>31513.9</v>
      </c>
      <c r="EI616">
        <v>31348.2</v>
      </c>
      <c r="EJ616">
        <v>30199.2</v>
      </c>
      <c r="EK616">
        <v>38346</v>
      </c>
      <c r="EL616">
        <v>37600</v>
      </c>
      <c r="EM616">
        <v>43935.6</v>
      </c>
      <c r="EN616">
        <v>42170.8</v>
      </c>
      <c r="EO616">
        <v>2.11503</v>
      </c>
      <c r="EP616">
        <v>1.79902</v>
      </c>
      <c r="EQ616">
        <v>0.00504404</v>
      </c>
      <c r="ER616">
        <v>0</v>
      </c>
      <c r="ES616">
        <v>24.9835</v>
      </c>
      <c r="ET616">
        <v>999.9</v>
      </c>
      <c r="EU616">
        <v>69.7</v>
      </c>
      <c r="EV616">
        <v>27.9</v>
      </c>
      <c r="EW616">
        <v>26.9563</v>
      </c>
      <c r="EX616">
        <v>61.0701</v>
      </c>
      <c r="EY616">
        <v>24.6795</v>
      </c>
      <c r="EZ616">
        <v>1</v>
      </c>
      <c r="FA616">
        <v>0.139627</v>
      </c>
      <c r="FB616">
        <v>2.6771</v>
      </c>
      <c r="FC616">
        <v>20.1772</v>
      </c>
      <c r="FD616">
        <v>5.21579</v>
      </c>
      <c r="FE616">
        <v>11.998</v>
      </c>
      <c r="FF616">
        <v>4.9632</v>
      </c>
      <c r="FG616">
        <v>3.29558</v>
      </c>
      <c r="FH616">
        <v>9999</v>
      </c>
      <c r="FI616">
        <v>9999</v>
      </c>
      <c r="FJ616">
        <v>9999</v>
      </c>
      <c r="FK616">
        <v>149.6</v>
      </c>
      <c r="FL616">
        <v>4.97094</v>
      </c>
      <c r="FM616">
        <v>1.86779</v>
      </c>
      <c r="FN616">
        <v>1.85922</v>
      </c>
      <c r="FO616">
        <v>1.8653</v>
      </c>
      <c r="FP616">
        <v>1.86312</v>
      </c>
      <c r="FQ616">
        <v>1.86449</v>
      </c>
      <c r="FR616">
        <v>1.86005</v>
      </c>
      <c r="FS616">
        <v>1.86417</v>
      </c>
      <c r="FT616">
        <v>0</v>
      </c>
      <c r="FU616">
        <v>0</v>
      </c>
      <c r="FV616">
        <v>0</v>
      </c>
      <c r="FW616">
        <v>0</v>
      </c>
      <c r="FX616" t="s">
        <v>364</v>
      </c>
      <c r="FY616" t="s">
        <v>365</v>
      </c>
      <c r="FZ616" t="s">
        <v>366</v>
      </c>
      <c r="GA616" t="s">
        <v>366</v>
      </c>
      <c r="GB616" t="s">
        <v>366</v>
      </c>
      <c r="GC616" t="s">
        <v>366</v>
      </c>
      <c r="GD616">
        <v>0</v>
      </c>
      <c r="GE616">
        <v>100</v>
      </c>
      <c r="GF616">
        <v>100</v>
      </c>
      <c r="GG616">
        <v>-3.089</v>
      </c>
      <c r="GH616">
        <v>-0.09</v>
      </c>
      <c r="GI616">
        <v>-2.868309889394353</v>
      </c>
      <c r="GJ616">
        <v>-0.006773961979547998</v>
      </c>
      <c r="GK616">
        <v>-8.296070481250098E-08</v>
      </c>
      <c r="GL616">
        <v>3.322967193956903E-10</v>
      </c>
      <c r="GM616">
        <v>-0.07871069313407227</v>
      </c>
      <c r="GN616">
        <v>-0.00208336341840114</v>
      </c>
      <c r="GO616">
        <v>8.801746095907445E-05</v>
      </c>
      <c r="GP616">
        <v>-2.677693255255651E-07</v>
      </c>
      <c r="GQ616">
        <v>3</v>
      </c>
      <c r="GR616">
        <v>2052</v>
      </c>
      <c r="GS616">
        <v>2</v>
      </c>
      <c r="GT616">
        <v>18</v>
      </c>
      <c r="GU616">
        <v>95.3</v>
      </c>
      <c r="GV616">
        <v>95.2</v>
      </c>
      <c r="GW616">
        <v>0.26001</v>
      </c>
      <c r="GX616">
        <v>2.46338</v>
      </c>
      <c r="GY616">
        <v>1.44897</v>
      </c>
      <c r="GZ616">
        <v>2.32178</v>
      </c>
      <c r="HA616">
        <v>1.55151</v>
      </c>
      <c r="HB616">
        <v>2.29126</v>
      </c>
      <c r="HC616">
        <v>34.9904</v>
      </c>
      <c r="HD616">
        <v>14.062</v>
      </c>
      <c r="HE616">
        <v>18</v>
      </c>
      <c r="HF616">
        <v>610.4109999999999</v>
      </c>
      <c r="HG616">
        <v>409.99</v>
      </c>
      <c r="HH616">
        <v>21.9943</v>
      </c>
      <c r="HI616">
        <v>28.7188</v>
      </c>
      <c r="HJ616">
        <v>30.0007</v>
      </c>
      <c r="HK616">
        <v>28.6784</v>
      </c>
      <c r="HL616">
        <v>28.6147</v>
      </c>
      <c r="HM616">
        <v>5.19664</v>
      </c>
      <c r="HN616">
        <v>65.53879999999999</v>
      </c>
      <c r="HO616">
        <v>0</v>
      </c>
      <c r="HP616">
        <v>21.9381</v>
      </c>
      <c r="HQ616">
        <v>55.0641</v>
      </c>
      <c r="HR616">
        <v>9.929320000000001</v>
      </c>
      <c r="HS616">
        <v>99.4849</v>
      </c>
      <c r="HT616">
        <v>100.767</v>
      </c>
    </row>
    <row r="617" spans="1:228">
      <c r="A617">
        <v>601</v>
      </c>
      <c r="B617">
        <v>1728496675.1</v>
      </c>
      <c r="C617">
        <v>5737.599999904633</v>
      </c>
      <c r="D617" t="s">
        <v>1574</v>
      </c>
      <c r="E617" t="s">
        <v>1575</v>
      </c>
      <c r="F617">
        <v>5</v>
      </c>
      <c r="G617" t="s">
        <v>357</v>
      </c>
      <c r="H617" t="s">
        <v>1090</v>
      </c>
      <c r="I617" t="s">
        <v>359</v>
      </c>
      <c r="J617" t="s">
        <v>1569</v>
      </c>
      <c r="K617">
        <v>1728496667.6</v>
      </c>
      <c r="L617">
        <f>(M617)/1000</f>
        <v>0</v>
      </c>
      <c r="M617">
        <f>IF(BH617, AP617, AJ617)</f>
        <v>0</v>
      </c>
      <c r="N617">
        <f>IF(BH617, AK617, AI617)</f>
        <v>0</v>
      </c>
      <c r="O617">
        <f>BJ617 - IF(AW617&gt;1, N617*BD617*100.0/(AY617), 0)</f>
        <v>0</v>
      </c>
      <c r="P617">
        <f>((V617-L617/2)*O617-N617)/(V617+L617/2)</f>
        <v>0</v>
      </c>
      <c r="Q617">
        <f>P617*(BQ617+BR617)/1000.0</f>
        <v>0</v>
      </c>
      <c r="R617">
        <f>(BJ617 - IF(AW617&gt;1, N617*BD617*100.0/(AY617), 0))*(BQ617+BR617)/1000.0</f>
        <v>0</v>
      </c>
      <c r="S617">
        <f>2.0/((1/U617-1/T617)+SIGN(U617)*SQRT((1/U617-1/T617)*(1/U617-1/T617) + 4*BE617/((BE617+1)*(BE617+1))*(2*1/U617*1/T617-1/T617*1/T617)))</f>
        <v>0</v>
      </c>
      <c r="T617">
        <f>IF(LEFT(BF617,1)&lt;&gt;"0",IF(LEFT(BF617,1)="1",3.0,BG617),$D$5+$E$5*(BX617*BQ617/($K$5*1000))+$F$5*(BX617*BQ617/($K$5*1000))*MAX(MIN(BD617,$J$5),$I$5)*MAX(MIN(BD617,$J$5),$I$5)+$G$5*MAX(MIN(BD617,$J$5),$I$5)*(BX617*BQ617/($K$5*1000))+$H$5*(BX617*BQ617/($K$5*1000))*(BX617*BQ617/($K$5*1000)))</f>
        <v>0</v>
      </c>
      <c r="U617">
        <f>L617*(1000-(1000*0.61365*exp(17.502*Y617/(240.97+Y617))/(BQ617+BR617)+BL617)/2)/(1000*0.61365*exp(17.502*Y617/(240.97+Y617))/(BQ617+BR617)-BL617)</f>
        <v>0</v>
      </c>
      <c r="V617">
        <f>1/((BE617+1)/(S617/1.6)+1/(T617/1.37)) + BE617/((BE617+1)/(S617/1.6) + BE617/(T617/1.37))</f>
        <v>0</v>
      </c>
      <c r="W617">
        <f>(AZ617*BC617)</f>
        <v>0</v>
      </c>
      <c r="X617">
        <f>(BS617+(W617+2*0.95*5.67E-8*(((BS617+$B$7)+273)^4-(BS617+273)^4)-44100*L617)/(1.84*29.3*T617+8*0.95*5.67E-8*(BS617+273)^3))</f>
        <v>0</v>
      </c>
      <c r="Y617">
        <f>($C$7*BT617+$D$7*BU617+$E$7*X617)</f>
        <v>0</v>
      </c>
      <c r="Z617">
        <f>0.61365*exp(17.502*Y617/(240.97+Y617))</f>
        <v>0</v>
      </c>
      <c r="AA617">
        <f>(AB617/AC617*100)</f>
        <v>0</v>
      </c>
      <c r="AB617">
        <f>BL617*(BQ617+BR617)/1000</f>
        <v>0</v>
      </c>
      <c r="AC617">
        <f>0.61365*exp(17.502*BS617/(240.97+BS617))</f>
        <v>0</v>
      </c>
      <c r="AD617">
        <f>(Z617-BL617*(BQ617+BR617)/1000)</f>
        <v>0</v>
      </c>
      <c r="AE617">
        <f>(-L617*44100)</f>
        <v>0</v>
      </c>
      <c r="AF617">
        <f>2*29.3*T617*0.92*(BS617-Y617)</f>
        <v>0</v>
      </c>
      <c r="AG617">
        <f>2*0.95*5.67E-8*(((BS617+$B$7)+273)^4-(Y617+273)^4)</f>
        <v>0</v>
      </c>
      <c r="AH617">
        <f>W617+AG617+AE617+AF617</f>
        <v>0</v>
      </c>
      <c r="AI617">
        <f>BP617*AW617*(BK617-BJ617*(1000-AW617*BM617)/(1000-AW617*BL617))/(100*BD617)</f>
        <v>0</v>
      </c>
      <c r="AJ617">
        <f>1000*BP617*AW617*(BL617-BM617)/(100*BD617*(1000-AW617*BL617))</f>
        <v>0</v>
      </c>
      <c r="AK617">
        <f>(AL617 - AM617 - BQ617*1E3/(8.314*(BS617+273.15)) * AO617/BP617 * AN617) * BP617/(100*BD617) * (1000 - BM617)/1000</f>
        <v>0</v>
      </c>
      <c r="AL617">
        <v>41.48231618425537</v>
      </c>
      <c r="AM617">
        <v>36.24750666666666</v>
      </c>
      <c r="AN617">
        <v>1.517987866744438</v>
      </c>
      <c r="AO617">
        <v>66.77297276244596</v>
      </c>
      <c r="AP617">
        <f>(AR617 - AQ617 + BQ617*1E3/(8.314*(BS617+273.15)) * AT617/BP617 * AS617) * BP617/(100*BD617) * 1000/(1000 - AR617)</f>
        <v>0</v>
      </c>
      <c r="AQ617">
        <v>9.946617664807047</v>
      </c>
      <c r="AR617">
        <v>16.88040969696969</v>
      </c>
      <c r="AS617">
        <v>-0.000200285942416216</v>
      </c>
      <c r="AT617">
        <v>79.96077634559281</v>
      </c>
      <c r="AU617">
        <v>0</v>
      </c>
      <c r="AV617">
        <v>0</v>
      </c>
      <c r="AW617">
        <f>IF(AU617*$H$13&gt;=AY617,1.0,(AY617/(AY617-AU617*$H$13)))</f>
        <v>0</v>
      </c>
      <c r="AX617">
        <f>(AW617-1)*100</f>
        <v>0</v>
      </c>
      <c r="AY617">
        <f>MAX(0,($B$13+$C$13*BX617)/(1+$D$13*BX617)*BQ617/(BS617+273)*$E$13)</f>
        <v>0</v>
      </c>
      <c r="AZ617">
        <f>$B$11*BY617+$C$11*BZ617+$F$11*CK617*(1-CN617)</f>
        <v>0</v>
      </c>
      <c r="BA617">
        <f>AZ617*BB617</f>
        <v>0</v>
      </c>
      <c r="BB617">
        <f>($B$11*$D$9+$C$11*$D$9+$F$11*((CX617+CP617)/MAX(CX617+CP617+CY617, 0.1)*$I$9+CY617/MAX(CX617+CP617+CY617, 0.1)*$J$9))/($B$11+$C$11+$F$11)</f>
        <v>0</v>
      </c>
      <c r="BC617">
        <f>($B$11*$K$9+$C$11*$K$9+$F$11*((CX617+CP617)/MAX(CX617+CP617+CY617, 0.1)*$P$9+CY617/MAX(CX617+CP617+CY617, 0.1)*$Q$9))/($B$11+$C$11+$F$11)</f>
        <v>0</v>
      </c>
      <c r="BD617">
        <v>6</v>
      </c>
      <c r="BE617">
        <v>0.5</v>
      </c>
      <c r="BF617" t="s">
        <v>361</v>
      </c>
      <c r="BG617">
        <v>2</v>
      </c>
      <c r="BH617" t="b">
        <v>1</v>
      </c>
      <c r="BI617">
        <v>1728496667.6</v>
      </c>
      <c r="BJ617">
        <v>29.00197407407407</v>
      </c>
      <c r="BK617">
        <v>32.21805185185185</v>
      </c>
      <c r="BL617">
        <v>16.89192592592593</v>
      </c>
      <c r="BM617">
        <v>9.943090740740741</v>
      </c>
      <c r="BN617">
        <v>32.08772962962963</v>
      </c>
      <c r="BO617">
        <v>16.98195555555555</v>
      </c>
      <c r="BP617">
        <v>599.9603333333333</v>
      </c>
      <c r="BQ617">
        <v>97.54327777777777</v>
      </c>
      <c r="BR617">
        <v>0.09998992222222222</v>
      </c>
      <c r="BS617">
        <v>25.71377407407407</v>
      </c>
      <c r="BT617">
        <v>25.06464444444444</v>
      </c>
      <c r="BU617">
        <v>999.9000000000001</v>
      </c>
      <c r="BV617">
        <v>0</v>
      </c>
      <c r="BW617">
        <v>0</v>
      </c>
      <c r="BX617">
        <v>9982.780000000001</v>
      </c>
      <c r="BY617">
        <v>0</v>
      </c>
      <c r="BZ617">
        <v>390.4227407407408</v>
      </c>
      <c r="CA617">
        <v>-3.216075407407407</v>
      </c>
      <c r="CB617">
        <v>29.50028888888889</v>
      </c>
      <c r="CC617">
        <v>32.54164074074075</v>
      </c>
      <c r="CD617">
        <v>6.948838518518518</v>
      </c>
      <c r="CE617">
        <v>32.21805185185185</v>
      </c>
      <c r="CF617">
        <v>9.943090740740741</v>
      </c>
      <c r="CG617">
        <v>1.647694444444445</v>
      </c>
      <c r="CH617">
        <v>0.9698817407407406</v>
      </c>
      <c r="CI617">
        <v>14.41223703703704</v>
      </c>
      <c r="CJ617">
        <v>6.471617777777777</v>
      </c>
      <c r="CK617">
        <v>1600.008888888889</v>
      </c>
      <c r="CL617">
        <v>0.6920083333333332</v>
      </c>
      <c r="CM617">
        <v>0.3079916296296297</v>
      </c>
      <c r="CN617">
        <v>0</v>
      </c>
      <c r="CO617">
        <v>2.148496296296297</v>
      </c>
      <c r="CP617">
        <v>0</v>
      </c>
      <c r="CQ617">
        <v>14128.35925925926</v>
      </c>
      <c r="CR617">
        <v>13790.29629629629</v>
      </c>
      <c r="CS617">
        <v>37.84233333333333</v>
      </c>
      <c r="CT617">
        <v>39.12959259259259</v>
      </c>
      <c r="CU617">
        <v>38.42092592592593</v>
      </c>
      <c r="CV617">
        <v>37.50459259259259</v>
      </c>
      <c r="CW617">
        <v>37.20566666666667</v>
      </c>
      <c r="CX617">
        <v>1107.218518518519</v>
      </c>
      <c r="CY617">
        <v>492.7903703703703</v>
      </c>
      <c r="CZ617">
        <v>0</v>
      </c>
      <c r="DA617">
        <v>1728496732</v>
      </c>
      <c r="DB617">
        <v>0</v>
      </c>
      <c r="DC617">
        <v>1728490956.5</v>
      </c>
      <c r="DD617" t="s">
        <v>362</v>
      </c>
      <c r="DE617">
        <v>1728490952.5</v>
      </c>
      <c r="DF617">
        <v>1728490956.5</v>
      </c>
      <c r="DG617">
        <v>1</v>
      </c>
      <c r="DH617">
        <v>-0.065</v>
      </c>
      <c r="DI617">
        <v>-0.008</v>
      </c>
      <c r="DJ617">
        <v>-3.246</v>
      </c>
      <c r="DK617">
        <v>-0.091</v>
      </c>
      <c r="DL617">
        <v>52</v>
      </c>
      <c r="DM617">
        <v>15</v>
      </c>
      <c r="DN617">
        <v>0.25</v>
      </c>
      <c r="DO617">
        <v>0.13</v>
      </c>
      <c r="DP617">
        <v>-1.77668443902439</v>
      </c>
      <c r="DQ617">
        <v>-37.66848637630661</v>
      </c>
      <c r="DR617">
        <v>4.031834292623408</v>
      </c>
      <c r="DS617">
        <v>0</v>
      </c>
      <c r="DT617">
        <v>6.957416829268293</v>
      </c>
      <c r="DU617">
        <v>-0.1576047386759735</v>
      </c>
      <c r="DV617">
        <v>0.01580521161948497</v>
      </c>
      <c r="DW617">
        <v>0</v>
      </c>
      <c r="DX617">
        <v>0</v>
      </c>
      <c r="DY617">
        <v>2</v>
      </c>
      <c r="DZ617" t="s">
        <v>386</v>
      </c>
      <c r="EA617">
        <v>3.22769</v>
      </c>
      <c r="EB617">
        <v>2.70409</v>
      </c>
      <c r="EC617">
        <v>0.0113997</v>
      </c>
      <c r="ED617">
        <v>0.013509</v>
      </c>
      <c r="EE617">
        <v>0.0867443</v>
      </c>
      <c r="EF617">
        <v>0.0585425</v>
      </c>
      <c r="EG617">
        <v>32346.2</v>
      </c>
      <c r="EH617">
        <v>31408.8</v>
      </c>
      <c r="EI617">
        <v>31347.8</v>
      </c>
      <c r="EJ617">
        <v>30198.4</v>
      </c>
      <c r="EK617">
        <v>38346.7</v>
      </c>
      <c r="EL617">
        <v>37598.5</v>
      </c>
      <c r="EM617">
        <v>43934.7</v>
      </c>
      <c r="EN617">
        <v>42169.6</v>
      </c>
      <c r="EO617">
        <v>2.11515</v>
      </c>
      <c r="EP617">
        <v>1.79867</v>
      </c>
      <c r="EQ617">
        <v>0.00426173</v>
      </c>
      <c r="ER617">
        <v>0</v>
      </c>
      <c r="ES617">
        <v>24.9835</v>
      </c>
      <c r="ET617">
        <v>999.9</v>
      </c>
      <c r="EU617">
        <v>69.59999999999999</v>
      </c>
      <c r="EV617">
        <v>27.9</v>
      </c>
      <c r="EW617">
        <v>26.9203</v>
      </c>
      <c r="EX617">
        <v>60.9301</v>
      </c>
      <c r="EY617">
        <v>24.7476</v>
      </c>
      <c r="EZ617">
        <v>1</v>
      </c>
      <c r="FA617">
        <v>0.140216</v>
      </c>
      <c r="FB617">
        <v>2.70188</v>
      </c>
      <c r="FC617">
        <v>20.1769</v>
      </c>
      <c r="FD617">
        <v>5.21579</v>
      </c>
      <c r="FE617">
        <v>11.998</v>
      </c>
      <c r="FF617">
        <v>4.96315</v>
      </c>
      <c r="FG617">
        <v>3.29565</v>
      </c>
      <c r="FH617">
        <v>9999</v>
      </c>
      <c r="FI617">
        <v>9999</v>
      </c>
      <c r="FJ617">
        <v>9999</v>
      </c>
      <c r="FK617">
        <v>149.6</v>
      </c>
      <c r="FL617">
        <v>4.97094</v>
      </c>
      <c r="FM617">
        <v>1.86782</v>
      </c>
      <c r="FN617">
        <v>1.85921</v>
      </c>
      <c r="FO617">
        <v>1.86528</v>
      </c>
      <c r="FP617">
        <v>1.86313</v>
      </c>
      <c r="FQ617">
        <v>1.86449</v>
      </c>
      <c r="FR617">
        <v>1.86004</v>
      </c>
      <c r="FS617">
        <v>1.86417</v>
      </c>
      <c r="FT617">
        <v>0</v>
      </c>
      <c r="FU617">
        <v>0</v>
      </c>
      <c r="FV617">
        <v>0</v>
      </c>
      <c r="FW617">
        <v>0</v>
      </c>
      <c r="FX617" t="s">
        <v>364</v>
      </c>
      <c r="FY617" t="s">
        <v>365</v>
      </c>
      <c r="FZ617" t="s">
        <v>366</v>
      </c>
      <c r="GA617" t="s">
        <v>366</v>
      </c>
      <c r="GB617" t="s">
        <v>366</v>
      </c>
      <c r="GC617" t="s">
        <v>366</v>
      </c>
      <c r="GD617">
        <v>0</v>
      </c>
      <c r="GE617">
        <v>100</v>
      </c>
      <c r="GF617">
        <v>100</v>
      </c>
      <c r="GG617">
        <v>-3.137</v>
      </c>
      <c r="GH617">
        <v>-0.09</v>
      </c>
      <c r="GI617">
        <v>-2.868309889394353</v>
      </c>
      <c r="GJ617">
        <v>-0.006773961979547998</v>
      </c>
      <c r="GK617">
        <v>-8.296070481250098E-08</v>
      </c>
      <c r="GL617">
        <v>3.322967193956903E-10</v>
      </c>
      <c r="GM617">
        <v>-0.07871069313407227</v>
      </c>
      <c r="GN617">
        <v>-0.00208336341840114</v>
      </c>
      <c r="GO617">
        <v>8.801746095907445E-05</v>
      </c>
      <c r="GP617">
        <v>-2.677693255255651E-07</v>
      </c>
      <c r="GQ617">
        <v>3</v>
      </c>
      <c r="GR617">
        <v>2052</v>
      </c>
      <c r="GS617">
        <v>2</v>
      </c>
      <c r="GT617">
        <v>18</v>
      </c>
      <c r="GU617">
        <v>95.40000000000001</v>
      </c>
      <c r="GV617">
        <v>95.3</v>
      </c>
      <c r="GW617">
        <v>0.286865</v>
      </c>
      <c r="GX617">
        <v>2.45361</v>
      </c>
      <c r="GY617">
        <v>1.44775</v>
      </c>
      <c r="GZ617">
        <v>2.32056</v>
      </c>
      <c r="HA617">
        <v>1.55151</v>
      </c>
      <c r="HB617">
        <v>2.37427</v>
      </c>
      <c r="HC617">
        <v>35.0134</v>
      </c>
      <c r="HD617">
        <v>14.062</v>
      </c>
      <c r="HE617">
        <v>18</v>
      </c>
      <c r="HF617">
        <v>610.561</v>
      </c>
      <c r="HG617">
        <v>409.835</v>
      </c>
      <c r="HH617">
        <v>21.9271</v>
      </c>
      <c r="HI617">
        <v>28.7242</v>
      </c>
      <c r="HJ617">
        <v>30.0007</v>
      </c>
      <c r="HK617">
        <v>28.6844</v>
      </c>
      <c r="HL617">
        <v>28.6212</v>
      </c>
      <c r="HM617">
        <v>5.795</v>
      </c>
      <c r="HN617">
        <v>65.53879999999999</v>
      </c>
      <c r="HO617">
        <v>0</v>
      </c>
      <c r="HP617">
        <v>21.8758</v>
      </c>
      <c r="HQ617">
        <v>65.1044</v>
      </c>
      <c r="HR617">
        <v>9.94421</v>
      </c>
      <c r="HS617">
        <v>99.4832</v>
      </c>
      <c r="HT617">
        <v>100.764</v>
      </c>
    </row>
    <row r="618" spans="1:228">
      <c r="A618">
        <v>602</v>
      </c>
      <c r="B618">
        <v>1728496680.1</v>
      </c>
      <c r="C618">
        <v>5742.599999904633</v>
      </c>
      <c r="D618" t="s">
        <v>1576</v>
      </c>
      <c r="E618" t="s">
        <v>1577</v>
      </c>
      <c r="F618">
        <v>5</v>
      </c>
      <c r="G618" t="s">
        <v>357</v>
      </c>
      <c r="H618" t="s">
        <v>1090</v>
      </c>
      <c r="I618" t="s">
        <v>359</v>
      </c>
      <c r="J618" t="s">
        <v>1569</v>
      </c>
      <c r="K618">
        <v>1728496672.314285</v>
      </c>
      <c r="L618">
        <f>(M618)/1000</f>
        <v>0</v>
      </c>
      <c r="M618">
        <f>IF(BH618, AP618, AJ618)</f>
        <v>0</v>
      </c>
      <c r="N618">
        <f>IF(BH618, AK618, AI618)</f>
        <v>0</v>
      </c>
      <c r="O618">
        <f>BJ618 - IF(AW618&gt;1, N618*BD618*100.0/(AY618), 0)</f>
        <v>0</v>
      </c>
      <c r="P618">
        <f>((V618-L618/2)*O618-N618)/(V618+L618/2)</f>
        <v>0</v>
      </c>
      <c r="Q618">
        <f>P618*(BQ618+BR618)/1000.0</f>
        <v>0</v>
      </c>
      <c r="R618">
        <f>(BJ618 - IF(AW618&gt;1, N618*BD618*100.0/(AY618), 0))*(BQ618+BR618)/1000.0</f>
        <v>0</v>
      </c>
      <c r="S618">
        <f>2.0/((1/U618-1/T618)+SIGN(U618)*SQRT((1/U618-1/T618)*(1/U618-1/T618) + 4*BE618/((BE618+1)*(BE618+1))*(2*1/U618*1/T618-1/T618*1/T618)))</f>
        <v>0</v>
      </c>
      <c r="T618">
        <f>IF(LEFT(BF618,1)&lt;&gt;"0",IF(LEFT(BF618,1)="1",3.0,BG618),$D$5+$E$5*(BX618*BQ618/($K$5*1000))+$F$5*(BX618*BQ618/($K$5*1000))*MAX(MIN(BD618,$J$5),$I$5)*MAX(MIN(BD618,$J$5),$I$5)+$G$5*MAX(MIN(BD618,$J$5),$I$5)*(BX618*BQ618/($K$5*1000))+$H$5*(BX618*BQ618/($K$5*1000))*(BX618*BQ618/($K$5*1000)))</f>
        <v>0</v>
      </c>
      <c r="U618">
        <f>L618*(1000-(1000*0.61365*exp(17.502*Y618/(240.97+Y618))/(BQ618+BR618)+BL618)/2)/(1000*0.61365*exp(17.502*Y618/(240.97+Y618))/(BQ618+BR618)-BL618)</f>
        <v>0</v>
      </c>
      <c r="V618">
        <f>1/((BE618+1)/(S618/1.6)+1/(T618/1.37)) + BE618/((BE618+1)/(S618/1.6) + BE618/(T618/1.37))</f>
        <v>0</v>
      </c>
      <c r="W618">
        <f>(AZ618*BC618)</f>
        <v>0</v>
      </c>
      <c r="X618">
        <f>(BS618+(W618+2*0.95*5.67E-8*(((BS618+$B$7)+273)^4-(BS618+273)^4)-44100*L618)/(1.84*29.3*T618+8*0.95*5.67E-8*(BS618+273)^3))</f>
        <v>0</v>
      </c>
      <c r="Y618">
        <f>($C$7*BT618+$D$7*BU618+$E$7*X618)</f>
        <v>0</v>
      </c>
      <c r="Z618">
        <f>0.61365*exp(17.502*Y618/(240.97+Y618))</f>
        <v>0</v>
      </c>
      <c r="AA618">
        <f>(AB618/AC618*100)</f>
        <v>0</v>
      </c>
      <c r="AB618">
        <f>BL618*(BQ618+BR618)/1000</f>
        <v>0</v>
      </c>
      <c r="AC618">
        <f>0.61365*exp(17.502*BS618/(240.97+BS618))</f>
        <v>0</v>
      </c>
      <c r="AD618">
        <f>(Z618-BL618*(BQ618+BR618)/1000)</f>
        <v>0</v>
      </c>
      <c r="AE618">
        <f>(-L618*44100)</f>
        <v>0</v>
      </c>
      <c r="AF618">
        <f>2*29.3*T618*0.92*(BS618-Y618)</f>
        <v>0</v>
      </c>
      <c r="AG618">
        <f>2*0.95*5.67E-8*(((BS618+$B$7)+273)^4-(Y618+273)^4)</f>
        <v>0</v>
      </c>
      <c r="AH618">
        <f>W618+AG618+AE618+AF618</f>
        <v>0</v>
      </c>
      <c r="AI618">
        <f>BP618*AW618*(BK618-BJ618*(1000-AW618*BM618)/(1000-AW618*BL618))/(100*BD618)</f>
        <v>0</v>
      </c>
      <c r="AJ618">
        <f>1000*BP618*AW618*(BL618-BM618)/(100*BD618*(1000-AW618*BL618))</f>
        <v>0</v>
      </c>
      <c r="AK618">
        <f>(AL618 - AM618 - BQ618*1E3/(8.314*(BS618+273.15)) * AO618/BP618 * AN618) * BP618/(100*BD618) * (1000 - BM618)/1000</f>
        <v>0</v>
      </c>
      <c r="AL618">
        <v>53.43866702993614</v>
      </c>
      <c r="AM618">
        <v>45.73789939393939</v>
      </c>
      <c r="AN618">
        <v>1.991070267968385</v>
      </c>
      <c r="AO618">
        <v>66.77297276244596</v>
      </c>
      <c r="AP618">
        <f>(AR618 - AQ618 + BQ618*1E3/(8.314*(BS618+273.15)) * AT618/BP618 * AS618) * BP618/(100*BD618) * 1000/(1000 - AR618)</f>
        <v>0</v>
      </c>
      <c r="AQ618">
        <v>9.952190660024449</v>
      </c>
      <c r="AR618">
        <v>16.87925878787878</v>
      </c>
      <c r="AS618">
        <v>6.655631709852165E-05</v>
      </c>
      <c r="AT618">
        <v>79.96077634559281</v>
      </c>
      <c r="AU618">
        <v>0</v>
      </c>
      <c r="AV618">
        <v>0</v>
      </c>
      <c r="AW618">
        <f>IF(AU618*$H$13&gt;=AY618,1.0,(AY618/(AY618-AU618*$H$13)))</f>
        <v>0</v>
      </c>
      <c r="AX618">
        <f>(AW618-1)*100</f>
        <v>0</v>
      </c>
      <c r="AY618">
        <f>MAX(0,($B$13+$C$13*BX618)/(1+$D$13*BX618)*BQ618/(BS618+273)*$E$13)</f>
        <v>0</v>
      </c>
      <c r="AZ618">
        <f>$B$11*BY618+$C$11*BZ618+$F$11*CK618*(1-CN618)</f>
        <v>0</v>
      </c>
      <c r="BA618">
        <f>AZ618*BB618</f>
        <v>0</v>
      </c>
      <c r="BB618">
        <f>($B$11*$D$9+$C$11*$D$9+$F$11*((CX618+CP618)/MAX(CX618+CP618+CY618, 0.1)*$I$9+CY618/MAX(CX618+CP618+CY618, 0.1)*$J$9))/($B$11+$C$11+$F$11)</f>
        <v>0</v>
      </c>
      <c r="BC618">
        <f>($B$11*$K$9+$C$11*$K$9+$F$11*((CX618+CP618)/MAX(CX618+CP618+CY618, 0.1)*$P$9+CY618/MAX(CX618+CP618+CY618, 0.1)*$Q$9))/($B$11+$C$11+$F$11)</f>
        <v>0</v>
      </c>
      <c r="BD618">
        <v>6</v>
      </c>
      <c r="BE618">
        <v>0.5</v>
      </c>
      <c r="BF618" t="s">
        <v>361</v>
      </c>
      <c r="BG618">
        <v>2</v>
      </c>
      <c r="BH618" t="b">
        <v>1</v>
      </c>
      <c r="BI618">
        <v>1728496672.314285</v>
      </c>
      <c r="BJ618">
        <v>33.55592142857143</v>
      </c>
      <c r="BK618">
        <v>40.80439285714285</v>
      </c>
      <c r="BL618">
        <v>16.88635357142857</v>
      </c>
      <c r="BM618">
        <v>9.947202857142857</v>
      </c>
      <c r="BN618">
        <v>36.67275357142857</v>
      </c>
      <c r="BO618">
        <v>16.97638214285714</v>
      </c>
      <c r="BP618">
        <v>599.9945714285715</v>
      </c>
      <c r="BQ618">
        <v>97.54316785714285</v>
      </c>
      <c r="BR618">
        <v>0.09993152857142855</v>
      </c>
      <c r="BS618">
        <v>25.70749285714286</v>
      </c>
      <c r="BT618">
        <v>25.06193928571429</v>
      </c>
      <c r="BU618">
        <v>999.9000000000002</v>
      </c>
      <c r="BV618">
        <v>0</v>
      </c>
      <c r="BW618">
        <v>0</v>
      </c>
      <c r="BX618">
        <v>9993.823571428571</v>
      </c>
      <c r="BY618">
        <v>0</v>
      </c>
      <c r="BZ618">
        <v>381.4340357142856</v>
      </c>
      <c r="CA618">
        <v>-7.248474678571428</v>
      </c>
      <c r="CB618">
        <v>34.13226785714286</v>
      </c>
      <c r="CC618">
        <v>41.2144</v>
      </c>
      <c r="CD618">
        <v>6.939154642857142</v>
      </c>
      <c r="CE618">
        <v>40.80439285714285</v>
      </c>
      <c r="CF618">
        <v>9.947202857142857</v>
      </c>
      <c r="CG618">
        <v>1.647149285714286</v>
      </c>
      <c r="CH618">
        <v>0.9702817857142856</v>
      </c>
      <c r="CI618">
        <v>14.40711785714285</v>
      </c>
      <c r="CJ618">
        <v>6.477603571428571</v>
      </c>
      <c r="CK618">
        <v>1599.971071428571</v>
      </c>
      <c r="CL618">
        <v>0.6920018214285714</v>
      </c>
      <c r="CM618">
        <v>0.3079981428571429</v>
      </c>
      <c r="CN618">
        <v>0</v>
      </c>
      <c r="CO618">
        <v>2.179982142857142</v>
      </c>
      <c r="CP618">
        <v>0</v>
      </c>
      <c r="CQ618">
        <v>14102.53928571429</v>
      </c>
      <c r="CR618">
        <v>13789.93928571428</v>
      </c>
      <c r="CS618">
        <v>37.8615</v>
      </c>
      <c r="CT618">
        <v>39.13828571428571</v>
      </c>
      <c r="CU618">
        <v>38.4347857142857</v>
      </c>
      <c r="CV618">
        <v>37.51771428571429</v>
      </c>
      <c r="CW618">
        <v>37.22525</v>
      </c>
      <c r="CX618">
        <v>1107.182142857143</v>
      </c>
      <c r="CY618">
        <v>492.7889285714286</v>
      </c>
      <c r="CZ618">
        <v>0</v>
      </c>
      <c r="DA618">
        <v>1728496737.4</v>
      </c>
      <c r="DB618">
        <v>0</v>
      </c>
      <c r="DC618">
        <v>1728490956.5</v>
      </c>
      <c r="DD618" t="s">
        <v>362</v>
      </c>
      <c r="DE618">
        <v>1728490952.5</v>
      </c>
      <c r="DF618">
        <v>1728490956.5</v>
      </c>
      <c r="DG618">
        <v>1</v>
      </c>
      <c r="DH618">
        <v>-0.065</v>
      </c>
      <c r="DI618">
        <v>-0.008</v>
      </c>
      <c r="DJ618">
        <v>-3.246</v>
      </c>
      <c r="DK618">
        <v>-0.091</v>
      </c>
      <c r="DL618">
        <v>52</v>
      </c>
      <c r="DM618">
        <v>15</v>
      </c>
      <c r="DN618">
        <v>0.25</v>
      </c>
      <c r="DO618">
        <v>0.13</v>
      </c>
      <c r="DP618">
        <v>-4.974269073170732</v>
      </c>
      <c r="DQ618">
        <v>-51.30256860627176</v>
      </c>
      <c r="DR618">
        <v>5.121291275052184</v>
      </c>
      <c r="DS618">
        <v>0</v>
      </c>
      <c r="DT618">
        <v>6.944777804878048</v>
      </c>
      <c r="DU618">
        <v>-0.1279296167247424</v>
      </c>
      <c r="DV618">
        <v>0.01267936455132277</v>
      </c>
      <c r="DW618">
        <v>0</v>
      </c>
      <c r="DX618">
        <v>0</v>
      </c>
      <c r="DY618">
        <v>2</v>
      </c>
      <c r="DZ618" t="s">
        <v>386</v>
      </c>
      <c r="EA618">
        <v>3.22789</v>
      </c>
      <c r="EB618">
        <v>2.70433</v>
      </c>
      <c r="EC618">
        <v>0.0141601</v>
      </c>
      <c r="ED618">
        <v>0.0170082</v>
      </c>
      <c r="EE618">
        <v>0.08673790000000001</v>
      </c>
      <c r="EF618">
        <v>0.0585772</v>
      </c>
      <c r="EG618">
        <v>32256.3</v>
      </c>
      <c r="EH618">
        <v>31296.9</v>
      </c>
      <c r="EI618">
        <v>31348.2</v>
      </c>
      <c r="EJ618">
        <v>30198</v>
      </c>
      <c r="EK618">
        <v>38347.2</v>
      </c>
      <c r="EL618">
        <v>37597.2</v>
      </c>
      <c r="EM618">
        <v>43934.9</v>
      </c>
      <c r="EN618">
        <v>42169.6</v>
      </c>
      <c r="EO618">
        <v>2.11527</v>
      </c>
      <c r="EP618">
        <v>1.79837</v>
      </c>
      <c r="EQ618">
        <v>0.00451133</v>
      </c>
      <c r="ER618">
        <v>0</v>
      </c>
      <c r="ES618">
        <v>24.9835</v>
      </c>
      <c r="ET618">
        <v>999.9</v>
      </c>
      <c r="EU618">
        <v>69.59999999999999</v>
      </c>
      <c r="EV618">
        <v>28</v>
      </c>
      <c r="EW618">
        <v>27.0763</v>
      </c>
      <c r="EX618">
        <v>61.0301</v>
      </c>
      <c r="EY618">
        <v>24.4191</v>
      </c>
      <c r="EZ618">
        <v>1</v>
      </c>
      <c r="FA618">
        <v>0.140696</v>
      </c>
      <c r="FB618">
        <v>2.73386</v>
      </c>
      <c r="FC618">
        <v>20.1763</v>
      </c>
      <c r="FD618">
        <v>5.21654</v>
      </c>
      <c r="FE618">
        <v>11.998</v>
      </c>
      <c r="FF618">
        <v>4.96345</v>
      </c>
      <c r="FG618">
        <v>3.2957</v>
      </c>
      <c r="FH618">
        <v>9999</v>
      </c>
      <c r="FI618">
        <v>9999</v>
      </c>
      <c r="FJ618">
        <v>9999</v>
      </c>
      <c r="FK618">
        <v>149.6</v>
      </c>
      <c r="FL618">
        <v>4.97093</v>
      </c>
      <c r="FM618">
        <v>1.86782</v>
      </c>
      <c r="FN618">
        <v>1.85921</v>
      </c>
      <c r="FO618">
        <v>1.86527</v>
      </c>
      <c r="FP618">
        <v>1.86312</v>
      </c>
      <c r="FQ618">
        <v>1.8645</v>
      </c>
      <c r="FR618">
        <v>1.86004</v>
      </c>
      <c r="FS618">
        <v>1.86417</v>
      </c>
      <c r="FT618">
        <v>0</v>
      </c>
      <c r="FU618">
        <v>0</v>
      </c>
      <c r="FV618">
        <v>0</v>
      </c>
      <c r="FW618">
        <v>0</v>
      </c>
      <c r="FX618" t="s">
        <v>364</v>
      </c>
      <c r="FY618" t="s">
        <v>365</v>
      </c>
      <c r="FZ618" t="s">
        <v>366</v>
      </c>
      <c r="GA618" t="s">
        <v>366</v>
      </c>
      <c r="GB618" t="s">
        <v>366</v>
      </c>
      <c r="GC618" t="s">
        <v>366</v>
      </c>
      <c r="GD618">
        <v>0</v>
      </c>
      <c r="GE618">
        <v>100</v>
      </c>
      <c r="GF618">
        <v>100</v>
      </c>
      <c r="GG618">
        <v>-3.202</v>
      </c>
      <c r="GH618">
        <v>-0.09</v>
      </c>
      <c r="GI618">
        <v>-2.868309889394353</v>
      </c>
      <c r="GJ618">
        <v>-0.006773961979547998</v>
      </c>
      <c r="GK618">
        <v>-8.296070481250098E-08</v>
      </c>
      <c r="GL618">
        <v>3.322967193956903E-10</v>
      </c>
      <c r="GM618">
        <v>-0.07871069313407227</v>
      </c>
      <c r="GN618">
        <v>-0.00208336341840114</v>
      </c>
      <c r="GO618">
        <v>8.801746095907445E-05</v>
      </c>
      <c r="GP618">
        <v>-2.677693255255651E-07</v>
      </c>
      <c r="GQ618">
        <v>3</v>
      </c>
      <c r="GR618">
        <v>2052</v>
      </c>
      <c r="GS618">
        <v>2</v>
      </c>
      <c r="GT618">
        <v>18</v>
      </c>
      <c r="GU618">
        <v>95.5</v>
      </c>
      <c r="GV618">
        <v>95.40000000000001</v>
      </c>
      <c r="GW618">
        <v>0.318604</v>
      </c>
      <c r="GX618">
        <v>2.44873</v>
      </c>
      <c r="GY618">
        <v>1.44897</v>
      </c>
      <c r="GZ618">
        <v>2.32056</v>
      </c>
      <c r="HA618">
        <v>1.55151</v>
      </c>
      <c r="HB618">
        <v>2.32788</v>
      </c>
      <c r="HC618">
        <v>35.0364</v>
      </c>
      <c r="HD618">
        <v>14.062</v>
      </c>
      <c r="HE618">
        <v>18</v>
      </c>
      <c r="HF618">
        <v>610.725</v>
      </c>
      <c r="HG618">
        <v>409.709</v>
      </c>
      <c r="HH618">
        <v>21.8645</v>
      </c>
      <c r="HI618">
        <v>28.7298</v>
      </c>
      <c r="HJ618">
        <v>30.0005</v>
      </c>
      <c r="HK618">
        <v>28.6917</v>
      </c>
      <c r="HL618">
        <v>28.6279</v>
      </c>
      <c r="HM618">
        <v>6.36396</v>
      </c>
      <c r="HN618">
        <v>65.53879999999999</v>
      </c>
      <c r="HO618">
        <v>0</v>
      </c>
      <c r="HP618">
        <v>21.8171</v>
      </c>
      <c r="HQ618">
        <v>80.4991</v>
      </c>
      <c r="HR618">
        <v>9.9572</v>
      </c>
      <c r="HS618">
        <v>99.48390000000001</v>
      </c>
      <c r="HT618">
        <v>100.763</v>
      </c>
    </row>
    <row r="619" spans="1:228">
      <c r="A619">
        <v>603</v>
      </c>
      <c r="B619">
        <v>1728496685.1</v>
      </c>
      <c r="C619">
        <v>5747.599999904633</v>
      </c>
      <c r="D619" t="s">
        <v>1578</v>
      </c>
      <c r="E619" t="s">
        <v>1579</v>
      </c>
      <c r="F619">
        <v>5</v>
      </c>
      <c r="G619" t="s">
        <v>357</v>
      </c>
      <c r="H619" t="s">
        <v>1090</v>
      </c>
      <c r="I619" t="s">
        <v>359</v>
      </c>
      <c r="J619" t="s">
        <v>1569</v>
      </c>
      <c r="K619">
        <v>1728496677.6</v>
      </c>
      <c r="L619">
        <f>(M619)/1000</f>
        <v>0</v>
      </c>
      <c r="M619">
        <f>IF(BH619, AP619, AJ619)</f>
        <v>0</v>
      </c>
      <c r="N619">
        <f>IF(BH619, AK619, AI619)</f>
        <v>0</v>
      </c>
      <c r="O619">
        <f>BJ619 - IF(AW619&gt;1, N619*BD619*100.0/(AY619), 0)</f>
        <v>0</v>
      </c>
      <c r="P619">
        <f>((V619-L619/2)*O619-N619)/(V619+L619/2)</f>
        <v>0</v>
      </c>
      <c r="Q619">
        <f>P619*(BQ619+BR619)/1000.0</f>
        <v>0</v>
      </c>
      <c r="R619">
        <f>(BJ619 - IF(AW619&gt;1, N619*BD619*100.0/(AY619), 0))*(BQ619+BR619)/1000.0</f>
        <v>0</v>
      </c>
      <c r="S619">
        <f>2.0/((1/U619-1/T619)+SIGN(U619)*SQRT((1/U619-1/T619)*(1/U619-1/T619) + 4*BE619/((BE619+1)*(BE619+1))*(2*1/U619*1/T619-1/T619*1/T619)))</f>
        <v>0</v>
      </c>
      <c r="T619">
        <f>IF(LEFT(BF619,1)&lt;&gt;"0",IF(LEFT(BF619,1)="1",3.0,BG619),$D$5+$E$5*(BX619*BQ619/($K$5*1000))+$F$5*(BX619*BQ619/($K$5*1000))*MAX(MIN(BD619,$J$5),$I$5)*MAX(MIN(BD619,$J$5),$I$5)+$G$5*MAX(MIN(BD619,$J$5),$I$5)*(BX619*BQ619/($K$5*1000))+$H$5*(BX619*BQ619/($K$5*1000))*(BX619*BQ619/($K$5*1000)))</f>
        <v>0</v>
      </c>
      <c r="U619">
        <f>L619*(1000-(1000*0.61365*exp(17.502*Y619/(240.97+Y619))/(BQ619+BR619)+BL619)/2)/(1000*0.61365*exp(17.502*Y619/(240.97+Y619))/(BQ619+BR619)-BL619)</f>
        <v>0</v>
      </c>
      <c r="V619">
        <f>1/((BE619+1)/(S619/1.6)+1/(T619/1.37)) + BE619/((BE619+1)/(S619/1.6) + BE619/(T619/1.37))</f>
        <v>0</v>
      </c>
      <c r="W619">
        <f>(AZ619*BC619)</f>
        <v>0</v>
      </c>
      <c r="X619">
        <f>(BS619+(W619+2*0.95*5.67E-8*(((BS619+$B$7)+273)^4-(BS619+273)^4)-44100*L619)/(1.84*29.3*T619+8*0.95*5.67E-8*(BS619+273)^3))</f>
        <v>0</v>
      </c>
      <c r="Y619">
        <f>($C$7*BT619+$D$7*BU619+$E$7*X619)</f>
        <v>0</v>
      </c>
      <c r="Z619">
        <f>0.61365*exp(17.502*Y619/(240.97+Y619))</f>
        <v>0</v>
      </c>
      <c r="AA619">
        <f>(AB619/AC619*100)</f>
        <v>0</v>
      </c>
      <c r="AB619">
        <f>BL619*(BQ619+BR619)/1000</f>
        <v>0</v>
      </c>
      <c r="AC619">
        <f>0.61365*exp(17.502*BS619/(240.97+BS619))</f>
        <v>0</v>
      </c>
      <c r="AD619">
        <f>(Z619-BL619*(BQ619+BR619)/1000)</f>
        <v>0</v>
      </c>
      <c r="AE619">
        <f>(-L619*44100)</f>
        <v>0</v>
      </c>
      <c r="AF619">
        <f>2*29.3*T619*0.92*(BS619-Y619)</f>
        <v>0</v>
      </c>
      <c r="AG619">
        <f>2*0.95*5.67E-8*(((BS619+$B$7)+273)^4-(Y619+273)^4)</f>
        <v>0</v>
      </c>
      <c r="AH619">
        <f>W619+AG619+AE619+AF619</f>
        <v>0</v>
      </c>
      <c r="AI619">
        <f>BP619*AW619*(BK619-BJ619*(1000-AW619*BM619)/(1000-AW619*BL619))/(100*BD619)</f>
        <v>0</v>
      </c>
      <c r="AJ619">
        <f>1000*BP619*AW619*(BL619-BM619)/(100*BD619*(1000-AW619*BL619))</f>
        <v>0</v>
      </c>
      <c r="AK619">
        <f>(AL619 - AM619 - BQ619*1E3/(8.314*(BS619+273.15)) * AO619/BP619 * AN619) * BP619/(100*BD619) * (1000 - BM619)/1000</f>
        <v>0</v>
      </c>
      <c r="AL619">
        <v>65.99778232827819</v>
      </c>
      <c r="AM619">
        <v>56.60037757575756</v>
      </c>
      <c r="AN619">
        <v>2.223093369522771</v>
      </c>
      <c r="AO619">
        <v>66.77297276244596</v>
      </c>
      <c r="AP619">
        <f>(AR619 - AQ619 + BQ619*1E3/(8.314*(BS619+273.15)) * AT619/BP619 * AS619) * BP619/(100*BD619) * 1000/(1000 - AR619)</f>
        <v>0</v>
      </c>
      <c r="AQ619">
        <v>9.957297557039396</v>
      </c>
      <c r="AR619">
        <v>16.87252121212121</v>
      </c>
      <c r="AS619">
        <v>-0.0001357398920689557</v>
      </c>
      <c r="AT619">
        <v>79.96077634559281</v>
      </c>
      <c r="AU619">
        <v>0</v>
      </c>
      <c r="AV619">
        <v>0</v>
      </c>
      <c r="AW619">
        <f>IF(AU619*$H$13&gt;=AY619,1.0,(AY619/(AY619-AU619*$H$13)))</f>
        <v>0</v>
      </c>
      <c r="AX619">
        <f>(AW619-1)*100</f>
        <v>0</v>
      </c>
      <c r="AY619">
        <f>MAX(0,($B$13+$C$13*BX619)/(1+$D$13*BX619)*BQ619/(BS619+273)*$E$13)</f>
        <v>0</v>
      </c>
      <c r="AZ619">
        <f>$B$11*BY619+$C$11*BZ619+$F$11*CK619*(1-CN619)</f>
        <v>0</v>
      </c>
      <c r="BA619">
        <f>AZ619*BB619</f>
        <v>0</v>
      </c>
      <c r="BB619">
        <f>($B$11*$D$9+$C$11*$D$9+$F$11*((CX619+CP619)/MAX(CX619+CP619+CY619, 0.1)*$I$9+CY619/MAX(CX619+CP619+CY619, 0.1)*$J$9))/($B$11+$C$11+$F$11)</f>
        <v>0</v>
      </c>
      <c r="BC619">
        <f>($B$11*$K$9+$C$11*$K$9+$F$11*((CX619+CP619)/MAX(CX619+CP619+CY619, 0.1)*$P$9+CY619/MAX(CX619+CP619+CY619, 0.1)*$Q$9))/($B$11+$C$11+$F$11)</f>
        <v>0</v>
      </c>
      <c r="BD619">
        <v>6</v>
      </c>
      <c r="BE619">
        <v>0.5</v>
      </c>
      <c r="BF619" t="s">
        <v>361</v>
      </c>
      <c r="BG619">
        <v>2</v>
      </c>
      <c r="BH619" t="b">
        <v>1</v>
      </c>
      <c r="BI619">
        <v>1728496677.6</v>
      </c>
      <c r="BJ619">
        <v>41.67067407407407</v>
      </c>
      <c r="BK619">
        <v>52.8796</v>
      </c>
      <c r="BL619">
        <v>16.87992222222222</v>
      </c>
      <c r="BM619">
        <v>9.952080740740739</v>
      </c>
      <c r="BN619">
        <v>44.84289629629629</v>
      </c>
      <c r="BO619">
        <v>16.96995555555556</v>
      </c>
      <c r="BP619">
        <v>599.9885555555556</v>
      </c>
      <c r="BQ619">
        <v>97.54361111111112</v>
      </c>
      <c r="BR619">
        <v>0.09990428148148149</v>
      </c>
      <c r="BS619">
        <v>25.70093703703703</v>
      </c>
      <c r="BT619">
        <v>25.05862962962963</v>
      </c>
      <c r="BU619">
        <v>999.9000000000001</v>
      </c>
      <c r="BV619">
        <v>0</v>
      </c>
      <c r="BW619">
        <v>0</v>
      </c>
      <c r="BX619">
        <v>9996.252962962964</v>
      </c>
      <c r="BY619">
        <v>0</v>
      </c>
      <c r="BZ619">
        <v>374.3217777777778</v>
      </c>
      <c r="CA619">
        <v>-11.20892888888889</v>
      </c>
      <c r="CB619">
        <v>42.38612222222223</v>
      </c>
      <c r="CC619">
        <v>53.41119259259258</v>
      </c>
      <c r="CD619">
        <v>6.927847777777777</v>
      </c>
      <c r="CE619">
        <v>52.8796</v>
      </c>
      <c r="CF619">
        <v>9.952080740740739</v>
      </c>
      <c r="CG619">
        <v>1.64652962962963</v>
      </c>
      <c r="CH619">
        <v>0.970761962962963</v>
      </c>
      <c r="CI619">
        <v>14.40128888888889</v>
      </c>
      <c r="CJ619">
        <v>6.484785925925926</v>
      </c>
      <c r="CK619">
        <v>1599.952592592592</v>
      </c>
      <c r="CL619">
        <v>0.692000185185185</v>
      </c>
      <c r="CM619">
        <v>0.3079998148148149</v>
      </c>
      <c r="CN619">
        <v>0</v>
      </c>
      <c r="CO619">
        <v>2.168844444444445</v>
      </c>
      <c r="CP619">
        <v>0</v>
      </c>
      <c r="CQ619">
        <v>14071.51481481481</v>
      </c>
      <c r="CR619">
        <v>13789.77407407408</v>
      </c>
      <c r="CS619">
        <v>37.875</v>
      </c>
      <c r="CT619">
        <v>39.15944444444444</v>
      </c>
      <c r="CU619">
        <v>38.437</v>
      </c>
      <c r="CV619">
        <v>37.53903703703703</v>
      </c>
      <c r="CW619">
        <v>37.24766666666667</v>
      </c>
      <c r="CX619">
        <v>1107.167777777778</v>
      </c>
      <c r="CY619">
        <v>492.7848148148148</v>
      </c>
      <c r="CZ619">
        <v>0</v>
      </c>
      <c r="DA619">
        <v>1728496742.2</v>
      </c>
      <c r="DB619">
        <v>0</v>
      </c>
      <c r="DC619">
        <v>1728490956.5</v>
      </c>
      <c r="DD619" t="s">
        <v>362</v>
      </c>
      <c r="DE619">
        <v>1728490952.5</v>
      </c>
      <c r="DF619">
        <v>1728490956.5</v>
      </c>
      <c r="DG619">
        <v>1</v>
      </c>
      <c r="DH619">
        <v>-0.065</v>
      </c>
      <c r="DI619">
        <v>-0.008</v>
      </c>
      <c r="DJ619">
        <v>-3.246</v>
      </c>
      <c r="DK619">
        <v>-0.091</v>
      </c>
      <c r="DL619">
        <v>52</v>
      </c>
      <c r="DM619">
        <v>15</v>
      </c>
      <c r="DN619">
        <v>0.25</v>
      </c>
      <c r="DO619">
        <v>0.13</v>
      </c>
      <c r="DP619">
        <v>-7.92174443902439</v>
      </c>
      <c r="DQ619">
        <v>-48.18950360278745</v>
      </c>
      <c r="DR619">
        <v>4.843068497184601</v>
      </c>
      <c r="DS619">
        <v>0</v>
      </c>
      <c r="DT619">
        <v>6.936152439024392</v>
      </c>
      <c r="DU619">
        <v>-0.1268412543553923</v>
      </c>
      <c r="DV619">
        <v>0.01256127338979257</v>
      </c>
      <c r="DW619">
        <v>0</v>
      </c>
      <c r="DX619">
        <v>0</v>
      </c>
      <c r="DY619">
        <v>2</v>
      </c>
      <c r="DZ619" t="s">
        <v>386</v>
      </c>
      <c r="EA619">
        <v>3.22764</v>
      </c>
      <c r="EB619">
        <v>2.70439</v>
      </c>
      <c r="EC619">
        <v>0.0172738</v>
      </c>
      <c r="ED619">
        <v>0.0206171</v>
      </c>
      <c r="EE619">
        <v>0.08671429999999999</v>
      </c>
      <c r="EF619">
        <v>0.0585843</v>
      </c>
      <c r="EG619">
        <v>32153.6</v>
      </c>
      <c r="EH619">
        <v>31182.2</v>
      </c>
      <c r="EI619">
        <v>31347.4</v>
      </c>
      <c r="EJ619">
        <v>30198.2</v>
      </c>
      <c r="EK619">
        <v>38347.5</v>
      </c>
      <c r="EL619">
        <v>37596.8</v>
      </c>
      <c r="EM619">
        <v>43934</v>
      </c>
      <c r="EN619">
        <v>42169.4</v>
      </c>
      <c r="EO619">
        <v>2.115</v>
      </c>
      <c r="EP619">
        <v>1.79842</v>
      </c>
      <c r="EQ619">
        <v>0.00432134</v>
      </c>
      <c r="ER619">
        <v>0</v>
      </c>
      <c r="ES619">
        <v>24.985</v>
      </c>
      <c r="ET619">
        <v>999.9</v>
      </c>
      <c r="EU619">
        <v>69.59999999999999</v>
      </c>
      <c r="EV619">
        <v>27.9</v>
      </c>
      <c r="EW619">
        <v>26.9187</v>
      </c>
      <c r="EX619">
        <v>60.9801</v>
      </c>
      <c r="EY619">
        <v>24.7957</v>
      </c>
      <c r="EZ619">
        <v>1</v>
      </c>
      <c r="FA619">
        <v>0.141118</v>
      </c>
      <c r="FB619">
        <v>2.73159</v>
      </c>
      <c r="FC619">
        <v>20.1765</v>
      </c>
      <c r="FD619">
        <v>5.21669</v>
      </c>
      <c r="FE619">
        <v>11.998</v>
      </c>
      <c r="FF619">
        <v>4.9637</v>
      </c>
      <c r="FG619">
        <v>3.29578</v>
      </c>
      <c r="FH619">
        <v>9999</v>
      </c>
      <c r="FI619">
        <v>9999</v>
      </c>
      <c r="FJ619">
        <v>9999</v>
      </c>
      <c r="FK619">
        <v>149.6</v>
      </c>
      <c r="FL619">
        <v>4.97094</v>
      </c>
      <c r="FM619">
        <v>1.86779</v>
      </c>
      <c r="FN619">
        <v>1.85922</v>
      </c>
      <c r="FO619">
        <v>1.8653</v>
      </c>
      <c r="FP619">
        <v>1.86313</v>
      </c>
      <c r="FQ619">
        <v>1.8645</v>
      </c>
      <c r="FR619">
        <v>1.86005</v>
      </c>
      <c r="FS619">
        <v>1.86417</v>
      </c>
      <c r="FT619">
        <v>0</v>
      </c>
      <c r="FU619">
        <v>0</v>
      </c>
      <c r="FV619">
        <v>0</v>
      </c>
      <c r="FW619">
        <v>0</v>
      </c>
      <c r="FX619" t="s">
        <v>364</v>
      </c>
      <c r="FY619" t="s">
        <v>365</v>
      </c>
      <c r="FZ619" t="s">
        <v>366</v>
      </c>
      <c r="GA619" t="s">
        <v>366</v>
      </c>
      <c r="GB619" t="s">
        <v>366</v>
      </c>
      <c r="GC619" t="s">
        <v>366</v>
      </c>
      <c r="GD619">
        <v>0</v>
      </c>
      <c r="GE619">
        <v>100</v>
      </c>
      <c r="GF619">
        <v>100</v>
      </c>
      <c r="GG619">
        <v>-3.275</v>
      </c>
      <c r="GH619">
        <v>-0.09</v>
      </c>
      <c r="GI619">
        <v>-2.868309889394353</v>
      </c>
      <c r="GJ619">
        <v>-0.006773961979547998</v>
      </c>
      <c r="GK619">
        <v>-8.296070481250098E-08</v>
      </c>
      <c r="GL619">
        <v>3.322967193956903E-10</v>
      </c>
      <c r="GM619">
        <v>-0.07871069313407227</v>
      </c>
      <c r="GN619">
        <v>-0.00208336341840114</v>
      </c>
      <c r="GO619">
        <v>8.801746095907445E-05</v>
      </c>
      <c r="GP619">
        <v>-2.677693255255651E-07</v>
      </c>
      <c r="GQ619">
        <v>3</v>
      </c>
      <c r="GR619">
        <v>2052</v>
      </c>
      <c r="GS619">
        <v>2</v>
      </c>
      <c r="GT619">
        <v>18</v>
      </c>
      <c r="GU619">
        <v>95.5</v>
      </c>
      <c r="GV619">
        <v>95.5</v>
      </c>
      <c r="GW619">
        <v>0.34668</v>
      </c>
      <c r="GX619">
        <v>2.44629</v>
      </c>
      <c r="GY619">
        <v>1.44775</v>
      </c>
      <c r="GZ619">
        <v>2.32178</v>
      </c>
      <c r="HA619">
        <v>1.55151</v>
      </c>
      <c r="HB619">
        <v>2.3645</v>
      </c>
      <c r="HC619">
        <v>35.0594</v>
      </c>
      <c r="HD619">
        <v>14.0532</v>
      </c>
      <c r="HE619">
        <v>18</v>
      </c>
      <c r="HF619">
        <v>610.5890000000001</v>
      </c>
      <c r="HG619">
        <v>409.789</v>
      </c>
      <c r="HH619">
        <v>21.8042</v>
      </c>
      <c r="HI619">
        <v>28.7371</v>
      </c>
      <c r="HJ619">
        <v>30.0006</v>
      </c>
      <c r="HK619">
        <v>28.6978</v>
      </c>
      <c r="HL619">
        <v>28.6351</v>
      </c>
      <c r="HM619">
        <v>6.98863</v>
      </c>
      <c r="HN619">
        <v>65.53879999999999</v>
      </c>
      <c r="HO619">
        <v>0</v>
      </c>
      <c r="HP619">
        <v>21.7611</v>
      </c>
      <c r="HQ619">
        <v>90.51900000000001</v>
      </c>
      <c r="HR619">
        <v>9.970800000000001</v>
      </c>
      <c r="HS619">
        <v>99.4817</v>
      </c>
      <c r="HT619">
        <v>100.763</v>
      </c>
    </row>
    <row r="620" spans="1:228">
      <c r="A620">
        <v>604</v>
      </c>
      <c r="B620">
        <v>1728496690.1</v>
      </c>
      <c r="C620">
        <v>5752.599999904633</v>
      </c>
      <c r="D620" t="s">
        <v>1580</v>
      </c>
      <c r="E620" t="s">
        <v>1581</v>
      </c>
      <c r="F620">
        <v>5</v>
      </c>
      <c r="G620" t="s">
        <v>357</v>
      </c>
      <c r="H620" t="s">
        <v>1090</v>
      </c>
      <c r="I620" t="s">
        <v>359</v>
      </c>
      <c r="J620" t="s">
        <v>1569</v>
      </c>
      <c r="K620">
        <v>1728496682.314285</v>
      </c>
      <c r="L620">
        <f>(M620)/1000</f>
        <v>0</v>
      </c>
      <c r="M620">
        <f>IF(BH620, AP620, AJ620)</f>
        <v>0</v>
      </c>
      <c r="N620">
        <f>IF(BH620, AK620, AI620)</f>
        <v>0</v>
      </c>
      <c r="O620">
        <f>BJ620 - IF(AW620&gt;1, N620*BD620*100.0/(AY620), 0)</f>
        <v>0</v>
      </c>
      <c r="P620">
        <f>((V620-L620/2)*O620-N620)/(V620+L620/2)</f>
        <v>0</v>
      </c>
      <c r="Q620">
        <f>P620*(BQ620+BR620)/1000.0</f>
        <v>0</v>
      </c>
      <c r="R620">
        <f>(BJ620 - IF(AW620&gt;1, N620*BD620*100.0/(AY620), 0))*(BQ620+BR620)/1000.0</f>
        <v>0</v>
      </c>
      <c r="S620">
        <f>2.0/((1/U620-1/T620)+SIGN(U620)*SQRT((1/U620-1/T620)*(1/U620-1/T620) + 4*BE620/((BE620+1)*(BE620+1))*(2*1/U620*1/T620-1/T620*1/T620)))</f>
        <v>0</v>
      </c>
      <c r="T620">
        <f>IF(LEFT(BF620,1)&lt;&gt;"0",IF(LEFT(BF620,1)="1",3.0,BG620),$D$5+$E$5*(BX620*BQ620/($K$5*1000))+$F$5*(BX620*BQ620/($K$5*1000))*MAX(MIN(BD620,$J$5),$I$5)*MAX(MIN(BD620,$J$5),$I$5)+$G$5*MAX(MIN(BD620,$J$5),$I$5)*(BX620*BQ620/($K$5*1000))+$H$5*(BX620*BQ620/($K$5*1000))*(BX620*BQ620/($K$5*1000)))</f>
        <v>0</v>
      </c>
      <c r="U620">
        <f>L620*(1000-(1000*0.61365*exp(17.502*Y620/(240.97+Y620))/(BQ620+BR620)+BL620)/2)/(1000*0.61365*exp(17.502*Y620/(240.97+Y620))/(BQ620+BR620)-BL620)</f>
        <v>0</v>
      </c>
      <c r="V620">
        <f>1/((BE620+1)/(S620/1.6)+1/(T620/1.37)) + BE620/((BE620+1)/(S620/1.6) + BE620/(T620/1.37))</f>
        <v>0</v>
      </c>
      <c r="W620">
        <f>(AZ620*BC620)</f>
        <v>0</v>
      </c>
      <c r="X620">
        <f>(BS620+(W620+2*0.95*5.67E-8*(((BS620+$B$7)+273)^4-(BS620+273)^4)-44100*L620)/(1.84*29.3*T620+8*0.95*5.67E-8*(BS620+273)^3))</f>
        <v>0</v>
      </c>
      <c r="Y620">
        <f>($C$7*BT620+$D$7*BU620+$E$7*X620)</f>
        <v>0</v>
      </c>
      <c r="Z620">
        <f>0.61365*exp(17.502*Y620/(240.97+Y620))</f>
        <v>0</v>
      </c>
      <c r="AA620">
        <f>(AB620/AC620*100)</f>
        <v>0</v>
      </c>
      <c r="AB620">
        <f>BL620*(BQ620+BR620)/1000</f>
        <v>0</v>
      </c>
      <c r="AC620">
        <f>0.61365*exp(17.502*BS620/(240.97+BS620))</f>
        <v>0</v>
      </c>
      <c r="AD620">
        <f>(Z620-BL620*(BQ620+BR620)/1000)</f>
        <v>0</v>
      </c>
      <c r="AE620">
        <f>(-L620*44100)</f>
        <v>0</v>
      </c>
      <c r="AF620">
        <f>2*29.3*T620*0.92*(BS620-Y620)</f>
        <v>0</v>
      </c>
      <c r="AG620">
        <f>2*0.95*5.67E-8*(((BS620+$B$7)+273)^4-(Y620+273)^4)</f>
        <v>0</v>
      </c>
      <c r="AH620">
        <f>W620+AG620+AE620+AF620</f>
        <v>0</v>
      </c>
      <c r="AI620">
        <f>BP620*AW620*(BK620-BJ620*(1000-AW620*BM620)/(1000-AW620*BL620))/(100*BD620)</f>
        <v>0</v>
      </c>
      <c r="AJ620">
        <f>1000*BP620*AW620*(BL620-BM620)/(100*BD620*(1000-AW620*BL620))</f>
        <v>0</v>
      </c>
      <c r="AK620">
        <f>(AL620 - AM620 - BQ620*1E3/(8.314*(BS620+273.15)) * AO620/BP620 * AN620) * BP620/(100*BD620) * (1000 - BM620)/1000</f>
        <v>0</v>
      </c>
      <c r="AL620">
        <v>78.67353536862392</v>
      </c>
      <c r="AM620">
        <v>68.21780303030302</v>
      </c>
      <c r="AN620">
        <v>2.343875458740921</v>
      </c>
      <c r="AO620">
        <v>66.77297276244596</v>
      </c>
      <c r="AP620">
        <f>(AR620 - AQ620 + BQ620*1E3/(8.314*(BS620+273.15)) * AT620/BP620 * AS620) * BP620/(100*BD620) * 1000/(1000 - AR620)</f>
        <v>0</v>
      </c>
      <c r="AQ620">
        <v>9.960030201194639</v>
      </c>
      <c r="AR620">
        <v>16.86442000000001</v>
      </c>
      <c r="AS620">
        <v>-7.471814046721215E-05</v>
      </c>
      <c r="AT620">
        <v>79.96077634559281</v>
      </c>
      <c r="AU620">
        <v>0</v>
      </c>
      <c r="AV620">
        <v>0</v>
      </c>
      <c r="AW620">
        <f>IF(AU620*$H$13&gt;=AY620,1.0,(AY620/(AY620-AU620*$H$13)))</f>
        <v>0</v>
      </c>
      <c r="AX620">
        <f>(AW620-1)*100</f>
        <v>0</v>
      </c>
      <c r="AY620">
        <f>MAX(0,($B$13+$C$13*BX620)/(1+$D$13*BX620)*BQ620/(BS620+273)*$E$13)</f>
        <v>0</v>
      </c>
      <c r="AZ620">
        <f>$B$11*BY620+$C$11*BZ620+$F$11*CK620*(1-CN620)</f>
        <v>0</v>
      </c>
      <c r="BA620">
        <f>AZ620*BB620</f>
        <v>0</v>
      </c>
      <c r="BB620">
        <f>($B$11*$D$9+$C$11*$D$9+$F$11*((CX620+CP620)/MAX(CX620+CP620+CY620, 0.1)*$I$9+CY620/MAX(CX620+CP620+CY620, 0.1)*$J$9))/($B$11+$C$11+$F$11)</f>
        <v>0</v>
      </c>
      <c r="BC620">
        <f>($B$11*$K$9+$C$11*$K$9+$F$11*((CX620+CP620)/MAX(CX620+CP620+CY620, 0.1)*$P$9+CY620/MAX(CX620+CP620+CY620, 0.1)*$Q$9))/($B$11+$C$11+$F$11)</f>
        <v>0</v>
      </c>
      <c r="BD620">
        <v>6</v>
      </c>
      <c r="BE620">
        <v>0.5</v>
      </c>
      <c r="BF620" t="s">
        <v>361</v>
      </c>
      <c r="BG620">
        <v>2</v>
      </c>
      <c r="BH620" t="b">
        <v>1</v>
      </c>
      <c r="BI620">
        <v>1728496682.314285</v>
      </c>
      <c r="BJ620">
        <v>51.03000357142857</v>
      </c>
      <c r="BK620">
        <v>64.42484642857143</v>
      </c>
      <c r="BL620">
        <v>16.87488571428571</v>
      </c>
      <c r="BM620">
        <v>9.956366071428571</v>
      </c>
      <c r="BN620">
        <v>54.26611785714285</v>
      </c>
      <c r="BO620">
        <v>16.96492142857143</v>
      </c>
      <c r="BP620">
        <v>600.000642857143</v>
      </c>
      <c r="BQ620">
        <v>97.54335357142857</v>
      </c>
      <c r="BR620">
        <v>0.09986701785714285</v>
      </c>
      <c r="BS620">
        <v>25.69501785714286</v>
      </c>
      <c r="BT620">
        <v>25.05938928571429</v>
      </c>
      <c r="BU620">
        <v>999.9000000000002</v>
      </c>
      <c r="BV620">
        <v>0</v>
      </c>
      <c r="BW620">
        <v>0</v>
      </c>
      <c r="BX620">
        <v>10005.32</v>
      </c>
      <c r="BY620">
        <v>0</v>
      </c>
      <c r="BZ620">
        <v>369.0465357142857</v>
      </c>
      <c r="CA620">
        <v>-13.394855</v>
      </c>
      <c r="CB620">
        <v>51.90587499999999</v>
      </c>
      <c r="CC620">
        <v>65.07277499999999</v>
      </c>
      <c r="CD620">
        <v>6.918523214285713</v>
      </c>
      <c r="CE620">
        <v>64.42484642857143</v>
      </c>
      <c r="CF620">
        <v>9.956366071428571</v>
      </c>
      <c r="CG620">
        <v>1.646033571428572</v>
      </c>
      <c r="CH620">
        <v>0.9711773928571429</v>
      </c>
      <c r="CI620">
        <v>14.39663214285714</v>
      </c>
      <c r="CJ620">
        <v>6.490997500000001</v>
      </c>
      <c r="CK620">
        <v>1599.974285714285</v>
      </c>
      <c r="CL620">
        <v>0.6920017142857142</v>
      </c>
      <c r="CM620">
        <v>0.3079982857142857</v>
      </c>
      <c r="CN620">
        <v>0</v>
      </c>
      <c r="CO620">
        <v>2.161221428571428</v>
      </c>
      <c r="CP620">
        <v>0</v>
      </c>
      <c r="CQ620">
        <v>14045.18571428572</v>
      </c>
      <c r="CR620">
        <v>13789.96785714286</v>
      </c>
      <c r="CS620">
        <v>37.88828571428571</v>
      </c>
      <c r="CT620">
        <v>39.17371428571428</v>
      </c>
      <c r="CU620">
        <v>38.437</v>
      </c>
      <c r="CV620">
        <v>37.55314285714286</v>
      </c>
      <c r="CW620">
        <v>37.25</v>
      </c>
      <c r="CX620">
        <v>1107.185714285714</v>
      </c>
      <c r="CY620">
        <v>492.7885714285713</v>
      </c>
      <c r="CZ620">
        <v>0</v>
      </c>
      <c r="DA620">
        <v>1728496747</v>
      </c>
      <c r="DB620">
        <v>0</v>
      </c>
      <c r="DC620">
        <v>1728490956.5</v>
      </c>
      <c r="DD620" t="s">
        <v>362</v>
      </c>
      <c r="DE620">
        <v>1728490952.5</v>
      </c>
      <c r="DF620">
        <v>1728490956.5</v>
      </c>
      <c r="DG620">
        <v>1</v>
      </c>
      <c r="DH620">
        <v>-0.065</v>
      </c>
      <c r="DI620">
        <v>-0.008</v>
      </c>
      <c r="DJ620">
        <v>-3.246</v>
      </c>
      <c r="DK620">
        <v>-0.091</v>
      </c>
      <c r="DL620">
        <v>52</v>
      </c>
      <c r="DM620">
        <v>15</v>
      </c>
      <c r="DN620">
        <v>0.25</v>
      </c>
      <c r="DO620">
        <v>0.13</v>
      </c>
      <c r="DP620">
        <v>-11.8073315</v>
      </c>
      <c r="DQ620">
        <v>-29.83051542213883</v>
      </c>
      <c r="DR620">
        <v>2.946545388045592</v>
      </c>
      <c r="DS620">
        <v>0</v>
      </c>
      <c r="DT620">
        <v>6.9246605</v>
      </c>
      <c r="DU620">
        <v>-0.118784465290829</v>
      </c>
      <c r="DV620">
        <v>0.01152511170227871</v>
      </c>
      <c r="DW620">
        <v>0</v>
      </c>
      <c r="DX620">
        <v>0</v>
      </c>
      <c r="DY620">
        <v>2</v>
      </c>
      <c r="DZ620" t="s">
        <v>386</v>
      </c>
      <c r="EA620">
        <v>3.22772</v>
      </c>
      <c r="EB620">
        <v>2.70424</v>
      </c>
      <c r="EC620">
        <v>0.0205622</v>
      </c>
      <c r="ED620">
        <v>0.0241662</v>
      </c>
      <c r="EE620">
        <v>0.0866823</v>
      </c>
      <c r="EF620">
        <v>0.0586111</v>
      </c>
      <c r="EG620">
        <v>32045.3</v>
      </c>
      <c r="EH620">
        <v>31068.9</v>
      </c>
      <c r="EI620">
        <v>31346.7</v>
      </c>
      <c r="EJ620">
        <v>30198</v>
      </c>
      <c r="EK620">
        <v>38348.3</v>
      </c>
      <c r="EL620">
        <v>37595.6</v>
      </c>
      <c r="EM620">
        <v>43933.2</v>
      </c>
      <c r="EN620">
        <v>42169.2</v>
      </c>
      <c r="EO620">
        <v>2.1152</v>
      </c>
      <c r="EP620">
        <v>1.79783</v>
      </c>
      <c r="EQ620">
        <v>0.00491366</v>
      </c>
      <c r="ER620">
        <v>0</v>
      </c>
      <c r="ES620">
        <v>24.9856</v>
      </c>
      <c r="ET620">
        <v>999.9</v>
      </c>
      <c r="EU620">
        <v>69.59999999999999</v>
      </c>
      <c r="EV620">
        <v>28</v>
      </c>
      <c r="EW620">
        <v>27.0765</v>
      </c>
      <c r="EX620">
        <v>60.8701</v>
      </c>
      <c r="EY620">
        <v>24.7356</v>
      </c>
      <c r="EZ620">
        <v>1</v>
      </c>
      <c r="FA620">
        <v>0.141601</v>
      </c>
      <c r="FB620">
        <v>2.78569</v>
      </c>
      <c r="FC620">
        <v>20.1757</v>
      </c>
      <c r="FD620">
        <v>5.21579</v>
      </c>
      <c r="FE620">
        <v>11.998</v>
      </c>
      <c r="FF620">
        <v>4.9634</v>
      </c>
      <c r="FG620">
        <v>3.29565</v>
      </c>
      <c r="FH620">
        <v>9999</v>
      </c>
      <c r="FI620">
        <v>9999</v>
      </c>
      <c r="FJ620">
        <v>9999</v>
      </c>
      <c r="FK620">
        <v>149.6</v>
      </c>
      <c r="FL620">
        <v>4.97095</v>
      </c>
      <c r="FM620">
        <v>1.8678</v>
      </c>
      <c r="FN620">
        <v>1.85921</v>
      </c>
      <c r="FO620">
        <v>1.86531</v>
      </c>
      <c r="FP620">
        <v>1.86315</v>
      </c>
      <c r="FQ620">
        <v>1.8645</v>
      </c>
      <c r="FR620">
        <v>1.86005</v>
      </c>
      <c r="FS620">
        <v>1.86417</v>
      </c>
      <c r="FT620">
        <v>0</v>
      </c>
      <c r="FU620">
        <v>0</v>
      </c>
      <c r="FV620">
        <v>0</v>
      </c>
      <c r="FW620">
        <v>0</v>
      </c>
      <c r="FX620" t="s">
        <v>364</v>
      </c>
      <c r="FY620" t="s">
        <v>365</v>
      </c>
      <c r="FZ620" t="s">
        <v>366</v>
      </c>
      <c r="GA620" t="s">
        <v>366</v>
      </c>
      <c r="GB620" t="s">
        <v>366</v>
      </c>
      <c r="GC620" t="s">
        <v>366</v>
      </c>
      <c r="GD620">
        <v>0</v>
      </c>
      <c r="GE620">
        <v>100</v>
      </c>
      <c r="GF620">
        <v>100</v>
      </c>
      <c r="GG620">
        <v>-3.353</v>
      </c>
      <c r="GH620">
        <v>-0.09</v>
      </c>
      <c r="GI620">
        <v>-2.868309889394353</v>
      </c>
      <c r="GJ620">
        <v>-0.006773961979547998</v>
      </c>
      <c r="GK620">
        <v>-8.296070481250098E-08</v>
      </c>
      <c r="GL620">
        <v>3.322967193956903E-10</v>
      </c>
      <c r="GM620">
        <v>-0.07871069313407227</v>
      </c>
      <c r="GN620">
        <v>-0.00208336341840114</v>
      </c>
      <c r="GO620">
        <v>8.801746095907445E-05</v>
      </c>
      <c r="GP620">
        <v>-2.677693255255651E-07</v>
      </c>
      <c r="GQ620">
        <v>3</v>
      </c>
      <c r="GR620">
        <v>2052</v>
      </c>
      <c r="GS620">
        <v>2</v>
      </c>
      <c r="GT620">
        <v>18</v>
      </c>
      <c r="GU620">
        <v>95.59999999999999</v>
      </c>
      <c r="GV620">
        <v>95.59999999999999</v>
      </c>
      <c r="GW620">
        <v>0.377197</v>
      </c>
      <c r="GX620">
        <v>2.44019</v>
      </c>
      <c r="GY620">
        <v>1.44897</v>
      </c>
      <c r="GZ620">
        <v>2.32178</v>
      </c>
      <c r="HA620">
        <v>1.55151</v>
      </c>
      <c r="HB620">
        <v>2.34863</v>
      </c>
      <c r="HC620">
        <v>35.0825</v>
      </c>
      <c r="HD620">
        <v>14.062</v>
      </c>
      <c r="HE620">
        <v>18</v>
      </c>
      <c r="HF620">
        <v>610.807</v>
      </c>
      <c r="HG620">
        <v>409.496</v>
      </c>
      <c r="HH620">
        <v>21.7506</v>
      </c>
      <c r="HI620">
        <v>28.7432</v>
      </c>
      <c r="HJ620">
        <v>30.0005</v>
      </c>
      <c r="HK620">
        <v>28.7051</v>
      </c>
      <c r="HL620">
        <v>28.6424</v>
      </c>
      <c r="HM620">
        <v>7.55665</v>
      </c>
      <c r="HN620">
        <v>65.53879999999999</v>
      </c>
      <c r="HO620">
        <v>0</v>
      </c>
      <c r="HP620">
        <v>21.6996</v>
      </c>
      <c r="HQ620">
        <v>105.545</v>
      </c>
      <c r="HR620">
        <v>9.99292</v>
      </c>
      <c r="HS620">
        <v>99.4798</v>
      </c>
      <c r="HT620">
        <v>100.763</v>
      </c>
    </row>
    <row r="621" spans="1:228">
      <c r="A621">
        <v>605</v>
      </c>
      <c r="B621">
        <v>1728496695.1</v>
      </c>
      <c r="C621">
        <v>5757.599999904633</v>
      </c>
      <c r="D621" t="s">
        <v>1582</v>
      </c>
      <c r="E621" t="s">
        <v>1583</v>
      </c>
      <c r="F621">
        <v>5</v>
      </c>
      <c r="G621" t="s">
        <v>357</v>
      </c>
      <c r="H621" t="s">
        <v>1090</v>
      </c>
      <c r="I621" t="s">
        <v>359</v>
      </c>
      <c r="J621" t="s">
        <v>1569</v>
      </c>
      <c r="K621">
        <v>1728496687.6</v>
      </c>
      <c r="L621">
        <f>(M621)/1000</f>
        <v>0</v>
      </c>
      <c r="M621">
        <f>IF(BH621, AP621, AJ621)</f>
        <v>0</v>
      </c>
      <c r="N621">
        <f>IF(BH621, AK621, AI621)</f>
        <v>0</v>
      </c>
      <c r="O621">
        <f>BJ621 - IF(AW621&gt;1, N621*BD621*100.0/(AY621), 0)</f>
        <v>0</v>
      </c>
      <c r="P621">
        <f>((V621-L621/2)*O621-N621)/(V621+L621/2)</f>
        <v>0</v>
      </c>
      <c r="Q621">
        <f>P621*(BQ621+BR621)/1000.0</f>
        <v>0</v>
      </c>
      <c r="R621">
        <f>(BJ621 - IF(AW621&gt;1, N621*BD621*100.0/(AY621), 0))*(BQ621+BR621)/1000.0</f>
        <v>0</v>
      </c>
      <c r="S621">
        <f>2.0/((1/U621-1/T621)+SIGN(U621)*SQRT((1/U621-1/T621)*(1/U621-1/T621) + 4*BE621/((BE621+1)*(BE621+1))*(2*1/U621*1/T621-1/T621*1/T621)))</f>
        <v>0</v>
      </c>
      <c r="T621">
        <f>IF(LEFT(BF621,1)&lt;&gt;"0",IF(LEFT(BF621,1)="1",3.0,BG621),$D$5+$E$5*(BX621*BQ621/($K$5*1000))+$F$5*(BX621*BQ621/($K$5*1000))*MAX(MIN(BD621,$J$5),$I$5)*MAX(MIN(BD621,$J$5),$I$5)+$G$5*MAX(MIN(BD621,$J$5),$I$5)*(BX621*BQ621/($K$5*1000))+$H$5*(BX621*BQ621/($K$5*1000))*(BX621*BQ621/($K$5*1000)))</f>
        <v>0</v>
      </c>
      <c r="U621">
        <f>L621*(1000-(1000*0.61365*exp(17.502*Y621/(240.97+Y621))/(BQ621+BR621)+BL621)/2)/(1000*0.61365*exp(17.502*Y621/(240.97+Y621))/(BQ621+BR621)-BL621)</f>
        <v>0</v>
      </c>
      <c r="V621">
        <f>1/((BE621+1)/(S621/1.6)+1/(T621/1.37)) + BE621/((BE621+1)/(S621/1.6) + BE621/(T621/1.37))</f>
        <v>0</v>
      </c>
      <c r="W621">
        <f>(AZ621*BC621)</f>
        <v>0</v>
      </c>
      <c r="X621">
        <f>(BS621+(W621+2*0.95*5.67E-8*(((BS621+$B$7)+273)^4-(BS621+273)^4)-44100*L621)/(1.84*29.3*T621+8*0.95*5.67E-8*(BS621+273)^3))</f>
        <v>0</v>
      </c>
      <c r="Y621">
        <f>($C$7*BT621+$D$7*BU621+$E$7*X621)</f>
        <v>0</v>
      </c>
      <c r="Z621">
        <f>0.61365*exp(17.502*Y621/(240.97+Y621))</f>
        <v>0</v>
      </c>
      <c r="AA621">
        <f>(AB621/AC621*100)</f>
        <v>0</v>
      </c>
      <c r="AB621">
        <f>BL621*(BQ621+BR621)/1000</f>
        <v>0</v>
      </c>
      <c r="AC621">
        <f>0.61365*exp(17.502*BS621/(240.97+BS621))</f>
        <v>0</v>
      </c>
      <c r="AD621">
        <f>(Z621-BL621*(BQ621+BR621)/1000)</f>
        <v>0</v>
      </c>
      <c r="AE621">
        <f>(-L621*44100)</f>
        <v>0</v>
      </c>
      <c r="AF621">
        <f>2*29.3*T621*0.92*(BS621-Y621)</f>
        <v>0</v>
      </c>
      <c r="AG621">
        <f>2*0.95*5.67E-8*(((BS621+$B$7)+273)^4-(Y621+273)^4)</f>
        <v>0</v>
      </c>
      <c r="AH621">
        <f>W621+AG621+AE621+AF621</f>
        <v>0</v>
      </c>
      <c r="AI621">
        <f>BP621*AW621*(BK621-BJ621*(1000-AW621*BM621)/(1000-AW621*BL621))/(100*BD621)</f>
        <v>0</v>
      </c>
      <c r="AJ621">
        <f>1000*BP621*AW621*(BL621-BM621)/(100*BD621*(1000-AW621*BL621))</f>
        <v>0</v>
      </c>
      <c r="AK621">
        <f>(AL621 - AM621 - BQ621*1E3/(8.314*(BS621+273.15)) * AO621/BP621 * AN621) * BP621/(100*BD621) * (1000 - BM621)/1000</f>
        <v>0</v>
      </c>
      <c r="AL621">
        <v>91.23472630937226</v>
      </c>
      <c r="AM621">
        <v>80.10016484848484</v>
      </c>
      <c r="AN621">
        <v>2.392230597841284</v>
      </c>
      <c r="AO621">
        <v>66.77297276244596</v>
      </c>
      <c r="AP621">
        <f>(AR621 - AQ621 + BQ621*1E3/(8.314*(BS621+273.15)) * AT621/BP621 * AS621) * BP621/(100*BD621) * 1000/(1000 - AR621)</f>
        <v>0</v>
      </c>
      <c r="AQ621">
        <v>9.966114221236738</v>
      </c>
      <c r="AR621">
        <v>16.86084909090908</v>
      </c>
      <c r="AS621">
        <v>-5.285786215008894E-05</v>
      </c>
      <c r="AT621">
        <v>79.96077634559281</v>
      </c>
      <c r="AU621">
        <v>0</v>
      </c>
      <c r="AV621">
        <v>0</v>
      </c>
      <c r="AW621">
        <f>IF(AU621*$H$13&gt;=AY621,1.0,(AY621/(AY621-AU621*$H$13)))</f>
        <v>0</v>
      </c>
      <c r="AX621">
        <f>(AW621-1)*100</f>
        <v>0</v>
      </c>
      <c r="AY621">
        <f>MAX(0,($B$13+$C$13*BX621)/(1+$D$13*BX621)*BQ621/(BS621+273)*$E$13)</f>
        <v>0</v>
      </c>
      <c r="AZ621">
        <f>$B$11*BY621+$C$11*BZ621+$F$11*CK621*(1-CN621)</f>
        <v>0</v>
      </c>
      <c r="BA621">
        <f>AZ621*BB621</f>
        <v>0</v>
      </c>
      <c r="BB621">
        <f>($B$11*$D$9+$C$11*$D$9+$F$11*((CX621+CP621)/MAX(CX621+CP621+CY621, 0.1)*$I$9+CY621/MAX(CX621+CP621+CY621, 0.1)*$J$9))/($B$11+$C$11+$F$11)</f>
        <v>0</v>
      </c>
      <c r="BC621">
        <f>($B$11*$K$9+$C$11*$K$9+$F$11*((CX621+CP621)/MAX(CX621+CP621+CY621, 0.1)*$P$9+CY621/MAX(CX621+CP621+CY621, 0.1)*$Q$9))/($B$11+$C$11+$F$11)</f>
        <v>0</v>
      </c>
      <c r="BD621">
        <v>6</v>
      </c>
      <c r="BE621">
        <v>0.5</v>
      </c>
      <c r="BF621" t="s">
        <v>361</v>
      </c>
      <c r="BG621">
        <v>2</v>
      </c>
      <c r="BH621" t="b">
        <v>1</v>
      </c>
      <c r="BI621">
        <v>1728496687.6</v>
      </c>
      <c r="BJ621">
        <v>62.59613333333333</v>
      </c>
      <c r="BK621">
        <v>77.59803333333333</v>
      </c>
      <c r="BL621">
        <v>16.86828888888889</v>
      </c>
      <c r="BM621">
        <v>9.961446296296296</v>
      </c>
      <c r="BN621">
        <v>65.91120370370369</v>
      </c>
      <c r="BO621">
        <v>16.95834074074074</v>
      </c>
      <c r="BP621">
        <v>599.9994444444444</v>
      </c>
      <c r="BQ621">
        <v>97.54316666666666</v>
      </c>
      <c r="BR621">
        <v>0.09998948518518518</v>
      </c>
      <c r="BS621">
        <v>25.68716296296296</v>
      </c>
      <c r="BT621">
        <v>25.05776296296296</v>
      </c>
      <c r="BU621">
        <v>999.9000000000001</v>
      </c>
      <c r="BV621">
        <v>0</v>
      </c>
      <c r="BW621">
        <v>0</v>
      </c>
      <c r="BX621">
        <v>9997.108148148147</v>
      </c>
      <c r="BY621">
        <v>0</v>
      </c>
      <c r="BZ621">
        <v>366.9645555555557</v>
      </c>
      <c r="CA621">
        <v>-15.00191111111111</v>
      </c>
      <c r="CB621">
        <v>63.67009629629629</v>
      </c>
      <c r="CC621">
        <v>78.37884444444444</v>
      </c>
      <c r="CD621">
        <v>6.906852222222221</v>
      </c>
      <c r="CE621">
        <v>77.59803333333333</v>
      </c>
      <c r="CF621">
        <v>9.961446296296296</v>
      </c>
      <c r="CG621">
        <v>1.645387407407408</v>
      </c>
      <c r="CH621">
        <v>0.9716709999999998</v>
      </c>
      <c r="CI621">
        <v>14.39055555555555</v>
      </c>
      <c r="CJ621">
        <v>6.498375925925927</v>
      </c>
      <c r="CK621">
        <v>1600.017777777778</v>
      </c>
      <c r="CL621">
        <v>0.6920107037037039</v>
      </c>
      <c r="CM621">
        <v>0.3079892962962963</v>
      </c>
      <c r="CN621">
        <v>0</v>
      </c>
      <c r="CO621">
        <v>2.145418518518519</v>
      </c>
      <c r="CP621">
        <v>0</v>
      </c>
      <c r="CQ621">
        <v>14017.66666666667</v>
      </c>
      <c r="CR621">
        <v>13790.38518518519</v>
      </c>
      <c r="CS621">
        <v>37.90025925925926</v>
      </c>
      <c r="CT621">
        <v>39.187</v>
      </c>
      <c r="CU621">
        <v>38.437</v>
      </c>
      <c r="CV621">
        <v>37.562</v>
      </c>
      <c r="CW621">
        <v>37.25</v>
      </c>
      <c r="CX621">
        <v>1107.23</v>
      </c>
      <c r="CY621">
        <v>492.7877777777777</v>
      </c>
      <c r="CZ621">
        <v>0</v>
      </c>
      <c r="DA621">
        <v>1728496751.8</v>
      </c>
      <c r="DB621">
        <v>0</v>
      </c>
      <c r="DC621">
        <v>1728490956.5</v>
      </c>
      <c r="DD621" t="s">
        <v>362</v>
      </c>
      <c r="DE621">
        <v>1728490952.5</v>
      </c>
      <c r="DF621">
        <v>1728490956.5</v>
      </c>
      <c r="DG621">
        <v>1</v>
      </c>
      <c r="DH621">
        <v>-0.065</v>
      </c>
      <c r="DI621">
        <v>-0.008</v>
      </c>
      <c r="DJ621">
        <v>-3.246</v>
      </c>
      <c r="DK621">
        <v>-0.091</v>
      </c>
      <c r="DL621">
        <v>52</v>
      </c>
      <c r="DM621">
        <v>15</v>
      </c>
      <c r="DN621">
        <v>0.25</v>
      </c>
      <c r="DO621">
        <v>0.13</v>
      </c>
      <c r="DP621">
        <v>-13.96592536585366</v>
      </c>
      <c r="DQ621">
        <v>-18.53966759581881</v>
      </c>
      <c r="DR621">
        <v>1.8775959779386</v>
      </c>
      <c r="DS621">
        <v>0</v>
      </c>
      <c r="DT621">
        <v>6.913174634146341</v>
      </c>
      <c r="DU621">
        <v>-0.1291607665505261</v>
      </c>
      <c r="DV621">
        <v>0.01287463228886444</v>
      </c>
      <c r="DW621">
        <v>0</v>
      </c>
      <c r="DX621">
        <v>0</v>
      </c>
      <c r="DY621">
        <v>2</v>
      </c>
      <c r="DZ621" t="s">
        <v>386</v>
      </c>
      <c r="EA621">
        <v>3.22777</v>
      </c>
      <c r="EB621">
        <v>2.70429</v>
      </c>
      <c r="EC621">
        <v>0.0238995</v>
      </c>
      <c r="ED621">
        <v>0.0276801</v>
      </c>
      <c r="EE621">
        <v>0.0866701</v>
      </c>
      <c r="EF621">
        <v>0.0586444</v>
      </c>
      <c r="EG621">
        <v>31936.1</v>
      </c>
      <c r="EH621">
        <v>30956.1</v>
      </c>
      <c r="EI621">
        <v>31346.8</v>
      </c>
      <c r="EJ621">
        <v>30197.1</v>
      </c>
      <c r="EK621">
        <v>38348.7</v>
      </c>
      <c r="EL621">
        <v>37593.7</v>
      </c>
      <c r="EM621">
        <v>43933.1</v>
      </c>
      <c r="EN621">
        <v>42168.4</v>
      </c>
      <c r="EO621">
        <v>2.11523</v>
      </c>
      <c r="EP621">
        <v>1.79778</v>
      </c>
      <c r="EQ621">
        <v>0.004109</v>
      </c>
      <c r="ER621">
        <v>0</v>
      </c>
      <c r="ES621">
        <v>24.9856</v>
      </c>
      <c r="ET621">
        <v>999.9</v>
      </c>
      <c r="EU621">
        <v>69.59999999999999</v>
      </c>
      <c r="EV621">
        <v>28</v>
      </c>
      <c r="EW621">
        <v>27.0782</v>
      </c>
      <c r="EX621">
        <v>61.1501</v>
      </c>
      <c r="EY621">
        <v>24.7636</v>
      </c>
      <c r="EZ621">
        <v>1</v>
      </c>
      <c r="FA621">
        <v>0.14253</v>
      </c>
      <c r="FB621">
        <v>2.82575</v>
      </c>
      <c r="FC621">
        <v>20.1751</v>
      </c>
      <c r="FD621">
        <v>5.21579</v>
      </c>
      <c r="FE621">
        <v>11.998</v>
      </c>
      <c r="FF621">
        <v>4.96335</v>
      </c>
      <c r="FG621">
        <v>3.29565</v>
      </c>
      <c r="FH621">
        <v>9999</v>
      </c>
      <c r="FI621">
        <v>9999</v>
      </c>
      <c r="FJ621">
        <v>9999</v>
      </c>
      <c r="FK621">
        <v>149.6</v>
      </c>
      <c r="FL621">
        <v>4.97093</v>
      </c>
      <c r="FM621">
        <v>1.86781</v>
      </c>
      <c r="FN621">
        <v>1.85922</v>
      </c>
      <c r="FO621">
        <v>1.86527</v>
      </c>
      <c r="FP621">
        <v>1.86313</v>
      </c>
      <c r="FQ621">
        <v>1.8645</v>
      </c>
      <c r="FR621">
        <v>1.86005</v>
      </c>
      <c r="FS621">
        <v>1.86417</v>
      </c>
      <c r="FT621">
        <v>0</v>
      </c>
      <c r="FU621">
        <v>0</v>
      </c>
      <c r="FV621">
        <v>0</v>
      </c>
      <c r="FW621">
        <v>0</v>
      </c>
      <c r="FX621" t="s">
        <v>364</v>
      </c>
      <c r="FY621" t="s">
        <v>365</v>
      </c>
      <c r="FZ621" t="s">
        <v>366</v>
      </c>
      <c r="GA621" t="s">
        <v>366</v>
      </c>
      <c r="GB621" t="s">
        <v>366</v>
      </c>
      <c r="GC621" t="s">
        <v>366</v>
      </c>
      <c r="GD621">
        <v>0</v>
      </c>
      <c r="GE621">
        <v>100</v>
      </c>
      <c r="GF621">
        <v>100</v>
      </c>
      <c r="GG621">
        <v>-3.433</v>
      </c>
      <c r="GH621">
        <v>-0.09</v>
      </c>
      <c r="GI621">
        <v>-2.868309889394353</v>
      </c>
      <c r="GJ621">
        <v>-0.006773961979547998</v>
      </c>
      <c r="GK621">
        <v>-8.296070481250098E-08</v>
      </c>
      <c r="GL621">
        <v>3.322967193956903E-10</v>
      </c>
      <c r="GM621">
        <v>-0.07871069313407227</v>
      </c>
      <c r="GN621">
        <v>-0.00208336341840114</v>
      </c>
      <c r="GO621">
        <v>8.801746095907445E-05</v>
      </c>
      <c r="GP621">
        <v>-2.677693255255651E-07</v>
      </c>
      <c r="GQ621">
        <v>3</v>
      </c>
      <c r="GR621">
        <v>2052</v>
      </c>
      <c r="GS621">
        <v>2</v>
      </c>
      <c r="GT621">
        <v>18</v>
      </c>
      <c r="GU621">
        <v>95.7</v>
      </c>
      <c r="GV621">
        <v>95.59999999999999</v>
      </c>
      <c r="GW621">
        <v>0.406494</v>
      </c>
      <c r="GX621">
        <v>2.43408</v>
      </c>
      <c r="GY621">
        <v>1.44775</v>
      </c>
      <c r="GZ621">
        <v>2.32178</v>
      </c>
      <c r="HA621">
        <v>1.55151</v>
      </c>
      <c r="HB621">
        <v>2.36694</v>
      </c>
      <c r="HC621">
        <v>35.1055</v>
      </c>
      <c r="HD621">
        <v>14.062</v>
      </c>
      <c r="HE621">
        <v>18</v>
      </c>
      <c r="HF621">
        <v>610.893</v>
      </c>
      <c r="HG621">
        <v>409.517</v>
      </c>
      <c r="HH621">
        <v>21.69</v>
      </c>
      <c r="HI621">
        <v>28.75</v>
      </c>
      <c r="HJ621">
        <v>30.0006</v>
      </c>
      <c r="HK621">
        <v>28.7118</v>
      </c>
      <c r="HL621">
        <v>28.6497</v>
      </c>
      <c r="HM621">
        <v>8.18361</v>
      </c>
      <c r="HN621">
        <v>65.53879999999999</v>
      </c>
      <c r="HO621">
        <v>0</v>
      </c>
      <c r="HP621">
        <v>21.6424</v>
      </c>
      <c r="HQ621">
        <v>115.576</v>
      </c>
      <c r="HR621">
        <v>10.0115</v>
      </c>
      <c r="HS621">
        <v>99.4798</v>
      </c>
      <c r="HT621">
        <v>100.76</v>
      </c>
    </row>
    <row r="622" spans="1:228">
      <c r="A622">
        <v>606</v>
      </c>
      <c r="B622">
        <v>1728496700.1</v>
      </c>
      <c r="C622">
        <v>5762.599999904633</v>
      </c>
      <c r="D622" t="s">
        <v>1584</v>
      </c>
      <c r="E622" t="s">
        <v>1585</v>
      </c>
      <c r="F622">
        <v>5</v>
      </c>
      <c r="G622" t="s">
        <v>357</v>
      </c>
      <c r="H622" t="s">
        <v>1090</v>
      </c>
      <c r="I622" t="s">
        <v>359</v>
      </c>
      <c r="J622" t="s">
        <v>1569</v>
      </c>
      <c r="K622">
        <v>1728496692.314285</v>
      </c>
      <c r="L622">
        <f>(M622)/1000</f>
        <v>0</v>
      </c>
      <c r="M622">
        <f>IF(BH622, AP622, AJ622)</f>
        <v>0</v>
      </c>
      <c r="N622">
        <f>IF(BH622, AK622, AI622)</f>
        <v>0</v>
      </c>
      <c r="O622">
        <f>BJ622 - IF(AW622&gt;1, N622*BD622*100.0/(AY622), 0)</f>
        <v>0</v>
      </c>
      <c r="P622">
        <f>((V622-L622/2)*O622-N622)/(V622+L622/2)</f>
        <v>0</v>
      </c>
      <c r="Q622">
        <f>P622*(BQ622+BR622)/1000.0</f>
        <v>0</v>
      </c>
      <c r="R622">
        <f>(BJ622 - IF(AW622&gt;1, N622*BD622*100.0/(AY622), 0))*(BQ622+BR622)/1000.0</f>
        <v>0</v>
      </c>
      <c r="S622">
        <f>2.0/((1/U622-1/T622)+SIGN(U622)*SQRT((1/U622-1/T622)*(1/U622-1/T622) + 4*BE622/((BE622+1)*(BE622+1))*(2*1/U622*1/T622-1/T622*1/T622)))</f>
        <v>0</v>
      </c>
      <c r="T622">
        <f>IF(LEFT(BF622,1)&lt;&gt;"0",IF(LEFT(BF622,1)="1",3.0,BG622),$D$5+$E$5*(BX622*BQ622/($K$5*1000))+$F$5*(BX622*BQ622/($K$5*1000))*MAX(MIN(BD622,$J$5),$I$5)*MAX(MIN(BD622,$J$5),$I$5)+$G$5*MAX(MIN(BD622,$J$5),$I$5)*(BX622*BQ622/($K$5*1000))+$H$5*(BX622*BQ622/($K$5*1000))*(BX622*BQ622/($K$5*1000)))</f>
        <v>0</v>
      </c>
      <c r="U622">
        <f>L622*(1000-(1000*0.61365*exp(17.502*Y622/(240.97+Y622))/(BQ622+BR622)+BL622)/2)/(1000*0.61365*exp(17.502*Y622/(240.97+Y622))/(BQ622+BR622)-BL622)</f>
        <v>0</v>
      </c>
      <c r="V622">
        <f>1/((BE622+1)/(S622/1.6)+1/(T622/1.37)) + BE622/((BE622+1)/(S622/1.6) + BE622/(T622/1.37))</f>
        <v>0</v>
      </c>
      <c r="W622">
        <f>(AZ622*BC622)</f>
        <v>0</v>
      </c>
      <c r="X622">
        <f>(BS622+(W622+2*0.95*5.67E-8*(((BS622+$B$7)+273)^4-(BS622+273)^4)-44100*L622)/(1.84*29.3*T622+8*0.95*5.67E-8*(BS622+273)^3))</f>
        <v>0</v>
      </c>
      <c r="Y622">
        <f>($C$7*BT622+$D$7*BU622+$E$7*X622)</f>
        <v>0</v>
      </c>
      <c r="Z622">
        <f>0.61365*exp(17.502*Y622/(240.97+Y622))</f>
        <v>0</v>
      </c>
      <c r="AA622">
        <f>(AB622/AC622*100)</f>
        <v>0</v>
      </c>
      <c r="AB622">
        <f>BL622*(BQ622+BR622)/1000</f>
        <v>0</v>
      </c>
      <c r="AC622">
        <f>0.61365*exp(17.502*BS622/(240.97+BS622))</f>
        <v>0</v>
      </c>
      <c r="AD622">
        <f>(Z622-BL622*(BQ622+BR622)/1000)</f>
        <v>0</v>
      </c>
      <c r="AE622">
        <f>(-L622*44100)</f>
        <v>0</v>
      </c>
      <c r="AF622">
        <f>2*29.3*T622*0.92*(BS622-Y622)</f>
        <v>0</v>
      </c>
      <c r="AG622">
        <f>2*0.95*5.67E-8*(((BS622+$B$7)+273)^4-(Y622+273)^4)</f>
        <v>0</v>
      </c>
      <c r="AH622">
        <f>W622+AG622+AE622+AF622</f>
        <v>0</v>
      </c>
      <c r="AI622">
        <f>BP622*AW622*(BK622-BJ622*(1000-AW622*BM622)/(1000-AW622*BL622))/(100*BD622)</f>
        <v>0</v>
      </c>
      <c r="AJ622">
        <f>1000*BP622*AW622*(BL622-BM622)/(100*BD622*(1000-AW622*BL622))</f>
        <v>0</v>
      </c>
      <c r="AK622">
        <f>(AL622 - AM622 - BQ622*1E3/(8.314*(BS622+273.15)) * AO622/BP622 * AN622) * BP622/(100*BD622) * (1000 - BM622)/1000</f>
        <v>0</v>
      </c>
      <c r="AL622">
        <v>103.8066795627968</v>
      </c>
      <c r="AM622">
        <v>92.05987090909086</v>
      </c>
      <c r="AN622">
        <v>2.38432783697576</v>
      </c>
      <c r="AO622">
        <v>66.77297276244596</v>
      </c>
      <c r="AP622">
        <f>(AR622 - AQ622 + BQ622*1E3/(8.314*(BS622+273.15)) * AT622/BP622 * AS622) * BP622/(100*BD622) * 1000/(1000 - AR622)</f>
        <v>0</v>
      </c>
      <c r="AQ622">
        <v>9.97393083399629</v>
      </c>
      <c r="AR622">
        <v>16.8539903030303</v>
      </c>
      <c r="AS622">
        <v>-4.410441770207264E-05</v>
      </c>
      <c r="AT622">
        <v>79.96077634559281</v>
      </c>
      <c r="AU622">
        <v>0</v>
      </c>
      <c r="AV622">
        <v>0</v>
      </c>
      <c r="AW622">
        <f>IF(AU622*$H$13&gt;=AY622,1.0,(AY622/(AY622-AU622*$H$13)))</f>
        <v>0</v>
      </c>
      <c r="AX622">
        <f>(AW622-1)*100</f>
        <v>0</v>
      </c>
      <c r="AY622">
        <f>MAX(0,($B$13+$C$13*BX622)/(1+$D$13*BX622)*BQ622/(BS622+273)*$E$13)</f>
        <v>0</v>
      </c>
      <c r="AZ622">
        <f>$B$11*BY622+$C$11*BZ622+$F$11*CK622*(1-CN622)</f>
        <v>0</v>
      </c>
      <c r="BA622">
        <f>AZ622*BB622</f>
        <v>0</v>
      </c>
      <c r="BB622">
        <f>($B$11*$D$9+$C$11*$D$9+$F$11*((CX622+CP622)/MAX(CX622+CP622+CY622, 0.1)*$I$9+CY622/MAX(CX622+CP622+CY622, 0.1)*$J$9))/($B$11+$C$11+$F$11)</f>
        <v>0</v>
      </c>
      <c r="BC622">
        <f>($B$11*$K$9+$C$11*$K$9+$F$11*((CX622+CP622)/MAX(CX622+CP622+CY622, 0.1)*$P$9+CY622/MAX(CX622+CP622+CY622, 0.1)*$Q$9))/($B$11+$C$11+$F$11)</f>
        <v>0</v>
      </c>
      <c r="BD622">
        <v>6</v>
      </c>
      <c r="BE622">
        <v>0.5</v>
      </c>
      <c r="BF622" t="s">
        <v>361</v>
      </c>
      <c r="BG622">
        <v>2</v>
      </c>
      <c r="BH622" t="b">
        <v>1</v>
      </c>
      <c r="BI622">
        <v>1728496692.314285</v>
      </c>
      <c r="BJ622">
        <v>73.4496392857143</v>
      </c>
      <c r="BK622">
        <v>89.37312142857141</v>
      </c>
      <c r="BL622">
        <v>16.86331785714286</v>
      </c>
      <c r="BM622">
        <v>9.966905714285714</v>
      </c>
      <c r="BN622">
        <v>76.83880357142858</v>
      </c>
      <c r="BO622">
        <v>16.95337142857143</v>
      </c>
      <c r="BP622">
        <v>599.9991428571428</v>
      </c>
      <c r="BQ622">
        <v>97.54317142857141</v>
      </c>
      <c r="BR622">
        <v>0.09995740714285713</v>
      </c>
      <c r="BS622">
        <v>25.68099642857143</v>
      </c>
      <c r="BT622">
        <v>25.05586428571428</v>
      </c>
      <c r="BU622">
        <v>999.9000000000002</v>
      </c>
      <c r="BV622">
        <v>0</v>
      </c>
      <c r="BW622">
        <v>0</v>
      </c>
      <c r="BX622">
        <v>10001.36821428571</v>
      </c>
      <c r="BY622">
        <v>0</v>
      </c>
      <c r="BZ622">
        <v>366.7333571428571</v>
      </c>
      <c r="CA622">
        <v>-15.92348571428572</v>
      </c>
      <c r="CB622">
        <v>74.70944285714286</v>
      </c>
      <c r="CC622">
        <v>90.27287142857142</v>
      </c>
      <c r="CD622">
        <v>6.896419642857142</v>
      </c>
      <c r="CE622">
        <v>89.37312142857141</v>
      </c>
      <c r="CF622">
        <v>9.966905714285714</v>
      </c>
      <c r="CG622">
        <v>1.644901428571429</v>
      </c>
      <c r="CH622">
        <v>0.9722035</v>
      </c>
      <c r="CI622">
        <v>14.38600357142857</v>
      </c>
      <c r="CJ622">
        <v>6.506331428571428</v>
      </c>
      <c r="CK622">
        <v>1600.021428571428</v>
      </c>
      <c r="CL622">
        <v>0.6920109642857142</v>
      </c>
      <c r="CM622">
        <v>0.3079890357142858</v>
      </c>
      <c r="CN622">
        <v>0</v>
      </c>
      <c r="CO622">
        <v>2.176178571428571</v>
      </c>
      <c r="CP622">
        <v>0</v>
      </c>
      <c r="CQ622">
        <v>13993.61428571428</v>
      </c>
      <c r="CR622">
        <v>13790.41071428572</v>
      </c>
      <c r="CS622">
        <v>37.91928571428571</v>
      </c>
      <c r="CT622">
        <v>39.187</v>
      </c>
      <c r="CU622">
        <v>38.44824999999999</v>
      </c>
      <c r="CV622">
        <v>37.562</v>
      </c>
      <c r="CW622">
        <v>37.25442857142857</v>
      </c>
      <c r="CX622">
        <v>1107.2325</v>
      </c>
      <c r="CY622">
        <v>492.7889285714285</v>
      </c>
      <c r="CZ622">
        <v>0</v>
      </c>
      <c r="DA622">
        <v>1728496757.2</v>
      </c>
      <c r="DB622">
        <v>0</v>
      </c>
      <c r="DC622">
        <v>1728490956.5</v>
      </c>
      <c r="DD622" t="s">
        <v>362</v>
      </c>
      <c r="DE622">
        <v>1728490952.5</v>
      </c>
      <c r="DF622">
        <v>1728490956.5</v>
      </c>
      <c r="DG622">
        <v>1</v>
      </c>
      <c r="DH622">
        <v>-0.065</v>
      </c>
      <c r="DI622">
        <v>-0.008</v>
      </c>
      <c r="DJ622">
        <v>-3.246</v>
      </c>
      <c r="DK622">
        <v>-0.091</v>
      </c>
      <c r="DL622">
        <v>52</v>
      </c>
      <c r="DM622">
        <v>15</v>
      </c>
      <c r="DN622">
        <v>0.25</v>
      </c>
      <c r="DO622">
        <v>0.13</v>
      </c>
      <c r="DP622">
        <v>-15.2642525</v>
      </c>
      <c r="DQ622">
        <v>-12.39533696060037</v>
      </c>
      <c r="DR622">
        <v>1.218908829032652</v>
      </c>
      <c r="DS622">
        <v>0</v>
      </c>
      <c r="DT622">
        <v>6.902869</v>
      </c>
      <c r="DU622">
        <v>-0.1358803001876168</v>
      </c>
      <c r="DV622">
        <v>0.01319735859935614</v>
      </c>
      <c r="DW622">
        <v>0</v>
      </c>
      <c r="DX622">
        <v>0</v>
      </c>
      <c r="DY622">
        <v>2</v>
      </c>
      <c r="DZ622" t="s">
        <v>386</v>
      </c>
      <c r="EA622">
        <v>3.22775</v>
      </c>
      <c r="EB622">
        <v>2.70443</v>
      </c>
      <c r="EC622">
        <v>0.0272166</v>
      </c>
      <c r="ED622">
        <v>0.0311433</v>
      </c>
      <c r="EE622">
        <v>0.0866413</v>
      </c>
      <c r="EF622">
        <v>0.0586651</v>
      </c>
      <c r="EG622">
        <v>31827.8</v>
      </c>
      <c r="EH622">
        <v>30845.9</v>
      </c>
      <c r="EI622">
        <v>31347.1</v>
      </c>
      <c r="EJ622">
        <v>30197.2</v>
      </c>
      <c r="EK622">
        <v>38350.5</v>
      </c>
      <c r="EL622">
        <v>37592.9</v>
      </c>
      <c r="EM622">
        <v>43933.6</v>
      </c>
      <c r="EN622">
        <v>42168.3</v>
      </c>
      <c r="EO622">
        <v>2.11515</v>
      </c>
      <c r="EP622">
        <v>1.79765</v>
      </c>
      <c r="EQ622">
        <v>0.00376999</v>
      </c>
      <c r="ER622">
        <v>0</v>
      </c>
      <c r="ES622">
        <v>24.9856</v>
      </c>
      <c r="ET622">
        <v>999.9</v>
      </c>
      <c r="EU622">
        <v>69.59999999999999</v>
      </c>
      <c r="EV622">
        <v>28</v>
      </c>
      <c r="EW622">
        <v>27.0763</v>
      </c>
      <c r="EX622">
        <v>61.1001</v>
      </c>
      <c r="EY622">
        <v>24.7155</v>
      </c>
      <c r="EZ622">
        <v>1</v>
      </c>
      <c r="FA622">
        <v>0.142955</v>
      </c>
      <c r="FB622">
        <v>2.85406</v>
      </c>
      <c r="FC622">
        <v>20.1746</v>
      </c>
      <c r="FD622">
        <v>5.21579</v>
      </c>
      <c r="FE622">
        <v>11.998</v>
      </c>
      <c r="FF622">
        <v>4.9631</v>
      </c>
      <c r="FG622">
        <v>3.29565</v>
      </c>
      <c r="FH622">
        <v>9999</v>
      </c>
      <c r="FI622">
        <v>9999</v>
      </c>
      <c r="FJ622">
        <v>9999</v>
      </c>
      <c r="FK622">
        <v>149.6</v>
      </c>
      <c r="FL622">
        <v>4.97096</v>
      </c>
      <c r="FM622">
        <v>1.86782</v>
      </c>
      <c r="FN622">
        <v>1.85921</v>
      </c>
      <c r="FO622">
        <v>1.86532</v>
      </c>
      <c r="FP622">
        <v>1.86316</v>
      </c>
      <c r="FQ622">
        <v>1.8645</v>
      </c>
      <c r="FR622">
        <v>1.86005</v>
      </c>
      <c r="FS622">
        <v>1.86417</v>
      </c>
      <c r="FT622">
        <v>0</v>
      </c>
      <c r="FU622">
        <v>0</v>
      </c>
      <c r="FV622">
        <v>0</v>
      </c>
      <c r="FW622">
        <v>0</v>
      </c>
      <c r="FX622" t="s">
        <v>364</v>
      </c>
      <c r="FY622" t="s">
        <v>365</v>
      </c>
      <c r="FZ622" t="s">
        <v>366</v>
      </c>
      <c r="GA622" t="s">
        <v>366</v>
      </c>
      <c r="GB622" t="s">
        <v>366</v>
      </c>
      <c r="GC622" t="s">
        <v>366</v>
      </c>
      <c r="GD622">
        <v>0</v>
      </c>
      <c r="GE622">
        <v>100</v>
      </c>
      <c r="GF622">
        <v>100</v>
      </c>
      <c r="GG622">
        <v>-3.514</v>
      </c>
      <c r="GH622">
        <v>-0.0901</v>
      </c>
      <c r="GI622">
        <v>-2.868309889394353</v>
      </c>
      <c r="GJ622">
        <v>-0.006773961979547998</v>
      </c>
      <c r="GK622">
        <v>-8.296070481250098E-08</v>
      </c>
      <c r="GL622">
        <v>3.322967193956903E-10</v>
      </c>
      <c r="GM622">
        <v>-0.07871069313407227</v>
      </c>
      <c r="GN622">
        <v>-0.00208336341840114</v>
      </c>
      <c r="GO622">
        <v>8.801746095907445E-05</v>
      </c>
      <c r="GP622">
        <v>-2.677693255255651E-07</v>
      </c>
      <c r="GQ622">
        <v>3</v>
      </c>
      <c r="GR622">
        <v>2052</v>
      </c>
      <c r="GS622">
        <v>2</v>
      </c>
      <c r="GT622">
        <v>18</v>
      </c>
      <c r="GU622">
        <v>95.8</v>
      </c>
      <c r="GV622">
        <v>95.7</v>
      </c>
      <c r="GW622">
        <v>0.435791</v>
      </c>
      <c r="GX622">
        <v>2.43164</v>
      </c>
      <c r="GY622">
        <v>1.44775</v>
      </c>
      <c r="GZ622">
        <v>2.32178</v>
      </c>
      <c r="HA622">
        <v>1.55151</v>
      </c>
      <c r="HB622">
        <v>2.38892</v>
      </c>
      <c r="HC622">
        <v>35.1286</v>
      </c>
      <c r="HD622">
        <v>14.0532</v>
      </c>
      <c r="HE622">
        <v>18</v>
      </c>
      <c r="HF622">
        <v>610.907</v>
      </c>
      <c r="HG622">
        <v>409.5</v>
      </c>
      <c r="HH622">
        <v>21.6328</v>
      </c>
      <c r="HI622">
        <v>28.7574</v>
      </c>
      <c r="HJ622">
        <v>30.0007</v>
      </c>
      <c r="HK622">
        <v>28.7186</v>
      </c>
      <c r="HL622">
        <v>28.6575</v>
      </c>
      <c r="HM622">
        <v>8.755750000000001</v>
      </c>
      <c r="HN622">
        <v>65.53879999999999</v>
      </c>
      <c r="HO622">
        <v>0</v>
      </c>
      <c r="HP622">
        <v>21.5919</v>
      </c>
      <c r="HQ622">
        <v>125.605</v>
      </c>
      <c r="HR622">
        <v>10.0382</v>
      </c>
      <c r="HS622">
        <v>99.4808</v>
      </c>
      <c r="HT622">
        <v>100.76</v>
      </c>
    </row>
    <row r="623" spans="1:228">
      <c r="A623">
        <v>607</v>
      </c>
      <c r="B623">
        <v>1728496705.1</v>
      </c>
      <c r="C623">
        <v>5767.599999904633</v>
      </c>
      <c r="D623" t="s">
        <v>1586</v>
      </c>
      <c r="E623" t="s">
        <v>1587</v>
      </c>
      <c r="F623">
        <v>5</v>
      </c>
      <c r="G623" t="s">
        <v>357</v>
      </c>
      <c r="H623" t="s">
        <v>1090</v>
      </c>
      <c r="I623" t="s">
        <v>359</v>
      </c>
      <c r="J623" t="s">
        <v>1569</v>
      </c>
      <c r="K623">
        <v>1728496697.6</v>
      </c>
      <c r="L623">
        <f>(M623)/1000</f>
        <v>0</v>
      </c>
      <c r="M623">
        <f>IF(BH623, AP623, AJ623)</f>
        <v>0</v>
      </c>
      <c r="N623">
        <f>IF(BH623, AK623, AI623)</f>
        <v>0</v>
      </c>
      <c r="O623">
        <f>BJ623 - IF(AW623&gt;1, N623*BD623*100.0/(AY623), 0)</f>
        <v>0</v>
      </c>
      <c r="P623">
        <f>((V623-L623/2)*O623-N623)/(V623+L623/2)</f>
        <v>0</v>
      </c>
      <c r="Q623">
        <f>P623*(BQ623+BR623)/1000.0</f>
        <v>0</v>
      </c>
      <c r="R623">
        <f>(BJ623 - IF(AW623&gt;1, N623*BD623*100.0/(AY623), 0))*(BQ623+BR623)/1000.0</f>
        <v>0</v>
      </c>
      <c r="S623">
        <f>2.0/((1/U623-1/T623)+SIGN(U623)*SQRT((1/U623-1/T623)*(1/U623-1/T623) + 4*BE623/((BE623+1)*(BE623+1))*(2*1/U623*1/T623-1/T623*1/T623)))</f>
        <v>0</v>
      </c>
      <c r="T623">
        <f>IF(LEFT(BF623,1)&lt;&gt;"0",IF(LEFT(BF623,1)="1",3.0,BG623),$D$5+$E$5*(BX623*BQ623/($K$5*1000))+$F$5*(BX623*BQ623/($K$5*1000))*MAX(MIN(BD623,$J$5),$I$5)*MAX(MIN(BD623,$J$5),$I$5)+$G$5*MAX(MIN(BD623,$J$5),$I$5)*(BX623*BQ623/($K$5*1000))+$H$5*(BX623*BQ623/($K$5*1000))*(BX623*BQ623/($K$5*1000)))</f>
        <v>0</v>
      </c>
      <c r="U623">
        <f>L623*(1000-(1000*0.61365*exp(17.502*Y623/(240.97+Y623))/(BQ623+BR623)+BL623)/2)/(1000*0.61365*exp(17.502*Y623/(240.97+Y623))/(BQ623+BR623)-BL623)</f>
        <v>0</v>
      </c>
      <c r="V623">
        <f>1/((BE623+1)/(S623/1.6)+1/(T623/1.37)) + BE623/((BE623+1)/(S623/1.6) + BE623/(T623/1.37))</f>
        <v>0</v>
      </c>
      <c r="W623">
        <f>(AZ623*BC623)</f>
        <v>0</v>
      </c>
      <c r="X623">
        <f>(BS623+(W623+2*0.95*5.67E-8*(((BS623+$B$7)+273)^4-(BS623+273)^4)-44100*L623)/(1.84*29.3*T623+8*0.95*5.67E-8*(BS623+273)^3))</f>
        <v>0</v>
      </c>
      <c r="Y623">
        <f>($C$7*BT623+$D$7*BU623+$E$7*X623)</f>
        <v>0</v>
      </c>
      <c r="Z623">
        <f>0.61365*exp(17.502*Y623/(240.97+Y623))</f>
        <v>0</v>
      </c>
      <c r="AA623">
        <f>(AB623/AC623*100)</f>
        <v>0</v>
      </c>
      <c r="AB623">
        <f>BL623*(BQ623+BR623)/1000</f>
        <v>0</v>
      </c>
      <c r="AC623">
        <f>0.61365*exp(17.502*BS623/(240.97+BS623))</f>
        <v>0</v>
      </c>
      <c r="AD623">
        <f>(Z623-BL623*(BQ623+BR623)/1000)</f>
        <v>0</v>
      </c>
      <c r="AE623">
        <f>(-L623*44100)</f>
        <v>0</v>
      </c>
      <c r="AF623">
        <f>2*29.3*T623*0.92*(BS623-Y623)</f>
        <v>0</v>
      </c>
      <c r="AG623">
        <f>2*0.95*5.67E-8*(((BS623+$B$7)+273)^4-(Y623+273)^4)</f>
        <v>0</v>
      </c>
      <c r="AH623">
        <f>W623+AG623+AE623+AF623</f>
        <v>0</v>
      </c>
      <c r="AI623">
        <f>BP623*AW623*(BK623-BJ623*(1000-AW623*BM623)/(1000-AW623*BL623))/(100*BD623)</f>
        <v>0</v>
      </c>
      <c r="AJ623">
        <f>1000*BP623*AW623*(BL623-BM623)/(100*BD623*(1000-AW623*BL623))</f>
        <v>0</v>
      </c>
      <c r="AK623">
        <f>(AL623 - AM623 - BQ623*1E3/(8.314*(BS623+273.15)) * AO623/BP623 * AN623) * BP623/(100*BD623) * (1000 - BM623)/1000</f>
        <v>0</v>
      </c>
      <c r="AL623">
        <v>116.5019077347135</v>
      </c>
      <c r="AM623">
        <v>104.0940999999999</v>
      </c>
      <c r="AN623">
        <v>2.413785858946832</v>
      </c>
      <c r="AO623">
        <v>66.77297276244596</v>
      </c>
      <c r="AP623">
        <f>(AR623 - AQ623 + BQ623*1E3/(8.314*(BS623+273.15)) * AT623/BP623 * AS623) * BP623/(100*BD623) * 1000/(1000 - AR623)</f>
        <v>0</v>
      </c>
      <c r="AQ623">
        <v>9.977962999024721</v>
      </c>
      <c r="AR623">
        <v>16.85268484848484</v>
      </c>
      <c r="AS623">
        <v>-2.23604553981416E-05</v>
      </c>
      <c r="AT623">
        <v>79.96077634559281</v>
      </c>
      <c r="AU623">
        <v>0</v>
      </c>
      <c r="AV623">
        <v>0</v>
      </c>
      <c r="AW623">
        <f>IF(AU623*$H$13&gt;=AY623,1.0,(AY623/(AY623-AU623*$H$13)))</f>
        <v>0</v>
      </c>
      <c r="AX623">
        <f>(AW623-1)*100</f>
        <v>0</v>
      </c>
      <c r="AY623">
        <f>MAX(0,($B$13+$C$13*BX623)/(1+$D$13*BX623)*BQ623/(BS623+273)*$E$13)</f>
        <v>0</v>
      </c>
      <c r="AZ623">
        <f>$B$11*BY623+$C$11*BZ623+$F$11*CK623*(1-CN623)</f>
        <v>0</v>
      </c>
      <c r="BA623">
        <f>AZ623*BB623</f>
        <v>0</v>
      </c>
      <c r="BB623">
        <f>($B$11*$D$9+$C$11*$D$9+$F$11*((CX623+CP623)/MAX(CX623+CP623+CY623, 0.1)*$I$9+CY623/MAX(CX623+CP623+CY623, 0.1)*$J$9))/($B$11+$C$11+$F$11)</f>
        <v>0</v>
      </c>
      <c r="BC623">
        <f>($B$11*$K$9+$C$11*$K$9+$F$11*((CX623+CP623)/MAX(CX623+CP623+CY623, 0.1)*$P$9+CY623/MAX(CX623+CP623+CY623, 0.1)*$Q$9))/($B$11+$C$11+$F$11)</f>
        <v>0</v>
      </c>
      <c r="BD623">
        <v>6</v>
      </c>
      <c r="BE623">
        <v>0.5</v>
      </c>
      <c r="BF623" t="s">
        <v>361</v>
      </c>
      <c r="BG623">
        <v>2</v>
      </c>
      <c r="BH623" t="b">
        <v>1</v>
      </c>
      <c r="BI623">
        <v>1728496697.6</v>
      </c>
      <c r="BJ623">
        <v>85.82033333333335</v>
      </c>
      <c r="BK623">
        <v>102.5711074074074</v>
      </c>
      <c r="BL623">
        <v>16.85767777777778</v>
      </c>
      <c r="BM623">
        <v>9.97339851851852</v>
      </c>
      <c r="BN623">
        <v>89.29391851851851</v>
      </c>
      <c r="BO623">
        <v>16.94773703703703</v>
      </c>
      <c r="BP623">
        <v>600.0066296296297</v>
      </c>
      <c r="BQ623">
        <v>97.54307407407407</v>
      </c>
      <c r="BR623">
        <v>0.1000257851851852</v>
      </c>
      <c r="BS623">
        <v>25.67421111111111</v>
      </c>
      <c r="BT623">
        <v>25.05237777777777</v>
      </c>
      <c r="BU623">
        <v>999.9000000000001</v>
      </c>
      <c r="BV623">
        <v>0</v>
      </c>
      <c r="BW623">
        <v>0</v>
      </c>
      <c r="BX623">
        <v>10000.7237037037</v>
      </c>
      <c r="BY623">
        <v>0</v>
      </c>
      <c r="BZ623">
        <v>363.8760740740742</v>
      </c>
      <c r="CA623">
        <v>-16.75080740740741</v>
      </c>
      <c r="CB623">
        <v>87.29182962962965</v>
      </c>
      <c r="CC623">
        <v>103.604437037037</v>
      </c>
      <c r="CD623">
        <v>6.884291851851851</v>
      </c>
      <c r="CE623">
        <v>102.5711074074074</v>
      </c>
      <c r="CF623">
        <v>9.97339851851852</v>
      </c>
      <c r="CG623">
        <v>1.644350740740741</v>
      </c>
      <c r="CH623">
        <v>0.972835851851852</v>
      </c>
      <c r="CI623">
        <v>14.38082592592593</v>
      </c>
      <c r="CJ623">
        <v>6.515774444444444</v>
      </c>
      <c r="CK623">
        <v>1599.993703703704</v>
      </c>
      <c r="CL623">
        <v>0.6920074444444444</v>
      </c>
      <c r="CM623">
        <v>0.3079925555555555</v>
      </c>
      <c r="CN623">
        <v>0</v>
      </c>
      <c r="CO623">
        <v>2.191762962962963</v>
      </c>
      <c r="CP623">
        <v>0</v>
      </c>
      <c r="CQ623">
        <v>13966.58518518519</v>
      </c>
      <c r="CR623">
        <v>13790.15925925926</v>
      </c>
      <c r="CS623">
        <v>37.92781481481481</v>
      </c>
      <c r="CT623">
        <v>39.187</v>
      </c>
      <c r="CU623">
        <v>38.46966666666667</v>
      </c>
      <c r="CV623">
        <v>37.57366666666667</v>
      </c>
      <c r="CW623">
        <v>37.27525925925926</v>
      </c>
      <c r="CX623">
        <v>1107.207777777778</v>
      </c>
      <c r="CY623">
        <v>492.7859259259259</v>
      </c>
      <c r="CZ623">
        <v>0</v>
      </c>
      <c r="DA623">
        <v>1728496762</v>
      </c>
      <c r="DB623">
        <v>0</v>
      </c>
      <c r="DC623">
        <v>1728490956.5</v>
      </c>
      <c r="DD623" t="s">
        <v>362</v>
      </c>
      <c r="DE623">
        <v>1728490952.5</v>
      </c>
      <c r="DF623">
        <v>1728490956.5</v>
      </c>
      <c r="DG623">
        <v>1</v>
      </c>
      <c r="DH623">
        <v>-0.065</v>
      </c>
      <c r="DI623">
        <v>-0.008</v>
      </c>
      <c r="DJ623">
        <v>-3.246</v>
      </c>
      <c r="DK623">
        <v>-0.091</v>
      </c>
      <c r="DL623">
        <v>52</v>
      </c>
      <c r="DM623">
        <v>15</v>
      </c>
      <c r="DN623">
        <v>0.25</v>
      </c>
      <c r="DO623">
        <v>0.13</v>
      </c>
      <c r="DP623">
        <v>-16.26943170731707</v>
      </c>
      <c r="DQ623">
        <v>-9.378930313588855</v>
      </c>
      <c r="DR623">
        <v>0.928220782304492</v>
      </c>
      <c r="DS623">
        <v>0</v>
      </c>
      <c r="DT623">
        <v>6.891542682926827</v>
      </c>
      <c r="DU623">
        <v>-0.1380309407665611</v>
      </c>
      <c r="DV623">
        <v>0.01371269627547281</v>
      </c>
      <c r="DW623">
        <v>0</v>
      </c>
      <c r="DX623">
        <v>0</v>
      </c>
      <c r="DY623">
        <v>2</v>
      </c>
      <c r="DZ623" t="s">
        <v>386</v>
      </c>
      <c r="EA623">
        <v>3.2279</v>
      </c>
      <c r="EB623">
        <v>2.70432</v>
      </c>
      <c r="EC623">
        <v>0.0305217</v>
      </c>
      <c r="ED623">
        <v>0.034561</v>
      </c>
      <c r="EE623">
        <v>0.086629</v>
      </c>
      <c r="EF623">
        <v>0.0586904</v>
      </c>
      <c r="EG623">
        <v>31718.7</v>
      </c>
      <c r="EH623">
        <v>30736.1</v>
      </c>
      <c r="EI623">
        <v>31346.1</v>
      </c>
      <c r="EJ623">
        <v>30196.3</v>
      </c>
      <c r="EK623">
        <v>38349.7</v>
      </c>
      <c r="EL623">
        <v>37590.9</v>
      </c>
      <c r="EM623">
        <v>43932</v>
      </c>
      <c r="EN623">
        <v>42167.2</v>
      </c>
      <c r="EO623">
        <v>2.11527</v>
      </c>
      <c r="EP623">
        <v>1.79748</v>
      </c>
      <c r="EQ623">
        <v>0.0041835</v>
      </c>
      <c r="ER623">
        <v>0</v>
      </c>
      <c r="ES623">
        <v>24.9877</v>
      </c>
      <c r="ET623">
        <v>999.9</v>
      </c>
      <c r="EU623">
        <v>69.5</v>
      </c>
      <c r="EV623">
        <v>28</v>
      </c>
      <c r="EW623">
        <v>27.0385</v>
      </c>
      <c r="EX623">
        <v>60.9001</v>
      </c>
      <c r="EY623">
        <v>24.4271</v>
      </c>
      <c r="EZ623">
        <v>1</v>
      </c>
      <c r="FA623">
        <v>0.143471</v>
      </c>
      <c r="FB623">
        <v>2.87149</v>
      </c>
      <c r="FC623">
        <v>20.1743</v>
      </c>
      <c r="FD623">
        <v>5.21549</v>
      </c>
      <c r="FE623">
        <v>11.998</v>
      </c>
      <c r="FF623">
        <v>4.9632</v>
      </c>
      <c r="FG623">
        <v>3.29555</v>
      </c>
      <c r="FH623">
        <v>9999</v>
      </c>
      <c r="FI623">
        <v>9999</v>
      </c>
      <c r="FJ623">
        <v>9999</v>
      </c>
      <c r="FK623">
        <v>149.6</v>
      </c>
      <c r="FL623">
        <v>4.97095</v>
      </c>
      <c r="FM623">
        <v>1.8678</v>
      </c>
      <c r="FN623">
        <v>1.85921</v>
      </c>
      <c r="FO623">
        <v>1.86527</v>
      </c>
      <c r="FP623">
        <v>1.86312</v>
      </c>
      <c r="FQ623">
        <v>1.86451</v>
      </c>
      <c r="FR623">
        <v>1.86003</v>
      </c>
      <c r="FS623">
        <v>1.86417</v>
      </c>
      <c r="FT623">
        <v>0</v>
      </c>
      <c r="FU623">
        <v>0</v>
      </c>
      <c r="FV623">
        <v>0</v>
      </c>
      <c r="FW623">
        <v>0</v>
      </c>
      <c r="FX623" t="s">
        <v>364</v>
      </c>
      <c r="FY623" t="s">
        <v>365</v>
      </c>
      <c r="FZ623" t="s">
        <v>366</v>
      </c>
      <c r="GA623" t="s">
        <v>366</v>
      </c>
      <c r="GB623" t="s">
        <v>366</v>
      </c>
      <c r="GC623" t="s">
        <v>366</v>
      </c>
      <c r="GD623">
        <v>0</v>
      </c>
      <c r="GE623">
        <v>100</v>
      </c>
      <c r="GF623">
        <v>100</v>
      </c>
      <c r="GG623">
        <v>-3.594</v>
      </c>
      <c r="GH623">
        <v>-0.0901</v>
      </c>
      <c r="GI623">
        <v>-2.868309889394353</v>
      </c>
      <c r="GJ623">
        <v>-0.006773961979547998</v>
      </c>
      <c r="GK623">
        <v>-8.296070481250098E-08</v>
      </c>
      <c r="GL623">
        <v>3.322967193956903E-10</v>
      </c>
      <c r="GM623">
        <v>-0.07871069313407227</v>
      </c>
      <c r="GN623">
        <v>-0.00208336341840114</v>
      </c>
      <c r="GO623">
        <v>8.801746095907445E-05</v>
      </c>
      <c r="GP623">
        <v>-2.677693255255651E-07</v>
      </c>
      <c r="GQ623">
        <v>3</v>
      </c>
      <c r="GR623">
        <v>2052</v>
      </c>
      <c r="GS623">
        <v>2</v>
      </c>
      <c r="GT623">
        <v>18</v>
      </c>
      <c r="GU623">
        <v>95.90000000000001</v>
      </c>
      <c r="GV623">
        <v>95.8</v>
      </c>
      <c r="GW623">
        <v>0.466309</v>
      </c>
      <c r="GX623">
        <v>2.42798</v>
      </c>
      <c r="GY623">
        <v>1.44897</v>
      </c>
      <c r="GZ623">
        <v>2.31934</v>
      </c>
      <c r="HA623">
        <v>1.55151</v>
      </c>
      <c r="HB623">
        <v>2.32666</v>
      </c>
      <c r="HC623">
        <v>35.1516</v>
      </c>
      <c r="HD623">
        <v>14.0532</v>
      </c>
      <c r="HE623">
        <v>18</v>
      </c>
      <c r="HF623">
        <v>611.078</v>
      </c>
      <c r="HG623">
        <v>409.458</v>
      </c>
      <c r="HH623">
        <v>21.5809</v>
      </c>
      <c r="HI623">
        <v>28.7648</v>
      </c>
      <c r="HJ623">
        <v>30.0006</v>
      </c>
      <c r="HK623">
        <v>28.7265</v>
      </c>
      <c r="HL623">
        <v>28.666</v>
      </c>
      <c r="HM623">
        <v>9.389860000000001</v>
      </c>
      <c r="HN623">
        <v>65.53879999999999</v>
      </c>
      <c r="HO623">
        <v>0</v>
      </c>
      <c r="HP623">
        <v>21.5404</v>
      </c>
      <c r="HQ623">
        <v>140.64</v>
      </c>
      <c r="HR623">
        <v>10.0648</v>
      </c>
      <c r="HS623">
        <v>99.4774</v>
      </c>
      <c r="HT623">
        <v>100.758</v>
      </c>
    </row>
    <row r="624" spans="1:228">
      <c r="A624">
        <v>608</v>
      </c>
      <c r="B624">
        <v>1728496710.1</v>
      </c>
      <c r="C624">
        <v>5772.599999904633</v>
      </c>
      <c r="D624" t="s">
        <v>1588</v>
      </c>
      <c r="E624" t="s">
        <v>1589</v>
      </c>
      <c r="F624">
        <v>5</v>
      </c>
      <c r="G624" t="s">
        <v>357</v>
      </c>
      <c r="H624" t="s">
        <v>1090</v>
      </c>
      <c r="I624" t="s">
        <v>359</v>
      </c>
      <c r="J624" t="s">
        <v>1569</v>
      </c>
      <c r="K624">
        <v>1728496702.314285</v>
      </c>
      <c r="L624">
        <f>(M624)/1000</f>
        <v>0</v>
      </c>
      <c r="M624">
        <f>IF(BH624, AP624, AJ624)</f>
        <v>0</v>
      </c>
      <c r="N624">
        <f>IF(BH624, AK624, AI624)</f>
        <v>0</v>
      </c>
      <c r="O624">
        <f>BJ624 - IF(AW624&gt;1, N624*BD624*100.0/(AY624), 0)</f>
        <v>0</v>
      </c>
      <c r="P624">
        <f>((V624-L624/2)*O624-N624)/(V624+L624/2)</f>
        <v>0</v>
      </c>
      <c r="Q624">
        <f>P624*(BQ624+BR624)/1000.0</f>
        <v>0</v>
      </c>
      <c r="R624">
        <f>(BJ624 - IF(AW624&gt;1, N624*BD624*100.0/(AY624), 0))*(BQ624+BR624)/1000.0</f>
        <v>0</v>
      </c>
      <c r="S624">
        <f>2.0/((1/U624-1/T624)+SIGN(U624)*SQRT((1/U624-1/T624)*(1/U624-1/T624) + 4*BE624/((BE624+1)*(BE624+1))*(2*1/U624*1/T624-1/T624*1/T624)))</f>
        <v>0</v>
      </c>
      <c r="T624">
        <f>IF(LEFT(BF624,1)&lt;&gt;"0",IF(LEFT(BF624,1)="1",3.0,BG624),$D$5+$E$5*(BX624*BQ624/($K$5*1000))+$F$5*(BX624*BQ624/($K$5*1000))*MAX(MIN(BD624,$J$5),$I$5)*MAX(MIN(BD624,$J$5),$I$5)+$G$5*MAX(MIN(BD624,$J$5),$I$5)*(BX624*BQ624/($K$5*1000))+$H$5*(BX624*BQ624/($K$5*1000))*(BX624*BQ624/($K$5*1000)))</f>
        <v>0</v>
      </c>
      <c r="U624">
        <f>L624*(1000-(1000*0.61365*exp(17.502*Y624/(240.97+Y624))/(BQ624+BR624)+BL624)/2)/(1000*0.61365*exp(17.502*Y624/(240.97+Y624))/(BQ624+BR624)-BL624)</f>
        <v>0</v>
      </c>
      <c r="V624">
        <f>1/((BE624+1)/(S624/1.6)+1/(T624/1.37)) + BE624/((BE624+1)/(S624/1.6) + BE624/(T624/1.37))</f>
        <v>0</v>
      </c>
      <c r="W624">
        <f>(AZ624*BC624)</f>
        <v>0</v>
      </c>
      <c r="X624">
        <f>(BS624+(W624+2*0.95*5.67E-8*(((BS624+$B$7)+273)^4-(BS624+273)^4)-44100*L624)/(1.84*29.3*T624+8*0.95*5.67E-8*(BS624+273)^3))</f>
        <v>0</v>
      </c>
      <c r="Y624">
        <f>($C$7*BT624+$D$7*BU624+$E$7*X624)</f>
        <v>0</v>
      </c>
      <c r="Z624">
        <f>0.61365*exp(17.502*Y624/(240.97+Y624))</f>
        <v>0</v>
      </c>
      <c r="AA624">
        <f>(AB624/AC624*100)</f>
        <v>0</v>
      </c>
      <c r="AB624">
        <f>BL624*(BQ624+BR624)/1000</f>
        <v>0</v>
      </c>
      <c r="AC624">
        <f>0.61365*exp(17.502*BS624/(240.97+BS624))</f>
        <v>0</v>
      </c>
      <c r="AD624">
        <f>(Z624-BL624*(BQ624+BR624)/1000)</f>
        <v>0</v>
      </c>
      <c r="AE624">
        <f>(-L624*44100)</f>
        <v>0</v>
      </c>
      <c r="AF624">
        <f>2*29.3*T624*0.92*(BS624-Y624)</f>
        <v>0</v>
      </c>
      <c r="AG624">
        <f>2*0.95*5.67E-8*(((BS624+$B$7)+273)^4-(Y624+273)^4)</f>
        <v>0</v>
      </c>
      <c r="AH624">
        <f>W624+AG624+AE624+AF624</f>
        <v>0</v>
      </c>
      <c r="AI624">
        <f>BP624*AW624*(BK624-BJ624*(1000-AW624*BM624)/(1000-AW624*BL624))/(100*BD624)</f>
        <v>0</v>
      </c>
      <c r="AJ624">
        <f>1000*BP624*AW624*(BL624-BM624)/(100*BD624*(1000-AW624*BL624))</f>
        <v>0</v>
      </c>
      <c r="AK624">
        <f>(AL624 - AM624 - BQ624*1E3/(8.314*(BS624+273.15)) * AO624/BP624 * AN624) * BP624/(100*BD624) * (1000 - BM624)/1000</f>
        <v>0</v>
      </c>
      <c r="AL624">
        <v>129.1400228989364</v>
      </c>
      <c r="AM624">
        <v>116.1600121212121</v>
      </c>
      <c r="AN624">
        <v>2.415814288303389</v>
      </c>
      <c r="AO624">
        <v>66.77297276244596</v>
      </c>
      <c r="AP624">
        <f>(AR624 - AQ624 + BQ624*1E3/(8.314*(BS624+273.15)) * AT624/BP624 * AS624) * BP624/(100*BD624) * 1000/(1000 - AR624)</f>
        <v>0</v>
      </c>
      <c r="AQ624">
        <v>9.984733724788679</v>
      </c>
      <c r="AR624">
        <v>16.84699333333332</v>
      </c>
      <c r="AS624">
        <v>-8.244804193504655E-05</v>
      </c>
      <c r="AT624">
        <v>79.96077634559281</v>
      </c>
      <c r="AU624">
        <v>0</v>
      </c>
      <c r="AV624">
        <v>0</v>
      </c>
      <c r="AW624">
        <f>IF(AU624*$H$13&gt;=AY624,1.0,(AY624/(AY624-AU624*$H$13)))</f>
        <v>0</v>
      </c>
      <c r="AX624">
        <f>(AW624-1)*100</f>
        <v>0</v>
      </c>
      <c r="AY624">
        <f>MAX(0,($B$13+$C$13*BX624)/(1+$D$13*BX624)*BQ624/(BS624+273)*$E$13)</f>
        <v>0</v>
      </c>
      <c r="AZ624">
        <f>$B$11*BY624+$C$11*BZ624+$F$11*CK624*(1-CN624)</f>
        <v>0</v>
      </c>
      <c r="BA624">
        <f>AZ624*BB624</f>
        <v>0</v>
      </c>
      <c r="BB624">
        <f>($B$11*$D$9+$C$11*$D$9+$F$11*((CX624+CP624)/MAX(CX624+CP624+CY624, 0.1)*$I$9+CY624/MAX(CX624+CP624+CY624, 0.1)*$J$9))/($B$11+$C$11+$F$11)</f>
        <v>0</v>
      </c>
      <c r="BC624">
        <f>($B$11*$K$9+$C$11*$K$9+$F$11*((CX624+CP624)/MAX(CX624+CP624+CY624, 0.1)*$P$9+CY624/MAX(CX624+CP624+CY624, 0.1)*$Q$9))/($B$11+$C$11+$F$11)</f>
        <v>0</v>
      </c>
      <c r="BD624">
        <v>6</v>
      </c>
      <c r="BE624">
        <v>0.5</v>
      </c>
      <c r="BF624" t="s">
        <v>361</v>
      </c>
      <c r="BG624">
        <v>2</v>
      </c>
      <c r="BH624" t="b">
        <v>1</v>
      </c>
      <c r="BI624">
        <v>1728496702.314285</v>
      </c>
      <c r="BJ624">
        <v>96.94821428571429</v>
      </c>
      <c r="BK624">
        <v>114.3589178571429</v>
      </c>
      <c r="BL624">
        <v>16.85358214285714</v>
      </c>
      <c r="BM624">
        <v>9.978957499999998</v>
      </c>
      <c r="BN624">
        <v>100.4977857142857</v>
      </c>
      <c r="BO624">
        <v>16.94363571428572</v>
      </c>
      <c r="BP624">
        <v>600.0055714285714</v>
      </c>
      <c r="BQ624">
        <v>97.54312142857144</v>
      </c>
      <c r="BR624">
        <v>0.1000671535714286</v>
      </c>
      <c r="BS624">
        <v>25.66890357142857</v>
      </c>
      <c r="BT624">
        <v>25.05054642857143</v>
      </c>
      <c r="BU624">
        <v>999.9000000000002</v>
      </c>
      <c r="BV624">
        <v>0</v>
      </c>
      <c r="BW624">
        <v>0</v>
      </c>
      <c r="BX624">
        <v>9999.024642857143</v>
      </c>
      <c r="BY624">
        <v>0</v>
      </c>
      <c r="BZ624">
        <v>359.1618571428571</v>
      </c>
      <c r="CA624">
        <v>-17.41078571428572</v>
      </c>
      <c r="CB624">
        <v>98.61004642857142</v>
      </c>
      <c r="CC624">
        <v>115.5117178571429</v>
      </c>
      <c r="CD624">
        <v>6.874629642857142</v>
      </c>
      <c r="CE624">
        <v>114.3589178571429</v>
      </c>
      <c r="CF624">
        <v>9.978957499999998</v>
      </c>
      <c r="CG624">
        <v>1.643951428571429</v>
      </c>
      <c r="CH624">
        <v>0.9733785357142857</v>
      </c>
      <c r="CI624">
        <v>14.377075</v>
      </c>
      <c r="CJ624">
        <v>6.523874999999999</v>
      </c>
      <c r="CK624">
        <v>1599.988214285714</v>
      </c>
      <c r="CL624">
        <v>0.6920043214285715</v>
      </c>
      <c r="CM624">
        <v>0.3079956785714286</v>
      </c>
      <c r="CN624">
        <v>0</v>
      </c>
      <c r="CO624">
        <v>2.205353571428571</v>
      </c>
      <c r="CP624">
        <v>0</v>
      </c>
      <c r="CQ624">
        <v>13941.95714285714</v>
      </c>
      <c r="CR624">
        <v>13790.10357142857</v>
      </c>
      <c r="CS624">
        <v>37.937</v>
      </c>
      <c r="CT624">
        <v>39.2005</v>
      </c>
      <c r="CU624">
        <v>38.48875</v>
      </c>
      <c r="CV624">
        <v>37.5845</v>
      </c>
      <c r="CW624">
        <v>37.29428571428571</v>
      </c>
      <c r="CX624">
        <v>1107.198571428571</v>
      </c>
      <c r="CY624">
        <v>492.789642857143</v>
      </c>
      <c r="CZ624">
        <v>0</v>
      </c>
      <c r="DA624">
        <v>1728496766.8</v>
      </c>
      <c r="DB624">
        <v>0</v>
      </c>
      <c r="DC624">
        <v>1728490956.5</v>
      </c>
      <c r="DD624" t="s">
        <v>362</v>
      </c>
      <c r="DE624">
        <v>1728490952.5</v>
      </c>
      <c r="DF624">
        <v>1728490956.5</v>
      </c>
      <c r="DG624">
        <v>1</v>
      </c>
      <c r="DH624">
        <v>-0.065</v>
      </c>
      <c r="DI624">
        <v>-0.008</v>
      </c>
      <c r="DJ624">
        <v>-3.246</v>
      </c>
      <c r="DK624">
        <v>-0.091</v>
      </c>
      <c r="DL624">
        <v>52</v>
      </c>
      <c r="DM624">
        <v>15</v>
      </c>
      <c r="DN624">
        <v>0.25</v>
      </c>
      <c r="DO624">
        <v>0.13</v>
      </c>
      <c r="DP624">
        <v>-16.9893625</v>
      </c>
      <c r="DQ624">
        <v>-8.502937711069366</v>
      </c>
      <c r="DR624">
        <v>0.8190080911344833</v>
      </c>
      <c r="DS624">
        <v>0</v>
      </c>
      <c r="DT624">
        <v>6.880702250000001</v>
      </c>
      <c r="DU624">
        <v>-0.1238266041275912</v>
      </c>
      <c r="DV624">
        <v>0.01195066138075625</v>
      </c>
      <c r="DW624">
        <v>0</v>
      </c>
      <c r="DX624">
        <v>0</v>
      </c>
      <c r="DY624">
        <v>2</v>
      </c>
      <c r="DZ624" t="s">
        <v>386</v>
      </c>
      <c r="EA624">
        <v>3.22781</v>
      </c>
      <c r="EB624">
        <v>2.70429</v>
      </c>
      <c r="EC624">
        <v>0.0337968</v>
      </c>
      <c r="ED624">
        <v>0.037957</v>
      </c>
      <c r="EE624">
        <v>0.0866112</v>
      </c>
      <c r="EF624">
        <v>0.0587107</v>
      </c>
      <c r="EG624">
        <v>31611.4</v>
      </c>
      <c r="EH624">
        <v>30627.8</v>
      </c>
      <c r="EI624">
        <v>31346</v>
      </c>
      <c r="EJ624">
        <v>30196.1</v>
      </c>
      <c r="EK624">
        <v>38350.4</v>
      </c>
      <c r="EL624">
        <v>37590</v>
      </c>
      <c r="EM624">
        <v>43931.9</v>
      </c>
      <c r="EN624">
        <v>42166.9</v>
      </c>
      <c r="EO624">
        <v>2.1155</v>
      </c>
      <c r="EP624">
        <v>1.79732</v>
      </c>
      <c r="EQ624">
        <v>0.00339374</v>
      </c>
      <c r="ER624">
        <v>0</v>
      </c>
      <c r="ES624">
        <v>24.9892</v>
      </c>
      <c r="ET624">
        <v>999.9</v>
      </c>
      <c r="EU624">
        <v>69.5</v>
      </c>
      <c r="EV624">
        <v>28</v>
      </c>
      <c r="EW624">
        <v>27.0378</v>
      </c>
      <c r="EX624">
        <v>61.2701</v>
      </c>
      <c r="EY624">
        <v>24.6995</v>
      </c>
      <c r="EZ624">
        <v>1</v>
      </c>
      <c r="FA624">
        <v>0.144248</v>
      </c>
      <c r="FB624">
        <v>2.89782</v>
      </c>
      <c r="FC624">
        <v>20.1739</v>
      </c>
      <c r="FD624">
        <v>5.21549</v>
      </c>
      <c r="FE624">
        <v>11.998</v>
      </c>
      <c r="FF624">
        <v>4.9631</v>
      </c>
      <c r="FG624">
        <v>3.29565</v>
      </c>
      <c r="FH624">
        <v>9999</v>
      </c>
      <c r="FI624">
        <v>9999</v>
      </c>
      <c r="FJ624">
        <v>9999</v>
      </c>
      <c r="FK624">
        <v>149.6</v>
      </c>
      <c r="FL624">
        <v>4.97096</v>
      </c>
      <c r="FM624">
        <v>1.86782</v>
      </c>
      <c r="FN624">
        <v>1.85924</v>
      </c>
      <c r="FO624">
        <v>1.86527</v>
      </c>
      <c r="FP624">
        <v>1.86312</v>
      </c>
      <c r="FQ624">
        <v>1.86451</v>
      </c>
      <c r="FR624">
        <v>1.86004</v>
      </c>
      <c r="FS624">
        <v>1.86417</v>
      </c>
      <c r="FT624">
        <v>0</v>
      </c>
      <c r="FU624">
        <v>0</v>
      </c>
      <c r="FV624">
        <v>0</v>
      </c>
      <c r="FW624">
        <v>0</v>
      </c>
      <c r="FX624" t="s">
        <v>364</v>
      </c>
      <c r="FY624" t="s">
        <v>365</v>
      </c>
      <c r="FZ624" t="s">
        <v>366</v>
      </c>
      <c r="GA624" t="s">
        <v>366</v>
      </c>
      <c r="GB624" t="s">
        <v>366</v>
      </c>
      <c r="GC624" t="s">
        <v>366</v>
      </c>
      <c r="GD624">
        <v>0</v>
      </c>
      <c r="GE624">
        <v>100</v>
      </c>
      <c r="GF624">
        <v>100</v>
      </c>
      <c r="GG624">
        <v>-3.675</v>
      </c>
      <c r="GH624">
        <v>-0.09</v>
      </c>
      <c r="GI624">
        <v>-2.868309889394353</v>
      </c>
      <c r="GJ624">
        <v>-0.006773961979547998</v>
      </c>
      <c r="GK624">
        <v>-8.296070481250098E-08</v>
      </c>
      <c r="GL624">
        <v>3.322967193956903E-10</v>
      </c>
      <c r="GM624">
        <v>-0.07871069313407227</v>
      </c>
      <c r="GN624">
        <v>-0.00208336341840114</v>
      </c>
      <c r="GO624">
        <v>8.801746095907445E-05</v>
      </c>
      <c r="GP624">
        <v>-2.677693255255651E-07</v>
      </c>
      <c r="GQ624">
        <v>3</v>
      </c>
      <c r="GR624">
        <v>2052</v>
      </c>
      <c r="GS624">
        <v>2</v>
      </c>
      <c r="GT624">
        <v>18</v>
      </c>
      <c r="GU624">
        <v>96</v>
      </c>
      <c r="GV624">
        <v>95.90000000000001</v>
      </c>
      <c r="GW624">
        <v>0.495605</v>
      </c>
      <c r="GX624">
        <v>2.43164</v>
      </c>
      <c r="GY624">
        <v>1.44775</v>
      </c>
      <c r="GZ624">
        <v>2.31812</v>
      </c>
      <c r="HA624">
        <v>1.55151</v>
      </c>
      <c r="HB624">
        <v>2.36084</v>
      </c>
      <c r="HC624">
        <v>35.1747</v>
      </c>
      <c r="HD624">
        <v>14.0532</v>
      </c>
      <c r="HE624">
        <v>18</v>
      </c>
      <c r="HF624">
        <v>611.3150000000001</v>
      </c>
      <c r="HG624">
        <v>409.423</v>
      </c>
      <c r="HH624">
        <v>21.5301</v>
      </c>
      <c r="HI624">
        <v>28.7722</v>
      </c>
      <c r="HJ624">
        <v>30.0007</v>
      </c>
      <c r="HK624">
        <v>28.7338</v>
      </c>
      <c r="HL624">
        <v>28.6733</v>
      </c>
      <c r="HM624">
        <v>9.961169999999999</v>
      </c>
      <c r="HN624">
        <v>65.25530000000001</v>
      </c>
      <c r="HO624">
        <v>0</v>
      </c>
      <c r="HP624">
        <v>21.4898</v>
      </c>
      <c r="HQ624">
        <v>150.66</v>
      </c>
      <c r="HR624">
        <v>10.0867</v>
      </c>
      <c r="HS624">
        <v>99.47709999999999</v>
      </c>
      <c r="HT624">
        <v>100.757</v>
      </c>
    </row>
    <row r="625" spans="1:228">
      <c r="A625">
        <v>609</v>
      </c>
      <c r="B625">
        <v>1728496715.1</v>
      </c>
      <c r="C625">
        <v>5777.599999904633</v>
      </c>
      <c r="D625" t="s">
        <v>1590</v>
      </c>
      <c r="E625" t="s">
        <v>1591</v>
      </c>
      <c r="F625">
        <v>5</v>
      </c>
      <c r="G625" t="s">
        <v>357</v>
      </c>
      <c r="H625" t="s">
        <v>1090</v>
      </c>
      <c r="I625" t="s">
        <v>359</v>
      </c>
      <c r="J625" t="s">
        <v>1569</v>
      </c>
      <c r="K625">
        <v>1728496707.6</v>
      </c>
      <c r="L625">
        <f>(M625)/1000</f>
        <v>0</v>
      </c>
      <c r="M625">
        <f>IF(BH625, AP625, AJ625)</f>
        <v>0</v>
      </c>
      <c r="N625">
        <f>IF(BH625, AK625, AI625)</f>
        <v>0</v>
      </c>
      <c r="O625">
        <f>BJ625 - IF(AW625&gt;1, N625*BD625*100.0/(AY625), 0)</f>
        <v>0</v>
      </c>
      <c r="P625">
        <f>((V625-L625/2)*O625-N625)/(V625+L625/2)</f>
        <v>0</v>
      </c>
      <c r="Q625">
        <f>P625*(BQ625+BR625)/1000.0</f>
        <v>0</v>
      </c>
      <c r="R625">
        <f>(BJ625 - IF(AW625&gt;1, N625*BD625*100.0/(AY625), 0))*(BQ625+BR625)/1000.0</f>
        <v>0</v>
      </c>
      <c r="S625">
        <f>2.0/((1/U625-1/T625)+SIGN(U625)*SQRT((1/U625-1/T625)*(1/U625-1/T625) + 4*BE625/((BE625+1)*(BE625+1))*(2*1/U625*1/T625-1/T625*1/T625)))</f>
        <v>0</v>
      </c>
      <c r="T625">
        <f>IF(LEFT(BF625,1)&lt;&gt;"0",IF(LEFT(BF625,1)="1",3.0,BG625),$D$5+$E$5*(BX625*BQ625/($K$5*1000))+$F$5*(BX625*BQ625/($K$5*1000))*MAX(MIN(BD625,$J$5),$I$5)*MAX(MIN(BD625,$J$5),$I$5)+$G$5*MAX(MIN(BD625,$J$5),$I$5)*(BX625*BQ625/($K$5*1000))+$H$5*(BX625*BQ625/($K$5*1000))*(BX625*BQ625/($K$5*1000)))</f>
        <v>0</v>
      </c>
      <c r="U625">
        <f>L625*(1000-(1000*0.61365*exp(17.502*Y625/(240.97+Y625))/(BQ625+BR625)+BL625)/2)/(1000*0.61365*exp(17.502*Y625/(240.97+Y625))/(BQ625+BR625)-BL625)</f>
        <v>0</v>
      </c>
      <c r="V625">
        <f>1/((BE625+1)/(S625/1.6)+1/(T625/1.37)) + BE625/((BE625+1)/(S625/1.6) + BE625/(T625/1.37))</f>
        <v>0</v>
      </c>
      <c r="W625">
        <f>(AZ625*BC625)</f>
        <v>0</v>
      </c>
      <c r="X625">
        <f>(BS625+(W625+2*0.95*5.67E-8*(((BS625+$B$7)+273)^4-(BS625+273)^4)-44100*L625)/(1.84*29.3*T625+8*0.95*5.67E-8*(BS625+273)^3))</f>
        <v>0</v>
      </c>
      <c r="Y625">
        <f>($C$7*BT625+$D$7*BU625+$E$7*X625)</f>
        <v>0</v>
      </c>
      <c r="Z625">
        <f>0.61365*exp(17.502*Y625/(240.97+Y625))</f>
        <v>0</v>
      </c>
      <c r="AA625">
        <f>(AB625/AC625*100)</f>
        <v>0</v>
      </c>
      <c r="AB625">
        <f>BL625*(BQ625+BR625)/1000</f>
        <v>0</v>
      </c>
      <c r="AC625">
        <f>0.61365*exp(17.502*BS625/(240.97+BS625))</f>
        <v>0</v>
      </c>
      <c r="AD625">
        <f>(Z625-BL625*(BQ625+BR625)/1000)</f>
        <v>0</v>
      </c>
      <c r="AE625">
        <f>(-L625*44100)</f>
        <v>0</v>
      </c>
      <c r="AF625">
        <f>2*29.3*T625*0.92*(BS625-Y625)</f>
        <v>0</v>
      </c>
      <c r="AG625">
        <f>2*0.95*5.67E-8*(((BS625+$B$7)+273)^4-(Y625+273)^4)</f>
        <v>0</v>
      </c>
      <c r="AH625">
        <f>W625+AG625+AE625+AF625</f>
        <v>0</v>
      </c>
      <c r="AI625">
        <f>BP625*AW625*(BK625-BJ625*(1000-AW625*BM625)/(1000-AW625*BL625))/(100*BD625)</f>
        <v>0</v>
      </c>
      <c r="AJ625">
        <f>1000*BP625*AW625*(BL625-BM625)/(100*BD625*(1000-AW625*BL625))</f>
        <v>0</v>
      </c>
      <c r="AK625">
        <f>(AL625 - AM625 - BQ625*1E3/(8.314*(BS625+273.15)) * AO625/BP625 * AN625) * BP625/(100*BD625) * (1000 - BM625)/1000</f>
        <v>0</v>
      </c>
      <c r="AL625">
        <v>141.7051248058764</v>
      </c>
      <c r="AM625">
        <v>128.2747818181817</v>
      </c>
      <c r="AN625">
        <v>2.421128738087724</v>
      </c>
      <c r="AO625">
        <v>66.77297276244596</v>
      </c>
      <c r="AP625">
        <f>(AR625 - AQ625 + BQ625*1E3/(8.314*(BS625+273.15)) * AT625/BP625 * AS625) * BP625/(100*BD625) * 1000/(1000 - AR625)</f>
        <v>0</v>
      </c>
      <c r="AQ625">
        <v>9.999630728179644</v>
      </c>
      <c r="AR625">
        <v>16.8479315151515</v>
      </c>
      <c r="AS625">
        <v>-3.3066337680112E-05</v>
      </c>
      <c r="AT625">
        <v>79.96077634559281</v>
      </c>
      <c r="AU625">
        <v>0</v>
      </c>
      <c r="AV625">
        <v>0</v>
      </c>
      <c r="AW625">
        <f>IF(AU625*$H$13&gt;=AY625,1.0,(AY625/(AY625-AU625*$H$13)))</f>
        <v>0</v>
      </c>
      <c r="AX625">
        <f>(AW625-1)*100</f>
        <v>0</v>
      </c>
      <c r="AY625">
        <f>MAX(0,($B$13+$C$13*BX625)/(1+$D$13*BX625)*BQ625/(BS625+273)*$E$13)</f>
        <v>0</v>
      </c>
      <c r="AZ625">
        <f>$B$11*BY625+$C$11*BZ625+$F$11*CK625*(1-CN625)</f>
        <v>0</v>
      </c>
      <c r="BA625">
        <f>AZ625*BB625</f>
        <v>0</v>
      </c>
      <c r="BB625">
        <f>($B$11*$D$9+$C$11*$D$9+$F$11*((CX625+CP625)/MAX(CX625+CP625+CY625, 0.1)*$I$9+CY625/MAX(CX625+CP625+CY625, 0.1)*$J$9))/($B$11+$C$11+$F$11)</f>
        <v>0</v>
      </c>
      <c r="BC625">
        <f>($B$11*$K$9+$C$11*$K$9+$F$11*((CX625+CP625)/MAX(CX625+CP625+CY625, 0.1)*$P$9+CY625/MAX(CX625+CP625+CY625, 0.1)*$Q$9))/($B$11+$C$11+$F$11)</f>
        <v>0</v>
      </c>
      <c r="BD625">
        <v>6</v>
      </c>
      <c r="BE625">
        <v>0.5</v>
      </c>
      <c r="BF625" t="s">
        <v>361</v>
      </c>
      <c r="BG625">
        <v>2</v>
      </c>
      <c r="BH625" t="b">
        <v>1</v>
      </c>
      <c r="BI625">
        <v>1728496707.6</v>
      </c>
      <c r="BJ625">
        <v>109.4667962962963</v>
      </c>
      <c r="BK625">
        <v>127.559</v>
      </c>
      <c r="BL625">
        <v>16.84962962962963</v>
      </c>
      <c r="BM625">
        <v>9.990085185185185</v>
      </c>
      <c r="BN625">
        <v>113.1018037037037</v>
      </c>
      <c r="BO625">
        <v>16.93968518518519</v>
      </c>
      <c r="BP625">
        <v>599.9987777777777</v>
      </c>
      <c r="BQ625">
        <v>97.54317777777779</v>
      </c>
      <c r="BR625">
        <v>0.1000023851851852</v>
      </c>
      <c r="BS625">
        <v>25.66257037037037</v>
      </c>
      <c r="BT625">
        <v>25.05027407407407</v>
      </c>
      <c r="BU625">
        <v>999.9000000000001</v>
      </c>
      <c r="BV625">
        <v>0</v>
      </c>
      <c r="BW625">
        <v>0</v>
      </c>
      <c r="BX625">
        <v>10001.18666666667</v>
      </c>
      <c r="BY625">
        <v>0</v>
      </c>
      <c r="BZ625">
        <v>348.9736666666667</v>
      </c>
      <c r="CA625">
        <v>-18.09225925925926</v>
      </c>
      <c r="CB625">
        <v>111.3427444444444</v>
      </c>
      <c r="CC625">
        <v>128.8463703703704</v>
      </c>
      <c r="CD625">
        <v>6.85954962962963</v>
      </c>
      <c r="CE625">
        <v>127.559</v>
      </c>
      <c r="CF625">
        <v>9.990085185185185</v>
      </c>
      <c r="CG625">
        <v>1.643568148148148</v>
      </c>
      <c r="CH625">
        <v>0.9744645555555554</v>
      </c>
      <c r="CI625">
        <v>14.37345185185185</v>
      </c>
      <c r="CJ625">
        <v>6.540058518518519</v>
      </c>
      <c r="CK625">
        <v>1599.961111111111</v>
      </c>
      <c r="CL625">
        <v>0.6919988148148148</v>
      </c>
      <c r="CM625">
        <v>0.3080011851851853</v>
      </c>
      <c r="CN625">
        <v>0</v>
      </c>
      <c r="CO625">
        <v>2.153877777777778</v>
      </c>
      <c r="CP625">
        <v>0</v>
      </c>
      <c r="CQ625">
        <v>13913.1037037037</v>
      </c>
      <c r="CR625">
        <v>13789.84814814815</v>
      </c>
      <c r="CS625">
        <v>37.937</v>
      </c>
      <c r="CT625">
        <v>39.22199999999999</v>
      </c>
      <c r="CU625">
        <v>38.5</v>
      </c>
      <c r="CV625">
        <v>37.60633333333333</v>
      </c>
      <c r="CW625">
        <v>37.312</v>
      </c>
      <c r="CX625">
        <v>1107.170740740741</v>
      </c>
      <c r="CY625">
        <v>492.7903703703704</v>
      </c>
      <c r="CZ625">
        <v>0</v>
      </c>
      <c r="DA625">
        <v>1728496772.2</v>
      </c>
      <c r="DB625">
        <v>0</v>
      </c>
      <c r="DC625">
        <v>1728490956.5</v>
      </c>
      <c r="DD625" t="s">
        <v>362</v>
      </c>
      <c r="DE625">
        <v>1728490952.5</v>
      </c>
      <c r="DF625">
        <v>1728490956.5</v>
      </c>
      <c r="DG625">
        <v>1</v>
      </c>
      <c r="DH625">
        <v>-0.065</v>
      </c>
      <c r="DI625">
        <v>-0.008</v>
      </c>
      <c r="DJ625">
        <v>-3.246</v>
      </c>
      <c r="DK625">
        <v>-0.091</v>
      </c>
      <c r="DL625">
        <v>52</v>
      </c>
      <c r="DM625">
        <v>15</v>
      </c>
      <c r="DN625">
        <v>0.25</v>
      </c>
      <c r="DO625">
        <v>0.13</v>
      </c>
      <c r="DP625">
        <v>-17.68703902439024</v>
      </c>
      <c r="DQ625">
        <v>-7.70818745644604</v>
      </c>
      <c r="DR625">
        <v>0.7641812924597082</v>
      </c>
      <c r="DS625">
        <v>0</v>
      </c>
      <c r="DT625">
        <v>6.867122195121951</v>
      </c>
      <c r="DU625">
        <v>-0.1676703135888363</v>
      </c>
      <c r="DV625">
        <v>0.01783018727070099</v>
      </c>
      <c r="DW625">
        <v>0</v>
      </c>
      <c r="DX625">
        <v>0</v>
      </c>
      <c r="DY625">
        <v>2</v>
      </c>
      <c r="DZ625" t="s">
        <v>386</v>
      </c>
      <c r="EA625">
        <v>3.22782</v>
      </c>
      <c r="EB625">
        <v>2.70436</v>
      </c>
      <c r="EC625">
        <v>0.037033</v>
      </c>
      <c r="ED625">
        <v>0.0412075</v>
      </c>
      <c r="EE625">
        <v>0.0866193</v>
      </c>
      <c r="EF625">
        <v>0.0589364</v>
      </c>
      <c r="EG625">
        <v>31505.2</v>
      </c>
      <c r="EH625">
        <v>30523.9</v>
      </c>
      <c r="EI625">
        <v>31345.8</v>
      </c>
      <c r="EJ625">
        <v>30195.8</v>
      </c>
      <c r="EK625">
        <v>38349.9</v>
      </c>
      <c r="EL625">
        <v>37580.5</v>
      </c>
      <c r="EM625">
        <v>43931.6</v>
      </c>
      <c r="EN625">
        <v>42166.3</v>
      </c>
      <c r="EO625">
        <v>2.11518</v>
      </c>
      <c r="EP625">
        <v>1.79702</v>
      </c>
      <c r="EQ625">
        <v>0.0035055</v>
      </c>
      <c r="ER625">
        <v>0</v>
      </c>
      <c r="ES625">
        <v>24.9908</v>
      </c>
      <c r="ET625">
        <v>999.9</v>
      </c>
      <c r="EU625">
        <v>69.5</v>
      </c>
      <c r="EV625">
        <v>28</v>
      </c>
      <c r="EW625">
        <v>27.0367</v>
      </c>
      <c r="EX625">
        <v>60.6501</v>
      </c>
      <c r="EY625">
        <v>24.4551</v>
      </c>
      <c r="EZ625">
        <v>1</v>
      </c>
      <c r="FA625">
        <v>0.145056</v>
      </c>
      <c r="FB625">
        <v>2.92209</v>
      </c>
      <c r="FC625">
        <v>20.1736</v>
      </c>
      <c r="FD625">
        <v>5.21444</v>
      </c>
      <c r="FE625">
        <v>11.998</v>
      </c>
      <c r="FF625">
        <v>4.9629</v>
      </c>
      <c r="FG625">
        <v>3.29542</v>
      </c>
      <c r="FH625">
        <v>9999</v>
      </c>
      <c r="FI625">
        <v>9999</v>
      </c>
      <c r="FJ625">
        <v>9999</v>
      </c>
      <c r="FK625">
        <v>149.6</v>
      </c>
      <c r="FL625">
        <v>4.97094</v>
      </c>
      <c r="FM625">
        <v>1.86777</v>
      </c>
      <c r="FN625">
        <v>1.85918</v>
      </c>
      <c r="FO625">
        <v>1.8653</v>
      </c>
      <c r="FP625">
        <v>1.86312</v>
      </c>
      <c r="FQ625">
        <v>1.8645</v>
      </c>
      <c r="FR625">
        <v>1.86003</v>
      </c>
      <c r="FS625">
        <v>1.86417</v>
      </c>
      <c r="FT625">
        <v>0</v>
      </c>
      <c r="FU625">
        <v>0</v>
      </c>
      <c r="FV625">
        <v>0</v>
      </c>
      <c r="FW625">
        <v>0</v>
      </c>
      <c r="FX625" t="s">
        <v>364</v>
      </c>
      <c r="FY625" t="s">
        <v>365</v>
      </c>
      <c r="FZ625" t="s">
        <v>366</v>
      </c>
      <c r="GA625" t="s">
        <v>366</v>
      </c>
      <c r="GB625" t="s">
        <v>366</v>
      </c>
      <c r="GC625" t="s">
        <v>366</v>
      </c>
      <c r="GD625">
        <v>0</v>
      </c>
      <c r="GE625">
        <v>100</v>
      </c>
      <c r="GF625">
        <v>100</v>
      </c>
      <c r="GG625">
        <v>-3.757</v>
      </c>
      <c r="GH625">
        <v>-0.09</v>
      </c>
      <c r="GI625">
        <v>-2.868309889394353</v>
      </c>
      <c r="GJ625">
        <v>-0.006773961979547998</v>
      </c>
      <c r="GK625">
        <v>-8.296070481250098E-08</v>
      </c>
      <c r="GL625">
        <v>3.322967193956903E-10</v>
      </c>
      <c r="GM625">
        <v>-0.07871069313407227</v>
      </c>
      <c r="GN625">
        <v>-0.00208336341840114</v>
      </c>
      <c r="GO625">
        <v>8.801746095907445E-05</v>
      </c>
      <c r="GP625">
        <v>-2.677693255255651E-07</v>
      </c>
      <c r="GQ625">
        <v>3</v>
      </c>
      <c r="GR625">
        <v>2052</v>
      </c>
      <c r="GS625">
        <v>2</v>
      </c>
      <c r="GT625">
        <v>18</v>
      </c>
      <c r="GU625">
        <v>96</v>
      </c>
      <c r="GV625">
        <v>96</v>
      </c>
      <c r="GW625">
        <v>0.526123</v>
      </c>
      <c r="GX625">
        <v>2.43164</v>
      </c>
      <c r="GY625">
        <v>1.44897</v>
      </c>
      <c r="GZ625">
        <v>2.31934</v>
      </c>
      <c r="HA625">
        <v>1.55151</v>
      </c>
      <c r="HB625">
        <v>2.25708</v>
      </c>
      <c r="HC625">
        <v>35.1747</v>
      </c>
      <c r="HD625">
        <v>14.0357</v>
      </c>
      <c r="HE625">
        <v>18</v>
      </c>
      <c r="HF625">
        <v>611.154</v>
      </c>
      <c r="HG625">
        <v>409.306</v>
      </c>
      <c r="HH625">
        <v>21.4799</v>
      </c>
      <c r="HI625">
        <v>28.7796</v>
      </c>
      <c r="HJ625">
        <v>30.0007</v>
      </c>
      <c r="HK625">
        <v>28.7411</v>
      </c>
      <c r="HL625">
        <v>28.6811</v>
      </c>
      <c r="HM625">
        <v>10.5892</v>
      </c>
      <c r="HN625">
        <v>65.25530000000001</v>
      </c>
      <c r="HO625">
        <v>0</v>
      </c>
      <c r="HP625">
        <v>21.4416</v>
      </c>
      <c r="HQ625">
        <v>165.761</v>
      </c>
      <c r="HR625">
        <v>10.1025</v>
      </c>
      <c r="HS625">
        <v>99.4764</v>
      </c>
      <c r="HT625">
        <v>100.756</v>
      </c>
    </row>
    <row r="626" spans="1:228">
      <c r="A626">
        <v>610</v>
      </c>
      <c r="B626">
        <v>1728496720.1</v>
      </c>
      <c r="C626">
        <v>5782.599999904633</v>
      </c>
      <c r="D626" t="s">
        <v>1592</v>
      </c>
      <c r="E626" t="s">
        <v>1593</v>
      </c>
      <c r="F626">
        <v>5</v>
      </c>
      <c r="G626" t="s">
        <v>357</v>
      </c>
      <c r="H626" t="s">
        <v>1090</v>
      </c>
      <c r="I626" t="s">
        <v>359</v>
      </c>
      <c r="J626" t="s">
        <v>1569</v>
      </c>
      <c r="K626">
        <v>1728496712.314285</v>
      </c>
      <c r="L626">
        <f>(M626)/1000</f>
        <v>0</v>
      </c>
      <c r="M626">
        <f>IF(BH626, AP626, AJ626)</f>
        <v>0</v>
      </c>
      <c r="N626">
        <f>IF(BH626, AK626, AI626)</f>
        <v>0</v>
      </c>
      <c r="O626">
        <f>BJ626 - IF(AW626&gt;1, N626*BD626*100.0/(AY626), 0)</f>
        <v>0</v>
      </c>
      <c r="P626">
        <f>((V626-L626/2)*O626-N626)/(V626+L626/2)</f>
        <v>0</v>
      </c>
      <c r="Q626">
        <f>P626*(BQ626+BR626)/1000.0</f>
        <v>0</v>
      </c>
      <c r="R626">
        <f>(BJ626 - IF(AW626&gt;1, N626*BD626*100.0/(AY626), 0))*(BQ626+BR626)/1000.0</f>
        <v>0</v>
      </c>
      <c r="S626">
        <f>2.0/((1/U626-1/T626)+SIGN(U626)*SQRT((1/U626-1/T626)*(1/U626-1/T626) + 4*BE626/((BE626+1)*(BE626+1))*(2*1/U626*1/T626-1/T626*1/T626)))</f>
        <v>0</v>
      </c>
      <c r="T626">
        <f>IF(LEFT(BF626,1)&lt;&gt;"0",IF(LEFT(BF626,1)="1",3.0,BG626),$D$5+$E$5*(BX626*BQ626/($K$5*1000))+$F$5*(BX626*BQ626/($K$5*1000))*MAX(MIN(BD626,$J$5),$I$5)*MAX(MIN(BD626,$J$5),$I$5)+$G$5*MAX(MIN(BD626,$J$5),$I$5)*(BX626*BQ626/($K$5*1000))+$H$5*(BX626*BQ626/($K$5*1000))*(BX626*BQ626/($K$5*1000)))</f>
        <v>0</v>
      </c>
      <c r="U626">
        <f>L626*(1000-(1000*0.61365*exp(17.502*Y626/(240.97+Y626))/(BQ626+BR626)+BL626)/2)/(1000*0.61365*exp(17.502*Y626/(240.97+Y626))/(BQ626+BR626)-BL626)</f>
        <v>0</v>
      </c>
      <c r="V626">
        <f>1/((BE626+1)/(S626/1.6)+1/(T626/1.37)) + BE626/((BE626+1)/(S626/1.6) + BE626/(T626/1.37))</f>
        <v>0</v>
      </c>
      <c r="W626">
        <f>(AZ626*BC626)</f>
        <v>0</v>
      </c>
      <c r="X626">
        <f>(BS626+(W626+2*0.95*5.67E-8*(((BS626+$B$7)+273)^4-(BS626+273)^4)-44100*L626)/(1.84*29.3*T626+8*0.95*5.67E-8*(BS626+273)^3))</f>
        <v>0</v>
      </c>
      <c r="Y626">
        <f>($C$7*BT626+$D$7*BU626+$E$7*X626)</f>
        <v>0</v>
      </c>
      <c r="Z626">
        <f>0.61365*exp(17.502*Y626/(240.97+Y626))</f>
        <v>0</v>
      </c>
      <c r="AA626">
        <f>(AB626/AC626*100)</f>
        <v>0</v>
      </c>
      <c r="AB626">
        <f>BL626*(BQ626+BR626)/1000</f>
        <v>0</v>
      </c>
      <c r="AC626">
        <f>0.61365*exp(17.502*BS626/(240.97+BS626))</f>
        <v>0</v>
      </c>
      <c r="AD626">
        <f>(Z626-BL626*(BQ626+BR626)/1000)</f>
        <v>0</v>
      </c>
      <c r="AE626">
        <f>(-L626*44100)</f>
        <v>0</v>
      </c>
      <c r="AF626">
        <f>2*29.3*T626*0.92*(BS626-Y626)</f>
        <v>0</v>
      </c>
      <c r="AG626">
        <f>2*0.95*5.67E-8*(((BS626+$B$7)+273)^4-(Y626+273)^4)</f>
        <v>0</v>
      </c>
      <c r="AH626">
        <f>W626+AG626+AE626+AF626</f>
        <v>0</v>
      </c>
      <c r="AI626">
        <f>BP626*AW626*(BK626-BJ626*(1000-AW626*BM626)/(1000-AW626*BL626))/(100*BD626)</f>
        <v>0</v>
      </c>
      <c r="AJ626">
        <f>1000*BP626*AW626*(BL626-BM626)/(100*BD626*(1000-AW626*BL626))</f>
        <v>0</v>
      </c>
      <c r="AK626">
        <f>(AL626 - AM626 - BQ626*1E3/(8.314*(BS626+273.15)) * AO626/BP626 * AN626) * BP626/(100*BD626) * (1000 - BM626)/1000</f>
        <v>0</v>
      </c>
      <c r="AL626">
        <v>154.167393001673</v>
      </c>
      <c r="AM626">
        <v>140.235</v>
      </c>
      <c r="AN626">
        <v>2.403663220378387</v>
      </c>
      <c r="AO626">
        <v>66.77297276244596</v>
      </c>
      <c r="AP626">
        <f>(AR626 - AQ626 + BQ626*1E3/(8.314*(BS626+273.15)) * AT626/BP626 * AS626) * BP626/(100*BD626) * 1000/(1000 - AR626)</f>
        <v>0</v>
      </c>
      <c r="AQ626">
        <v>10.04654736774182</v>
      </c>
      <c r="AR626">
        <v>16.85916303030303</v>
      </c>
      <c r="AS626">
        <v>9.506074628790122E-05</v>
      </c>
      <c r="AT626">
        <v>79.96077634559281</v>
      </c>
      <c r="AU626">
        <v>0</v>
      </c>
      <c r="AV626">
        <v>0</v>
      </c>
      <c r="AW626">
        <f>IF(AU626*$H$13&gt;=AY626,1.0,(AY626/(AY626-AU626*$H$13)))</f>
        <v>0</v>
      </c>
      <c r="AX626">
        <f>(AW626-1)*100</f>
        <v>0</v>
      </c>
      <c r="AY626">
        <f>MAX(0,($B$13+$C$13*BX626)/(1+$D$13*BX626)*BQ626/(BS626+273)*$E$13)</f>
        <v>0</v>
      </c>
      <c r="AZ626">
        <f>$B$11*BY626+$C$11*BZ626+$F$11*CK626*(1-CN626)</f>
        <v>0</v>
      </c>
      <c r="BA626">
        <f>AZ626*BB626</f>
        <v>0</v>
      </c>
      <c r="BB626">
        <f>($B$11*$D$9+$C$11*$D$9+$F$11*((CX626+CP626)/MAX(CX626+CP626+CY626, 0.1)*$I$9+CY626/MAX(CX626+CP626+CY626, 0.1)*$J$9))/($B$11+$C$11+$F$11)</f>
        <v>0</v>
      </c>
      <c r="BC626">
        <f>($B$11*$K$9+$C$11*$K$9+$F$11*((CX626+CP626)/MAX(CX626+CP626+CY626, 0.1)*$P$9+CY626/MAX(CX626+CP626+CY626, 0.1)*$Q$9))/($B$11+$C$11+$F$11)</f>
        <v>0</v>
      </c>
      <c r="BD626">
        <v>6</v>
      </c>
      <c r="BE626">
        <v>0.5</v>
      </c>
      <c r="BF626" t="s">
        <v>361</v>
      </c>
      <c r="BG626">
        <v>2</v>
      </c>
      <c r="BH626" t="b">
        <v>1</v>
      </c>
      <c r="BI626">
        <v>1728496712.314285</v>
      </c>
      <c r="BJ626">
        <v>120.6399285714286</v>
      </c>
      <c r="BK626">
        <v>139.2763214285714</v>
      </c>
      <c r="BL626">
        <v>16.8509</v>
      </c>
      <c r="BM626">
        <v>10.01175964285714</v>
      </c>
      <c r="BN626">
        <v>124.3513214285714</v>
      </c>
      <c r="BO626">
        <v>16.94095714285714</v>
      </c>
      <c r="BP626">
        <v>599.9920000000001</v>
      </c>
      <c r="BQ626">
        <v>97.5433607142857</v>
      </c>
      <c r="BR626">
        <v>0.1000016321428571</v>
      </c>
      <c r="BS626">
        <v>25.65716785714286</v>
      </c>
      <c r="BT626">
        <v>25.04759642857143</v>
      </c>
      <c r="BU626">
        <v>999.9000000000002</v>
      </c>
      <c r="BV626">
        <v>0</v>
      </c>
      <c r="BW626">
        <v>0</v>
      </c>
      <c r="BX626">
        <v>9998.776428571427</v>
      </c>
      <c r="BY626">
        <v>0</v>
      </c>
      <c r="BZ626">
        <v>342.7536071428572</v>
      </c>
      <c r="CA626">
        <v>-18.63633571428571</v>
      </c>
      <c r="CB626">
        <v>122.7076428571429</v>
      </c>
      <c r="CC626">
        <v>140.6851428571429</v>
      </c>
      <c r="CD626">
        <v>6.83913607142857</v>
      </c>
      <c r="CE626">
        <v>139.2763214285714</v>
      </c>
      <c r="CF626">
        <v>10.01175964285714</v>
      </c>
      <c r="CG626">
        <v>1.643694642857143</v>
      </c>
      <c r="CH626">
        <v>0.9765813571428572</v>
      </c>
      <c r="CI626">
        <v>14.37464285714286</v>
      </c>
      <c r="CJ626">
        <v>6.5715475</v>
      </c>
      <c r="CK626">
        <v>1599.992142857143</v>
      </c>
      <c r="CL626">
        <v>0.69200325</v>
      </c>
      <c r="CM626">
        <v>0.30799675</v>
      </c>
      <c r="CN626">
        <v>0</v>
      </c>
      <c r="CO626">
        <v>2.112460714285714</v>
      </c>
      <c r="CP626">
        <v>0</v>
      </c>
      <c r="CQ626">
        <v>13886.42142857143</v>
      </c>
      <c r="CR626">
        <v>13790.13571428571</v>
      </c>
      <c r="CS626">
        <v>37.937</v>
      </c>
      <c r="CT626">
        <v>39.241</v>
      </c>
      <c r="CU626">
        <v>38.5</v>
      </c>
      <c r="CV626">
        <v>37.616</v>
      </c>
      <c r="CW626">
        <v>37.312</v>
      </c>
      <c r="CX626">
        <v>1107.199285714286</v>
      </c>
      <c r="CY626">
        <v>492.7928571428573</v>
      </c>
      <c r="CZ626">
        <v>0</v>
      </c>
      <c r="DA626">
        <v>1728496777</v>
      </c>
      <c r="DB626">
        <v>0</v>
      </c>
      <c r="DC626">
        <v>1728490956.5</v>
      </c>
      <c r="DD626" t="s">
        <v>362</v>
      </c>
      <c r="DE626">
        <v>1728490952.5</v>
      </c>
      <c r="DF626">
        <v>1728490956.5</v>
      </c>
      <c r="DG626">
        <v>1</v>
      </c>
      <c r="DH626">
        <v>-0.065</v>
      </c>
      <c r="DI626">
        <v>-0.008</v>
      </c>
      <c r="DJ626">
        <v>-3.246</v>
      </c>
      <c r="DK626">
        <v>-0.091</v>
      </c>
      <c r="DL626">
        <v>52</v>
      </c>
      <c r="DM626">
        <v>15</v>
      </c>
      <c r="DN626">
        <v>0.25</v>
      </c>
      <c r="DO626">
        <v>0.13</v>
      </c>
      <c r="DP626">
        <v>-18.276175</v>
      </c>
      <c r="DQ626">
        <v>-6.894254409005579</v>
      </c>
      <c r="DR626">
        <v>0.6689215517345812</v>
      </c>
      <c r="DS626">
        <v>0</v>
      </c>
      <c r="DT626">
        <v>6.849609749999999</v>
      </c>
      <c r="DU626">
        <v>-0.2520663039399693</v>
      </c>
      <c r="DV626">
        <v>0.02565404173687844</v>
      </c>
      <c r="DW626">
        <v>0</v>
      </c>
      <c r="DX626">
        <v>0</v>
      </c>
      <c r="DY626">
        <v>2</v>
      </c>
      <c r="DZ626" t="s">
        <v>386</v>
      </c>
      <c r="EA626">
        <v>3.22776</v>
      </c>
      <c r="EB626">
        <v>2.70445</v>
      </c>
      <c r="EC626">
        <v>0.0401958</v>
      </c>
      <c r="ED626">
        <v>0.0445441</v>
      </c>
      <c r="EE626">
        <v>0.0866574</v>
      </c>
      <c r="EF626">
        <v>0.0590066</v>
      </c>
      <c r="EG626">
        <v>31401.3</v>
      </c>
      <c r="EH626">
        <v>30417.1</v>
      </c>
      <c r="EI626">
        <v>31345.4</v>
      </c>
      <c r="EJ626">
        <v>30195.3</v>
      </c>
      <c r="EK626">
        <v>38347.8</v>
      </c>
      <c r="EL626">
        <v>37577.2</v>
      </c>
      <c r="EM626">
        <v>43931</v>
      </c>
      <c r="EN626">
        <v>42165.8</v>
      </c>
      <c r="EO626">
        <v>2.115</v>
      </c>
      <c r="EP626">
        <v>1.79688</v>
      </c>
      <c r="EQ626">
        <v>0.00307709</v>
      </c>
      <c r="ER626">
        <v>0</v>
      </c>
      <c r="ES626">
        <v>24.9919</v>
      </c>
      <c r="ET626">
        <v>999.9</v>
      </c>
      <c r="EU626">
        <v>69.5</v>
      </c>
      <c r="EV626">
        <v>28.1</v>
      </c>
      <c r="EW626">
        <v>27.1956</v>
      </c>
      <c r="EX626">
        <v>61.1401</v>
      </c>
      <c r="EY626">
        <v>24.6675</v>
      </c>
      <c r="EZ626">
        <v>1</v>
      </c>
      <c r="FA626">
        <v>0.145556</v>
      </c>
      <c r="FB626">
        <v>2.9344</v>
      </c>
      <c r="FC626">
        <v>20.1737</v>
      </c>
      <c r="FD626">
        <v>5.21474</v>
      </c>
      <c r="FE626">
        <v>11.998</v>
      </c>
      <c r="FF626">
        <v>4.963</v>
      </c>
      <c r="FG626">
        <v>3.29558</v>
      </c>
      <c r="FH626">
        <v>9999</v>
      </c>
      <c r="FI626">
        <v>9999</v>
      </c>
      <c r="FJ626">
        <v>9999</v>
      </c>
      <c r="FK626">
        <v>149.6</v>
      </c>
      <c r="FL626">
        <v>4.97095</v>
      </c>
      <c r="FM626">
        <v>1.86781</v>
      </c>
      <c r="FN626">
        <v>1.85921</v>
      </c>
      <c r="FO626">
        <v>1.86528</v>
      </c>
      <c r="FP626">
        <v>1.86316</v>
      </c>
      <c r="FQ626">
        <v>1.86449</v>
      </c>
      <c r="FR626">
        <v>1.86004</v>
      </c>
      <c r="FS626">
        <v>1.86417</v>
      </c>
      <c r="FT626">
        <v>0</v>
      </c>
      <c r="FU626">
        <v>0</v>
      </c>
      <c r="FV626">
        <v>0</v>
      </c>
      <c r="FW626">
        <v>0</v>
      </c>
      <c r="FX626" t="s">
        <v>364</v>
      </c>
      <c r="FY626" t="s">
        <v>365</v>
      </c>
      <c r="FZ626" t="s">
        <v>366</v>
      </c>
      <c r="GA626" t="s">
        <v>366</v>
      </c>
      <c r="GB626" t="s">
        <v>366</v>
      </c>
      <c r="GC626" t="s">
        <v>366</v>
      </c>
      <c r="GD626">
        <v>0</v>
      </c>
      <c r="GE626">
        <v>100</v>
      </c>
      <c r="GF626">
        <v>100</v>
      </c>
      <c r="GG626">
        <v>-3.837</v>
      </c>
      <c r="GH626">
        <v>-0.0901</v>
      </c>
      <c r="GI626">
        <v>-2.868309889394353</v>
      </c>
      <c r="GJ626">
        <v>-0.006773961979547998</v>
      </c>
      <c r="GK626">
        <v>-8.296070481250098E-08</v>
      </c>
      <c r="GL626">
        <v>3.322967193956903E-10</v>
      </c>
      <c r="GM626">
        <v>-0.07871069313407227</v>
      </c>
      <c r="GN626">
        <v>-0.00208336341840114</v>
      </c>
      <c r="GO626">
        <v>8.801746095907445E-05</v>
      </c>
      <c r="GP626">
        <v>-2.677693255255651E-07</v>
      </c>
      <c r="GQ626">
        <v>3</v>
      </c>
      <c r="GR626">
        <v>2052</v>
      </c>
      <c r="GS626">
        <v>2</v>
      </c>
      <c r="GT626">
        <v>18</v>
      </c>
      <c r="GU626">
        <v>96.09999999999999</v>
      </c>
      <c r="GV626">
        <v>96.09999999999999</v>
      </c>
      <c r="GW626">
        <v>0.55542</v>
      </c>
      <c r="GX626">
        <v>2.42554</v>
      </c>
      <c r="GY626">
        <v>1.44775</v>
      </c>
      <c r="GZ626">
        <v>2.31934</v>
      </c>
      <c r="HA626">
        <v>1.55151</v>
      </c>
      <c r="HB626">
        <v>2.38281</v>
      </c>
      <c r="HC626">
        <v>35.1978</v>
      </c>
      <c r="HD626">
        <v>14.0532</v>
      </c>
      <c r="HE626">
        <v>18</v>
      </c>
      <c r="HF626">
        <v>611.1079999999999</v>
      </c>
      <c r="HG626">
        <v>409.276</v>
      </c>
      <c r="HH626">
        <v>21.4308</v>
      </c>
      <c r="HI626">
        <v>28.7881</v>
      </c>
      <c r="HJ626">
        <v>30.0005</v>
      </c>
      <c r="HK626">
        <v>28.7491</v>
      </c>
      <c r="HL626">
        <v>28.6891</v>
      </c>
      <c r="HM626">
        <v>11.1667</v>
      </c>
      <c r="HN626">
        <v>65.25530000000001</v>
      </c>
      <c r="HO626">
        <v>0</v>
      </c>
      <c r="HP626">
        <v>21.3964</v>
      </c>
      <c r="HQ626">
        <v>175.792</v>
      </c>
      <c r="HR626">
        <v>10.1177</v>
      </c>
      <c r="HS626">
        <v>99.4751</v>
      </c>
      <c r="HT626">
        <v>100.754</v>
      </c>
    </row>
    <row r="627" spans="1:228">
      <c r="A627">
        <v>611</v>
      </c>
      <c r="B627">
        <v>1728496725.1</v>
      </c>
      <c r="C627">
        <v>5787.599999904633</v>
      </c>
      <c r="D627" t="s">
        <v>1594</v>
      </c>
      <c r="E627" t="s">
        <v>1595</v>
      </c>
      <c r="F627">
        <v>5</v>
      </c>
      <c r="G627" t="s">
        <v>357</v>
      </c>
      <c r="H627" t="s">
        <v>1090</v>
      </c>
      <c r="I627" t="s">
        <v>359</v>
      </c>
      <c r="J627" t="s">
        <v>1569</v>
      </c>
      <c r="K627">
        <v>1728496717.6</v>
      </c>
      <c r="L627">
        <f>(M627)/1000</f>
        <v>0</v>
      </c>
      <c r="M627">
        <f>IF(BH627, AP627, AJ627)</f>
        <v>0</v>
      </c>
      <c r="N627">
        <f>IF(BH627, AK627, AI627)</f>
        <v>0</v>
      </c>
      <c r="O627">
        <f>BJ627 - IF(AW627&gt;1, N627*BD627*100.0/(AY627), 0)</f>
        <v>0</v>
      </c>
      <c r="P627">
        <f>((V627-L627/2)*O627-N627)/(V627+L627/2)</f>
        <v>0</v>
      </c>
      <c r="Q627">
        <f>P627*(BQ627+BR627)/1000.0</f>
        <v>0</v>
      </c>
      <c r="R627">
        <f>(BJ627 - IF(AW627&gt;1, N627*BD627*100.0/(AY627), 0))*(BQ627+BR627)/1000.0</f>
        <v>0</v>
      </c>
      <c r="S627">
        <f>2.0/((1/U627-1/T627)+SIGN(U627)*SQRT((1/U627-1/T627)*(1/U627-1/T627) + 4*BE627/((BE627+1)*(BE627+1))*(2*1/U627*1/T627-1/T627*1/T627)))</f>
        <v>0</v>
      </c>
      <c r="T627">
        <f>IF(LEFT(BF627,1)&lt;&gt;"0",IF(LEFT(BF627,1)="1",3.0,BG627),$D$5+$E$5*(BX627*BQ627/($K$5*1000))+$F$5*(BX627*BQ627/($K$5*1000))*MAX(MIN(BD627,$J$5),$I$5)*MAX(MIN(BD627,$J$5),$I$5)+$G$5*MAX(MIN(BD627,$J$5),$I$5)*(BX627*BQ627/($K$5*1000))+$H$5*(BX627*BQ627/($K$5*1000))*(BX627*BQ627/($K$5*1000)))</f>
        <v>0</v>
      </c>
      <c r="U627">
        <f>L627*(1000-(1000*0.61365*exp(17.502*Y627/(240.97+Y627))/(BQ627+BR627)+BL627)/2)/(1000*0.61365*exp(17.502*Y627/(240.97+Y627))/(BQ627+BR627)-BL627)</f>
        <v>0</v>
      </c>
      <c r="V627">
        <f>1/((BE627+1)/(S627/1.6)+1/(T627/1.37)) + BE627/((BE627+1)/(S627/1.6) + BE627/(T627/1.37))</f>
        <v>0</v>
      </c>
      <c r="W627">
        <f>(AZ627*BC627)</f>
        <v>0</v>
      </c>
      <c r="X627">
        <f>(BS627+(W627+2*0.95*5.67E-8*(((BS627+$B$7)+273)^4-(BS627+273)^4)-44100*L627)/(1.84*29.3*T627+8*0.95*5.67E-8*(BS627+273)^3))</f>
        <v>0</v>
      </c>
      <c r="Y627">
        <f>($C$7*BT627+$D$7*BU627+$E$7*X627)</f>
        <v>0</v>
      </c>
      <c r="Z627">
        <f>0.61365*exp(17.502*Y627/(240.97+Y627))</f>
        <v>0</v>
      </c>
      <c r="AA627">
        <f>(AB627/AC627*100)</f>
        <v>0</v>
      </c>
      <c r="AB627">
        <f>BL627*(BQ627+BR627)/1000</f>
        <v>0</v>
      </c>
      <c r="AC627">
        <f>0.61365*exp(17.502*BS627/(240.97+BS627))</f>
        <v>0</v>
      </c>
      <c r="AD627">
        <f>(Z627-BL627*(BQ627+BR627)/1000)</f>
        <v>0</v>
      </c>
      <c r="AE627">
        <f>(-L627*44100)</f>
        <v>0</v>
      </c>
      <c r="AF627">
        <f>2*29.3*T627*0.92*(BS627-Y627)</f>
        <v>0</v>
      </c>
      <c r="AG627">
        <f>2*0.95*5.67E-8*(((BS627+$B$7)+273)^4-(Y627+273)^4)</f>
        <v>0</v>
      </c>
      <c r="AH627">
        <f>W627+AG627+AE627+AF627</f>
        <v>0</v>
      </c>
      <c r="AI627">
        <f>BP627*AW627*(BK627-BJ627*(1000-AW627*BM627)/(1000-AW627*BL627))/(100*BD627)</f>
        <v>0</v>
      </c>
      <c r="AJ627">
        <f>1000*BP627*AW627*(BL627-BM627)/(100*BD627*(1000-AW627*BL627))</f>
        <v>0</v>
      </c>
      <c r="AK627">
        <f>(AL627 - AM627 - BQ627*1E3/(8.314*(BS627+273.15)) * AO627/BP627 * AN627) * BP627/(100*BD627) * (1000 - BM627)/1000</f>
        <v>0</v>
      </c>
      <c r="AL627">
        <v>167.1252428118821</v>
      </c>
      <c r="AM627">
        <v>152.4784606060605</v>
      </c>
      <c r="AN627">
        <v>2.443020104068049</v>
      </c>
      <c r="AO627">
        <v>66.77297276244596</v>
      </c>
      <c r="AP627">
        <f>(AR627 - AQ627 + BQ627*1E3/(8.314*(BS627+273.15)) * AT627/BP627 * AS627) * BP627/(100*BD627) * 1000/(1000 - AR627)</f>
        <v>0</v>
      </c>
      <c r="AQ627">
        <v>10.05570978804639</v>
      </c>
      <c r="AR627">
        <v>16.86465696969696</v>
      </c>
      <c r="AS627">
        <v>3.236401705854989E-05</v>
      </c>
      <c r="AT627">
        <v>79.96077634559281</v>
      </c>
      <c r="AU627">
        <v>0</v>
      </c>
      <c r="AV627">
        <v>0</v>
      </c>
      <c r="AW627">
        <f>IF(AU627*$H$13&gt;=AY627,1.0,(AY627/(AY627-AU627*$H$13)))</f>
        <v>0</v>
      </c>
      <c r="AX627">
        <f>(AW627-1)*100</f>
        <v>0</v>
      </c>
      <c r="AY627">
        <f>MAX(0,($B$13+$C$13*BX627)/(1+$D$13*BX627)*BQ627/(BS627+273)*$E$13)</f>
        <v>0</v>
      </c>
      <c r="AZ627">
        <f>$B$11*BY627+$C$11*BZ627+$F$11*CK627*(1-CN627)</f>
        <v>0</v>
      </c>
      <c r="BA627">
        <f>AZ627*BB627</f>
        <v>0</v>
      </c>
      <c r="BB627">
        <f>($B$11*$D$9+$C$11*$D$9+$F$11*((CX627+CP627)/MAX(CX627+CP627+CY627, 0.1)*$I$9+CY627/MAX(CX627+CP627+CY627, 0.1)*$J$9))/($B$11+$C$11+$F$11)</f>
        <v>0</v>
      </c>
      <c r="BC627">
        <f>($B$11*$K$9+$C$11*$K$9+$F$11*((CX627+CP627)/MAX(CX627+CP627+CY627, 0.1)*$P$9+CY627/MAX(CX627+CP627+CY627, 0.1)*$Q$9))/($B$11+$C$11+$F$11)</f>
        <v>0</v>
      </c>
      <c r="BD627">
        <v>6</v>
      </c>
      <c r="BE627">
        <v>0.5</v>
      </c>
      <c r="BF627" t="s">
        <v>361</v>
      </c>
      <c r="BG627">
        <v>2</v>
      </c>
      <c r="BH627" t="b">
        <v>1</v>
      </c>
      <c r="BI627">
        <v>1728496717.6</v>
      </c>
      <c r="BJ627">
        <v>133.200962962963</v>
      </c>
      <c r="BK627">
        <v>152.5102222222222</v>
      </c>
      <c r="BL627">
        <v>16.85557777777778</v>
      </c>
      <c r="BM627">
        <v>10.03672666666667</v>
      </c>
      <c r="BN627">
        <v>136.997962962963</v>
      </c>
      <c r="BO627">
        <v>16.94562592592593</v>
      </c>
      <c r="BP627">
        <v>599.9937037037037</v>
      </c>
      <c r="BQ627">
        <v>97.54355925925927</v>
      </c>
      <c r="BR627">
        <v>0.09996571111111112</v>
      </c>
      <c r="BS627">
        <v>25.64983703703704</v>
      </c>
      <c r="BT627">
        <v>25.04513333333333</v>
      </c>
      <c r="BU627">
        <v>999.9000000000001</v>
      </c>
      <c r="BV627">
        <v>0</v>
      </c>
      <c r="BW627">
        <v>0</v>
      </c>
      <c r="BX627">
        <v>9995.58</v>
      </c>
      <c r="BY627">
        <v>0</v>
      </c>
      <c r="BZ627">
        <v>340.7568518518519</v>
      </c>
      <c r="CA627">
        <v>-19.30917037037037</v>
      </c>
      <c r="CB627">
        <v>135.4846666666667</v>
      </c>
      <c r="CC627">
        <v>154.0565925925926</v>
      </c>
      <c r="CD627">
        <v>6.81884111111111</v>
      </c>
      <c r="CE627">
        <v>152.5102222222222</v>
      </c>
      <c r="CF627">
        <v>10.03672666666667</v>
      </c>
      <c r="CG627">
        <v>1.644154074074074</v>
      </c>
      <c r="CH627">
        <v>0.9790189259259259</v>
      </c>
      <c r="CI627">
        <v>14.37896666666667</v>
      </c>
      <c r="CJ627">
        <v>6.607786296296296</v>
      </c>
      <c r="CK627">
        <v>1600.005925925926</v>
      </c>
      <c r="CL627">
        <v>0.6920038518518518</v>
      </c>
      <c r="CM627">
        <v>0.3079961851851852</v>
      </c>
      <c r="CN627">
        <v>0</v>
      </c>
      <c r="CO627">
        <v>2.092922222222222</v>
      </c>
      <c r="CP627">
        <v>0</v>
      </c>
      <c r="CQ627">
        <v>13854.28888888889</v>
      </c>
      <c r="CR627">
        <v>13790.25185185186</v>
      </c>
      <c r="CS627">
        <v>37.937</v>
      </c>
      <c r="CT627">
        <v>39.25</v>
      </c>
      <c r="CU627">
        <v>38.5</v>
      </c>
      <c r="CV627">
        <v>37.625</v>
      </c>
      <c r="CW627">
        <v>37.312</v>
      </c>
      <c r="CX627">
        <v>1107.21</v>
      </c>
      <c r="CY627">
        <v>492.7959259259259</v>
      </c>
      <c r="CZ627">
        <v>0</v>
      </c>
      <c r="DA627">
        <v>1728496781.8</v>
      </c>
      <c r="DB627">
        <v>0</v>
      </c>
      <c r="DC627">
        <v>1728490956.5</v>
      </c>
      <c r="DD627" t="s">
        <v>362</v>
      </c>
      <c r="DE627">
        <v>1728490952.5</v>
      </c>
      <c r="DF627">
        <v>1728490956.5</v>
      </c>
      <c r="DG627">
        <v>1</v>
      </c>
      <c r="DH627">
        <v>-0.065</v>
      </c>
      <c r="DI627">
        <v>-0.008</v>
      </c>
      <c r="DJ627">
        <v>-3.246</v>
      </c>
      <c r="DK627">
        <v>-0.091</v>
      </c>
      <c r="DL627">
        <v>52</v>
      </c>
      <c r="DM627">
        <v>15</v>
      </c>
      <c r="DN627">
        <v>0.25</v>
      </c>
      <c r="DO627">
        <v>0.13</v>
      </c>
      <c r="DP627">
        <v>-18.92012</v>
      </c>
      <c r="DQ627">
        <v>-7.585195497185694</v>
      </c>
      <c r="DR627">
        <v>0.7390414758996953</v>
      </c>
      <c r="DS627">
        <v>0</v>
      </c>
      <c r="DT627">
        <v>6.832413</v>
      </c>
      <c r="DU627">
        <v>-0.2508776735459738</v>
      </c>
      <c r="DV627">
        <v>0.02560582787179513</v>
      </c>
      <c r="DW627">
        <v>0</v>
      </c>
      <c r="DX627">
        <v>0</v>
      </c>
      <c r="DY627">
        <v>2</v>
      </c>
      <c r="DZ627" t="s">
        <v>386</v>
      </c>
      <c r="EA627">
        <v>3.22782</v>
      </c>
      <c r="EB627">
        <v>2.70408</v>
      </c>
      <c r="EC627">
        <v>0.0433691</v>
      </c>
      <c r="ED627">
        <v>0.0477548</v>
      </c>
      <c r="EE627">
        <v>0.0866767</v>
      </c>
      <c r="EF627">
        <v>0.0590354</v>
      </c>
      <c r="EG627">
        <v>31297.2</v>
      </c>
      <c r="EH627">
        <v>30314.4</v>
      </c>
      <c r="EI627">
        <v>31345.2</v>
      </c>
      <c r="EJ627">
        <v>30194.9</v>
      </c>
      <c r="EK627">
        <v>38346.7</v>
      </c>
      <c r="EL627">
        <v>37575.7</v>
      </c>
      <c r="EM627">
        <v>43930.6</v>
      </c>
      <c r="EN627">
        <v>42165.2</v>
      </c>
      <c r="EO627">
        <v>2.115</v>
      </c>
      <c r="EP627">
        <v>1.7967</v>
      </c>
      <c r="EQ627">
        <v>0.00280887</v>
      </c>
      <c r="ER627">
        <v>0</v>
      </c>
      <c r="ES627">
        <v>24.9919</v>
      </c>
      <c r="ET627">
        <v>999.9</v>
      </c>
      <c r="EU627">
        <v>69.40000000000001</v>
      </c>
      <c r="EV627">
        <v>28.1</v>
      </c>
      <c r="EW627">
        <v>27.1577</v>
      </c>
      <c r="EX627">
        <v>60.7301</v>
      </c>
      <c r="EY627">
        <v>24.5112</v>
      </c>
      <c r="EZ627">
        <v>1</v>
      </c>
      <c r="FA627">
        <v>0.146181</v>
      </c>
      <c r="FB627">
        <v>2.95243</v>
      </c>
      <c r="FC627">
        <v>20.1732</v>
      </c>
      <c r="FD627">
        <v>5.21474</v>
      </c>
      <c r="FE627">
        <v>11.998</v>
      </c>
      <c r="FF627">
        <v>4.96355</v>
      </c>
      <c r="FG627">
        <v>3.29553</v>
      </c>
      <c r="FH627">
        <v>9999</v>
      </c>
      <c r="FI627">
        <v>9999</v>
      </c>
      <c r="FJ627">
        <v>9999</v>
      </c>
      <c r="FK627">
        <v>149.6</v>
      </c>
      <c r="FL627">
        <v>4.97095</v>
      </c>
      <c r="FM627">
        <v>1.86782</v>
      </c>
      <c r="FN627">
        <v>1.85926</v>
      </c>
      <c r="FO627">
        <v>1.86526</v>
      </c>
      <c r="FP627">
        <v>1.86314</v>
      </c>
      <c r="FQ627">
        <v>1.86451</v>
      </c>
      <c r="FR627">
        <v>1.86003</v>
      </c>
      <c r="FS627">
        <v>1.86417</v>
      </c>
      <c r="FT627">
        <v>0</v>
      </c>
      <c r="FU627">
        <v>0</v>
      </c>
      <c r="FV627">
        <v>0</v>
      </c>
      <c r="FW627">
        <v>0</v>
      </c>
      <c r="FX627" t="s">
        <v>364</v>
      </c>
      <c r="FY627" t="s">
        <v>365</v>
      </c>
      <c r="FZ627" t="s">
        <v>366</v>
      </c>
      <c r="GA627" t="s">
        <v>366</v>
      </c>
      <c r="GB627" t="s">
        <v>366</v>
      </c>
      <c r="GC627" t="s">
        <v>366</v>
      </c>
      <c r="GD627">
        <v>0</v>
      </c>
      <c r="GE627">
        <v>100</v>
      </c>
      <c r="GF627">
        <v>100</v>
      </c>
      <c r="GG627">
        <v>-3.92</v>
      </c>
      <c r="GH627">
        <v>-0.09</v>
      </c>
      <c r="GI627">
        <v>-2.868309889394353</v>
      </c>
      <c r="GJ627">
        <v>-0.006773961979547998</v>
      </c>
      <c r="GK627">
        <v>-8.296070481250098E-08</v>
      </c>
      <c r="GL627">
        <v>3.322967193956903E-10</v>
      </c>
      <c r="GM627">
        <v>-0.07871069313407227</v>
      </c>
      <c r="GN627">
        <v>-0.00208336341840114</v>
      </c>
      <c r="GO627">
        <v>8.801746095907445E-05</v>
      </c>
      <c r="GP627">
        <v>-2.677693255255651E-07</v>
      </c>
      <c r="GQ627">
        <v>3</v>
      </c>
      <c r="GR627">
        <v>2052</v>
      </c>
      <c r="GS627">
        <v>2</v>
      </c>
      <c r="GT627">
        <v>18</v>
      </c>
      <c r="GU627">
        <v>96.2</v>
      </c>
      <c r="GV627">
        <v>96.09999999999999</v>
      </c>
      <c r="GW627">
        <v>0.585938</v>
      </c>
      <c r="GX627">
        <v>2.43042</v>
      </c>
      <c r="GY627">
        <v>1.44897</v>
      </c>
      <c r="GZ627">
        <v>2.31934</v>
      </c>
      <c r="HA627">
        <v>1.55151</v>
      </c>
      <c r="HB627">
        <v>2.29492</v>
      </c>
      <c r="HC627">
        <v>35.2209</v>
      </c>
      <c r="HD627">
        <v>14.0445</v>
      </c>
      <c r="HE627">
        <v>18</v>
      </c>
      <c r="HF627">
        <v>611.183</v>
      </c>
      <c r="HG627">
        <v>409.23</v>
      </c>
      <c r="HH627">
        <v>21.3864</v>
      </c>
      <c r="HI627">
        <v>28.7962</v>
      </c>
      <c r="HJ627">
        <v>30.0007</v>
      </c>
      <c r="HK627">
        <v>28.7564</v>
      </c>
      <c r="HL627">
        <v>28.697</v>
      </c>
      <c r="HM627">
        <v>11.7895</v>
      </c>
      <c r="HN627">
        <v>65.25530000000001</v>
      </c>
      <c r="HO627">
        <v>0</v>
      </c>
      <c r="HP627">
        <v>21.3537</v>
      </c>
      <c r="HQ627">
        <v>190.875</v>
      </c>
      <c r="HR627">
        <v>10.1282</v>
      </c>
      <c r="HS627">
        <v>99.4742</v>
      </c>
      <c r="HT627">
        <v>100.753</v>
      </c>
    </row>
    <row r="628" spans="1:228">
      <c r="A628">
        <v>612</v>
      </c>
      <c r="B628">
        <v>1728496730.1</v>
      </c>
      <c r="C628">
        <v>5792.599999904633</v>
      </c>
      <c r="D628" t="s">
        <v>1596</v>
      </c>
      <c r="E628" t="s">
        <v>1597</v>
      </c>
      <c r="F628">
        <v>5</v>
      </c>
      <c r="G628" t="s">
        <v>357</v>
      </c>
      <c r="H628" t="s">
        <v>1090</v>
      </c>
      <c r="I628" t="s">
        <v>359</v>
      </c>
      <c r="J628" t="s">
        <v>1569</v>
      </c>
      <c r="K628">
        <v>1728496722.314285</v>
      </c>
      <c r="L628">
        <f>(M628)/1000</f>
        <v>0</v>
      </c>
      <c r="M628">
        <f>IF(BH628, AP628, AJ628)</f>
        <v>0</v>
      </c>
      <c r="N628">
        <f>IF(BH628, AK628, AI628)</f>
        <v>0</v>
      </c>
      <c r="O628">
        <f>BJ628 - IF(AW628&gt;1, N628*BD628*100.0/(AY628), 0)</f>
        <v>0</v>
      </c>
      <c r="P628">
        <f>((V628-L628/2)*O628-N628)/(V628+L628/2)</f>
        <v>0</v>
      </c>
      <c r="Q628">
        <f>P628*(BQ628+BR628)/1000.0</f>
        <v>0</v>
      </c>
      <c r="R628">
        <f>(BJ628 - IF(AW628&gt;1, N628*BD628*100.0/(AY628), 0))*(BQ628+BR628)/1000.0</f>
        <v>0</v>
      </c>
      <c r="S628">
        <f>2.0/((1/U628-1/T628)+SIGN(U628)*SQRT((1/U628-1/T628)*(1/U628-1/T628) + 4*BE628/((BE628+1)*(BE628+1))*(2*1/U628*1/T628-1/T628*1/T628)))</f>
        <v>0</v>
      </c>
      <c r="T628">
        <f>IF(LEFT(BF628,1)&lt;&gt;"0",IF(LEFT(BF628,1)="1",3.0,BG628),$D$5+$E$5*(BX628*BQ628/($K$5*1000))+$F$5*(BX628*BQ628/($K$5*1000))*MAX(MIN(BD628,$J$5),$I$5)*MAX(MIN(BD628,$J$5),$I$5)+$G$5*MAX(MIN(BD628,$J$5),$I$5)*(BX628*BQ628/($K$5*1000))+$H$5*(BX628*BQ628/($K$5*1000))*(BX628*BQ628/($K$5*1000)))</f>
        <v>0</v>
      </c>
      <c r="U628">
        <f>L628*(1000-(1000*0.61365*exp(17.502*Y628/(240.97+Y628))/(BQ628+BR628)+BL628)/2)/(1000*0.61365*exp(17.502*Y628/(240.97+Y628))/(BQ628+BR628)-BL628)</f>
        <v>0</v>
      </c>
      <c r="V628">
        <f>1/((BE628+1)/(S628/1.6)+1/(T628/1.37)) + BE628/((BE628+1)/(S628/1.6) + BE628/(T628/1.37))</f>
        <v>0</v>
      </c>
      <c r="W628">
        <f>(AZ628*BC628)</f>
        <v>0</v>
      </c>
      <c r="X628">
        <f>(BS628+(W628+2*0.95*5.67E-8*(((BS628+$B$7)+273)^4-(BS628+273)^4)-44100*L628)/(1.84*29.3*T628+8*0.95*5.67E-8*(BS628+273)^3))</f>
        <v>0</v>
      </c>
      <c r="Y628">
        <f>($C$7*BT628+$D$7*BU628+$E$7*X628)</f>
        <v>0</v>
      </c>
      <c r="Z628">
        <f>0.61365*exp(17.502*Y628/(240.97+Y628))</f>
        <v>0</v>
      </c>
      <c r="AA628">
        <f>(AB628/AC628*100)</f>
        <v>0</v>
      </c>
      <c r="AB628">
        <f>BL628*(BQ628+BR628)/1000</f>
        <v>0</v>
      </c>
      <c r="AC628">
        <f>0.61365*exp(17.502*BS628/(240.97+BS628))</f>
        <v>0</v>
      </c>
      <c r="AD628">
        <f>(Z628-BL628*(BQ628+BR628)/1000)</f>
        <v>0</v>
      </c>
      <c r="AE628">
        <f>(-L628*44100)</f>
        <v>0</v>
      </c>
      <c r="AF628">
        <f>2*29.3*T628*0.92*(BS628-Y628)</f>
        <v>0</v>
      </c>
      <c r="AG628">
        <f>2*0.95*5.67E-8*(((BS628+$B$7)+273)^4-(Y628+273)^4)</f>
        <v>0</v>
      </c>
      <c r="AH628">
        <f>W628+AG628+AE628+AF628</f>
        <v>0</v>
      </c>
      <c r="AI628">
        <f>BP628*AW628*(BK628-BJ628*(1000-AW628*BM628)/(1000-AW628*BL628))/(100*BD628)</f>
        <v>0</v>
      </c>
      <c r="AJ628">
        <f>1000*BP628*AW628*(BL628-BM628)/(100*BD628*(1000-AW628*BL628))</f>
        <v>0</v>
      </c>
      <c r="AK628">
        <f>(AL628 - AM628 - BQ628*1E3/(8.314*(BS628+273.15)) * AO628/BP628 * AN628) * BP628/(100*BD628) * (1000 - BM628)/1000</f>
        <v>0</v>
      </c>
      <c r="AL628">
        <v>179.6705622755817</v>
      </c>
      <c r="AM628">
        <v>164.5825878787879</v>
      </c>
      <c r="AN628">
        <v>2.426709316191181</v>
      </c>
      <c r="AO628">
        <v>66.77297276244596</v>
      </c>
      <c r="AP628">
        <f>(AR628 - AQ628 + BQ628*1E3/(8.314*(BS628+273.15)) * AT628/BP628 * AS628) * BP628/(100*BD628) * 1000/(1000 - AR628)</f>
        <v>0</v>
      </c>
      <c r="AQ628">
        <v>10.06225423028195</v>
      </c>
      <c r="AR628">
        <v>16.86686303030304</v>
      </c>
      <c r="AS628">
        <v>1.936588415267822E-05</v>
      </c>
      <c r="AT628">
        <v>79.96077634559281</v>
      </c>
      <c r="AU628">
        <v>0</v>
      </c>
      <c r="AV628">
        <v>0</v>
      </c>
      <c r="AW628">
        <f>IF(AU628*$H$13&gt;=AY628,1.0,(AY628/(AY628-AU628*$H$13)))</f>
        <v>0</v>
      </c>
      <c r="AX628">
        <f>(AW628-1)*100</f>
        <v>0</v>
      </c>
      <c r="AY628">
        <f>MAX(0,($B$13+$C$13*BX628)/(1+$D$13*BX628)*BQ628/(BS628+273)*$E$13)</f>
        <v>0</v>
      </c>
      <c r="AZ628">
        <f>$B$11*BY628+$C$11*BZ628+$F$11*CK628*(1-CN628)</f>
        <v>0</v>
      </c>
      <c r="BA628">
        <f>AZ628*BB628</f>
        <v>0</v>
      </c>
      <c r="BB628">
        <f>($B$11*$D$9+$C$11*$D$9+$F$11*((CX628+CP628)/MAX(CX628+CP628+CY628, 0.1)*$I$9+CY628/MAX(CX628+CP628+CY628, 0.1)*$J$9))/($B$11+$C$11+$F$11)</f>
        <v>0</v>
      </c>
      <c r="BC628">
        <f>($B$11*$K$9+$C$11*$K$9+$F$11*((CX628+CP628)/MAX(CX628+CP628+CY628, 0.1)*$P$9+CY628/MAX(CX628+CP628+CY628, 0.1)*$Q$9))/($B$11+$C$11+$F$11)</f>
        <v>0</v>
      </c>
      <c r="BD628">
        <v>6</v>
      </c>
      <c r="BE628">
        <v>0.5</v>
      </c>
      <c r="BF628" t="s">
        <v>361</v>
      </c>
      <c r="BG628">
        <v>2</v>
      </c>
      <c r="BH628" t="b">
        <v>1</v>
      </c>
      <c r="BI628">
        <v>1728496722.314285</v>
      </c>
      <c r="BJ628">
        <v>144.4174285714286</v>
      </c>
      <c r="BK628">
        <v>164.3283214285714</v>
      </c>
      <c r="BL628">
        <v>16.86193928571429</v>
      </c>
      <c r="BM628">
        <v>10.05463214285714</v>
      </c>
      <c r="BN628">
        <v>148.291</v>
      </c>
      <c r="BO628">
        <v>16.951975</v>
      </c>
      <c r="BP628">
        <v>600.005392857143</v>
      </c>
      <c r="BQ628">
        <v>97.54336071428573</v>
      </c>
      <c r="BR628">
        <v>0.1000908107142857</v>
      </c>
      <c r="BS628">
        <v>25.64305714285714</v>
      </c>
      <c r="BT628">
        <v>25.04191428571428</v>
      </c>
      <c r="BU628">
        <v>999.9000000000002</v>
      </c>
      <c r="BV628">
        <v>0</v>
      </c>
      <c r="BW628">
        <v>0</v>
      </c>
      <c r="BX628">
        <v>9986.183214285715</v>
      </c>
      <c r="BY628">
        <v>0</v>
      </c>
      <c r="BZ628">
        <v>342.6456071428572</v>
      </c>
      <c r="CA628">
        <v>-19.91083928571428</v>
      </c>
      <c r="CB628">
        <v>146.8944642857143</v>
      </c>
      <c r="CC628">
        <v>165.9973928571428</v>
      </c>
      <c r="CD628">
        <v>6.807296428571428</v>
      </c>
      <c r="CE628">
        <v>164.3283214285714</v>
      </c>
      <c r="CF628">
        <v>10.05463214285714</v>
      </c>
      <c r="CG628">
        <v>1.64477</v>
      </c>
      <c r="CH628">
        <v>0.9807631428571429</v>
      </c>
      <c r="CI628">
        <v>14.38476785714286</v>
      </c>
      <c r="CJ628">
        <v>6.633689285714285</v>
      </c>
      <c r="CK628">
        <v>1600.005714285714</v>
      </c>
      <c r="CL628">
        <v>0.6920039285714285</v>
      </c>
      <c r="CM628">
        <v>0.3079961071428571</v>
      </c>
      <c r="CN628">
        <v>0</v>
      </c>
      <c r="CO628">
        <v>2.071996428571429</v>
      </c>
      <c r="CP628">
        <v>0</v>
      </c>
      <c r="CQ628">
        <v>13823.2</v>
      </c>
      <c r="CR628">
        <v>13790.25357142857</v>
      </c>
      <c r="CS628">
        <v>37.937</v>
      </c>
      <c r="CT628">
        <v>39.25</v>
      </c>
      <c r="CU628">
        <v>38.5</v>
      </c>
      <c r="CV628">
        <v>37.625</v>
      </c>
      <c r="CW628">
        <v>37.312</v>
      </c>
      <c r="CX628">
        <v>1107.209642857143</v>
      </c>
      <c r="CY628">
        <v>492.7960714285715</v>
      </c>
      <c r="CZ628">
        <v>0</v>
      </c>
      <c r="DA628">
        <v>1728496787.2</v>
      </c>
      <c r="DB628">
        <v>0</v>
      </c>
      <c r="DC628">
        <v>1728490956.5</v>
      </c>
      <c r="DD628" t="s">
        <v>362</v>
      </c>
      <c r="DE628">
        <v>1728490952.5</v>
      </c>
      <c r="DF628">
        <v>1728490956.5</v>
      </c>
      <c r="DG628">
        <v>1</v>
      </c>
      <c r="DH628">
        <v>-0.065</v>
      </c>
      <c r="DI628">
        <v>-0.008</v>
      </c>
      <c r="DJ628">
        <v>-3.246</v>
      </c>
      <c r="DK628">
        <v>-0.091</v>
      </c>
      <c r="DL628">
        <v>52</v>
      </c>
      <c r="DM628">
        <v>15</v>
      </c>
      <c r="DN628">
        <v>0.25</v>
      </c>
      <c r="DO628">
        <v>0.13</v>
      </c>
      <c r="DP628">
        <v>-19.5664243902439</v>
      </c>
      <c r="DQ628">
        <v>-7.856347735191664</v>
      </c>
      <c r="DR628">
        <v>0.7830577005125133</v>
      </c>
      <c r="DS628">
        <v>0</v>
      </c>
      <c r="DT628">
        <v>6.817070975609756</v>
      </c>
      <c r="DU628">
        <v>-0.1512359581881444</v>
      </c>
      <c r="DV628">
        <v>0.01841940080125992</v>
      </c>
      <c r="DW628">
        <v>0</v>
      </c>
      <c r="DX628">
        <v>0</v>
      </c>
      <c r="DY628">
        <v>2</v>
      </c>
      <c r="DZ628" t="s">
        <v>386</v>
      </c>
      <c r="EA628">
        <v>3.22772</v>
      </c>
      <c r="EB628">
        <v>2.70444</v>
      </c>
      <c r="EC628">
        <v>0.0464652</v>
      </c>
      <c r="ED628">
        <v>0.0509827</v>
      </c>
      <c r="EE628">
        <v>0.0866789</v>
      </c>
      <c r="EF628">
        <v>0.0590647</v>
      </c>
      <c r="EG628">
        <v>31195.3</v>
      </c>
      <c r="EH628">
        <v>30211</v>
      </c>
      <c r="EI628">
        <v>31344.6</v>
      </c>
      <c r="EJ628">
        <v>30194.3</v>
      </c>
      <c r="EK628">
        <v>38345.9</v>
      </c>
      <c r="EL628">
        <v>37573.9</v>
      </c>
      <c r="EM628">
        <v>43929.7</v>
      </c>
      <c r="EN628">
        <v>42164.4</v>
      </c>
      <c r="EO628">
        <v>2.11507</v>
      </c>
      <c r="EP628">
        <v>1.7965</v>
      </c>
      <c r="EQ628">
        <v>0.0026077</v>
      </c>
      <c r="ER628">
        <v>0</v>
      </c>
      <c r="ES628">
        <v>24.994</v>
      </c>
      <c r="ET628">
        <v>999.9</v>
      </c>
      <c r="EU628">
        <v>69.5</v>
      </c>
      <c r="EV628">
        <v>28.1</v>
      </c>
      <c r="EW628">
        <v>27.1963</v>
      </c>
      <c r="EX628">
        <v>60.7101</v>
      </c>
      <c r="EY628">
        <v>24.5192</v>
      </c>
      <c r="EZ628">
        <v>1</v>
      </c>
      <c r="FA628">
        <v>0.146939</v>
      </c>
      <c r="FB628">
        <v>2.96623</v>
      </c>
      <c r="FC628">
        <v>20.173</v>
      </c>
      <c r="FD628">
        <v>5.21564</v>
      </c>
      <c r="FE628">
        <v>11.998</v>
      </c>
      <c r="FF628">
        <v>4.9639</v>
      </c>
      <c r="FG628">
        <v>3.29568</v>
      </c>
      <c r="FH628">
        <v>9999</v>
      </c>
      <c r="FI628">
        <v>9999</v>
      </c>
      <c r="FJ628">
        <v>9999</v>
      </c>
      <c r="FK628">
        <v>149.6</v>
      </c>
      <c r="FL628">
        <v>4.97095</v>
      </c>
      <c r="FM628">
        <v>1.86781</v>
      </c>
      <c r="FN628">
        <v>1.85925</v>
      </c>
      <c r="FO628">
        <v>1.8653</v>
      </c>
      <c r="FP628">
        <v>1.86314</v>
      </c>
      <c r="FQ628">
        <v>1.8645</v>
      </c>
      <c r="FR628">
        <v>1.86004</v>
      </c>
      <c r="FS628">
        <v>1.86417</v>
      </c>
      <c r="FT628">
        <v>0</v>
      </c>
      <c r="FU628">
        <v>0</v>
      </c>
      <c r="FV628">
        <v>0</v>
      </c>
      <c r="FW628">
        <v>0</v>
      </c>
      <c r="FX628" t="s">
        <v>364</v>
      </c>
      <c r="FY628" t="s">
        <v>365</v>
      </c>
      <c r="FZ628" t="s">
        <v>366</v>
      </c>
      <c r="GA628" t="s">
        <v>366</v>
      </c>
      <c r="GB628" t="s">
        <v>366</v>
      </c>
      <c r="GC628" t="s">
        <v>366</v>
      </c>
      <c r="GD628">
        <v>0</v>
      </c>
      <c r="GE628">
        <v>100</v>
      </c>
      <c r="GF628">
        <v>100</v>
      </c>
      <c r="GG628">
        <v>-4</v>
      </c>
      <c r="GH628">
        <v>-0.09</v>
      </c>
      <c r="GI628">
        <v>-2.868309889394353</v>
      </c>
      <c r="GJ628">
        <v>-0.006773961979547998</v>
      </c>
      <c r="GK628">
        <v>-8.296070481250098E-08</v>
      </c>
      <c r="GL628">
        <v>3.322967193956903E-10</v>
      </c>
      <c r="GM628">
        <v>-0.07871069313407227</v>
      </c>
      <c r="GN628">
        <v>-0.00208336341840114</v>
      </c>
      <c r="GO628">
        <v>8.801746095907445E-05</v>
      </c>
      <c r="GP628">
        <v>-2.677693255255651E-07</v>
      </c>
      <c r="GQ628">
        <v>3</v>
      </c>
      <c r="GR628">
        <v>2052</v>
      </c>
      <c r="GS628">
        <v>2</v>
      </c>
      <c r="GT628">
        <v>18</v>
      </c>
      <c r="GU628">
        <v>96.3</v>
      </c>
      <c r="GV628">
        <v>96.2</v>
      </c>
      <c r="GW628">
        <v>0.6152339999999999</v>
      </c>
      <c r="GX628">
        <v>2.41699</v>
      </c>
      <c r="GY628">
        <v>1.44775</v>
      </c>
      <c r="GZ628">
        <v>2.31934</v>
      </c>
      <c r="HA628">
        <v>1.55151</v>
      </c>
      <c r="HB628">
        <v>2.36572</v>
      </c>
      <c r="HC628">
        <v>35.244</v>
      </c>
      <c r="HD628">
        <v>14.0532</v>
      </c>
      <c r="HE628">
        <v>18</v>
      </c>
      <c r="HF628">
        <v>611.311</v>
      </c>
      <c r="HG628">
        <v>409.17</v>
      </c>
      <c r="HH628">
        <v>21.3443</v>
      </c>
      <c r="HI628">
        <v>28.8042</v>
      </c>
      <c r="HJ628">
        <v>30.0007</v>
      </c>
      <c r="HK628">
        <v>28.7638</v>
      </c>
      <c r="HL628">
        <v>28.7048</v>
      </c>
      <c r="HM628">
        <v>12.3635</v>
      </c>
      <c r="HN628">
        <v>64.9842</v>
      </c>
      <c r="HO628">
        <v>0</v>
      </c>
      <c r="HP628">
        <v>21.3151</v>
      </c>
      <c r="HQ628">
        <v>200.976</v>
      </c>
      <c r="HR628">
        <v>10.1477</v>
      </c>
      <c r="HS628">
        <v>99.4723</v>
      </c>
      <c r="HT628">
        <v>100.751</v>
      </c>
    </row>
    <row r="629" spans="1:228">
      <c r="A629">
        <v>613</v>
      </c>
      <c r="B629">
        <v>1728496735.1</v>
      </c>
      <c r="C629">
        <v>5797.599999904633</v>
      </c>
      <c r="D629" t="s">
        <v>1598</v>
      </c>
      <c r="E629" t="s">
        <v>1599</v>
      </c>
      <c r="F629">
        <v>5</v>
      </c>
      <c r="G629" t="s">
        <v>357</v>
      </c>
      <c r="H629" t="s">
        <v>1090</v>
      </c>
      <c r="I629" t="s">
        <v>359</v>
      </c>
      <c r="J629" t="s">
        <v>1569</v>
      </c>
      <c r="K629">
        <v>1728496727.6</v>
      </c>
      <c r="L629">
        <f>(M629)/1000</f>
        <v>0</v>
      </c>
      <c r="M629">
        <f>IF(BH629, AP629, AJ629)</f>
        <v>0</v>
      </c>
      <c r="N629">
        <f>IF(BH629, AK629, AI629)</f>
        <v>0</v>
      </c>
      <c r="O629">
        <f>BJ629 - IF(AW629&gt;1, N629*BD629*100.0/(AY629), 0)</f>
        <v>0</v>
      </c>
      <c r="P629">
        <f>((V629-L629/2)*O629-N629)/(V629+L629/2)</f>
        <v>0</v>
      </c>
      <c r="Q629">
        <f>P629*(BQ629+BR629)/1000.0</f>
        <v>0</v>
      </c>
      <c r="R629">
        <f>(BJ629 - IF(AW629&gt;1, N629*BD629*100.0/(AY629), 0))*(BQ629+BR629)/1000.0</f>
        <v>0</v>
      </c>
      <c r="S629">
        <f>2.0/((1/U629-1/T629)+SIGN(U629)*SQRT((1/U629-1/T629)*(1/U629-1/T629) + 4*BE629/((BE629+1)*(BE629+1))*(2*1/U629*1/T629-1/T629*1/T629)))</f>
        <v>0</v>
      </c>
      <c r="T629">
        <f>IF(LEFT(BF629,1)&lt;&gt;"0",IF(LEFT(BF629,1)="1",3.0,BG629),$D$5+$E$5*(BX629*BQ629/($K$5*1000))+$F$5*(BX629*BQ629/($K$5*1000))*MAX(MIN(BD629,$J$5),$I$5)*MAX(MIN(BD629,$J$5),$I$5)+$G$5*MAX(MIN(BD629,$J$5),$I$5)*(BX629*BQ629/($K$5*1000))+$H$5*(BX629*BQ629/($K$5*1000))*(BX629*BQ629/($K$5*1000)))</f>
        <v>0</v>
      </c>
      <c r="U629">
        <f>L629*(1000-(1000*0.61365*exp(17.502*Y629/(240.97+Y629))/(BQ629+BR629)+BL629)/2)/(1000*0.61365*exp(17.502*Y629/(240.97+Y629))/(BQ629+BR629)-BL629)</f>
        <v>0</v>
      </c>
      <c r="V629">
        <f>1/((BE629+1)/(S629/1.6)+1/(T629/1.37)) + BE629/((BE629+1)/(S629/1.6) + BE629/(T629/1.37))</f>
        <v>0</v>
      </c>
      <c r="W629">
        <f>(AZ629*BC629)</f>
        <v>0</v>
      </c>
      <c r="X629">
        <f>(BS629+(W629+2*0.95*5.67E-8*(((BS629+$B$7)+273)^4-(BS629+273)^4)-44100*L629)/(1.84*29.3*T629+8*0.95*5.67E-8*(BS629+273)^3))</f>
        <v>0</v>
      </c>
      <c r="Y629">
        <f>($C$7*BT629+$D$7*BU629+$E$7*X629)</f>
        <v>0</v>
      </c>
      <c r="Z629">
        <f>0.61365*exp(17.502*Y629/(240.97+Y629))</f>
        <v>0</v>
      </c>
      <c r="AA629">
        <f>(AB629/AC629*100)</f>
        <v>0</v>
      </c>
      <c r="AB629">
        <f>BL629*(BQ629+BR629)/1000</f>
        <v>0</v>
      </c>
      <c r="AC629">
        <f>0.61365*exp(17.502*BS629/(240.97+BS629))</f>
        <v>0</v>
      </c>
      <c r="AD629">
        <f>(Z629-BL629*(BQ629+BR629)/1000)</f>
        <v>0</v>
      </c>
      <c r="AE629">
        <f>(-L629*44100)</f>
        <v>0</v>
      </c>
      <c r="AF629">
        <f>2*29.3*T629*0.92*(BS629-Y629)</f>
        <v>0</v>
      </c>
      <c r="AG629">
        <f>2*0.95*5.67E-8*(((BS629+$B$7)+273)^4-(Y629+273)^4)</f>
        <v>0</v>
      </c>
      <c r="AH629">
        <f>W629+AG629+AE629+AF629</f>
        <v>0</v>
      </c>
      <c r="AI629">
        <f>BP629*AW629*(BK629-BJ629*(1000-AW629*BM629)/(1000-AW629*BL629))/(100*BD629)</f>
        <v>0</v>
      </c>
      <c r="AJ629">
        <f>1000*BP629*AW629*(BL629-BM629)/(100*BD629*(1000-AW629*BL629))</f>
        <v>0</v>
      </c>
      <c r="AK629">
        <f>(AL629 - AM629 - BQ629*1E3/(8.314*(BS629+273.15)) * AO629/BP629 * AN629) * BP629/(100*BD629) * (1000 - BM629)/1000</f>
        <v>0</v>
      </c>
      <c r="AL629">
        <v>192.6600020333512</v>
      </c>
      <c r="AM629">
        <v>176.8849272727271</v>
      </c>
      <c r="AN629">
        <v>2.463970418259741</v>
      </c>
      <c r="AO629">
        <v>66.77297276244596</v>
      </c>
      <c r="AP629">
        <f>(AR629 - AQ629 + BQ629*1E3/(8.314*(BS629+273.15)) * AT629/BP629 * AS629) * BP629/(100*BD629) * 1000/(1000 - AR629)</f>
        <v>0</v>
      </c>
      <c r="AQ629">
        <v>10.08050132196606</v>
      </c>
      <c r="AR629">
        <v>16.87028424242424</v>
      </c>
      <c r="AS629">
        <v>-3.052735047772362E-05</v>
      </c>
      <c r="AT629">
        <v>79.96077634559281</v>
      </c>
      <c r="AU629">
        <v>0</v>
      </c>
      <c r="AV629">
        <v>0</v>
      </c>
      <c r="AW629">
        <f>IF(AU629*$H$13&gt;=AY629,1.0,(AY629/(AY629-AU629*$H$13)))</f>
        <v>0</v>
      </c>
      <c r="AX629">
        <f>(AW629-1)*100</f>
        <v>0</v>
      </c>
      <c r="AY629">
        <f>MAX(0,($B$13+$C$13*BX629)/(1+$D$13*BX629)*BQ629/(BS629+273)*$E$13)</f>
        <v>0</v>
      </c>
      <c r="AZ629">
        <f>$B$11*BY629+$C$11*BZ629+$F$11*CK629*(1-CN629)</f>
        <v>0</v>
      </c>
      <c r="BA629">
        <f>AZ629*BB629</f>
        <v>0</v>
      </c>
      <c r="BB629">
        <f>($B$11*$D$9+$C$11*$D$9+$F$11*((CX629+CP629)/MAX(CX629+CP629+CY629, 0.1)*$I$9+CY629/MAX(CX629+CP629+CY629, 0.1)*$J$9))/($B$11+$C$11+$F$11)</f>
        <v>0</v>
      </c>
      <c r="BC629">
        <f>($B$11*$K$9+$C$11*$K$9+$F$11*((CX629+CP629)/MAX(CX629+CP629+CY629, 0.1)*$P$9+CY629/MAX(CX629+CP629+CY629, 0.1)*$Q$9))/($B$11+$C$11+$F$11)</f>
        <v>0</v>
      </c>
      <c r="BD629">
        <v>6</v>
      </c>
      <c r="BE629">
        <v>0.5</v>
      </c>
      <c r="BF629" t="s">
        <v>361</v>
      </c>
      <c r="BG629">
        <v>2</v>
      </c>
      <c r="BH629" t="b">
        <v>1</v>
      </c>
      <c r="BI629">
        <v>1728496727.6</v>
      </c>
      <c r="BJ629">
        <v>157.0654444444444</v>
      </c>
      <c r="BK629">
        <v>177.730962962963</v>
      </c>
      <c r="BL629">
        <v>16.8658037037037</v>
      </c>
      <c r="BM629">
        <v>10.06916666666666</v>
      </c>
      <c r="BN629">
        <v>161.0251851851852</v>
      </c>
      <c r="BO629">
        <v>16.95582962962963</v>
      </c>
      <c r="BP629">
        <v>600.0173703703704</v>
      </c>
      <c r="BQ629">
        <v>97.54342592592592</v>
      </c>
      <c r="BR629">
        <v>0.1000169407407408</v>
      </c>
      <c r="BS629">
        <v>25.63552592592593</v>
      </c>
      <c r="BT629">
        <v>25.04062592592593</v>
      </c>
      <c r="BU629">
        <v>999.9000000000001</v>
      </c>
      <c r="BV629">
        <v>0</v>
      </c>
      <c r="BW629">
        <v>0</v>
      </c>
      <c r="BX629">
        <v>9994.214074074072</v>
      </c>
      <c r="BY629">
        <v>0</v>
      </c>
      <c r="BZ629">
        <v>340.0224814814815</v>
      </c>
      <c r="CA629">
        <v>-20.6656</v>
      </c>
      <c r="CB629">
        <v>159.76</v>
      </c>
      <c r="CC629">
        <v>179.5388888888889</v>
      </c>
      <c r="CD629">
        <v>6.796627407407407</v>
      </c>
      <c r="CE629">
        <v>177.730962962963</v>
      </c>
      <c r="CF629">
        <v>10.06916666666666</v>
      </c>
      <c r="CG629">
        <v>1.645148148148148</v>
      </c>
      <c r="CH629">
        <v>0.982181185185185</v>
      </c>
      <c r="CI629">
        <v>14.38831481481482</v>
      </c>
      <c r="CJ629">
        <v>6.654678888888889</v>
      </c>
      <c r="CK629">
        <v>1600.011851851852</v>
      </c>
      <c r="CL629">
        <v>0.6920025925925926</v>
      </c>
      <c r="CM629">
        <v>0.3079974444444444</v>
      </c>
      <c r="CN629">
        <v>0</v>
      </c>
      <c r="CO629">
        <v>2.065681481481481</v>
      </c>
      <c r="CP629">
        <v>0</v>
      </c>
      <c r="CQ629">
        <v>13785.16296296296</v>
      </c>
      <c r="CR629">
        <v>13790.28148148148</v>
      </c>
      <c r="CS629">
        <v>37.937</v>
      </c>
      <c r="CT629">
        <v>39.25</v>
      </c>
      <c r="CU629">
        <v>38.5</v>
      </c>
      <c r="CV629">
        <v>37.625</v>
      </c>
      <c r="CW629">
        <v>37.312</v>
      </c>
      <c r="CX629">
        <v>1107.211111111111</v>
      </c>
      <c r="CY629">
        <v>492.8007407407407</v>
      </c>
      <c r="CZ629">
        <v>0</v>
      </c>
      <c r="DA629">
        <v>1728496792</v>
      </c>
      <c r="DB629">
        <v>0</v>
      </c>
      <c r="DC629">
        <v>1728490956.5</v>
      </c>
      <c r="DD629" t="s">
        <v>362</v>
      </c>
      <c r="DE629">
        <v>1728490952.5</v>
      </c>
      <c r="DF629">
        <v>1728490956.5</v>
      </c>
      <c r="DG629">
        <v>1</v>
      </c>
      <c r="DH629">
        <v>-0.065</v>
      </c>
      <c r="DI629">
        <v>-0.008</v>
      </c>
      <c r="DJ629">
        <v>-3.246</v>
      </c>
      <c r="DK629">
        <v>-0.091</v>
      </c>
      <c r="DL629">
        <v>52</v>
      </c>
      <c r="DM629">
        <v>15</v>
      </c>
      <c r="DN629">
        <v>0.25</v>
      </c>
      <c r="DO629">
        <v>0.13</v>
      </c>
      <c r="DP629">
        <v>-20.09730975609757</v>
      </c>
      <c r="DQ629">
        <v>-8.588816027874566</v>
      </c>
      <c r="DR629">
        <v>0.8522584091708216</v>
      </c>
      <c r="DS629">
        <v>0</v>
      </c>
      <c r="DT629">
        <v>6.804279756097561</v>
      </c>
      <c r="DU629">
        <v>-0.09215644599301995</v>
      </c>
      <c r="DV629">
        <v>0.01124283717508135</v>
      </c>
      <c r="DW629">
        <v>1</v>
      </c>
      <c r="DX629">
        <v>1</v>
      </c>
      <c r="DY629">
        <v>2</v>
      </c>
      <c r="DZ629" t="s">
        <v>363</v>
      </c>
      <c r="EA629">
        <v>3.22787</v>
      </c>
      <c r="EB629">
        <v>2.70424</v>
      </c>
      <c r="EC629">
        <v>0.0495543</v>
      </c>
      <c r="ED629">
        <v>0.0540898</v>
      </c>
      <c r="EE629">
        <v>0.0867015</v>
      </c>
      <c r="EF629">
        <v>0.059313</v>
      </c>
      <c r="EG629">
        <v>31093.8</v>
      </c>
      <c r="EH629">
        <v>30111.9</v>
      </c>
      <c r="EI629">
        <v>31344.3</v>
      </c>
      <c r="EJ629">
        <v>30194.1</v>
      </c>
      <c r="EK629">
        <v>38344.7</v>
      </c>
      <c r="EL629">
        <v>37563.9</v>
      </c>
      <c r="EM629">
        <v>43929.2</v>
      </c>
      <c r="EN629">
        <v>42164.3</v>
      </c>
      <c r="EO629">
        <v>2.115</v>
      </c>
      <c r="EP629">
        <v>1.79618</v>
      </c>
      <c r="EQ629">
        <v>0.00342354</v>
      </c>
      <c r="ER629">
        <v>0</v>
      </c>
      <c r="ES629">
        <v>24.994</v>
      </c>
      <c r="ET629">
        <v>999.9</v>
      </c>
      <c r="EU629">
        <v>69.40000000000001</v>
      </c>
      <c r="EV629">
        <v>28.1</v>
      </c>
      <c r="EW629">
        <v>27.1564</v>
      </c>
      <c r="EX629">
        <v>61.1401</v>
      </c>
      <c r="EY629">
        <v>24.6314</v>
      </c>
      <c r="EZ629">
        <v>1</v>
      </c>
      <c r="FA629">
        <v>0.147505</v>
      </c>
      <c r="FB629">
        <v>2.98188</v>
      </c>
      <c r="FC629">
        <v>20.1727</v>
      </c>
      <c r="FD629">
        <v>5.21429</v>
      </c>
      <c r="FE629">
        <v>11.998</v>
      </c>
      <c r="FF629">
        <v>4.96365</v>
      </c>
      <c r="FG629">
        <v>3.29555</v>
      </c>
      <c r="FH629">
        <v>9999</v>
      </c>
      <c r="FI629">
        <v>9999</v>
      </c>
      <c r="FJ629">
        <v>9999</v>
      </c>
      <c r="FK629">
        <v>149.6</v>
      </c>
      <c r="FL629">
        <v>4.97095</v>
      </c>
      <c r="FM629">
        <v>1.86783</v>
      </c>
      <c r="FN629">
        <v>1.85924</v>
      </c>
      <c r="FO629">
        <v>1.86532</v>
      </c>
      <c r="FP629">
        <v>1.86313</v>
      </c>
      <c r="FQ629">
        <v>1.86451</v>
      </c>
      <c r="FR629">
        <v>1.86004</v>
      </c>
      <c r="FS629">
        <v>1.86417</v>
      </c>
      <c r="FT629">
        <v>0</v>
      </c>
      <c r="FU629">
        <v>0</v>
      </c>
      <c r="FV629">
        <v>0</v>
      </c>
      <c r="FW629">
        <v>0</v>
      </c>
      <c r="FX629" t="s">
        <v>364</v>
      </c>
      <c r="FY629" t="s">
        <v>365</v>
      </c>
      <c r="FZ629" t="s">
        <v>366</v>
      </c>
      <c r="GA629" t="s">
        <v>366</v>
      </c>
      <c r="GB629" t="s">
        <v>366</v>
      </c>
      <c r="GC629" t="s">
        <v>366</v>
      </c>
      <c r="GD629">
        <v>0</v>
      </c>
      <c r="GE629">
        <v>100</v>
      </c>
      <c r="GF629">
        <v>100</v>
      </c>
      <c r="GG629">
        <v>-4.083</v>
      </c>
      <c r="GH629">
        <v>-0.0901</v>
      </c>
      <c r="GI629">
        <v>-2.868309889394353</v>
      </c>
      <c r="GJ629">
        <v>-0.006773961979547998</v>
      </c>
      <c r="GK629">
        <v>-8.296070481250098E-08</v>
      </c>
      <c r="GL629">
        <v>3.322967193956903E-10</v>
      </c>
      <c r="GM629">
        <v>-0.07871069313407227</v>
      </c>
      <c r="GN629">
        <v>-0.00208336341840114</v>
      </c>
      <c r="GO629">
        <v>8.801746095907445E-05</v>
      </c>
      <c r="GP629">
        <v>-2.677693255255651E-07</v>
      </c>
      <c r="GQ629">
        <v>3</v>
      </c>
      <c r="GR629">
        <v>2052</v>
      </c>
      <c r="GS629">
        <v>2</v>
      </c>
      <c r="GT629">
        <v>18</v>
      </c>
      <c r="GU629">
        <v>96.40000000000001</v>
      </c>
      <c r="GV629">
        <v>96.3</v>
      </c>
      <c r="GW629">
        <v>0.645752</v>
      </c>
      <c r="GX629">
        <v>2.42432</v>
      </c>
      <c r="GY629">
        <v>1.44775</v>
      </c>
      <c r="GZ629">
        <v>2.31934</v>
      </c>
      <c r="HA629">
        <v>1.55151</v>
      </c>
      <c r="HB629">
        <v>2.33032</v>
      </c>
      <c r="HC629">
        <v>35.2671</v>
      </c>
      <c r="HD629">
        <v>14.0445</v>
      </c>
      <c r="HE629">
        <v>18</v>
      </c>
      <c r="HF629">
        <v>611.338</v>
      </c>
      <c r="HG629">
        <v>409.043</v>
      </c>
      <c r="HH629">
        <v>21.3061</v>
      </c>
      <c r="HI629">
        <v>28.8128</v>
      </c>
      <c r="HJ629">
        <v>30.0007</v>
      </c>
      <c r="HK629">
        <v>28.7718</v>
      </c>
      <c r="HL629">
        <v>28.7133</v>
      </c>
      <c r="HM629">
        <v>12.9803</v>
      </c>
      <c r="HN629">
        <v>64.9842</v>
      </c>
      <c r="HO629">
        <v>0</v>
      </c>
      <c r="HP629">
        <v>21.2755</v>
      </c>
      <c r="HQ629">
        <v>216.006</v>
      </c>
      <c r="HR629">
        <v>10.1482</v>
      </c>
      <c r="HS629">
        <v>99.4713</v>
      </c>
      <c r="HT629">
        <v>100.751</v>
      </c>
    </row>
    <row r="630" spans="1:228">
      <c r="A630">
        <v>614</v>
      </c>
      <c r="B630">
        <v>1728496740.1</v>
      </c>
      <c r="C630">
        <v>5802.599999904633</v>
      </c>
      <c r="D630" t="s">
        <v>1600</v>
      </c>
      <c r="E630" t="s">
        <v>1601</v>
      </c>
      <c r="F630">
        <v>5</v>
      </c>
      <c r="G630" t="s">
        <v>357</v>
      </c>
      <c r="H630" t="s">
        <v>1090</v>
      </c>
      <c r="I630" t="s">
        <v>359</v>
      </c>
      <c r="J630" t="s">
        <v>1569</v>
      </c>
      <c r="K630">
        <v>1728496732.314285</v>
      </c>
      <c r="L630">
        <f>(M630)/1000</f>
        <v>0</v>
      </c>
      <c r="M630">
        <f>IF(BH630, AP630, AJ630)</f>
        <v>0</v>
      </c>
      <c r="N630">
        <f>IF(BH630, AK630, AI630)</f>
        <v>0</v>
      </c>
      <c r="O630">
        <f>BJ630 - IF(AW630&gt;1, N630*BD630*100.0/(AY630), 0)</f>
        <v>0</v>
      </c>
      <c r="P630">
        <f>((V630-L630/2)*O630-N630)/(V630+L630/2)</f>
        <v>0</v>
      </c>
      <c r="Q630">
        <f>P630*(BQ630+BR630)/1000.0</f>
        <v>0</v>
      </c>
      <c r="R630">
        <f>(BJ630 - IF(AW630&gt;1, N630*BD630*100.0/(AY630), 0))*(BQ630+BR630)/1000.0</f>
        <v>0</v>
      </c>
      <c r="S630">
        <f>2.0/((1/U630-1/T630)+SIGN(U630)*SQRT((1/U630-1/T630)*(1/U630-1/T630) + 4*BE630/((BE630+1)*(BE630+1))*(2*1/U630*1/T630-1/T630*1/T630)))</f>
        <v>0</v>
      </c>
      <c r="T630">
        <f>IF(LEFT(BF630,1)&lt;&gt;"0",IF(LEFT(BF630,1)="1",3.0,BG630),$D$5+$E$5*(BX630*BQ630/($K$5*1000))+$F$5*(BX630*BQ630/($K$5*1000))*MAX(MIN(BD630,$J$5),$I$5)*MAX(MIN(BD630,$J$5),$I$5)+$G$5*MAX(MIN(BD630,$J$5),$I$5)*(BX630*BQ630/($K$5*1000))+$H$5*(BX630*BQ630/($K$5*1000))*(BX630*BQ630/($K$5*1000)))</f>
        <v>0</v>
      </c>
      <c r="U630">
        <f>L630*(1000-(1000*0.61365*exp(17.502*Y630/(240.97+Y630))/(BQ630+BR630)+BL630)/2)/(1000*0.61365*exp(17.502*Y630/(240.97+Y630))/(BQ630+BR630)-BL630)</f>
        <v>0</v>
      </c>
      <c r="V630">
        <f>1/((BE630+1)/(S630/1.6)+1/(T630/1.37)) + BE630/((BE630+1)/(S630/1.6) + BE630/(T630/1.37))</f>
        <v>0</v>
      </c>
      <c r="W630">
        <f>(AZ630*BC630)</f>
        <v>0</v>
      </c>
      <c r="X630">
        <f>(BS630+(W630+2*0.95*5.67E-8*(((BS630+$B$7)+273)^4-(BS630+273)^4)-44100*L630)/(1.84*29.3*T630+8*0.95*5.67E-8*(BS630+273)^3))</f>
        <v>0</v>
      </c>
      <c r="Y630">
        <f>($C$7*BT630+$D$7*BU630+$E$7*X630)</f>
        <v>0</v>
      </c>
      <c r="Z630">
        <f>0.61365*exp(17.502*Y630/(240.97+Y630))</f>
        <v>0</v>
      </c>
      <c r="AA630">
        <f>(AB630/AC630*100)</f>
        <v>0</v>
      </c>
      <c r="AB630">
        <f>BL630*(BQ630+BR630)/1000</f>
        <v>0</v>
      </c>
      <c r="AC630">
        <f>0.61365*exp(17.502*BS630/(240.97+BS630))</f>
        <v>0</v>
      </c>
      <c r="AD630">
        <f>(Z630-BL630*(BQ630+BR630)/1000)</f>
        <v>0</v>
      </c>
      <c r="AE630">
        <f>(-L630*44100)</f>
        <v>0</v>
      </c>
      <c r="AF630">
        <f>2*29.3*T630*0.92*(BS630-Y630)</f>
        <v>0</v>
      </c>
      <c r="AG630">
        <f>2*0.95*5.67E-8*(((BS630+$B$7)+273)^4-(Y630+273)^4)</f>
        <v>0</v>
      </c>
      <c r="AH630">
        <f>W630+AG630+AE630+AF630</f>
        <v>0</v>
      </c>
      <c r="AI630">
        <f>BP630*AW630*(BK630-BJ630*(1000-AW630*BM630)/(1000-AW630*BL630))/(100*BD630)</f>
        <v>0</v>
      </c>
      <c r="AJ630">
        <f>1000*BP630*AW630*(BL630-BM630)/(100*BD630*(1000-AW630*BL630))</f>
        <v>0</v>
      </c>
      <c r="AK630">
        <f>(AL630 - AM630 - BQ630*1E3/(8.314*(BS630+273.15)) * AO630/BP630 * AN630) * BP630/(100*BD630) * (1000 - BM630)/1000</f>
        <v>0</v>
      </c>
      <c r="AL630">
        <v>205.170855957434</v>
      </c>
      <c r="AM630">
        <v>188.9829515151514</v>
      </c>
      <c r="AN630">
        <v>2.417550888553622</v>
      </c>
      <c r="AO630">
        <v>66.77297276244596</v>
      </c>
      <c r="AP630">
        <f>(AR630 - AQ630 + BQ630*1E3/(8.314*(BS630+273.15)) * AT630/BP630 * AS630) * BP630/(100*BD630) * 1000/(1000 - AR630)</f>
        <v>0</v>
      </c>
      <c r="AQ630">
        <v>10.12964411140193</v>
      </c>
      <c r="AR630">
        <v>16.90393393939394</v>
      </c>
      <c r="AS630">
        <v>0.00706140322201803</v>
      </c>
      <c r="AT630">
        <v>79.96077634559281</v>
      </c>
      <c r="AU630">
        <v>0</v>
      </c>
      <c r="AV630">
        <v>0</v>
      </c>
      <c r="AW630">
        <f>IF(AU630*$H$13&gt;=AY630,1.0,(AY630/(AY630-AU630*$H$13)))</f>
        <v>0</v>
      </c>
      <c r="AX630">
        <f>(AW630-1)*100</f>
        <v>0</v>
      </c>
      <c r="AY630">
        <f>MAX(0,($B$13+$C$13*BX630)/(1+$D$13*BX630)*BQ630/(BS630+273)*$E$13)</f>
        <v>0</v>
      </c>
      <c r="AZ630">
        <f>$B$11*BY630+$C$11*BZ630+$F$11*CK630*(1-CN630)</f>
        <v>0</v>
      </c>
      <c r="BA630">
        <f>AZ630*BB630</f>
        <v>0</v>
      </c>
      <c r="BB630">
        <f>($B$11*$D$9+$C$11*$D$9+$F$11*((CX630+CP630)/MAX(CX630+CP630+CY630, 0.1)*$I$9+CY630/MAX(CX630+CP630+CY630, 0.1)*$J$9))/($B$11+$C$11+$F$11)</f>
        <v>0</v>
      </c>
      <c r="BC630">
        <f>($B$11*$K$9+$C$11*$K$9+$F$11*((CX630+CP630)/MAX(CX630+CP630+CY630, 0.1)*$P$9+CY630/MAX(CX630+CP630+CY630, 0.1)*$Q$9))/($B$11+$C$11+$F$11)</f>
        <v>0</v>
      </c>
      <c r="BD630">
        <v>6</v>
      </c>
      <c r="BE630">
        <v>0.5</v>
      </c>
      <c r="BF630" t="s">
        <v>361</v>
      </c>
      <c r="BG630">
        <v>2</v>
      </c>
      <c r="BH630" t="b">
        <v>1</v>
      </c>
      <c r="BI630">
        <v>1728496732.314285</v>
      </c>
      <c r="BJ630">
        <v>168.3601785714285</v>
      </c>
      <c r="BK630">
        <v>189.5846785714286</v>
      </c>
      <c r="BL630">
        <v>16.87468928571429</v>
      </c>
      <c r="BM630">
        <v>10.09251071428571</v>
      </c>
      <c r="BN630">
        <v>172.3970714285715</v>
      </c>
      <c r="BO630">
        <v>16.96471071428571</v>
      </c>
      <c r="BP630">
        <v>600.0001785714285</v>
      </c>
      <c r="BQ630">
        <v>97.54351428571428</v>
      </c>
      <c r="BR630">
        <v>0.09998513928571429</v>
      </c>
      <c r="BS630">
        <v>25.63167857142857</v>
      </c>
      <c r="BT630">
        <v>25.04658214285714</v>
      </c>
      <c r="BU630">
        <v>999.9000000000002</v>
      </c>
      <c r="BV630">
        <v>0</v>
      </c>
      <c r="BW630">
        <v>0</v>
      </c>
      <c r="BX630">
        <v>9998.886428571428</v>
      </c>
      <c r="BY630">
        <v>0</v>
      </c>
      <c r="BZ630">
        <v>334.6197857142857</v>
      </c>
      <c r="CA630">
        <v>-21.22450714285714</v>
      </c>
      <c r="CB630">
        <v>171.2502142857143</v>
      </c>
      <c r="CC630">
        <v>191.5178571428571</v>
      </c>
      <c r="CD630">
        <v>6.7821725</v>
      </c>
      <c r="CE630">
        <v>189.5846785714286</v>
      </c>
      <c r="CF630">
        <v>10.09251071428571</v>
      </c>
      <c r="CG630">
        <v>1.646016071428571</v>
      </c>
      <c r="CH630">
        <v>0.9844589285714286</v>
      </c>
      <c r="CI630">
        <v>14.39646785714286</v>
      </c>
      <c r="CJ630">
        <v>6.688324285714286</v>
      </c>
      <c r="CK630">
        <v>1600.001071428571</v>
      </c>
      <c r="CL630">
        <v>0.6919992142857142</v>
      </c>
      <c r="CM630">
        <v>0.3080007857142857</v>
      </c>
      <c r="CN630">
        <v>0</v>
      </c>
      <c r="CO630">
        <v>2.061078571428571</v>
      </c>
      <c r="CP630">
        <v>0</v>
      </c>
      <c r="CQ630">
        <v>13748.50357142858</v>
      </c>
      <c r="CR630">
        <v>13790.175</v>
      </c>
      <c r="CS630">
        <v>37.937</v>
      </c>
      <c r="CT630">
        <v>39.25</v>
      </c>
      <c r="CU630">
        <v>38.5</v>
      </c>
      <c r="CV630">
        <v>37.625</v>
      </c>
      <c r="CW630">
        <v>37.312</v>
      </c>
      <c r="CX630">
        <v>1107.198571428571</v>
      </c>
      <c r="CY630">
        <v>492.8025000000001</v>
      </c>
      <c r="CZ630">
        <v>0</v>
      </c>
      <c r="DA630">
        <v>1728496796.8</v>
      </c>
      <c r="DB630">
        <v>0</v>
      </c>
      <c r="DC630">
        <v>1728490956.5</v>
      </c>
      <c r="DD630" t="s">
        <v>362</v>
      </c>
      <c r="DE630">
        <v>1728490952.5</v>
      </c>
      <c r="DF630">
        <v>1728490956.5</v>
      </c>
      <c r="DG630">
        <v>1</v>
      </c>
      <c r="DH630">
        <v>-0.065</v>
      </c>
      <c r="DI630">
        <v>-0.008</v>
      </c>
      <c r="DJ630">
        <v>-3.246</v>
      </c>
      <c r="DK630">
        <v>-0.091</v>
      </c>
      <c r="DL630">
        <v>52</v>
      </c>
      <c r="DM630">
        <v>15</v>
      </c>
      <c r="DN630">
        <v>0.25</v>
      </c>
      <c r="DO630">
        <v>0.13</v>
      </c>
      <c r="DP630">
        <v>-20.8942</v>
      </c>
      <c r="DQ630">
        <v>-7.437309407665563</v>
      </c>
      <c r="DR630">
        <v>0.739852493208827</v>
      </c>
      <c r="DS630">
        <v>0</v>
      </c>
      <c r="DT630">
        <v>6.788459024390242</v>
      </c>
      <c r="DU630">
        <v>-0.1879693379790918</v>
      </c>
      <c r="DV630">
        <v>0.02114640392710267</v>
      </c>
      <c r="DW630">
        <v>0</v>
      </c>
      <c r="DX630">
        <v>0</v>
      </c>
      <c r="DY630">
        <v>2</v>
      </c>
      <c r="DZ630" t="s">
        <v>386</v>
      </c>
      <c r="EA630">
        <v>3.22783</v>
      </c>
      <c r="EB630">
        <v>2.70437</v>
      </c>
      <c r="EC630">
        <v>0.0525447</v>
      </c>
      <c r="ED630">
        <v>0.0572006</v>
      </c>
      <c r="EE630">
        <v>0.0868194</v>
      </c>
      <c r="EF630">
        <v>0.0593725</v>
      </c>
      <c r="EG630">
        <v>30995.4</v>
      </c>
      <c r="EH630">
        <v>30012.5</v>
      </c>
      <c r="EI630">
        <v>31343.8</v>
      </c>
      <c r="EJ630">
        <v>30193.9</v>
      </c>
      <c r="EK630">
        <v>38339.1</v>
      </c>
      <c r="EL630">
        <v>37561.1</v>
      </c>
      <c r="EM630">
        <v>43928.5</v>
      </c>
      <c r="EN630">
        <v>42163.8</v>
      </c>
      <c r="EO630">
        <v>2.11472</v>
      </c>
      <c r="EP630">
        <v>1.7959</v>
      </c>
      <c r="EQ630">
        <v>0.00435486</v>
      </c>
      <c r="ER630">
        <v>0</v>
      </c>
      <c r="ES630">
        <v>24.9961</v>
      </c>
      <c r="ET630">
        <v>999.9</v>
      </c>
      <c r="EU630">
        <v>69.40000000000001</v>
      </c>
      <c r="EV630">
        <v>28.1</v>
      </c>
      <c r="EW630">
        <v>27.1547</v>
      </c>
      <c r="EX630">
        <v>61.1501</v>
      </c>
      <c r="EY630">
        <v>24.371</v>
      </c>
      <c r="EZ630">
        <v>1</v>
      </c>
      <c r="FA630">
        <v>0.148194</v>
      </c>
      <c r="FB630">
        <v>3.03116</v>
      </c>
      <c r="FC630">
        <v>20.172</v>
      </c>
      <c r="FD630">
        <v>5.21459</v>
      </c>
      <c r="FE630">
        <v>11.998</v>
      </c>
      <c r="FF630">
        <v>4.963</v>
      </c>
      <c r="FG630">
        <v>3.29568</v>
      </c>
      <c r="FH630">
        <v>9999</v>
      </c>
      <c r="FI630">
        <v>9999</v>
      </c>
      <c r="FJ630">
        <v>9999</v>
      </c>
      <c r="FK630">
        <v>149.6</v>
      </c>
      <c r="FL630">
        <v>4.97095</v>
      </c>
      <c r="FM630">
        <v>1.86781</v>
      </c>
      <c r="FN630">
        <v>1.85924</v>
      </c>
      <c r="FO630">
        <v>1.86528</v>
      </c>
      <c r="FP630">
        <v>1.86312</v>
      </c>
      <c r="FQ630">
        <v>1.86449</v>
      </c>
      <c r="FR630">
        <v>1.86005</v>
      </c>
      <c r="FS630">
        <v>1.86417</v>
      </c>
      <c r="FT630">
        <v>0</v>
      </c>
      <c r="FU630">
        <v>0</v>
      </c>
      <c r="FV630">
        <v>0</v>
      </c>
      <c r="FW630">
        <v>0</v>
      </c>
      <c r="FX630" t="s">
        <v>364</v>
      </c>
      <c r="FY630" t="s">
        <v>365</v>
      </c>
      <c r="FZ630" t="s">
        <v>366</v>
      </c>
      <c r="GA630" t="s">
        <v>366</v>
      </c>
      <c r="GB630" t="s">
        <v>366</v>
      </c>
      <c r="GC630" t="s">
        <v>366</v>
      </c>
      <c r="GD630">
        <v>0</v>
      </c>
      <c r="GE630">
        <v>100</v>
      </c>
      <c r="GF630">
        <v>100</v>
      </c>
      <c r="GG630">
        <v>-4.164</v>
      </c>
      <c r="GH630">
        <v>-0.09</v>
      </c>
      <c r="GI630">
        <v>-2.868309889394353</v>
      </c>
      <c r="GJ630">
        <v>-0.006773961979547998</v>
      </c>
      <c r="GK630">
        <v>-8.296070481250098E-08</v>
      </c>
      <c r="GL630">
        <v>3.322967193956903E-10</v>
      </c>
      <c r="GM630">
        <v>-0.07871069313407227</v>
      </c>
      <c r="GN630">
        <v>-0.00208336341840114</v>
      </c>
      <c r="GO630">
        <v>8.801746095907445E-05</v>
      </c>
      <c r="GP630">
        <v>-2.677693255255651E-07</v>
      </c>
      <c r="GQ630">
        <v>3</v>
      </c>
      <c r="GR630">
        <v>2052</v>
      </c>
      <c r="GS630">
        <v>2</v>
      </c>
      <c r="GT630">
        <v>18</v>
      </c>
      <c r="GU630">
        <v>96.5</v>
      </c>
      <c r="GV630">
        <v>96.40000000000001</v>
      </c>
      <c r="GW630">
        <v>0.673828</v>
      </c>
      <c r="GX630">
        <v>2.41699</v>
      </c>
      <c r="GY630">
        <v>1.44897</v>
      </c>
      <c r="GZ630">
        <v>2.31812</v>
      </c>
      <c r="HA630">
        <v>1.55151</v>
      </c>
      <c r="HB630">
        <v>2.31201</v>
      </c>
      <c r="HC630">
        <v>35.2671</v>
      </c>
      <c r="HD630">
        <v>14.0357</v>
      </c>
      <c r="HE630">
        <v>18</v>
      </c>
      <c r="HF630">
        <v>611.226</v>
      </c>
      <c r="HG630">
        <v>408.94</v>
      </c>
      <c r="HH630">
        <v>21.2679</v>
      </c>
      <c r="HI630">
        <v>28.8215</v>
      </c>
      <c r="HJ630">
        <v>30.0007</v>
      </c>
      <c r="HK630">
        <v>28.7803</v>
      </c>
      <c r="HL630">
        <v>28.7212</v>
      </c>
      <c r="HM630">
        <v>13.5264</v>
      </c>
      <c r="HN630">
        <v>64.9842</v>
      </c>
      <c r="HO630">
        <v>0</v>
      </c>
      <c r="HP630">
        <v>21.2174</v>
      </c>
      <c r="HQ630">
        <v>226.059</v>
      </c>
      <c r="HR630">
        <v>10.1359</v>
      </c>
      <c r="HS630">
        <v>99.4696</v>
      </c>
      <c r="HT630">
        <v>100.749</v>
      </c>
    </row>
    <row r="631" spans="1:228">
      <c r="A631">
        <v>615</v>
      </c>
      <c r="B631">
        <v>1728496745.1</v>
      </c>
      <c r="C631">
        <v>5807.599999904633</v>
      </c>
      <c r="D631" t="s">
        <v>1602</v>
      </c>
      <c r="E631" t="s">
        <v>1603</v>
      </c>
      <c r="F631">
        <v>5</v>
      </c>
      <c r="G631" t="s">
        <v>357</v>
      </c>
      <c r="H631" t="s">
        <v>1090</v>
      </c>
      <c r="I631" t="s">
        <v>359</v>
      </c>
      <c r="J631" t="s">
        <v>1569</v>
      </c>
      <c r="K631">
        <v>1728496737.6</v>
      </c>
      <c r="L631">
        <f>(M631)/1000</f>
        <v>0</v>
      </c>
      <c r="M631">
        <f>IF(BH631, AP631, AJ631)</f>
        <v>0</v>
      </c>
      <c r="N631">
        <f>IF(BH631, AK631, AI631)</f>
        <v>0</v>
      </c>
      <c r="O631">
        <f>BJ631 - IF(AW631&gt;1, N631*BD631*100.0/(AY631), 0)</f>
        <v>0</v>
      </c>
      <c r="P631">
        <f>((V631-L631/2)*O631-N631)/(V631+L631/2)</f>
        <v>0</v>
      </c>
      <c r="Q631">
        <f>P631*(BQ631+BR631)/1000.0</f>
        <v>0</v>
      </c>
      <c r="R631">
        <f>(BJ631 - IF(AW631&gt;1, N631*BD631*100.0/(AY631), 0))*(BQ631+BR631)/1000.0</f>
        <v>0</v>
      </c>
      <c r="S631">
        <f>2.0/((1/U631-1/T631)+SIGN(U631)*SQRT((1/U631-1/T631)*(1/U631-1/T631) + 4*BE631/((BE631+1)*(BE631+1))*(2*1/U631*1/T631-1/T631*1/T631)))</f>
        <v>0</v>
      </c>
      <c r="T631">
        <f>IF(LEFT(BF631,1)&lt;&gt;"0",IF(LEFT(BF631,1)="1",3.0,BG631),$D$5+$E$5*(BX631*BQ631/($K$5*1000))+$F$5*(BX631*BQ631/($K$5*1000))*MAX(MIN(BD631,$J$5),$I$5)*MAX(MIN(BD631,$J$5),$I$5)+$G$5*MAX(MIN(BD631,$J$5),$I$5)*(BX631*BQ631/($K$5*1000))+$H$5*(BX631*BQ631/($K$5*1000))*(BX631*BQ631/($K$5*1000)))</f>
        <v>0</v>
      </c>
      <c r="U631">
        <f>L631*(1000-(1000*0.61365*exp(17.502*Y631/(240.97+Y631))/(BQ631+BR631)+BL631)/2)/(1000*0.61365*exp(17.502*Y631/(240.97+Y631))/(BQ631+BR631)-BL631)</f>
        <v>0</v>
      </c>
      <c r="V631">
        <f>1/((BE631+1)/(S631/1.6)+1/(T631/1.37)) + BE631/((BE631+1)/(S631/1.6) + BE631/(T631/1.37))</f>
        <v>0</v>
      </c>
      <c r="W631">
        <f>(AZ631*BC631)</f>
        <v>0</v>
      </c>
      <c r="X631">
        <f>(BS631+(W631+2*0.95*5.67E-8*(((BS631+$B$7)+273)^4-(BS631+273)^4)-44100*L631)/(1.84*29.3*T631+8*0.95*5.67E-8*(BS631+273)^3))</f>
        <v>0</v>
      </c>
      <c r="Y631">
        <f>($C$7*BT631+$D$7*BU631+$E$7*X631)</f>
        <v>0</v>
      </c>
      <c r="Z631">
        <f>0.61365*exp(17.502*Y631/(240.97+Y631))</f>
        <v>0</v>
      </c>
      <c r="AA631">
        <f>(AB631/AC631*100)</f>
        <v>0</v>
      </c>
      <c r="AB631">
        <f>BL631*(BQ631+BR631)/1000</f>
        <v>0</v>
      </c>
      <c r="AC631">
        <f>0.61365*exp(17.502*BS631/(240.97+BS631))</f>
        <v>0</v>
      </c>
      <c r="AD631">
        <f>(Z631-BL631*(BQ631+BR631)/1000)</f>
        <v>0</v>
      </c>
      <c r="AE631">
        <f>(-L631*44100)</f>
        <v>0</v>
      </c>
      <c r="AF631">
        <f>2*29.3*T631*0.92*(BS631-Y631)</f>
        <v>0</v>
      </c>
      <c r="AG631">
        <f>2*0.95*5.67E-8*(((BS631+$B$7)+273)^4-(Y631+273)^4)</f>
        <v>0</v>
      </c>
      <c r="AH631">
        <f>W631+AG631+AE631+AF631</f>
        <v>0</v>
      </c>
      <c r="AI631">
        <f>BP631*AW631*(BK631-BJ631*(1000-AW631*BM631)/(1000-AW631*BL631))/(100*BD631)</f>
        <v>0</v>
      </c>
      <c r="AJ631">
        <f>1000*BP631*AW631*(BL631-BM631)/(100*BD631*(1000-AW631*BL631))</f>
        <v>0</v>
      </c>
      <c r="AK631">
        <f>(AL631 - AM631 - BQ631*1E3/(8.314*(BS631+273.15)) * AO631/BP631 * AN631) * BP631/(100*BD631) * (1000 - BM631)/1000</f>
        <v>0</v>
      </c>
      <c r="AL631">
        <v>217.9848504825048</v>
      </c>
      <c r="AM631">
        <v>201.2065636363637</v>
      </c>
      <c r="AN631">
        <v>2.434983055039208</v>
      </c>
      <c r="AO631">
        <v>66.77297276244596</v>
      </c>
      <c r="AP631">
        <f>(AR631 - AQ631 + BQ631*1E3/(8.314*(BS631+273.15)) * AT631/BP631 * AS631) * BP631/(100*BD631) * 1000/(1000 - AR631)</f>
        <v>0</v>
      </c>
      <c r="AQ631">
        <v>10.13896529846603</v>
      </c>
      <c r="AR631">
        <v>16.91549333333334</v>
      </c>
      <c r="AS631">
        <v>0.001360601947654037</v>
      </c>
      <c r="AT631">
        <v>79.96077634559281</v>
      </c>
      <c r="AU631">
        <v>0</v>
      </c>
      <c r="AV631">
        <v>0</v>
      </c>
      <c r="AW631">
        <f>IF(AU631*$H$13&gt;=AY631,1.0,(AY631/(AY631-AU631*$H$13)))</f>
        <v>0</v>
      </c>
      <c r="AX631">
        <f>(AW631-1)*100</f>
        <v>0</v>
      </c>
      <c r="AY631">
        <f>MAX(0,($B$13+$C$13*BX631)/(1+$D$13*BX631)*BQ631/(BS631+273)*$E$13)</f>
        <v>0</v>
      </c>
      <c r="AZ631">
        <f>$B$11*BY631+$C$11*BZ631+$F$11*CK631*(1-CN631)</f>
        <v>0</v>
      </c>
      <c r="BA631">
        <f>AZ631*BB631</f>
        <v>0</v>
      </c>
      <c r="BB631">
        <f>($B$11*$D$9+$C$11*$D$9+$F$11*((CX631+CP631)/MAX(CX631+CP631+CY631, 0.1)*$I$9+CY631/MAX(CX631+CP631+CY631, 0.1)*$J$9))/($B$11+$C$11+$F$11)</f>
        <v>0</v>
      </c>
      <c r="BC631">
        <f>($B$11*$K$9+$C$11*$K$9+$F$11*((CX631+CP631)/MAX(CX631+CP631+CY631, 0.1)*$P$9+CY631/MAX(CX631+CP631+CY631, 0.1)*$Q$9))/($B$11+$C$11+$F$11)</f>
        <v>0</v>
      </c>
      <c r="BD631">
        <v>6</v>
      </c>
      <c r="BE631">
        <v>0.5</v>
      </c>
      <c r="BF631" t="s">
        <v>361</v>
      </c>
      <c r="BG631">
        <v>2</v>
      </c>
      <c r="BH631" t="b">
        <v>1</v>
      </c>
      <c r="BI631">
        <v>1728496737.6</v>
      </c>
      <c r="BJ631">
        <v>181.0364814814814</v>
      </c>
      <c r="BK631">
        <v>202.9297777777778</v>
      </c>
      <c r="BL631">
        <v>16.89004444444445</v>
      </c>
      <c r="BM631">
        <v>10.11936296296296</v>
      </c>
      <c r="BN631">
        <v>185.1598888888889</v>
      </c>
      <c r="BO631">
        <v>16.98006296296296</v>
      </c>
      <c r="BP631">
        <v>599.996037037037</v>
      </c>
      <c r="BQ631">
        <v>97.5439111111111</v>
      </c>
      <c r="BR631">
        <v>0.09995757777777776</v>
      </c>
      <c r="BS631">
        <v>25.62586666666667</v>
      </c>
      <c r="BT631">
        <v>25.05712222222222</v>
      </c>
      <c r="BU631">
        <v>999.9000000000001</v>
      </c>
      <c r="BV631">
        <v>0</v>
      </c>
      <c r="BW631">
        <v>0</v>
      </c>
      <c r="BX631">
        <v>10001.69407407407</v>
      </c>
      <c r="BY631">
        <v>0</v>
      </c>
      <c r="BZ631">
        <v>326.4600740740741</v>
      </c>
      <c r="CA631">
        <v>-21.89322962962963</v>
      </c>
      <c r="CB631">
        <v>184.147</v>
      </c>
      <c r="CC631">
        <v>205.0043703703704</v>
      </c>
      <c r="CD631">
        <v>6.770676666666666</v>
      </c>
      <c r="CE631">
        <v>202.9297777777778</v>
      </c>
      <c r="CF631">
        <v>10.11936296296296</v>
      </c>
      <c r="CG631">
        <v>1.647522222222222</v>
      </c>
      <c r="CH631">
        <v>0.9870826296296298</v>
      </c>
      <c r="CI631">
        <v>14.4105962962963</v>
      </c>
      <c r="CJ631">
        <v>6.727055925925925</v>
      </c>
      <c r="CK631">
        <v>1600.017407407408</v>
      </c>
      <c r="CL631">
        <v>0.6919979259259258</v>
      </c>
      <c r="CM631">
        <v>0.308002074074074</v>
      </c>
      <c r="CN631">
        <v>0</v>
      </c>
      <c r="CO631">
        <v>2.095355555555555</v>
      </c>
      <c r="CP631">
        <v>0</v>
      </c>
      <c r="CQ631">
        <v>13705.03703703704</v>
      </c>
      <c r="CR631">
        <v>13790.30740740741</v>
      </c>
      <c r="CS631">
        <v>37.937</v>
      </c>
      <c r="CT631">
        <v>39.25</v>
      </c>
      <c r="CU631">
        <v>38.5</v>
      </c>
      <c r="CV631">
        <v>37.625</v>
      </c>
      <c r="CW631">
        <v>37.312</v>
      </c>
      <c r="CX631">
        <v>1107.207777777778</v>
      </c>
      <c r="CY631">
        <v>492.8096296296296</v>
      </c>
      <c r="CZ631">
        <v>0</v>
      </c>
      <c r="DA631">
        <v>1728496802.2</v>
      </c>
      <c r="DB631">
        <v>0</v>
      </c>
      <c r="DC631">
        <v>1728490956.5</v>
      </c>
      <c r="DD631" t="s">
        <v>362</v>
      </c>
      <c r="DE631">
        <v>1728490952.5</v>
      </c>
      <c r="DF631">
        <v>1728490956.5</v>
      </c>
      <c r="DG631">
        <v>1</v>
      </c>
      <c r="DH631">
        <v>-0.065</v>
      </c>
      <c r="DI631">
        <v>-0.008</v>
      </c>
      <c r="DJ631">
        <v>-3.246</v>
      </c>
      <c r="DK631">
        <v>-0.091</v>
      </c>
      <c r="DL631">
        <v>52</v>
      </c>
      <c r="DM631">
        <v>15</v>
      </c>
      <c r="DN631">
        <v>0.25</v>
      </c>
      <c r="DO631">
        <v>0.13</v>
      </c>
      <c r="DP631">
        <v>-21.50474146341463</v>
      </c>
      <c r="DQ631">
        <v>-7.484901742160313</v>
      </c>
      <c r="DR631">
        <v>0.7478514522431902</v>
      </c>
      <c r="DS631">
        <v>0</v>
      </c>
      <c r="DT631">
        <v>6.780189512195121</v>
      </c>
      <c r="DU631">
        <v>-0.141313379790922</v>
      </c>
      <c r="DV631">
        <v>0.01892563443550661</v>
      </c>
      <c r="DW631">
        <v>0</v>
      </c>
      <c r="DX631">
        <v>0</v>
      </c>
      <c r="DY631">
        <v>2</v>
      </c>
      <c r="DZ631" t="s">
        <v>386</v>
      </c>
      <c r="EA631">
        <v>3.22773</v>
      </c>
      <c r="EB631">
        <v>2.70443</v>
      </c>
      <c r="EC631">
        <v>0.0555004</v>
      </c>
      <c r="ED631">
        <v>0.0600979</v>
      </c>
      <c r="EE631">
        <v>0.0868618</v>
      </c>
      <c r="EF631">
        <v>0.059416</v>
      </c>
      <c r="EG631">
        <v>30898.3</v>
      </c>
      <c r="EH631">
        <v>29919.5</v>
      </c>
      <c r="EI631">
        <v>31343.4</v>
      </c>
      <c r="EJ631">
        <v>30193.2</v>
      </c>
      <c r="EK631">
        <v>38336.7</v>
      </c>
      <c r="EL631">
        <v>37558.7</v>
      </c>
      <c r="EM631">
        <v>43927.7</v>
      </c>
      <c r="EN631">
        <v>42162.9</v>
      </c>
      <c r="EO631">
        <v>2.11488</v>
      </c>
      <c r="EP631">
        <v>1.79565</v>
      </c>
      <c r="EQ631">
        <v>0.00407174</v>
      </c>
      <c r="ER631">
        <v>0</v>
      </c>
      <c r="ES631">
        <v>24.9982</v>
      </c>
      <c r="ET631">
        <v>999.9</v>
      </c>
      <c r="EU631">
        <v>69.40000000000001</v>
      </c>
      <c r="EV631">
        <v>28.2</v>
      </c>
      <c r="EW631">
        <v>27.3167</v>
      </c>
      <c r="EX631">
        <v>61.3401</v>
      </c>
      <c r="EY631">
        <v>24.7516</v>
      </c>
      <c r="EZ631">
        <v>1</v>
      </c>
      <c r="FA631">
        <v>0.149083</v>
      </c>
      <c r="FB631">
        <v>3.12624</v>
      </c>
      <c r="FC631">
        <v>20.1699</v>
      </c>
      <c r="FD631">
        <v>5.21415</v>
      </c>
      <c r="FE631">
        <v>11.998</v>
      </c>
      <c r="FF631">
        <v>4.9635</v>
      </c>
      <c r="FG631">
        <v>3.29545</v>
      </c>
      <c r="FH631">
        <v>9999</v>
      </c>
      <c r="FI631">
        <v>9999</v>
      </c>
      <c r="FJ631">
        <v>9999</v>
      </c>
      <c r="FK631">
        <v>149.6</v>
      </c>
      <c r="FL631">
        <v>4.97095</v>
      </c>
      <c r="FM631">
        <v>1.86777</v>
      </c>
      <c r="FN631">
        <v>1.85921</v>
      </c>
      <c r="FO631">
        <v>1.86528</v>
      </c>
      <c r="FP631">
        <v>1.86313</v>
      </c>
      <c r="FQ631">
        <v>1.86448</v>
      </c>
      <c r="FR631">
        <v>1.86003</v>
      </c>
      <c r="FS631">
        <v>1.86417</v>
      </c>
      <c r="FT631">
        <v>0</v>
      </c>
      <c r="FU631">
        <v>0</v>
      </c>
      <c r="FV631">
        <v>0</v>
      </c>
      <c r="FW631">
        <v>0</v>
      </c>
      <c r="FX631" t="s">
        <v>364</v>
      </c>
      <c r="FY631" t="s">
        <v>365</v>
      </c>
      <c r="FZ631" t="s">
        <v>366</v>
      </c>
      <c r="GA631" t="s">
        <v>366</v>
      </c>
      <c r="GB631" t="s">
        <v>366</v>
      </c>
      <c r="GC631" t="s">
        <v>366</v>
      </c>
      <c r="GD631">
        <v>0</v>
      </c>
      <c r="GE631">
        <v>100</v>
      </c>
      <c r="GF631">
        <v>100</v>
      </c>
      <c r="GG631">
        <v>-4.245</v>
      </c>
      <c r="GH631">
        <v>-0.09</v>
      </c>
      <c r="GI631">
        <v>-2.868309889394353</v>
      </c>
      <c r="GJ631">
        <v>-0.006773961979547998</v>
      </c>
      <c r="GK631">
        <v>-8.296070481250098E-08</v>
      </c>
      <c r="GL631">
        <v>3.322967193956903E-10</v>
      </c>
      <c r="GM631">
        <v>-0.07871069313407227</v>
      </c>
      <c r="GN631">
        <v>-0.00208336341840114</v>
      </c>
      <c r="GO631">
        <v>8.801746095907445E-05</v>
      </c>
      <c r="GP631">
        <v>-2.677693255255651E-07</v>
      </c>
      <c r="GQ631">
        <v>3</v>
      </c>
      <c r="GR631">
        <v>2052</v>
      </c>
      <c r="GS631">
        <v>2</v>
      </c>
      <c r="GT631">
        <v>18</v>
      </c>
      <c r="GU631">
        <v>96.5</v>
      </c>
      <c r="GV631">
        <v>96.5</v>
      </c>
      <c r="GW631">
        <v>0.700684</v>
      </c>
      <c r="GX631">
        <v>2.42188</v>
      </c>
      <c r="GY631">
        <v>1.44775</v>
      </c>
      <c r="GZ631">
        <v>2.31934</v>
      </c>
      <c r="HA631">
        <v>1.55151</v>
      </c>
      <c r="HB631">
        <v>2.38159</v>
      </c>
      <c r="HC631">
        <v>35.2902</v>
      </c>
      <c r="HD631">
        <v>14.0445</v>
      </c>
      <c r="HE631">
        <v>18</v>
      </c>
      <c r="HF631">
        <v>611.408</v>
      </c>
      <c r="HG631">
        <v>408.856</v>
      </c>
      <c r="HH631">
        <v>21.2136</v>
      </c>
      <c r="HI631">
        <v>28.8301</v>
      </c>
      <c r="HJ631">
        <v>30.0008</v>
      </c>
      <c r="HK631">
        <v>28.7876</v>
      </c>
      <c r="HL631">
        <v>28.7297</v>
      </c>
      <c r="HM631">
        <v>14.1154</v>
      </c>
      <c r="HN631">
        <v>64.9842</v>
      </c>
      <c r="HO631">
        <v>0</v>
      </c>
      <c r="HP631">
        <v>21.1483</v>
      </c>
      <c r="HQ631">
        <v>241.1</v>
      </c>
      <c r="HR631">
        <v>10.1359</v>
      </c>
      <c r="HS631">
        <v>99.46810000000001</v>
      </c>
      <c r="HT631">
        <v>100.747</v>
      </c>
    </row>
    <row r="632" spans="1:228">
      <c r="A632">
        <v>616</v>
      </c>
      <c r="B632">
        <v>1728496750.1</v>
      </c>
      <c r="C632">
        <v>5812.599999904633</v>
      </c>
      <c r="D632" t="s">
        <v>1604</v>
      </c>
      <c r="E632" t="s">
        <v>1605</v>
      </c>
      <c r="F632">
        <v>5</v>
      </c>
      <c r="G632" t="s">
        <v>357</v>
      </c>
      <c r="H632" t="s">
        <v>1090</v>
      </c>
      <c r="I632" t="s">
        <v>359</v>
      </c>
      <c r="J632" t="s">
        <v>1569</v>
      </c>
      <c r="K632">
        <v>1728496742.314285</v>
      </c>
      <c r="L632">
        <f>(M632)/1000</f>
        <v>0</v>
      </c>
      <c r="M632">
        <f>IF(BH632, AP632, AJ632)</f>
        <v>0</v>
      </c>
      <c r="N632">
        <f>IF(BH632, AK632, AI632)</f>
        <v>0</v>
      </c>
      <c r="O632">
        <f>BJ632 - IF(AW632&gt;1, N632*BD632*100.0/(AY632), 0)</f>
        <v>0</v>
      </c>
      <c r="P632">
        <f>((V632-L632/2)*O632-N632)/(V632+L632/2)</f>
        <v>0</v>
      </c>
      <c r="Q632">
        <f>P632*(BQ632+BR632)/1000.0</f>
        <v>0</v>
      </c>
      <c r="R632">
        <f>(BJ632 - IF(AW632&gt;1, N632*BD632*100.0/(AY632), 0))*(BQ632+BR632)/1000.0</f>
        <v>0</v>
      </c>
      <c r="S632">
        <f>2.0/((1/U632-1/T632)+SIGN(U632)*SQRT((1/U632-1/T632)*(1/U632-1/T632) + 4*BE632/((BE632+1)*(BE632+1))*(2*1/U632*1/T632-1/T632*1/T632)))</f>
        <v>0</v>
      </c>
      <c r="T632">
        <f>IF(LEFT(BF632,1)&lt;&gt;"0",IF(LEFT(BF632,1)="1",3.0,BG632),$D$5+$E$5*(BX632*BQ632/($K$5*1000))+$F$5*(BX632*BQ632/($K$5*1000))*MAX(MIN(BD632,$J$5),$I$5)*MAX(MIN(BD632,$J$5),$I$5)+$G$5*MAX(MIN(BD632,$J$5),$I$5)*(BX632*BQ632/($K$5*1000))+$H$5*(BX632*BQ632/($K$5*1000))*(BX632*BQ632/($K$5*1000)))</f>
        <v>0</v>
      </c>
      <c r="U632">
        <f>L632*(1000-(1000*0.61365*exp(17.502*Y632/(240.97+Y632))/(BQ632+BR632)+BL632)/2)/(1000*0.61365*exp(17.502*Y632/(240.97+Y632))/(BQ632+BR632)-BL632)</f>
        <v>0</v>
      </c>
      <c r="V632">
        <f>1/((BE632+1)/(S632/1.6)+1/(T632/1.37)) + BE632/((BE632+1)/(S632/1.6) + BE632/(T632/1.37))</f>
        <v>0</v>
      </c>
      <c r="W632">
        <f>(AZ632*BC632)</f>
        <v>0</v>
      </c>
      <c r="X632">
        <f>(BS632+(W632+2*0.95*5.67E-8*(((BS632+$B$7)+273)^4-(BS632+273)^4)-44100*L632)/(1.84*29.3*T632+8*0.95*5.67E-8*(BS632+273)^3))</f>
        <v>0</v>
      </c>
      <c r="Y632">
        <f>($C$7*BT632+$D$7*BU632+$E$7*X632)</f>
        <v>0</v>
      </c>
      <c r="Z632">
        <f>0.61365*exp(17.502*Y632/(240.97+Y632))</f>
        <v>0</v>
      </c>
      <c r="AA632">
        <f>(AB632/AC632*100)</f>
        <v>0</v>
      </c>
      <c r="AB632">
        <f>BL632*(BQ632+BR632)/1000</f>
        <v>0</v>
      </c>
      <c r="AC632">
        <f>0.61365*exp(17.502*BS632/(240.97+BS632))</f>
        <v>0</v>
      </c>
      <c r="AD632">
        <f>(Z632-BL632*(BQ632+BR632)/1000)</f>
        <v>0</v>
      </c>
      <c r="AE632">
        <f>(-L632*44100)</f>
        <v>0</v>
      </c>
      <c r="AF632">
        <f>2*29.3*T632*0.92*(BS632-Y632)</f>
        <v>0</v>
      </c>
      <c r="AG632">
        <f>2*0.95*5.67E-8*(((BS632+$B$7)+273)^4-(Y632+273)^4)</f>
        <v>0</v>
      </c>
      <c r="AH632">
        <f>W632+AG632+AE632+AF632</f>
        <v>0</v>
      </c>
      <c r="AI632">
        <f>BP632*AW632*(BK632-BJ632*(1000-AW632*BM632)/(1000-AW632*BL632))/(100*BD632)</f>
        <v>0</v>
      </c>
      <c r="AJ632">
        <f>1000*BP632*AW632*(BL632-BM632)/(100*BD632*(1000-AW632*BL632))</f>
        <v>0</v>
      </c>
      <c r="AK632">
        <f>(AL632 - AM632 - BQ632*1E3/(8.314*(BS632+273.15)) * AO632/BP632 * AN632) * BP632/(100*BD632) * (1000 - BM632)/1000</f>
        <v>0</v>
      </c>
      <c r="AL632">
        <v>230.0556295139668</v>
      </c>
      <c r="AM632">
        <v>212.9922787878789</v>
      </c>
      <c r="AN632">
        <v>2.349253957975272</v>
      </c>
      <c r="AO632">
        <v>66.77297276244596</v>
      </c>
      <c r="AP632">
        <f>(AR632 - AQ632 + BQ632*1E3/(8.314*(BS632+273.15)) * AT632/BP632 * AS632) * BP632/(100*BD632) * 1000/(1000 - AR632)</f>
        <v>0</v>
      </c>
      <c r="AQ632">
        <v>10.14761821711544</v>
      </c>
      <c r="AR632">
        <v>16.91723636363636</v>
      </c>
      <c r="AS632">
        <v>0.0002257156064011111</v>
      </c>
      <c r="AT632">
        <v>79.96077634559281</v>
      </c>
      <c r="AU632">
        <v>0</v>
      </c>
      <c r="AV632">
        <v>0</v>
      </c>
      <c r="AW632">
        <f>IF(AU632*$H$13&gt;=AY632,1.0,(AY632/(AY632-AU632*$H$13)))</f>
        <v>0</v>
      </c>
      <c r="AX632">
        <f>(AW632-1)*100</f>
        <v>0</v>
      </c>
      <c r="AY632">
        <f>MAX(0,($B$13+$C$13*BX632)/(1+$D$13*BX632)*BQ632/(BS632+273)*$E$13)</f>
        <v>0</v>
      </c>
      <c r="AZ632">
        <f>$B$11*BY632+$C$11*BZ632+$F$11*CK632*(1-CN632)</f>
        <v>0</v>
      </c>
      <c r="BA632">
        <f>AZ632*BB632</f>
        <v>0</v>
      </c>
      <c r="BB632">
        <f>($B$11*$D$9+$C$11*$D$9+$F$11*((CX632+CP632)/MAX(CX632+CP632+CY632, 0.1)*$I$9+CY632/MAX(CX632+CP632+CY632, 0.1)*$J$9))/($B$11+$C$11+$F$11)</f>
        <v>0</v>
      </c>
      <c r="BC632">
        <f>($B$11*$K$9+$C$11*$K$9+$F$11*((CX632+CP632)/MAX(CX632+CP632+CY632, 0.1)*$P$9+CY632/MAX(CX632+CP632+CY632, 0.1)*$Q$9))/($B$11+$C$11+$F$11)</f>
        <v>0</v>
      </c>
      <c r="BD632">
        <v>6</v>
      </c>
      <c r="BE632">
        <v>0.5</v>
      </c>
      <c r="BF632" t="s">
        <v>361</v>
      </c>
      <c r="BG632">
        <v>2</v>
      </c>
      <c r="BH632" t="b">
        <v>1</v>
      </c>
      <c r="BI632">
        <v>1728496742.314285</v>
      </c>
      <c r="BJ632">
        <v>192.2606428571429</v>
      </c>
      <c r="BK632">
        <v>214.57825</v>
      </c>
      <c r="BL632">
        <v>16.90612857142857</v>
      </c>
      <c r="BM632">
        <v>10.13843571428572</v>
      </c>
      <c r="BN632">
        <v>196.4605714285714</v>
      </c>
      <c r="BO632">
        <v>16.99613214285714</v>
      </c>
      <c r="BP632">
        <v>599.9896785714285</v>
      </c>
      <c r="BQ632">
        <v>97.54383928571428</v>
      </c>
      <c r="BR632">
        <v>0.09999855000000001</v>
      </c>
      <c r="BS632">
        <v>25.61968571428572</v>
      </c>
      <c r="BT632">
        <v>25.0646</v>
      </c>
      <c r="BU632">
        <v>999.9000000000002</v>
      </c>
      <c r="BV632">
        <v>0</v>
      </c>
      <c r="BW632">
        <v>0</v>
      </c>
      <c r="BX632">
        <v>9996.455</v>
      </c>
      <c r="BY632">
        <v>0</v>
      </c>
      <c r="BZ632">
        <v>321.3438571428572</v>
      </c>
      <c r="CA632">
        <v>-22.31759642857142</v>
      </c>
      <c r="CB632">
        <v>195.5670714285714</v>
      </c>
      <c r="CC632">
        <v>216.776</v>
      </c>
      <c r="CD632">
        <v>6.767691785714286</v>
      </c>
      <c r="CE632">
        <v>214.57825</v>
      </c>
      <c r="CF632">
        <v>10.13843571428572</v>
      </c>
      <c r="CG632">
        <v>1.64909</v>
      </c>
      <c r="CH632">
        <v>0.9889420357142856</v>
      </c>
      <c r="CI632">
        <v>14.42531428571428</v>
      </c>
      <c r="CJ632">
        <v>6.754470357142857</v>
      </c>
      <c r="CK632">
        <v>1600.025357142857</v>
      </c>
      <c r="CL632">
        <v>0.6920002857142856</v>
      </c>
      <c r="CM632">
        <v>0.3079997142857143</v>
      </c>
      <c r="CN632">
        <v>0</v>
      </c>
      <c r="CO632">
        <v>2.150396428571429</v>
      </c>
      <c r="CP632">
        <v>0</v>
      </c>
      <c r="CQ632">
        <v>13665.25</v>
      </c>
      <c r="CR632">
        <v>13790.40714285714</v>
      </c>
      <c r="CS632">
        <v>37.937</v>
      </c>
      <c r="CT632">
        <v>39.2455</v>
      </c>
      <c r="CU632">
        <v>38.5</v>
      </c>
      <c r="CV632">
        <v>37.625</v>
      </c>
      <c r="CW632">
        <v>37.312</v>
      </c>
      <c r="CX632">
        <v>1107.217142857143</v>
      </c>
      <c r="CY632">
        <v>492.8082142857143</v>
      </c>
      <c r="CZ632">
        <v>0</v>
      </c>
      <c r="DA632">
        <v>1728496807</v>
      </c>
      <c r="DB632">
        <v>0</v>
      </c>
      <c r="DC632">
        <v>1728490956.5</v>
      </c>
      <c r="DD632" t="s">
        <v>362</v>
      </c>
      <c r="DE632">
        <v>1728490952.5</v>
      </c>
      <c r="DF632">
        <v>1728490956.5</v>
      </c>
      <c r="DG632">
        <v>1</v>
      </c>
      <c r="DH632">
        <v>-0.065</v>
      </c>
      <c r="DI632">
        <v>-0.008</v>
      </c>
      <c r="DJ632">
        <v>-3.246</v>
      </c>
      <c r="DK632">
        <v>-0.091</v>
      </c>
      <c r="DL632">
        <v>52</v>
      </c>
      <c r="DM632">
        <v>15</v>
      </c>
      <c r="DN632">
        <v>0.25</v>
      </c>
      <c r="DO632">
        <v>0.13</v>
      </c>
      <c r="DP632">
        <v>-21.94522926829269</v>
      </c>
      <c r="DQ632">
        <v>-5.990186759581853</v>
      </c>
      <c r="DR632">
        <v>0.6056013335858235</v>
      </c>
      <c r="DS632">
        <v>0</v>
      </c>
      <c r="DT632">
        <v>6.773558292682927</v>
      </c>
      <c r="DU632">
        <v>-0.05739449477352157</v>
      </c>
      <c r="DV632">
        <v>0.01398949395037239</v>
      </c>
      <c r="DW632">
        <v>1</v>
      </c>
      <c r="DX632">
        <v>1</v>
      </c>
      <c r="DY632">
        <v>2</v>
      </c>
      <c r="DZ632" t="s">
        <v>363</v>
      </c>
      <c r="EA632">
        <v>3.22783</v>
      </c>
      <c r="EB632">
        <v>2.70448</v>
      </c>
      <c r="EC632">
        <v>0.0583167</v>
      </c>
      <c r="ED632">
        <v>0.0629667</v>
      </c>
      <c r="EE632">
        <v>0.08686140000000001</v>
      </c>
      <c r="EF632">
        <v>0.0594417</v>
      </c>
      <c r="EG632">
        <v>30805.4</v>
      </c>
      <c r="EH632">
        <v>29827.7</v>
      </c>
      <c r="EI632">
        <v>31342.6</v>
      </c>
      <c r="EJ632">
        <v>30192.7</v>
      </c>
      <c r="EK632">
        <v>38335.9</v>
      </c>
      <c r="EL632">
        <v>37557.1</v>
      </c>
      <c r="EM632">
        <v>43926.7</v>
      </c>
      <c r="EN632">
        <v>42162.3</v>
      </c>
      <c r="EO632">
        <v>2.11468</v>
      </c>
      <c r="EP632">
        <v>1.7954</v>
      </c>
      <c r="EQ632">
        <v>0.00465289</v>
      </c>
      <c r="ER632">
        <v>0</v>
      </c>
      <c r="ES632">
        <v>24.9982</v>
      </c>
      <c r="ET632">
        <v>999.9</v>
      </c>
      <c r="EU632">
        <v>69.40000000000001</v>
      </c>
      <c r="EV632">
        <v>28.2</v>
      </c>
      <c r="EW632">
        <v>27.3165</v>
      </c>
      <c r="EX632">
        <v>60.9301</v>
      </c>
      <c r="EY632">
        <v>24.4111</v>
      </c>
      <c r="EZ632">
        <v>1</v>
      </c>
      <c r="FA632">
        <v>0.150356</v>
      </c>
      <c r="FB632">
        <v>3.21458</v>
      </c>
      <c r="FC632">
        <v>20.1683</v>
      </c>
      <c r="FD632">
        <v>5.214</v>
      </c>
      <c r="FE632">
        <v>11.998</v>
      </c>
      <c r="FF632">
        <v>4.9631</v>
      </c>
      <c r="FG632">
        <v>3.29563</v>
      </c>
      <c r="FH632">
        <v>9999</v>
      </c>
      <c r="FI632">
        <v>9999</v>
      </c>
      <c r="FJ632">
        <v>9999</v>
      </c>
      <c r="FK632">
        <v>149.6</v>
      </c>
      <c r="FL632">
        <v>4.97095</v>
      </c>
      <c r="FM632">
        <v>1.86779</v>
      </c>
      <c r="FN632">
        <v>1.85917</v>
      </c>
      <c r="FO632">
        <v>1.86527</v>
      </c>
      <c r="FP632">
        <v>1.86311</v>
      </c>
      <c r="FQ632">
        <v>1.86447</v>
      </c>
      <c r="FR632">
        <v>1.86004</v>
      </c>
      <c r="FS632">
        <v>1.86417</v>
      </c>
      <c r="FT632">
        <v>0</v>
      </c>
      <c r="FU632">
        <v>0</v>
      </c>
      <c r="FV632">
        <v>0</v>
      </c>
      <c r="FW632">
        <v>0</v>
      </c>
      <c r="FX632" t="s">
        <v>364</v>
      </c>
      <c r="FY632" t="s">
        <v>365</v>
      </c>
      <c r="FZ632" t="s">
        <v>366</v>
      </c>
      <c r="GA632" t="s">
        <v>366</v>
      </c>
      <c r="GB632" t="s">
        <v>366</v>
      </c>
      <c r="GC632" t="s">
        <v>366</v>
      </c>
      <c r="GD632">
        <v>0</v>
      </c>
      <c r="GE632">
        <v>100</v>
      </c>
      <c r="GF632">
        <v>100</v>
      </c>
      <c r="GG632">
        <v>-4.324</v>
      </c>
      <c r="GH632">
        <v>-0.09</v>
      </c>
      <c r="GI632">
        <v>-2.868309889394353</v>
      </c>
      <c r="GJ632">
        <v>-0.006773961979547998</v>
      </c>
      <c r="GK632">
        <v>-8.296070481250098E-08</v>
      </c>
      <c r="GL632">
        <v>3.322967193956903E-10</v>
      </c>
      <c r="GM632">
        <v>-0.07871069313407227</v>
      </c>
      <c r="GN632">
        <v>-0.00208336341840114</v>
      </c>
      <c r="GO632">
        <v>8.801746095907445E-05</v>
      </c>
      <c r="GP632">
        <v>-2.677693255255651E-07</v>
      </c>
      <c r="GQ632">
        <v>3</v>
      </c>
      <c r="GR632">
        <v>2052</v>
      </c>
      <c r="GS632">
        <v>2</v>
      </c>
      <c r="GT632">
        <v>18</v>
      </c>
      <c r="GU632">
        <v>96.59999999999999</v>
      </c>
      <c r="GV632">
        <v>96.59999999999999</v>
      </c>
      <c r="GW632">
        <v>0.72998</v>
      </c>
      <c r="GX632">
        <v>2.41943</v>
      </c>
      <c r="GY632">
        <v>1.44775</v>
      </c>
      <c r="GZ632">
        <v>2.31934</v>
      </c>
      <c r="HA632">
        <v>1.55151</v>
      </c>
      <c r="HB632">
        <v>2.2583</v>
      </c>
      <c r="HC632">
        <v>35.3133</v>
      </c>
      <c r="HD632">
        <v>14.027</v>
      </c>
      <c r="HE632">
        <v>18</v>
      </c>
      <c r="HF632">
        <v>611.3440000000001</v>
      </c>
      <c r="HG632">
        <v>408.768</v>
      </c>
      <c r="HH632">
        <v>21.1456</v>
      </c>
      <c r="HI632">
        <v>28.8388</v>
      </c>
      <c r="HJ632">
        <v>30.0011</v>
      </c>
      <c r="HK632">
        <v>28.7956</v>
      </c>
      <c r="HL632">
        <v>28.7376</v>
      </c>
      <c r="HM632">
        <v>14.6735</v>
      </c>
      <c r="HN632">
        <v>64.9842</v>
      </c>
      <c r="HO632">
        <v>0</v>
      </c>
      <c r="HP632">
        <v>21.0836</v>
      </c>
      <c r="HQ632">
        <v>251.141</v>
      </c>
      <c r="HR632">
        <v>10.1359</v>
      </c>
      <c r="HS632">
        <v>99.4657</v>
      </c>
      <c r="HT632">
        <v>100.746</v>
      </c>
    </row>
    <row r="633" spans="1:228">
      <c r="A633">
        <v>617</v>
      </c>
      <c r="B633">
        <v>1728496755.1</v>
      </c>
      <c r="C633">
        <v>5817.599999904633</v>
      </c>
      <c r="D633" t="s">
        <v>1606</v>
      </c>
      <c r="E633" t="s">
        <v>1607</v>
      </c>
      <c r="F633">
        <v>5</v>
      </c>
      <c r="G633" t="s">
        <v>357</v>
      </c>
      <c r="H633" t="s">
        <v>1090</v>
      </c>
      <c r="I633" t="s">
        <v>359</v>
      </c>
      <c r="J633" t="s">
        <v>1569</v>
      </c>
      <c r="K633">
        <v>1728496747.6</v>
      </c>
      <c r="L633">
        <f>(M633)/1000</f>
        <v>0</v>
      </c>
      <c r="M633">
        <f>IF(BH633, AP633, AJ633)</f>
        <v>0</v>
      </c>
      <c r="N633">
        <f>IF(BH633, AK633, AI633)</f>
        <v>0</v>
      </c>
      <c r="O633">
        <f>BJ633 - IF(AW633&gt;1, N633*BD633*100.0/(AY633), 0)</f>
        <v>0</v>
      </c>
      <c r="P633">
        <f>((V633-L633/2)*O633-N633)/(V633+L633/2)</f>
        <v>0</v>
      </c>
      <c r="Q633">
        <f>P633*(BQ633+BR633)/1000.0</f>
        <v>0</v>
      </c>
      <c r="R633">
        <f>(BJ633 - IF(AW633&gt;1, N633*BD633*100.0/(AY633), 0))*(BQ633+BR633)/1000.0</f>
        <v>0</v>
      </c>
      <c r="S633">
        <f>2.0/((1/U633-1/T633)+SIGN(U633)*SQRT((1/U633-1/T633)*(1/U633-1/T633) + 4*BE633/((BE633+1)*(BE633+1))*(2*1/U633*1/T633-1/T633*1/T633)))</f>
        <v>0</v>
      </c>
      <c r="T633">
        <f>IF(LEFT(BF633,1)&lt;&gt;"0",IF(LEFT(BF633,1)="1",3.0,BG633),$D$5+$E$5*(BX633*BQ633/($K$5*1000))+$F$5*(BX633*BQ633/($K$5*1000))*MAX(MIN(BD633,$J$5),$I$5)*MAX(MIN(BD633,$J$5),$I$5)+$G$5*MAX(MIN(BD633,$J$5),$I$5)*(BX633*BQ633/($K$5*1000))+$H$5*(BX633*BQ633/($K$5*1000))*(BX633*BQ633/($K$5*1000)))</f>
        <v>0</v>
      </c>
      <c r="U633">
        <f>L633*(1000-(1000*0.61365*exp(17.502*Y633/(240.97+Y633))/(BQ633+BR633)+BL633)/2)/(1000*0.61365*exp(17.502*Y633/(240.97+Y633))/(BQ633+BR633)-BL633)</f>
        <v>0</v>
      </c>
      <c r="V633">
        <f>1/((BE633+1)/(S633/1.6)+1/(T633/1.37)) + BE633/((BE633+1)/(S633/1.6) + BE633/(T633/1.37))</f>
        <v>0</v>
      </c>
      <c r="W633">
        <f>(AZ633*BC633)</f>
        <v>0</v>
      </c>
      <c r="X633">
        <f>(BS633+(W633+2*0.95*5.67E-8*(((BS633+$B$7)+273)^4-(BS633+273)^4)-44100*L633)/(1.84*29.3*T633+8*0.95*5.67E-8*(BS633+273)^3))</f>
        <v>0</v>
      </c>
      <c r="Y633">
        <f>($C$7*BT633+$D$7*BU633+$E$7*X633)</f>
        <v>0</v>
      </c>
      <c r="Z633">
        <f>0.61365*exp(17.502*Y633/(240.97+Y633))</f>
        <v>0</v>
      </c>
      <c r="AA633">
        <f>(AB633/AC633*100)</f>
        <v>0</v>
      </c>
      <c r="AB633">
        <f>BL633*(BQ633+BR633)/1000</f>
        <v>0</v>
      </c>
      <c r="AC633">
        <f>0.61365*exp(17.502*BS633/(240.97+BS633))</f>
        <v>0</v>
      </c>
      <c r="AD633">
        <f>(Z633-BL633*(BQ633+BR633)/1000)</f>
        <v>0</v>
      </c>
      <c r="AE633">
        <f>(-L633*44100)</f>
        <v>0</v>
      </c>
      <c r="AF633">
        <f>2*29.3*T633*0.92*(BS633-Y633)</f>
        <v>0</v>
      </c>
      <c r="AG633">
        <f>2*0.95*5.67E-8*(((BS633+$B$7)+273)^4-(Y633+273)^4)</f>
        <v>0</v>
      </c>
      <c r="AH633">
        <f>W633+AG633+AE633+AF633</f>
        <v>0</v>
      </c>
      <c r="AI633">
        <f>BP633*AW633*(BK633-BJ633*(1000-AW633*BM633)/(1000-AW633*BL633))/(100*BD633)</f>
        <v>0</v>
      </c>
      <c r="AJ633">
        <f>1000*BP633*AW633*(BL633-BM633)/(100*BD633*(1000-AW633*BL633))</f>
        <v>0</v>
      </c>
      <c r="AK633">
        <f>(AL633 - AM633 - BQ633*1E3/(8.314*(BS633+273.15)) * AO633/BP633 * AN633) * BP633/(100*BD633) * (1000 - BM633)/1000</f>
        <v>0</v>
      </c>
      <c r="AL633">
        <v>242.649114449489</v>
      </c>
      <c r="AM633">
        <v>224.8695272727272</v>
      </c>
      <c r="AN633">
        <v>2.380648178108171</v>
      </c>
      <c r="AO633">
        <v>66.77297276244596</v>
      </c>
      <c r="AP633">
        <f>(AR633 - AQ633 + BQ633*1E3/(8.314*(BS633+273.15)) * AT633/BP633 * AS633) * BP633/(100*BD633) * 1000/(1000 - AR633)</f>
        <v>0</v>
      </c>
      <c r="AQ633">
        <v>10.15343608688209</v>
      </c>
      <c r="AR633">
        <v>16.92619151515151</v>
      </c>
      <c r="AS633">
        <v>0.0003694810042294598</v>
      </c>
      <c r="AT633">
        <v>79.96077634559281</v>
      </c>
      <c r="AU633">
        <v>0</v>
      </c>
      <c r="AV633">
        <v>0</v>
      </c>
      <c r="AW633">
        <f>IF(AU633*$H$13&gt;=AY633,1.0,(AY633/(AY633-AU633*$H$13)))</f>
        <v>0</v>
      </c>
      <c r="AX633">
        <f>(AW633-1)*100</f>
        <v>0</v>
      </c>
      <c r="AY633">
        <f>MAX(0,($B$13+$C$13*BX633)/(1+$D$13*BX633)*BQ633/(BS633+273)*$E$13)</f>
        <v>0</v>
      </c>
      <c r="AZ633">
        <f>$B$11*BY633+$C$11*BZ633+$F$11*CK633*(1-CN633)</f>
        <v>0</v>
      </c>
      <c r="BA633">
        <f>AZ633*BB633</f>
        <v>0</v>
      </c>
      <c r="BB633">
        <f>($B$11*$D$9+$C$11*$D$9+$F$11*((CX633+CP633)/MAX(CX633+CP633+CY633, 0.1)*$I$9+CY633/MAX(CX633+CP633+CY633, 0.1)*$J$9))/($B$11+$C$11+$F$11)</f>
        <v>0</v>
      </c>
      <c r="BC633">
        <f>($B$11*$K$9+$C$11*$K$9+$F$11*((CX633+CP633)/MAX(CX633+CP633+CY633, 0.1)*$P$9+CY633/MAX(CX633+CP633+CY633, 0.1)*$Q$9))/($B$11+$C$11+$F$11)</f>
        <v>0</v>
      </c>
      <c r="BD633">
        <v>6</v>
      </c>
      <c r="BE633">
        <v>0.5</v>
      </c>
      <c r="BF633" t="s">
        <v>361</v>
      </c>
      <c r="BG633">
        <v>2</v>
      </c>
      <c r="BH633" t="b">
        <v>1</v>
      </c>
      <c r="BI633">
        <v>1728496747.6</v>
      </c>
      <c r="BJ633">
        <v>204.7227037037037</v>
      </c>
      <c r="BK633">
        <v>227.6383703703704</v>
      </c>
      <c r="BL633">
        <v>16.91804444444445</v>
      </c>
      <c r="BM633">
        <v>10.14731481481482</v>
      </c>
      <c r="BN633">
        <v>209.0075185185185</v>
      </c>
      <c r="BO633">
        <v>17.00804814814815</v>
      </c>
      <c r="BP633">
        <v>600.0042592592591</v>
      </c>
      <c r="BQ633">
        <v>97.54405925925923</v>
      </c>
      <c r="BR633">
        <v>0.1000730370370371</v>
      </c>
      <c r="BS633">
        <v>25.60841481481481</v>
      </c>
      <c r="BT633">
        <v>25.06768148148149</v>
      </c>
      <c r="BU633">
        <v>999.9000000000001</v>
      </c>
      <c r="BV633">
        <v>0</v>
      </c>
      <c r="BW633">
        <v>0</v>
      </c>
      <c r="BX633">
        <v>9992.872962962963</v>
      </c>
      <c r="BY633">
        <v>0</v>
      </c>
      <c r="BZ633">
        <v>318.9384074074074</v>
      </c>
      <c r="CA633">
        <v>-22.91555925925926</v>
      </c>
      <c r="CB633">
        <v>208.2458888888889</v>
      </c>
      <c r="CC633">
        <v>229.9718518518519</v>
      </c>
      <c r="CD633">
        <v>6.770732592592593</v>
      </c>
      <c r="CE633">
        <v>227.6383703703704</v>
      </c>
      <c r="CF633">
        <v>10.14731481481482</v>
      </c>
      <c r="CG633">
        <v>1.650256296296296</v>
      </c>
      <c r="CH633">
        <v>0.9898101111111111</v>
      </c>
      <c r="CI633">
        <v>14.43625555555556</v>
      </c>
      <c r="CJ633">
        <v>6.76724074074074</v>
      </c>
      <c r="CK633">
        <v>1600</v>
      </c>
      <c r="CL633">
        <v>0.6919991111111111</v>
      </c>
      <c r="CM633">
        <v>0.3080008888888888</v>
      </c>
      <c r="CN633">
        <v>0</v>
      </c>
      <c r="CO633">
        <v>2.218007407407407</v>
      </c>
      <c r="CP633">
        <v>0</v>
      </c>
      <c r="CQ633">
        <v>13619.33703703704</v>
      </c>
      <c r="CR633">
        <v>13790.17407407408</v>
      </c>
      <c r="CS633">
        <v>37.937</v>
      </c>
      <c r="CT633">
        <v>39.24533333333333</v>
      </c>
      <c r="CU633">
        <v>38.5</v>
      </c>
      <c r="CV633">
        <v>37.625</v>
      </c>
      <c r="CW633">
        <v>37.312</v>
      </c>
      <c r="CX633">
        <v>1107.198148148148</v>
      </c>
      <c r="CY633">
        <v>492.8018518518518</v>
      </c>
      <c r="CZ633">
        <v>0</v>
      </c>
      <c r="DA633">
        <v>1728496811.8</v>
      </c>
      <c r="DB633">
        <v>0</v>
      </c>
      <c r="DC633">
        <v>1728490956.5</v>
      </c>
      <c r="DD633" t="s">
        <v>362</v>
      </c>
      <c r="DE633">
        <v>1728490952.5</v>
      </c>
      <c r="DF633">
        <v>1728490956.5</v>
      </c>
      <c r="DG633">
        <v>1</v>
      </c>
      <c r="DH633">
        <v>-0.065</v>
      </c>
      <c r="DI633">
        <v>-0.008</v>
      </c>
      <c r="DJ633">
        <v>-3.246</v>
      </c>
      <c r="DK633">
        <v>-0.091</v>
      </c>
      <c r="DL633">
        <v>52</v>
      </c>
      <c r="DM633">
        <v>15</v>
      </c>
      <c r="DN633">
        <v>0.25</v>
      </c>
      <c r="DO633">
        <v>0.13</v>
      </c>
      <c r="DP633">
        <v>-22.5571375</v>
      </c>
      <c r="DQ633">
        <v>-6.363430018761711</v>
      </c>
      <c r="DR633">
        <v>0.6301563217517933</v>
      </c>
      <c r="DS633">
        <v>0</v>
      </c>
      <c r="DT633">
        <v>6.76753675</v>
      </c>
      <c r="DU633">
        <v>0.03564101313320574</v>
      </c>
      <c r="DV633">
        <v>0.006506132640632171</v>
      </c>
      <c r="DW633">
        <v>1</v>
      </c>
      <c r="DX633">
        <v>1</v>
      </c>
      <c r="DY633">
        <v>2</v>
      </c>
      <c r="DZ633" t="s">
        <v>363</v>
      </c>
      <c r="EA633">
        <v>3.22785</v>
      </c>
      <c r="EB633">
        <v>2.70442</v>
      </c>
      <c r="EC633">
        <v>0.0611072</v>
      </c>
      <c r="ED633">
        <v>0.0658683</v>
      </c>
      <c r="EE633">
        <v>0.0868877</v>
      </c>
      <c r="EF633">
        <v>0.0594743</v>
      </c>
      <c r="EG633">
        <v>30714</v>
      </c>
      <c r="EH633">
        <v>29735.2</v>
      </c>
      <c r="EI633">
        <v>31342.6</v>
      </c>
      <c r="EJ633">
        <v>30192.6</v>
      </c>
      <c r="EK633">
        <v>38335</v>
      </c>
      <c r="EL633">
        <v>37555.6</v>
      </c>
      <c r="EM633">
        <v>43926.8</v>
      </c>
      <c r="EN633">
        <v>42161.9</v>
      </c>
      <c r="EO633">
        <v>2.11485</v>
      </c>
      <c r="EP633">
        <v>1.7951</v>
      </c>
      <c r="EQ633">
        <v>0.00391528</v>
      </c>
      <c r="ER633">
        <v>0</v>
      </c>
      <c r="ES633">
        <v>24.9982</v>
      </c>
      <c r="ET633">
        <v>999.9</v>
      </c>
      <c r="EU633">
        <v>69.40000000000001</v>
      </c>
      <c r="EV633">
        <v>28.2</v>
      </c>
      <c r="EW633">
        <v>27.3172</v>
      </c>
      <c r="EX633">
        <v>61.1201</v>
      </c>
      <c r="EY633">
        <v>24.5873</v>
      </c>
      <c r="EZ633">
        <v>1</v>
      </c>
      <c r="FA633">
        <v>0.151278</v>
      </c>
      <c r="FB633">
        <v>3.26486</v>
      </c>
      <c r="FC633">
        <v>20.1674</v>
      </c>
      <c r="FD633">
        <v>5.2134</v>
      </c>
      <c r="FE633">
        <v>11.998</v>
      </c>
      <c r="FF633">
        <v>4.96345</v>
      </c>
      <c r="FG633">
        <v>3.29545</v>
      </c>
      <c r="FH633">
        <v>9999</v>
      </c>
      <c r="FI633">
        <v>9999</v>
      </c>
      <c r="FJ633">
        <v>9999</v>
      </c>
      <c r="FK633">
        <v>149.6</v>
      </c>
      <c r="FL633">
        <v>4.97093</v>
      </c>
      <c r="FM633">
        <v>1.86776</v>
      </c>
      <c r="FN633">
        <v>1.85921</v>
      </c>
      <c r="FO633">
        <v>1.86525</v>
      </c>
      <c r="FP633">
        <v>1.8631</v>
      </c>
      <c r="FQ633">
        <v>1.8645</v>
      </c>
      <c r="FR633">
        <v>1.86004</v>
      </c>
      <c r="FS633">
        <v>1.86417</v>
      </c>
      <c r="FT633">
        <v>0</v>
      </c>
      <c r="FU633">
        <v>0</v>
      </c>
      <c r="FV633">
        <v>0</v>
      </c>
      <c r="FW633">
        <v>0</v>
      </c>
      <c r="FX633" t="s">
        <v>364</v>
      </c>
      <c r="FY633" t="s">
        <v>365</v>
      </c>
      <c r="FZ633" t="s">
        <v>366</v>
      </c>
      <c r="GA633" t="s">
        <v>366</v>
      </c>
      <c r="GB633" t="s">
        <v>366</v>
      </c>
      <c r="GC633" t="s">
        <v>366</v>
      </c>
      <c r="GD633">
        <v>0</v>
      </c>
      <c r="GE633">
        <v>100</v>
      </c>
      <c r="GF633">
        <v>100</v>
      </c>
      <c r="GG633">
        <v>-4.404</v>
      </c>
      <c r="GH633">
        <v>-0.09</v>
      </c>
      <c r="GI633">
        <v>-2.868309889394353</v>
      </c>
      <c r="GJ633">
        <v>-0.006773961979547998</v>
      </c>
      <c r="GK633">
        <v>-8.296070481250098E-08</v>
      </c>
      <c r="GL633">
        <v>3.322967193956903E-10</v>
      </c>
      <c r="GM633">
        <v>-0.07871069313407227</v>
      </c>
      <c r="GN633">
        <v>-0.00208336341840114</v>
      </c>
      <c r="GO633">
        <v>8.801746095907445E-05</v>
      </c>
      <c r="GP633">
        <v>-2.677693255255651E-07</v>
      </c>
      <c r="GQ633">
        <v>3</v>
      </c>
      <c r="GR633">
        <v>2052</v>
      </c>
      <c r="GS633">
        <v>2</v>
      </c>
      <c r="GT633">
        <v>18</v>
      </c>
      <c r="GU633">
        <v>96.7</v>
      </c>
      <c r="GV633">
        <v>96.59999999999999</v>
      </c>
      <c r="GW633">
        <v>0.758057</v>
      </c>
      <c r="GX633">
        <v>2.41577</v>
      </c>
      <c r="GY633">
        <v>1.44775</v>
      </c>
      <c r="GZ633">
        <v>2.31812</v>
      </c>
      <c r="HA633">
        <v>1.55151</v>
      </c>
      <c r="HB633">
        <v>2.37915</v>
      </c>
      <c r="HC633">
        <v>35.3365</v>
      </c>
      <c r="HD633">
        <v>14.0445</v>
      </c>
      <c r="HE633">
        <v>18</v>
      </c>
      <c r="HF633">
        <v>611.552</v>
      </c>
      <c r="HG633">
        <v>408.655</v>
      </c>
      <c r="HH633">
        <v>21.0758</v>
      </c>
      <c r="HI633">
        <v>28.8474</v>
      </c>
      <c r="HJ633">
        <v>30.0009</v>
      </c>
      <c r="HK633">
        <v>28.8036</v>
      </c>
      <c r="HL633">
        <v>28.7461</v>
      </c>
      <c r="HM633">
        <v>15.274</v>
      </c>
      <c r="HN633">
        <v>64.9842</v>
      </c>
      <c r="HO633">
        <v>0</v>
      </c>
      <c r="HP633">
        <v>21.0135</v>
      </c>
      <c r="HQ633">
        <v>266.192</v>
      </c>
      <c r="HR633">
        <v>10.1359</v>
      </c>
      <c r="HS633">
        <v>99.4659</v>
      </c>
      <c r="HT633">
        <v>100.745</v>
      </c>
    </row>
    <row r="634" spans="1:228">
      <c r="A634">
        <v>618</v>
      </c>
      <c r="B634">
        <v>1728496760.1</v>
      </c>
      <c r="C634">
        <v>5822.599999904633</v>
      </c>
      <c r="D634" t="s">
        <v>1608</v>
      </c>
      <c r="E634" t="s">
        <v>1609</v>
      </c>
      <c r="F634">
        <v>5</v>
      </c>
      <c r="G634" t="s">
        <v>357</v>
      </c>
      <c r="H634" t="s">
        <v>1090</v>
      </c>
      <c r="I634" t="s">
        <v>359</v>
      </c>
      <c r="J634" t="s">
        <v>1569</v>
      </c>
      <c r="K634">
        <v>1728496752.314285</v>
      </c>
      <c r="L634">
        <f>(M634)/1000</f>
        <v>0</v>
      </c>
      <c r="M634">
        <f>IF(BH634, AP634, AJ634)</f>
        <v>0</v>
      </c>
      <c r="N634">
        <f>IF(BH634, AK634, AI634)</f>
        <v>0</v>
      </c>
      <c r="O634">
        <f>BJ634 - IF(AW634&gt;1, N634*BD634*100.0/(AY634), 0)</f>
        <v>0</v>
      </c>
      <c r="P634">
        <f>((V634-L634/2)*O634-N634)/(V634+L634/2)</f>
        <v>0</v>
      </c>
      <c r="Q634">
        <f>P634*(BQ634+BR634)/1000.0</f>
        <v>0</v>
      </c>
      <c r="R634">
        <f>(BJ634 - IF(AW634&gt;1, N634*BD634*100.0/(AY634), 0))*(BQ634+BR634)/1000.0</f>
        <v>0</v>
      </c>
      <c r="S634">
        <f>2.0/((1/U634-1/T634)+SIGN(U634)*SQRT((1/U634-1/T634)*(1/U634-1/T634) + 4*BE634/((BE634+1)*(BE634+1))*(2*1/U634*1/T634-1/T634*1/T634)))</f>
        <v>0</v>
      </c>
      <c r="T634">
        <f>IF(LEFT(BF634,1)&lt;&gt;"0",IF(LEFT(BF634,1)="1",3.0,BG634),$D$5+$E$5*(BX634*BQ634/($K$5*1000))+$F$5*(BX634*BQ634/($K$5*1000))*MAX(MIN(BD634,$J$5),$I$5)*MAX(MIN(BD634,$J$5),$I$5)+$G$5*MAX(MIN(BD634,$J$5),$I$5)*(BX634*BQ634/($K$5*1000))+$H$5*(BX634*BQ634/($K$5*1000))*(BX634*BQ634/($K$5*1000)))</f>
        <v>0</v>
      </c>
      <c r="U634">
        <f>L634*(1000-(1000*0.61365*exp(17.502*Y634/(240.97+Y634))/(BQ634+BR634)+BL634)/2)/(1000*0.61365*exp(17.502*Y634/(240.97+Y634))/(BQ634+BR634)-BL634)</f>
        <v>0</v>
      </c>
      <c r="V634">
        <f>1/((BE634+1)/(S634/1.6)+1/(T634/1.37)) + BE634/((BE634+1)/(S634/1.6) + BE634/(T634/1.37))</f>
        <v>0</v>
      </c>
      <c r="W634">
        <f>(AZ634*BC634)</f>
        <v>0</v>
      </c>
      <c r="X634">
        <f>(BS634+(W634+2*0.95*5.67E-8*(((BS634+$B$7)+273)^4-(BS634+273)^4)-44100*L634)/(1.84*29.3*T634+8*0.95*5.67E-8*(BS634+273)^3))</f>
        <v>0</v>
      </c>
      <c r="Y634">
        <f>($C$7*BT634+$D$7*BU634+$E$7*X634)</f>
        <v>0</v>
      </c>
      <c r="Z634">
        <f>0.61365*exp(17.502*Y634/(240.97+Y634))</f>
        <v>0</v>
      </c>
      <c r="AA634">
        <f>(AB634/AC634*100)</f>
        <v>0</v>
      </c>
      <c r="AB634">
        <f>BL634*(BQ634+BR634)/1000</f>
        <v>0</v>
      </c>
      <c r="AC634">
        <f>0.61365*exp(17.502*BS634/(240.97+BS634))</f>
        <v>0</v>
      </c>
      <c r="AD634">
        <f>(Z634-BL634*(BQ634+BR634)/1000)</f>
        <v>0</v>
      </c>
      <c r="AE634">
        <f>(-L634*44100)</f>
        <v>0</v>
      </c>
      <c r="AF634">
        <f>2*29.3*T634*0.92*(BS634-Y634)</f>
        <v>0</v>
      </c>
      <c r="AG634">
        <f>2*0.95*5.67E-8*(((BS634+$B$7)+273)^4-(Y634+273)^4)</f>
        <v>0</v>
      </c>
      <c r="AH634">
        <f>W634+AG634+AE634+AF634</f>
        <v>0</v>
      </c>
      <c r="AI634">
        <f>BP634*AW634*(BK634-BJ634*(1000-AW634*BM634)/(1000-AW634*BL634))/(100*BD634)</f>
        <v>0</v>
      </c>
      <c r="AJ634">
        <f>1000*BP634*AW634*(BL634-BM634)/(100*BD634*(1000-AW634*BL634))</f>
        <v>0</v>
      </c>
      <c r="AK634">
        <f>(AL634 - AM634 - BQ634*1E3/(8.314*(BS634+273.15)) * AO634/BP634 * AN634) * BP634/(100*BD634) * (1000 - BM634)/1000</f>
        <v>0</v>
      </c>
      <c r="AL634">
        <v>255.3443583926995</v>
      </c>
      <c r="AM634">
        <v>236.8671393939394</v>
      </c>
      <c r="AN634">
        <v>2.400276216134002</v>
      </c>
      <c r="AO634">
        <v>66.77297276244596</v>
      </c>
      <c r="AP634">
        <f>(AR634 - AQ634 + BQ634*1E3/(8.314*(BS634+273.15)) * AT634/BP634 * AS634) * BP634/(100*BD634) * 1000/(1000 - AR634)</f>
        <v>0</v>
      </c>
      <c r="AQ634">
        <v>10.16121191702621</v>
      </c>
      <c r="AR634">
        <v>16.92121515151516</v>
      </c>
      <c r="AS634">
        <v>-0.0001267077397252363</v>
      </c>
      <c r="AT634">
        <v>79.96077634559281</v>
      </c>
      <c r="AU634">
        <v>0</v>
      </c>
      <c r="AV634">
        <v>0</v>
      </c>
      <c r="AW634">
        <f>IF(AU634*$H$13&gt;=AY634,1.0,(AY634/(AY634-AU634*$H$13)))</f>
        <v>0</v>
      </c>
      <c r="AX634">
        <f>(AW634-1)*100</f>
        <v>0</v>
      </c>
      <c r="AY634">
        <f>MAX(0,($B$13+$C$13*BX634)/(1+$D$13*BX634)*BQ634/(BS634+273)*$E$13)</f>
        <v>0</v>
      </c>
      <c r="AZ634">
        <f>$B$11*BY634+$C$11*BZ634+$F$11*CK634*(1-CN634)</f>
        <v>0</v>
      </c>
      <c r="BA634">
        <f>AZ634*BB634</f>
        <v>0</v>
      </c>
      <c r="BB634">
        <f>($B$11*$D$9+$C$11*$D$9+$F$11*((CX634+CP634)/MAX(CX634+CP634+CY634, 0.1)*$I$9+CY634/MAX(CX634+CP634+CY634, 0.1)*$J$9))/($B$11+$C$11+$F$11)</f>
        <v>0</v>
      </c>
      <c r="BC634">
        <f>($B$11*$K$9+$C$11*$K$9+$F$11*((CX634+CP634)/MAX(CX634+CP634+CY634, 0.1)*$P$9+CY634/MAX(CX634+CP634+CY634, 0.1)*$Q$9))/($B$11+$C$11+$F$11)</f>
        <v>0</v>
      </c>
      <c r="BD634">
        <v>6</v>
      </c>
      <c r="BE634">
        <v>0.5</v>
      </c>
      <c r="BF634" t="s">
        <v>361</v>
      </c>
      <c r="BG634">
        <v>2</v>
      </c>
      <c r="BH634" t="b">
        <v>1</v>
      </c>
      <c r="BI634">
        <v>1728496752.314285</v>
      </c>
      <c r="BJ634">
        <v>215.7653928571428</v>
      </c>
      <c r="BK634">
        <v>239.2705714285715</v>
      </c>
      <c r="BL634">
        <v>16.92131071428571</v>
      </c>
      <c r="BM634">
        <v>10.15421071428571</v>
      </c>
      <c r="BN634">
        <v>220.1253928571428</v>
      </c>
      <c r="BO634">
        <v>17.01131071428571</v>
      </c>
      <c r="BP634">
        <v>600.0090714285715</v>
      </c>
      <c r="BQ634">
        <v>97.54399285714287</v>
      </c>
      <c r="BR634">
        <v>0.1000408857142857</v>
      </c>
      <c r="BS634">
        <v>25.59678928571429</v>
      </c>
      <c r="BT634">
        <v>25.06431428571429</v>
      </c>
      <c r="BU634">
        <v>999.9000000000002</v>
      </c>
      <c r="BV634">
        <v>0</v>
      </c>
      <c r="BW634">
        <v>0</v>
      </c>
      <c r="BX634">
        <v>9997.055714285714</v>
      </c>
      <c r="BY634">
        <v>0</v>
      </c>
      <c r="BZ634">
        <v>325.0334642857143</v>
      </c>
      <c r="CA634">
        <v>-23.50515</v>
      </c>
      <c r="CB634">
        <v>219.4793571428571</v>
      </c>
      <c r="CC634">
        <v>241.7251428571428</v>
      </c>
      <c r="CD634">
        <v>6.767097142857141</v>
      </c>
      <c r="CE634">
        <v>239.2705714285715</v>
      </c>
      <c r="CF634">
        <v>10.15421071428571</v>
      </c>
      <c r="CG634">
        <v>1.6505725</v>
      </c>
      <c r="CH634">
        <v>0.9904823571428574</v>
      </c>
      <c r="CI634">
        <v>14.43922857142857</v>
      </c>
      <c r="CJ634">
        <v>6.777120714285714</v>
      </c>
      <c r="CK634">
        <v>1599.979642857143</v>
      </c>
      <c r="CL634">
        <v>0.6919988214285714</v>
      </c>
      <c r="CM634">
        <v>0.3080011785714286</v>
      </c>
      <c r="CN634">
        <v>0</v>
      </c>
      <c r="CO634">
        <v>2.234185714285714</v>
      </c>
      <c r="CP634">
        <v>0</v>
      </c>
      <c r="CQ634">
        <v>13577.93571428572</v>
      </c>
      <c r="CR634">
        <v>13790.00714285714</v>
      </c>
      <c r="CS634">
        <v>37.937</v>
      </c>
      <c r="CT634">
        <v>39.2455</v>
      </c>
      <c r="CU634">
        <v>38.5</v>
      </c>
      <c r="CV634">
        <v>37.625</v>
      </c>
      <c r="CW634">
        <v>37.3165</v>
      </c>
      <c r="CX634">
        <v>1107.184285714286</v>
      </c>
      <c r="CY634">
        <v>492.7953571428571</v>
      </c>
      <c r="CZ634">
        <v>0</v>
      </c>
      <c r="DA634">
        <v>1728496817.2</v>
      </c>
      <c r="DB634">
        <v>0</v>
      </c>
      <c r="DC634">
        <v>1728490956.5</v>
      </c>
      <c r="DD634" t="s">
        <v>362</v>
      </c>
      <c r="DE634">
        <v>1728490952.5</v>
      </c>
      <c r="DF634">
        <v>1728490956.5</v>
      </c>
      <c r="DG634">
        <v>1</v>
      </c>
      <c r="DH634">
        <v>-0.065</v>
      </c>
      <c r="DI634">
        <v>-0.008</v>
      </c>
      <c r="DJ634">
        <v>-3.246</v>
      </c>
      <c r="DK634">
        <v>-0.091</v>
      </c>
      <c r="DL634">
        <v>52</v>
      </c>
      <c r="DM634">
        <v>15</v>
      </c>
      <c r="DN634">
        <v>0.25</v>
      </c>
      <c r="DO634">
        <v>0.13</v>
      </c>
      <c r="DP634">
        <v>-23.22248048780488</v>
      </c>
      <c r="DQ634">
        <v>-7.469326829268309</v>
      </c>
      <c r="DR634">
        <v>0.7601387739859317</v>
      </c>
      <c r="DS634">
        <v>0</v>
      </c>
      <c r="DT634">
        <v>6.768552682926829</v>
      </c>
      <c r="DU634">
        <v>-0.0402221602787505</v>
      </c>
      <c r="DV634">
        <v>0.004550103737434567</v>
      </c>
      <c r="DW634">
        <v>1</v>
      </c>
      <c r="DX634">
        <v>1</v>
      </c>
      <c r="DY634">
        <v>2</v>
      </c>
      <c r="DZ634" t="s">
        <v>363</v>
      </c>
      <c r="EA634">
        <v>3.22777</v>
      </c>
      <c r="EB634">
        <v>2.70416</v>
      </c>
      <c r="EC634">
        <v>0.063876</v>
      </c>
      <c r="ED634">
        <v>0.06874089999999999</v>
      </c>
      <c r="EE634">
        <v>0.0868724</v>
      </c>
      <c r="EF634">
        <v>0.0595024</v>
      </c>
      <c r="EG634">
        <v>30622.9</v>
      </c>
      <c r="EH634">
        <v>29643.2</v>
      </c>
      <c r="EI634">
        <v>31342.1</v>
      </c>
      <c r="EJ634">
        <v>30192.1</v>
      </c>
      <c r="EK634">
        <v>38335.2</v>
      </c>
      <c r="EL634">
        <v>37553.6</v>
      </c>
      <c r="EM634">
        <v>43926.3</v>
      </c>
      <c r="EN634">
        <v>42160.9</v>
      </c>
      <c r="EO634">
        <v>2.11485</v>
      </c>
      <c r="EP634">
        <v>1.79515</v>
      </c>
      <c r="EQ634">
        <v>0.00382587</v>
      </c>
      <c r="ER634">
        <v>0</v>
      </c>
      <c r="ES634">
        <v>24.9982</v>
      </c>
      <c r="ET634">
        <v>999.9</v>
      </c>
      <c r="EU634">
        <v>69.3</v>
      </c>
      <c r="EV634">
        <v>28.2</v>
      </c>
      <c r="EW634">
        <v>27.279</v>
      </c>
      <c r="EX634">
        <v>61.4001</v>
      </c>
      <c r="EY634">
        <v>24.5994</v>
      </c>
      <c r="EZ634">
        <v>1</v>
      </c>
      <c r="FA634">
        <v>0.152099</v>
      </c>
      <c r="FB634">
        <v>3.31889</v>
      </c>
      <c r="FC634">
        <v>20.1666</v>
      </c>
      <c r="FD634">
        <v>5.21474</v>
      </c>
      <c r="FE634">
        <v>11.998</v>
      </c>
      <c r="FF634">
        <v>4.9633</v>
      </c>
      <c r="FG634">
        <v>3.2956</v>
      </c>
      <c r="FH634">
        <v>9999</v>
      </c>
      <c r="FI634">
        <v>9999</v>
      </c>
      <c r="FJ634">
        <v>9999</v>
      </c>
      <c r="FK634">
        <v>149.6</v>
      </c>
      <c r="FL634">
        <v>4.97093</v>
      </c>
      <c r="FM634">
        <v>1.86775</v>
      </c>
      <c r="FN634">
        <v>1.85924</v>
      </c>
      <c r="FO634">
        <v>1.86526</v>
      </c>
      <c r="FP634">
        <v>1.86311</v>
      </c>
      <c r="FQ634">
        <v>1.86449</v>
      </c>
      <c r="FR634">
        <v>1.86004</v>
      </c>
      <c r="FS634">
        <v>1.86417</v>
      </c>
      <c r="FT634">
        <v>0</v>
      </c>
      <c r="FU634">
        <v>0</v>
      </c>
      <c r="FV634">
        <v>0</v>
      </c>
      <c r="FW634">
        <v>0</v>
      </c>
      <c r="FX634" t="s">
        <v>364</v>
      </c>
      <c r="FY634" t="s">
        <v>365</v>
      </c>
      <c r="FZ634" t="s">
        <v>366</v>
      </c>
      <c r="GA634" t="s">
        <v>366</v>
      </c>
      <c r="GB634" t="s">
        <v>366</v>
      </c>
      <c r="GC634" t="s">
        <v>366</v>
      </c>
      <c r="GD634">
        <v>0</v>
      </c>
      <c r="GE634">
        <v>100</v>
      </c>
      <c r="GF634">
        <v>100</v>
      </c>
      <c r="GG634">
        <v>-4.484</v>
      </c>
      <c r="GH634">
        <v>-0.09</v>
      </c>
      <c r="GI634">
        <v>-2.868309889394353</v>
      </c>
      <c r="GJ634">
        <v>-0.006773961979547998</v>
      </c>
      <c r="GK634">
        <v>-8.296070481250098E-08</v>
      </c>
      <c r="GL634">
        <v>3.322967193956903E-10</v>
      </c>
      <c r="GM634">
        <v>-0.07871069313407227</v>
      </c>
      <c r="GN634">
        <v>-0.00208336341840114</v>
      </c>
      <c r="GO634">
        <v>8.801746095907445E-05</v>
      </c>
      <c r="GP634">
        <v>-2.677693255255651E-07</v>
      </c>
      <c r="GQ634">
        <v>3</v>
      </c>
      <c r="GR634">
        <v>2052</v>
      </c>
      <c r="GS634">
        <v>2</v>
      </c>
      <c r="GT634">
        <v>18</v>
      </c>
      <c r="GU634">
        <v>96.8</v>
      </c>
      <c r="GV634">
        <v>96.7</v>
      </c>
      <c r="GW634">
        <v>0.788574</v>
      </c>
      <c r="GX634">
        <v>2.42188</v>
      </c>
      <c r="GY634">
        <v>1.44897</v>
      </c>
      <c r="GZ634">
        <v>2.31812</v>
      </c>
      <c r="HA634">
        <v>1.55151</v>
      </c>
      <c r="HB634">
        <v>2.32788</v>
      </c>
      <c r="HC634">
        <v>35.3365</v>
      </c>
      <c r="HD634">
        <v>14.027</v>
      </c>
      <c r="HE634">
        <v>18</v>
      </c>
      <c r="HF634">
        <v>611.639</v>
      </c>
      <c r="HG634">
        <v>408.738</v>
      </c>
      <c r="HH634">
        <v>21.0058</v>
      </c>
      <c r="HI634">
        <v>28.8561</v>
      </c>
      <c r="HJ634">
        <v>30.0009</v>
      </c>
      <c r="HK634">
        <v>28.8121</v>
      </c>
      <c r="HL634">
        <v>28.754</v>
      </c>
      <c r="HM634">
        <v>15.8272</v>
      </c>
      <c r="HN634">
        <v>64.9842</v>
      </c>
      <c r="HO634">
        <v>0</v>
      </c>
      <c r="HP634">
        <v>20.9539</v>
      </c>
      <c r="HQ634">
        <v>276.21</v>
      </c>
      <c r="HR634">
        <v>10.1359</v>
      </c>
      <c r="HS634">
        <v>99.4646</v>
      </c>
      <c r="HT634">
        <v>100.743</v>
      </c>
    </row>
    <row r="635" spans="1:228">
      <c r="A635">
        <v>619</v>
      </c>
      <c r="B635">
        <v>1728496764.6</v>
      </c>
      <c r="C635">
        <v>5827.099999904633</v>
      </c>
      <c r="D635" t="s">
        <v>1610</v>
      </c>
      <c r="E635" t="s">
        <v>1611</v>
      </c>
      <c r="F635">
        <v>5</v>
      </c>
      <c r="G635" t="s">
        <v>357</v>
      </c>
      <c r="H635" t="s">
        <v>1090</v>
      </c>
      <c r="I635" t="s">
        <v>359</v>
      </c>
      <c r="J635" t="s">
        <v>1569</v>
      </c>
      <c r="K635">
        <v>1728496756.760714</v>
      </c>
      <c r="L635">
        <f>(M635)/1000</f>
        <v>0</v>
      </c>
      <c r="M635">
        <f>IF(BH635, AP635, AJ635)</f>
        <v>0</v>
      </c>
      <c r="N635">
        <f>IF(BH635, AK635, AI635)</f>
        <v>0</v>
      </c>
      <c r="O635">
        <f>BJ635 - IF(AW635&gt;1, N635*BD635*100.0/(AY635), 0)</f>
        <v>0</v>
      </c>
      <c r="P635">
        <f>((V635-L635/2)*O635-N635)/(V635+L635/2)</f>
        <v>0</v>
      </c>
      <c r="Q635">
        <f>P635*(BQ635+BR635)/1000.0</f>
        <v>0</v>
      </c>
      <c r="R635">
        <f>(BJ635 - IF(AW635&gt;1, N635*BD635*100.0/(AY635), 0))*(BQ635+BR635)/1000.0</f>
        <v>0</v>
      </c>
      <c r="S635">
        <f>2.0/((1/U635-1/T635)+SIGN(U635)*SQRT((1/U635-1/T635)*(1/U635-1/T635) + 4*BE635/((BE635+1)*(BE635+1))*(2*1/U635*1/T635-1/T635*1/T635)))</f>
        <v>0</v>
      </c>
      <c r="T635">
        <f>IF(LEFT(BF635,1)&lt;&gt;"0",IF(LEFT(BF635,1)="1",3.0,BG635),$D$5+$E$5*(BX635*BQ635/($K$5*1000))+$F$5*(BX635*BQ635/($K$5*1000))*MAX(MIN(BD635,$J$5),$I$5)*MAX(MIN(BD635,$J$5),$I$5)+$G$5*MAX(MIN(BD635,$J$5),$I$5)*(BX635*BQ635/($K$5*1000))+$H$5*(BX635*BQ635/($K$5*1000))*(BX635*BQ635/($K$5*1000)))</f>
        <v>0</v>
      </c>
      <c r="U635">
        <f>L635*(1000-(1000*0.61365*exp(17.502*Y635/(240.97+Y635))/(BQ635+BR635)+BL635)/2)/(1000*0.61365*exp(17.502*Y635/(240.97+Y635))/(BQ635+BR635)-BL635)</f>
        <v>0</v>
      </c>
      <c r="V635">
        <f>1/((BE635+1)/(S635/1.6)+1/(T635/1.37)) + BE635/((BE635+1)/(S635/1.6) + BE635/(T635/1.37))</f>
        <v>0</v>
      </c>
      <c r="W635">
        <f>(AZ635*BC635)</f>
        <v>0</v>
      </c>
      <c r="X635">
        <f>(BS635+(W635+2*0.95*5.67E-8*(((BS635+$B$7)+273)^4-(BS635+273)^4)-44100*L635)/(1.84*29.3*T635+8*0.95*5.67E-8*(BS635+273)^3))</f>
        <v>0</v>
      </c>
      <c r="Y635">
        <f>($C$7*BT635+$D$7*BU635+$E$7*X635)</f>
        <v>0</v>
      </c>
      <c r="Z635">
        <f>0.61365*exp(17.502*Y635/(240.97+Y635))</f>
        <v>0</v>
      </c>
      <c r="AA635">
        <f>(AB635/AC635*100)</f>
        <v>0</v>
      </c>
      <c r="AB635">
        <f>BL635*(BQ635+BR635)/1000</f>
        <v>0</v>
      </c>
      <c r="AC635">
        <f>0.61365*exp(17.502*BS635/(240.97+BS635))</f>
        <v>0</v>
      </c>
      <c r="AD635">
        <f>(Z635-BL635*(BQ635+BR635)/1000)</f>
        <v>0</v>
      </c>
      <c r="AE635">
        <f>(-L635*44100)</f>
        <v>0</v>
      </c>
      <c r="AF635">
        <f>2*29.3*T635*0.92*(BS635-Y635)</f>
        <v>0</v>
      </c>
      <c r="AG635">
        <f>2*0.95*5.67E-8*(((BS635+$B$7)+273)^4-(Y635+273)^4)</f>
        <v>0</v>
      </c>
      <c r="AH635">
        <f>W635+AG635+AE635+AF635</f>
        <v>0</v>
      </c>
      <c r="AI635">
        <f>BP635*AW635*(BK635-BJ635*(1000-AW635*BM635)/(1000-AW635*BL635))/(100*BD635)</f>
        <v>0</v>
      </c>
      <c r="AJ635">
        <f>1000*BP635*AW635*(BL635-BM635)/(100*BD635*(1000-AW635*BL635))</f>
        <v>0</v>
      </c>
      <c r="AK635">
        <f>(AL635 - AM635 - BQ635*1E3/(8.314*(BS635+273.15)) * AO635/BP635 * AN635) * BP635/(100*BD635) * (1000 - BM635)/1000</f>
        <v>0</v>
      </c>
      <c r="AL635">
        <v>266.8161740182335</v>
      </c>
      <c r="AM635">
        <v>247.7514606060606</v>
      </c>
      <c r="AN635">
        <v>2.428826673916201</v>
      </c>
      <c r="AO635">
        <v>66.77297276244596</v>
      </c>
      <c r="AP635">
        <f>(AR635 - AQ635 + BQ635*1E3/(8.314*(BS635+273.15)) * AT635/BP635 * AS635) * BP635/(100*BD635) * 1000/(1000 - AR635)</f>
        <v>0</v>
      </c>
      <c r="AQ635">
        <v>10.16702490692841</v>
      </c>
      <c r="AR635">
        <v>16.91808303030303</v>
      </c>
      <c r="AS635">
        <v>-5.888054520537808E-05</v>
      </c>
      <c r="AT635">
        <v>79.96077634559281</v>
      </c>
      <c r="AU635">
        <v>0</v>
      </c>
      <c r="AV635">
        <v>0</v>
      </c>
      <c r="AW635">
        <f>IF(AU635*$H$13&gt;=AY635,1.0,(AY635/(AY635-AU635*$H$13)))</f>
        <v>0</v>
      </c>
      <c r="AX635">
        <f>(AW635-1)*100</f>
        <v>0</v>
      </c>
      <c r="AY635">
        <f>MAX(0,($B$13+$C$13*BX635)/(1+$D$13*BX635)*BQ635/(BS635+273)*$E$13)</f>
        <v>0</v>
      </c>
      <c r="AZ635">
        <f>$B$11*BY635+$C$11*BZ635+$F$11*CK635*(1-CN635)</f>
        <v>0</v>
      </c>
      <c r="BA635">
        <f>AZ635*BB635</f>
        <v>0</v>
      </c>
      <c r="BB635">
        <f>($B$11*$D$9+$C$11*$D$9+$F$11*((CX635+CP635)/MAX(CX635+CP635+CY635, 0.1)*$I$9+CY635/MAX(CX635+CP635+CY635, 0.1)*$J$9))/($B$11+$C$11+$F$11)</f>
        <v>0</v>
      </c>
      <c r="BC635">
        <f>($B$11*$K$9+$C$11*$K$9+$F$11*((CX635+CP635)/MAX(CX635+CP635+CY635, 0.1)*$P$9+CY635/MAX(CX635+CP635+CY635, 0.1)*$Q$9))/($B$11+$C$11+$F$11)</f>
        <v>0</v>
      </c>
      <c r="BD635">
        <v>6</v>
      </c>
      <c r="BE635">
        <v>0.5</v>
      </c>
      <c r="BF635" t="s">
        <v>361</v>
      </c>
      <c r="BG635">
        <v>2</v>
      </c>
      <c r="BH635" t="b">
        <v>1</v>
      </c>
      <c r="BI635">
        <v>1728496756.760714</v>
      </c>
      <c r="BJ635">
        <v>226.1922142857142</v>
      </c>
      <c r="BK635">
        <v>250.4020357142857</v>
      </c>
      <c r="BL635">
        <v>16.92157857142857</v>
      </c>
      <c r="BM635">
        <v>10.16011428571429</v>
      </c>
      <c r="BN635">
        <v>230.6230714285714</v>
      </c>
      <c r="BO635">
        <v>17.01157857142857</v>
      </c>
      <c r="BP635">
        <v>600.0023571428571</v>
      </c>
      <c r="BQ635">
        <v>97.54406785714284</v>
      </c>
      <c r="BR635">
        <v>0.1000364535714286</v>
      </c>
      <c r="BS635">
        <v>25.58588571428571</v>
      </c>
      <c r="BT635">
        <v>25.06282857142857</v>
      </c>
      <c r="BU635">
        <v>999.9000000000002</v>
      </c>
      <c r="BV635">
        <v>0</v>
      </c>
      <c r="BW635">
        <v>0</v>
      </c>
      <c r="BX635">
        <v>9991.228928571431</v>
      </c>
      <c r="BY635">
        <v>0</v>
      </c>
      <c r="BZ635">
        <v>329.4325714285715</v>
      </c>
      <c r="CA635">
        <v>-24.20975714285714</v>
      </c>
      <c r="CB635">
        <v>230.0856785714286</v>
      </c>
      <c r="CC635">
        <v>252.97225</v>
      </c>
      <c r="CD635">
        <v>6.761461785714286</v>
      </c>
      <c r="CE635">
        <v>250.4020357142857</v>
      </c>
      <c r="CF635">
        <v>10.16011428571429</v>
      </c>
      <c r="CG635">
        <v>1.650599285714285</v>
      </c>
      <c r="CH635">
        <v>0.9910585714285715</v>
      </c>
      <c r="CI635">
        <v>14.43948214285714</v>
      </c>
      <c r="CJ635">
        <v>6.785584999999999</v>
      </c>
      <c r="CK635">
        <v>1599.973214285714</v>
      </c>
      <c r="CL635">
        <v>0.6919975357142857</v>
      </c>
      <c r="CM635">
        <v>0.3080024642857143</v>
      </c>
      <c r="CN635">
        <v>0</v>
      </c>
      <c r="CO635">
        <v>2.200139285714285</v>
      </c>
      <c r="CP635">
        <v>0</v>
      </c>
      <c r="CQ635">
        <v>13539.09642857143</v>
      </c>
      <c r="CR635">
        <v>13789.95</v>
      </c>
      <c r="CS635">
        <v>37.937</v>
      </c>
      <c r="CT635">
        <v>39.25</v>
      </c>
      <c r="CU635">
        <v>38.5</v>
      </c>
      <c r="CV635">
        <v>37.625</v>
      </c>
      <c r="CW635">
        <v>37.3165</v>
      </c>
      <c r="CX635">
        <v>1107.177857142857</v>
      </c>
      <c r="CY635">
        <v>492.7953571428571</v>
      </c>
      <c r="CZ635">
        <v>0</v>
      </c>
      <c r="DA635">
        <v>1728496821.4</v>
      </c>
      <c r="DB635">
        <v>0</v>
      </c>
      <c r="DC635">
        <v>1728490956.5</v>
      </c>
      <c r="DD635" t="s">
        <v>362</v>
      </c>
      <c r="DE635">
        <v>1728490952.5</v>
      </c>
      <c r="DF635">
        <v>1728490956.5</v>
      </c>
      <c r="DG635">
        <v>1</v>
      </c>
      <c r="DH635">
        <v>-0.065</v>
      </c>
      <c r="DI635">
        <v>-0.008</v>
      </c>
      <c r="DJ635">
        <v>-3.246</v>
      </c>
      <c r="DK635">
        <v>-0.091</v>
      </c>
      <c r="DL635">
        <v>52</v>
      </c>
      <c r="DM635">
        <v>15</v>
      </c>
      <c r="DN635">
        <v>0.25</v>
      </c>
      <c r="DO635">
        <v>0.13</v>
      </c>
      <c r="DP635">
        <v>-23.692505</v>
      </c>
      <c r="DQ635">
        <v>-9.319145966228879</v>
      </c>
      <c r="DR635">
        <v>0.9004157411857038</v>
      </c>
      <c r="DS635">
        <v>0</v>
      </c>
      <c r="DT635">
        <v>6.765182</v>
      </c>
      <c r="DU635">
        <v>-0.06499159474672161</v>
      </c>
      <c r="DV635">
        <v>0.006669852397167493</v>
      </c>
      <c r="DW635">
        <v>1</v>
      </c>
      <c r="DX635">
        <v>1</v>
      </c>
      <c r="DY635">
        <v>2</v>
      </c>
      <c r="DZ635" t="s">
        <v>363</v>
      </c>
      <c r="EA635">
        <v>3.22783</v>
      </c>
      <c r="EB635">
        <v>2.70424</v>
      </c>
      <c r="EC635">
        <v>0.06635190000000001</v>
      </c>
      <c r="ED635">
        <v>0.0712638</v>
      </c>
      <c r="EE635">
        <v>0.0868529</v>
      </c>
      <c r="EF635">
        <v>0.059524</v>
      </c>
      <c r="EG635">
        <v>30542.4</v>
      </c>
      <c r="EH635">
        <v>29561.8</v>
      </c>
      <c r="EI635">
        <v>31342.6</v>
      </c>
      <c r="EJ635">
        <v>30191</v>
      </c>
      <c r="EK635">
        <v>38336.4</v>
      </c>
      <c r="EL635">
        <v>37552.1</v>
      </c>
      <c r="EM635">
        <v>43926.7</v>
      </c>
      <c r="EN635">
        <v>42160</v>
      </c>
      <c r="EO635">
        <v>2.11495</v>
      </c>
      <c r="EP635">
        <v>1.79482</v>
      </c>
      <c r="EQ635">
        <v>0.00359491</v>
      </c>
      <c r="ER635">
        <v>0</v>
      </c>
      <c r="ES635">
        <v>24.9982</v>
      </c>
      <c r="ET635">
        <v>999.9</v>
      </c>
      <c r="EU635">
        <v>69.3</v>
      </c>
      <c r="EV635">
        <v>28.2</v>
      </c>
      <c r="EW635">
        <v>27.2783</v>
      </c>
      <c r="EX635">
        <v>61.0601</v>
      </c>
      <c r="EY635">
        <v>24.4832</v>
      </c>
      <c r="EZ635">
        <v>1</v>
      </c>
      <c r="FA635">
        <v>0.152767</v>
      </c>
      <c r="FB635">
        <v>3.32555</v>
      </c>
      <c r="FC635">
        <v>20.1663</v>
      </c>
      <c r="FD635">
        <v>5.2137</v>
      </c>
      <c r="FE635">
        <v>11.998</v>
      </c>
      <c r="FF635">
        <v>4.9632</v>
      </c>
      <c r="FG635">
        <v>3.29545</v>
      </c>
      <c r="FH635">
        <v>9999</v>
      </c>
      <c r="FI635">
        <v>9999</v>
      </c>
      <c r="FJ635">
        <v>9999</v>
      </c>
      <c r="FK635">
        <v>149.6</v>
      </c>
      <c r="FL635">
        <v>4.97093</v>
      </c>
      <c r="FM635">
        <v>1.86777</v>
      </c>
      <c r="FN635">
        <v>1.85924</v>
      </c>
      <c r="FO635">
        <v>1.86528</v>
      </c>
      <c r="FP635">
        <v>1.86315</v>
      </c>
      <c r="FQ635">
        <v>1.86449</v>
      </c>
      <c r="FR635">
        <v>1.86004</v>
      </c>
      <c r="FS635">
        <v>1.86417</v>
      </c>
      <c r="FT635">
        <v>0</v>
      </c>
      <c r="FU635">
        <v>0</v>
      </c>
      <c r="FV635">
        <v>0</v>
      </c>
      <c r="FW635">
        <v>0</v>
      </c>
      <c r="FX635" t="s">
        <v>364</v>
      </c>
      <c r="FY635" t="s">
        <v>365</v>
      </c>
      <c r="FZ635" t="s">
        <v>366</v>
      </c>
      <c r="GA635" t="s">
        <v>366</v>
      </c>
      <c r="GB635" t="s">
        <v>366</v>
      </c>
      <c r="GC635" t="s">
        <v>366</v>
      </c>
      <c r="GD635">
        <v>0</v>
      </c>
      <c r="GE635">
        <v>100</v>
      </c>
      <c r="GF635">
        <v>100</v>
      </c>
      <c r="GG635">
        <v>-4.558</v>
      </c>
      <c r="GH635">
        <v>-0.09</v>
      </c>
      <c r="GI635">
        <v>-2.868309889394353</v>
      </c>
      <c r="GJ635">
        <v>-0.006773961979547998</v>
      </c>
      <c r="GK635">
        <v>-8.296070481250098E-08</v>
      </c>
      <c r="GL635">
        <v>3.322967193956903E-10</v>
      </c>
      <c r="GM635">
        <v>-0.07871069313407227</v>
      </c>
      <c r="GN635">
        <v>-0.00208336341840114</v>
      </c>
      <c r="GO635">
        <v>8.801746095907445E-05</v>
      </c>
      <c r="GP635">
        <v>-2.677693255255651E-07</v>
      </c>
      <c r="GQ635">
        <v>3</v>
      </c>
      <c r="GR635">
        <v>2052</v>
      </c>
      <c r="GS635">
        <v>2</v>
      </c>
      <c r="GT635">
        <v>18</v>
      </c>
      <c r="GU635">
        <v>96.90000000000001</v>
      </c>
      <c r="GV635">
        <v>96.8</v>
      </c>
      <c r="GW635">
        <v>0.81543</v>
      </c>
      <c r="GX635">
        <v>2.40479</v>
      </c>
      <c r="GY635">
        <v>1.44775</v>
      </c>
      <c r="GZ635">
        <v>2.31812</v>
      </c>
      <c r="HA635">
        <v>1.55151</v>
      </c>
      <c r="HB635">
        <v>2.34009</v>
      </c>
      <c r="HC635">
        <v>35.3596</v>
      </c>
      <c r="HD635">
        <v>14.0445</v>
      </c>
      <c r="HE635">
        <v>18</v>
      </c>
      <c r="HF635">
        <v>611.787</v>
      </c>
      <c r="HG635">
        <v>408.608</v>
      </c>
      <c r="HH635">
        <v>20.9485</v>
      </c>
      <c r="HI635">
        <v>28.8642</v>
      </c>
      <c r="HJ635">
        <v>30.0009</v>
      </c>
      <c r="HK635">
        <v>28.8196</v>
      </c>
      <c r="HL635">
        <v>28.762</v>
      </c>
      <c r="HM635">
        <v>16.3257</v>
      </c>
      <c r="HN635">
        <v>64.9842</v>
      </c>
      <c r="HO635">
        <v>0</v>
      </c>
      <c r="HP635">
        <v>20.8947</v>
      </c>
      <c r="HQ635">
        <v>291.241</v>
      </c>
      <c r="HR635">
        <v>10.1019</v>
      </c>
      <c r="HS635">
        <v>99.4657</v>
      </c>
      <c r="HT635">
        <v>100.74</v>
      </c>
    </row>
    <row r="636" spans="1:228">
      <c r="A636">
        <v>620</v>
      </c>
      <c r="B636">
        <v>1728496770.1</v>
      </c>
      <c r="C636">
        <v>5832.599999904633</v>
      </c>
      <c r="D636" t="s">
        <v>1612</v>
      </c>
      <c r="E636" t="s">
        <v>1613</v>
      </c>
      <c r="F636">
        <v>5</v>
      </c>
      <c r="G636" t="s">
        <v>357</v>
      </c>
      <c r="H636" t="s">
        <v>1090</v>
      </c>
      <c r="I636" t="s">
        <v>359</v>
      </c>
      <c r="J636" t="s">
        <v>1569</v>
      </c>
      <c r="K636">
        <v>1728496762.332142</v>
      </c>
      <c r="L636">
        <f>(M636)/1000</f>
        <v>0</v>
      </c>
      <c r="M636">
        <f>IF(BH636, AP636, AJ636)</f>
        <v>0</v>
      </c>
      <c r="N636">
        <f>IF(BH636, AK636, AI636)</f>
        <v>0</v>
      </c>
      <c r="O636">
        <f>BJ636 - IF(AW636&gt;1, N636*BD636*100.0/(AY636), 0)</f>
        <v>0</v>
      </c>
      <c r="P636">
        <f>((V636-L636/2)*O636-N636)/(V636+L636/2)</f>
        <v>0</v>
      </c>
      <c r="Q636">
        <f>P636*(BQ636+BR636)/1000.0</f>
        <v>0</v>
      </c>
      <c r="R636">
        <f>(BJ636 - IF(AW636&gt;1, N636*BD636*100.0/(AY636), 0))*(BQ636+BR636)/1000.0</f>
        <v>0</v>
      </c>
      <c r="S636">
        <f>2.0/((1/U636-1/T636)+SIGN(U636)*SQRT((1/U636-1/T636)*(1/U636-1/T636) + 4*BE636/((BE636+1)*(BE636+1))*(2*1/U636*1/T636-1/T636*1/T636)))</f>
        <v>0</v>
      </c>
      <c r="T636">
        <f>IF(LEFT(BF636,1)&lt;&gt;"0",IF(LEFT(BF636,1)="1",3.0,BG636),$D$5+$E$5*(BX636*BQ636/($K$5*1000))+$F$5*(BX636*BQ636/($K$5*1000))*MAX(MIN(BD636,$J$5),$I$5)*MAX(MIN(BD636,$J$5),$I$5)+$G$5*MAX(MIN(BD636,$J$5),$I$5)*(BX636*BQ636/($K$5*1000))+$H$5*(BX636*BQ636/($K$5*1000))*(BX636*BQ636/($K$5*1000)))</f>
        <v>0</v>
      </c>
      <c r="U636">
        <f>L636*(1000-(1000*0.61365*exp(17.502*Y636/(240.97+Y636))/(BQ636+BR636)+BL636)/2)/(1000*0.61365*exp(17.502*Y636/(240.97+Y636))/(BQ636+BR636)-BL636)</f>
        <v>0</v>
      </c>
      <c r="V636">
        <f>1/((BE636+1)/(S636/1.6)+1/(T636/1.37)) + BE636/((BE636+1)/(S636/1.6) + BE636/(T636/1.37))</f>
        <v>0</v>
      </c>
      <c r="W636">
        <f>(AZ636*BC636)</f>
        <v>0</v>
      </c>
      <c r="X636">
        <f>(BS636+(W636+2*0.95*5.67E-8*(((BS636+$B$7)+273)^4-(BS636+273)^4)-44100*L636)/(1.84*29.3*T636+8*0.95*5.67E-8*(BS636+273)^3))</f>
        <v>0</v>
      </c>
      <c r="Y636">
        <f>($C$7*BT636+$D$7*BU636+$E$7*X636)</f>
        <v>0</v>
      </c>
      <c r="Z636">
        <f>0.61365*exp(17.502*Y636/(240.97+Y636))</f>
        <v>0</v>
      </c>
      <c r="AA636">
        <f>(AB636/AC636*100)</f>
        <v>0</v>
      </c>
      <c r="AB636">
        <f>BL636*(BQ636+BR636)/1000</f>
        <v>0</v>
      </c>
      <c r="AC636">
        <f>0.61365*exp(17.502*BS636/(240.97+BS636))</f>
        <v>0</v>
      </c>
      <c r="AD636">
        <f>(Z636-BL636*(BQ636+BR636)/1000)</f>
        <v>0</v>
      </c>
      <c r="AE636">
        <f>(-L636*44100)</f>
        <v>0</v>
      </c>
      <c r="AF636">
        <f>2*29.3*T636*0.92*(BS636-Y636)</f>
        <v>0</v>
      </c>
      <c r="AG636">
        <f>2*0.95*5.67E-8*(((BS636+$B$7)+273)^4-(Y636+273)^4)</f>
        <v>0</v>
      </c>
      <c r="AH636">
        <f>W636+AG636+AE636+AF636</f>
        <v>0</v>
      </c>
      <c r="AI636">
        <f>BP636*AW636*(BK636-BJ636*(1000-AW636*BM636)/(1000-AW636*BL636))/(100*BD636)</f>
        <v>0</v>
      </c>
      <c r="AJ636">
        <f>1000*BP636*AW636*(BL636-BM636)/(100*BD636*(1000-AW636*BL636))</f>
        <v>0</v>
      </c>
      <c r="AK636">
        <f>(AL636 - AM636 - BQ636*1E3/(8.314*(BS636+273.15)) * AO636/BP636 * AN636) * BP636/(100*BD636) * (1000 - BM636)/1000</f>
        <v>0</v>
      </c>
      <c r="AL636">
        <v>280.8055815230291</v>
      </c>
      <c r="AM636">
        <v>261.0140727272727</v>
      </c>
      <c r="AN636">
        <v>2.406614754972427</v>
      </c>
      <c r="AO636">
        <v>66.77297276244596</v>
      </c>
      <c r="AP636">
        <f>(AR636 - AQ636 + BQ636*1E3/(8.314*(BS636+273.15)) * AT636/BP636 * AS636) * BP636/(100*BD636) * 1000/(1000 - AR636)</f>
        <v>0</v>
      </c>
      <c r="AQ636">
        <v>10.17504237788479</v>
      </c>
      <c r="AR636">
        <v>16.91600242424243</v>
      </c>
      <c r="AS636">
        <v>6.649565432756928E-05</v>
      </c>
      <c r="AT636">
        <v>79.96077634559281</v>
      </c>
      <c r="AU636">
        <v>0</v>
      </c>
      <c r="AV636">
        <v>0</v>
      </c>
      <c r="AW636">
        <f>IF(AU636*$H$13&gt;=AY636,1.0,(AY636/(AY636-AU636*$H$13)))</f>
        <v>0</v>
      </c>
      <c r="AX636">
        <f>(AW636-1)*100</f>
        <v>0</v>
      </c>
      <c r="AY636">
        <f>MAX(0,($B$13+$C$13*BX636)/(1+$D$13*BX636)*BQ636/(BS636+273)*$E$13)</f>
        <v>0</v>
      </c>
      <c r="AZ636">
        <f>$B$11*BY636+$C$11*BZ636+$F$11*CK636*(1-CN636)</f>
        <v>0</v>
      </c>
      <c r="BA636">
        <f>AZ636*BB636</f>
        <v>0</v>
      </c>
      <c r="BB636">
        <f>($B$11*$D$9+$C$11*$D$9+$F$11*((CX636+CP636)/MAX(CX636+CP636+CY636, 0.1)*$I$9+CY636/MAX(CX636+CP636+CY636, 0.1)*$J$9))/($B$11+$C$11+$F$11)</f>
        <v>0</v>
      </c>
      <c r="BC636">
        <f>($B$11*$K$9+$C$11*$K$9+$F$11*((CX636+CP636)/MAX(CX636+CP636+CY636, 0.1)*$P$9+CY636/MAX(CX636+CP636+CY636, 0.1)*$Q$9))/($B$11+$C$11+$F$11)</f>
        <v>0</v>
      </c>
      <c r="BD636">
        <v>6</v>
      </c>
      <c r="BE636">
        <v>0.5</v>
      </c>
      <c r="BF636" t="s">
        <v>361</v>
      </c>
      <c r="BG636">
        <v>2</v>
      </c>
      <c r="BH636" t="b">
        <v>1</v>
      </c>
      <c r="BI636">
        <v>1728496762.332142</v>
      </c>
      <c r="BJ636">
        <v>239.3603214285715</v>
      </c>
      <c r="BK636">
        <v>264.4313214285714</v>
      </c>
      <c r="BL636">
        <v>16.9202</v>
      </c>
      <c r="BM636">
        <v>10.16791428571429</v>
      </c>
      <c r="BN636">
        <v>243.8807142857143</v>
      </c>
      <c r="BO636">
        <v>17.0102</v>
      </c>
      <c r="BP636">
        <v>599.9918571428572</v>
      </c>
      <c r="BQ636">
        <v>97.54367142857141</v>
      </c>
      <c r="BR636">
        <v>0.09993664285714285</v>
      </c>
      <c r="BS636">
        <v>25.57089642857142</v>
      </c>
      <c r="BT636">
        <v>25.06021428571429</v>
      </c>
      <c r="BU636">
        <v>999.9000000000002</v>
      </c>
      <c r="BV636">
        <v>0</v>
      </c>
      <c r="BW636">
        <v>0</v>
      </c>
      <c r="BX636">
        <v>9998.546785714285</v>
      </c>
      <c r="BY636">
        <v>0</v>
      </c>
      <c r="BZ636">
        <v>326.8488571428571</v>
      </c>
      <c r="CA636">
        <v>-25.07108571428572</v>
      </c>
      <c r="CB636">
        <v>243.4800357142857</v>
      </c>
      <c r="CC636">
        <v>267.14775</v>
      </c>
      <c r="CD636">
        <v>6.752295357142858</v>
      </c>
      <c r="CE636">
        <v>264.4313214285714</v>
      </c>
      <c r="CF636">
        <v>10.16791428571429</v>
      </c>
      <c r="CG636">
        <v>1.650459285714285</v>
      </c>
      <c r="CH636">
        <v>0.9918155000000001</v>
      </c>
      <c r="CI636">
        <v>14.438175</v>
      </c>
      <c r="CJ636">
        <v>6.796697500000001</v>
      </c>
      <c r="CK636">
        <v>1599.9675</v>
      </c>
      <c r="CL636">
        <v>0.6919954642857141</v>
      </c>
      <c r="CM636">
        <v>0.3080045357142857</v>
      </c>
      <c r="CN636">
        <v>0</v>
      </c>
      <c r="CO636">
        <v>2.128414285714286</v>
      </c>
      <c r="CP636">
        <v>0</v>
      </c>
      <c r="CQ636">
        <v>13491.70357142857</v>
      </c>
      <c r="CR636">
        <v>13789.90357142857</v>
      </c>
      <c r="CS636">
        <v>37.937</v>
      </c>
      <c r="CT636">
        <v>39.25</v>
      </c>
      <c r="CU636">
        <v>38.5</v>
      </c>
      <c r="CV636">
        <v>37.63828571428571</v>
      </c>
      <c r="CW636">
        <v>37.3165</v>
      </c>
      <c r="CX636">
        <v>1107.169642857143</v>
      </c>
      <c r="CY636">
        <v>492.7978571428571</v>
      </c>
      <c r="CZ636">
        <v>0</v>
      </c>
      <c r="DA636">
        <v>1728496826.8</v>
      </c>
      <c r="DB636">
        <v>0</v>
      </c>
      <c r="DC636">
        <v>1728490956.5</v>
      </c>
      <c r="DD636" t="s">
        <v>362</v>
      </c>
      <c r="DE636">
        <v>1728490952.5</v>
      </c>
      <c r="DF636">
        <v>1728490956.5</v>
      </c>
      <c r="DG636">
        <v>1</v>
      </c>
      <c r="DH636">
        <v>-0.065</v>
      </c>
      <c r="DI636">
        <v>-0.008</v>
      </c>
      <c r="DJ636">
        <v>-3.246</v>
      </c>
      <c r="DK636">
        <v>-0.091</v>
      </c>
      <c r="DL636">
        <v>52</v>
      </c>
      <c r="DM636">
        <v>15</v>
      </c>
      <c r="DN636">
        <v>0.25</v>
      </c>
      <c r="DO636">
        <v>0.13</v>
      </c>
      <c r="DP636">
        <v>-24.48272682926829</v>
      </c>
      <c r="DQ636">
        <v>-9.408867595818858</v>
      </c>
      <c r="DR636">
        <v>0.929093031132891</v>
      </c>
      <c r="DS636">
        <v>0</v>
      </c>
      <c r="DT636">
        <v>6.757879756097561</v>
      </c>
      <c r="DU636">
        <v>-0.09422153310105597</v>
      </c>
      <c r="DV636">
        <v>0.009617484963007869</v>
      </c>
      <c r="DW636">
        <v>1</v>
      </c>
      <c r="DX636">
        <v>1</v>
      </c>
      <c r="DY636">
        <v>2</v>
      </c>
      <c r="DZ636" t="s">
        <v>363</v>
      </c>
      <c r="EA636">
        <v>3.22781</v>
      </c>
      <c r="EB636">
        <v>2.70459</v>
      </c>
      <c r="EC636">
        <v>0.0693148</v>
      </c>
      <c r="ED636">
        <v>0.0743061</v>
      </c>
      <c r="EE636">
        <v>0.08684269999999999</v>
      </c>
      <c r="EF636">
        <v>0.0595592</v>
      </c>
      <c r="EG636">
        <v>30444.3</v>
      </c>
      <c r="EH636">
        <v>29464.1</v>
      </c>
      <c r="EI636">
        <v>31341.5</v>
      </c>
      <c r="EJ636">
        <v>30190.3</v>
      </c>
      <c r="EK636">
        <v>38335.8</v>
      </c>
      <c r="EL636">
        <v>37549.7</v>
      </c>
      <c r="EM636">
        <v>43925.3</v>
      </c>
      <c r="EN636">
        <v>42158.9</v>
      </c>
      <c r="EO636">
        <v>2.11468</v>
      </c>
      <c r="EP636">
        <v>1.79415</v>
      </c>
      <c r="EQ636">
        <v>0.00401214</v>
      </c>
      <c r="ER636">
        <v>0</v>
      </c>
      <c r="ES636">
        <v>24.9982</v>
      </c>
      <c r="ET636">
        <v>999.9</v>
      </c>
      <c r="EU636">
        <v>69.3</v>
      </c>
      <c r="EV636">
        <v>28.2</v>
      </c>
      <c r="EW636">
        <v>27.2774</v>
      </c>
      <c r="EX636">
        <v>61.3301</v>
      </c>
      <c r="EY636">
        <v>24.7316</v>
      </c>
      <c r="EZ636">
        <v>1</v>
      </c>
      <c r="FA636">
        <v>0.153646</v>
      </c>
      <c r="FB636">
        <v>3.37528</v>
      </c>
      <c r="FC636">
        <v>20.1655</v>
      </c>
      <c r="FD636">
        <v>5.21534</v>
      </c>
      <c r="FE636">
        <v>11.998</v>
      </c>
      <c r="FF636">
        <v>4.96375</v>
      </c>
      <c r="FG636">
        <v>3.29565</v>
      </c>
      <c r="FH636">
        <v>9999</v>
      </c>
      <c r="FI636">
        <v>9999</v>
      </c>
      <c r="FJ636">
        <v>9999</v>
      </c>
      <c r="FK636">
        <v>149.6</v>
      </c>
      <c r="FL636">
        <v>4.97093</v>
      </c>
      <c r="FM636">
        <v>1.86778</v>
      </c>
      <c r="FN636">
        <v>1.85922</v>
      </c>
      <c r="FO636">
        <v>1.86529</v>
      </c>
      <c r="FP636">
        <v>1.86312</v>
      </c>
      <c r="FQ636">
        <v>1.86451</v>
      </c>
      <c r="FR636">
        <v>1.86005</v>
      </c>
      <c r="FS636">
        <v>1.86417</v>
      </c>
      <c r="FT636">
        <v>0</v>
      </c>
      <c r="FU636">
        <v>0</v>
      </c>
      <c r="FV636">
        <v>0</v>
      </c>
      <c r="FW636">
        <v>0</v>
      </c>
      <c r="FX636" t="s">
        <v>364</v>
      </c>
      <c r="FY636" t="s">
        <v>365</v>
      </c>
      <c r="FZ636" t="s">
        <v>366</v>
      </c>
      <c r="GA636" t="s">
        <v>366</v>
      </c>
      <c r="GB636" t="s">
        <v>366</v>
      </c>
      <c r="GC636" t="s">
        <v>366</v>
      </c>
      <c r="GD636">
        <v>0</v>
      </c>
      <c r="GE636">
        <v>100</v>
      </c>
      <c r="GF636">
        <v>100</v>
      </c>
      <c r="GG636">
        <v>-4.646</v>
      </c>
      <c r="GH636">
        <v>-0.09</v>
      </c>
      <c r="GI636">
        <v>-2.868309889394353</v>
      </c>
      <c r="GJ636">
        <v>-0.006773961979547998</v>
      </c>
      <c r="GK636">
        <v>-8.296070481250098E-08</v>
      </c>
      <c r="GL636">
        <v>3.322967193956903E-10</v>
      </c>
      <c r="GM636">
        <v>-0.07871069313407227</v>
      </c>
      <c r="GN636">
        <v>-0.00208336341840114</v>
      </c>
      <c r="GO636">
        <v>8.801746095907445E-05</v>
      </c>
      <c r="GP636">
        <v>-2.677693255255651E-07</v>
      </c>
      <c r="GQ636">
        <v>3</v>
      </c>
      <c r="GR636">
        <v>2052</v>
      </c>
      <c r="GS636">
        <v>2</v>
      </c>
      <c r="GT636">
        <v>18</v>
      </c>
      <c r="GU636">
        <v>97</v>
      </c>
      <c r="GV636">
        <v>96.90000000000001</v>
      </c>
      <c r="GW636">
        <v>0.845947</v>
      </c>
      <c r="GX636">
        <v>2.41943</v>
      </c>
      <c r="GY636">
        <v>1.44775</v>
      </c>
      <c r="GZ636">
        <v>2.31812</v>
      </c>
      <c r="HA636">
        <v>1.55151</v>
      </c>
      <c r="HB636">
        <v>2.36206</v>
      </c>
      <c r="HC636">
        <v>35.3827</v>
      </c>
      <c r="HD636">
        <v>14.0357</v>
      </c>
      <c r="HE636">
        <v>18</v>
      </c>
      <c r="HF636">
        <v>611.686</v>
      </c>
      <c r="HG636">
        <v>408.289</v>
      </c>
      <c r="HH636">
        <v>20.8834</v>
      </c>
      <c r="HI636">
        <v>28.8752</v>
      </c>
      <c r="HJ636">
        <v>30.0008</v>
      </c>
      <c r="HK636">
        <v>28.8292</v>
      </c>
      <c r="HL636">
        <v>28.7717</v>
      </c>
      <c r="HM636">
        <v>16.9693</v>
      </c>
      <c r="HN636">
        <v>64.9842</v>
      </c>
      <c r="HO636">
        <v>0</v>
      </c>
      <c r="HP636">
        <v>20.8334</v>
      </c>
      <c r="HQ636">
        <v>301.264</v>
      </c>
      <c r="HR636">
        <v>10.0861</v>
      </c>
      <c r="HS636">
        <v>99.46250000000001</v>
      </c>
      <c r="HT636">
        <v>100.738</v>
      </c>
    </row>
    <row r="637" spans="1:228">
      <c r="A637">
        <v>621</v>
      </c>
      <c r="B637">
        <v>1728496774.6</v>
      </c>
      <c r="C637">
        <v>5837.099999904633</v>
      </c>
      <c r="D637" t="s">
        <v>1614</v>
      </c>
      <c r="E637" t="s">
        <v>1615</v>
      </c>
      <c r="F637">
        <v>5</v>
      </c>
      <c r="G637" t="s">
        <v>357</v>
      </c>
      <c r="H637" t="s">
        <v>1090</v>
      </c>
      <c r="I637" t="s">
        <v>359</v>
      </c>
      <c r="J637" t="s">
        <v>1569</v>
      </c>
      <c r="K637">
        <v>1728496766.778571</v>
      </c>
      <c r="L637">
        <f>(M637)/1000</f>
        <v>0</v>
      </c>
      <c r="M637">
        <f>IF(BH637, AP637, AJ637)</f>
        <v>0</v>
      </c>
      <c r="N637">
        <f>IF(BH637, AK637, AI637)</f>
        <v>0</v>
      </c>
      <c r="O637">
        <f>BJ637 - IF(AW637&gt;1, N637*BD637*100.0/(AY637), 0)</f>
        <v>0</v>
      </c>
      <c r="P637">
        <f>((V637-L637/2)*O637-N637)/(V637+L637/2)</f>
        <v>0</v>
      </c>
      <c r="Q637">
        <f>P637*(BQ637+BR637)/1000.0</f>
        <v>0</v>
      </c>
      <c r="R637">
        <f>(BJ637 - IF(AW637&gt;1, N637*BD637*100.0/(AY637), 0))*(BQ637+BR637)/1000.0</f>
        <v>0</v>
      </c>
      <c r="S637">
        <f>2.0/((1/U637-1/T637)+SIGN(U637)*SQRT((1/U637-1/T637)*(1/U637-1/T637) + 4*BE637/((BE637+1)*(BE637+1))*(2*1/U637*1/T637-1/T637*1/T637)))</f>
        <v>0</v>
      </c>
      <c r="T637">
        <f>IF(LEFT(BF637,1)&lt;&gt;"0",IF(LEFT(BF637,1)="1",3.0,BG637),$D$5+$E$5*(BX637*BQ637/($K$5*1000))+$F$5*(BX637*BQ637/($K$5*1000))*MAX(MIN(BD637,$J$5),$I$5)*MAX(MIN(BD637,$J$5),$I$5)+$G$5*MAX(MIN(BD637,$J$5),$I$5)*(BX637*BQ637/($K$5*1000))+$H$5*(BX637*BQ637/($K$5*1000))*(BX637*BQ637/($K$5*1000)))</f>
        <v>0</v>
      </c>
      <c r="U637">
        <f>L637*(1000-(1000*0.61365*exp(17.502*Y637/(240.97+Y637))/(BQ637+BR637)+BL637)/2)/(1000*0.61365*exp(17.502*Y637/(240.97+Y637))/(BQ637+BR637)-BL637)</f>
        <v>0</v>
      </c>
      <c r="V637">
        <f>1/((BE637+1)/(S637/1.6)+1/(T637/1.37)) + BE637/((BE637+1)/(S637/1.6) + BE637/(T637/1.37))</f>
        <v>0</v>
      </c>
      <c r="W637">
        <f>(AZ637*BC637)</f>
        <v>0</v>
      </c>
      <c r="X637">
        <f>(BS637+(W637+2*0.95*5.67E-8*(((BS637+$B$7)+273)^4-(BS637+273)^4)-44100*L637)/(1.84*29.3*T637+8*0.95*5.67E-8*(BS637+273)^3))</f>
        <v>0</v>
      </c>
      <c r="Y637">
        <f>($C$7*BT637+$D$7*BU637+$E$7*X637)</f>
        <v>0</v>
      </c>
      <c r="Z637">
        <f>0.61365*exp(17.502*Y637/(240.97+Y637))</f>
        <v>0</v>
      </c>
      <c r="AA637">
        <f>(AB637/AC637*100)</f>
        <v>0</v>
      </c>
      <c r="AB637">
        <f>BL637*(BQ637+BR637)/1000</f>
        <v>0</v>
      </c>
      <c r="AC637">
        <f>0.61365*exp(17.502*BS637/(240.97+BS637))</f>
        <v>0</v>
      </c>
      <c r="AD637">
        <f>(Z637-BL637*(BQ637+BR637)/1000)</f>
        <v>0</v>
      </c>
      <c r="AE637">
        <f>(-L637*44100)</f>
        <v>0</v>
      </c>
      <c r="AF637">
        <f>2*29.3*T637*0.92*(BS637-Y637)</f>
        <v>0</v>
      </c>
      <c r="AG637">
        <f>2*0.95*5.67E-8*(((BS637+$B$7)+273)^4-(Y637+273)^4)</f>
        <v>0</v>
      </c>
      <c r="AH637">
        <f>W637+AG637+AE637+AF637</f>
        <v>0</v>
      </c>
      <c r="AI637">
        <f>BP637*AW637*(BK637-BJ637*(1000-AW637*BM637)/(1000-AW637*BL637))/(100*BD637)</f>
        <v>0</v>
      </c>
      <c r="AJ637">
        <f>1000*BP637*AW637*(BL637-BM637)/(100*BD637*(1000-AW637*BL637))</f>
        <v>0</v>
      </c>
      <c r="AK637">
        <f>(AL637 - AM637 - BQ637*1E3/(8.314*(BS637+273.15)) * AO637/BP637 * AN637) * BP637/(100*BD637) * (1000 - BM637)/1000</f>
        <v>0</v>
      </c>
      <c r="AL637">
        <v>292.3077772832156</v>
      </c>
      <c r="AM637">
        <v>271.8745212121212</v>
      </c>
      <c r="AN637">
        <v>2.408867205130921</v>
      </c>
      <c r="AO637">
        <v>66.77297276244596</v>
      </c>
      <c r="AP637">
        <f>(AR637 - AQ637 + BQ637*1E3/(8.314*(BS637+273.15)) * AT637/BP637 * AS637) * BP637/(100*BD637) * 1000/(1000 - AR637)</f>
        <v>0</v>
      </c>
      <c r="AQ637">
        <v>10.18038157937945</v>
      </c>
      <c r="AR637">
        <v>16.91050363636364</v>
      </c>
      <c r="AS637">
        <v>-0.0001284666291773626</v>
      </c>
      <c r="AT637">
        <v>79.96077634559281</v>
      </c>
      <c r="AU637">
        <v>0</v>
      </c>
      <c r="AV637">
        <v>0</v>
      </c>
      <c r="AW637">
        <f>IF(AU637*$H$13&gt;=AY637,1.0,(AY637/(AY637-AU637*$H$13)))</f>
        <v>0</v>
      </c>
      <c r="AX637">
        <f>(AW637-1)*100</f>
        <v>0</v>
      </c>
      <c r="AY637">
        <f>MAX(0,($B$13+$C$13*BX637)/(1+$D$13*BX637)*BQ637/(BS637+273)*$E$13)</f>
        <v>0</v>
      </c>
      <c r="AZ637">
        <f>$B$11*BY637+$C$11*BZ637+$F$11*CK637*(1-CN637)</f>
        <v>0</v>
      </c>
      <c r="BA637">
        <f>AZ637*BB637</f>
        <v>0</v>
      </c>
      <c r="BB637">
        <f>($B$11*$D$9+$C$11*$D$9+$F$11*((CX637+CP637)/MAX(CX637+CP637+CY637, 0.1)*$I$9+CY637/MAX(CX637+CP637+CY637, 0.1)*$J$9))/($B$11+$C$11+$F$11)</f>
        <v>0</v>
      </c>
      <c r="BC637">
        <f>($B$11*$K$9+$C$11*$K$9+$F$11*((CX637+CP637)/MAX(CX637+CP637+CY637, 0.1)*$P$9+CY637/MAX(CX637+CP637+CY637, 0.1)*$Q$9))/($B$11+$C$11+$F$11)</f>
        <v>0</v>
      </c>
      <c r="BD637">
        <v>6</v>
      </c>
      <c r="BE637">
        <v>0.5</v>
      </c>
      <c r="BF637" t="s">
        <v>361</v>
      </c>
      <c r="BG637">
        <v>2</v>
      </c>
      <c r="BH637" t="b">
        <v>1</v>
      </c>
      <c r="BI637">
        <v>1728496766.778571</v>
      </c>
      <c r="BJ637">
        <v>249.9060357142857</v>
      </c>
      <c r="BK637">
        <v>275.6495</v>
      </c>
      <c r="BL637">
        <v>16.91663214285714</v>
      </c>
      <c r="BM637">
        <v>10.17328214285714</v>
      </c>
      <c r="BN637">
        <v>254.4981071428572</v>
      </c>
      <c r="BO637">
        <v>17.00663214285715</v>
      </c>
      <c r="BP637">
        <v>599.9831071428571</v>
      </c>
      <c r="BQ637">
        <v>97.54310714285714</v>
      </c>
      <c r="BR637">
        <v>0.09994144642857142</v>
      </c>
      <c r="BS637">
        <v>25.56013571428571</v>
      </c>
      <c r="BT637">
        <v>25.05769642857143</v>
      </c>
      <c r="BU637">
        <v>999.9000000000002</v>
      </c>
      <c r="BV637">
        <v>0</v>
      </c>
      <c r="BW637">
        <v>0</v>
      </c>
      <c r="BX637">
        <v>10002.90107142857</v>
      </c>
      <c r="BY637">
        <v>0</v>
      </c>
      <c r="BZ637">
        <v>319.0474285714286</v>
      </c>
      <c r="CA637">
        <v>-25.74359285714286</v>
      </c>
      <c r="CB637">
        <v>254.2062857142857</v>
      </c>
      <c r="CC637">
        <v>278.4827142857143</v>
      </c>
      <c r="CD637">
        <v>6.743358571428572</v>
      </c>
      <c r="CE637">
        <v>275.6495</v>
      </c>
      <c r="CF637">
        <v>10.17328214285714</v>
      </c>
      <c r="CG637">
        <v>1.650101785714286</v>
      </c>
      <c r="CH637">
        <v>0.9923335714285714</v>
      </c>
      <c r="CI637">
        <v>14.43482857142857</v>
      </c>
      <c r="CJ637">
        <v>6.804299999999999</v>
      </c>
      <c r="CK637">
        <v>1599.969642857143</v>
      </c>
      <c r="CL637">
        <v>0.6919933928571427</v>
      </c>
      <c r="CM637">
        <v>0.3080066071428572</v>
      </c>
      <c r="CN637">
        <v>0</v>
      </c>
      <c r="CO637">
        <v>2.086157142857143</v>
      </c>
      <c r="CP637">
        <v>0</v>
      </c>
      <c r="CQ637">
        <v>13455.67857142857</v>
      </c>
      <c r="CR637">
        <v>13789.90714285714</v>
      </c>
      <c r="CS637">
        <v>37.937</v>
      </c>
      <c r="CT637">
        <v>39.25</v>
      </c>
      <c r="CU637">
        <v>38.5</v>
      </c>
      <c r="CV637">
        <v>37.65157142857142</v>
      </c>
      <c r="CW637">
        <v>37.31875</v>
      </c>
      <c r="CX637">
        <v>1107.167142857143</v>
      </c>
      <c r="CY637">
        <v>492.8025</v>
      </c>
      <c r="CZ637">
        <v>0</v>
      </c>
      <c r="DA637">
        <v>1728496831.6</v>
      </c>
      <c r="DB637">
        <v>0</v>
      </c>
      <c r="DC637">
        <v>1728490956.5</v>
      </c>
      <c r="DD637" t="s">
        <v>362</v>
      </c>
      <c r="DE637">
        <v>1728490952.5</v>
      </c>
      <c r="DF637">
        <v>1728490956.5</v>
      </c>
      <c r="DG637">
        <v>1</v>
      </c>
      <c r="DH637">
        <v>-0.065</v>
      </c>
      <c r="DI637">
        <v>-0.008</v>
      </c>
      <c r="DJ637">
        <v>-3.246</v>
      </c>
      <c r="DK637">
        <v>-0.091</v>
      </c>
      <c r="DL637">
        <v>52</v>
      </c>
      <c r="DM637">
        <v>15</v>
      </c>
      <c r="DN637">
        <v>0.25</v>
      </c>
      <c r="DO637">
        <v>0.13</v>
      </c>
      <c r="DP637">
        <v>-25.3753</v>
      </c>
      <c r="DQ637">
        <v>-8.969166979362054</v>
      </c>
      <c r="DR637">
        <v>0.8634909854769766</v>
      </c>
      <c r="DS637">
        <v>0</v>
      </c>
      <c r="DT637">
        <v>6.748208</v>
      </c>
      <c r="DU637">
        <v>-0.1198800000000171</v>
      </c>
      <c r="DV637">
        <v>0.01159305270409823</v>
      </c>
      <c r="DW637">
        <v>0</v>
      </c>
      <c r="DX637">
        <v>0</v>
      </c>
      <c r="DY637">
        <v>2</v>
      </c>
      <c r="DZ637" t="s">
        <v>386</v>
      </c>
      <c r="EA637">
        <v>3.22788</v>
      </c>
      <c r="EB637">
        <v>2.7046</v>
      </c>
      <c r="EC637">
        <v>0.0716977</v>
      </c>
      <c r="ED637">
        <v>0.0767481</v>
      </c>
      <c r="EE637">
        <v>0.0868239</v>
      </c>
      <c r="EF637">
        <v>0.0595346</v>
      </c>
      <c r="EG637">
        <v>30365.3</v>
      </c>
      <c r="EH637">
        <v>29385.6</v>
      </c>
      <c r="EI637">
        <v>31340.5</v>
      </c>
      <c r="EJ637">
        <v>30189.4</v>
      </c>
      <c r="EK637">
        <v>38335.5</v>
      </c>
      <c r="EL637">
        <v>37549.9</v>
      </c>
      <c r="EM637">
        <v>43924</v>
      </c>
      <c r="EN637">
        <v>42157.9</v>
      </c>
      <c r="EO637">
        <v>2.11485</v>
      </c>
      <c r="EP637">
        <v>1.79405</v>
      </c>
      <c r="EQ637">
        <v>0.00248849</v>
      </c>
      <c r="ER637">
        <v>0</v>
      </c>
      <c r="ES637">
        <v>24.9983</v>
      </c>
      <c r="ET637">
        <v>999.9</v>
      </c>
      <c r="EU637">
        <v>69.3</v>
      </c>
      <c r="EV637">
        <v>28.2</v>
      </c>
      <c r="EW637">
        <v>27.278</v>
      </c>
      <c r="EX637">
        <v>61.0801</v>
      </c>
      <c r="EY637">
        <v>24.6595</v>
      </c>
      <c r="EZ637">
        <v>1</v>
      </c>
      <c r="FA637">
        <v>0.154413</v>
      </c>
      <c r="FB637">
        <v>3.39727</v>
      </c>
      <c r="FC637">
        <v>20.1649</v>
      </c>
      <c r="FD637">
        <v>5.21444</v>
      </c>
      <c r="FE637">
        <v>11.998</v>
      </c>
      <c r="FF637">
        <v>4.9634</v>
      </c>
      <c r="FG637">
        <v>3.29563</v>
      </c>
      <c r="FH637">
        <v>9999</v>
      </c>
      <c r="FI637">
        <v>9999</v>
      </c>
      <c r="FJ637">
        <v>9999</v>
      </c>
      <c r="FK637">
        <v>149.6</v>
      </c>
      <c r="FL637">
        <v>4.97095</v>
      </c>
      <c r="FM637">
        <v>1.86777</v>
      </c>
      <c r="FN637">
        <v>1.85922</v>
      </c>
      <c r="FO637">
        <v>1.86526</v>
      </c>
      <c r="FP637">
        <v>1.86311</v>
      </c>
      <c r="FQ637">
        <v>1.8645</v>
      </c>
      <c r="FR637">
        <v>1.86005</v>
      </c>
      <c r="FS637">
        <v>1.86417</v>
      </c>
      <c r="FT637">
        <v>0</v>
      </c>
      <c r="FU637">
        <v>0</v>
      </c>
      <c r="FV637">
        <v>0</v>
      </c>
      <c r="FW637">
        <v>0</v>
      </c>
      <c r="FX637" t="s">
        <v>364</v>
      </c>
      <c r="FY637" t="s">
        <v>365</v>
      </c>
      <c r="FZ637" t="s">
        <v>366</v>
      </c>
      <c r="GA637" t="s">
        <v>366</v>
      </c>
      <c r="GB637" t="s">
        <v>366</v>
      </c>
      <c r="GC637" t="s">
        <v>366</v>
      </c>
      <c r="GD637">
        <v>0</v>
      </c>
      <c r="GE637">
        <v>100</v>
      </c>
      <c r="GF637">
        <v>100</v>
      </c>
      <c r="GG637">
        <v>-4.718</v>
      </c>
      <c r="GH637">
        <v>-0.09</v>
      </c>
      <c r="GI637">
        <v>-2.868309889394353</v>
      </c>
      <c r="GJ637">
        <v>-0.006773961979547998</v>
      </c>
      <c r="GK637">
        <v>-8.296070481250098E-08</v>
      </c>
      <c r="GL637">
        <v>3.322967193956903E-10</v>
      </c>
      <c r="GM637">
        <v>-0.07871069313407227</v>
      </c>
      <c r="GN637">
        <v>-0.00208336341840114</v>
      </c>
      <c r="GO637">
        <v>8.801746095907445E-05</v>
      </c>
      <c r="GP637">
        <v>-2.677693255255651E-07</v>
      </c>
      <c r="GQ637">
        <v>3</v>
      </c>
      <c r="GR637">
        <v>2052</v>
      </c>
      <c r="GS637">
        <v>2</v>
      </c>
      <c r="GT637">
        <v>18</v>
      </c>
      <c r="GU637">
        <v>97</v>
      </c>
      <c r="GV637">
        <v>97</v>
      </c>
      <c r="GW637">
        <v>0.872803</v>
      </c>
      <c r="GX637">
        <v>2.41455</v>
      </c>
      <c r="GY637">
        <v>1.44897</v>
      </c>
      <c r="GZ637">
        <v>2.31934</v>
      </c>
      <c r="HA637">
        <v>1.55151</v>
      </c>
      <c r="HB637">
        <v>2.26929</v>
      </c>
      <c r="HC637">
        <v>35.3827</v>
      </c>
      <c r="HD637">
        <v>14.0357</v>
      </c>
      <c r="HE637">
        <v>18</v>
      </c>
      <c r="HF637">
        <v>611.886</v>
      </c>
      <c r="HG637">
        <v>408.285</v>
      </c>
      <c r="HH637">
        <v>20.8304</v>
      </c>
      <c r="HI637">
        <v>28.8832</v>
      </c>
      <c r="HJ637">
        <v>30.001</v>
      </c>
      <c r="HK637">
        <v>28.8366</v>
      </c>
      <c r="HL637">
        <v>28.7795</v>
      </c>
      <c r="HM637">
        <v>17.4637</v>
      </c>
      <c r="HN637">
        <v>65.2586</v>
      </c>
      <c r="HO637">
        <v>0</v>
      </c>
      <c r="HP637">
        <v>20.7798</v>
      </c>
      <c r="HQ637">
        <v>316.3</v>
      </c>
      <c r="HR637">
        <v>10.0741</v>
      </c>
      <c r="HS637">
        <v>99.4594</v>
      </c>
      <c r="HT637">
        <v>100.735</v>
      </c>
    </row>
    <row r="638" spans="1:228">
      <c r="A638">
        <v>622</v>
      </c>
      <c r="B638">
        <v>1728496780.1</v>
      </c>
      <c r="C638">
        <v>5842.599999904633</v>
      </c>
      <c r="D638" t="s">
        <v>1616</v>
      </c>
      <c r="E638" t="s">
        <v>1617</v>
      </c>
      <c r="F638">
        <v>5</v>
      </c>
      <c r="G638" t="s">
        <v>357</v>
      </c>
      <c r="H638" t="s">
        <v>1090</v>
      </c>
      <c r="I638" t="s">
        <v>359</v>
      </c>
      <c r="J638" t="s">
        <v>1569</v>
      </c>
      <c r="K638">
        <v>1728496772.35</v>
      </c>
      <c r="L638">
        <f>(M638)/1000</f>
        <v>0</v>
      </c>
      <c r="M638">
        <f>IF(BH638, AP638, AJ638)</f>
        <v>0</v>
      </c>
      <c r="N638">
        <f>IF(BH638, AK638, AI638)</f>
        <v>0</v>
      </c>
      <c r="O638">
        <f>BJ638 - IF(AW638&gt;1, N638*BD638*100.0/(AY638), 0)</f>
        <v>0</v>
      </c>
      <c r="P638">
        <f>((V638-L638/2)*O638-N638)/(V638+L638/2)</f>
        <v>0</v>
      </c>
      <c r="Q638">
        <f>P638*(BQ638+BR638)/1000.0</f>
        <v>0</v>
      </c>
      <c r="R638">
        <f>(BJ638 - IF(AW638&gt;1, N638*BD638*100.0/(AY638), 0))*(BQ638+BR638)/1000.0</f>
        <v>0</v>
      </c>
      <c r="S638">
        <f>2.0/((1/U638-1/T638)+SIGN(U638)*SQRT((1/U638-1/T638)*(1/U638-1/T638) + 4*BE638/((BE638+1)*(BE638+1))*(2*1/U638*1/T638-1/T638*1/T638)))</f>
        <v>0</v>
      </c>
      <c r="T638">
        <f>IF(LEFT(BF638,1)&lt;&gt;"0",IF(LEFT(BF638,1)="1",3.0,BG638),$D$5+$E$5*(BX638*BQ638/($K$5*1000))+$F$5*(BX638*BQ638/($K$5*1000))*MAX(MIN(BD638,$J$5),$I$5)*MAX(MIN(BD638,$J$5),$I$5)+$G$5*MAX(MIN(BD638,$J$5),$I$5)*(BX638*BQ638/($K$5*1000))+$H$5*(BX638*BQ638/($K$5*1000))*(BX638*BQ638/($K$5*1000)))</f>
        <v>0</v>
      </c>
      <c r="U638">
        <f>L638*(1000-(1000*0.61365*exp(17.502*Y638/(240.97+Y638))/(BQ638+BR638)+BL638)/2)/(1000*0.61365*exp(17.502*Y638/(240.97+Y638))/(BQ638+BR638)-BL638)</f>
        <v>0</v>
      </c>
      <c r="V638">
        <f>1/((BE638+1)/(S638/1.6)+1/(T638/1.37)) + BE638/((BE638+1)/(S638/1.6) + BE638/(T638/1.37))</f>
        <v>0</v>
      </c>
      <c r="W638">
        <f>(AZ638*BC638)</f>
        <v>0</v>
      </c>
      <c r="X638">
        <f>(BS638+(W638+2*0.95*5.67E-8*(((BS638+$B$7)+273)^4-(BS638+273)^4)-44100*L638)/(1.84*29.3*T638+8*0.95*5.67E-8*(BS638+273)^3))</f>
        <v>0</v>
      </c>
      <c r="Y638">
        <f>($C$7*BT638+$D$7*BU638+$E$7*X638)</f>
        <v>0</v>
      </c>
      <c r="Z638">
        <f>0.61365*exp(17.502*Y638/(240.97+Y638))</f>
        <v>0</v>
      </c>
      <c r="AA638">
        <f>(AB638/AC638*100)</f>
        <v>0</v>
      </c>
      <c r="AB638">
        <f>BL638*(BQ638+BR638)/1000</f>
        <v>0</v>
      </c>
      <c r="AC638">
        <f>0.61365*exp(17.502*BS638/(240.97+BS638))</f>
        <v>0</v>
      </c>
      <c r="AD638">
        <f>(Z638-BL638*(BQ638+BR638)/1000)</f>
        <v>0</v>
      </c>
      <c r="AE638">
        <f>(-L638*44100)</f>
        <v>0</v>
      </c>
      <c r="AF638">
        <f>2*29.3*T638*0.92*(BS638-Y638)</f>
        <v>0</v>
      </c>
      <c r="AG638">
        <f>2*0.95*5.67E-8*(((BS638+$B$7)+273)^4-(Y638+273)^4)</f>
        <v>0</v>
      </c>
      <c r="AH638">
        <f>W638+AG638+AE638+AF638</f>
        <v>0</v>
      </c>
      <c r="AI638">
        <f>BP638*AW638*(BK638-BJ638*(1000-AW638*BM638)/(1000-AW638*BL638))/(100*BD638)</f>
        <v>0</v>
      </c>
      <c r="AJ638">
        <f>1000*BP638*AW638*(BL638-BM638)/(100*BD638*(1000-AW638*BL638))</f>
        <v>0</v>
      </c>
      <c r="AK638">
        <f>(AL638 - AM638 - BQ638*1E3/(8.314*(BS638+273.15)) * AO638/BP638 * AN638) * BP638/(100*BD638) * (1000 - BM638)/1000</f>
        <v>0</v>
      </c>
      <c r="AL638">
        <v>306.3939728186486</v>
      </c>
      <c r="AM638">
        <v>285.1365212121211</v>
      </c>
      <c r="AN638">
        <v>2.414688996620622</v>
      </c>
      <c r="AO638">
        <v>66.77297276244596</v>
      </c>
      <c r="AP638">
        <f>(AR638 - AQ638 + BQ638*1E3/(8.314*(BS638+273.15)) * AT638/BP638 * AS638) * BP638/(100*BD638) * 1000/(1000 - AR638)</f>
        <v>0</v>
      </c>
      <c r="AQ638">
        <v>10.14491764716958</v>
      </c>
      <c r="AR638">
        <v>16.88486787878787</v>
      </c>
      <c r="AS638">
        <v>-0.0002414339721607275</v>
      </c>
      <c r="AT638">
        <v>79.96077634559281</v>
      </c>
      <c r="AU638">
        <v>0</v>
      </c>
      <c r="AV638">
        <v>0</v>
      </c>
      <c r="AW638">
        <f>IF(AU638*$H$13&gt;=AY638,1.0,(AY638/(AY638-AU638*$H$13)))</f>
        <v>0</v>
      </c>
      <c r="AX638">
        <f>(AW638-1)*100</f>
        <v>0</v>
      </c>
      <c r="AY638">
        <f>MAX(0,($B$13+$C$13*BX638)/(1+$D$13*BX638)*BQ638/(BS638+273)*$E$13)</f>
        <v>0</v>
      </c>
      <c r="AZ638">
        <f>$B$11*BY638+$C$11*BZ638+$F$11*CK638*(1-CN638)</f>
        <v>0</v>
      </c>
      <c r="BA638">
        <f>AZ638*BB638</f>
        <v>0</v>
      </c>
      <c r="BB638">
        <f>($B$11*$D$9+$C$11*$D$9+$F$11*((CX638+CP638)/MAX(CX638+CP638+CY638, 0.1)*$I$9+CY638/MAX(CX638+CP638+CY638, 0.1)*$J$9))/($B$11+$C$11+$F$11)</f>
        <v>0</v>
      </c>
      <c r="BC638">
        <f>($B$11*$K$9+$C$11*$K$9+$F$11*((CX638+CP638)/MAX(CX638+CP638+CY638, 0.1)*$P$9+CY638/MAX(CX638+CP638+CY638, 0.1)*$Q$9))/($B$11+$C$11+$F$11)</f>
        <v>0</v>
      </c>
      <c r="BD638">
        <v>6</v>
      </c>
      <c r="BE638">
        <v>0.5</v>
      </c>
      <c r="BF638" t="s">
        <v>361</v>
      </c>
      <c r="BG638">
        <v>2</v>
      </c>
      <c r="BH638" t="b">
        <v>1</v>
      </c>
      <c r="BI638">
        <v>1728496772.35</v>
      </c>
      <c r="BJ638">
        <v>263.1280714285714</v>
      </c>
      <c r="BK638">
        <v>289.72425</v>
      </c>
      <c r="BL638">
        <v>16.90896785714286</v>
      </c>
      <c r="BM638">
        <v>10.16613571428571</v>
      </c>
      <c r="BN638">
        <v>267.8100357142857</v>
      </c>
      <c r="BO638">
        <v>16.99897142857143</v>
      </c>
      <c r="BP638">
        <v>600.0110357142856</v>
      </c>
      <c r="BQ638">
        <v>97.54305714285714</v>
      </c>
      <c r="BR638">
        <v>0.09994162142857144</v>
      </c>
      <c r="BS638">
        <v>25.54546785714285</v>
      </c>
      <c r="BT638">
        <v>25.04742142857143</v>
      </c>
      <c r="BU638">
        <v>999.9000000000002</v>
      </c>
      <c r="BV638">
        <v>0</v>
      </c>
      <c r="BW638">
        <v>0</v>
      </c>
      <c r="BX638">
        <v>10013.275</v>
      </c>
      <c r="BY638">
        <v>0</v>
      </c>
      <c r="BZ638">
        <v>311.5776428571428</v>
      </c>
      <c r="CA638">
        <v>-26.59630714285715</v>
      </c>
      <c r="CB638">
        <v>267.6536785714285</v>
      </c>
      <c r="CC638">
        <v>292.6997857142857</v>
      </c>
      <c r="CD638">
        <v>6.7428425</v>
      </c>
      <c r="CE638">
        <v>289.72425</v>
      </c>
      <c r="CF638">
        <v>10.16613571428571</v>
      </c>
      <c r="CG638">
        <v>1.649353571428571</v>
      </c>
      <c r="CH638">
        <v>0.9916360000000001</v>
      </c>
      <c r="CI638">
        <v>14.42780714285714</v>
      </c>
      <c r="CJ638">
        <v>6.794049999999999</v>
      </c>
      <c r="CK638">
        <v>1599.973214285714</v>
      </c>
      <c r="CL638">
        <v>0.6919929999999997</v>
      </c>
      <c r="CM638">
        <v>0.308007</v>
      </c>
      <c r="CN638">
        <v>0</v>
      </c>
      <c r="CO638">
        <v>2.090639285714286</v>
      </c>
      <c r="CP638">
        <v>0</v>
      </c>
      <c r="CQ638">
        <v>13414.13571428571</v>
      </c>
      <c r="CR638">
        <v>13789.93214285714</v>
      </c>
      <c r="CS638">
        <v>37.937</v>
      </c>
      <c r="CT638">
        <v>39.25</v>
      </c>
      <c r="CU638">
        <v>38.5</v>
      </c>
      <c r="CV638">
        <v>37.67371428571429</v>
      </c>
      <c r="CW638">
        <v>37.31875</v>
      </c>
      <c r="CX638">
        <v>1107.168928571429</v>
      </c>
      <c r="CY638">
        <v>492.8042857142858</v>
      </c>
      <c r="CZ638">
        <v>0</v>
      </c>
      <c r="DA638">
        <v>1728496837</v>
      </c>
      <c r="DB638">
        <v>0</v>
      </c>
      <c r="DC638">
        <v>1728490956.5</v>
      </c>
      <c r="DD638" t="s">
        <v>362</v>
      </c>
      <c r="DE638">
        <v>1728490952.5</v>
      </c>
      <c r="DF638">
        <v>1728490956.5</v>
      </c>
      <c r="DG638">
        <v>1</v>
      </c>
      <c r="DH638">
        <v>-0.065</v>
      </c>
      <c r="DI638">
        <v>-0.008</v>
      </c>
      <c r="DJ638">
        <v>-3.246</v>
      </c>
      <c r="DK638">
        <v>-0.091</v>
      </c>
      <c r="DL638">
        <v>52</v>
      </c>
      <c r="DM638">
        <v>15</v>
      </c>
      <c r="DN638">
        <v>0.25</v>
      </c>
      <c r="DO638">
        <v>0.13</v>
      </c>
      <c r="DP638">
        <v>-26.18598780487805</v>
      </c>
      <c r="DQ638">
        <v>-9.154530313588886</v>
      </c>
      <c r="DR638">
        <v>0.9038406651064442</v>
      </c>
      <c r="DS638">
        <v>0</v>
      </c>
      <c r="DT638">
        <v>6.745243170731708</v>
      </c>
      <c r="DU638">
        <v>-0.01757435540068983</v>
      </c>
      <c r="DV638">
        <v>0.008813797785851177</v>
      </c>
      <c r="DW638">
        <v>1</v>
      </c>
      <c r="DX638">
        <v>1</v>
      </c>
      <c r="DY638">
        <v>2</v>
      </c>
      <c r="DZ638" t="s">
        <v>363</v>
      </c>
      <c r="EA638">
        <v>3.22777</v>
      </c>
      <c r="EB638">
        <v>2.70396</v>
      </c>
      <c r="EC638">
        <v>0.0745682</v>
      </c>
      <c r="ED638">
        <v>0.0797076</v>
      </c>
      <c r="EE638">
        <v>0.0867179</v>
      </c>
      <c r="EF638">
        <v>0.0593652</v>
      </c>
      <c r="EG638">
        <v>30270.8</v>
      </c>
      <c r="EH638">
        <v>29291.2</v>
      </c>
      <c r="EI638">
        <v>31339.9</v>
      </c>
      <c r="EJ638">
        <v>30189.3</v>
      </c>
      <c r="EK638">
        <v>38339.3</v>
      </c>
      <c r="EL638">
        <v>37556.2</v>
      </c>
      <c r="EM638">
        <v>43923.3</v>
      </c>
      <c r="EN638">
        <v>42157.4</v>
      </c>
      <c r="EO638">
        <v>2.1148</v>
      </c>
      <c r="EP638">
        <v>1.79417</v>
      </c>
      <c r="EQ638">
        <v>0.00164285</v>
      </c>
      <c r="ER638">
        <v>0</v>
      </c>
      <c r="ES638">
        <v>25.0004</v>
      </c>
      <c r="ET638">
        <v>999.9</v>
      </c>
      <c r="EU638">
        <v>69.3</v>
      </c>
      <c r="EV638">
        <v>28.2</v>
      </c>
      <c r="EW638">
        <v>27.2745</v>
      </c>
      <c r="EX638">
        <v>60.5701</v>
      </c>
      <c r="EY638">
        <v>24.6154</v>
      </c>
      <c r="EZ638">
        <v>1</v>
      </c>
      <c r="FA638">
        <v>0.155122</v>
      </c>
      <c r="FB638">
        <v>3.39734</v>
      </c>
      <c r="FC638">
        <v>20.1651</v>
      </c>
      <c r="FD638">
        <v>5.21355</v>
      </c>
      <c r="FE638">
        <v>11.998</v>
      </c>
      <c r="FF638">
        <v>4.9629</v>
      </c>
      <c r="FG638">
        <v>3.29558</v>
      </c>
      <c r="FH638">
        <v>9999</v>
      </c>
      <c r="FI638">
        <v>9999</v>
      </c>
      <c r="FJ638">
        <v>9999</v>
      </c>
      <c r="FK638">
        <v>149.6</v>
      </c>
      <c r="FL638">
        <v>4.97095</v>
      </c>
      <c r="FM638">
        <v>1.86778</v>
      </c>
      <c r="FN638">
        <v>1.85925</v>
      </c>
      <c r="FO638">
        <v>1.86529</v>
      </c>
      <c r="FP638">
        <v>1.86311</v>
      </c>
      <c r="FQ638">
        <v>1.8645</v>
      </c>
      <c r="FR638">
        <v>1.86005</v>
      </c>
      <c r="FS638">
        <v>1.86417</v>
      </c>
      <c r="FT638">
        <v>0</v>
      </c>
      <c r="FU638">
        <v>0</v>
      </c>
      <c r="FV638">
        <v>0</v>
      </c>
      <c r="FW638">
        <v>0</v>
      </c>
      <c r="FX638" t="s">
        <v>364</v>
      </c>
      <c r="FY638" t="s">
        <v>365</v>
      </c>
      <c r="FZ638" t="s">
        <v>366</v>
      </c>
      <c r="GA638" t="s">
        <v>366</v>
      </c>
      <c r="GB638" t="s">
        <v>366</v>
      </c>
      <c r="GC638" t="s">
        <v>366</v>
      </c>
      <c r="GD638">
        <v>0</v>
      </c>
      <c r="GE638">
        <v>100</v>
      </c>
      <c r="GF638">
        <v>100</v>
      </c>
      <c r="GG638">
        <v>-4.807</v>
      </c>
      <c r="GH638">
        <v>-0.09</v>
      </c>
      <c r="GI638">
        <v>-2.868309889394353</v>
      </c>
      <c r="GJ638">
        <v>-0.006773961979547998</v>
      </c>
      <c r="GK638">
        <v>-8.296070481250098E-08</v>
      </c>
      <c r="GL638">
        <v>3.322967193956903E-10</v>
      </c>
      <c r="GM638">
        <v>-0.07871069313407227</v>
      </c>
      <c r="GN638">
        <v>-0.00208336341840114</v>
      </c>
      <c r="GO638">
        <v>8.801746095907445E-05</v>
      </c>
      <c r="GP638">
        <v>-2.677693255255651E-07</v>
      </c>
      <c r="GQ638">
        <v>3</v>
      </c>
      <c r="GR638">
        <v>2052</v>
      </c>
      <c r="GS638">
        <v>2</v>
      </c>
      <c r="GT638">
        <v>18</v>
      </c>
      <c r="GU638">
        <v>97.09999999999999</v>
      </c>
      <c r="GV638">
        <v>97.09999999999999</v>
      </c>
      <c r="GW638">
        <v>0.9021</v>
      </c>
      <c r="GX638">
        <v>2.41455</v>
      </c>
      <c r="GY638">
        <v>1.44775</v>
      </c>
      <c r="GZ638">
        <v>2.31812</v>
      </c>
      <c r="HA638">
        <v>1.55151</v>
      </c>
      <c r="HB638">
        <v>2.38892</v>
      </c>
      <c r="HC638">
        <v>35.4059</v>
      </c>
      <c r="HD638">
        <v>14.0357</v>
      </c>
      <c r="HE638">
        <v>18</v>
      </c>
      <c r="HF638">
        <v>611.95</v>
      </c>
      <c r="HG638">
        <v>408.425</v>
      </c>
      <c r="HH638">
        <v>20.768</v>
      </c>
      <c r="HI638">
        <v>28.8938</v>
      </c>
      <c r="HJ638">
        <v>30.0008</v>
      </c>
      <c r="HK638">
        <v>28.8465</v>
      </c>
      <c r="HL638">
        <v>28.7893</v>
      </c>
      <c r="HM638">
        <v>18.0941</v>
      </c>
      <c r="HN638">
        <v>65.2586</v>
      </c>
      <c r="HO638">
        <v>0</v>
      </c>
      <c r="HP638">
        <v>20.7484</v>
      </c>
      <c r="HQ638">
        <v>326.325</v>
      </c>
      <c r="HR638">
        <v>10.093</v>
      </c>
      <c r="HS638">
        <v>99.4576</v>
      </c>
      <c r="HT638">
        <v>100.734</v>
      </c>
    </row>
    <row r="639" spans="1:228">
      <c r="A639">
        <v>623</v>
      </c>
      <c r="B639">
        <v>1728496784.6</v>
      </c>
      <c r="C639">
        <v>5847.099999904633</v>
      </c>
      <c r="D639" t="s">
        <v>1618</v>
      </c>
      <c r="E639" t="s">
        <v>1619</v>
      </c>
      <c r="F639">
        <v>5</v>
      </c>
      <c r="G639" t="s">
        <v>357</v>
      </c>
      <c r="H639" t="s">
        <v>1090</v>
      </c>
      <c r="I639" t="s">
        <v>359</v>
      </c>
      <c r="J639" t="s">
        <v>1569</v>
      </c>
      <c r="K639">
        <v>1728496776.778571</v>
      </c>
      <c r="L639">
        <f>(M639)/1000</f>
        <v>0</v>
      </c>
      <c r="M639">
        <f>IF(BH639, AP639, AJ639)</f>
        <v>0</v>
      </c>
      <c r="N639">
        <f>IF(BH639, AK639, AI639)</f>
        <v>0</v>
      </c>
      <c r="O639">
        <f>BJ639 - IF(AW639&gt;1, N639*BD639*100.0/(AY639), 0)</f>
        <v>0</v>
      </c>
      <c r="P639">
        <f>((V639-L639/2)*O639-N639)/(V639+L639/2)</f>
        <v>0</v>
      </c>
      <c r="Q639">
        <f>P639*(BQ639+BR639)/1000.0</f>
        <v>0</v>
      </c>
      <c r="R639">
        <f>(BJ639 - IF(AW639&gt;1, N639*BD639*100.0/(AY639), 0))*(BQ639+BR639)/1000.0</f>
        <v>0</v>
      </c>
      <c r="S639">
        <f>2.0/((1/U639-1/T639)+SIGN(U639)*SQRT((1/U639-1/T639)*(1/U639-1/T639) + 4*BE639/((BE639+1)*(BE639+1))*(2*1/U639*1/T639-1/T639*1/T639)))</f>
        <v>0</v>
      </c>
      <c r="T639">
        <f>IF(LEFT(BF639,1)&lt;&gt;"0",IF(LEFT(BF639,1)="1",3.0,BG639),$D$5+$E$5*(BX639*BQ639/($K$5*1000))+$F$5*(BX639*BQ639/($K$5*1000))*MAX(MIN(BD639,$J$5),$I$5)*MAX(MIN(BD639,$J$5),$I$5)+$G$5*MAX(MIN(BD639,$J$5),$I$5)*(BX639*BQ639/($K$5*1000))+$H$5*(BX639*BQ639/($K$5*1000))*(BX639*BQ639/($K$5*1000)))</f>
        <v>0</v>
      </c>
      <c r="U639">
        <f>L639*(1000-(1000*0.61365*exp(17.502*Y639/(240.97+Y639))/(BQ639+BR639)+BL639)/2)/(1000*0.61365*exp(17.502*Y639/(240.97+Y639))/(BQ639+BR639)-BL639)</f>
        <v>0</v>
      </c>
      <c r="V639">
        <f>1/((BE639+1)/(S639/1.6)+1/(T639/1.37)) + BE639/((BE639+1)/(S639/1.6) + BE639/(T639/1.37))</f>
        <v>0</v>
      </c>
      <c r="W639">
        <f>(AZ639*BC639)</f>
        <v>0</v>
      </c>
      <c r="X639">
        <f>(BS639+(W639+2*0.95*5.67E-8*(((BS639+$B$7)+273)^4-(BS639+273)^4)-44100*L639)/(1.84*29.3*T639+8*0.95*5.67E-8*(BS639+273)^3))</f>
        <v>0</v>
      </c>
      <c r="Y639">
        <f>($C$7*BT639+$D$7*BU639+$E$7*X639)</f>
        <v>0</v>
      </c>
      <c r="Z639">
        <f>0.61365*exp(17.502*Y639/(240.97+Y639))</f>
        <v>0</v>
      </c>
      <c r="AA639">
        <f>(AB639/AC639*100)</f>
        <v>0</v>
      </c>
      <c r="AB639">
        <f>BL639*(BQ639+BR639)/1000</f>
        <v>0</v>
      </c>
      <c r="AC639">
        <f>0.61365*exp(17.502*BS639/(240.97+BS639))</f>
        <v>0</v>
      </c>
      <c r="AD639">
        <f>(Z639-BL639*(BQ639+BR639)/1000)</f>
        <v>0</v>
      </c>
      <c r="AE639">
        <f>(-L639*44100)</f>
        <v>0</v>
      </c>
      <c r="AF639">
        <f>2*29.3*T639*0.92*(BS639-Y639)</f>
        <v>0</v>
      </c>
      <c r="AG639">
        <f>2*0.95*5.67E-8*(((BS639+$B$7)+273)^4-(Y639+273)^4)</f>
        <v>0</v>
      </c>
      <c r="AH639">
        <f>W639+AG639+AE639+AF639</f>
        <v>0</v>
      </c>
      <c r="AI639">
        <f>BP639*AW639*(BK639-BJ639*(1000-AW639*BM639)/(1000-AW639*BL639))/(100*BD639)</f>
        <v>0</v>
      </c>
      <c r="AJ639">
        <f>1000*BP639*AW639*(BL639-BM639)/(100*BD639*(1000-AW639*BL639))</f>
        <v>0</v>
      </c>
      <c r="AK639">
        <f>(AL639 - AM639 - BQ639*1E3/(8.314*(BS639+273.15)) * AO639/BP639 * AN639) * BP639/(100*BD639) * (1000 - BM639)/1000</f>
        <v>0</v>
      </c>
      <c r="AL639">
        <v>317.739624875419</v>
      </c>
      <c r="AM639">
        <v>296.0356727272727</v>
      </c>
      <c r="AN639">
        <v>2.415556632523042</v>
      </c>
      <c r="AO639">
        <v>66.77297276244596</v>
      </c>
      <c r="AP639">
        <f>(AR639 - AQ639 + BQ639*1E3/(8.314*(BS639+273.15)) * AT639/BP639 * AS639) * BP639/(100*BD639) * 1000/(1000 - AR639)</f>
        <v>0</v>
      </c>
      <c r="AQ639">
        <v>10.13692747975759</v>
      </c>
      <c r="AR639">
        <v>16.86720666666667</v>
      </c>
      <c r="AS639">
        <v>-0.003501005006817594</v>
      </c>
      <c r="AT639">
        <v>79.96077634559281</v>
      </c>
      <c r="AU639">
        <v>0</v>
      </c>
      <c r="AV639">
        <v>0</v>
      </c>
      <c r="AW639">
        <f>IF(AU639*$H$13&gt;=AY639,1.0,(AY639/(AY639-AU639*$H$13)))</f>
        <v>0</v>
      </c>
      <c r="AX639">
        <f>(AW639-1)*100</f>
        <v>0</v>
      </c>
      <c r="AY639">
        <f>MAX(0,($B$13+$C$13*BX639)/(1+$D$13*BX639)*BQ639/(BS639+273)*$E$13)</f>
        <v>0</v>
      </c>
      <c r="AZ639">
        <f>$B$11*BY639+$C$11*BZ639+$F$11*CK639*(1-CN639)</f>
        <v>0</v>
      </c>
      <c r="BA639">
        <f>AZ639*BB639</f>
        <v>0</v>
      </c>
      <c r="BB639">
        <f>($B$11*$D$9+$C$11*$D$9+$F$11*((CX639+CP639)/MAX(CX639+CP639+CY639, 0.1)*$I$9+CY639/MAX(CX639+CP639+CY639, 0.1)*$J$9))/($B$11+$C$11+$F$11)</f>
        <v>0</v>
      </c>
      <c r="BC639">
        <f>($B$11*$K$9+$C$11*$K$9+$F$11*((CX639+CP639)/MAX(CX639+CP639+CY639, 0.1)*$P$9+CY639/MAX(CX639+CP639+CY639, 0.1)*$Q$9))/($B$11+$C$11+$F$11)</f>
        <v>0</v>
      </c>
      <c r="BD639">
        <v>6</v>
      </c>
      <c r="BE639">
        <v>0.5</v>
      </c>
      <c r="BF639" t="s">
        <v>361</v>
      </c>
      <c r="BG639">
        <v>2</v>
      </c>
      <c r="BH639" t="b">
        <v>1</v>
      </c>
      <c r="BI639">
        <v>1728496776.778571</v>
      </c>
      <c r="BJ639">
        <v>273.6413928571429</v>
      </c>
      <c r="BK639">
        <v>300.8921785714286</v>
      </c>
      <c r="BL639">
        <v>16.89621071428571</v>
      </c>
      <c r="BM639">
        <v>10.15573928571429</v>
      </c>
      <c r="BN639">
        <v>278.39475</v>
      </c>
      <c r="BO639">
        <v>16.98623214285714</v>
      </c>
      <c r="BP639">
        <v>599.9916785714286</v>
      </c>
      <c r="BQ639">
        <v>97.54302142857144</v>
      </c>
      <c r="BR639">
        <v>0.09987688214285714</v>
      </c>
      <c r="BS639">
        <v>25.53427142857143</v>
      </c>
      <c r="BT639">
        <v>25.04000714285715</v>
      </c>
      <c r="BU639">
        <v>999.9000000000002</v>
      </c>
      <c r="BV639">
        <v>0</v>
      </c>
      <c r="BW639">
        <v>0</v>
      </c>
      <c r="BX639">
        <v>10010.975</v>
      </c>
      <c r="BY639">
        <v>0</v>
      </c>
      <c r="BZ639">
        <v>310.9142857142857</v>
      </c>
      <c r="CA639">
        <v>-27.25082857142857</v>
      </c>
      <c r="CB639">
        <v>278.3441071428571</v>
      </c>
      <c r="CC639">
        <v>303.9790357142857</v>
      </c>
      <c r="CD639">
        <v>6.740477857142857</v>
      </c>
      <c r="CE639">
        <v>300.8921785714286</v>
      </c>
      <c r="CF639">
        <v>10.15573928571429</v>
      </c>
      <c r="CG639">
        <v>1.648108214285714</v>
      </c>
      <c r="CH639">
        <v>0.9906214642857142</v>
      </c>
      <c r="CI639">
        <v>14.41611428571429</v>
      </c>
      <c r="CJ639">
        <v>6.779145357142858</v>
      </c>
      <c r="CK639">
        <v>1599.979285714286</v>
      </c>
      <c r="CL639">
        <v>0.6919924999999998</v>
      </c>
      <c r="CM639">
        <v>0.3080075</v>
      </c>
      <c r="CN639">
        <v>0</v>
      </c>
      <c r="CO639">
        <v>2.102732142857143</v>
      </c>
      <c r="CP639">
        <v>0</v>
      </c>
      <c r="CQ639">
        <v>13384.66071428571</v>
      </c>
      <c r="CR639">
        <v>13789.96785714286</v>
      </c>
      <c r="CS639">
        <v>37.937</v>
      </c>
      <c r="CT639">
        <v>39.25</v>
      </c>
      <c r="CU639">
        <v>38.5</v>
      </c>
      <c r="CV639">
        <v>37.68257142857143</v>
      </c>
      <c r="CW639">
        <v>37.33675</v>
      </c>
      <c r="CX639">
        <v>1107.172857142857</v>
      </c>
      <c r="CY639">
        <v>492.8064285714285</v>
      </c>
      <c r="CZ639">
        <v>0</v>
      </c>
      <c r="DA639">
        <v>1728496841.8</v>
      </c>
      <c r="DB639">
        <v>0</v>
      </c>
      <c r="DC639">
        <v>1728490956.5</v>
      </c>
      <c r="DD639" t="s">
        <v>362</v>
      </c>
      <c r="DE639">
        <v>1728490952.5</v>
      </c>
      <c r="DF639">
        <v>1728490956.5</v>
      </c>
      <c r="DG639">
        <v>1</v>
      </c>
      <c r="DH639">
        <v>-0.065</v>
      </c>
      <c r="DI639">
        <v>-0.008</v>
      </c>
      <c r="DJ639">
        <v>-3.246</v>
      </c>
      <c r="DK639">
        <v>-0.091</v>
      </c>
      <c r="DL639">
        <v>52</v>
      </c>
      <c r="DM639">
        <v>15</v>
      </c>
      <c r="DN639">
        <v>0.25</v>
      </c>
      <c r="DO639">
        <v>0.13</v>
      </c>
      <c r="DP639">
        <v>-26.76856341463414</v>
      </c>
      <c r="DQ639">
        <v>-9.087792334494827</v>
      </c>
      <c r="DR639">
        <v>0.8978314548646854</v>
      </c>
      <c r="DS639">
        <v>0</v>
      </c>
      <c r="DT639">
        <v>6.74189731707317</v>
      </c>
      <c r="DU639">
        <v>-0.003491080139374869</v>
      </c>
      <c r="DV639">
        <v>0.008236172158611926</v>
      </c>
      <c r="DW639">
        <v>1</v>
      </c>
      <c r="DX639">
        <v>1</v>
      </c>
      <c r="DY639">
        <v>2</v>
      </c>
      <c r="DZ639" t="s">
        <v>363</v>
      </c>
      <c r="EA639">
        <v>3.22773</v>
      </c>
      <c r="EB639">
        <v>2.70446</v>
      </c>
      <c r="EC639">
        <v>0.07687860000000001</v>
      </c>
      <c r="ED639">
        <v>0.0820483</v>
      </c>
      <c r="EE639">
        <v>0.08665440000000001</v>
      </c>
      <c r="EF639">
        <v>0.0593848</v>
      </c>
      <c r="EG639">
        <v>30194.8</v>
      </c>
      <c r="EH639">
        <v>29216</v>
      </c>
      <c r="EI639">
        <v>31339.5</v>
      </c>
      <c r="EJ639">
        <v>30188.7</v>
      </c>
      <c r="EK639">
        <v>38341.3</v>
      </c>
      <c r="EL639">
        <v>37555.1</v>
      </c>
      <c r="EM639">
        <v>43922.3</v>
      </c>
      <c r="EN639">
        <v>42156.8</v>
      </c>
      <c r="EO639">
        <v>2.11443</v>
      </c>
      <c r="EP639">
        <v>1.79387</v>
      </c>
      <c r="EQ639">
        <v>0.00205263</v>
      </c>
      <c r="ER639">
        <v>0</v>
      </c>
      <c r="ES639">
        <v>25.0004</v>
      </c>
      <c r="ET639">
        <v>999.9</v>
      </c>
      <c r="EU639">
        <v>69.3</v>
      </c>
      <c r="EV639">
        <v>28.2</v>
      </c>
      <c r="EW639">
        <v>27.2774</v>
      </c>
      <c r="EX639">
        <v>61.0701</v>
      </c>
      <c r="EY639">
        <v>24.4671</v>
      </c>
      <c r="EZ639">
        <v>1</v>
      </c>
      <c r="FA639">
        <v>0.155391</v>
      </c>
      <c r="FB639">
        <v>3.34669</v>
      </c>
      <c r="FC639">
        <v>20.1664</v>
      </c>
      <c r="FD639">
        <v>5.21444</v>
      </c>
      <c r="FE639">
        <v>11.998</v>
      </c>
      <c r="FF639">
        <v>4.96315</v>
      </c>
      <c r="FG639">
        <v>3.29558</v>
      </c>
      <c r="FH639">
        <v>9999</v>
      </c>
      <c r="FI639">
        <v>9999</v>
      </c>
      <c r="FJ639">
        <v>9999</v>
      </c>
      <c r="FK639">
        <v>149.6</v>
      </c>
      <c r="FL639">
        <v>4.97094</v>
      </c>
      <c r="FM639">
        <v>1.86781</v>
      </c>
      <c r="FN639">
        <v>1.85926</v>
      </c>
      <c r="FO639">
        <v>1.8653</v>
      </c>
      <c r="FP639">
        <v>1.86311</v>
      </c>
      <c r="FQ639">
        <v>1.86451</v>
      </c>
      <c r="FR639">
        <v>1.86004</v>
      </c>
      <c r="FS639">
        <v>1.86417</v>
      </c>
      <c r="FT639">
        <v>0</v>
      </c>
      <c r="FU639">
        <v>0</v>
      </c>
      <c r="FV639">
        <v>0</v>
      </c>
      <c r="FW639">
        <v>0</v>
      </c>
      <c r="FX639" t="s">
        <v>364</v>
      </c>
      <c r="FY639" t="s">
        <v>365</v>
      </c>
      <c r="FZ639" t="s">
        <v>366</v>
      </c>
      <c r="GA639" t="s">
        <v>366</v>
      </c>
      <c r="GB639" t="s">
        <v>366</v>
      </c>
      <c r="GC639" t="s">
        <v>366</v>
      </c>
      <c r="GD639">
        <v>0</v>
      </c>
      <c r="GE639">
        <v>100</v>
      </c>
      <c r="GF639">
        <v>100</v>
      </c>
      <c r="GG639">
        <v>-4.879</v>
      </c>
      <c r="GH639">
        <v>-0.09</v>
      </c>
      <c r="GI639">
        <v>-2.868309889394353</v>
      </c>
      <c r="GJ639">
        <v>-0.006773961979547998</v>
      </c>
      <c r="GK639">
        <v>-8.296070481250098E-08</v>
      </c>
      <c r="GL639">
        <v>3.322967193956903E-10</v>
      </c>
      <c r="GM639">
        <v>-0.07871069313407227</v>
      </c>
      <c r="GN639">
        <v>-0.00208336341840114</v>
      </c>
      <c r="GO639">
        <v>8.801746095907445E-05</v>
      </c>
      <c r="GP639">
        <v>-2.677693255255651E-07</v>
      </c>
      <c r="GQ639">
        <v>3</v>
      </c>
      <c r="GR639">
        <v>2052</v>
      </c>
      <c r="GS639">
        <v>2</v>
      </c>
      <c r="GT639">
        <v>18</v>
      </c>
      <c r="GU639">
        <v>97.2</v>
      </c>
      <c r="GV639">
        <v>97.09999999999999</v>
      </c>
      <c r="GW639">
        <v>0.9265139999999999</v>
      </c>
      <c r="GX639">
        <v>2.41699</v>
      </c>
      <c r="GY639">
        <v>1.44897</v>
      </c>
      <c r="GZ639">
        <v>2.31812</v>
      </c>
      <c r="HA639">
        <v>1.55151</v>
      </c>
      <c r="HB639">
        <v>2.323</v>
      </c>
      <c r="HC639">
        <v>35.4291</v>
      </c>
      <c r="HD639">
        <v>14.0357</v>
      </c>
      <c r="HE639">
        <v>18</v>
      </c>
      <c r="HF639">
        <v>611.761</v>
      </c>
      <c r="HG639">
        <v>408.311</v>
      </c>
      <c r="HH639">
        <v>20.7357</v>
      </c>
      <c r="HI639">
        <v>28.9029</v>
      </c>
      <c r="HJ639">
        <v>30.0006</v>
      </c>
      <c r="HK639">
        <v>28.8545</v>
      </c>
      <c r="HL639">
        <v>28.7977</v>
      </c>
      <c r="HM639">
        <v>18.5824</v>
      </c>
      <c r="HN639">
        <v>65.2586</v>
      </c>
      <c r="HO639">
        <v>0</v>
      </c>
      <c r="HP639">
        <v>20.7149</v>
      </c>
      <c r="HQ639">
        <v>341.352</v>
      </c>
      <c r="HR639">
        <v>10.0931</v>
      </c>
      <c r="HS639">
        <v>99.4559</v>
      </c>
      <c r="HT639">
        <v>100.733</v>
      </c>
    </row>
    <row r="640" spans="1:228">
      <c r="A640">
        <v>624</v>
      </c>
      <c r="B640">
        <v>1728496790.1</v>
      </c>
      <c r="C640">
        <v>5852.599999904633</v>
      </c>
      <c r="D640" t="s">
        <v>1620</v>
      </c>
      <c r="E640" t="s">
        <v>1621</v>
      </c>
      <c r="F640">
        <v>5</v>
      </c>
      <c r="G640" t="s">
        <v>357</v>
      </c>
      <c r="H640" t="s">
        <v>1090</v>
      </c>
      <c r="I640" t="s">
        <v>359</v>
      </c>
      <c r="J640" t="s">
        <v>1569</v>
      </c>
      <c r="K640">
        <v>1728496782.35</v>
      </c>
      <c r="L640">
        <f>(M640)/1000</f>
        <v>0</v>
      </c>
      <c r="M640">
        <f>IF(BH640, AP640, AJ640)</f>
        <v>0</v>
      </c>
      <c r="N640">
        <f>IF(BH640, AK640, AI640)</f>
        <v>0</v>
      </c>
      <c r="O640">
        <f>BJ640 - IF(AW640&gt;1, N640*BD640*100.0/(AY640), 0)</f>
        <v>0</v>
      </c>
      <c r="P640">
        <f>((V640-L640/2)*O640-N640)/(V640+L640/2)</f>
        <v>0</v>
      </c>
      <c r="Q640">
        <f>P640*(BQ640+BR640)/1000.0</f>
        <v>0</v>
      </c>
      <c r="R640">
        <f>(BJ640 - IF(AW640&gt;1, N640*BD640*100.0/(AY640), 0))*(BQ640+BR640)/1000.0</f>
        <v>0</v>
      </c>
      <c r="S640">
        <f>2.0/((1/U640-1/T640)+SIGN(U640)*SQRT((1/U640-1/T640)*(1/U640-1/T640) + 4*BE640/((BE640+1)*(BE640+1))*(2*1/U640*1/T640-1/T640*1/T640)))</f>
        <v>0</v>
      </c>
      <c r="T640">
        <f>IF(LEFT(BF640,1)&lt;&gt;"0",IF(LEFT(BF640,1)="1",3.0,BG640),$D$5+$E$5*(BX640*BQ640/($K$5*1000))+$F$5*(BX640*BQ640/($K$5*1000))*MAX(MIN(BD640,$J$5),$I$5)*MAX(MIN(BD640,$J$5),$I$5)+$G$5*MAX(MIN(BD640,$J$5),$I$5)*(BX640*BQ640/($K$5*1000))+$H$5*(BX640*BQ640/($K$5*1000))*(BX640*BQ640/($K$5*1000)))</f>
        <v>0</v>
      </c>
      <c r="U640">
        <f>L640*(1000-(1000*0.61365*exp(17.502*Y640/(240.97+Y640))/(BQ640+BR640)+BL640)/2)/(1000*0.61365*exp(17.502*Y640/(240.97+Y640))/(BQ640+BR640)-BL640)</f>
        <v>0</v>
      </c>
      <c r="V640">
        <f>1/((BE640+1)/(S640/1.6)+1/(T640/1.37)) + BE640/((BE640+1)/(S640/1.6) + BE640/(T640/1.37))</f>
        <v>0</v>
      </c>
      <c r="W640">
        <f>(AZ640*BC640)</f>
        <v>0</v>
      </c>
      <c r="X640">
        <f>(BS640+(W640+2*0.95*5.67E-8*(((BS640+$B$7)+273)^4-(BS640+273)^4)-44100*L640)/(1.84*29.3*T640+8*0.95*5.67E-8*(BS640+273)^3))</f>
        <v>0</v>
      </c>
      <c r="Y640">
        <f>($C$7*BT640+$D$7*BU640+$E$7*X640)</f>
        <v>0</v>
      </c>
      <c r="Z640">
        <f>0.61365*exp(17.502*Y640/(240.97+Y640))</f>
        <v>0</v>
      </c>
      <c r="AA640">
        <f>(AB640/AC640*100)</f>
        <v>0</v>
      </c>
      <c r="AB640">
        <f>BL640*(BQ640+BR640)/1000</f>
        <v>0</v>
      </c>
      <c r="AC640">
        <f>0.61365*exp(17.502*BS640/(240.97+BS640))</f>
        <v>0</v>
      </c>
      <c r="AD640">
        <f>(Z640-BL640*(BQ640+BR640)/1000)</f>
        <v>0</v>
      </c>
      <c r="AE640">
        <f>(-L640*44100)</f>
        <v>0</v>
      </c>
      <c r="AF640">
        <f>2*29.3*T640*0.92*(BS640-Y640)</f>
        <v>0</v>
      </c>
      <c r="AG640">
        <f>2*0.95*5.67E-8*(((BS640+$B$7)+273)^4-(Y640+273)^4)</f>
        <v>0</v>
      </c>
      <c r="AH640">
        <f>W640+AG640+AE640+AF640</f>
        <v>0</v>
      </c>
      <c r="AI640">
        <f>BP640*AW640*(BK640-BJ640*(1000-AW640*BM640)/(1000-AW640*BL640))/(100*BD640)</f>
        <v>0</v>
      </c>
      <c r="AJ640">
        <f>1000*BP640*AW640*(BL640-BM640)/(100*BD640*(1000-AW640*BL640))</f>
        <v>0</v>
      </c>
      <c r="AK640">
        <f>(AL640 - AM640 - BQ640*1E3/(8.314*(BS640+273.15)) * AO640/BP640 * AN640) * BP640/(100*BD640) * (1000 - BM640)/1000</f>
        <v>0</v>
      </c>
      <c r="AL640">
        <v>331.818794398252</v>
      </c>
      <c r="AM640">
        <v>309.2619515151515</v>
      </c>
      <c r="AN640">
        <v>2.399058014639781</v>
      </c>
      <c r="AO640">
        <v>66.77297276244596</v>
      </c>
      <c r="AP640">
        <f>(AR640 - AQ640 + BQ640*1E3/(8.314*(BS640+273.15)) * AT640/BP640 * AS640) * BP640/(100*BD640) * 1000/(1000 - AR640)</f>
        <v>0</v>
      </c>
      <c r="AQ640">
        <v>10.14286609859704</v>
      </c>
      <c r="AR640">
        <v>16.8556606060606</v>
      </c>
      <c r="AS640">
        <v>-0.0005626764871698759</v>
      </c>
      <c r="AT640">
        <v>79.96077634559281</v>
      </c>
      <c r="AU640">
        <v>0</v>
      </c>
      <c r="AV640">
        <v>0</v>
      </c>
      <c r="AW640">
        <f>IF(AU640*$H$13&gt;=AY640,1.0,(AY640/(AY640-AU640*$H$13)))</f>
        <v>0</v>
      </c>
      <c r="AX640">
        <f>(AW640-1)*100</f>
        <v>0</v>
      </c>
      <c r="AY640">
        <f>MAX(0,($B$13+$C$13*BX640)/(1+$D$13*BX640)*BQ640/(BS640+273)*$E$13)</f>
        <v>0</v>
      </c>
      <c r="AZ640">
        <f>$B$11*BY640+$C$11*BZ640+$F$11*CK640*(1-CN640)</f>
        <v>0</v>
      </c>
      <c r="BA640">
        <f>AZ640*BB640</f>
        <v>0</v>
      </c>
      <c r="BB640">
        <f>($B$11*$D$9+$C$11*$D$9+$F$11*((CX640+CP640)/MAX(CX640+CP640+CY640, 0.1)*$I$9+CY640/MAX(CX640+CP640+CY640, 0.1)*$J$9))/($B$11+$C$11+$F$11)</f>
        <v>0</v>
      </c>
      <c r="BC640">
        <f>($B$11*$K$9+$C$11*$K$9+$F$11*((CX640+CP640)/MAX(CX640+CP640+CY640, 0.1)*$P$9+CY640/MAX(CX640+CP640+CY640, 0.1)*$Q$9))/($B$11+$C$11+$F$11)</f>
        <v>0</v>
      </c>
      <c r="BD640">
        <v>6</v>
      </c>
      <c r="BE640">
        <v>0.5</v>
      </c>
      <c r="BF640" t="s">
        <v>361</v>
      </c>
      <c r="BG640">
        <v>2</v>
      </c>
      <c r="BH640" t="b">
        <v>1</v>
      </c>
      <c r="BI640">
        <v>1728496782.35</v>
      </c>
      <c r="BJ640">
        <v>286.86575</v>
      </c>
      <c r="BK640">
        <v>314.9497857142857</v>
      </c>
      <c r="BL640">
        <v>16.87701071428571</v>
      </c>
      <c r="BM640">
        <v>10.14296428571429</v>
      </c>
      <c r="BN640">
        <v>291.7086785714285</v>
      </c>
      <c r="BO640">
        <v>16.96705</v>
      </c>
      <c r="BP640">
        <v>600.0041428571429</v>
      </c>
      <c r="BQ640">
        <v>97.54279285714283</v>
      </c>
      <c r="BR640">
        <v>0.09998560714285716</v>
      </c>
      <c r="BS640">
        <v>25.51931785714286</v>
      </c>
      <c r="BT640">
        <v>25.03275</v>
      </c>
      <c r="BU640">
        <v>999.9000000000002</v>
      </c>
      <c r="BV640">
        <v>0</v>
      </c>
      <c r="BW640">
        <v>0</v>
      </c>
      <c r="BX640">
        <v>9996.041785714286</v>
      </c>
      <c r="BY640">
        <v>0</v>
      </c>
      <c r="BZ640">
        <v>298.8533214285714</v>
      </c>
      <c r="CA640">
        <v>-28.084175</v>
      </c>
      <c r="CB640">
        <v>291.7899642857143</v>
      </c>
      <c r="CC640">
        <v>318.1769642857142</v>
      </c>
      <c r="CD640">
        <v>6.734050357142856</v>
      </c>
      <c r="CE640">
        <v>314.9497857142857</v>
      </c>
      <c r="CF640">
        <v>10.14296428571429</v>
      </c>
      <c r="CG640">
        <v>1.646231071428572</v>
      </c>
      <c r="CH640">
        <v>0.9893729642857142</v>
      </c>
      <c r="CI640">
        <v>14.39848571428571</v>
      </c>
      <c r="CJ640">
        <v>6.760811785714287</v>
      </c>
      <c r="CK640">
        <v>1600.002857142857</v>
      </c>
      <c r="CL640">
        <v>0.6919989285714286</v>
      </c>
      <c r="CM640">
        <v>0.3080010714285714</v>
      </c>
      <c r="CN640">
        <v>0</v>
      </c>
      <c r="CO640">
        <v>2.136067857142857</v>
      </c>
      <c r="CP640">
        <v>0</v>
      </c>
      <c r="CQ640">
        <v>13353.21428571429</v>
      </c>
      <c r="CR640">
        <v>13790.20357142857</v>
      </c>
      <c r="CS640">
        <v>37.937</v>
      </c>
      <c r="CT640">
        <v>39.25</v>
      </c>
      <c r="CU640">
        <v>38.5</v>
      </c>
      <c r="CV640">
        <v>37.687</v>
      </c>
      <c r="CW640">
        <v>37.3525</v>
      </c>
      <c r="CX640">
        <v>1107.199642857143</v>
      </c>
      <c r="CY640">
        <v>492.8032142857143</v>
      </c>
      <c r="CZ640">
        <v>0</v>
      </c>
      <c r="DA640">
        <v>1728496847.2</v>
      </c>
      <c r="DB640">
        <v>0</v>
      </c>
      <c r="DC640">
        <v>1728490956.5</v>
      </c>
      <c r="DD640" t="s">
        <v>362</v>
      </c>
      <c r="DE640">
        <v>1728490952.5</v>
      </c>
      <c r="DF640">
        <v>1728490956.5</v>
      </c>
      <c r="DG640">
        <v>1</v>
      </c>
      <c r="DH640">
        <v>-0.065</v>
      </c>
      <c r="DI640">
        <v>-0.008</v>
      </c>
      <c r="DJ640">
        <v>-3.246</v>
      </c>
      <c r="DK640">
        <v>-0.091</v>
      </c>
      <c r="DL640">
        <v>52</v>
      </c>
      <c r="DM640">
        <v>15</v>
      </c>
      <c r="DN640">
        <v>0.25</v>
      </c>
      <c r="DO640">
        <v>0.13</v>
      </c>
      <c r="DP640">
        <v>-27.51823902439024</v>
      </c>
      <c r="DQ640">
        <v>-8.894523344947743</v>
      </c>
      <c r="DR640">
        <v>0.8789156223210643</v>
      </c>
      <c r="DS640">
        <v>0</v>
      </c>
      <c r="DT640">
        <v>6.73549512195122</v>
      </c>
      <c r="DU640">
        <v>-0.06375867595815569</v>
      </c>
      <c r="DV640">
        <v>0.01266070820697649</v>
      </c>
      <c r="DW640">
        <v>1</v>
      </c>
      <c r="DX640">
        <v>1</v>
      </c>
      <c r="DY640">
        <v>2</v>
      </c>
      <c r="DZ640" t="s">
        <v>363</v>
      </c>
      <c r="EA640">
        <v>3.2278</v>
      </c>
      <c r="EB640">
        <v>2.70435</v>
      </c>
      <c r="EC640">
        <v>0.0796444</v>
      </c>
      <c r="ED640">
        <v>0.0848855</v>
      </c>
      <c r="EE640">
        <v>0.0866098</v>
      </c>
      <c r="EF640">
        <v>0.0594125</v>
      </c>
      <c r="EG640">
        <v>30104.2</v>
      </c>
      <c r="EH640">
        <v>29124.9</v>
      </c>
      <c r="EI640">
        <v>31339.4</v>
      </c>
      <c r="EJ640">
        <v>30187.9</v>
      </c>
      <c r="EK640">
        <v>38343.1</v>
      </c>
      <c r="EL640">
        <v>37553.3</v>
      </c>
      <c r="EM640">
        <v>43922.2</v>
      </c>
      <c r="EN640">
        <v>42156</v>
      </c>
      <c r="EO640">
        <v>2.1147</v>
      </c>
      <c r="EP640">
        <v>1.79328</v>
      </c>
      <c r="EQ640">
        <v>0.00172853</v>
      </c>
      <c r="ER640">
        <v>0</v>
      </c>
      <c r="ES640">
        <v>25.0004</v>
      </c>
      <c r="ET640">
        <v>999.9</v>
      </c>
      <c r="EU640">
        <v>69.2</v>
      </c>
      <c r="EV640">
        <v>28.3</v>
      </c>
      <c r="EW640">
        <v>27.3981</v>
      </c>
      <c r="EX640">
        <v>60.8601</v>
      </c>
      <c r="EY640">
        <v>24.5433</v>
      </c>
      <c r="EZ640">
        <v>1</v>
      </c>
      <c r="FA640">
        <v>0.155976</v>
      </c>
      <c r="FB640">
        <v>3.35365</v>
      </c>
      <c r="FC640">
        <v>20.1661</v>
      </c>
      <c r="FD640">
        <v>5.21474</v>
      </c>
      <c r="FE640">
        <v>11.998</v>
      </c>
      <c r="FF640">
        <v>4.9632</v>
      </c>
      <c r="FG640">
        <v>3.29565</v>
      </c>
      <c r="FH640">
        <v>9999</v>
      </c>
      <c r="FI640">
        <v>9999</v>
      </c>
      <c r="FJ640">
        <v>9999</v>
      </c>
      <c r="FK640">
        <v>149.6</v>
      </c>
      <c r="FL640">
        <v>4.97093</v>
      </c>
      <c r="FM640">
        <v>1.86778</v>
      </c>
      <c r="FN640">
        <v>1.85925</v>
      </c>
      <c r="FO640">
        <v>1.86527</v>
      </c>
      <c r="FP640">
        <v>1.8631</v>
      </c>
      <c r="FQ640">
        <v>1.86449</v>
      </c>
      <c r="FR640">
        <v>1.86005</v>
      </c>
      <c r="FS640">
        <v>1.86417</v>
      </c>
      <c r="FT640">
        <v>0</v>
      </c>
      <c r="FU640">
        <v>0</v>
      </c>
      <c r="FV640">
        <v>0</v>
      </c>
      <c r="FW640">
        <v>0</v>
      </c>
      <c r="FX640" t="s">
        <v>364</v>
      </c>
      <c r="FY640" t="s">
        <v>365</v>
      </c>
      <c r="FZ640" t="s">
        <v>366</v>
      </c>
      <c r="GA640" t="s">
        <v>366</v>
      </c>
      <c r="GB640" t="s">
        <v>366</v>
      </c>
      <c r="GC640" t="s">
        <v>366</v>
      </c>
      <c r="GD640">
        <v>0</v>
      </c>
      <c r="GE640">
        <v>100</v>
      </c>
      <c r="GF640">
        <v>100</v>
      </c>
      <c r="GG640">
        <v>-4.968</v>
      </c>
      <c r="GH640">
        <v>-0.09</v>
      </c>
      <c r="GI640">
        <v>-2.868309889394353</v>
      </c>
      <c r="GJ640">
        <v>-0.006773961979547998</v>
      </c>
      <c r="GK640">
        <v>-8.296070481250098E-08</v>
      </c>
      <c r="GL640">
        <v>3.322967193956903E-10</v>
      </c>
      <c r="GM640">
        <v>-0.07871069313407227</v>
      </c>
      <c r="GN640">
        <v>-0.00208336341840114</v>
      </c>
      <c r="GO640">
        <v>8.801746095907445E-05</v>
      </c>
      <c r="GP640">
        <v>-2.677693255255651E-07</v>
      </c>
      <c r="GQ640">
        <v>3</v>
      </c>
      <c r="GR640">
        <v>2052</v>
      </c>
      <c r="GS640">
        <v>2</v>
      </c>
      <c r="GT640">
        <v>18</v>
      </c>
      <c r="GU640">
        <v>97.3</v>
      </c>
      <c r="GV640">
        <v>97.2</v>
      </c>
      <c r="GW640">
        <v>0.957031</v>
      </c>
      <c r="GX640">
        <v>2.40479</v>
      </c>
      <c r="GY640">
        <v>1.44775</v>
      </c>
      <c r="GZ640">
        <v>2.31934</v>
      </c>
      <c r="HA640">
        <v>1.55151</v>
      </c>
      <c r="HB640">
        <v>2.37549</v>
      </c>
      <c r="HC640">
        <v>35.4291</v>
      </c>
      <c r="HD640">
        <v>14.0357</v>
      </c>
      <c r="HE640">
        <v>18</v>
      </c>
      <c r="HF640">
        <v>612.058</v>
      </c>
      <c r="HG640">
        <v>408.032</v>
      </c>
      <c r="HH640">
        <v>20.7029</v>
      </c>
      <c r="HI640">
        <v>28.9136</v>
      </c>
      <c r="HJ640">
        <v>30.0006</v>
      </c>
      <c r="HK640">
        <v>28.8643</v>
      </c>
      <c r="HL640">
        <v>28.807</v>
      </c>
      <c r="HM640">
        <v>19.2129</v>
      </c>
      <c r="HN640">
        <v>65.2586</v>
      </c>
      <c r="HO640">
        <v>0</v>
      </c>
      <c r="HP640">
        <v>20.6811</v>
      </c>
      <c r="HQ640">
        <v>351.393</v>
      </c>
      <c r="HR640">
        <v>10.0931</v>
      </c>
      <c r="HS640">
        <v>99.4555</v>
      </c>
      <c r="HT640">
        <v>100.73</v>
      </c>
    </row>
    <row r="641" spans="1:228">
      <c r="A641">
        <v>625</v>
      </c>
      <c r="B641">
        <v>1728496794.6</v>
      </c>
      <c r="C641">
        <v>5857.099999904633</v>
      </c>
      <c r="D641" t="s">
        <v>1622</v>
      </c>
      <c r="E641" t="s">
        <v>1623</v>
      </c>
      <c r="F641">
        <v>5</v>
      </c>
      <c r="G641" t="s">
        <v>357</v>
      </c>
      <c r="H641" t="s">
        <v>1090</v>
      </c>
      <c r="I641" t="s">
        <v>359</v>
      </c>
      <c r="J641" t="s">
        <v>1569</v>
      </c>
      <c r="K641">
        <v>1728496786.778571</v>
      </c>
      <c r="L641">
        <f>(M641)/1000</f>
        <v>0</v>
      </c>
      <c r="M641">
        <f>IF(BH641, AP641, AJ641)</f>
        <v>0</v>
      </c>
      <c r="N641">
        <f>IF(BH641, AK641, AI641)</f>
        <v>0</v>
      </c>
      <c r="O641">
        <f>BJ641 - IF(AW641&gt;1, N641*BD641*100.0/(AY641), 0)</f>
        <v>0</v>
      </c>
      <c r="P641">
        <f>((V641-L641/2)*O641-N641)/(V641+L641/2)</f>
        <v>0</v>
      </c>
      <c r="Q641">
        <f>P641*(BQ641+BR641)/1000.0</f>
        <v>0</v>
      </c>
      <c r="R641">
        <f>(BJ641 - IF(AW641&gt;1, N641*BD641*100.0/(AY641), 0))*(BQ641+BR641)/1000.0</f>
        <v>0</v>
      </c>
      <c r="S641">
        <f>2.0/((1/U641-1/T641)+SIGN(U641)*SQRT((1/U641-1/T641)*(1/U641-1/T641) + 4*BE641/((BE641+1)*(BE641+1))*(2*1/U641*1/T641-1/T641*1/T641)))</f>
        <v>0</v>
      </c>
      <c r="T641">
        <f>IF(LEFT(BF641,1)&lt;&gt;"0",IF(LEFT(BF641,1)="1",3.0,BG641),$D$5+$E$5*(BX641*BQ641/($K$5*1000))+$F$5*(BX641*BQ641/($K$5*1000))*MAX(MIN(BD641,$J$5),$I$5)*MAX(MIN(BD641,$J$5),$I$5)+$G$5*MAX(MIN(BD641,$J$5),$I$5)*(BX641*BQ641/($K$5*1000))+$H$5*(BX641*BQ641/($K$5*1000))*(BX641*BQ641/($K$5*1000)))</f>
        <v>0</v>
      </c>
      <c r="U641">
        <f>L641*(1000-(1000*0.61365*exp(17.502*Y641/(240.97+Y641))/(BQ641+BR641)+BL641)/2)/(1000*0.61365*exp(17.502*Y641/(240.97+Y641))/(BQ641+BR641)-BL641)</f>
        <v>0</v>
      </c>
      <c r="V641">
        <f>1/((BE641+1)/(S641/1.6)+1/(T641/1.37)) + BE641/((BE641+1)/(S641/1.6) + BE641/(T641/1.37))</f>
        <v>0</v>
      </c>
      <c r="W641">
        <f>(AZ641*BC641)</f>
        <v>0</v>
      </c>
      <c r="X641">
        <f>(BS641+(W641+2*0.95*5.67E-8*(((BS641+$B$7)+273)^4-(BS641+273)^4)-44100*L641)/(1.84*29.3*T641+8*0.95*5.67E-8*(BS641+273)^3))</f>
        <v>0</v>
      </c>
      <c r="Y641">
        <f>($C$7*BT641+$D$7*BU641+$E$7*X641)</f>
        <v>0</v>
      </c>
      <c r="Z641">
        <f>0.61365*exp(17.502*Y641/(240.97+Y641))</f>
        <v>0</v>
      </c>
      <c r="AA641">
        <f>(AB641/AC641*100)</f>
        <v>0</v>
      </c>
      <c r="AB641">
        <f>BL641*(BQ641+BR641)/1000</f>
        <v>0</v>
      </c>
      <c r="AC641">
        <f>0.61365*exp(17.502*BS641/(240.97+BS641))</f>
        <v>0</v>
      </c>
      <c r="AD641">
        <f>(Z641-BL641*(BQ641+BR641)/1000)</f>
        <v>0</v>
      </c>
      <c r="AE641">
        <f>(-L641*44100)</f>
        <v>0</v>
      </c>
      <c r="AF641">
        <f>2*29.3*T641*0.92*(BS641-Y641)</f>
        <v>0</v>
      </c>
      <c r="AG641">
        <f>2*0.95*5.67E-8*(((BS641+$B$7)+273)^4-(Y641+273)^4)</f>
        <v>0</v>
      </c>
      <c r="AH641">
        <f>W641+AG641+AE641+AF641</f>
        <v>0</v>
      </c>
      <c r="AI641">
        <f>BP641*AW641*(BK641-BJ641*(1000-AW641*BM641)/(1000-AW641*BL641))/(100*BD641)</f>
        <v>0</v>
      </c>
      <c r="AJ641">
        <f>1000*BP641*AW641*(BL641-BM641)/(100*BD641*(1000-AW641*BL641))</f>
        <v>0</v>
      </c>
      <c r="AK641">
        <f>(AL641 - AM641 - BQ641*1E3/(8.314*(BS641+273.15)) * AO641/BP641 * AN641) * BP641/(100*BD641) * (1000 - BM641)/1000</f>
        <v>0</v>
      </c>
      <c r="AL641">
        <v>343.2508981119757</v>
      </c>
      <c r="AM641">
        <v>320.1143878787878</v>
      </c>
      <c r="AN641">
        <v>2.416142703312534</v>
      </c>
      <c r="AO641">
        <v>66.77297276244596</v>
      </c>
      <c r="AP641">
        <f>(AR641 - AQ641 + BQ641*1E3/(8.314*(BS641+273.15)) * AT641/BP641 * AS641) * BP641/(100*BD641) * 1000/(1000 - AR641)</f>
        <v>0</v>
      </c>
      <c r="AQ641">
        <v>10.14817320734002</v>
      </c>
      <c r="AR641">
        <v>16.8446993939394</v>
      </c>
      <c r="AS641">
        <v>-0.0004060262701443198</v>
      </c>
      <c r="AT641">
        <v>79.96077634559281</v>
      </c>
      <c r="AU641">
        <v>0</v>
      </c>
      <c r="AV641">
        <v>0</v>
      </c>
      <c r="AW641">
        <f>IF(AU641*$H$13&gt;=AY641,1.0,(AY641/(AY641-AU641*$H$13)))</f>
        <v>0</v>
      </c>
      <c r="AX641">
        <f>(AW641-1)*100</f>
        <v>0</v>
      </c>
      <c r="AY641">
        <f>MAX(0,($B$13+$C$13*BX641)/(1+$D$13*BX641)*BQ641/(BS641+273)*$E$13)</f>
        <v>0</v>
      </c>
      <c r="AZ641">
        <f>$B$11*BY641+$C$11*BZ641+$F$11*CK641*(1-CN641)</f>
        <v>0</v>
      </c>
      <c r="BA641">
        <f>AZ641*BB641</f>
        <v>0</v>
      </c>
      <c r="BB641">
        <f>($B$11*$D$9+$C$11*$D$9+$F$11*((CX641+CP641)/MAX(CX641+CP641+CY641, 0.1)*$I$9+CY641/MAX(CX641+CP641+CY641, 0.1)*$J$9))/($B$11+$C$11+$F$11)</f>
        <v>0</v>
      </c>
      <c r="BC641">
        <f>($B$11*$K$9+$C$11*$K$9+$F$11*((CX641+CP641)/MAX(CX641+CP641+CY641, 0.1)*$P$9+CY641/MAX(CX641+CP641+CY641, 0.1)*$Q$9))/($B$11+$C$11+$F$11)</f>
        <v>0</v>
      </c>
      <c r="BD641">
        <v>6</v>
      </c>
      <c r="BE641">
        <v>0.5</v>
      </c>
      <c r="BF641" t="s">
        <v>361</v>
      </c>
      <c r="BG641">
        <v>2</v>
      </c>
      <c r="BH641" t="b">
        <v>1</v>
      </c>
      <c r="BI641">
        <v>1728496786.778571</v>
      </c>
      <c r="BJ641">
        <v>297.3714285714286</v>
      </c>
      <c r="BK641">
        <v>326.1022857142858</v>
      </c>
      <c r="BL641">
        <v>16.8619</v>
      </c>
      <c r="BM641">
        <v>10.142725</v>
      </c>
      <c r="BN641">
        <v>302.2856071428571</v>
      </c>
      <c r="BO641">
        <v>16.95195357142857</v>
      </c>
      <c r="BP641">
        <v>599.9846071428572</v>
      </c>
      <c r="BQ641">
        <v>97.54203928571428</v>
      </c>
      <c r="BR641">
        <v>0.09995074999999999</v>
      </c>
      <c r="BS641">
        <v>25.50799285714286</v>
      </c>
      <c r="BT641">
        <v>25.02947857142857</v>
      </c>
      <c r="BU641">
        <v>999.9000000000002</v>
      </c>
      <c r="BV641">
        <v>0</v>
      </c>
      <c r="BW641">
        <v>0</v>
      </c>
      <c r="BX641">
        <v>9992.946071428571</v>
      </c>
      <c r="BY641">
        <v>0</v>
      </c>
      <c r="BZ641">
        <v>304.2571428571428</v>
      </c>
      <c r="CA641">
        <v>-28.73106428571429</v>
      </c>
      <c r="CB641">
        <v>302.4713928571429</v>
      </c>
      <c r="CC641">
        <v>329.4438571428572</v>
      </c>
      <c r="CD641">
        <v>6.719179642857143</v>
      </c>
      <c r="CE641">
        <v>326.1022857142858</v>
      </c>
      <c r="CF641">
        <v>10.142725</v>
      </c>
      <c r="CG641">
        <v>1.644744285714286</v>
      </c>
      <c r="CH641">
        <v>0.9893418571428571</v>
      </c>
      <c r="CI641">
        <v>14.38452142857143</v>
      </c>
      <c r="CJ641">
        <v>6.760356428571428</v>
      </c>
      <c r="CK641">
        <v>1599.998214285715</v>
      </c>
      <c r="CL641">
        <v>0.6920004285714285</v>
      </c>
      <c r="CM641">
        <v>0.3079995714285714</v>
      </c>
      <c r="CN641">
        <v>0</v>
      </c>
      <c r="CO641">
        <v>2.146028571428571</v>
      </c>
      <c r="CP641">
        <v>0</v>
      </c>
      <c r="CQ641">
        <v>13333</v>
      </c>
      <c r="CR641">
        <v>13790.16785714286</v>
      </c>
      <c r="CS641">
        <v>37.937</v>
      </c>
      <c r="CT641">
        <v>39.25</v>
      </c>
      <c r="CU641">
        <v>38.5</v>
      </c>
      <c r="CV641">
        <v>37.687</v>
      </c>
      <c r="CW641">
        <v>37.36375</v>
      </c>
      <c r="CX641">
        <v>1107.199642857143</v>
      </c>
      <c r="CY641">
        <v>492.7985714285714</v>
      </c>
      <c r="CZ641">
        <v>0</v>
      </c>
      <c r="DA641">
        <v>1728496851.4</v>
      </c>
      <c r="DB641">
        <v>0</v>
      </c>
      <c r="DC641">
        <v>1728490956.5</v>
      </c>
      <c r="DD641" t="s">
        <v>362</v>
      </c>
      <c r="DE641">
        <v>1728490952.5</v>
      </c>
      <c r="DF641">
        <v>1728490956.5</v>
      </c>
      <c r="DG641">
        <v>1</v>
      </c>
      <c r="DH641">
        <v>-0.065</v>
      </c>
      <c r="DI641">
        <v>-0.008</v>
      </c>
      <c r="DJ641">
        <v>-3.246</v>
      </c>
      <c r="DK641">
        <v>-0.091</v>
      </c>
      <c r="DL641">
        <v>52</v>
      </c>
      <c r="DM641">
        <v>15</v>
      </c>
      <c r="DN641">
        <v>0.25</v>
      </c>
      <c r="DO641">
        <v>0.13</v>
      </c>
      <c r="DP641">
        <v>-28.3823325</v>
      </c>
      <c r="DQ641">
        <v>-8.795559849906066</v>
      </c>
      <c r="DR641">
        <v>0.8480134717053438</v>
      </c>
      <c r="DS641">
        <v>0</v>
      </c>
      <c r="DT641">
        <v>6.726794749999999</v>
      </c>
      <c r="DU641">
        <v>-0.1957984615384634</v>
      </c>
      <c r="DV641">
        <v>0.01971652403283857</v>
      </c>
      <c r="DW641">
        <v>0</v>
      </c>
      <c r="DX641">
        <v>0</v>
      </c>
      <c r="DY641">
        <v>2</v>
      </c>
      <c r="DZ641" t="s">
        <v>386</v>
      </c>
      <c r="EA641">
        <v>3.22776</v>
      </c>
      <c r="EB641">
        <v>2.70439</v>
      </c>
      <c r="EC641">
        <v>0.0818784</v>
      </c>
      <c r="ED641">
        <v>0.08718960000000001</v>
      </c>
      <c r="EE641">
        <v>0.0865727</v>
      </c>
      <c r="EF641">
        <v>0.0594317</v>
      </c>
      <c r="EG641">
        <v>30031.5</v>
      </c>
      <c r="EH641">
        <v>29050.9</v>
      </c>
      <c r="EI641">
        <v>31339.9</v>
      </c>
      <c r="EJ641">
        <v>30187.3</v>
      </c>
      <c r="EK641">
        <v>38345.3</v>
      </c>
      <c r="EL641">
        <v>37551.5</v>
      </c>
      <c r="EM641">
        <v>43922.8</v>
      </c>
      <c r="EN641">
        <v>42154.9</v>
      </c>
      <c r="EO641">
        <v>2.11468</v>
      </c>
      <c r="EP641">
        <v>1.79323</v>
      </c>
      <c r="EQ641">
        <v>0.0008754429999999999</v>
      </c>
      <c r="ER641">
        <v>0</v>
      </c>
      <c r="ES641">
        <v>24.9986</v>
      </c>
      <c r="ET641">
        <v>999.9</v>
      </c>
      <c r="EU641">
        <v>69.2</v>
      </c>
      <c r="EV641">
        <v>28.3</v>
      </c>
      <c r="EW641">
        <v>27.3983</v>
      </c>
      <c r="EX641">
        <v>61.2701</v>
      </c>
      <c r="EY641">
        <v>24.6795</v>
      </c>
      <c r="EZ641">
        <v>1</v>
      </c>
      <c r="FA641">
        <v>0.156745</v>
      </c>
      <c r="FB641">
        <v>3.35079</v>
      </c>
      <c r="FC641">
        <v>20.1661</v>
      </c>
      <c r="FD641">
        <v>5.21474</v>
      </c>
      <c r="FE641">
        <v>11.998</v>
      </c>
      <c r="FF641">
        <v>4.96315</v>
      </c>
      <c r="FG641">
        <v>3.2956</v>
      </c>
      <c r="FH641">
        <v>9999</v>
      </c>
      <c r="FI641">
        <v>9999</v>
      </c>
      <c r="FJ641">
        <v>9999</v>
      </c>
      <c r="FK641">
        <v>149.6</v>
      </c>
      <c r="FL641">
        <v>4.97095</v>
      </c>
      <c r="FM641">
        <v>1.86778</v>
      </c>
      <c r="FN641">
        <v>1.85921</v>
      </c>
      <c r="FO641">
        <v>1.86527</v>
      </c>
      <c r="FP641">
        <v>1.86312</v>
      </c>
      <c r="FQ641">
        <v>1.8645</v>
      </c>
      <c r="FR641">
        <v>1.86005</v>
      </c>
      <c r="FS641">
        <v>1.86417</v>
      </c>
      <c r="FT641">
        <v>0</v>
      </c>
      <c r="FU641">
        <v>0</v>
      </c>
      <c r="FV641">
        <v>0</v>
      </c>
      <c r="FW641">
        <v>0</v>
      </c>
      <c r="FX641" t="s">
        <v>364</v>
      </c>
      <c r="FY641" t="s">
        <v>365</v>
      </c>
      <c r="FZ641" t="s">
        <v>366</v>
      </c>
      <c r="GA641" t="s">
        <v>366</v>
      </c>
      <c r="GB641" t="s">
        <v>366</v>
      </c>
      <c r="GC641" t="s">
        <v>366</v>
      </c>
      <c r="GD641">
        <v>0</v>
      </c>
      <c r="GE641">
        <v>100</v>
      </c>
      <c r="GF641">
        <v>100</v>
      </c>
      <c r="GG641">
        <v>-5.04</v>
      </c>
      <c r="GH641">
        <v>-0.0901</v>
      </c>
      <c r="GI641">
        <v>-2.868309889394353</v>
      </c>
      <c r="GJ641">
        <v>-0.006773961979547998</v>
      </c>
      <c r="GK641">
        <v>-8.296070481250098E-08</v>
      </c>
      <c r="GL641">
        <v>3.322967193956903E-10</v>
      </c>
      <c r="GM641">
        <v>-0.07871069313407227</v>
      </c>
      <c r="GN641">
        <v>-0.00208336341840114</v>
      </c>
      <c r="GO641">
        <v>8.801746095907445E-05</v>
      </c>
      <c r="GP641">
        <v>-2.677693255255651E-07</v>
      </c>
      <c r="GQ641">
        <v>3</v>
      </c>
      <c r="GR641">
        <v>2052</v>
      </c>
      <c r="GS641">
        <v>2</v>
      </c>
      <c r="GT641">
        <v>18</v>
      </c>
      <c r="GU641">
        <v>97.40000000000001</v>
      </c>
      <c r="GV641">
        <v>97.3</v>
      </c>
      <c r="GW641">
        <v>0.983887</v>
      </c>
      <c r="GX641">
        <v>2.41211</v>
      </c>
      <c r="GY641">
        <v>1.44897</v>
      </c>
      <c r="GZ641">
        <v>2.31934</v>
      </c>
      <c r="HA641">
        <v>1.55151</v>
      </c>
      <c r="HB641">
        <v>2.31812</v>
      </c>
      <c r="HC641">
        <v>35.4523</v>
      </c>
      <c r="HD641">
        <v>14.0445</v>
      </c>
      <c r="HE641">
        <v>18</v>
      </c>
      <c r="HF641">
        <v>612.122</v>
      </c>
      <c r="HG641">
        <v>408.058</v>
      </c>
      <c r="HH641">
        <v>20.6753</v>
      </c>
      <c r="HI641">
        <v>28.9223</v>
      </c>
      <c r="HJ641">
        <v>30.0007</v>
      </c>
      <c r="HK641">
        <v>28.8724</v>
      </c>
      <c r="HL641">
        <v>28.8148</v>
      </c>
      <c r="HM641">
        <v>19.692</v>
      </c>
      <c r="HN641">
        <v>65.2586</v>
      </c>
      <c r="HO641">
        <v>0</v>
      </c>
      <c r="HP641">
        <v>20.6592</v>
      </c>
      <c r="HQ641">
        <v>366.418</v>
      </c>
      <c r="HR641">
        <v>10.0931</v>
      </c>
      <c r="HS641">
        <v>99.45699999999999</v>
      </c>
      <c r="HT641">
        <v>100.728</v>
      </c>
    </row>
    <row r="642" spans="1:228">
      <c r="A642">
        <v>626</v>
      </c>
      <c r="B642">
        <v>1728496800.1</v>
      </c>
      <c r="C642">
        <v>5862.599999904633</v>
      </c>
      <c r="D642" t="s">
        <v>1624</v>
      </c>
      <c r="E642" t="s">
        <v>1625</v>
      </c>
      <c r="F642">
        <v>5</v>
      </c>
      <c r="G642" t="s">
        <v>357</v>
      </c>
      <c r="H642" t="s">
        <v>1090</v>
      </c>
      <c r="I642" t="s">
        <v>359</v>
      </c>
      <c r="J642" t="s">
        <v>1569</v>
      </c>
      <c r="K642">
        <v>1728496792.35</v>
      </c>
      <c r="L642">
        <f>(M642)/1000</f>
        <v>0</v>
      </c>
      <c r="M642">
        <f>IF(BH642, AP642, AJ642)</f>
        <v>0</v>
      </c>
      <c r="N642">
        <f>IF(BH642, AK642, AI642)</f>
        <v>0</v>
      </c>
      <c r="O642">
        <f>BJ642 - IF(AW642&gt;1, N642*BD642*100.0/(AY642), 0)</f>
        <v>0</v>
      </c>
      <c r="P642">
        <f>((V642-L642/2)*O642-N642)/(V642+L642/2)</f>
        <v>0</v>
      </c>
      <c r="Q642">
        <f>P642*(BQ642+BR642)/1000.0</f>
        <v>0</v>
      </c>
      <c r="R642">
        <f>(BJ642 - IF(AW642&gt;1, N642*BD642*100.0/(AY642), 0))*(BQ642+BR642)/1000.0</f>
        <v>0</v>
      </c>
      <c r="S642">
        <f>2.0/((1/U642-1/T642)+SIGN(U642)*SQRT((1/U642-1/T642)*(1/U642-1/T642) + 4*BE642/((BE642+1)*(BE642+1))*(2*1/U642*1/T642-1/T642*1/T642)))</f>
        <v>0</v>
      </c>
      <c r="T642">
        <f>IF(LEFT(BF642,1)&lt;&gt;"0",IF(LEFT(BF642,1)="1",3.0,BG642),$D$5+$E$5*(BX642*BQ642/($K$5*1000))+$F$5*(BX642*BQ642/($K$5*1000))*MAX(MIN(BD642,$J$5),$I$5)*MAX(MIN(BD642,$J$5),$I$5)+$G$5*MAX(MIN(BD642,$J$5),$I$5)*(BX642*BQ642/($K$5*1000))+$H$5*(BX642*BQ642/($K$5*1000))*(BX642*BQ642/($K$5*1000)))</f>
        <v>0</v>
      </c>
      <c r="U642">
        <f>L642*(1000-(1000*0.61365*exp(17.502*Y642/(240.97+Y642))/(BQ642+BR642)+BL642)/2)/(1000*0.61365*exp(17.502*Y642/(240.97+Y642))/(BQ642+BR642)-BL642)</f>
        <v>0</v>
      </c>
      <c r="V642">
        <f>1/((BE642+1)/(S642/1.6)+1/(T642/1.37)) + BE642/((BE642+1)/(S642/1.6) + BE642/(T642/1.37))</f>
        <v>0</v>
      </c>
      <c r="W642">
        <f>(AZ642*BC642)</f>
        <v>0</v>
      </c>
      <c r="X642">
        <f>(BS642+(W642+2*0.95*5.67E-8*(((BS642+$B$7)+273)^4-(BS642+273)^4)-44100*L642)/(1.84*29.3*T642+8*0.95*5.67E-8*(BS642+273)^3))</f>
        <v>0</v>
      </c>
      <c r="Y642">
        <f>($C$7*BT642+$D$7*BU642+$E$7*X642)</f>
        <v>0</v>
      </c>
      <c r="Z642">
        <f>0.61365*exp(17.502*Y642/(240.97+Y642))</f>
        <v>0</v>
      </c>
      <c r="AA642">
        <f>(AB642/AC642*100)</f>
        <v>0</v>
      </c>
      <c r="AB642">
        <f>BL642*(BQ642+BR642)/1000</f>
        <v>0</v>
      </c>
      <c r="AC642">
        <f>0.61365*exp(17.502*BS642/(240.97+BS642))</f>
        <v>0</v>
      </c>
      <c r="AD642">
        <f>(Z642-BL642*(BQ642+BR642)/1000)</f>
        <v>0</v>
      </c>
      <c r="AE642">
        <f>(-L642*44100)</f>
        <v>0</v>
      </c>
      <c r="AF642">
        <f>2*29.3*T642*0.92*(BS642-Y642)</f>
        <v>0</v>
      </c>
      <c r="AG642">
        <f>2*0.95*5.67E-8*(((BS642+$B$7)+273)^4-(Y642+273)^4)</f>
        <v>0</v>
      </c>
      <c r="AH642">
        <f>W642+AG642+AE642+AF642</f>
        <v>0</v>
      </c>
      <c r="AI642">
        <f>BP642*AW642*(BK642-BJ642*(1000-AW642*BM642)/(1000-AW642*BL642))/(100*BD642)</f>
        <v>0</v>
      </c>
      <c r="AJ642">
        <f>1000*BP642*AW642*(BL642-BM642)/(100*BD642*(1000-AW642*BL642))</f>
        <v>0</v>
      </c>
      <c r="AK642">
        <f>(AL642 - AM642 - BQ642*1E3/(8.314*(BS642+273.15)) * AO642/BP642 * AN642) * BP642/(100*BD642) * (1000 - BM642)/1000</f>
        <v>0</v>
      </c>
      <c r="AL642">
        <v>357.2557710582784</v>
      </c>
      <c r="AM642">
        <v>333.3707454545454</v>
      </c>
      <c r="AN642">
        <v>2.412552827141841</v>
      </c>
      <c r="AO642">
        <v>66.77297276244596</v>
      </c>
      <c r="AP642">
        <f>(AR642 - AQ642 + BQ642*1E3/(8.314*(BS642+273.15)) * AT642/BP642 * AS642) * BP642/(100*BD642) * 1000/(1000 - AR642)</f>
        <v>0</v>
      </c>
      <c r="AQ642">
        <v>10.15388797204131</v>
      </c>
      <c r="AR642">
        <v>16.83775696969697</v>
      </c>
      <c r="AS642">
        <v>-0.0001456130937512179</v>
      </c>
      <c r="AT642">
        <v>79.96077634559281</v>
      </c>
      <c r="AU642">
        <v>0</v>
      </c>
      <c r="AV642">
        <v>0</v>
      </c>
      <c r="AW642">
        <f>IF(AU642*$H$13&gt;=AY642,1.0,(AY642/(AY642-AU642*$H$13)))</f>
        <v>0</v>
      </c>
      <c r="AX642">
        <f>(AW642-1)*100</f>
        <v>0</v>
      </c>
      <c r="AY642">
        <f>MAX(0,($B$13+$C$13*BX642)/(1+$D$13*BX642)*BQ642/(BS642+273)*$E$13)</f>
        <v>0</v>
      </c>
      <c r="AZ642">
        <f>$B$11*BY642+$C$11*BZ642+$F$11*CK642*(1-CN642)</f>
        <v>0</v>
      </c>
      <c r="BA642">
        <f>AZ642*BB642</f>
        <v>0</v>
      </c>
      <c r="BB642">
        <f>($B$11*$D$9+$C$11*$D$9+$F$11*((CX642+CP642)/MAX(CX642+CP642+CY642, 0.1)*$I$9+CY642/MAX(CX642+CP642+CY642, 0.1)*$J$9))/($B$11+$C$11+$F$11)</f>
        <v>0</v>
      </c>
      <c r="BC642">
        <f>($B$11*$K$9+$C$11*$K$9+$F$11*((CX642+CP642)/MAX(CX642+CP642+CY642, 0.1)*$P$9+CY642/MAX(CX642+CP642+CY642, 0.1)*$Q$9))/($B$11+$C$11+$F$11)</f>
        <v>0</v>
      </c>
      <c r="BD642">
        <v>6</v>
      </c>
      <c r="BE642">
        <v>0.5</v>
      </c>
      <c r="BF642" t="s">
        <v>361</v>
      </c>
      <c r="BG642">
        <v>2</v>
      </c>
      <c r="BH642" t="b">
        <v>1</v>
      </c>
      <c r="BI642">
        <v>1728496792.35</v>
      </c>
      <c r="BJ642">
        <v>310.5736071428572</v>
      </c>
      <c r="BK642">
        <v>340.1511071428571</v>
      </c>
      <c r="BL642">
        <v>16.84958571428571</v>
      </c>
      <c r="BM642">
        <v>10.14881785714286</v>
      </c>
      <c r="BN642">
        <v>315.57725</v>
      </c>
      <c r="BO642">
        <v>16.93963214285714</v>
      </c>
      <c r="BP642">
        <v>600.0198571428572</v>
      </c>
      <c r="BQ642">
        <v>97.54128214285716</v>
      </c>
      <c r="BR642">
        <v>0.1000915535714286</v>
      </c>
      <c r="BS642">
        <v>25.49297857142857</v>
      </c>
      <c r="BT642">
        <v>25.01933571428571</v>
      </c>
      <c r="BU642">
        <v>999.9000000000002</v>
      </c>
      <c r="BV642">
        <v>0</v>
      </c>
      <c r="BW642">
        <v>0</v>
      </c>
      <c r="BX642">
        <v>9997.612142857144</v>
      </c>
      <c r="BY642">
        <v>0</v>
      </c>
      <c r="BZ642">
        <v>320.4636428571428</v>
      </c>
      <c r="CA642">
        <v>-29.577725</v>
      </c>
      <c r="CB642">
        <v>315.8961071428571</v>
      </c>
      <c r="CC642">
        <v>343.6387857142858</v>
      </c>
      <c r="CD642">
        <v>6.700765000000001</v>
      </c>
      <c r="CE642">
        <v>340.1511071428571</v>
      </c>
      <c r="CF642">
        <v>10.14881785714286</v>
      </c>
      <c r="CG642">
        <v>1.643529642857143</v>
      </c>
      <c r="CH642">
        <v>0.9899286428571429</v>
      </c>
      <c r="CI642">
        <v>14.37310714285714</v>
      </c>
      <c r="CJ642">
        <v>6.768983214285714</v>
      </c>
      <c r="CK642">
        <v>1599.984285714286</v>
      </c>
      <c r="CL642">
        <v>0.6919967857142856</v>
      </c>
      <c r="CM642">
        <v>0.3080032142857143</v>
      </c>
      <c r="CN642">
        <v>0</v>
      </c>
      <c r="CO642">
        <v>2.1879</v>
      </c>
      <c r="CP642">
        <v>0</v>
      </c>
      <c r="CQ642">
        <v>13313.85357142857</v>
      </c>
      <c r="CR642">
        <v>13790.03571428571</v>
      </c>
      <c r="CS642">
        <v>37.937</v>
      </c>
      <c r="CT642">
        <v>39.25</v>
      </c>
      <c r="CU642">
        <v>38.5</v>
      </c>
      <c r="CV642">
        <v>37.687</v>
      </c>
      <c r="CW642">
        <v>37.35025</v>
      </c>
      <c r="CX642">
        <v>1107.184285714286</v>
      </c>
      <c r="CY642">
        <v>492.7999999999999</v>
      </c>
      <c r="CZ642">
        <v>0</v>
      </c>
      <c r="DA642">
        <v>1728496856.8</v>
      </c>
      <c r="DB642">
        <v>0</v>
      </c>
      <c r="DC642">
        <v>1728490956.5</v>
      </c>
      <c r="DD642" t="s">
        <v>362</v>
      </c>
      <c r="DE642">
        <v>1728490952.5</v>
      </c>
      <c r="DF642">
        <v>1728490956.5</v>
      </c>
      <c r="DG642">
        <v>1</v>
      </c>
      <c r="DH642">
        <v>-0.065</v>
      </c>
      <c r="DI642">
        <v>-0.008</v>
      </c>
      <c r="DJ642">
        <v>-3.246</v>
      </c>
      <c r="DK642">
        <v>-0.091</v>
      </c>
      <c r="DL642">
        <v>52</v>
      </c>
      <c r="DM642">
        <v>15</v>
      </c>
      <c r="DN642">
        <v>0.25</v>
      </c>
      <c r="DO642">
        <v>0.13</v>
      </c>
      <c r="DP642">
        <v>-29.1562756097561</v>
      </c>
      <c r="DQ642">
        <v>-9.116165853658599</v>
      </c>
      <c r="DR642">
        <v>0.8999116495334926</v>
      </c>
      <c r="DS642">
        <v>0</v>
      </c>
      <c r="DT642">
        <v>6.710322926829268</v>
      </c>
      <c r="DU642">
        <v>-0.1966532404181208</v>
      </c>
      <c r="DV642">
        <v>0.01952361512454171</v>
      </c>
      <c r="DW642">
        <v>0</v>
      </c>
      <c r="DX642">
        <v>0</v>
      </c>
      <c r="DY642">
        <v>2</v>
      </c>
      <c r="DZ642" t="s">
        <v>386</v>
      </c>
      <c r="EA642">
        <v>3.22781</v>
      </c>
      <c r="EB642">
        <v>2.70449</v>
      </c>
      <c r="EC642">
        <v>0.0845607</v>
      </c>
      <c r="ED642">
        <v>0.08993669999999999</v>
      </c>
      <c r="EE642">
        <v>0.0865438</v>
      </c>
      <c r="EF642">
        <v>0.0594617</v>
      </c>
      <c r="EG642">
        <v>29942.9</v>
      </c>
      <c r="EH642">
        <v>28963.1</v>
      </c>
      <c r="EI642">
        <v>31339</v>
      </c>
      <c r="EJ642">
        <v>30187</v>
      </c>
      <c r="EK642">
        <v>38345.4</v>
      </c>
      <c r="EL642">
        <v>37549.9</v>
      </c>
      <c r="EM642">
        <v>43921.5</v>
      </c>
      <c r="EN642">
        <v>42154.3</v>
      </c>
      <c r="EO642">
        <v>2.11472</v>
      </c>
      <c r="EP642">
        <v>1.79268</v>
      </c>
      <c r="EQ642">
        <v>0.000588596</v>
      </c>
      <c r="ER642">
        <v>0</v>
      </c>
      <c r="ES642">
        <v>24.9951</v>
      </c>
      <c r="ET642">
        <v>999.9</v>
      </c>
      <c r="EU642">
        <v>69.2</v>
      </c>
      <c r="EV642">
        <v>28.3</v>
      </c>
      <c r="EW642">
        <v>27.3963</v>
      </c>
      <c r="EX642">
        <v>61.1201</v>
      </c>
      <c r="EY642">
        <v>24.5393</v>
      </c>
      <c r="EZ642">
        <v>1</v>
      </c>
      <c r="FA642">
        <v>0.157243</v>
      </c>
      <c r="FB642">
        <v>3.30445</v>
      </c>
      <c r="FC642">
        <v>20.1674</v>
      </c>
      <c r="FD642">
        <v>5.21579</v>
      </c>
      <c r="FE642">
        <v>11.998</v>
      </c>
      <c r="FF642">
        <v>4.9633</v>
      </c>
      <c r="FG642">
        <v>3.2957</v>
      </c>
      <c r="FH642">
        <v>9999</v>
      </c>
      <c r="FI642">
        <v>9999</v>
      </c>
      <c r="FJ642">
        <v>9999</v>
      </c>
      <c r="FK642">
        <v>149.6</v>
      </c>
      <c r="FL642">
        <v>4.97093</v>
      </c>
      <c r="FM642">
        <v>1.86775</v>
      </c>
      <c r="FN642">
        <v>1.85923</v>
      </c>
      <c r="FO642">
        <v>1.86528</v>
      </c>
      <c r="FP642">
        <v>1.86312</v>
      </c>
      <c r="FQ642">
        <v>1.86448</v>
      </c>
      <c r="FR642">
        <v>1.86004</v>
      </c>
      <c r="FS642">
        <v>1.86417</v>
      </c>
      <c r="FT642">
        <v>0</v>
      </c>
      <c r="FU642">
        <v>0</v>
      </c>
      <c r="FV642">
        <v>0</v>
      </c>
      <c r="FW642">
        <v>0</v>
      </c>
      <c r="FX642" t="s">
        <v>364</v>
      </c>
      <c r="FY642" t="s">
        <v>365</v>
      </c>
      <c r="FZ642" t="s">
        <v>366</v>
      </c>
      <c r="GA642" t="s">
        <v>366</v>
      </c>
      <c r="GB642" t="s">
        <v>366</v>
      </c>
      <c r="GC642" t="s">
        <v>366</v>
      </c>
      <c r="GD642">
        <v>0</v>
      </c>
      <c r="GE642">
        <v>100</v>
      </c>
      <c r="GF642">
        <v>100</v>
      </c>
      <c r="GG642">
        <v>-5.128</v>
      </c>
      <c r="GH642">
        <v>-0.09</v>
      </c>
      <c r="GI642">
        <v>-2.868309889394353</v>
      </c>
      <c r="GJ642">
        <v>-0.006773961979547998</v>
      </c>
      <c r="GK642">
        <v>-8.296070481250098E-08</v>
      </c>
      <c r="GL642">
        <v>3.322967193956903E-10</v>
      </c>
      <c r="GM642">
        <v>-0.07871069313407227</v>
      </c>
      <c r="GN642">
        <v>-0.00208336341840114</v>
      </c>
      <c r="GO642">
        <v>8.801746095907445E-05</v>
      </c>
      <c r="GP642">
        <v>-2.677693255255651E-07</v>
      </c>
      <c r="GQ642">
        <v>3</v>
      </c>
      <c r="GR642">
        <v>2052</v>
      </c>
      <c r="GS642">
        <v>2</v>
      </c>
      <c r="GT642">
        <v>18</v>
      </c>
      <c r="GU642">
        <v>97.5</v>
      </c>
      <c r="GV642">
        <v>97.40000000000001</v>
      </c>
      <c r="GW642">
        <v>1.01318</v>
      </c>
      <c r="GX642">
        <v>2.40845</v>
      </c>
      <c r="GY642">
        <v>1.44775</v>
      </c>
      <c r="GZ642">
        <v>2.31812</v>
      </c>
      <c r="HA642">
        <v>1.55151</v>
      </c>
      <c r="HB642">
        <v>2.38892</v>
      </c>
      <c r="HC642">
        <v>35.4754</v>
      </c>
      <c r="HD642">
        <v>14.0357</v>
      </c>
      <c r="HE642">
        <v>18</v>
      </c>
      <c r="HF642">
        <v>612.25</v>
      </c>
      <c r="HG642">
        <v>407.807</v>
      </c>
      <c r="HH642">
        <v>20.6486</v>
      </c>
      <c r="HI642">
        <v>28.9334</v>
      </c>
      <c r="HJ642">
        <v>30.0006</v>
      </c>
      <c r="HK642">
        <v>28.8815</v>
      </c>
      <c r="HL642">
        <v>28.8241</v>
      </c>
      <c r="HM642">
        <v>20.3135</v>
      </c>
      <c r="HN642">
        <v>65.2586</v>
      </c>
      <c r="HO642">
        <v>0</v>
      </c>
      <c r="HP642">
        <v>20.6535</v>
      </c>
      <c r="HQ642">
        <v>376.48</v>
      </c>
      <c r="HR642">
        <v>10.0931</v>
      </c>
      <c r="HS642">
        <v>99.4541</v>
      </c>
      <c r="HT642">
        <v>100.727</v>
      </c>
    </row>
    <row r="643" spans="1:228">
      <c r="A643">
        <v>627</v>
      </c>
      <c r="B643">
        <v>1728496804.6</v>
      </c>
      <c r="C643">
        <v>5867.099999904633</v>
      </c>
      <c r="D643" t="s">
        <v>1626</v>
      </c>
      <c r="E643" t="s">
        <v>1627</v>
      </c>
      <c r="F643">
        <v>5</v>
      </c>
      <c r="G643" t="s">
        <v>357</v>
      </c>
      <c r="H643" t="s">
        <v>1090</v>
      </c>
      <c r="I643" t="s">
        <v>359</v>
      </c>
      <c r="J643" t="s">
        <v>1569</v>
      </c>
      <c r="K643">
        <v>1728496796.778571</v>
      </c>
      <c r="L643">
        <f>(M643)/1000</f>
        <v>0</v>
      </c>
      <c r="M643">
        <f>IF(BH643, AP643, AJ643)</f>
        <v>0</v>
      </c>
      <c r="N643">
        <f>IF(BH643, AK643, AI643)</f>
        <v>0</v>
      </c>
      <c r="O643">
        <f>BJ643 - IF(AW643&gt;1, N643*BD643*100.0/(AY643), 0)</f>
        <v>0</v>
      </c>
      <c r="P643">
        <f>((V643-L643/2)*O643-N643)/(V643+L643/2)</f>
        <v>0</v>
      </c>
      <c r="Q643">
        <f>P643*(BQ643+BR643)/1000.0</f>
        <v>0</v>
      </c>
      <c r="R643">
        <f>(BJ643 - IF(AW643&gt;1, N643*BD643*100.0/(AY643), 0))*(BQ643+BR643)/1000.0</f>
        <v>0</v>
      </c>
      <c r="S643">
        <f>2.0/((1/U643-1/T643)+SIGN(U643)*SQRT((1/U643-1/T643)*(1/U643-1/T643) + 4*BE643/((BE643+1)*(BE643+1))*(2*1/U643*1/T643-1/T643*1/T643)))</f>
        <v>0</v>
      </c>
      <c r="T643">
        <f>IF(LEFT(BF643,1)&lt;&gt;"0",IF(LEFT(BF643,1)="1",3.0,BG643),$D$5+$E$5*(BX643*BQ643/($K$5*1000))+$F$5*(BX643*BQ643/($K$5*1000))*MAX(MIN(BD643,$J$5),$I$5)*MAX(MIN(BD643,$J$5),$I$5)+$G$5*MAX(MIN(BD643,$J$5),$I$5)*(BX643*BQ643/($K$5*1000))+$H$5*(BX643*BQ643/($K$5*1000))*(BX643*BQ643/($K$5*1000)))</f>
        <v>0</v>
      </c>
      <c r="U643">
        <f>L643*(1000-(1000*0.61365*exp(17.502*Y643/(240.97+Y643))/(BQ643+BR643)+BL643)/2)/(1000*0.61365*exp(17.502*Y643/(240.97+Y643))/(BQ643+BR643)-BL643)</f>
        <v>0</v>
      </c>
      <c r="V643">
        <f>1/((BE643+1)/(S643/1.6)+1/(T643/1.37)) + BE643/((BE643+1)/(S643/1.6) + BE643/(T643/1.37))</f>
        <v>0</v>
      </c>
      <c r="W643">
        <f>(AZ643*BC643)</f>
        <v>0</v>
      </c>
      <c r="X643">
        <f>(BS643+(W643+2*0.95*5.67E-8*(((BS643+$B$7)+273)^4-(BS643+273)^4)-44100*L643)/(1.84*29.3*T643+8*0.95*5.67E-8*(BS643+273)^3))</f>
        <v>0</v>
      </c>
      <c r="Y643">
        <f>($C$7*BT643+$D$7*BU643+$E$7*X643)</f>
        <v>0</v>
      </c>
      <c r="Z643">
        <f>0.61365*exp(17.502*Y643/(240.97+Y643))</f>
        <v>0</v>
      </c>
      <c r="AA643">
        <f>(AB643/AC643*100)</f>
        <v>0</v>
      </c>
      <c r="AB643">
        <f>BL643*(BQ643+BR643)/1000</f>
        <v>0</v>
      </c>
      <c r="AC643">
        <f>0.61365*exp(17.502*BS643/(240.97+BS643))</f>
        <v>0</v>
      </c>
      <c r="AD643">
        <f>(Z643-BL643*(BQ643+BR643)/1000)</f>
        <v>0</v>
      </c>
      <c r="AE643">
        <f>(-L643*44100)</f>
        <v>0</v>
      </c>
      <c r="AF643">
        <f>2*29.3*T643*0.92*(BS643-Y643)</f>
        <v>0</v>
      </c>
      <c r="AG643">
        <f>2*0.95*5.67E-8*(((BS643+$B$7)+273)^4-(Y643+273)^4)</f>
        <v>0</v>
      </c>
      <c r="AH643">
        <f>W643+AG643+AE643+AF643</f>
        <v>0</v>
      </c>
      <c r="AI643">
        <f>BP643*AW643*(BK643-BJ643*(1000-AW643*BM643)/(1000-AW643*BL643))/(100*BD643)</f>
        <v>0</v>
      </c>
      <c r="AJ643">
        <f>1000*BP643*AW643*(BL643-BM643)/(100*BD643*(1000-AW643*BL643))</f>
        <v>0</v>
      </c>
      <c r="AK643">
        <f>(AL643 - AM643 - BQ643*1E3/(8.314*(BS643+273.15)) * AO643/BP643 * AN643) * BP643/(100*BD643) * (1000 - BM643)/1000</f>
        <v>0</v>
      </c>
      <c r="AL643">
        <v>368.7392067215736</v>
      </c>
      <c r="AM643">
        <v>344.1889393939393</v>
      </c>
      <c r="AN643">
        <v>2.406735128330986</v>
      </c>
      <c r="AO643">
        <v>66.77297276244596</v>
      </c>
      <c r="AP643">
        <f>(AR643 - AQ643 + BQ643*1E3/(8.314*(BS643+273.15)) * AT643/BP643 * AS643) * BP643/(100*BD643) * 1000/(1000 - AR643)</f>
        <v>0</v>
      </c>
      <c r="AQ643">
        <v>10.16042835862512</v>
      </c>
      <c r="AR643">
        <v>16.82951757575757</v>
      </c>
      <c r="AS643">
        <v>-0.0001209259644209415</v>
      </c>
      <c r="AT643">
        <v>79.96077634559281</v>
      </c>
      <c r="AU643">
        <v>0</v>
      </c>
      <c r="AV643">
        <v>0</v>
      </c>
      <c r="AW643">
        <f>IF(AU643*$H$13&gt;=AY643,1.0,(AY643/(AY643-AU643*$H$13)))</f>
        <v>0</v>
      </c>
      <c r="AX643">
        <f>(AW643-1)*100</f>
        <v>0</v>
      </c>
      <c r="AY643">
        <f>MAX(0,($B$13+$C$13*BX643)/(1+$D$13*BX643)*BQ643/(BS643+273)*$E$13)</f>
        <v>0</v>
      </c>
      <c r="AZ643">
        <f>$B$11*BY643+$C$11*BZ643+$F$11*CK643*(1-CN643)</f>
        <v>0</v>
      </c>
      <c r="BA643">
        <f>AZ643*BB643</f>
        <v>0</v>
      </c>
      <c r="BB643">
        <f>($B$11*$D$9+$C$11*$D$9+$F$11*((CX643+CP643)/MAX(CX643+CP643+CY643, 0.1)*$I$9+CY643/MAX(CX643+CP643+CY643, 0.1)*$J$9))/($B$11+$C$11+$F$11)</f>
        <v>0</v>
      </c>
      <c r="BC643">
        <f>($B$11*$K$9+$C$11*$K$9+$F$11*((CX643+CP643)/MAX(CX643+CP643+CY643, 0.1)*$P$9+CY643/MAX(CX643+CP643+CY643, 0.1)*$Q$9))/($B$11+$C$11+$F$11)</f>
        <v>0</v>
      </c>
      <c r="BD643">
        <v>6</v>
      </c>
      <c r="BE643">
        <v>0.5</v>
      </c>
      <c r="BF643" t="s">
        <v>361</v>
      </c>
      <c r="BG643">
        <v>2</v>
      </c>
      <c r="BH643" t="b">
        <v>1</v>
      </c>
      <c r="BI643">
        <v>1728496796.778571</v>
      </c>
      <c r="BJ643">
        <v>321.0596071428571</v>
      </c>
      <c r="BK643">
        <v>351.3110357142858</v>
      </c>
      <c r="BL643">
        <v>16.84225357142858</v>
      </c>
      <c r="BM643">
        <v>10.15367142857143</v>
      </c>
      <c r="BN643">
        <v>326.1343928571428</v>
      </c>
      <c r="BO643">
        <v>16.93229642857143</v>
      </c>
      <c r="BP643">
        <v>600.0025357142857</v>
      </c>
      <c r="BQ643">
        <v>97.54133571428574</v>
      </c>
      <c r="BR643">
        <v>0.09996838571428571</v>
      </c>
      <c r="BS643">
        <v>25.48091428571428</v>
      </c>
      <c r="BT643">
        <v>25.00999285714286</v>
      </c>
      <c r="BU643">
        <v>999.9000000000002</v>
      </c>
      <c r="BV643">
        <v>0</v>
      </c>
      <c r="BW643">
        <v>0</v>
      </c>
      <c r="BX643">
        <v>9999.0175</v>
      </c>
      <c r="BY643">
        <v>0</v>
      </c>
      <c r="BZ643">
        <v>351.2151428571428</v>
      </c>
      <c r="CA643">
        <v>-30.25161071428572</v>
      </c>
      <c r="CB643">
        <v>326.5594642857142</v>
      </c>
      <c r="CC643">
        <v>354.9148214285714</v>
      </c>
      <c r="CD643">
        <v>6.688573571428571</v>
      </c>
      <c r="CE643">
        <v>351.3110357142858</v>
      </c>
      <c r="CF643">
        <v>10.15367142857143</v>
      </c>
      <c r="CG643">
        <v>1.642815</v>
      </c>
      <c r="CH643">
        <v>0.9904026785714285</v>
      </c>
      <c r="CI643">
        <v>14.36638571428571</v>
      </c>
      <c r="CJ643">
        <v>6.775951071428571</v>
      </c>
      <c r="CK643">
        <v>1600.000357142857</v>
      </c>
      <c r="CL643">
        <v>0.6919982142857143</v>
      </c>
      <c r="CM643">
        <v>0.3080017857142857</v>
      </c>
      <c r="CN643">
        <v>0</v>
      </c>
      <c r="CO643">
        <v>2.213660714285714</v>
      </c>
      <c r="CP643">
        <v>0</v>
      </c>
      <c r="CQ643">
        <v>13304.28571428572</v>
      </c>
      <c r="CR643">
        <v>13790.17857142857</v>
      </c>
      <c r="CS643">
        <v>37.937</v>
      </c>
      <c r="CT643">
        <v>39.25</v>
      </c>
      <c r="CU643">
        <v>38.5</v>
      </c>
      <c r="CV643">
        <v>37.687</v>
      </c>
      <c r="CW643">
        <v>37.3435</v>
      </c>
      <c r="CX643">
        <v>1107.197857142857</v>
      </c>
      <c r="CY643">
        <v>492.8024999999999</v>
      </c>
      <c r="CZ643">
        <v>0</v>
      </c>
      <c r="DA643">
        <v>1728496861.6</v>
      </c>
      <c r="DB643">
        <v>0</v>
      </c>
      <c r="DC643">
        <v>1728490956.5</v>
      </c>
      <c r="DD643" t="s">
        <v>362</v>
      </c>
      <c r="DE643">
        <v>1728490952.5</v>
      </c>
      <c r="DF643">
        <v>1728490956.5</v>
      </c>
      <c r="DG643">
        <v>1</v>
      </c>
      <c r="DH643">
        <v>-0.065</v>
      </c>
      <c r="DI643">
        <v>-0.008</v>
      </c>
      <c r="DJ643">
        <v>-3.246</v>
      </c>
      <c r="DK643">
        <v>-0.091</v>
      </c>
      <c r="DL643">
        <v>52</v>
      </c>
      <c r="DM643">
        <v>15</v>
      </c>
      <c r="DN643">
        <v>0.25</v>
      </c>
      <c r="DO643">
        <v>0.13</v>
      </c>
      <c r="DP643">
        <v>-29.76475853658537</v>
      </c>
      <c r="DQ643">
        <v>-9.252579094076681</v>
      </c>
      <c r="DR643">
        <v>0.9127005858989558</v>
      </c>
      <c r="DS643">
        <v>0</v>
      </c>
      <c r="DT643">
        <v>6.697649512195121</v>
      </c>
      <c r="DU643">
        <v>-0.1717952613240303</v>
      </c>
      <c r="DV643">
        <v>0.01697800929915071</v>
      </c>
      <c r="DW643">
        <v>0</v>
      </c>
      <c r="DX643">
        <v>0</v>
      </c>
      <c r="DY643">
        <v>2</v>
      </c>
      <c r="DZ643" t="s">
        <v>386</v>
      </c>
      <c r="EA643">
        <v>3.2276</v>
      </c>
      <c r="EB643">
        <v>2.70412</v>
      </c>
      <c r="EC643">
        <v>0.0867212</v>
      </c>
      <c r="ED643">
        <v>0.0921394</v>
      </c>
      <c r="EE643">
        <v>0.0865071</v>
      </c>
      <c r="EF643">
        <v>0.0594334</v>
      </c>
      <c r="EG643">
        <v>29872.1</v>
      </c>
      <c r="EH643">
        <v>28892.9</v>
      </c>
      <c r="EI643">
        <v>31338.9</v>
      </c>
      <c r="EJ643">
        <v>30186.9</v>
      </c>
      <c r="EK643">
        <v>38346.7</v>
      </c>
      <c r="EL643">
        <v>37551</v>
      </c>
      <c r="EM643">
        <v>43921.2</v>
      </c>
      <c r="EN643">
        <v>42154.2</v>
      </c>
      <c r="EO643">
        <v>2.1143</v>
      </c>
      <c r="EP643">
        <v>1.79272</v>
      </c>
      <c r="EQ643">
        <v>0.000130385</v>
      </c>
      <c r="ER643">
        <v>0</v>
      </c>
      <c r="ES643">
        <v>24.9916</v>
      </c>
      <c r="ET643">
        <v>999.9</v>
      </c>
      <c r="EU643">
        <v>69.2</v>
      </c>
      <c r="EV643">
        <v>28.3</v>
      </c>
      <c r="EW643">
        <v>27.3973</v>
      </c>
      <c r="EX643">
        <v>61.0801</v>
      </c>
      <c r="EY643">
        <v>24.7035</v>
      </c>
      <c r="EZ643">
        <v>1</v>
      </c>
      <c r="FA643">
        <v>0.157561</v>
      </c>
      <c r="FB643">
        <v>3.24855</v>
      </c>
      <c r="FC643">
        <v>20.1681</v>
      </c>
      <c r="FD643">
        <v>5.21415</v>
      </c>
      <c r="FE643">
        <v>11.998</v>
      </c>
      <c r="FF643">
        <v>4.9625</v>
      </c>
      <c r="FG643">
        <v>3.2955</v>
      </c>
      <c r="FH643">
        <v>9999</v>
      </c>
      <c r="FI643">
        <v>9999</v>
      </c>
      <c r="FJ643">
        <v>9999</v>
      </c>
      <c r="FK643">
        <v>149.6</v>
      </c>
      <c r="FL643">
        <v>4.97094</v>
      </c>
      <c r="FM643">
        <v>1.8678</v>
      </c>
      <c r="FN643">
        <v>1.85925</v>
      </c>
      <c r="FO643">
        <v>1.86533</v>
      </c>
      <c r="FP643">
        <v>1.86312</v>
      </c>
      <c r="FQ643">
        <v>1.86448</v>
      </c>
      <c r="FR643">
        <v>1.86005</v>
      </c>
      <c r="FS643">
        <v>1.86417</v>
      </c>
      <c r="FT643">
        <v>0</v>
      </c>
      <c r="FU643">
        <v>0</v>
      </c>
      <c r="FV643">
        <v>0</v>
      </c>
      <c r="FW643">
        <v>0</v>
      </c>
      <c r="FX643" t="s">
        <v>364</v>
      </c>
      <c r="FY643" t="s">
        <v>365</v>
      </c>
      <c r="FZ643" t="s">
        <v>366</v>
      </c>
      <c r="GA643" t="s">
        <v>366</v>
      </c>
      <c r="GB643" t="s">
        <v>366</v>
      </c>
      <c r="GC643" t="s">
        <v>366</v>
      </c>
      <c r="GD643">
        <v>0</v>
      </c>
      <c r="GE643">
        <v>100</v>
      </c>
      <c r="GF643">
        <v>100</v>
      </c>
      <c r="GG643">
        <v>-5.2</v>
      </c>
      <c r="GH643">
        <v>-0.0901</v>
      </c>
      <c r="GI643">
        <v>-2.868309889394353</v>
      </c>
      <c r="GJ643">
        <v>-0.006773961979547998</v>
      </c>
      <c r="GK643">
        <v>-8.296070481250098E-08</v>
      </c>
      <c r="GL643">
        <v>3.322967193956903E-10</v>
      </c>
      <c r="GM643">
        <v>-0.07871069313407227</v>
      </c>
      <c r="GN643">
        <v>-0.00208336341840114</v>
      </c>
      <c r="GO643">
        <v>8.801746095907445E-05</v>
      </c>
      <c r="GP643">
        <v>-2.677693255255651E-07</v>
      </c>
      <c r="GQ643">
        <v>3</v>
      </c>
      <c r="GR643">
        <v>2052</v>
      </c>
      <c r="GS643">
        <v>2</v>
      </c>
      <c r="GT643">
        <v>18</v>
      </c>
      <c r="GU643">
        <v>97.5</v>
      </c>
      <c r="GV643">
        <v>97.5</v>
      </c>
      <c r="GW643">
        <v>1.03882</v>
      </c>
      <c r="GX643">
        <v>2.41089</v>
      </c>
      <c r="GY643">
        <v>1.44897</v>
      </c>
      <c r="GZ643">
        <v>2.31934</v>
      </c>
      <c r="HA643">
        <v>1.55151</v>
      </c>
      <c r="HB643">
        <v>2.28394</v>
      </c>
      <c r="HC643">
        <v>35.4754</v>
      </c>
      <c r="HD643">
        <v>14.027</v>
      </c>
      <c r="HE643">
        <v>18</v>
      </c>
      <c r="HF643">
        <v>612.019</v>
      </c>
      <c r="HG643">
        <v>407.891</v>
      </c>
      <c r="HH643">
        <v>20.6416</v>
      </c>
      <c r="HI643">
        <v>28.9415</v>
      </c>
      <c r="HJ643">
        <v>30.0005</v>
      </c>
      <c r="HK643">
        <v>28.8889</v>
      </c>
      <c r="HL643">
        <v>28.8321</v>
      </c>
      <c r="HM643">
        <v>20.7943</v>
      </c>
      <c r="HN643">
        <v>65.5346</v>
      </c>
      <c r="HO643">
        <v>0</v>
      </c>
      <c r="HP643">
        <v>20.6519</v>
      </c>
      <c r="HQ643">
        <v>391.506</v>
      </c>
      <c r="HR643">
        <v>10.042</v>
      </c>
      <c r="HS643">
        <v>99.45359999999999</v>
      </c>
      <c r="HT643">
        <v>100.726</v>
      </c>
    </row>
    <row r="644" spans="1:228">
      <c r="A644">
        <v>628</v>
      </c>
      <c r="B644">
        <v>1728496810.1</v>
      </c>
      <c r="C644">
        <v>5872.599999904633</v>
      </c>
      <c r="D644" t="s">
        <v>1628</v>
      </c>
      <c r="E644" t="s">
        <v>1629</v>
      </c>
      <c r="F644">
        <v>5</v>
      </c>
      <c r="G644" t="s">
        <v>357</v>
      </c>
      <c r="H644" t="s">
        <v>1090</v>
      </c>
      <c r="I644" t="s">
        <v>359</v>
      </c>
      <c r="J644" t="s">
        <v>1569</v>
      </c>
      <c r="K644">
        <v>1728496802.35</v>
      </c>
      <c r="L644">
        <f>(M644)/1000</f>
        <v>0</v>
      </c>
      <c r="M644">
        <f>IF(BH644, AP644, AJ644)</f>
        <v>0</v>
      </c>
      <c r="N644">
        <f>IF(BH644, AK644, AI644)</f>
        <v>0</v>
      </c>
      <c r="O644">
        <f>BJ644 - IF(AW644&gt;1, N644*BD644*100.0/(AY644), 0)</f>
        <v>0</v>
      </c>
      <c r="P644">
        <f>((V644-L644/2)*O644-N644)/(V644+L644/2)</f>
        <v>0</v>
      </c>
      <c r="Q644">
        <f>P644*(BQ644+BR644)/1000.0</f>
        <v>0</v>
      </c>
      <c r="R644">
        <f>(BJ644 - IF(AW644&gt;1, N644*BD644*100.0/(AY644), 0))*(BQ644+BR644)/1000.0</f>
        <v>0</v>
      </c>
      <c r="S644">
        <f>2.0/((1/U644-1/T644)+SIGN(U644)*SQRT((1/U644-1/T644)*(1/U644-1/T644) + 4*BE644/((BE644+1)*(BE644+1))*(2*1/U644*1/T644-1/T644*1/T644)))</f>
        <v>0</v>
      </c>
      <c r="T644">
        <f>IF(LEFT(BF644,1)&lt;&gt;"0",IF(LEFT(BF644,1)="1",3.0,BG644),$D$5+$E$5*(BX644*BQ644/($K$5*1000))+$F$5*(BX644*BQ644/($K$5*1000))*MAX(MIN(BD644,$J$5),$I$5)*MAX(MIN(BD644,$J$5),$I$5)+$G$5*MAX(MIN(BD644,$J$5),$I$5)*(BX644*BQ644/($K$5*1000))+$H$5*(BX644*BQ644/($K$5*1000))*(BX644*BQ644/($K$5*1000)))</f>
        <v>0</v>
      </c>
      <c r="U644">
        <f>L644*(1000-(1000*0.61365*exp(17.502*Y644/(240.97+Y644))/(BQ644+BR644)+BL644)/2)/(1000*0.61365*exp(17.502*Y644/(240.97+Y644))/(BQ644+BR644)-BL644)</f>
        <v>0</v>
      </c>
      <c r="V644">
        <f>1/((BE644+1)/(S644/1.6)+1/(T644/1.37)) + BE644/((BE644+1)/(S644/1.6) + BE644/(T644/1.37))</f>
        <v>0</v>
      </c>
      <c r="W644">
        <f>(AZ644*BC644)</f>
        <v>0</v>
      </c>
      <c r="X644">
        <f>(BS644+(W644+2*0.95*5.67E-8*(((BS644+$B$7)+273)^4-(BS644+273)^4)-44100*L644)/(1.84*29.3*T644+8*0.95*5.67E-8*(BS644+273)^3))</f>
        <v>0</v>
      </c>
      <c r="Y644">
        <f>($C$7*BT644+$D$7*BU644+$E$7*X644)</f>
        <v>0</v>
      </c>
      <c r="Z644">
        <f>0.61365*exp(17.502*Y644/(240.97+Y644))</f>
        <v>0</v>
      </c>
      <c r="AA644">
        <f>(AB644/AC644*100)</f>
        <v>0</v>
      </c>
      <c r="AB644">
        <f>BL644*(BQ644+BR644)/1000</f>
        <v>0</v>
      </c>
      <c r="AC644">
        <f>0.61365*exp(17.502*BS644/(240.97+BS644))</f>
        <v>0</v>
      </c>
      <c r="AD644">
        <f>(Z644-BL644*(BQ644+BR644)/1000)</f>
        <v>0</v>
      </c>
      <c r="AE644">
        <f>(-L644*44100)</f>
        <v>0</v>
      </c>
      <c r="AF644">
        <f>2*29.3*T644*0.92*(BS644-Y644)</f>
        <v>0</v>
      </c>
      <c r="AG644">
        <f>2*0.95*5.67E-8*(((BS644+$B$7)+273)^4-(Y644+273)^4)</f>
        <v>0</v>
      </c>
      <c r="AH644">
        <f>W644+AG644+AE644+AF644</f>
        <v>0</v>
      </c>
      <c r="AI644">
        <f>BP644*AW644*(BK644-BJ644*(1000-AW644*BM644)/(1000-AW644*BL644))/(100*BD644)</f>
        <v>0</v>
      </c>
      <c r="AJ644">
        <f>1000*BP644*AW644*(BL644-BM644)/(100*BD644*(1000-AW644*BL644))</f>
        <v>0</v>
      </c>
      <c r="AK644">
        <f>(AL644 - AM644 - BQ644*1E3/(8.314*(BS644+273.15)) * AO644/BP644 * AN644) * BP644/(100*BD644) * (1000 - BM644)/1000</f>
        <v>0</v>
      </c>
      <c r="AL644">
        <v>382.8233725928279</v>
      </c>
      <c r="AM644">
        <v>357.4281818181817</v>
      </c>
      <c r="AN644">
        <v>2.431272267279034</v>
      </c>
      <c r="AO644">
        <v>66.77297276244596</v>
      </c>
      <c r="AP644">
        <f>(AR644 - AQ644 + BQ644*1E3/(8.314*(BS644+273.15)) * AT644/BP644 * AS644) * BP644/(100*BD644) * 1000/(1000 - AR644)</f>
        <v>0</v>
      </c>
      <c r="AQ644">
        <v>10.12730120375966</v>
      </c>
      <c r="AR644">
        <v>16.80632121212121</v>
      </c>
      <c r="AS644">
        <v>-0.0002571748981384871</v>
      </c>
      <c r="AT644">
        <v>79.96077634559281</v>
      </c>
      <c r="AU644">
        <v>0</v>
      </c>
      <c r="AV644">
        <v>0</v>
      </c>
      <c r="AW644">
        <f>IF(AU644*$H$13&gt;=AY644,1.0,(AY644/(AY644-AU644*$H$13)))</f>
        <v>0</v>
      </c>
      <c r="AX644">
        <f>(AW644-1)*100</f>
        <v>0</v>
      </c>
      <c r="AY644">
        <f>MAX(0,($B$13+$C$13*BX644)/(1+$D$13*BX644)*BQ644/(BS644+273)*$E$13)</f>
        <v>0</v>
      </c>
      <c r="AZ644">
        <f>$B$11*BY644+$C$11*BZ644+$F$11*CK644*(1-CN644)</f>
        <v>0</v>
      </c>
      <c r="BA644">
        <f>AZ644*BB644</f>
        <v>0</v>
      </c>
      <c r="BB644">
        <f>($B$11*$D$9+$C$11*$D$9+$F$11*((CX644+CP644)/MAX(CX644+CP644+CY644, 0.1)*$I$9+CY644/MAX(CX644+CP644+CY644, 0.1)*$J$9))/($B$11+$C$11+$F$11)</f>
        <v>0</v>
      </c>
      <c r="BC644">
        <f>($B$11*$K$9+$C$11*$K$9+$F$11*((CX644+CP644)/MAX(CX644+CP644+CY644, 0.1)*$P$9+CY644/MAX(CX644+CP644+CY644, 0.1)*$Q$9))/($B$11+$C$11+$F$11)</f>
        <v>0</v>
      </c>
      <c r="BD644">
        <v>6</v>
      </c>
      <c r="BE644">
        <v>0.5</v>
      </c>
      <c r="BF644" t="s">
        <v>361</v>
      </c>
      <c r="BG644">
        <v>2</v>
      </c>
      <c r="BH644" t="b">
        <v>1</v>
      </c>
      <c r="BI644">
        <v>1728496802.35</v>
      </c>
      <c r="BJ644">
        <v>334.2408214285715</v>
      </c>
      <c r="BK644">
        <v>365.38425</v>
      </c>
      <c r="BL644">
        <v>16.8305</v>
      </c>
      <c r="BM644">
        <v>10.146875</v>
      </c>
      <c r="BN644">
        <v>339.40475</v>
      </c>
      <c r="BO644">
        <v>16.92055357142857</v>
      </c>
      <c r="BP644">
        <v>600.0208571428573</v>
      </c>
      <c r="BQ644">
        <v>97.54164285714286</v>
      </c>
      <c r="BR644">
        <v>0.1000070071428571</v>
      </c>
      <c r="BS644">
        <v>25.465725</v>
      </c>
      <c r="BT644">
        <v>25.00238571428571</v>
      </c>
      <c r="BU644">
        <v>999.9000000000002</v>
      </c>
      <c r="BV644">
        <v>0</v>
      </c>
      <c r="BW644">
        <v>0</v>
      </c>
      <c r="BX644">
        <v>9999.750357142857</v>
      </c>
      <c r="BY644">
        <v>0</v>
      </c>
      <c r="BZ644">
        <v>372.7924285714286</v>
      </c>
      <c r="CA644">
        <v>-31.14348928571429</v>
      </c>
      <c r="CB644">
        <v>339.9623928571428</v>
      </c>
      <c r="CC644">
        <v>369.129607142857</v>
      </c>
      <c r="CD644">
        <v>6.683620714285714</v>
      </c>
      <c r="CE644">
        <v>365.38425</v>
      </c>
      <c r="CF644">
        <v>10.146875</v>
      </c>
      <c r="CG644">
        <v>1.641673214285714</v>
      </c>
      <c r="CH644">
        <v>0.9897426428571429</v>
      </c>
      <c r="CI644">
        <v>14.35563928571428</v>
      </c>
      <c r="CJ644">
        <v>6.766237500000001</v>
      </c>
      <c r="CK644">
        <v>1600.006071428572</v>
      </c>
      <c r="CL644">
        <v>0.692000142857143</v>
      </c>
      <c r="CM644">
        <v>0.3079998571428572</v>
      </c>
      <c r="CN644">
        <v>0</v>
      </c>
      <c r="CO644">
        <v>2.256057142857143</v>
      </c>
      <c r="CP644">
        <v>0</v>
      </c>
      <c r="CQ644">
        <v>13298.45714285714</v>
      </c>
      <c r="CR644">
        <v>13790.24285714286</v>
      </c>
      <c r="CS644">
        <v>37.937</v>
      </c>
      <c r="CT644">
        <v>39.25</v>
      </c>
      <c r="CU644">
        <v>38.50885714285714</v>
      </c>
      <c r="CV644">
        <v>37.687</v>
      </c>
      <c r="CW644">
        <v>37.32774999999999</v>
      </c>
      <c r="CX644">
        <v>1107.203928571429</v>
      </c>
      <c r="CY644">
        <v>492.8021428571428</v>
      </c>
      <c r="CZ644">
        <v>0</v>
      </c>
      <c r="DA644">
        <v>1728496867</v>
      </c>
      <c r="DB644">
        <v>0</v>
      </c>
      <c r="DC644">
        <v>1728490956.5</v>
      </c>
      <c r="DD644" t="s">
        <v>362</v>
      </c>
      <c r="DE644">
        <v>1728490952.5</v>
      </c>
      <c r="DF644">
        <v>1728490956.5</v>
      </c>
      <c r="DG644">
        <v>1</v>
      </c>
      <c r="DH644">
        <v>-0.065</v>
      </c>
      <c r="DI644">
        <v>-0.008</v>
      </c>
      <c r="DJ644">
        <v>-3.246</v>
      </c>
      <c r="DK644">
        <v>-0.091</v>
      </c>
      <c r="DL644">
        <v>52</v>
      </c>
      <c r="DM644">
        <v>15</v>
      </c>
      <c r="DN644">
        <v>0.25</v>
      </c>
      <c r="DO644">
        <v>0.13</v>
      </c>
      <c r="DP644">
        <v>-30.5500268292683</v>
      </c>
      <c r="DQ644">
        <v>-9.479205574912928</v>
      </c>
      <c r="DR644">
        <v>0.9359748000632073</v>
      </c>
      <c r="DS644">
        <v>0</v>
      </c>
      <c r="DT644">
        <v>6.689093170731709</v>
      </c>
      <c r="DU644">
        <v>-0.08256355400697477</v>
      </c>
      <c r="DV644">
        <v>0.01150686951538175</v>
      </c>
      <c r="DW644">
        <v>1</v>
      </c>
      <c r="DX644">
        <v>1</v>
      </c>
      <c r="DY644">
        <v>2</v>
      </c>
      <c r="DZ644" t="s">
        <v>363</v>
      </c>
      <c r="EA644">
        <v>3.22777</v>
      </c>
      <c r="EB644">
        <v>2.70437</v>
      </c>
      <c r="EC644">
        <v>0.0893306</v>
      </c>
      <c r="ED644">
        <v>0.0948441</v>
      </c>
      <c r="EE644">
        <v>0.0864138</v>
      </c>
      <c r="EF644">
        <v>0.0592823</v>
      </c>
      <c r="EG644">
        <v>29786.2</v>
      </c>
      <c r="EH644">
        <v>28806.4</v>
      </c>
      <c r="EI644">
        <v>31338.5</v>
      </c>
      <c r="EJ644">
        <v>30186.6</v>
      </c>
      <c r="EK644">
        <v>38350</v>
      </c>
      <c r="EL644">
        <v>37556.6</v>
      </c>
      <c r="EM644">
        <v>43920.3</v>
      </c>
      <c r="EN644">
        <v>42153.6</v>
      </c>
      <c r="EO644">
        <v>2.1146</v>
      </c>
      <c r="EP644">
        <v>1.79258</v>
      </c>
      <c r="EQ644">
        <v>0.000800937</v>
      </c>
      <c r="ER644">
        <v>0</v>
      </c>
      <c r="ES644">
        <v>24.9868</v>
      </c>
      <c r="ET644">
        <v>999.9</v>
      </c>
      <c r="EU644">
        <v>69.2</v>
      </c>
      <c r="EV644">
        <v>28.3</v>
      </c>
      <c r="EW644">
        <v>27.397</v>
      </c>
      <c r="EX644">
        <v>61.0501</v>
      </c>
      <c r="EY644">
        <v>24.5593</v>
      </c>
      <c r="EZ644">
        <v>1</v>
      </c>
      <c r="FA644">
        <v>0.157937</v>
      </c>
      <c r="FB644">
        <v>3.20249</v>
      </c>
      <c r="FC644">
        <v>20.1692</v>
      </c>
      <c r="FD644">
        <v>5.21594</v>
      </c>
      <c r="FE644">
        <v>11.998</v>
      </c>
      <c r="FF644">
        <v>4.9633</v>
      </c>
      <c r="FG644">
        <v>3.29588</v>
      </c>
      <c r="FH644">
        <v>9999</v>
      </c>
      <c r="FI644">
        <v>9999</v>
      </c>
      <c r="FJ644">
        <v>9999</v>
      </c>
      <c r="FK644">
        <v>149.6</v>
      </c>
      <c r="FL644">
        <v>4.97095</v>
      </c>
      <c r="FM644">
        <v>1.86779</v>
      </c>
      <c r="FN644">
        <v>1.85925</v>
      </c>
      <c r="FO644">
        <v>1.86534</v>
      </c>
      <c r="FP644">
        <v>1.86312</v>
      </c>
      <c r="FQ644">
        <v>1.86453</v>
      </c>
      <c r="FR644">
        <v>1.86005</v>
      </c>
      <c r="FS644">
        <v>1.86417</v>
      </c>
      <c r="FT644">
        <v>0</v>
      </c>
      <c r="FU644">
        <v>0</v>
      </c>
      <c r="FV644">
        <v>0</v>
      </c>
      <c r="FW644">
        <v>0</v>
      </c>
      <c r="FX644" t="s">
        <v>364</v>
      </c>
      <c r="FY644" t="s">
        <v>365</v>
      </c>
      <c r="FZ644" t="s">
        <v>366</v>
      </c>
      <c r="GA644" t="s">
        <v>366</v>
      </c>
      <c r="GB644" t="s">
        <v>366</v>
      </c>
      <c r="GC644" t="s">
        <v>366</v>
      </c>
      <c r="GD644">
        <v>0</v>
      </c>
      <c r="GE644">
        <v>100</v>
      </c>
      <c r="GF644">
        <v>100</v>
      </c>
      <c r="GG644">
        <v>-5.288</v>
      </c>
      <c r="GH644">
        <v>-0.0901</v>
      </c>
      <c r="GI644">
        <v>-2.868309889394353</v>
      </c>
      <c r="GJ644">
        <v>-0.006773961979547998</v>
      </c>
      <c r="GK644">
        <v>-8.296070481250098E-08</v>
      </c>
      <c r="GL644">
        <v>3.322967193956903E-10</v>
      </c>
      <c r="GM644">
        <v>-0.07871069313407227</v>
      </c>
      <c r="GN644">
        <v>-0.00208336341840114</v>
      </c>
      <c r="GO644">
        <v>8.801746095907445E-05</v>
      </c>
      <c r="GP644">
        <v>-2.677693255255651E-07</v>
      </c>
      <c r="GQ644">
        <v>3</v>
      </c>
      <c r="GR644">
        <v>2052</v>
      </c>
      <c r="GS644">
        <v>2</v>
      </c>
      <c r="GT644">
        <v>18</v>
      </c>
      <c r="GU644">
        <v>97.59999999999999</v>
      </c>
      <c r="GV644">
        <v>97.59999999999999</v>
      </c>
      <c r="GW644">
        <v>1.06689</v>
      </c>
      <c r="GX644">
        <v>2.40356</v>
      </c>
      <c r="GY644">
        <v>1.44775</v>
      </c>
      <c r="GZ644">
        <v>2.31812</v>
      </c>
      <c r="HA644">
        <v>1.55151</v>
      </c>
      <c r="HB644">
        <v>2.39868</v>
      </c>
      <c r="HC644">
        <v>35.4986</v>
      </c>
      <c r="HD644">
        <v>14.0357</v>
      </c>
      <c r="HE644">
        <v>18</v>
      </c>
      <c r="HF644">
        <v>612.3339999999999</v>
      </c>
      <c r="HG644">
        <v>407.872</v>
      </c>
      <c r="HH644">
        <v>20.6426</v>
      </c>
      <c r="HI644">
        <v>28.9526</v>
      </c>
      <c r="HJ644">
        <v>30.0005</v>
      </c>
      <c r="HK644">
        <v>28.8987</v>
      </c>
      <c r="HL644">
        <v>28.8418</v>
      </c>
      <c r="HM644">
        <v>21.4004</v>
      </c>
      <c r="HN644">
        <v>65.5346</v>
      </c>
      <c r="HO644">
        <v>0</v>
      </c>
      <c r="HP644">
        <v>20.6517</v>
      </c>
      <c r="HQ644">
        <v>401.536</v>
      </c>
      <c r="HR644">
        <v>10.0472</v>
      </c>
      <c r="HS644">
        <v>99.45189999999999</v>
      </c>
      <c r="HT644">
        <v>100.725</v>
      </c>
    </row>
    <row r="645" spans="1:228">
      <c r="A645">
        <v>629</v>
      </c>
      <c r="B645">
        <v>1728496814.6</v>
      </c>
      <c r="C645">
        <v>5877.099999904633</v>
      </c>
      <c r="D645" t="s">
        <v>1630</v>
      </c>
      <c r="E645" t="s">
        <v>1631</v>
      </c>
      <c r="F645">
        <v>5</v>
      </c>
      <c r="G645" t="s">
        <v>357</v>
      </c>
      <c r="H645" t="s">
        <v>1090</v>
      </c>
      <c r="I645" t="s">
        <v>359</v>
      </c>
      <c r="J645" t="s">
        <v>1569</v>
      </c>
      <c r="K645">
        <v>1728496806.778571</v>
      </c>
      <c r="L645">
        <f>(M645)/1000</f>
        <v>0</v>
      </c>
      <c r="M645">
        <f>IF(BH645, AP645, AJ645)</f>
        <v>0</v>
      </c>
      <c r="N645">
        <f>IF(BH645, AK645, AI645)</f>
        <v>0</v>
      </c>
      <c r="O645">
        <f>BJ645 - IF(AW645&gt;1, N645*BD645*100.0/(AY645), 0)</f>
        <v>0</v>
      </c>
      <c r="P645">
        <f>((V645-L645/2)*O645-N645)/(V645+L645/2)</f>
        <v>0</v>
      </c>
      <c r="Q645">
        <f>P645*(BQ645+BR645)/1000.0</f>
        <v>0</v>
      </c>
      <c r="R645">
        <f>(BJ645 - IF(AW645&gt;1, N645*BD645*100.0/(AY645), 0))*(BQ645+BR645)/1000.0</f>
        <v>0</v>
      </c>
      <c r="S645">
        <f>2.0/((1/U645-1/T645)+SIGN(U645)*SQRT((1/U645-1/T645)*(1/U645-1/T645) + 4*BE645/((BE645+1)*(BE645+1))*(2*1/U645*1/T645-1/T645*1/T645)))</f>
        <v>0</v>
      </c>
      <c r="T645">
        <f>IF(LEFT(BF645,1)&lt;&gt;"0",IF(LEFT(BF645,1)="1",3.0,BG645),$D$5+$E$5*(BX645*BQ645/($K$5*1000))+$F$5*(BX645*BQ645/($K$5*1000))*MAX(MIN(BD645,$J$5),$I$5)*MAX(MIN(BD645,$J$5),$I$5)+$G$5*MAX(MIN(BD645,$J$5),$I$5)*(BX645*BQ645/($K$5*1000))+$H$5*(BX645*BQ645/($K$5*1000))*(BX645*BQ645/($K$5*1000)))</f>
        <v>0</v>
      </c>
      <c r="U645">
        <f>L645*(1000-(1000*0.61365*exp(17.502*Y645/(240.97+Y645))/(BQ645+BR645)+BL645)/2)/(1000*0.61365*exp(17.502*Y645/(240.97+Y645))/(BQ645+BR645)-BL645)</f>
        <v>0</v>
      </c>
      <c r="V645">
        <f>1/((BE645+1)/(S645/1.6)+1/(T645/1.37)) + BE645/((BE645+1)/(S645/1.6) + BE645/(T645/1.37))</f>
        <v>0</v>
      </c>
      <c r="W645">
        <f>(AZ645*BC645)</f>
        <v>0</v>
      </c>
      <c r="X645">
        <f>(BS645+(W645+2*0.95*5.67E-8*(((BS645+$B$7)+273)^4-(BS645+273)^4)-44100*L645)/(1.84*29.3*T645+8*0.95*5.67E-8*(BS645+273)^3))</f>
        <v>0</v>
      </c>
      <c r="Y645">
        <f>($C$7*BT645+$D$7*BU645+$E$7*X645)</f>
        <v>0</v>
      </c>
      <c r="Z645">
        <f>0.61365*exp(17.502*Y645/(240.97+Y645))</f>
        <v>0</v>
      </c>
      <c r="AA645">
        <f>(AB645/AC645*100)</f>
        <v>0</v>
      </c>
      <c r="AB645">
        <f>BL645*(BQ645+BR645)/1000</f>
        <v>0</v>
      </c>
      <c r="AC645">
        <f>0.61365*exp(17.502*BS645/(240.97+BS645))</f>
        <v>0</v>
      </c>
      <c r="AD645">
        <f>(Z645-BL645*(BQ645+BR645)/1000)</f>
        <v>0</v>
      </c>
      <c r="AE645">
        <f>(-L645*44100)</f>
        <v>0</v>
      </c>
      <c r="AF645">
        <f>2*29.3*T645*0.92*(BS645-Y645)</f>
        <v>0</v>
      </c>
      <c r="AG645">
        <f>2*0.95*5.67E-8*(((BS645+$B$7)+273)^4-(Y645+273)^4)</f>
        <v>0</v>
      </c>
      <c r="AH645">
        <f>W645+AG645+AE645+AF645</f>
        <v>0</v>
      </c>
      <c r="AI645">
        <f>BP645*AW645*(BK645-BJ645*(1000-AW645*BM645)/(1000-AW645*BL645))/(100*BD645)</f>
        <v>0</v>
      </c>
      <c r="AJ645">
        <f>1000*BP645*AW645*(BL645-BM645)/(100*BD645*(1000-AW645*BL645))</f>
        <v>0</v>
      </c>
      <c r="AK645">
        <f>(AL645 - AM645 - BQ645*1E3/(8.314*(BS645+273.15)) * AO645/BP645 * AN645) * BP645/(100*BD645) * (1000 - BM645)/1000</f>
        <v>0</v>
      </c>
      <c r="AL645">
        <v>394.27707258165</v>
      </c>
      <c r="AM645">
        <v>368.3321878787878</v>
      </c>
      <c r="AN645">
        <v>2.406936923211979</v>
      </c>
      <c r="AO645">
        <v>66.77297276244596</v>
      </c>
      <c r="AP645">
        <f>(AR645 - AQ645 + BQ645*1E3/(8.314*(BS645+273.15)) * AT645/BP645 * AS645) * BP645/(100*BD645) * 1000/(1000 - AR645)</f>
        <v>0</v>
      </c>
      <c r="AQ645">
        <v>10.11959852233602</v>
      </c>
      <c r="AR645">
        <v>16.78826363636364</v>
      </c>
      <c r="AS645">
        <v>-0.005115713632129011</v>
      </c>
      <c r="AT645">
        <v>79.96077634559281</v>
      </c>
      <c r="AU645">
        <v>0</v>
      </c>
      <c r="AV645">
        <v>0</v>
      </c>
      <c r="AW645">
        <f>IF(AU645*$H$13&gt;=AY645,1.0,(AY645/(AY645-AU645*$H$13)))</f>
        <v>0</v>
      </c>
      <c r="AX645">
        <f>(AW645-1)*100</f>
        <v>0</v>
      </c>
      <c r="AY645">
        <f>MAX(0,($B$13+$C$13*BX645)/(1+$D$13*BX645)*BQ645/(BS645+273)*$E$13)</f>
        <v>0</v>
      </c>
      <c r="AZ645">
        <f>$B$11*BY645+$C$11*BZ645+$F$11*CK645*(1-CN645)</f>
        <v>0</v>
      </c>
      <c r="BA645">
        <f>AZ645*BB645</f>
        <v>0</v>
      </c>
      <c r="BB645">
        <f>($B$11*$D$9+$C$11*$D$9+$F$11*((CX645+CP645)/MAX(CX645+CP645+CY645, 0.1)*$I$9+CY645/MAX(CX645+CP645+CY645, 0.1)*$J$9))/($B$11+$C$11+$F$11)</f>
        <v>0</v>
      </c>
      <c r="BC645">
        <f>($B$11*$K$9+$C$11*$K$9+$F$11*((CX645+CP645)/MAX(CX645+CP645+CY645, 0.1)*$P$9+CY645/MAX(CX645+CP645+CY645, 0.1)*$Q$9))/($B$11+$C$11+$F$11)</f>
        <v>0</v>
      </c>
      <c r="BD645">
        <v>6</v>
      </c>
      <c r="BE645">
        <v>0.5</v>
      </c>
      <c r="BF645" t="s">
        <v>361</v>
      </c>
      <c r="BG645">
        <v>2</v>
      </c>
      <c r="BH645" t="b">
        <v>1</v>
      </c>
      <c r="BI645">
        <v>1728496806.778571</v>
      </c>
      <c r="BJ645">
        <v>344.7478214285714</v>
      </c>
      <c r="BK645">
        <v>376.5747857142857</v>
      </c>
      <c r="BL645">
        <v>16.81667857142858</v>
      </c>
      <c r="BM645">
        <v>10.13723928571429</v>
      </c>
      <c r="BN645">
        <v>349.9828928571428</v>
      </c>
      <c r="BO645">
        <v>16.90674285714286</v>
      </c>
      <c r="BP645">
        <v>600.0172142857143</v>
      </c>
      <c r="BQ645">
        <v>97.54218214285713</v>
      </c>
      <c r="BR645">
        <v>0.09999762142857142</v>
      </c>
      <c r="BS645">
        <v>25.45571071428571</v>
      </c>
      <c r="BT645">
        <v>24.99687857142857</v>
      </c>
      <c r="BU645">
        <v>999.9000000000002</v>
      </c>
      <c r="BV645">
        <v>0</v>
      </c>
      <c r="BW645">
        <v>0</v>
      </c>
      <c r="BX645">
        <v>9994.800714285713</v>
      </c>
      <c r="BY645">
        <v>0</v>
      </c>
      <c r="BZ645">
        <v>374.0243928571428</v>
      </c>
      <c r="CA645">
        <v>-31.82692142857143</v>
      </c>
      <c r="CB645">
        <v>350.6443214285713</v>
      </c>
      <c r="CC645">
        <v>380.4310357142858</v>
      </c>
      <c r="CD645">
        <v>6.679435</v>
      </c>
      <c r="CE645">
        <v>376.5747857142857</v>
      </c>
      <c r="CF645">
        <v>10.13723928571429</v>
      </c>
      <c r="CG645">
        <v>1.640334642857143</v>
      </c>
      <c r="CH645">
        <v>0.9888085357142857</v>
      </c>
      <c r="CI645">
        <v>14.343025</v>
      </c>
      <c r="CJ645">
        <v>6.752492142857142</v>
      </c>
      <c r="CK645">
        <v>1599.998571428571</v>
      </c>
      <c r="CL645">
        <v>0.6920041785714286</v>
      </c>
      <c r="CM645">
        <v>0.3079958214285715</v>
      </c>
      <c r="CN645">
        <v>0</v>
      </c>
      <c r="CO645">
        <v>2.245153571428572</v>
      </c>
      <c r="CP645">
        <v>0</v>
      </c>
      <c r="CQ645">
        <v>13297.89642857143</v>
      </c>
      <c r="CR645">
        <v>13790.21071428571</v>
      </c>
      <c r="CS645">
        <v>37.937</v>
      </c>
      <c r="CT645">
        <v>39.25</v>
      </c>
      <c r="CU645">
        <v>38.52435714285714</v>
      </c>
      <c r="CV645">
        <v>37.687</v>
      </c>
      <c r="CW645">
        <v>37.3255</v>
      </c>
      <c r="CX645">
        <v>1107.205357142857</v>
      </c>
      <c r="CY645">
        <v>492.7932142857143</v>
      </c>
      <c r="CZ645">
        <v>0</v>
      </c>
      <c r="DA645">
        <v>1728496871.8</v>
      </c>
      <c r="DB645">
        <v>0</v>
      </c>
      <c r="DC645">
        <v>1728490956.5</v>
      </c>
      <c r="DD645" t="s">
        <v>362</v>
      </c>
      <c r="DE645">
        <v>1728490952.5</v>
      </c>
      <c r="DF645">
        <v>1728490956.5</v>
      </c>
      <c r="DG645">
        <v>1</v>
      </c>
      <c r="DH645">
        <v>-0.065</v>
      </c>
      <c r="DI645">
        <v>-0.008</v>
      </c>
      <c r="DJ645">
        <v>-3.246</v>
      </c>
      <c r="DK645">
        <v>-0.091</v>
      </c>
      <c r="DL645">
        <v>52</v>
      </c>
      <c r="DM645">
        <v>15</v>
      </c>
      <c r="DN645">
        <v>0.25</v>
      </c>
      <c r="DO645">
        <v>0.13</v>
      </c>
      <c r="DP645">
        <v>-31.44551</v>
      </c>
      <c r="DQ645">
        <v>-9.435131707317062</v>
      </c>
      <c r="DR645">
        <v>0.9098846244991721</v>
      </c>
      <c r="DS645">
        <v>0</v>
      </c>
      <c r="DT645">
        <v>6.6815185</v>
      </c>
      <c r="DU645">
        <v>-0.03226964352723463</v>
      </c>
      <c r="DV645">
        <v>0.007898450338515741</v>
      </c>
      <c r="DW645">
        <v>1</v>
      </c>
      <c r="DX645">
        <v>1</v>
      </c>
      <c r="DY645">
        <v>2</v>
      </c>
      <c r="DZ645" t="s">
        <v>363</v>
      </c>
      <c r="EA645">
        <v>3.22772</v>
      </c>
      <c r="EB645">
        <v>2.70428</v>
      </c>
      <c r="EC645">
        <v>0.0914377</v>
      </c>
      <c r="ED645">
        <v>0.0969725</v>
      </c>
      <c r="EE645">
        <v>0.0863473</v>
      </c>
      <c r="EF645">
        <v>0.0592917</v>
      </c>
      <c r="EG645">
        <v>29717.4</v>
      </c>
      <c r="EH645">
        <v>28738.2</v>
      </c>
      <c r="EI645">
        <v>31338.6</v>
      </c>
      <c r="EJ645">
        <v>30186.2</v>
      </c>
      <c r="EK645">
        <v>38353.4</v>
      </c>
      <c r="EL645">
        <v>37555.8</v>
      </c>
      <c r="EM645">
        <v>43920.9</v>
      </c>
      <c r="EN645">
        <v>42153.1</v>
      </c>
      <c r="EO645">
        <v>2.11433</v>
      </c>
      <c r="EP645">
        <v>1.7927</v>
      </c>
      <c r="EQ645">
        <v>7.450579999999999E-05</v>
      </c>
      <c r="ER645">
        <v>0</v>
      </c>
      <c r="ES645">
        <v>24.9832</v>
      </c>
      <c r="ET645">
        <v>999.9</v>
      </c>
      <c r="EU645">
        <v>69.2</v>
      </c>
      <c r="EV645">
        <v>28.3</v>
      </c>
      <c r="EW645">
        <v>27.3954</v>
      </c>
      <c r="EX645">
        <v>61.34</v>
      </c>
      <c r="EY645">
        <v>24.383</v>
      </c>
      <c r="EZ645">
        <v>1</v>
      </c>
      <c r="FA645">
        <v>0.158415</v>
      </c>
      <c r="FB645">
        <v>2.76563</v>
      </c>
      <c r="FC645">
        <v>20.1709</v>
      </c>
      <c r="FD645">
        <v>5.21489</v>
      </c>
      <c r="FE645">
        <v>11.998</v>
      </c>
      <c r="FF645">
        <v>4.9626</v>
      </c>
      <c r="FG645">
        <v>3.29573</v>
      </c>
      <c r="FH645">
        <v>9999</v>
      </c>
      <c r="FI645">
        <v>9999</v>
      </c>
      <c r="FJ645">
        <v>9999</v>
      </c>
      <c r="FK645">
        <v>149.6</v>
      </c>
      <c r="FL645">
        <v>4.97096</v>
      </c>
      <c r="FM645">
        <v>1.86779</v>
      </c>
      <c r="FN645">
        <v>1.85925</v>
      </c>
      <c r="FO645">
        <v>1.86534</v>
      </c>
      <c r="FP645">
        <v>1.86312</v>
      </c>
      <c r="FQ645">
        <v>1.86449</v>
      </c>
      <c r="FR645">
        <v>1.86005</v>
      </c>
      <c r="FS645">
        <v>1.86417</v>
      </c>
      <c r="FT645">
        <v>0</v>
      </c>
      <c r="FU645">
        <v>0</v>
      </c>
      <c r="FV645">
        <v>0</v>
      </c>
      <c r="FW645">
        <v>0</v>
      </c>
      <c r="FX645" t="s">
        <v>364</v>
      </c>
      <c r="FY645" t="s">
        <v>365</v>
      </c>
      <c r="FZ645" t="s">
        <v>366</v>
      </c>
      <c r="GA645" t="s">
        <v>366</v>
      </c>
      <c r="GB645" t="s">
        <v>366</v>
      </c>
      <c r="GC645" t="s">
        <v>366</v>
      </c>
      <c r="GD645">
        <v>0</v>
      </c>
      <c r="GE645">
        <v>100</v>
      </c>
      <c r="GF645">
        <v>100</v>
      </c>
      <c r="GG645">
        <v>-5.361</v>
      </c>
      <c r="GH645">
        <v>-0.0901</v>
      </c>
      <c r="GI645">
        <v>-2.868309889394353</v>
      </c>
      <c r="GJ645">
        <v>-0.006773961979547998</v>
      </c>
      <c r="GK645">
        <v>-8.296070481250098E-08</v>
      </c>
      <c r="GL645">
        <v>3.322967193956903E-10</v>
      </c>
      <c r="GM645">
        <v>-0.07871069313407227</v>
      </c>
      <c r="GN645">
        <v>-0.00208336341840114</v>
      </c>
      <c r="GO645">
        <v>8.801746095907445E-05</v>
      </c>
      <c r="GP645">
        <v>-2.677693255255651E-07</v>
      </c>
      <c r="GQ645">
        <v>3</v>
      </c>
      <c r="GR645">
        <v>2052</v>
      </c>
      <c r="GS645">
        <v>2</v>
      </c>
      <c r="GT645">
        <v>18</v>
      </c>
      <c r="GU645">
        <v>97.7</v>
      </c>
      <c r="GV645">
        <v>97.59999999999999</v>
      </c>
      <c r="GW645">
        <v>1.09253</v>
      </c>
      <c r="GX645">
        <v>2.41455</v>
      </c>
      <c r="GY645">
        <v>1.44897</v>
      </c>
      <c r="GZ645">
        <v>2.31812</v>
      </c>
      <c r="HA645">
        <v>1.55151</v>
      </c>
      <c r="HB645">
        <v>2.29126</v>
      </c>
      <c r="HC645">
        <v>35.5218</v>
      </c>
      <c r="HD645">
        <v>14.0445</v>
      </c>
      <c r="HE645">
        <v>18</v>
      </c>
      <c r="HF645">
        <v>612.217</v>
      </c>
      <c r="HG645">
        <v>407.999</v>
      </c>
      <c r="HH645">
        <v>20.6458</v>
      </c>
      <c r="HI645">
        <v>28.9608</v>
      </c>
      <c r="HJ645">
        <v>30.0006</v>
      </c>
      <c r="HK645">
        <v>28.9068</v>
      </c>
      <c r="HL645">
        <v>28.8498</v>
      </c>
      <c r="HM645">
        <v>21.8715</v>
      </c>
      <c r="HN645">
        <v>65.5346</v>
      </c>
      <c r="HO645">
        <v>0</v>
      </c>
      <c r="HP645">
        <v>21.5371</v>
      </c>
      <c r="HQ645">
        <v>416.563</v>
      </c>
      <c r="HR645">
        <v>10.054</v>
      </c>
      <c r="HS645">
        <v>99.4529</v>
      </c>
      <c r="HT645">
        <v>100.724</v>
      </c>
    </row>
    <row r="646" spans="1:228">
      <c r="A646">
        <v>630</v>
      </c>
      <c r="B646">
        <v>1728496819.6</v>
      </c>
      <c r="C646">
        <v>5882.099999904633</v>
      </c>
      <c r="D646" t="s">
        <v>1632</v>
      </c>
      <c r="E646" t="s">
        <v>1633</v>
      </c>
      <c r="F646">
        <v>5</v>
      </c>
      <c r="G646" t="s">
        <v>357</v>
      </c>
      <c r="H646" t="s">
        <v>1090</v>
      </c>
      <c r="I646" t="s">
        <v>359</v>
      </c>
      <c r="J646" t="s">
        <v>1569</v>
      </c>
      <c r="K646">
        <v>1728496812.081481</v>
      </c>
      <c r="L646">
        <f>(M646)/1000</f>
        <v>0</v>
      </c>
      <c r="M646">
        <f>IF(BH646, AP646, AJ646)</f>
        <v>0</v>
      </c>
      <c r="N646">
        <f>IF(BH646, AK646, AI646)</f>
        <v>0</v>
      </c>
      <c r="O646">
        <f>BJ646 - IF(AW646&gt;1, N646*BD646*100.0/(AY646), 0)</f>
        <v>0</v>
      </c>
      <c r="P646">
        <f>((V646-L646/2)*O646-N646)/(V646+L646/2)</f>
        <v>0</v>
      </c>
      <c r="Q646">
        <f>P646*(BQ646+BR646)/1000.0</f>
        <v>0</v>
      </c>
      <c r="R646">
        <f>(BJ646 - IF(AW646&gt;1, N646*BD646*100.0/(AY646), 0))*(BQ646+BR646)/1000.0</f>
        <v>0</v>
      </c>
      <c r="S646">
        <f>2.0/((1/U646-1/T646)+SIGN(U646)*SQRT((1/U646-1/T646)*(1/U646-1/T646) + 4*BE646/((BE646+1)*(BE646+1))*(2*1/U646*1/T646-1/T646*1/T646)))</f>
        <v>0</v>
      </c>
      <c r="T646">
        <f>IF(LEFT(BF646,1)&lt;&gt;"0",IF(LEFT(BF646,1)="1",3.0,BG646),$D$5+$E$5*(BX646*BQ646/($K$5*1000))+$F$5*(BX646*BQ646/($K$5*1000))*MAX(MIN(BD646,$J$5),$I$5)*MAX(MIN(BD646,$J$5),$I$5)+$G$5*MAX(MIN(BD646,$J$5),$I$5)*(BX646*BQ646/($K$5*1000))+$H$5*(BX646*BQ646/($K$5*1000))*(BX646*BQ646/($K$5*1000)))</f>
        <v>0</v>
      </c>
      <c r="U646">
        <f>L646*(1000-(1000*0.61365*exp(17.502*Y646/(240.97+Y646))/(BQ646+BR646)+BL646)/2)/(1000*0.61365*exp(17.502*Y646/(240.97+Y646))/(BQ646+BR646)-BL646)</f>
        <v>0</v>
      </c>
      <c r="V646">
        <f>1/((BE646+1)/(S646/1.6)+1/(T646/1.37)) + BE646/((BE646+1)/(S646/1.6) + BE646/(T646/1.37))</f>
        <v>0</v>
      </c>
      <c r="W646">
        <f>(AZ646*BC646)</f>
        <v>0</v>
      </c>
      <c r="X646">
        <f>(BS646+(W646+2*0.95*5.67E-8*(((BS646+$B$7)+273)^4-(BS646+273)^4)-44100*L646)/(1.84*29.3*T646+8*0.95*5.67E-8*(BS646+273)^3))</f>
        <v>0</v>
      </c>
      <c r="Y646">
        <f>($C$7*BT646+$D$7*BU646+$E$7*X646)</f>
        <v>0</v>
      </c>
      <c r="Z646">
        <f>0.61365*exp(17.502*Y646/(240.97+Y646))</f>
        <v>0</v>
      </c>
      <c r="AA646">
        <f>(AB646/AC646*100)</f>
        <v>0</v>
      </c>
      <c r="AB646">
        <f>BL646*(BQ646+BR646)/1000</f>
        <v>0</v>
      </c>
      <c r="AC646">
        <f>0.61365*exp(17.502*BS646/(240.97+BS646))</f>
        <v>0</v>
      </c>
      <c r="AD646">
        <f>(Z646-BL646*(BQ646+BR646)/1000)</f>
        <v>0</v>
      </c>
      <c r="AE646">
        <f>(-L646*44100)</f>
        <v>0</v>
      </c>
      <c r="AF646">
        <f>2*29.3*T646*0.92*(BS646-Y646)</f>
        <v>0</v>
      </c>
      <c r="AG646">
        <f>2*0.95*5.67E-8*(((BS646+$B$7)+273)^4-(Y646+273)^4)</f>
        <v>0</v>
      </c>
      <c r="AH646">
        <f>W646+AG646+AE646+AF646</f>
        <v>0</v>
      </c>
      <c r="AI646">
        <f>BP646*AW646*(BK646-BJ646*(1000-AW646*BM646)/(1000-AW646*BL646))/(100*BD646)</f>
        <v>0</v>
      </c>
      <c r="AJ646">
        <f>1000*BP646*AW646*(BL646-BM646)/(100*BD646*(1000-AW646*BL646))</f>
        <v>0</v>
      </c>
      <c r="AK646">
        <f>(AL646 - AM646 - BQ646*1E3/(8.314*(BS646+273.15)) * AO646/BP646 * AN646) * BP646/(100*BD646) * (1000 - BM646)/1000</f>
        <v>0</v>
      </c>
      <c r="AL646">
        <v>407.0643592449138</v>
      </c>
      <c r="AM646">
        <v>380.4051999999999</v>
      </c>
      <c r="AN646">
        <v>2.424542559722066</v>
      </c>
      <c r="AO646">
        <v>66.77297276244596</v>
      </c>
      <c r="AP646">
        <f>(AR646 - AQ646 + BQ646*1E3/(8.314*(BS646+273.15)) * AT646/BP646 * AS646) * BP646/(100*BD646) * 1000/(1000 - AR646)</f>
        <v>0</v>
      </c>
      <c r="AQ646">
        <v>10.12377423063071</v>
      </c>
      <c r="AR646">
        <v>16.78109393939394</v>
      </c>
      <c r="AS646">
        <v>-0.0007913727037497932</v>
      </c>
      <c r="AT646">
        <v>79.96077634559281</v>
      </c>
      <c r="AU646">
        <v>0</v>
      </c>
      <c r="AV646">
        <v>0</v>
      </c>
      <c r="AW646">
        <f>IF(AU646*$H$13&gt;=AY646,1.0,(AY646/(AY646-AU646*$H$13)))</f>
        <v>0</v>
      </c>
      <c r="AX646">
        <f>(AW646-1)*100</f>
        <v>0</v>
      </c>
      <c r="AY646">
        <f>MAX(0,($B$13+$C$13*BX646)/(1+$D$13*BX646)*BQ646/(BS646+273)*$E$13)</f>
        <v>0</v>
      </c>
      <c r="AZ646">
        <f>$B$11*BY646+$C$11*BZ646+$F$11*CK646*(1-CN646)</f>
        <v>0</v>
      </c>
      <c r="BA646">
        <f>AZ646*BB646</f>
        <v>0</v>
      </c>
      <c r="BB646">
        <f>($B$11*$D$9+$C$11*$D$9+$F$11*((CX646+CP646)/MAX(CX646+CP646+CY646, 0.1)*$I$9+CY646/MAX(CX646+CP646+CY646, 0.1)*$J$9))/($B$11+$C$11+$F$11)</f>
        <v>0</v>
      </c>
      <c r="BC646">
        <f>($B$11*$K$9+$C$11*$K$9+$F$11*((CX646+CP646)/MAX(CX646+CP646+CY646, 0.1)*$P$9+CY646/MAX(CX646+CP646+CY646, 0.1)*$Q$9))/($B$11+$C$11+$F$11)</f>
        <v>0</v>
      </c>
      <c r="BD646">
        <v>6</v>
      </c>
      <c r="BE646">
        <v>0.5</v>
      </c>
      <c r="BF646" t="s">
        <v>361</v>
      </c>
      <c r="BG646">
        <v>2</v>
      </c>
      <c r="BH646" t="b">
        <v>1</v>
      </c>
      <c r="BI646">
        <v>1728496812.081481</v>
      </c>
      <c r="BJ646">
        <v>357.3284444444445</v>
      </c>
      <c r="BK646">
        <v>389.9926296296296</v>
      </c>
      <c r="BL646">
        <v>16.79792222222223</v>
      </c>
      <c r="BM646">
        <v>10.12137037037037</v>
      </c>
      <c r="BN646">
        <v>362.6483333333333</v>
      </c>
      <c r="BO646">
        <v>16.88800370370371</v>
      </c>
      <c r="BP646">
        <v>600.0018518518519</v>
      </c>
      <c r="BQ646">
        <v>97.54232962962962</v>
      </c>
      <c r="BR646">
        <v>0.1000058740740741</v>
      </c>
      <c r="BS646">
        <v>25.44668888888889</v>
      </c>
      <c r="BT646">
        <v>24.9920925925926</v>
      </c>
      <c r="BU646">
        <v>999.9000000000001</v>
      </c>
      <c r="BV646">
        <v>0</v>
      </c>
      <c r="BW646">
        <v>0</v>
      </c>
      <c r="BX646">
        <v>9995.787037037036</v>
      </c>
      <c r="BY646">
        <v>0</v>
      </c>
      <c r="BZ646">
        <v>369.3743333333334</v>
      </c>
      <c r="CA646">
        <v>-32.66412962962963</v>
      </c>
      <c r="CB646">
        <v>363.4331111111111</v>
      </c>
      <c r="CC646">
        <v>393.979962962963</v>
      </c>
      <c r="CD646">
        <v>6.676554074074073</v>
      </c>
      <c r="CE646">
        <v>389.9926296296296</v>
      </c>
      <c r="CF646">
        <v>10.12137037037037</v>
      </c>
      <c r="CG646">
        <v>1.638507777777778</v>
      </c>
      <c r="CH646">
        <v>0.9872617777777777</v>
      </c>
      <c r="CI646">
        <v>14.3257962962963</v>
      </c>
      <c r="CJ646">
        <v>6.729725185185186</v>
      </c>
      <c r="CK646">
        <v>1599.991481481481</v>
      </c>
      <c r="CL646">
        <v>0.6920062592592593</v>
      </c>
      <c r="CM646">
        <v>0.3079937407407407</v>
      </c>
      <c r="CN646">
        <v>0</v>
      </c>
      <c r="CO646">
        <v>2.163025925925926</v>
      </c>
      <c r="CP646">
        <v>0</v>
      </c>
      <c r="CQ646">
        <v>13300.05925925926</v>
      </c>
      <c r="CR646">
        <v>13790.15925925926</v>
      </c>
      <c r="CS646">
        <v>37.937</v>
      </c>
      <c r="CT646">
        <v>39.25229629629629</v>
      </c>
      <c r="CU646">
        <v>38.54592592592593</v>
      </c>
      <c r="CV646">
        <v>37.687</v>
      </c>
      <c r="CW646">
        <v>37.32133333333334</v>
      </c>
      <c r="CX646">
        <v>1107.204074074074</v>
      </c>
      <c r="CY646">
        <v>492.7874074074073</v>
      </c>
      <c r="CZ646">
        <v>0</v>
      </c>
      <c r="DA646">
        <v>1728496876.6</v>
      </c>
      <c r="DB646">
        <v>0</v>
      </c>
      <c r="DC646">
        <v>1728490956.5</v>
      </c>
      <c r="DD646" t="s">
        <v>362</v>
      </c>
      <c r="DE646">
        <v>1728490952.5</v>
      </c>
      <c r="DF646">
        <v>1728490956.5</v>
      </c>
      <c r="DG646">
        <v>1</v>
      </c>
      <c r="DH646">
        <v>-0.065</v>
      </c>
      <c r="DI646">
        <v>-0.008</v>
      </c>
      <c r="DJ646">
        <v>-3.246</v>
      </c>
      <c r="DK646">
        <v>-0.091</v>
      </c>
      <c r="DL646">
        <v>52</v>
      </c>
      <c r="DM646">
        <v>15</v>
      </c>
      <c r="DN646">
        <v>0.25</v>
      </c>
      <c r="DO646">
        <v>0.13</v>
      </c>
      <c r="DP646">
        <v>-32.0665325</v>
      </c>
      <c r="DQ646">
        <v>-9.357720450281329</v>
      </c>
      <c r="DR646">
        <v>0.9025995264754737</v>
      </c>
      <c r="DS646">
        <v>0</v>
      </c>
      <c r="DT646">
        <v>6.675846250000001</v>
      </c>
      <c r="DU646">
        <v>-0.05594735459664296</v>
      </c>
      <c r="DV646">
        <v>0.01028333109636652</v>
      </c>
      <c r="DW646">
        <v>1</v>
      </c>
      <c r="DX646">
        <v>1</v>
      </c>
      <c r="DY646">
        <v>2</v>
      </c>
      <c r="DZ646" t="s">
        <v>363</v>
      </c>
      <c r="EA646">
        <v>3.22773</v>
      </c>
      <c r="EB646">
        <v>2.70421</v>
      </c>
      <c r="EC646">
        <v>0.0937443</v>
      </c>
      <c r="ED646">
        <v>0.0993477</v>
      </c>
      <c r="EE646">
        <v>0.0863347</v>
      </c>
      <c r="EF646">
        <v>0.0590779</v>
      </c>
      <c r="EG646">
        <v>29641.1</v>
      </c>
      <c r="EH646">
        <v>28661.9</v>
      </c>
      <c r="EI646">
        <v>31337.8</v>
      </c>
      <c r="EJ646">
        <v>30185.5</v>
      </c>
      <c r="EK646">
        <v>38352.5</v>
      </c>
      <c r="EL646">
        <v>37564</v>
      </c>
      <c r="EM646">
        <v>43919.3</v>
      </c>
      <c r="EN646">
        <v>42152.6</v>
      </c>
      <c r="EO646">
        <v>2.1149</v>
      </c>
      <c r="EP646">
        <v>1.79163</v>
      </c>
      <c r="EQ646">
        <v>0.000447035</v>
      </c>
      <c r="ER646">
        <v>0</v>
      </c>
      <c r="ES646">
        <v>24.9794</v>
      </c>
      <c r="ET646">
        <v>999.9</v>
      </c>
      <c r="EU646">
        <v>69.09999999999999</v>
      </c>
      <c r="EV646">
        <v>28.4</v>
      </c>
      <c r="EW646">
        <v>27.5132</v>
      </c>
      <c r="EX646">
        <v>61.11</v>
      </c>
      <c r="EY646">
        <v>24.6635</v>
      </c>
      <c r="EZ646">
        <v>1</v>
      </c>
      <c r="FA646">
        <v>0.153214</v>
      </c>
      <c r="FB646">
        <v>0.325003</v>
      </c>
      <c r="FC646">
        <v>20.1956</v>
      </c>
      <c r="FD646">
        <v>5.21519</v>
      </c>
      <c r="FE646">
        <v>11.998</v>
      </c>
      <c r="FF646">
        <v>4.9625</v>
      </c>
      <c r="FG646">
        <v>3.29553</v>
      </c>
      <c r="FH646">
        <v>9999</v>
      </c>
      <c r="FI646">
        <v>9999</v>
      </c>
      <c r="FJ646">
        <v>9999</v>
      </c>
      <c r="FK646">
        <v>149.6</v>
      </c>
      <c r="FL646">
        <v>4.97097</v>
      </c>
      <c r="FM646">
        <v>1.86783</v>
      </c>
      <c r="FN646">
        <v>1.85926</v>
      </c>
      <c r="FO646">
        <v>1.86535</v>
      </c>
      <c r="FP646">
        <v>1.86317</v>
      </c>
      <c r="FQ646">
        <v>1.86447</v>
      </c>
      <c r="FR646">
        <v>1.86005</v>
      </c>
      <c r="FS646">
        <v>1.86417</v>
      </c>
      <c r="FT646">
        <v>0</v>
      </c>
      <c r="FU646">
        <v>0</v>
      </c>
      <c r="FV646">
        <v>0</v>
      </c>
      <c r="FW646">
        <v>0</v>
      </c>
      <c r="FX646" t="s">
        <v>364</v>
      </c>
      <c r="FY646" t="s">
        <v>365</v>
      </c>
      <c r="FZ646" t="s">
        <v>366</v>
      </c>
      <c r="GA646" t="s">
        <v>366</v>
      </c>
      <c r="GB646" t="s">
        <v>366</v>
      </c>
      <c r="GC646" t="s">
        <v>366</v>
      </c>
      <c r="GD646">
        <v>0</v>
      </c>
      <c r="GE646">
        <v>100</v>
      </c>
      <c r="GF646">
        <v>100</v>
      </c>
      <c r="GG646">
        <v>-5.44</v>
      </c>
      <c r="GH646">
        <v>-0.0901</v>
      </c>
      <c r="GI646">
        <v>-2.868309889394353</v>
      </c>
      <c r="GJ646">
        <v>-0.006773961979547998</v>
      </c>
      <c r="GK646">
        <v>-8.296070481250098E-08</v>
      </c>
      <c r="GL646">
        <v>3.322967193956903E-10</v>
      </c>
      <c r="GM646">
        <v>-0.07871069313407227</v>
      </c>
      <c r="GN646">
        <v>-0.00208336341840114</v>
      </c>
      <c r="GO646">
        <v>8.801746095907445E-05</v>
      </c>
      <c r="GP646">
        <v>-2.677693255255651E-07</v>
      </c>
      <c r="GQ646">
        <v>3</v>
      </c>
      <c r="GR646">
        <v>2052</v>
      </c>
      <c r="GS646">
        <v>2</v>
      </c>
      <c r="GT646">
        <v>18</v>
      </c>
      <c r="GU646">
        <v>97.8</v>
      </c>
      <c r="GV646">
        <v>97.7</v>
      </c>
      <c r="GW646">
        <v>1.11816</v>
      </c>
      <c r="GX646">
        <v>2.40356</v>
      </c>
      <c r="GY646">
        <v>1.44775</v>
      </c>
      <c r="GZ646">
        <v>2.31934</v>
      </c>
      <c r="HA646">
        <v>1.55151</v>
      </c>
      <c r="HB646">
        <v>2.3938</v>
      </c>
      <c r="HC646">
        <v>35.5218</v>
      </c>
      <c r="HD646">
        <v>14.062</v>
      </c>
      <c r="HE646">
        <v>18</v>
      </c>
      <c r="HF646">
        <v>612.729</v>
      </c>
      <c r="HG646">
        <v>407.448</v>
      </c>
      <c r="HH646">
        <v>21.3066</v>
      </c>
      <c r="HI646">
        <v>28.9715</v>
      </c>
      <c r="HJ646">
        <v>29.9967</v>
      </c>
      <c r="HK646">
        <v>28.9162</v>
      </c>
      <c r="HL646">
        <v>28.8589</v>
      </c>
      <c r="HM646">
        <v>22.435</v>
      </c>
      <c r="HN646">
        <v>65.8141</v>
      </c>
      <c r="HO646">
        <v>0</v>
      </c>
      <c r="HP646">
        <v>21.5462</v>
      </c>
      <c r="HQ646">
        <v>426.604</v>
      </c>
      <c r="HR646">
        <v>10.0423</v>
      </c>
      <c r="HS646">
        <v>99.4496</v>
      </c>
      <c r="HT646">
        <v>100.722</v>
      </c>
    </row>
    <row r="647" spans="1:228">
      <c r="A647">
        <v>631</v>
      </c>
      <c r="B647">
        <v>1728496824.6</v>
      </c>
      <c r="C647">
        <v>5887.099999904633</v>
      </c>
      <c r="D647" t="s">
        <v>1634</v>
      </c>
      <c r="E647" t="s">
        <v>1635</v>
      </c>
      <c r="F647">
        <v>5</v>
      </c>
      <c r="G647" t="s">
        <v>357</v>
      </c>
      <c r="H647" t="s">
        <v>1090</v>
      </c>
      <c r="I647" t="s">
        <v>359</v>
      </c>
      <c r="J647" t="s">
        <v>1569</v>
      </c>
      <c r="K647">
        <v>1728496816.796428</v>
      </c>
      <c r="L647">
        <f>(M647)/1000</f>
        <v>0</v>
      </c>
      <c r="M647">
        <f>IF(BH647, AP647, AJ647)</f>
        <v>0</v>
      </c>
      <c r="N647">
        <f>IF(BH647, AK647, AI647)</f>
        <v>0</v>
      </c>
      <c r="O647">
        <f>BJ647 - IF(AW647&gt;1, N647*BD647*100.0/(AY647), 0)</f>
        <v>0</v>
      </c>
      <c r="P647">
        <f>((V647-L647/2)*O647-N647)/(V647+L647/2)</f>
        <v>0</v>
      </c>
      <c r="Q647">
        <f>P647*(BQ647+BR647)/1000.0</f>
        <v>0</v>
      </c>
      <c r="R647">
        <f>(BJ647 - IF(AW647&gt;1, N647*BD647*100.0/(AY647), 0))*(BQ647+BR647)/1000.0</f>
        <v>0</v>
      </c>
      <c r="S647">
        <f>2.0/((1/U647-1/T647)+SIGN(U647)*SQRT((1/U647-1/T647)*(1/U647-1/T647) + 4*BE647/((BE647+1)*(BE647+1))*(2*1/U647*1/T647-1/T647*1/T647)))</f>
        <v>0</v>
      </c>
      <c r="T647">
        <f>IF(LEFT(BF647,1)&lt;&gt;"0",IF(LEFT(BF647,1)="1",3.0,BG647),$D$5+$E$5*(BX647*BQ647/($K$5*1000))+$F$5*(BX647*BQ647/($K$5*1000))*MAX(MIN(BD647,$J$5),$I$5)*MAX(MIN(BD647,$J$5),$I$5)+$G$5*MAX(MIN(BD647,$J$5),$I$5)*(BX647*BQ647/($K$5*1000))+$H$5*(BX647*BQ647/($K$5*1000))*(BX647*BQ647/($K$5*1000)))</f>
        <v>0</v>
      </c>
      <c r="U647">
        <f>L647*(1000-(1000*0.61365*exp(17.502*Y647/(240.97+Y647))/(BQ647+BR647)+BL647)/2)/(1000*0.61365*exp(17.502*Y647/(240.97+Y647))/(BQ647+BR647)-BL647)</f>
        <v>0</v>
      </c>
      <c r="V647">
        <f>1/((BE647+1)/(S647/1.6)+1/(T647/1.37)) + BE647/((BE647+1)/(S647/1.6) + BE647/(T647/1.37))</f>
        <v>0</v>
      </c>
      <c r="W647">
        <f>(AZ647*BC647)</f>
        <v>0</v>
      </c>
      <c r="X647">
        <f>(BS647+(W647+2*0.95*5.67E-8*(((BS647+$B$7)+273)^4-(BS647+273)^4)-44100*L647)/(1.84*29.3*T647+8*0.95*5.67E-8*(BS647+273)^3))</f>
        <v>0</v>
      </c>
      <c r="Y647">
        <f>($C$7*BT647+$D$7*BU647+$E$7*X647)</f>
        <v>0</v>
      </c>
      <c r="Z647">
        <f>0.61365*exp(17.502*Y647/(240.97+Y647))</f>
        <v>0</v>
      </c>
      <c r="AA647">
        <f>(AB647/AC647*100)</f>
        <v>0</v>
      </c>
      <c r="AB647">
        <f>BL647*(BQ647+BR647)/1000</f>
        <v>0</v>
      </c>
      <c r="AC647">
        <f>0.61365*exp(17.502*BS647/(240.97+BS647))</f>
        <v>0</v>
      </c>
      <c r="AD647">
        <f>(Z647-BL647*(BQ647+BR647)/1000)</f>
        <v>0</v>
      </c>
      <c r="AE647">
        <f>(-L647*44100)</f>
        <v>0</v>
      </c>
      <c r="AF647">
        <f>2*29.3*T647*0.92*(BS647-Y647)</f>
        <v>0</v>
      </c>
      <c r="AG647">
        <f>2*0.95*5.67E-8*(((BS647+$B$7)+273)^4-(Y647+273)^4)</f>
        <v>0</v>
      </c>
      <c r="AH647">
        <f>W647+AG647+AE647+AF647</f>
        <v>0</v>
      </c>
      <c r="AI647">
        <f>BP647*AW647*(BK647-BJ647*(1000-AW647*BM647)/(1000-AW647*BL647))/(100*BD647)</f>
        <v>0</v>
      </c>
      <c r="AJ647">
        <f>1000*BP647*AW647*(BL647-BM647)/(100*BD647*(1000-AW647*BL647))</f>
        <v>0</v>
      </c>
      <c r="AK647">
        <f>(AL647 - AM647 - BQ647*1E3/(8.314*(BS647+273.15)) * AO647/BP647 * AN647) * BP647/(100*BD647) * (1000 - BM647)/1000</f>
        <v>0</v>
      </c>
      <c r="AL647">
        <v>419.5360933320991</v>
      </c>
      <c r="AM647">
        <v>392.4124666666665</v>
      </c>
      <c r="AN647">
        <v>2.397626314823289</v>
      </c>
      <c r="AO647">
        <v>66.77297276244596</v>
      </c>
      <c r="AP647">
        <f>(AR647 - AQ647 + BQ647*1E3/(8.314*(BS647+273.15)) * AT647/BP647 * AS647) * BP647/(100*BD647) * 1000/(1000 - AR647)</f>
        <v>0</v>
      </c>
      <c r="AQ647">
        <v>10.03337542754604</v>
      </c>
      <c r="AR647">
        <v>16.76964242424242</v>
      </c>
      <c r="AS647">
        <v>-0.0002856236262908621</v>
      </c>
      <c r="AT647">
        <v>79.96077634559281</v>
      </c>
      <c r="AU647">
        <v>0</v>
      </c>
      <c r="AV647">
        <v>0</v>
      </c>
      <c r="AW647">
        <f>IF(AU647*$H$13&gt;=AY647,1.0,(AY647/(AY647-AU647*$H$13)))</f>
        <v>0</v>
      </c>
      <c r="AX647">
        <f>(AW647-1)*100</f>
        <v>0</v>
      </c>
      <c r="AY647">
        <f>MAX(0,($B$13+$C$13*BX647)/(1+$D$13*BX647)*BQ647/(BS647+273)*$E$13)</f>
        <v>0</v>
      </c>
      <c r="AZ647">
        <f>$B$11*BY647+$C$11*BZ647+$F$11*CK647*(1-CN647)</f>
        <v>0</v>
      </c>
      <c r="BA647">
        <f>AZ647*BB647</f>
        <v>0</v>
      </c>
      <c r="BB647">
        <f>($B$11*$D$9+$C$11*$D$9+$F$11*((CX647+CP647)/MAX(CX647+CP647+CY647, 0.1)*$I$9+CY647/MAX(CX647+CP647+CY647, 0.1)*$J$9))/($B$11+$C$11+$F$11)</f>
        <v>0</v>
      </c>
      <c r="BC647">
        <f>($B$11*$K$9+$C$11*$K$9+$F$11*((CX647+CP647)/MAX(CX647+CP647+CY647, 0.1)*$P$9+CY647/MAX(CX647+CP647+CY647, 0.1)*$Q$9))/($B$11+$C$11+$F$11)</f>
        <v>0</v>
      </c>
      <c r="BD647">
        <v>6</v>
      </c>
      <c r="BE647">
        <v>0.5</v>
      </c>
      <c r="BF647" t="s">
        <v>361</v>
      </c>
      <c r="BG647">
        <v>2</v>
      </c>
      <c r="BH647" t="b">
        <v>1</v>
      </c>
      <c r="BI647">
        <v>1728496816.796428</v>
      </c>
      <c r="BJ647">
        <v>368.5363928571429</v>
      </c>
      <c r="BK647">
        <v>401.8521071428572</v>
      </c>
      <c r="BL647">
        <v>16.78541785714286</v>
      </c>
      <c r="BM647">
        <v>10.09025714285714</v>
      </c>
      <c r="BN647">
        <v>373.9318571428571</v>
      </c>
      <c r="BO647">
        <v>16.87550357142857</v>
      </c>
      <c r="BP647">
        <v>599.9842857142858</v>
      </c>
      <c r="BQ647">
        <v>97.54263214285713</v>
      </c>
      <c r="BR647">
        <v>0.09993982142857143</v>
      </c>
      <c r="BS647">
        <v>25.44841071428571</v>
      </c>
      <c r="BT647">
        <v>24.99110714285714</v>
      </c>
      <c r="BU647">
        <v>999.9000000000002</v>
      </c>
      <c r="BV647">
        <v>0</v>
      </c>
      <c r="BW647">
        <v>0</v>
      </c>
      <c r="BX647">
        <v>9998.50142857143</v>
      </c>
      <c r="BY647">
        <v>0</v>
      </c>
      <c r="BZ647">
        <v>367.4172857142858</v>
      </c>
      <c r="CA647">
        <v>-33.31578214285715</v>
      </c>
      <c r="CB647">
        <v>374.8278214285714</v>
      </c>
      <c r="CC647">
        <v>405.9476785714286</v>
      </c>
      <c r="CD647">
        <v>6.695162857142855</v>
      </c>
      <c r="CE647">
        <v>401.8521071428572</v>
      </c>
      <c r="CF647">
        <v>10.09025714285714</v>
      </c>
      <c r="CG647">
        <v>1.637294642857143</v>
      </c>
      <c r="CH647">
        <v>0.9842302142857143</v>
      </c>
      <c r="CI647">
        <v>14.31435</v>
      </c>
      <c r="CJ647">
        <v>6.684898928571428</v>
      </c>
      <c r="CK647">
        <v>1599.975714285714</v>
      </c>
      <c r="CL647">
        <v>0.6920027142857142</v>
      </c>
      <c r="CM647">
        <v>0.3079972857142858</v>
      </c>
      <c r="CN647">
        <v>0</v>
      </c>
      <c r="CO647">
        <v>2.160335714285714</v>
      </c>
      <c r="CP647">
        <v>0</v>
      </c>
      <c r="CQ647">
        <v>13302.94285714286</v>
      </c>
      <c r="CR647">
        <v>13790.00357142857</v>
      </c>
      <c r="CS647">
        <v>37.94824999999999</v>
      </c>
      <c r="CT647">
        <v>39.25221428571428</v>
      </c>
      <c r="CU647">
        <v>38.5597857142857</v>
      </c>
      <c r="CV647">
        <v>37.687</v>
      </c>
      <c r="CW647">
        <v>37.33224999999999</v>
      </c>
      <c r="CX647">
        <v>1107.1875</v>
      </c>
      <c r="CY647">
        <v>492.7882142857143</v>
      </c>
      <c r="CZ647">
        <v>0</v>
      </c>
      <c r="DA647">
        <v>1728496881.4</v>
      </c>
      <c r="DB647">
        <v>0</v>
      </c>
      <c r="DC647">
        <v>1728490956.5</v>
      </c>
      <c r="DD647" t="s">
        <v>362</v>
      </c>
      <c r="DE647">
        <v>1728490952.5</v>
      </c>
      <c r="DF647">
        <v>1728490956.5</v>
      </c>
      <c r="DG647">
        <v>1</v>
      </c>
      <c r="DH647">
        <v>-0.065</v>
      </c>
      <c r="DI647">
        <v>-0.008</v>
      </c>
      <c r="DJ647">
        <v>-3.246</v>
      </c>
      <c r="DK647">
        <v>-0.091</v>
      </c>
      <c r="DL647">
        <v>52</v>
      </c>
      <c r="DM647">
        <v>15</v>
      </c>
      <c r="DN647">
        <v>0.25</v>
      </c>
      <c r="DO647">
        <v>0.13</v>
      </c>
      <c r="DP647">
        <v>-32.8520512195122</v>
      </c>
      <c r="DQ647">
        <v>-8.694478745644599</v>
      </c>
      <c r="DR647">
        <v>0.8619084021623324</v>
      </c>
      <c r="DS647">
        <v>0</v>
      </c>
      <c r="DT647">
        <v>6.690224634146343</v>
      </c>
      <c r="DU647">
        <v>0.1636314982578485</v>
      </c>
      <c r="DV647">
        <v>0.02938650504099947</v>
      </c>
      <c r="DW647">
        <v>0</v>
      </c>
      <c r="DX647">
        <v>0</v>
      </c>
      <c r="DY647">
        <v>2</v>
      </c>
      <c r="DZ647" t="s">
        <v>386</v>
      </c>
      <c r="EA647">
        <v>3.22771</v>
      </c>
      <c r="EB647">
        <v>2.70429</v>
      </c>
      <c r="EC647">
        <v>0.0960047</v>
      </c>
      <c r="ED647">
        <v>0.101625</v>
      </c>
      <c r="EE647">
        <v>0.0862768</v>
      </c>
      <c r="EF647">
        <v>0.0588417</v>
      </c>
      <c r="EG647">
        <v>29567.2</v>
      </c>
      <c r="EH647">
        <v>28589.5</v>
      </c>
      <c r="EI647">
        <v>31337.8</v>
      </c>
      <c r="EJ647">
        <v>30185.7</v>
      </c>
      <c r="EK647">
        <v>38354.9</v>
      </c>
      <c r="EL647">
        <v>37573.6</v>
      </c>
      <c r="EM647">
        <v>43919.2</v>
      </c>
      <c r="EN647">
        <v>42152.7</v>
      </c>
      <c r="EO647">
        <v>2.1144</v>
      </c>
      <c r="EP647">
        <v>1.79193</v>
      </c>
      <c r="EQ647">
        <v>0.0019148</v>
      </c>
      <c r="ER647">
        <v>0</v>
      </c>
      <c r="ES647">
        <v>24.977</v>
      </c>
      <c r="ET647">
        <v>999.9</v>
      </c>
      <c r="EU647">
        <v>69.09999999999999</v>
      </c>
      <c r="EV647">
        <v>28.4</v>
      </c>
      <c r="EW647">
        <v>27.5173</v>
      </c>
      <c r="EX647">
        <v>61.12</v>
      </c>
      <c r="EY647">
        <v>24.403</v>
      </c>
      <c r="EZ647">
        <v>1</v>
      </c>
      <c r="FA647">
        <v>0.152993</v>
      </c>
      <c r="FB647">
        <v>1.54486</v>
      </c>
      <c r="FC647">
        <v>20.1921</v>
      </c>
      <c r="FD647">
        <v>5.21504</v>
      </c>
      <c r="FE647">
        <v>11.998</v>
      </c>
      <c r="FF647">
        <v>4.96265</v>
      </c>
      <c r="FG647">
        <v>3.2956</v>
      </c>
      <c r="FH647">
        <v>9999</v>
      </c>
      <c r="FI647">
        <v>9999</v>
      </c>
      <c r="FJ647">
        <v>9999</v>
      </c>
      <c r="FK647">
        <v>149.6</v>
      </c>
      <c r="FL647">
        <v>4.97099</v>
      </c>
      <c r="FM647">
        <v>1.86781</v>
      </c>
      <c r="FN647">
        <v>1.85928</v>
      </c>
      <c r="FO647">
        <v>1.86534</v>
      </c>
      <c r="FP647">
        <v>1.86315</v>
      </c>
      <c r="FQ647">
        <v>1.8645</v>
      </c>
      <c r="FR647">
        <v>1.86005</v>
      </c>
      <c r="FS647">
        <v>1.86417</v>
      </c>
      <c r="FT647">
        <v>0</v>
      </c>
      <c r="FU647">
        <v>0</v>
      </c>
      <c r="FV647">
        <v>0</v>
      </c>
      <c r="FW647">
        <v>0</v>
      </c>
      <c r="FX647" t="s">
        <v>364</v>
      </c>
      <c r="FY647" t="s">
        <v>365</v>
      </c>
      <c r="FZ647" t="s">
        <v>366</v>
      </c>
      <c r="GA647" t="s">
        <v>366</v>
      </c>
      <c r="GB647" t="s">
        <v>366</v>
      </c>
      <c r="GC647" t="s">
        <v>366</v>
      </c>
      <c r="GD647">
        <v>0</v>
      </c>
      <c r="GE647">
        <v>100</v>
      </c>
      <c r="GF647">
        <v>100</v>
      </c>
      <c r="GG647">
        <v>-5.52</v>
      </c>
      <c r="GH647">
        <v>-0.0901</v>
      </c>
      <c r="GI647">
        <v>-2.868309889394353</v>
      </c>
      <c r="GJ647">
        <v>-0.006773961979547998</v>
      </c>
      <c r="GK647">
        <v>-8.296070481250098E-08</v>
      </c>
      <c r="GL647">
        <v>3.322967193956903E-10</v>
      </c>
      <c r="GM647">
        <v>-0.07871069313407227</v>
      </c>
      <c r="GN647">
        <v>-0.00208336341840114</v>
      </c>
      <c r="GO647">
        <v>8.801746095907445E-05</v>
      </c>
      <c r="GP647">
        <v>-2.677693255255651E-07</v>
      </c>
      <c r="GQ647">
        <v>3</v>
      </c>
      <c r="GR647">
        <v>2052</v>
      </c>
      <c r="GS647">
        <v>2</v>
      </c>
      <c r="GT647">
        <v>18</v>
      </c>
      <c r="GU647">
        <v>97.90000000000001</v>
      </c>
      <c r="GV647">
        <v>97.8</v>
      </c>
      <c r="GW647">
        <v>1.14624</v>
      </c>
      <c r="GX647">
        <v>2.41333</v>
      </c>
      <c r="GY647">
        <v>1.44897</v>
      </c>
      <c r="GZ647">
        <v>2.31812</v>
      </c>
      <c r="HA647">
        <v>1.55151</v>
      </c>
      <c r="HB647">
        <v>2.24731</v>
      </c>
      <c r="HC647">
        <v>35.5451</v>
      </c>
      <c r="HD647">
        <v>14.0445</v>
      </c>
      <c r="HE647">
        <v>18</v>
      </c>
      <c r="HF647">
        <v>612.46</v>
      </c>
      <c r="HG647">
        <v>407.684</v>
      </c>
      <c r="HH647">
        <v>21.6084</v>
      </c>
      <c r="HI647">
        <v>28.9815</v>
      </c>
      <c r="HJ647">
        <v>29.999</v>
      </c>
      <c r="HK647">
        <v>28.9254</v>
      </c>
      <c r="HL647">
        <v>28.8683</v>
      </c>
      <c r="HM647">
        <v>22.9438</v>
      </c>
      <c r="HN647">
        <v>65.8141</v>
      </c>
      <c r="HO647">
        <v>0</v>
      </c>
      <c r="HP647">
        <v>21.5494</v>
      </c>
      <c r="HQ647">
        <v>441.632</v>
      </c>
      <c r="HR647">
        <v>10.0513</v>
      </c>
      <c r="HS647">
        <v>99.4496</v>
      </c>
      <c r="HT647">
        <v>100.723</v>
      </c>
    </row>
    <row r="648" spans="1:228">
      <c r="A648">
        <v>632</v>
      </c>
      <c r="B648">
        <v>1728496829.6</v>
      </c>
      <c r="C648">
        <v>5892.099999904633</v>
      </c>
      <c r="D648" t="s">
        <v>1636</v>
      </c>
      <c r="E648" t="s">
        <v>1637</v>
      </c>
      <c r="F648">
        <v>5</v>
      </c>
      <c r="G648" t="s">
        <v>357</v>
      </c>
      <c r="H648" t="s">
        <v>1090</v>
      </c>
      <c r="I648" t="s">
        <v>359</v>
      </c>
      <c r="J648" t="s">
        <v>1569</v>
      </c>
      <c r="K648">
        <v>1728496822.1</v>
      </c>
      <c r="L648">
        <f>(M648)/1000</f>
        <v>0</v>
      </c>
      <c r="M648">
        <f>IF(BH648, AP648, AJ648)</f>
        <v>0</v>
      </c>
      <c r="N648">
        <f>IF(BH648, AK648, AI648)</f>
        <v>0</v>
      </c>
      <c r="O648">
        <f>BJ648 - IF(AW648&gt;1, N648*BD648*100.0/(AY648), 0)</f>
        <v>0</v>
      </c>
      <c r="P648">
        <f>((V648-L648/2)*O648-N648)/(V648+L648/2)</f>
        <v>0</v>
      </c>
      <c r="Q648">
        <f>P648*(BQ648+BR648)/1000.0</f>
        <v>0</v>
      </c>
      <c r="R648">
        <f>(BJ648 - IF(AW648&gt;1, N648*BD648*100.0/(AY648), 0))*(BQ648+BR648)/1000.0</f>
        <v>0</v>
      </c>
      <c r="S648">
        <f>2.0/((1/U648-1/T648)+SIGN(U648)*SQRT((1/U648-1/T648)*(1/U648-1/T648) + 4*BE648/((BE648+1)*(BE648+1))*(2*1/U648*1/T648-1/T648*1/T648)))</f>
        <v>0</v>
      </c>
      <c r="T648">
        <f>IF(LEFT(BF648,1)&lt;&gt;"0",IF(LEFT(BF648,1)="1",3.0,BG648),$D$5+$E$5*(BX648*BQ648/($K$5*1000))+$F$5*(BX648*BQ648/($K$5*1000))*MAX(MIN(BD648,$J$5),$I$5)*MAX(MIN(BD648,$J$5),$I$5)+$G$5*MAX(MIN(BD648,$J$5),$I$5)*(BX648*BQ648/($K$5*1000))+$H$5*(BX648*BQ648/($K$5*1000))*(BX648*BQ648/($K$5*1000)))</f>
        <v>0</v>
      </c>
      <c r="U648">
        <f>L648*(1000-(1000*0.61365*exp(17.502*Y648/(240.97+Y648))/(BQ648+BR648)+BL648)/2)/(1000*0.61365*exp(17.502*Y648/(240.97+Y648))/(BQ648+BR648)-BL648)</f>
        <v>0</v>
      </c>
      <c r="V648">
        <f>1/((BE648+1)/(S648/1.6)+1/(T648/1.37)) + BE648/((BE648+1)/(S648/1.6) + BE648/(T648/1.37))</f>
        <v>0</v>
      </c>
      <c r="W648">
        <f>(AZ648*BC648)</f>
        <v>0</v>
      </c>
      <c r="X648">
        <f>(BS648+(W648+2*0.95*5.67E-8*(((BS648+$B$7)+273)^4-(BS648+273)^4)-44100*L648)/(1.84*29.3*T648+8*0.95*5.67E-8*(BS648+273)^3))</f>
        <v>0</v>
      </c>
      <c r="Y648">
        <f>($C$7*BT648+$D$7*BU648+$E$7*X648)</f>
        <v>0</v>
      </c>
      <c r="Z648">
        <f>0.61365*exp(17.502*Y648/(240.97+Y648))</f>
        <v>0</v>
      </c>
      <c r="AA648">
        <f>(AB648/AC648*100)</f>
        <v>0</v>
      </c>
      <c r="AB648">
        <f>BL648*(BQ648+BR648)/1000</f>
        <v>0</v>
      </c>
      <c r="AC648">
        <f>0.61365*exp(17.502*BS648/(240.97+BS648))</f>
        <v>0</v>
      </c>
      <c r="AD648">
        <f>(Z648-BL648*(BQ648+BR648)/1000)</f>
        <v>0</v>
      </c>
      <c r="AE648">
        <f>(-L648*44100)</f>
        <v>0</v>
      </c>
      <c r="AF648">
        <f>2*29.3*T648*0.92*(BS648-Y648)</f>
        <v>0</v>
      </c>
      <c r="AG648">
        <f>2*0.95*5.67E-8*(((BS648+$B$7)+273)^4-(Y648+273)^4)</f>
        <v>0</v>
      </c>
      <c r="AH648">
        <f>W648+AG648+AE648+AF648</f>
        <v>0</v>
      </c>
      <c r="AI648">
        <f>BP648*AW648*(BK648-BJ648*(1000-AW648*BM648)/(1000-AW648*BL648))/(100*BD648)</f>
        <v>0</v>
      </c>
      <c r="AJ648">
        <f>1000*BP648*AW648*(BL648-BM648)/(100*BD648*(1000-AW648*BL648))</f>
        <v>0</v>
      </c>
      <c r="AK648">
        <f>(AL648 - AM648 - BQ648*1E3/(8.314*(BS648+273.15)) * AO648/BP648 * AN648) * BP648/(100*BD648) * (1000 - BM648)/1000</f>
        <v>0</v>
      </c>
      <c r="AL648">
        <v>432.2996588921385</v>
      </c>
      <c r="AM648">
        <v>404.4748727272727</v>
      </c>
      <c r="AN648">
        <v>2.421750637270291</v>
      </c>
      <c r="AO648">
        <v>66.77297276244596</v>
      </c>
      <c r="AP648">
        <f>(AR648 - AQ648 + BQ648*1E3/(8.314*(BS648+273.15)) * AT648/BP648 * AS648) * BP648/(100*BD648) * 1000/(1000 - AR648)</f>
        <v>0</v>
      </c>
      <c r="AQ648">
        <v>10.02263327568935</v>
      </c>
      <c r="AR648">
        <v>16.75045575757575</v>
      </c>
      <c r="AS648">
        <v>-0.0004666946278612054</v>
      </c>
      <c r="AT648">
        <v>79.96077634559281</v>
      </c>
      <c r="AU648">
        <v>0</v>
      </c>
      <c r="AV648">
        <v>0</v>
      </c>
      <c r="AW648">
        <f>IF(AU648*$H$13&gt;=AY648,1.0,(AY648/(AY648-AU648*$H$13)))</f>
        <v>0</v>
      </c>
      <c r="AX648">
        <f>(AW648-1)*100</f>
        <v>0</v>
      </c>
      <c r="AY648">
        <f>MAX(0,($B$13+$C$13*BX648)/(1+$D$13*BX648)*BQ648/(BS648+273)*$E$13)</f>
        <v>0</v>
      </c>
      <c r="AZ648">
        <f>$B$11*BY648+$C$11*BZ648+$F$11*CK648*(1-CN648)</f>
        <v>0</v>
      </c>
      <c r="BA648">
        <f>AZ648*BB648</f>
        <v>0</v>
      </c>
      <c r="BB648">
        <f>($B$11*$D$9+$C$11*$D$9+$F$11*((CX648+CP648)/MAX(CX648+CP648+CY648, 0.1)*$I$9+CY648/MAX(CX648+CP648+CY648, 0.1)*$J$9))/($B$11+$C$11+$F$11)</f>
        <v>0</v>
      </c>
      <c r="BC648">
        <f>($B$11*$K$9+$C$11*$K$9+$F$11*((CX648+CP648)/MAX(CX648+CP648+CY648, 0.1)*$P$9+CY648/MAX(CX648+CP648+CY648, 0.1)*$Q$9))/($B$11+$C$11+$F$11)</f>
        <v>0</v>
      </c>
      <c r="BD648">
        <v>6</v>
      </c>
      <c r="BE648">
        <v>0.5</v>
      </c>
      <c r="BF648" t="s">
        <v>361</v>
      </c>
      <c r="BG648">
        <v>2</v>
      </c>
      <c r="BH648" t="b">
        <v>1</v>
      </c>
      <c r="BI648">
        <v>1728496822.1</v>
      </c>
      <c r="BJ648">
        <v>381.1011111111111</v>
      </c>
      <c r="BK648">
        <v>415.1712962962964</v>
      </c>
      <c r="BL648">
        <v>16.77264074074074</v>
      </c>
      <c r="BM648">
        <v>10.0568037037037</v>
      </c>
      <c r="BN648">
        <v>386.5810740740741</v>
      </c>
      <c r="BO648">
        <v>16.86272962962963</v>
      </c>
      <c r="BP648">
        <v>599.9785555555555</v>
      </c>
      <c r="BQ648">
        <v>97.54286666666668</v>
      </c>
      <c r="BR648">
        <v>0.09988293333333334</v>
      </c>
      <c r="BS648">
        <v>25.4636962962963</v>
      </c>
      <c r="BT648">
        <v>25.00171111111112</v>
      </c>
      <c r="BU648">
        <v>999.9000000000001</v>
      </c>
      <c r="BV648">
        <v>0</v>
      </c>
      <c r="BW648">
        <v>0</v>
      </c>
      <c r="BX648">
        <v>10002.33518518518</v>
      </c>
      <c r="BY648">
        <v>0</v>
      </c>
      <c r="BZ648">
        <v>374.5098888888889</v>
      </c>
      <c r="CA648">
        <v>-34.07037037037036</v>
      </c>
      <c r="CB648">
        <v>387.6019629629631</v>
      </c>
      <c r="CC648">
        <v>419.3885555555556</v>
      </c>
      <c r="CD648">
        <v>6.715832592592593</v>
      </c>
      <c r="CE648">
        <v>415.1712962962964</v>
      </c>
      <c r="CF648">
        <v>10.0568037037037</v>
      </c>
      <c r="CG648">
        <v>1.636051481481482</v>
      </c>
      <c r="CH648">
        <v>0.9809696666666666</v>
      </c>
      <c r="CI648">
        <v>14.30261481481481</v>
      </c>
      <c r="CJ648">
        <v>6.636642962962964</v>
      </c>
      <c r="CK648">
        <v>1599.982592592592</v>
      </c>
      <c r="CL648">
        <v>0.6920015555555555</v>
      </c>
      <c r="CM648">
        <v>0.3079984444444445</v>
      </c>
      <c r="CN648">
        <v>0</v>
      </c>
      <c r="CO648">
        <v>2.191274074074074</v>
      </c>
      <c r="CP648">
        <v>0</v>
      </c>
      <c r="CQ648">
        <v>13306.4</v>
      </c>
      <c r="CR648">
        <v>13790.04814814815</v>
      </c>
      <c r="CS648">
        <v>37.965</v>
      </c>
      <c r="CT648">
        <v>39.25918518518519</v>
      </c>
      <c r="CU648">
        <v>38.562</v>
      </c>
      <c r="CV648">
        <v>37.687</v>
      </c>
      <c r="CW648">
        <v>37.35166666666666</v>
      </c>
      <c r="CX648">
        <v>1107.19037037037</v>
      </c>
      <c r="CY648">
        <v>492.7922222222222</v>
      </c>
      <c r="CZ648">
        <v>0</v>
      </c>
      <c r="DA648">
        <v>1728496886.2</v>
      </c>
      <c r="DB648">
        <v>0</v>
      </c>
      <c r="DC648">
        <v>1728490956.5</v>
      </c>
      <c r="DD648" t="s">
        <v>362</v>
      </c>
      <c r="DE648">
        <v>1728490952.5</v>
      </c>
      <c r="DF648">
        <v>1728490956.5</v>
      </c>
      <c r="DG648">
        <v>1</v>
      </c>
      <c r="DH648">
        <v>-0.065</v>
      </c>
      <c r="DI648">
        <v>-0.008</v>
      </c>
      <c r="DJ648">
        <v>-3.246</v>
      </c>
      <c r="DK648">
        <v>-0.091</v>
      </c>
      <c r="DL648">
        <v>52</v>
      </c>
      <c r="DM648">
        <v>15</v>
      </c>
      <c r="DN648">
        <v>0.25</v>
      </c>
      <c r="DO648">
        <v>0.13</v>
      </c>
      <c r="DP648">
        <v>-33.57431707317073</v>
      </c>
      <c r="DQ648">
        <v>-8.289430662020889</v>
      </c>
      <c r="DR648">
        <v>0.8201511038358368</v>
      </c>
      <c r="DS648">
        <v>0</v>
      </c>
      <c r="DT648">
        <v>6.703919268292682</v>
      </c>
      <c r="DU648">
        <v>0.2769453658536317</v>
      </c>
      <c r="DV648">
        <v>0.0352927188227774</v>
      </c>
      <c r="DW648">
        <v>0</v>
      </c>
      <c r="DX648">
        <v>0</v>
      </c>
      <c r="DY648">
        <v>2</v>
      </c>
      <c r="DZ648" t="s">
        <v>386</v>
      </c>
      <c r="EA648">
        <v>3.22763</v>
      </c>
      <c r="EB648">
        <v>2.70417</v>
      </c>
      <c r="EC648">
        <v>0.0982475</v>
      </c>
      <c r="ED648">
        <v>0.103921</v>
      </c>
      <c r="EE648">
        <v>0.0862</v>
      </c>
      <c r="EF648">
        <v>0.0588502</v>
      </c>
      <c r="EG648">
        <v>29494</v>
      </c>
      <c r="EH648">
        <v>28516.1</v>
      </c>
      <c r="EI648">
        <v>31338.1</v>
      </c>
      <c r="EJ648">
        <v>30185.3</v>
      </c>
      <c r="EK648">
        <v>38358.7</v>
      </c>
      <c r="EL648">
        <v>37573</v>
      </c>
      <c r="EM648">
        <v>43919.8</v>
      </c>
      <c r="EN648">
        <v>42152.4</v>
      </c>
      <c r="EO648">
        <v>2.1144</v>
      </c>
      <c r="EP648">
        <v>1.79142</v>
      </c>
      <c r="EQ648">
        <v>0.00357628</v>
      </c>
      <c r="ER648">
        <v>0</v>
      </c>
      <c r="ES648">
        <v>24.9758</v>
      </c>
      <c r="ET648">
        <v>999.9</v>
      </c>
      <c r="EU648">
        <v>69.09999999999999</v>
      </c>
      <c r="EV648">
        <v>28.4</v>
      </c>
      <c r="EW648">
        <v>27.5149</v>
      </c>
      <c r="EX648">
        <v>61.4001</v>
      </c>
      <c r="EY648">
        <v>24.6835</v>
      </c>
      <c r="EZ648">
        <v>1</v>
      </c>
      <c r="FA648">
        <v>0.155429</v>
      </c>
      <c r="FB648">
        <v>2.18022</v>
      </c>
      <c r="FC648">
        <v>20.1851</v>
      </c>
      <c r="FD648">
        <v>5.21549</v>
      </c>
      <c r="FE648">
        <v>11.998</v>
      </c>
      <c r="FF648">
        <v>4.9627</v>
      </c>
      <c r="FG648">
        <v>3.29563</v>
      </c>
      <c r="FH648">
        <v>9999</v>
      </c>
      <c r="FI648">
        <v>9999</v>
      </c>
      <c r="FJ648">
        <v>9999</v>
      </c>
      <c r="FK648">
        <v>149.6</v>
      </c>
      <c r="FL648">
        <v>4.97098</v>
      </c>
      <c r="FM648">
        <v>1.8678</v>
      </c>
      <c r="FN648">
        <v>1.85928</v>
      </c>
      <c r="FO648">
        <v>1.86535</v>
      </c>
      <c r="FP648">
        <v>1.86315</v>
      </c>
      <c r="FQ648">
        <v>1.86449</v>
      </c>
      <c r="FR648">
        <v>1.86005</v>
      </c>
      <c r="FS648">
        <v>1.86417</v>
      </c>
      <c r="FT648">
        <v>0</v>
      </c>
      <c r="FU648">
        <v>0</v>
      </c>
      <c r="FV648">
        <v>0</v>
      </c>
      <c r="FW648">
        <v>0</v>
      </c>
      <c r="FX648" t="s">
        <v>364</v>
      </c>
      <c r="FY648" t="s">
        <v>365</v>
      </c>
      <c r="FZ648" t="s">
        <v>366</v>
      </c>
      <c r="GA648" t="s">
        <v>366</v>
      </c>
      <c r="GB648" t="s">
        <v>366</v>
      </c>
      <c r="GC648" t="s">
        <v>366</v>
      </c>
      <c r="GD648">
        <v>0</v>
      </c>
      <c r="GE648">
        <v>100</v>
      </c>
      <c r="GF648">
        <v>100</v>
      </c>
      <c r="GG648">
        <v>-5.6</v>
      </c>
      <c r="GH648">
        <v>-0.0902</v>
      </c>
      <c r="GI648">
        <v>-2.868309889394353</v>
      </c>
      <c r="GJ648">
        <v>-0.006773961979547998</v>
      </c>
      <c r="GK648">
        <v>-8.296070481250098E-08</v>
      </c>
      <c r="GL648">
        <v>3.322967193956903E-10</v>
      </c>
      <c r="GM648">
        <v>-0.07871069313407227</v>
      </c>
      <c r="GN648">
        <v>-0.00208336341840114</v>
      </c>
      <c r="GO648">
        <v>8.801746095907445E-05</v>
      </c>
      <c r="GP648">
        <v>-2.677693255255651E-07</v>
      </c>
      <c r="GQ648">
        <v>3</v>
      </c>
      <c r="GR648">
        <v>2052</v>
      </c>
      <c r="GS648">
        <v>2</v>
      </c>
      <c r="GT648">
        <v>18</v>
      </c>
      <c r="GU648">
        <v>98</v>
      </c>
      <c r="GV648">
        <v>97.90000000000001</v>
      </c>
      <c r="GW648">
        <v>1.17188</v>
      </c>
      <c r="GX648">
        <v>2.40479</v>
      </c>
      <c r="GY648">
        <v>1.44775</v>
      </c>
      <c r="GZ648">
        <v>2.31812</v>
      </c>
      <c r="HA648">
        <v>1.55151</v>
      </c>
      <c r="HB648">
        <v>2.40967</v>
      </c>
      <c r="HC648">
        <v>35.5451</v>
      </c>
      <c r="HD648">
        <v>14.0445</v>
      </c>
      <c r="HE648">
        <v>18</v>
      </c>
      <c r="HF648">
        <v>612.554</v>
      </c>
      <c r="HG648">
        <v>407.466</v>
      </c>
      <c r="HH648">
        <v>21.6557</v>
      </c>
      <c r="HI648">
        <v>28.9914</v>
      </c>
      <c r="HJ648">
        <v>30.0012</v>
      </c>
      <c r="HK648">
        <v>28.9346</v>
      </c>
      <c r="HL648">
        <v>28.8781</v>
      </c>
      <c r="HM648">
        <v>23.5099</v>
      </c>
      <c r="HN648">
        <v>65.8141</v>
      </c>
      <c r="HO648">
        <v>0</v>
      </c>
      <c r="HP648">
        <v>21.5964</v>
      </c>
      <c r="HQ648">
        <v>451.655</v>
      </c>
      <c r="HR648">
        <v>10.0513</v>
      </c>
      <c r="HS648">
        <v>99.4507</v>
      </c>
      <c r="HT648">
        <v>100.722</v>
      </c>
    </row>
    <row r="649" spans="1:228">
      <c r="A649">
        <v>633</v>
      </c>
      <c r="B649">
        <v>1728496834.6</v>
      </c>
      <c r="C649">
        <v>5897.099999904633</v>
      </c>
      <c r="D649" t="s">
        <v>1638</v>
      </c>
      <c r="E649" t="s">
        <v>1639</v>
      </c>
      <c r="F649">
        <v>5</v>
      </c>
      <c r="G649" t="s">
        <v>357</v>
      </c>
      <c r="H649" t="s">
        <v>1090</v>
      </c>
      <c r="I649" t="s">
        <v>359</v>
      </c>
      <c r="J649" t="s">
        <v>1569</v>
      </c>
      <c r="K649">
        <v>1728496826.814285</v>
      </c>
      <c r="L649">
        <f>(M649)/1000</f>
        <v>0</v>
      </c>
      <c r="M649">
        <f>IF(BH649, AP649, AJ649)</f>
        <v>0</v>
      </c>
      <c r="N649">
        <f>IF(BH649, AK649, AI649)</f>
        <v>0</v>
      </c>
      <c r="O649">
        <f>BJ649 - IF(AW649&gt;1, N649*BD649*100.0/(AY649), 0)</f>
        <v>0</v>
      </c>
      <c r="P649">
        <f>((V649-L649/2)*O649-N649)/(V649+L649/2)</f>
        <v>0</v>
      </c>
      <c r="Q649">
        <f>P649*(BQ649+BR649)/1000.0</f>
        <v>0</v>
      </c>
      <c r="R649">
        <f>(BJ649 - IF(AW649&gt;1, N649*BD649*100.0/(AY649), 0))*(BQ649+BR649)/1000.0</f>
        <v>0</v>
      </c>
      <c r="S649">
        <f>2.0/((1/U649-1/T649)+SIGN(U649)*SQRT((1/U649-1/T649)*(1/U649-1/T649) + 4*BE649/((BE649+1)*(BE649+1))*(2*1/U649*1/T649-1/T649*1/T649)))</f>
        <v>0</v>
      </c>
      <c r="T649">
        <f>IF(LEFT(BF649,1)&lt;&gt;"0",IF(LEFT(BF649,1)="1",3.0,BG649),$D$5+$E$5*(BX649*BQ649/($K$5*1000))+$F$5*(BX649*BQ649/($K$5*1000))*MAX(MIN(BD649,$J$5),$I$5)*MAX(MIN(BD649,$J$5),$I$5)+$G$5*MAX(MIN(BD649,$J$5),$I$5)*(BX649*BQ649/($K$5*1000))+$H$5*(BX649*BQ649/($K$5*1000))*(BX649*BQ649/($K$5*1000)))</f>
        <v>0</v>
      </c>
      <c r="U649">
        <f>L649*(1000-(1000*0.61365*exp(17.502*Y649/(240.97+Y649))/(BQ649+BR649)+BL649)/2)/(1000*0.61365*exp(17.502*Y649/(240.97+Y649))/(BQ649+BR649)-BL649)</f>
        <v>0</v>
      </c>
      <c r="V649">
        <f>1/((BE649+1)/(S649/1.6)+1/(T649/1.37)) + BE649/((BE649+1)/(S649/1.6) + BE649/(T649/1.37))</f>
        <v>0</v>
      </c>
      <c r="W649">
        <f>(AZ649*BC649)</f>
        <v>0</v>
      </c>
      <c r="X649">
        <f>(BS649+(W649+2*0.95*5.67E-8*(((BS649+$B$7)+273)^4-(BS649+273)^4)-44100*L649)/(1.84*29.3*T649+8*0.95*5.67E-8*(BS649+273)^3))</f>
        <v>0</v>
      </c>
      <c r="Y649">
        <f>($C$7*BT649+$D$7*BU649+$E$7*X649)</f>
        <v>0</v>
      </c>
      <c r="Z649">
        <f>0.61365*exp(17.502*Y649/(240.97+Y649))</f>
        <v>0</v>
      </c>
      <c r="AA649">
        <f>(AB649/AC649*100)</f>
        <v>0</v>
      </c>
      <c r="AB649">
        <f>BL649*(BQ649+BR649)/1000</f>
        <v>0</v>
      </c>
      <c r="AC649">
        <f>0.61365*exp(17.502*BS649/(240.97+BS649))</f>
        <v>0</v>
      </c>
      <c r="AD649">
        <f>(Z649-BL649*(BQ649+BR649)/1000)</f>
        <v>0</v>
      </c>
      <c r="AE649">
        <f>(-L649*44100)</f>
        <v>0</v>
      </c>
      <c r="AF649">
        <f>2*29.3*T649*0.92*(BS649-Y649)</f>
        <v>0</v>
      </c>
      <c r="AG649">
        <f>2*0.95*5.67E-8*(((BS649+$B$7)+273)^4-(Y649+273)^4)</f>
        <v>0</v>
      </c>
      <c r="AH649">
        <f>W649+AG649+AE649+AF649</f>
        <v>0</v>
      </c>
      <c r="AI649">
        <f>BP649*AW649*(BK649-BJ649*(1000-AW649*BM649)/(1000-AW649*BL649))/(100*BD649)</f>
        <v>0</v>
      </c>
      <c r="AJ649">
        <f>1000*BP649*AW649*(BL649-BM649)/(100*BD649*(1000-AW649*BL649))</f>
        <v>0</v>
      </c>
      <c r="AK649">
        <f>(AL649 - AM649 - BQ649*1E3/(8.314*(BS649+273.15)) * AO649/BP649 * AN649) * BP649/(100*BD649) * (1000 - BM649)/1000</f>
        <v>0</v>
      </c>
      <c r="AL649">
        <v>445.1382871568448</v>
      </c>
      <c r="AM649">
        <v>416.6696606060609</v>
      </c>
      <c r="AN649">
        <v>2.444190055658814</v>
      </c>
      <c r="AO649">
        <v>66.77297276244596</v>
      </c>
      <c r="AP649">
        <f>(AR649 - AQ649 + BQ649*1E3/(8.314*(BS649+273.15)) * AT649/BP649 * AS649) * BP649/(100*BD649) * 1000/(1000 - AR649)</f>
        <v>0</v>
      </c>
      <c r="AQ649">
        <v>10.02571466124965</v>
      </c>
      <c r="AR649">
        <v>16.72676303030303</v>
      </c>
      <c r="AS649">
        <v>-0.0004470852427662743</v>
      </c>
      <c r="AT649">
        <v>79.96077634559281</v>
      </c>
      <c r="AU649">
        <v>0</v>
      </c>
      <c r="AV649">
        <v>0</v>
      </c>
      <c r="AW649">
        <f>IF(AU649*$H$13&gt;=AY649,1.0,(AY649/(AY649-AU649*$H$13)))</f>
        <v>0</v>
      </c>
      <c r="AX649">
        <f>(AW649-1)*100</f>
        <v>0</v>
      </c>
      <c r="AY649">
        <f>MAX(0,($B$13+$C$13*BX649)/(1+$D$13*BX649)*BQ649/(BS649+273)*$E$13)</f>
        <v>0</v>
      </c>
      <c r="AZ649">
        <f>$B$11*BY649+$C$11*BZ649+$F$11*CK649*(1-CN649)</f>
        <v>0</v>
      </c>
      <c r="BA649">
        <f>AZ649*BB649</f>
        <v>0</v>
      </c>
      <c r="BB649">
        <f>($B$11*$D$9+$C$11*$D$9+$F$11*((CX649+CP649)/MAX(CX649+CP649+CY649, 0.1)*$I$9+CY649/MAX(CX649+CP649+CY649, 0.1)*$J$9))/($B$11+$C$11+$F$11)</f>
        <v>0</v>
      </c>
      <c r="BC649">
        <f>($B$11*$K$9+$C$11*$K$9+$F$11*((CX649+CP649)/MAX(CX649+CP649+CY649, 0.1)*$P$9+CY649/MAX(CX649+CP649+CY649, 0.1)*$Q$9))/($B$11+$C$11+$F$11)</f>
        <v>0</v>
      </c>
      <c r="BD649">
        <v>6</v>
      </c>
      <c r="BE649">
        <v>0.5</v>
      </c>
      <c r="BF649" t="s">
        <v>361</v>
      </c>
      <c r="BG649">
        <v>2</v>
      </c>
      <c r="BH649" t="b">
        <v>1</v>
      </c>
      <c r="BI649">
        <v>1728496826.814285</v>
      </c>
      <c r="BJ649">
        <v>392.3022500000001</v>
      </c>
      <c r="BK649">
        <v>427.0353571428572</v>
      </c>
      <c r="BL649">
        <v>16.75884642857143</v>
      </c>
      <c r="BM649">
        <v>10.02971428571429</v>
      </c>
      <c r="BN649">
        <v>397.8577142857143</v>
      </c>
      <c r="BO649">
        <v>16.84895357142857</v>
      </c>
      <c r="BP649">
        <v>599.9943571428572</v>
      </c>
      <c r="BQ649">
        <v>97.54329285714286</v>
      </c>
      <c r="BR649">
        <v>0.09993737857142858</v>
      </c>
      <c r="BS649">
        <v>25.48498214285715</v>
      </c>
      <c r="BT649">
        <v>25.0184</v>
      </c>
      <c r="BU649">
        <v>999.9000000000002</v>
      </c>
      <c r="BV649">
        <v>0</v>
      </c>
      <c r="BW649">
        <v>0</v>
      </c>
      <c r="BX649">
        <v>10002.6725</v>
      </c>
      <c r="BY649">
        <v>0</v>
      </c>
      <c r="BZ649">
        <v>384.6844285714286</v>
      </c>
      <c r="CA649">
        <v>-34.73326785714286</v>
      </c>
      <c r="CB649">
        <v>398.9885357142857</v>
      </c>
      <c r="CC649">
        <v>431.3618214285714</v>
      </c>
      <c r="CD649">
        <v>6.729129285714286</v>
      </c>
      <c r="CE649">
        <v>427.0353571428572</v>
      </c>
      <c r="CF649">
        <v>10.02971428571429</v>
      </c>
      <c r="CG649">
        <v>1.634713214285714</v>
      </c>
      <c r="CH649">
        <v>0.9783317142857142</v>
      </c>
      <c r="CI649">
        <v>14.28996428571429</v>
      </c>
      <c r="CJ649">
        <v>6.597603571428571</v>
      </c>
      <c r="CK649">
        <v>1599.9875</v>
      </c>
      <c r="CL649">
        <v>0.6920019642857144</v>
      </c>
      <c r="CM649">
        <v>0.3079980357142857</v>
      </c>
      <c r="CN649">
        <v>0</v>
      </c>
      <c r="CO649">
        <v>2.185478571428571</v>
      </c>
      <c r="CP649">
        <v>0</v>
      </c>
      <c r="CQ649">
        <v>13308.93928571428</v>
      </c>
      <c r="CR649">
        <v>13790.09285714285</v>
      </c>
      <c r="CS649">
        <v>37.98425</v>
      </c>
      <c r="CT649">
        <v>39.27435714285713</v>
      </c>
      <c r="CU649">
        <v>38.562</v>
      </c>
      <c r="CV649">
        <v>37.687</v>
      </c>
      <c r="CW649">
        <v>37.3705</v>
      </c>
      <c r="CX649">
        <v>1107.194642857143</v>
      </c>
      <c r="CY649">
        <v>492.792857142857</v>
      </c>
      <c r="CZ649">
        <v>0</v>
      </c>
      <c r="DA649">
        <v>1728496891.6</v>
      </c>
      <c r="DB649">
        <v>0</v>
      </c>
      <c r="DC649">
        <v>1728490956.5</v>
      </c>
      <c r="DD649" t="s">
        <v>362</v>
      </c>
      <c r="DE649">
        <v>1728490952.5</v>
      </c>
      <c r="DF649">
        <v>1728490956.5</v>
      </c>
      <c r="DG649">
        <v>1</v>
      </c>
      <c r="DH649">
        <v>-0.065</v>
      </c>
      <c r="DI649">
        <v>-0.008</v>
      </c>
      <c r="DJ649">
        <v>-3.246</v>
      </c>
      <c r="DK649">
        <v>-0.091</v>
      </c>
      <c r="DL649">
        <v>52</v>
      </c>
      <c r="DM649">
        <v>15</v>
      </c>
      <c r="DN649">
        <v>0.25</v>
      </c>
      <c r="DO649">
        <v>0.13</v>
      </c>
      <c r="DP649">
        <v>-34.396475</v>
      </c>
      <c r="DQ649">
        <v>-8.473080675422104</v>
      </c>
      <c r="DR649">
        <v>0.8177157433209912</v>
      </c>
      <c r="DS649">
        <v>0</v>
      </c>
      <c r="DT649">
        <v>6.71403725</v>
      </c>
      <c r="DU649">
        <v>0.1520470919324433</v>
      </c>
      <c r="DV649">
        <v>0.03166655949005982</v>
      </c>
      <c r="DW649">
        <v>0</v>
      </c>
      <c r="DX649">
        <v>0</v>
      </c>
      <c r="DY649">
        <v>2</v>
      </c>
      <c r="DZ649" t="s">
        <v>386</v>
      </c>
      <c r="EA649">
        <v>3.2277</v>
      </c>
      <c r="EB649">
        <v>2.70456</v>
      </c>
      <c r="EC649">
        <v>0.100482</v>
      </c>
      <c r="ED649">
        <v>0.1062</v>
      </c>
      <c r="EE649">
        <v>0.0861097</v>
      </c>
      <c r="EF649">
        <v>0.0588668</v>
      </c>
      <c r="EG649">
        <v>29420.2</v>
      </c>
      <c r="EH649">
        <v>28443.2</v>
      </c>
      <c r="EI649">
        <v>31337.4</v>
      </c>
      <c r="EJ649">
        <v>30185</v>
      </c>
      <c r="EK649">
        <v>38361.6</v>
      </c>
      <c r="EL649">
        <v>37571.9</v>
      </c>
      <c r="EM649">
        <v>43918.7</v>
      </c>
      <c r="EN649">
        <v>42151.8</v>
      </c>
      <c r="EO649">
        <v>2.11448</v>
      </c>
      <c r="EP649">
        <v>1.791</v>
      </c>
      <c r="EQ649">
        <v>0.00432879</v>
      </c>
      <c r="ER649">
        <v>0</v>
      </c>
      <c r="ES649">
        <v>24.9785</v>
      </c>
      <c r="ET649">
        <v>999.9</v>
      </c>
      <c r="EU649">
        <v>69.09999999999999</v>
      </c>
      <c r="EV649">
        <v>28.4</v>
      </c>
      <c r="EW649">
        <v>27.5152</v>
      </c>
      <c r="EX649">
        <v>61.23</v>
      </c>
      <c r="EY649">
        <v>24.7436</v>
      </c>
      <c r="EZ649">
        <v>1</v>
      </c>
      <c r="FA649">
        <v>0.157266</v>
      </c>
      <c r="FB649">
        <v>2.40004</v>
      </c>
      <c r="FC649">
        <v>20.1819</v>
      </c>
      <c r="FD649">
        <v>5.21489</v>
      </c>
      <c r="FE649">
        <v>11.998</v>
      </c>
      <c r="FF649">
        <v>4.96245</v>
      </c>
      <c r="FG649">
        <v>3.2956</v>
      </c>
      <c r="FH649">
        <v>9999</v>
      </c>
      <c r="FI649">
        <v>9999</v>
      </c>
      <c r="FJ649">
        <v>9999</v>
      </c>
      <c r="FK649">
        <v>149.6</v>
      </c>
      <c r="FL649">
        <v>4.97097</v>
      </c>
      <c r="FM649">
        <v>1.86782</v>
      </c>
      <c r="FN649">
        <v>1.85928</v>
      </c>
      <c r="FO649">
        <v>1.86533</v>
      </c>
      <c r="FP649">
        <v>1.86313</v>
      </c>
      <c r="FQ649">
        <v>1.86453</v>
      </c>
      <c r="FR649">
        <v>1.86005</v>
      </c>
      <c r="FS649">
        <v>1.86417</v>
      </c>
      <c r="FT649">
        <v>0</v>
      </c>
      <c r="FU649">
        <v>0</v>
      </c>
      <c r="FV649">
        <v>0</v>
      </c>
      <c r="FW649">
        <v>0</v>
      </c>
      <c r="FX649" t="s">
        <v>364</v>
      </c>
      <c r="FY649" t="s">
        <v>365</v>
      </c>
      <c r="FZ649" t="s">
        <v>366</v>
      </c>
      <c r="GA649" t="s">
        <v>366</v>
      </c>
      <c r="GB649" t="s">
        <v>366</v>
      </c>
      <c r="GC649" t="s">
        <v>366</v>
      </c>
      <c r="GD649">
        <v>0</v>
      </c>
      <c r="GE649">
        <v>100</v>
      </c>
      <c r="GF649">
        <v>100</v>
      </c>
      <c r="GG649">
        <v>-5.68</v>
      </c>
      <c r="GH649">
        <v>-0.0901</v>
      </c>
      <c r="GI649">
        <v>-2.868309889394353</v>
      </c>
      <c r="GJ649">
        <v>-0.006773961979547998</v>
      </c>
      <c r="GK649">
        <v>-8.296070481250098E-08</v>
      </c>
      <c r="GL649">
        <v>3.322967193956903E-10</v>
      </c>
      <c r="GM649">
        <v>-0.07871069313407227</v>
      </c>
      <c r="GN649">
        <v>-0.00208336341840114</v>
      </c>
      <c r="GO649">
        <v>8.801746095907445E-05</v>
      </c>
      <c r="GP649">
        <v>-2.677693255255651E-07</v>
      </c>
      <c r="GQ649">
        <v>3</v>
      </c>
      <c r="GR649">
        <v>2052</v>
      </c>
      <c r="GS649">
        <v>2</v>
      </c>
      <c r="GT649">
        <v>18</v>
      </c>
      <c r="GU649">
        <v>98</v>
      </c>
      <c r="GV649">
        <v>98</v>
      </c>
      <c r="GW649">
        <v>1.19873</v>
      </c>
      <c r="GX649">
        <v>2.41089</v>
      </c>
      <c r="GY649">
        <v>1.44897</v>
      </c>
      <c r="GZ649">
        <v>2.31812</v>
      </c>
      <c r="HA649">
        <v>1.55151</v>
      </c>
      <c r="HB649">
        <v>2.27905</v>
      </c>
      <c r="HC649">
        <v>35.5683</v>
      </c>
      <c r="HD649">
        <v>14.0357</v>
      </c>
      <c r="HE649">
        <v>18</v>
      </c>
      <c r="HF649">
        <v>612.708</v>
      </c>
      <c r="HG649">
        <v>407.29</v>
      </c>
      <c r="HH649">
        <v>21.6633</v>
      </c>
      <c r="HI649">
        <v>29.0013</v>
      </c>
      <c r="HJ649">
        <v>30.0016</v>
      </c>
      <c r="HK649">
        <v>28.9445</v>
      </c>
      <c r="HL649">
        <v>28.8879</v>
      </c>
      <c r="HM649">
        <v>24.0065</v>
      </c>
      <c r="HN649">
        <v>65.8141</v>
      </c>
      <c r="HO649">
        <v>0</v>
      </c>
      <c r="HP649">
        <v>21.5562</v>
      </c>
      <c r="HQ649">
        <v>466.682</v>
      </c>
      <c r="HR649">
        <v>10.0513</v>
      </c>
      <c r="HS649">
        <v>99.4483</v>
      </c>
      <c r="HT649">
        <v>100.72</v>
      </c>
    </row>
    <row r="650" spans="1:228">
      <c r="A650">
        <v>634</v>
      </c>
      <c r="B650">
        <v>1728496839.6</v>
      </c>
      <c r="C650">
        <v>5902.099999904633</v>
      </c>
      <c r="D650" t="s">
        <v>1640</v>
      </c>
      <c r="E650" t="s">
        <v>1641</v>
      </c>
      <c r="F650">
        <v>5</v>
      </c>
      <c r="G650" t="s">
        <v>357</v>
      </c>
      <c r="H650" t="s">
        <v>1090</v>
      </c>
      <c r="I650" t="s">
        <v>359</v>
      </c>
      <c r="J650" t="s">
        <v>1569</v>
      </c>
      <c r="K650">
        <v>1728496832.1</v>
      </c>
      <c r="L650">
        <f>(M650)/1000</f>
        <v>0</v>
      </c>
      <c r="M650">
        <f>IF(BH650, AP650, AJ650)</f>
        <v>0</v>
      </c>
      <c r="N650">
        <f>IF(BH650, AK650, AI650)</f>
        <v>0</v>
      </c>
      <c r="O650">
        <f>BJ650 - IF(AW650&gt;1, N650*BD650*100.0/(AY650), 0)</f>
        <v>0</v>
      </c>
      <c r="P650">
        <f>((V650-L650/2)*O650-N650)/(V650+L650/2)</f>
        <v>0</v>
      </c>
      <c r="Q650">
        <f>P650*(BQ650+BR650)/1000.0</f>
        <v>0</v>
      </c>
      <c r="R650">
        <f>(BJ650 - IF(AW650&gt;1, N650*BD650*100.0/(AY650), 0))*(BQ650+BR650)/1000.0</f>
        <v>0</v>
      </c>
      <c r="S650">
        <f>2.0/((1/U650-1/T650)+SIGN(U650)*SQRT((1/U650-1/T650)*(1/U650-1/T650) + 4*BE650/((BE650+1)*(BE650+1))*(2*1/U650*1/T650-1/T650*1/T650)))</f>
        <v>0</v>
      </c>
      <c r="T650">
        <f>IF(LEFT(BF650,1)&lt;&gt;"0",IF(LEFT(BF650,1)="1",3.0,BG650),$D$5+$E$5*(BX650*BQ650/($K$5*1000))+$F$5*(BX650*BQ650/($K$5*1000))*MAX(MIN(BD650,$J$5),$I$5)*MAX(MIN(BD650,$J$5),$I$5)+$G$5*MAX(MIN(BD650,$J$5),$I$5)*(BX650*BQ650/($K$5*1000))+$H$5*(BX650*BQ650/($K$5*1000))*(BX650*BQ650/($K$5*1000)))</f>
        <v>0</v>
      </c>
      <c r="U650">
        <f>L650*(1000-(1000*0.61365*exp(17.502*Y650/(240.97+Y650))/(BQ650+BR650)+BL650)/2)/(1000*0.61365*exp(17.502*Y650/(240.97+Y650))/(BQ650+BR650)-BL650)</f>
        <v>0</v>
      </c>
      <c r="V650">
        <f>1/((BE650+1)/(S650/1.6)+1/(T650/1.37)) + BE650/((BE650+1)/(S650/1.6) + BE650/(T650/1.37))</f>
        <v>0</v>
      </c>
      <c r="W650">
        <f>(AZ650*BC650)</f>
        <v>0</v>
      </c>
      <c r="X650">
        <f>(BS650+(W650+2*0.95*5.67E-8*(((BS650+$B$7)+273)^4-(BS650+273)^4)-44100*L650)/(1.84*29.3*T650+8*0.95*5.67E-8*(BS650+273)^3))</f>
        <v>0</v>
      </c>
      <c r="Y650">
        <f>($C$7*BT650+$D$7*BU650+$E$7*X650)</f>
        <v>0</v>
      </c>
      <c r="Z650">
        <f>0.61365*exp(17.502*Y650/(240.97+Y650))</f>
        <v>0</v>
      </c>
      <c r="AA650">
        <f>(AB650/AC650*100)</f>
        <v>0</v>
      </c>
      <c r="AB650">
        <f>BL650*(BQ650+BR650)/1000</f>
        <v>0</v>
      </c>
      <c r="AC650">
        <f>0.61365*exp(17.502*BS650/(240.97+BS650))</f>
        <v>0</v>
      </c>
      <c r="AD650">
        <f>(Z650-BL650*(BQ650+BR650)/1000)</f>
        <v>0</v>
      </c>
      <c r="AE650">
        <f>(-L650*44100)</f>
        <v>0</v>
      </c>
      <c r="AF650">
        <f>2*29.3*T650*0.92*(BS650-Y650)</f>
        <v>0</v>
      </c>
      <c r="AG650">
        <f>2*0.95*5.67E-8*(((BS650+$B$7)+273)^4-(Y650+273)^4)</f>
        <v>0</v>
      </c>
      <c r="AH650">
        <f>W650+AG650+AE650+AF650</f>
        <v>0</v>
      </c>
      <c r="AI650">
        <f>BP650*AW650*(BK650-BJ650*(1000-AW650*BM650)/(1000-AW650*BL650))/(100*BD650)</f>
        <v>0</v>
      </c>
      <c r="AJ650">
        <f>1000*BP650*AW650*(BL650-BM650)/(100*BD650*(1000-AW650*BL650))</f>
        <v>0</v>
      </c>
      <c r="AK650">
        <f>(AL650 - AM650 - BQ650*1E3/(8.314*(BS650+273.15)) * AO650/BP650 * AN650) * BP650/(100*BD650) * (1000 - BM650)/1000</f>
        <v>0</v>
      </c>
      <c r="AL650">
        <v>457.8210892649015</v>
      </c>
      <c r="AM650">
        <v>428.8417333333333</v>
      </c>
      <c r="AN650">
        <v>2.442792532828056</v>
      </c>
      <c r="AO650">
        <v>66.77297276244596</v>
      </c>
      <c r="AP650">
        <f>(AR650 - AQ650 + BQ650*1E3/(8.314*(BS650+273.15)) * AT650/BP650 * AS650) * BP650/(100*BD650) * 1000/(1000 - AR650)</f>
        <v>0</v>
      </c>
      <c r="AQ650">
        <v>10.03030663971839</v>
      </c>
      <c r="AR650">
        <v>16.70254363636363</v>
      </c>
      <c r="AS650">
        <v>-0.002622084758262575</v>
      </c>
      <c r="AT650">
        <v>79.96077634559281</v>
      </c>
      <c r="AU650">
        <v>0</v>
      </c>
      <c r="AV650">
        <v>0</v>
      </c>
      <c r="AW650">
        <f>IF(AU650*$H$13&gt;=AY650,1.0,(AY650/(AY650-AU650*$H$13)))</f>
        <v>0</v>
      </c>
      <c r="AX650">
        <f>(AW650-1)*100</f>
        <v>0</v>
      </c>
      <c r="AY650">
        <f>MAX(0,($B$13+$C$13*BX650)/(1+$D$13*BX650)*BQ650/(BS650+273)*$E$13)</f>
        <v>0</v>
      </c>
      <c r="AZ650">
        <f>$B$11*BY650+$C$11*BZ650+$F$11*CK650*(1-CN650)</f>
        <v>0</v>
      </c>
      <c r="BA650">
        <f>AZ650*BB650</f>
        <v>0</v>
      </c>
      <c r="BB650">
        <f>($B$11*$D$9+$C$11*$D$9+$F$11*((CX650+CP650)/MAX(CX650+CP650+CY650, 0.1)*$I$9+CY650/MAX(CX650+CP650+CY650, 0.1)*$J$9))/($B$11+$C$11+$F$11)</f>
        <v>0</v>
      </c>
      <c r="BC650">
        <f>($B$11*$K$9+$C$11*$K$9+$F$11*((CX650+CP650)/MAX(CX650+CP650+CY650, 0.1)*$P$9+CY650/MAX(CX650+CP650+CY650, 0.1)*$Q$9))/($B$11+$C$11+$F$11)</f>
        <v>0</v>
      </c>
      <c r="BD650">
        <v>6</v>
      </c>
      <c r="BE650">
        <v>0.5</v>
      </c>
      <c r="BF650" t="s">
        <v>361</v>
      </c>
      <c r="BG650">
        <v>2</v>
      </c>
      <c r="BH650" t="b">
        <v>1</v>
      </c>
      <c r="BI650">
        <v>1728496832.1</v>
      </c>
      <c r="BJ650">
        <v>404.899037037037</v>
      </c>
      <c r="BK650">
        <v>440.3776666666667</v>
      </c>
      <c r="BL650">
        <v>16.73591851851852</v>
      </c>
      <c r="BM650">
        <v>10.02667407407407</v>
      </c>
      <c r="BN650">
        <v>410.5392592592593</v>
      </c>
      <c r="BO650">
        <v>16.82603703703704</v>
      </c>
      <c r="BP650">
        <v>600.0141851851853</v>
      </c>
      <c r="BQ650">
        <v>97.54358518518519</v>
      </c>
      <c r="BR650">
        <v>0.1000113037037037</v>
      </c>
      <c r="BS650">
        <v>25.5084037037037</v>
      </c>
      <c r="BT650">
        <v>25.0389074074074</v>
      </c>
      <c r="BU650">
        <v>999.9000000000001</v>
      </c>
      <c r="BV650">
        <v>0</v>
      </c>
      <c r="BW650">
        <v>0</v>
      </c>
      <c r="BX650">
        <v>9998.355925925925</v>
      </c>
      <c r="BY650">
        <v>0</v>
      </c>
      <c r="BZ650">
        <v>399.9147777777778</v>
      </c>
      <c r="CA650">
        <v>-35.47867037037037</v>
      </c>
      <c r="CB650">
        <v>411.7904444444443</v>
      </c>
      <c r="CC650">
        <v>444.8380370370371</v>
      </c>
      <c r="CD650">
        <v>6.709233703703704</v>
      </c>
      <c r="CE650">
        <v>440.3776666666667</v>
      </c>
      <c r="CF650">
        <v>10.02667407407407</v>
      </c>
      <c r="CG650">
        <v>1.632481111111111</v>
      </c>
      <c r="CH650">
        <v>0.9780383333333333</v>
      </c>
      <c r="CI650">
        <v>14.26884444444445</v>
      </c>
      <c r="CJ650">
        <v>6.593256666666667</v>
      </c>
      <c r="CK650">
        <v>1599.991851851852</v>
      </c>
      <c r="CL650">
        <v>0.6920025555555555</v>
      </c>
      <c r="CM650">
        <v>0.3079974444444445</v>
      </c>
      <c r="CN650">
        <v>0</v>
      </c>
      <c r="CO650">
        <v>2.1948</v>
      </c>
      <c r="CP650">
        <v>0</v>
      </c>
      <c r="CQ650">
        <v>13311.21851851852</v>
      </c>
      <c r="CR650">
        <v>13790.12962962963</v>
      </c>
      <c r="CS650">
        <v>37.99533333333333</v>
      </c>
      <c r="CT650">
        <v>39.29362962962963</v>
      </c>
      <c r="CU650">
        <v>38.562</v>
      </c>
      <c r="CV650">
        <v>37.70333333333333</v>
      </c>
      <c r="CW650">
        <v>37.375</v>
      </c>
      <c r="CX650">
        <v>1107.199259259259</v>
      </c>
      <c r="CY650">
        <v>492.7925925925925</v>
      </c>
      <c r="CZ650">
        <v>0</v>
      </c>
      <c r="DA650">
        <v>1728496896.4</v>
      </c>
      <c r="DB650">
        <v>0</v>
      </c>
      <c r="DC650">
        <v>1728490956.5</v>
      </c>
      <c r="DD650" t="s">
        <v>362</v>
      </c>
      <c r="DE650">
        <v>1728490952.5</v>
      </c>
      <c r="DF650">
        <v>1728490956.5</v>
      </c>
      <c r="DG650">
        <v>1</v>
      </c>
      <c r="DH650">
        <v>-0.065</v>
      </c>
      <c r="DI650">
        <v>-0.008</v>
      </c>
      <c r="DJ650">
        <v>-3.246</v>
      </c>
      <c r="DK650">
        <v>-0.091</v>
      </c>
      <c r="DL650">
        <v>52</v>
      </c>
      <c r="DM650">
        <v>15</v>
      </c>
      <c r="DN650">
        <v>0.25</v>
      </c>
      <c r="DO650">
        <v>0.13</v>
      </c>
      <c r="DP650">
        <v>-34.94574</v>
      </c>
      <c r="DQ650">
        <v>-8.415224015009242</v>
      </c>
      <c r="DR650">
        <v>0.8121182625701754</v>
      </c>
      <c r="DS650">
        <v>0</v>
      </c>
      <c r="DT650">
        <v>6.718969749999999</v>
      </c>
      <c r="DU650">
        <v>-0.1624499437148212</v>
      </c>
      <c r="DV650">
        <v>0.02409380402587973</v>
      </c>
      <c r="DW650">
        <v>0</v>
      </c>
      <c r="DX650">
        <v>0</v>
      </c>
      <c r="DY650">
        <v>2</v>
      </c>
      <c r="DZ650" t="s">
        <v>386</v>
      </c>
      <c r="EA650">
        <v>3.22769</v>
      </c>
      <c r="EB650">
        <v>2.70419</v>
      </c>
      <c r="EC650">
        <v>0.102678</v>
      </c>
      <c r="ED650">
        <v>0.108421</v>
      </c>
      <c r="EE650">
        <v>0.086021</v>
      </c>
      <c r="EF650">
        <v>0.0588913</v>
      </c>
      <c r="EG650">
        <v>29346.9</v>
      </c>
      <c r="EH650">
        <v>28371.7</v>
      </c>
      <c r="EI650">
        <v>31335.9</v>
      </c>
      <c r="EJ650">
        <v>30184.2</v>
      </c>
      <c r="EK650">
        <v>38363.9</v>
      </c>
      <c r="EL650">
        <v>37569.9</v>
      </c>
      <c r="EM650">
        <v>43917</v>
      </c>
      <c r="EN650">
        <v>42150.6</v>
      </c>
      <c r="EO650">
        <v>2.11427</v>
      </c>
      <c r="EP650">
        <v>1.79055</v>
      </c>
      <c r="EQ650">
        <v>0.0044778</v>
      </c>
      <c r="ER650">
        <v>0</v>
      </c>
      <c r="ES650">
        <v>24.9829</v>
      </c>
      <c r="ET650">
        <v>999.9</v>
      </c>
      <c r="EU650">
        <v>69.09999999999999</v>
      </c>
      <c r="EV650">
        <v>28.4</v>
      </c>
      <c r="EW650">
        <v>27.5158</v>
      </c>
      <c r="EX650">
        <v>61.03</v>
      </c>
      <c r="EY650">
        <v>24.7236</v>
      </c>
      <c r="EZ650">
        <v>1</v>
      </c>
      <c r="FA650">
        <v>0.159901</v>
      </c>
      <c r="FB650">
        <v>2.7289</v>
      </c>
      <c r="FC650">
        <v>20.1768</v>
      </c>
      <c r="FD650">
        <v>5.21504</v>
      </c>
      <c r="FE650">
        <v>11.998</v>
      </c>
      <c r="FF650">
        <v>4.9628</v>
      </c>
      <c r="FG650">
        <v>3.2956</v>
      </c>
      <c r="FH650">
        <v>9999</v>
      </c>
      <c r="FI650">
        <v>9999</v>
      </c>
      <c r="FJ650">
        <v>9999</v>
      </c>
      <c r="FK650">
        <v>149.6</v>
      </c>
      <c r="FL650">
        <v>4.97095</v>
      </c>
      <c r="FM650">
        <v>1.8678</v>
      </c>
      <c r="FN650">
        <v>1.85925</v>
      </c>
      <c r="FO650">
        <v>1.86532</v>
      </c>
      <c r="FP650">
        <v>1.86313</v>
      </c>
      <c r="FQ650">
        <v>1.86449</v>
      </c>
      <c r="FR650">
        <v>1.86005</v>
      </c>
      <c r="FS650">
        <v>1.86417</v>
      </c>
      <c r="FT650">
        <v>0</v>
      </c>
      <c r="FU650">
        <v>0</v>
      </c>
      <c r="FV650">
        <v>0</v>
      </c>
      <c r="FW650">
        <v>0</v>
      </c>
      <c r="FX650" t="s">
        <v>364</v>
      </c>
      <c r="FY650" t="s">
        <v>365</v>
      </c>
      <c r="FZ650" t="s">
        <v>366</v>
      </c>
      <c r="GA650" t="s">
        <v>366</v>
      </c>
      <c r="GB650" t="s">
        <v>366</v>
      </c>
      <c r="GC650" t="s">
        <v>366</v>
      </c>
      <c r="GD650">
        <v>0</v>
      </c>
      <c r="GE650">
        <v>100</v>
      </c>
      <c r="GF650">
        <v>100</v>
      </c>
      <c r="GG650">
        <v>-5.761</v>
      </c>
      <c r="GH650">
        <v>-0.0901</v>
      </c>
      <c r="GI650">
        <v>-2.868309889394353</v>
      </c>
      <c r="GJ650">
        <v>-0.006773961979547998</v>
      </c>
      <c r="GK650">
        <v>-8.296070481250098E-08</v>
      </c>
      <c r="GL650">
        <v>3.322967193956903E-10</v>
      </c>
      <c r="GM650">
        <v>-0.07871069313407227</v>
      </c>
      <c r="GN650">
        <v>-0.00208336341840114</v>
      </c>
      <c r="GO650">
        <v>8.801746095907445E-05</v>
      </c>
      <c r="GP650">
        <v>-2.677693255255651E-07</v>
      </c>
      <c r="GQ650">
        <v>3</v>
      </c>
      <c r="GR650">
        <v>2052</v>
      </c>
      <c r="GS650">
        <v>2</v>
      </c>
      <c r="GT650">
        <v>18</v>
      </c>
      <c r="GU650">
        <v>98.09999999999999</v>
      </c>
      <c r="GV650">
        <v>98.09999999999999</v>
      </c>
      <c r="GW650">
        <v>1.22437</v>
      </c>
      <c r="GX650">
        <v>2.40601</v>
      </c>
      <c r="GY650">
        <v>1.44775</v>
      </c>
      <c r="GZ650">
        <v>2.31812</v>
      </c>
      <c r="HA650">
        <v>1.55151</v>
      </c>
      <c r="HB650">
        <v>2.38647</v>
      </c>
      <c r="HC650">
        <v>35.5915</v>
      </c>
      <c r="HD650">
        <v>14.0445</v>
      </c>
      <c r="HE650">
        <v>18</v>
      </c>
      <c r="HF650">
        <v>612.6559999999999</v>
      </c>
      <c r="HG650">
        <v>407.096</v>
      </c>
      <c r="HH650">
        <v>21.6134</v>
      </c>
      <c r="HI650">
        <v>29.0116</v>
      </c>
      <c r="HJ650">
        <v>30.0021</v>
      </c>
      <c r="HK650">
        <v>28.9537</v>
      </c>
      <c r="HL650">
        <v>28.8971</v>
      </c>
      <c r="HM650">
        <v>24.5612</v>
      </c>
      <c r="HN650">
        <v>65.8141</v>
      </c>
      <c r="HO650">
        <v>0</v>
      </c>
      <c r="HP650">
        <v>21.5023</v>
      </c>
      <c r="HQ650">
        <v>476.7</v>
      </c>
      <c r="HR650">
        <v>10.0689</v>
      </c>
      <c r="HS650">
        <v>99.44410000000001</v>
      </c>
      <c r="HT650">
        <v>100.718</v>
      </c>
    </row>
    <row r="651" spans="1:228">
      <c r="A651">
        <v>635</v>
      </c>
      <c r="B651">
        <v>1728496844.6</v>
      </c>
      <c r="C651">
        <v>5907.099999904633</v>
      </c>
      <c r="D651" t="s">
        <v>1642</v>
      </c>
      <c r="E651" t="s">
        <v>1643</v>
      </c>
      <c r="F651">
        <v>5</v>
      </c>
      <c r="G651" t="s">
        <v>357</v>
      </c>
      <c r="H651" t="s">
        <v>1090</v>
      </c>
      <c r="I651" t="s">
        <v>359</v>
      </c>
      <c r="J651" t="s">
        <v>1569</v>
      </c>
      <c r="K651">
        <v>1728496836.814285</v>
      </c>
      <c r="L651">
        <f>(M651)/1000</f>
        <v>0</v>
      </c>
      <c r="M651">
        <f>IF(BH651, AP651, AJ651)</f>
        <v>0</v>
      </c>
      <c r="N651">
        <f>IF(BH651, AK651, AI651)</f>
        <v>0</v>
      </c>
      <c r="O651">
        <f>BJ651 - IF(AW651&gt;1, N651*BD651*100.0/(AY651), 0)</f>
        <v>0</v>
      </c>
      <c r="P651">
        <f>((V651-L651/2)*O651-N651)/(V651+L651/2)</f>
        <v>0</v>
      </c>
      <c r="Q651">
        <f>P651*(BQ651+BR651)/1000.0</f>
        <v>0</v>
      </c>
      <c r="R651">
        <f>(BJ651 - IF(AW651&gt;1, N651*BD651*100.0/(AY651), 0))*(BQ651+BR651)/1000.0</f>
        <v>0</v>
      </c>
      <c r="S651">
        <f>2.0/((1/U651-1/T651)+SIGN(U651)*SQRT((1/U651-1/T651)*(1/U651-1/T651) + 4*BE651/((BE651+1)*(BE651+1))*(2*1/U651*1/T651-1/T651*1/T651)))</f>
        <v>0</v>
      </c>
      <c r="T651">
        <f>IF(LEFT(BF651,1)&lt;&gt;"0",IF(LEFT(BF651,1)="1",3.0,BG651),$D$5+$E$5*(BX651*BQ651/($K$5*1000))+$F$5*(BX651*BQ651/($K$5*1000))*MAX(MIN(BD651,$J$5),$I$5)*MAX(MIN(BD651,$J$5),$I$5)+$G$5*MAX(MIN(BD651,$J$5),$I$5)*(BX651*BQ651/($K$5*1000))+$H$5*(BX651*BQ651/($K$5*1000))*(BX651*BQ651/($K$5*1000)))</f>
        <v>0</v>
      </c>
      <c r="U651">
        <f>L651*(1000-(1000*0.61365*exp(17.502*Y651/(240.97+Y651))/(BQ651+BR651)+BL651)/2)/(1000*0.61365*exp(17.502*Y651/(240.97+Y651))/(BQ651+BR651)-BL651)</f>
        <v>0</v>
      </c>
      <c r="V651">
        <f>1/((BE651+1)/(S651/1.6)+1/(T651/1.37)) + BE651/((BE651+1)/(S651/1.6) + BE651/(T651/1.37))</f>
        <v>0</v>
      </c>
      <c r="W651">
        <f>(AZ651*BC651)</f>
        <v>0</v>
      </c>
      <c r="X651">
        <f>(BS651+(W651+2*0.95*5.67E-8*(((BS651+$B$7)+273)^4-(BS651+273)^4)-44100*L651)/(1.84*29.3*T651+8*0.95*5.67E-8*(BS651+273)^3))</f>
        <v>0</v>
      </c>
      <c r="Y651">
        <f>($C$7*BT651+$D$7*BU651+$E$7*X651)</f>
        <v>0</v>
      </c>
      <c r="Z651">
        <f>0.61365*exp(17.502*Y651/(240.97+Y651))</f>
        <v>0</v>
      </c>
      <c r="AA651">
        <f>(AB651/AC651*100)</f>
        <v>0</v>
      </c>
      <c r="AB651">
        <f>BL651*(BQ651+BR651)/1000</f>
        <v>0</v>
      </c>
      <c r="AC651">
        <f>0.61365*exp(17.502*BS651/(240.97+BS651))</f>
        <v>0</v>
      </c>
      <c r="AD651">
        <f>(Z651-BL651*(BQ651+BR651)/1000)</f>
        <v>0</v>
      </c>
      <c r="AE651">
        <f>(-L651*44100)</f>
        <v>0</v>
      </c>
      <c r="AF651">
        <f>2*29.3*T651*0.92*(BS651-Y651)</f>
        <v>0</v>
      </c>
      <c r="AG651">
        <f>2*0.95*5.67E-8*(((BS651+$B$7)+273)^4-(Y651+273)^4)</f>
        <v>0</v>
      </c>
      <c r="AH651">
        <f>W651+AG651+AE651+AF651</f>
        <v>0</v>
      </c>
      <c r="AI651">
        <f>BP651*AW651*(BK651-BJ651*(1000-AW651*BM651)/(1000-AW651*BL651))/(100*BD651)</f>
        <v>0</v>
      </c>
      <c r="AJ651">
        <f>1000*BP651*AW651*(BL651-BM651)/(100*BD651*(1000-AW651*BL651))</f>
        <v>0</v>
      </c>
      <c r="AK651">
        <f>(AL651 - AM651 - BQ651*1E3/(8.314*(BS651+273.15)) * AO651/BP651 * AN651) * BP651/(100*BD651) * (1000 - BM651)/1000</f>
        <v>0</v>
      </c>
      <c r="AL651">
        <v>470.5847661854197</v>
      </c>
      <c r="AM651">
        <v>441.0414606060604</v>
      </c>
      <c r="AN651">
        <v>2.443054460658645</v>
      </c>
      <c r="AO651">
        <v>66.77297276244596</v>
      </c>
      <c r="AP651">
        <f>(AR651 - AQ651 + BQ651*1E3/(8.314*(BS651+273.15)) * AT651/BP651 * AS651) * BP651/(100*BD651) * 1000/(1000 - AR651)</f>
        <v>0</v>
      </c>
      <c r="AQ651">
        <v>10.03664477964416</v>
      </c>
      <c r="AR651">
        <v>16.68495939393939</v>
      </c>
      <c r="AS651">
        <v>-0.00121233641992265</v>
      </c>
      <c r="AT651">
        <v>79.96077634559281</v>
      </c>
      <c r="AU651">
        <v>0</v>
      </c>
      <c r="AV651">
        <v>0</v>
      </c>
      <c r="AW651">
        <f>IF(AU651*$H$13&gt;=AY651,1.0,(AY651/(AY651-AU651*$H$13)))</f>
        <v>0</v>
      </c>
      <c r="AX651">
        <f>(AW651-1)*100</f>
        <v>0</v>
      </c>
      <c r="AY651">
        <f>MAX(0,($B$13+$C$13*BX651)/(1+$D$13*BX651)*BQ651/(BS651+273)*$E$13)</f>
        <v>0</v>
      </c>
      <c r="AZ651">
        <f>$B$11*BY651+$C$11*BZ651+$F$11*CK651*(1-CN651)</f>
        <v>0</v>
      </c>
      <c r="BA651">
        <f>AZ651*BB651</f>
        <v>0</v>
      </c>
      <c r="BB651">
        <f>($B$11*$D$9+$C$11*$D$9+$F$11*((CX651+CP651)/MAX(CX651+CP651+CY651, 0.1)*$I$9+CY651/MAX(CX651+CP651+CY651, 0.1)*$J$9))/($B$11+$C$11+$F$11)</f>
        <v>0</v>
      </c>
      <c r="BC651">
        <f>($B$11*$K$9+$C$11*$K$9+$F$11*((CX651+CP651)/MAX(CX651+CP651+CY651, 0.1)*$P$9+CY651/MAX(CX651+CP651+CY651, 0.1)*$Q$9))/($B$11+$C$11+$F$11)</f>
        <v>0</v>
      </c>
      <c r="BD651">
        <v>6</v>
      </c>
      <c r="BE651">
        <v>0.5</v>
      </c>
      <c r="BF651" t="s">
        <v>361</v>
      </c>
      <c r="BG651">
        <v>2</v>
      </c>
      <c r="BH651" t="b">
        <v>1</v>
      </c>
      <c r="BI651">
        <v>1728496836.814285</v>
      </c>
      <c r="BJ651">
        <v>416.1944999999999</v>
      </c>
      <c r="BK651">
        <v>452.2852857142857</v>
      </c>
      <c r="BL651">
        <v>16.71485714285714</v>
      </c>
      <c r="BM651">
        <v>10.03125</v>
      </c>
      <c r="BN651">
        <v>421.910642857143</v>
      </c>
      <c r="BO651">
        <v>16.80500357142857</v>
      </c>
      <c r="BP651">
        <v>600.0064285714286</v>
      </c>
      <c r="BQ651">
        <v>97.5431107142857</v>
      </c>
      <c r="BR651">
        <v>0.1000211428571429</v>
      </c>
      <c r="BS651">
        <v>25.52228214285714</v>
      </c>
      <c r="BT651">
        <v>25.04979285714285</v>
      </c>
      <c r="BU651">
        <v>999.9000000000002</v>
      </c>
      <c r="BV651">
        <v>0</v>
      </c>
      <c r="BW651">
        <v>0</v>
      </c>
      <c r="BX651">
        <v>9997.613571428572</v>
      </c>
      <c r="BY651">
        <v>0</v>
      </c>
      <c r="BZ651">
        <v>415.2143214285715</v>
      </c>
      <c r="CA651">
        <v>-36.09074642857143</v>
      </c>
      <c r="CB651">
        <v>423.2691428571429</v>
      </c>
      <c r="CC651">
        <v>456.8683214285714</v>
      </c>
      <c r="CD651">
        <v>6.683603214285715</v>
      </c>
      <c r="CE651">
        <v>452.2852857142857</v>
      </c>
      <c r="CF651">
        <v>10.03125</v>
      </c>
      <c r="CG651">
        <v>1.63042</v>
      </c>
      <c r="CH651">
        <v>0.9784799642857143</v>
      </c>
      <c r="CI651">
        <v>14.24932857142857</v>
      </c>
      <c r="CJ651">
        <v>6.59981642857143</v>
      </c>
      <c r="CK651">
        <v>1599.998928571429</v>
      </c>
      <c r="CL651">
        <v>0.6920047857142858</v>
      </c>
      <c r="CM651">
        <v>0.3079952142857144</v>
      </c>
      <c r="CN651">
        <v>0</v>
      </c>
      <c r="CO651">
        <v>2.211078571428572</v>
      </c>
      <c r="CP651">
        <v>0</v>
      </c>
      <c r="CQ651">
        <v>13313.02142857143</v>
      </c>
      <c r="CR651">
        <v>13790.19642857143</v>
      </c>
      <c r="CS651">
        <v>38</v>
      </c>
      <c r="CT651">
        <v>39.30757142857142</v>
      </c>
      <c r="CU651">
        <v>38.562</v>
      </c>
      <c r="CV651">
        <v>37.72075</v>
      </c>
      <c r="CW651">
        <v>37.375</v>
      </c>
      <c r="CX651">
        <v>1107.206785714286</v>
      </c>
      <c r="CY651">
        <v>492.7921428571429</v>
      </c>
      <c r="CZ651">
        <v>0</v>
      </c>
      <c r="DA651">
        <v>1728496901.8</v>
      </c>
      <c r="DB651">
        <v>0</v>
      </c>
      <c r="DC651">
        <v>1728490956.5</v>
      </c>
      <c r="DD651" t="s">
        <v>362</v>
      </c>
      <c r="DE651">
        <v>1728490952.5</v>
      </c>
      <c r="DF651">
        <v>1728490956.5</v>
      </c>
      <c r="DG651">
        <v>1</v>
      </c>
      <c r="DH651">
        <v>-0.065</v>
      </c>
      <c r="DI651">
        <v>-0.008</v>
      </c>
      <c r="DJ651">
        <v>-3.246</v>
      </c>
      <c r="DK651">
        <v>-0.091</v>
      </c>
      <c r="DL651">
        <v>52</v>
      </c>
      <c r="DM651">
        <v>15</v>
      </c>
      <c r="DN651">
        <v>0.25</v>
      </c>
      <c r="DO651">
        <v>0.13</v>
      </c>
      <c r="DP651">
        <v>-35.65092682926829</v>
      </c>
      <c r="DQ651">
        <v>-8.011705923345032</v>
      </c>
      <c r="DR651">
        <v>0.7924666856195125</v>
      </c>
      <c r="DS651">
        <v>0</v>
      </c>
      <c r="DT651">
        <v>6.700624390243902</v>
      </c>
      <c r="DU651">
        <v>-0.322960766550537</v>
      </c>
      <c r="DV651">
        <v>0.03188809381363552</v>
      </c>
      <c r="DW651">
        <v>0</v>
      </c>
      <c r="DX651">
        <v>0</v>
      </c>
      <c r="DY651">
        <v>2</v>
      </c>
      <c r="DZ651" t="s">
        <v>386</v>
      </c>
      <c r="EA651">
        <v>3.22767</v>
      </c>
      <c r="EB651">
        <v>2.70435</v>
      </c>
      <c r="EC651">
        <v>0.104856</v>
      </c>
      <c r="ED651">
        <v>0.110609</v>
      </c>
      <c r="EE651">
        <v>0.08595419999999999</v>
      </c>
      <c r="EF651">
        <v>0.058918</v>
      </c>
      <c r="EG651">
        <v>29275.2</v>
      </c>
      <c r="EH651">
        <v>28300.9</v>
      </c>
      <c r="EI651">
        <v>31335.5</v>
      </c>
      <c r="EJ651">
        <v>30183.1</v>
      </c>
      <c r="EK651">
        <v>38366.1</v>
      </c>
      <c r="EL651">
        <v>37567.5</v>
      </c>
      <c r="EM651">
        <v>43916.1</v>
      </c>
      <c r="EN651">
        <v>42149.1</v>
      </c>
      <c r="EO651">
        <v>2.11387</v>
      </c>
      <c r="EP651">
        <v>1.7904</v>
      </c>
      <c r="EQ651">
        <v>0.00460446</v>
      </c>
      <c r="ER651">
        <v>0</v>
      </c>
      <c r="ES651">
        <v>24.9881</v>
      </c>
      <c r="ET651">
        <v>999.9</v>
      </c>
      <c r="EU651">
        <v>69.09999999999999</v>
      </c>
      <c r="EV651">
        <v>28.4</v>
      </c>
      <c r="EW651">
        <v>27.5156</v>
      </c>
      <c r="EX651">
        <v>61.13</v>
      </c>
      <c r="EY651">
        <v>24.387</v>
      </c>
      <c r="EZ651">
        <v>1</v>
      </c>
      <c r="FA651">
        <v>0.161743</v>
      </c>
      <c r="FB651">
        <v>2.89991</v>
      </c>
      <c r="FC651">
        <v>20.1737</v>
      </c>
      <c r="FD651">
        <v>5.21594</v>
      </c>
      <c r="FE651">
        <v>11.998</v>
      </c>
      <c r="FF651">
        <v>4.9633</v>
      </c>
      <c r="FG651">
        <v>3.29568</v>
      </c>
      <c r="FH651">
        <v>9999</v>
      </c>
      <c r="FI651">
        <v>9999</v>
      </c>
      <c r="FJ651">
        <v>9999</v>
      </c>
      <c r="FK651">
        <v>149.6</v>
      </c>
      <c r="FL651">
        <v>4.97094</v>
      </c>
      <c r="FM651">
        <v>1.8678</v>
      </c>
      <c r="FN651">
        <v>1.85921</v>
      </c>
      <c r="FO651">
        <v>1.86533</v>
      </c>
      <c r="FP651">
        <v>1.86311</v>
      </c>
      <c r="FQ651">
        <v>1.86452</v>
      </c>
      <c r="FR651">
        <v>1.86005</v>
      </c>
      <c r="FS651">
        <v>1.86417</v>
      </c>
      <c r="FT651">
        <v>0</v>
      </c>
      <c r="FU651">
        <v>0</v>
      </c>
      <c r="FV651">
        <v>0</v>
      </c>
      <c r="FW651">
        <v>0</v>
      </c>
      <c r="FX651" t="s">
        <v>364</v>
      </c>
      <c r="FY651" t="s">
        <v>365</v>
      </c>
      <c r="FZ651" t="s">
        <v>366</v>
      </c>
      <c r="GA651" t="s">
        <v>366</v>
      </c>
      <c r="GB651" t="s">
        <v>366</v>
      </c>
      <c r="GC651" t="s">
        <v>366</v>
      </c>
      <c r="GD651">
        <v>0</v>
      </c>
      <c r="GE651">
        <v>100</v>
      </c>
      <c r="GF651">
        <v>100</v>
      </c>
      <c r="GG651">
        <v>-5.842</v>
      </c>
      <c r="GH651">
        <v>-0.0901</v>
      </c>
      <c r="GI651">
        <v>-2.868309889394353</v>
      </c>
      <c r="GJ651">
        <v>-0.006773961979547998</v>
      </c>
      <c r="GK651">
        <v>-8.296070481250098E-08</v>
      </c>
      <c r="GL651">
        <v>3.322967193956903E-10</v>
      </c>
      <c r="GM651">
        <v>-0.07871069313407227</v>
      </c>
      <c r="GN651">
        <v>-0.00208336341840114</v>
      </c>
      <c r="GO651">
        <v>8.801746095907445E-05</v>
      </c>
      <c r="GP651">
        <v>-2.677693255255651E-07</v>
      </c>
      <c r="GQ651">
        <v>3</v>
      </c>
      <c r="GR651">
        <v>2052</v>
      </c>
      <c r="GS651">
        <v>2</v>
      </c>
      <c r="GT651">
        <v>18</v>
      </c>
      <c r="GU651">
        <v>98.2</v>
      </c>
      <c r="GV651">
        <v>98.09999999999999</v>
      </c>
      <c r="GW651">
        <v>1.25122</v>
      </c>
      <c r="GX651">
        <v>2.40234</v>
      </c>
      <c r="GY651">
        <v>1.44897</v>
      </c>
      <c r="GZ651">
        <v>2.31812</v>
      </c>
      <c r="HA651">
        <v>1.55151</v>
      </c>
      <c r="HB651">
        <v>2.29004</v>
      </c>
      <c r="HC651">
        <v>35.5915</v>
      </c>
      <c r="HD651">
        <v>14.027</v>
      </c>
      <c r="HE651">
        <v>18</v>
      </c>
      <c r="HF651">
        <v>612.467</v>
      </c>
      <c r="HG651">
        <v>407.078</v>
      </c>
      <c r="HH651">
        <v>21.5372</v>
      </c>
      <c r="HI651">
        <v>29.0216</v>
      </c>
      <c r="HJ651">
        <v>30.0019</v>
      </c>
      <c r="HK651">
        <v>28.9636</v>
      </c>
      <c r="HL651">
        <v>28.9069</v>
      </c>
      <c r="HM651">
        <v>25.0551</v>
      </c>
      <c r="HN651">
        <v>65.8141</v>
      </c>
      <c r="HO651">
        <v>0</v>
      </c>
      <c r="HP651">
        <v>21.4462</v>
      </c>
      <c r="HQ651">
        <v>491.727</v>
      </c>
      <c r="HR651">
        <v>10.09</v>
      </c>
      <c r="HS651">
        <v>99.44240000000001</v>
      </c>
      <c r="HT651">
        <v>100.714</v>
      </c>
    </row>
    <row r="652" spans="1:228">
      <c r="A652">
        <v>636</v>
      </c>
      <c r="B652">
        <v>1728496849.6</v>
      </c>
      <c r="C652">
        <v>5912.099999904633</v>
      </c>
      <c r="D652" t="s">
        <v>1644</v>
      </c>
      <c r="E652" t="s">
        <v>1645</v>
      </c>
      <c r="F652">
        <v>5</v>
      </c>
      <c r="G652" t="s">
        <v>357</v>
      </c>
      <c r="H652" t="s">
        <v>1090</v>
      </c>
      <c r="I652" t="s">
        <v>359</v>
      </c>
      <c r="J652" t="s">
        <v>1569</v>
      </c>
      <c r="K652">
        <v>1728496842.1</v>
      </c>
      <c r="L652">
        <f>(M652)/1000</f>
        <v>0</v>
      </c>
      <c r="M652">
        <f>IF(BH652, AP652, AJ652)</f>
        <v>0</v>
      </c>
      <c r="N652">
        <f>IF(BH652, AK652, AI652)</f>
        <v>0</v>
      </c>
      <c r="O652">
        <f>BJ652 - IF(AW652&gt;1, N652*BD652*100.0/(AY652), 0)</f>
        <v>0</v>
      </c>
      <c r="P652">
        <f>((V652-L652/2)*O652-N652)/(V652+L652/2)</f>
        <v>0</v>
      </c>
      <c r="Q652">
        <f>P652*(BQ652+BR652)/1000.0</f>
        <v>0</v>
      </c>
      <c r="R652">
        <f>(BJ652 - IF(AW652&gt;1, N652*BD652*100.0/(AY652), 0))*(BQ652+BR652)/1000.0</f>
        <v>0</v>
      </c>
      <c r="S652">
        <f>2.0/((1/U652-1/T652)+SIGN(U652)*SQRT((1/U652-1/T652)*(1/U652-1/T652) + 4*BE652/((BE652+1)*(BE652+1))*(2*1/U652*1/T652-1/T652*1/T652)))</f>
        <v>0</v>
      </c>
      <c r="T652">
        <f>IF(LEFT(BF652,1)&lt;&gt;"0",IF(LEFT(BF652,1)="1",3.0,BG652),$D$5+$E$5*(BX652*BQ652/($K$5*1000))+$F$5*(BX652*BQ652/($K$5*1000))*MAX(MIN(BD652,$J$5),$I$5)*MAX(MIN(BD652,$J$5),$I$5)+$G$5*MAX(MIN(BD652,$J$5),$I$5)*(BX652*BQ652/($K$5*1000))+$H$5*(BX652*BQ652/($K$5*1000))*(BX652*BQ652/($K$5*1000)))</f>
        <v>0</v>
      </c>
      <c r="U652">
        <f>L652*(1000-(1000*0.61365*exp(17.502*Y652/(240.97+Y652))/(BQ652+BR652)+BL652)/2)/(1000*0.61365*exp(17.502*Y652/(240.97+Y652))/(BQ652+BR652)-BL652)</f>
        <v>0</v>
      </c>
      <c r="V652">
        <f>1/((BE652+1)/(S652/1.6)+1/(T652/1.37)) + BE652/((BE652+1)/(S652/1.6) + BE652/(T652/1.37))</f>
        <v>0</v>
      </c>
      <c r="W652">
        <f>(AZ652*BC652)</f>
        <v>0</v>
      </c>
      <c r="X652">
        <f>(BS652+(W652+2*0.95*5.67E-8*(((BS652+$B$7)+273)^4-(BS652+273)^4)-44100*L652)/(1.84*29.3*T652+8*0.95*5.67E-8*(BS652+273)^3))</f>
        <v>0</v>
      </c>
      <c r="Y652">
        <f>($C$7*BT652+$D$7*BU652+$E$7*X652)</f>
        <v>0</v>
      </c>
      <c r="Z652">
        <f>0.61365*exp(17.502*Y652/(240.97+Y652))</f>
        <v>0</v>
      </c>
      <c r="AA652">
        <f>(AB652/AC652*100)</f>
        <v>0</v>
      </c>
      <c r="AB652">
        <f>BL652*(BQ652+BR652)/1000</f>
        <v>0</v>
      </c>
      <c r="AC652">
        <f>0.61365*exp(17.502*BS652/(240.97+BS652))</f>
        <v>0</v>
      </c>
      <c r="AD652">
        <f>(Z652-BL652*(BQ652+BR652)/1000)</f>
        <v>0</v>
      </c>
      <c r="AE652">
        <f>(-L652*44100)</f>
        <v>0</v>
      </c>
      <c r="AF652">
        <f>2*29.3*T652*0.92*(BS652-Y652)</f>
        <v>0</v>
      </c>
      <c r="AG652">
        <f>2*0.95*5.67E-8*(((BS652+$B$7)+273)^4-(Y652+273)^4)</f>
        <v>0</v>
      </c>
      <c r="AH652">
        <f>W652+AG652+AE652+AF652</f>
        <v>0</v>
      </c>
      <c r="AI652">
        <f>BP652*AW652*(BK652-BJ652*(1000-AW652*BM652)/(1000-AW652*BL652))/(100*BD652)</f>
        <v>0</v>
      </c>
      <c r="AJ652">
        <f>1000*BP652*AW652*(BL652-BM652)/(100*BD652*(1000-AW652*BL652))</f>
        <v>0</v>
      </c>
      <c r="AK652">
        <f>(AL652 - AM652 - BQ652*1E3/(8.314*(BS652+273.15)) * AO652/BP652 * AN652) * BP652/(100*BD652) * (1000 - BM652)/1000</f>
        <v>0</v>
      </c>
      <c r="AL652">
        <v>483.2464742037866</v>
      </c>
      <c r="AM652">
        <v>453.2071696969697</v>
      </c>
      <c r="AN652">
        <v>2.426371100314551</v>
      </c>
      <c r="AO652">
        <v>66.77297276244596</v>
      </c>
      <c r="AP652">
        <f>(AR652 - AQ652 + BQ652*1E3/(8.314*(BS652+273.15)) * AT652/BP652 * AS652) * BP652/(100*BD652) * 1000/(1000 - AR652)</f>
        <v>0</v>
      </c>
      <c r="AQ652">
        <v>10.04167674838089</v>
      </c>
      <c r="AR652">
        <v>16.66741333333333</v>
      </c>
      <c r="AS652">
        <v>-0.0006978857851723628</v>
      </c>
      <c r="AT652">
        <v>79.96077634559281</v>
      </c>
      <c r="AU652">
        <v>0</v>
      </c>
      <c r="AV652">
        <v>0</v>
      </c>
      <c r="AW652">
        <f>IF(AU652*$H$13&gt;=AY652,1.0,(AY652/(AY652-AU652*$H$13)))</f>
        <v>0</v>
      </c>
      <c r="AX652">
        <f>(AW652-1)*100</f>
        <v>0</v>
      </c>
      <c r="AY652">
        <f>MAX(0,($B$13+$C$13*BX652)/(1+$D$13*BX652)*BQ652/(BS652+273)*$E$13)</f>
        <v>0</v>
      </c>
      <c r="AZ652">
        <f>$B$11*BY652+$C$11*BZ652+$F$11*CK652*(1-CN652)</f>
        <v>0</v>
      </c>
      <c r="BA652">
        <f>AZ652*BB652</f>
        <v>0</v>
      </c>
      <c r="BB652">
        <f>($B$11*$D$9+$C$11*$D$9+$F$11*((CX652+CP652)/MAX(CX652+CP652+CY652, 0.1)*$I$9+CY652/MAX(CX652+CP652+CY652, 0.1)*$J$9))/($B$11+$C$11+$F$11)</f>
        <v>0</v>
      </c>
      <c r="BC652">
        <f>($B$11*$K$9+$C$11*$K$9+$F$11*((CX652+CP652)/MAX(CX652+CP652+CY652, 0.1)*$P$9+CY652/MAX(CX652+CP652+CY652, 0.1)*$Q$9))/($B$11+$C$11+$F$11)</f>
        <v>0</v>
      </c>
      <c r="BD652">
        <v>6</v>
      </c>
      <c r="BE652">
        <v>0.5</v>
      </c>
      <c r="BF652" t="s">
        <v>361</v>
      </c>
      <c r="BG652">
        <v>2</v>
      </c>
      <c r="BH652" t="b">
        <v>1</v>
      </c>
      <c r="BI652">
        <v>1728496842.1</v>
      </c>
      <c r="BJ652">
        <v>428.8756666666667</v>
      </c>
      <c r="BK652">
        <v>465.5818148148148</v>
      </c>
      <c r="BL652">
        <v>16.69257037037037</v>
      </c>
      <c r="BM652">
        <v>10.03682222222222</v>
      </c>
      <c r="BN652">
        <v>434.6768518518519</v>
      </c>
      <c r="BO652">
        <v>16.78272592592593</v>
      </c>
      <c r="BP652">
        <v>599.9857407407408</v>
      </c>
      <c r="BQ652">
        <v>97.54294074074076</v>
      </c>
      <c r="BR652">
        <v>0.09992684814814813</v>
      </c>
      <c r="BS652">
        <v>25.53281851851852</v>
      </c>
      <c r="BT652">
        <v>25.05938148148148</v>
      </c>
      <c r="BU652">
        <v>999.9000000000001</v>
      </c>
      <c r="BV652">
        <v>0</v>
      </c>
      <c r="BW652">
        <v>0</v>
      </c>
      <c r="BX652">
        <v>10007.03666666667</v>
      </c>
      <c r="BY652">
        <v>0</v>
      </c>
      <c r="BZ652">
        <v>436.0484074074074</v>
      </c>
      <c r="CA652">
        <v>-36.70612592592592</v>
      </c>
      <c r="CB652">
        <v>436.156</v>
      </c>
      <c r="CC652">
        <v>470.3021851851852</v>
      </c>
      <c r="CD652">
        <v>6.655745555555556</v>
      </c>
      <c r="CE652">
        <v>465.5818148148148</v>
      </c>
      <c r="CF652">
        <v>10.03682222222222</v>
      </c>
      <c r="CG652">
        <v>1.628242962962963</v>
      </c>
      <c r="CH652">
        <v>0.9790214814814813</v>
      </c>
      <c r="CI652">
        <v>14.22870740740741</v>
      </c>
      <c r="CJ652">
        <v>6.607857407407407</v>
      </c>
      <c r="CK652">
        <v>1600.002962962963</v>
      </c>
      <c r="CL652">
        <v>0.6920048518518518</v>
      </c>
      <c r="CM652">
        <v>0.3079951481481481</v>
      </c>
      <c r="CN652">
        <v>0</v>
      </c>
      <c r="CO652">
        <v>2.210540740740741</v>
      </c>
      <c r="CP652">
        <v>0</v>
      </c>
      <c r="CQ652">
        <v>13315.2</v>
      </c>
      <c r="CR652">
        <v>13790.22592592592</v>
      </c>
      <c r="CS652">
        <v>38</v>
      </c>
      <c r="CT652">
        <v>39.312</v>
      </c>
      <c r="CU652">
        <v>38.562</v>
      </c>
      <c r="CV652">
        <v>37.73833333333333</v>
      </c>
      <c r="CW652">
        <v>37.375</v>
      </c>
      <c r="CX652">
        <v>1107.209629629629</v>
      </c>
      <c r="CY652">
        <v>492.7933333333333</v>
      </c>
      <c r="CZ652">
        <v>0</v>
      </c>
      <c r="DA652">
        <v>1728496906.6</v>
      </c>
      <c r="DB652">
        <v>0</v>
      </c>
      <c r="DC652">
        <v>1728490956.5</v>
      </c>
      <c r="DD652" t="s">
        <v>362</v>
      </c>
      <c r="DE652">
        <v>1728490952.5</v>
      </c>
      <c r="DF652">
        <v>1728490956.5</v>
      </c>
      <c r="DG652">
        <v>1</v>
      </c>
      <c r="DH652">
        <v>-0.065</v>
      </c>
      <c r="DI652">
        <v>-0.008</v>
      </c>
      <c r="DJ652">
        <v>-3.246</v>
      </c>
      <c r="DK652">
        <v>-0.091</v>
      </c>
      <c r="DL652">
        <v>52</v>
      </c>
      <c r="DM652">
        <v>15</v>
      </c>
      <c r="DN652">
        <v>0.25</v>
      </c>
      <c r="DO652">
        <v>0.13</v>
      </c>
      <c r="DP652">
        <v>-36.28633658536585</v>
      </c>
      <c r="DQ652">
        <v>-7.137183972125487</v>
      </c>
      <c r="DR652">
        <v>0.705270313773931</v>
      </c>
      <c r="DS652">
        <v>0</v>
      </c>
      <c r="DT652">
        <v>6.674598292682926</v>
      </c>
      <c r="DU652">
        <v>-0.3192027177700349</v>
      </c>
      <c r="DV652">
        <v>0.03152443728071217</v>
      </c>
      <c r="DW652">
        <v>0</v>
      </c>
      <c r="DX652">
        <v>0</v>
      </c>
      <c r="DY652">
        <v>2</v>
      </c>
      <c r="DZ652" t="s">
        <v>386</v>
      </c>
      <c r="EA652">
        <v>3.22757</v>
      </c>
      <c r="EB652">
        <v>2.7043</v>
      </c>
      <c r="EC652">
        <v>0.106997</v>
      </c>
      <c r="ED652">
        <v>0.112772</v>
      </c>
      <c r="EE652">
        <v>0.0858883</v>
      </c>
      <c r="EF652">
        <v>0.0589362</v>
      </c>
      <c r="EG652">
        <v>29204.5</v>
      </c>
      <c r="EH652">
        <v>28231</v>
      </c>
      <c r="EI652">
        <v>31334.8</v>
      </c>
      <c r="EJ652">
        <v>30182</v>
      </c>
      <c r="EK652">
        <v>38368.1</v>
      </c>
      <c r="EL652">
        <v>37565.5</v>
      </c>
      <c r="EM652">
        <v>43915.2</v>
      </c>
      <c r="EN652">
        <v>42147.5</v>
      </c>
      <c r="EO652">
        <v>2.11367</v>
      </c>
      <c r="EP652">
        <v>1.78972</v>
      </c>
      <c r="EQ652">
        <v>0.00452995</v>
      </c>
      <c r="ER652">
        <v>0</v>
      </c>
      <c r="ES652">
        <v>24.9932</v>
      </c>
      <c r="ET652">
        <v>999.9</v>
      </c>
      <c r="EU652">
        <v>69.09999999999999</v>
      </c>
      <c r="EV652">
        <v>28.4</v>
      </c>
      <c r="EW652">
        <v>27.5156</v>
      </c>
      <c r="EX652">
        <v>61.29</v>
      </c>
      <c r="EY652">
        <v>24.7236</v>
      </c>
      <c r="EZ652">
        <v>1</v>
      </c>
      <c r="FA652">
        <v>0.163107</v>
      </c>
      <c r="FB652">
        <v>2.9764</v>
      </c>
      <c r="FC652">
        <v>20.1721</v>
      </c>
      <c r="FD652">
        <v>5.21489</v>
      </c>
      <c r="FE652">
        <v>11.998</v>
      </c>
      <c r="FF652">
        <v>4.96155</v>
      </c>
      <c r="FG652">
        <v>3.29573</v>
      </c>
      <c r="FH652">
        <v>9999</v>
      </c>
      <c r="FI652">
        <v>9999</v>
      </c>
      <c r="FJ652">
        <v>9999</v>
      </c>
      <c r="FK652">
        <v>149.6</v>
      </c>
      <c r="FL652">
        <v>4.97095</v>
      </c>
      <c r="FM652">
        <v>1.86779</v>
      </c>
      <c r="FN652">
        <v>1.85921</v>
      </c>
      <c r="FO652">
        <v>1.86531</v>
      </c>
      <c r="FP652">
        <v>1.86313</v>
      </c>
      <c r="FQ652">
        <v>1.8645</v>
      </c>
      <c r="FR652">
        <v>1.86003</v>
      </c>
      <c r="FS652">
        <v>1.86417</v>
      </c>
      <c r="FT652">
        <v>0</v>
      </c>
      <c r="FU652">
        <v>0</v>
      </c>
      <c r="FV652">
        <v>0</v>
      </c>
      <c r="FW652">
        <v>0</v>
      </c>
      <c r="FX652" t="s">
        <v>364</v>
      </c>
      <c r="FY652" t="s">
        <v>365</v>
      </c>
      <c r="FZ652" t="s">
        <v>366</v>
      </c>
      <c r="GA652" t="s">
        <v>366</v>
      </c>
      <c r="GB652" t="s">
        <v>366</v>
      </c>
      <c r="GC652" t="s">
        <v>366</v>
      </c>
      <c r="GD652">
        <v>0</v>
      </c>
      <c r="GE652">
        <v>100</v>
      </c>
      <c r="GF652">
        <v>100</v>
      </c>
      <c r="GG652">
        <v>-5.922</v>
      </c>
      <c r="GH652">
        <v>-0.0902</v>
      </c>
      <c r="GI652">
        <v>-2.868309889394353</v>
      </c>
      <c r="GJ652">
        <v>-0.006773961979547998</v>
      </c>
      <c r="GK652">
        <v>-8.296070481250098E-08</v>
      </c>
      <c r="GL652">
        <v>3.322967193956903E-10</v>
      </c>
      <c r="GM652">
        <v>-0.07871069313407227</v>
      </c>
      <c r="GN652">
        <v>-0.00208336341840114</v>
      </c>
      <c r="GO652">
        <v>8.801746095907445E-05</v>
      </c>
      <c r="GP652">
        <v>-2.677693255255651E-07</v>
      </c>
      <c r="GQ652">
        <v>3</v>
      </c>
      <c r="GR652">
        <v>2052</v>
      </c>
      <c r="GS652">
        <v>2</v>
      </c>
      <c r="GT652">
        <v>18</v>
      </c>
      <c r="GU652">
        <v>98.3</v>
      </c>
      <c r="GV652">
        <v>98.2</v>
      </c>
      <c r="GW652">
        <v>1.27686</v>
      </c>
      <c r="GX652">
        <v>2.40234</v>
      </c>
      <c r="GY652">
        <v>1.44775</v>
      </c>
      <c r="GZ652">
        <v>2.31812</v>
      </c>
      <c r="HA652">
        <v>1.55151</v>
      </c>
      <c r="HB652">
        <v>2.39258</v>
      </c>
      <c r="HC652">
        <v>35.6148</v>
      </c>
      <c r="HD652">
        <v>14.0357</v>
      </c>
      <c r="HE652">
        <v>18</v>
      </c>
      <c r="HF652">
        <v>612.4160000000001</v>
      </c>
      <c r="HG652">
        <v>406.752</v>
      </c>
      <c r="HH652">
        <v>21.4593</v>
      </c>
      <c r="HI652">
        <v>29.0312</v>
      </c>
      <c r="HJ652">
        <v>30.0016</v>
      </c>
      <c r="HK652">
        <v>28.9728</v>
      </c>
      <c r="HL652">
        <v>28.9155</v>
      </c>
      <c r="HM652">
        <v>25.6099</v>
      </c>
      <c r="HN652">
        <v>65.8141</v>
      </c>
      <c r="HO652">
        <v>0</v>
      </c>
      <c r="HP652">
        <v>21.379</v>
      </c>
      <c r="HQ652">
        <v>501.754</v>
      </c>
      <c r="HR652">
        <v>10.1203</v>
      </c>
      <c r="HS652">
        <v>99.4402</v>
      </c>
      <c r="HT652">
        <v>100.71</v>
      </c>
    </row>
    <row r="653" spans="1:228">
      <c r="A653">
        <v>637</v>
      </c>
      <c r="B653">
        <v>1728496854.6</v>
      </c>
      <c r="C653">
        <v>5917.099999904633</v>
      </c>
      <c r="D653" t="s">
        <v>1646</v>
      </c>
      <c r="E653" t="s">
        <v>1647</v>
      </c>
      <c r="F653">
        <v>5</v>
      </c>
      <c r="G653" t="s">
        <v>357</v>
      </c>
      <c r="H653" t="s">
        <v>1090</v>
      </c>
      <c r="I653" t="s">
        <v>359</v>
      </c>
      <c r="J653" t="s">
        <v>1569</v>
      </c>
      <c r="K653">
        <v>1728496846.814285</v>
      </c>
      <c r="L653">
        <f>(M653)/1000</f>
        <v>0</v>
      </c>
      <c r="M653">
        <f>IF(BH653, AP653, AJ653)</f>
        <v>0</v>
      </c>
      <c r="N653">
        <f>IF(BH653, AK653, AI653)</f>
        <v>0</v>
      </c>
      <c r="O653">
        <f>BJ653 - IF(AW653&gt;1, N653*BD653*100.0/(AY653), 0)</f>
        <v>0</v>
      </c>
      <c r="P653">
        <f>((V653-L653/2)*O653-N653)/(V653+L653/2)</f>
        <v>0</v>
      </c>
      <c r="Q653">
        <f>P653*(BQ653+BR653)/1000.0</f>
        <v>0</v>
      </c>
      <c r="R653">
        <f>(BJ653 - IF(AW653&gt;1, N653*BD653*100.0/(AY653), 0))*(BQ653+BR653)/1000.0</f>
        <v>0</v>
      </c>
      <c r="S653">
        <f>2.0/((1/U653-1/T653)+SIGN(U653)*SQRT((1/U653-1/T653)*(1/U653-1/T653) + 4*BE653/((BE653+1)*(BE653+1))*(2*1/U653*1/T653-1/T653*1/T653)))</f>
        <v>0</v>
      </c>
      <c r="T653">
        <f>IF(LEFT(BF653,1)&lt;&gt;"0",IF(LEFT(BF653,1)="1",3.0,BG653),$D$5+$E$5*(BX653*BQ653/($K$5*1000))+$F$5*(BX653*BQ653/($K$5*1000))*MAX(MIN(BD653,$J$5),$I$5)*MAX(MIN(BD653,$J$5),$I$5)+$G$5*MAX(MIN(BD653,$J$5),$I$5)*(BX653*BQ653/($K$5*1000))+$H$5*(BX653*BQ653/($K$5*1000))*(BX653*BQ653/($K$5*1000)))</f>
        <v>0</v>
      </c>
      <c r="U653">
        <f>L653*(1000-(1000*0.61365*exp(17.502*Y653/(240.97+Y653))/(BQ653+BR653)+BL653)/2)/(1000*0.61365*exp(17.502*Y653/(240.97+Y653))/(BQ653+BR653)-BL653)</f>
        <v>0</v>
      </c>
      <c r="V653">
        <f>1/((BE653+1)/(S653/1.6)+1/(T653/1.37)) + BE653/((BE653+1)/(S653/1.6) + BE653/(T653/1.37))</f>
        <v>0</v>
      </c>
      <c r="W653">
        <f>(AZ653*BC653)</f>
        <v>0</v>
      </c>
      <c r="X653">
        <f>(BS653+(W653+2*0.95*5.67E-8*(((BS653+$B$7)+273)^4-(BS653+273)^4)-44100*L653)/(1.84*29.3*T653+8*0.95*5.67E-8*(BS653+273)^3))</f>
        <v>0</v>
      </c>
      <c r="Y653">
        <f>($C$7*BT653+$D$7*BU653+$E$7*X653)</f>
        <v>0</v>
      </c>
      <c r="Z653">
        <f>0.61365*exp(17.502*Y653/(240.97+Y653))</f>
        <v>0</v>
      </c>
      <c r="AA653">
        <f>(AB653/AC653*100)</f>
        <v>0</v>
      </c>
      <c r="AB653">
        <f>BL653*(BQ653+BR653)/1000</f>
        <v>0</v>
      </c>
      <c r="AC653">
        <f>0.61365*exp(17.502*BS653/(240.97+BS653))</f>
        <v>0</v>
      </c>
      <c r="AD653">
        <f>(Z653-BL653*(BQ653+BR653)/1000)</f>
        <v>0</v>
      </c>
      <c r="AE653">
        <f>(-L653*44100)</f>
        <v>0</v>
      </c>
      <c r="AF653">
        <f>2*29.3*T653*0.92*(BS653-Y653)</f>
        <v>0</v>
      </c>
      <c r="AG653">
        <f>2*0.95*5.67E-8*(((BS653+$B$7)+273)^4-(Y653+273)^4)</f>
        <v>0</v>
      </c>
      <c r="AH653">
        <f>W653+AG653+AE653+AF653</f>
        <v>0</v>
      </c>
      <c r="AI653">
        <f>BP653*AW653*(BK653-BJ653*(1000-AW653*BM653)/(1000-AW653*BL653))/(100*BD653)</f>
        <v>0</v>
      </c>
      <c r="AJ653">
        <f>1000*BP653*AW653*(BL653-BM653)/(100*BD653*(1000-AW653*BL653))</f>
        <v>0</v>
      </c>
      <c r="AK653">
        <f>(AL653 - AM653 - BQ653*1E3/(8.314*(BS653+273.15)) * AO653/BP653 * AN653) * BP653/(100*BD653) * (1000 - BM653)/1000</f>
        <v>0</v>
      </c>
      <c r="AL653">
        <v>496.0143716074883</v>
      </c>
      <c r="AM653">
        <v>465.4862606060606</v>
      </c>
      <c r="AN653">
        <v>2.467397020380767</v>
      </c>
      <c r="AO653">
        <v>66.77297276244596</v>
      </c>
      <c r="AP653">
        <f>(AR653 - AQ653 + BQ653*1E3/(8.314*(BS653+273.15)) * AT653/BP653 * AS653) * BP653/(100*BD653) * 1000/(1000 - AR653)</f>
        <v>0</v>
      </c>
      <c r="AQ653">
        <v>10.04727558607563</v>
      </c>
      <c r="AR653">
        <v>16.65667515151516</v>
      </c>
      <c r="AS653">
        <v>-0.0003647010753769094</v>
      </c>
      <c r="AT653">
        <v>79.96077634559281</v>
      </c>
      <c r="AU653">
        <v>0</v>
      </c>
      <c r="AV653">
        <v>0</v>
      </c>
      <c r="AW653">
        <f>IF(AU653*$H$13&gt;=AY653,1.0,(AY653/(AY653-AU653*$H$13)))</f>
        <v>0</v>
      </c>
      <c r="AX653">
        <f>(AW653-1)*100</f>
        <v>0</v>
      </c>
      <c r="AY653">
        <f>MAX(0,($B$13+$C$13*BX653)/(1+$D$13*BX653)*BQ653/(BS653+273)*$E$13)</f>
        <v>0</v>
      </c>
      <c r="AZ653">
        <f>$B$11*BY653+$C$11*BZ653+$F$11*CK653*(1-CN653)</f>
        <v>0</v>
      </c>
      <c r="BA653">
        <f>AZ653*BB653</f>
        <v>0</v>
      </c>
      <c r="BB653">
        <f>($B$11*$D$9+$C$11*$D$9+$F$11*((CX653+CP653)/MAX(CX653+CP653+CY653, 0.1)*$I$9+CY653/MAX(CX653+CP653+CY653, 0.1)*$J$9))/($B$11+$C$11+$F$11)</f>
        <v>0</v>
      </c>
      <c r="BC653">
        <f>($B$11*$K$9+$C$11*$K$9+$F$11*((CX653+CP653)/MAX(CX653+CP653+CY653, 0.1)*$P$9+CY653/MAX(CX653+CP653+CY653, 0.1)*$Q$9))/($B$11+$C$11+$F$11)</f>
        <v>0</v>
      </c>
      <c r="BD653">
        <v>6</v>
      </c>
      <c r="BE653">
        <v>0.5</v>
      </c>
      <c r="BF653" t="s">
        <v>361</v>
      </c>
      <c r="BG653">
        <v>2</v>
      </c>
      <c r="BH653" t="b">
        <v>1</v>
      </c>
      <c r="BI653">
        <v>1728496846.814285</v>
      </c>
      <c r="BJ653">
        <v>440.1928214285714</v>
      </c>
      <c r="BK653">
        <v>477.4492142857143</v>
      </c>
      <c r="BL653">
        <v>16.6761</v>
      </c>
      <c r="BM653">
        <v>10.04209642857143</v>
      </c>
      <c r="BN653">
        <v>446.0698928571429</v>
      </c>
      <c r="BO653">
        <v>16.766275</v>
      </c>
      <c r="BP653">
        <v>599.9921785714286</v>
      </c>
      <c r="BQ653">
        <v>97.54285714285713</v>
      </c>
      <c r="BR653">
        <v>0.09999254285714283</v>
      </c>
      <c r="BS653">
        <v>25.53772142857143</v>
      </c>
      <c r="BT653">
        <v>25.06548928571429</v>
      </c>
      <c r="BU653">
        <v>999.9000000000002</v>
      </c>
      <c r="BV653">
        <v>0</v>
      </c>
      <c r="BW653">
        <v>0</v>
      </c>
      <c r="BX653">
        <v>10009.48107142857</v>
      </c>
      <c r="BY653">
        <v>0</v>
      </c>
      <c r="BZ653">
        <v>455.6883928571428</v>
      </c>
      <c r="CA653">
        <v>-37.25633214285715</v>
      </c>
      <c r="CB653">
        <v>447.6578571428571</v>
      </c>
      <c r="CC653">
        <v>482.2925</v>
      </c>
      <c r="CD653">
        <v>6.634010357142858</v>
      </c>
      <c r="CE653">
        <v>477.4492142857143</v>
      </c>
      <c r="CF653">
        <v>10.04209642857143</v>
      </c>
      <c r="CG653">
        <v>1.626635357142857</v>
      </c>
      <c r="CH653">
        <v>0.9795346785714285</v>
      </c>
      <c r="CI653">
        <v>14.21345714285714</v>
      </c>
      <c r="CJ653">
        <v>6.615473571428572</v>
      </c>
      <c r="CK653">
        <v>1600.02</v>
      </c>
      <c r="CL653">
        <v>0.6920053571428572</v>
      </c>
      <c r="CM653">
        <v>0.3079946428571429</v>
      </c>
      <c r="CN653">
        <v>0</v>
      </c>
      <c r="CO653">
        <v>2.184146428571428</v>
      </c>
      <c r="CP653">
        <v>0</v>
      </c>
      <c r="CQ653">
        <v>13318.675</v>
      </c>
      <c r="CR653">
        <v>13790.375</v>
      </c>
      <c r="CS653">
        <v>38</v>
      </c>
      <c r="CT653">
        <v>39.31875</v>
      </c>
      <c r="CU653">
        <v>38.5665</v>
      </c>
      <c r="CV653">
        <v>37.74325</v>
      </c>
      <c r="CW653">
        <v>37.375</v>
      </c>
      <c r="CX653">
        <v>1107.221428571428</v>
      </c>
      <c r="CY653">
        <v>492.7985714285714</v>
      </c>
      <c r="CZ653">
        <v>0</v>
      </c>
      <c r="DA653">
        <v>1728496911.4</v>
      </c>
      <c r="DB653">
        <v>0</v>
      </c>
      <c r="DC653">
        <v>1728490956.5</v>
      </c>
      <c r="DD653" t="s">
        <v>362</v>
      </c>
      <c r="DE653">
        <v>1728490952.5</v>
      </c>
      <c r="DF653">
        <v>1728490956.5</v>
      </c>
      <c r="DG653">
        <v>1</v>
      </c>
      <c r="DH653">
        <v>-0.065</v>
      </c>
      <c r="DI653">
        <v>-0.008</v>
      </c>
      <c r="DJ653">
        <v>-3.246</v>
      </c>
      <c r="DK653">
        <v>-0.091</v>
      </c>
      <c r="DL653">
        <v>52</v>
      </c>
      <c r="DM653">
        <v>15</v>
      </c>
      <c r="DN653">
        <v>0.25</v>
      </c>
      <c r="DO653">
        <v>0.13</v>
      </c>
      <c r="DP653">
        <v>-36.97136500000001</v>
      </c>
      <c r="DQ653">
        <v>-6.929871669793542</v>
      </c>
      <c r="DR653">
        <v>0.6672962698644432</v>
      </c>
      <c r="DS653">
        <v>0</v>
      </c>
      <c r="DT653">
        <v>6.64601375</v>
      </c>
      <c r="DU653">
        <v>-0.2781702439024472</v>
      </c>
      <c r="DV653">
        <v>0.02685903150594791</v>
      </c>
      <c r="DW653">
        <v>0</v>
      </c>
      <c r="DX653">
        <v>0</v>
      </c>
      <c r="DY653">
        <v>2</v>
      </c>
      <c r="DZ653" t="s">
        <v>386</v>
      </c>
      <c r="EA653">
        <v>3.22785</v>
      </c>
      <c r="EB653">
        <v>2.70457</v>
      </c>
      <c r="EC653">
        <v>0.109128</v>
      </c>
      <c r="ED653">
        <v>0.11492</v>
      </c>
      <c r="EE653">
        <v>0.0858467</v>
      </c>
      <c r="EF653">
        <v>0.0589604</v>
      </c>
      <c r="EG653">
        <v>29134</v>
      </c>
      <c r="EH653">
        <v>28161.9</v>
      </c>
      <c r="EI653">
        <v>31334.1</v>
      </c>
      <c r="EJ653">
        <v>30181.3</v>
      </c>
      <c r="EK653">
        <v>38368.8</v>
      </c>
      <c r="EL653">
        <v>37563.9</v>
      </c>
      <c r="EM653">
        <v>43914</v>
      </c>
      <c r="EN653">
        <v>42146.7</v>
      </c>
      <c r="EO653">
        <v>2.1141</v>
      </c>
      <c r="EP653">
        <v>1.78937</v>
      </c>
      <c r="EQ653">
        <v>0.00503659</v>
      </c>
      <c r="ER653">
        <v>0</v>
      </c>
      <c r="ES653">
        <v>24.9976</v>
      </c>
      <c r="ET653">
        <v>999.9</v>
      </c>
      <c r="EU653">
        <v>69.09999999999999</v>
      </c>
      <c r="EV653">
        <v>28.5</v>
      </c>
      <c r="EW653">
        <v>27.676</v>
      </c>
      <c r="EX653">
        <v>60.61</v>
      </c>
      <c r="EY653">
        <v>24.4311</v>
      </c>
      <c r="EZ653">
        <v>1</v>
      </c>
      <c r="FA653">
        <v>0.164309</v>
      </c>
      <c r="FB653">
        <v>3.04951</v>
      </c>
      <c r="FC653">
        <v>20.1707</v>
      </c>
      <c r="FD653">
        <v>5.21624</v>
      </c>
      <c r="FE653">
        <v>11.998</v>
      </c>
      <c r="FF653">
        <v>4.96325</v>
      </c>
      <c r="FG653">
        <v>3.29575</v>
      </c>
      <c r="FH653">
        <v>9999</v>
      </c>
      <c r="FI653">
        <v>9999</v>
      </c>
      <c r="FJ653">
        <v>9999</v>
      </c>
      <c r="FK653">
        <v>149.6</v>
      </c>
      <c r="FL653">
        <v>4.97096</v>
      </c>
      <c r="FM653">
        <v>1.86782</v>
      </c>
      <c r="FN653">
        <v>1.85927</v>
      </c>
      <c r="FO653">
        <v>1.86533</v>
      </c>
      <c r="FP653">
        <v>1.86312</v>
      </c>
      <c r="FQ653">
        <v>1.86451</v>
      </c>
      <c r="FR653">
        <v>1.86004</v>
      </c>
      <c r="FS653">
        <v>1.86417</v>
      </c>
      <c r="FT653">
        <v>0</v>
      </c>
      <c r="FU653">
        <v>0</v>
      </c>
      <c r="FV653">
        <v>0</v>
      </c>
      <c r="FW653">
        <v>0</v>
      </c>
      <c r="FX653" t="s">
        <v>364</v>
      </c>
      <c r="FY653" t="s">
        <v>365</v>
      </c>
      <c r="FZ653" t="s">
        <v>366</v>
      </c>
      <c r="GA653" t="s">
        <v>366</v>
      </c>
      <c r="GB653" t="s">
        <v>366</v>
      </c>
      <c r="GC653" t="s">
        <v>366</v>
      </c>
      <c r="GD653">
        <v>0</v>
      </c>
      <c r="GE653">
        <v>100</v>
      </c>
      <c r="GF653">
        <v>100</v>
      </c>
      <c r="GG653">
        <v>-6.002</v>
      </c>
      <c r="GH653">
        <v>-0.0902</v>
      </c>
      <c r="GI653">
        <v>-2.868309889394353</v>
      </c>
      <c r="GJ653">
        <v>-0.006773961979547998</v>
      </c>
      <c r="GK653">
        <v>-8.296070481250098E-08</v>
      </c>
      <c r="GL653">
        <v>3.322967193956903E-10</v>
      </c>
      <c r="GM653">
        <v>-0.07871069313407227</v>
      </c>
      <c r="GN653">
        <v>-0.00208336341840114</v>
      </c>
      <c r="GO653">
        <v>8.801746095907445E-05</v>
      </c>
      <c r="GP653">
        <v>-2.677693255255651E-07</v>
      </c>
      <c r="GQ653">
        <v>3</v>
      </c>
      <c r="GR653">
        <v>2052</v>
      </c>
      <c r="GS653">
        <v>2</v>
      </c>
      <c r="GT653">
        <v>18</v>
      </c>
      <c r="GU653">
        <v>98.40000000000001</v>
      </c>
      <c r="GV653">
        <v>98.3</v>
      </c>
      <c r="GW653">
        <v>1.30249</v>
      </c>
      <c r="GX653">
        <v>2.41455</v>
      </c>
      <c r="GY653">
        <v>1.44897</v>
      </c>
      <c r="GZ653">
        <v>2.31812</v>
      </c>
      <c r="HA653">
        <v>1.55151</v>
      </c>
      <c r="HB653">
        <v>2.28394</v>
      </c>
      <c r="HC653">
        <v>35.6148</v>
      </c>
      <c r="HD653">
        <v>14.0182</v>
      </c>
      <c r="HE653">
        <v>18</v>
      </c>
      <c r="HF653">
        <v>612.817</v>
      </c>
      <c r="HG653">
        <v>406.619</v>
      </c>
      <c r="HH653">
        <v>21.3833</v>
      </c>
      <c r="HI653">
        <v>29.0411</v>
      </c>
      <c r="HJ653">
        <v>30.0014</v>
      </c>
      <c r="HK653">
        <v>28.9821</v>
      </c>
      <c r="HL653">
        <v>28.9252</v>
      </c>
      <c r="HM653">
        <v>26.0965</v>
      </c>
      <c r="HN653">
        <v>65.8141</v>
      </c>
      <c r="HO653">
        <v>0</v>
      </c>
      <c r="HP653">
        <v>21.3059</v>
      </c>
      <c r="HQ653">
        <v>511.772</v>
      </c>
      <c r="HR653">
        <v>10.1514</v>
      </c>
      <c r="HS653">
        <v>99.43770000000001</v>
      </c>
      <c r="HT653">
        <v>100.708</v>
      </c>
    </row>
    <row r="654" spans="1:228">
      <c r="A654">
        <v>638</v>
      </c>
      <c r="B654">
        <v>1728496859.6</v>
      </c>
      <c r="C654">
        <v>5922.099999904633</v>
      </c>
      <c r="D654" t="s">
        <v>1648</v>
      </c>
      <c r="E654" t="s">
        <v>1649</v>
      </c>
      <c r="F654">
        <v>5</v>
      </c>
      <c r="G654" t="s">
        <v>357</v>
      </c>
      <c r="H654" t="s">
        <v>1090</v>
      </c>
      <c r="I654" t="s">
        <v>359</v>
      </c>
      <c r="J654" t="s">
        <v>1569</v>
      </c>
      <c r="K654">
        <v>1728496852.1</v>
      </c>
      <c r="L654">
        <f>(M654)/1000</f>
        <v>0</v>
      </c>
      <c r="M654">
        <f>IF(BH654, AP654, AJ654)</f>
        <v>0</v>
      </c>
      <c r="N654">
        <f>IF(BH654, AK654, AI654)</f>
        <v>0</v>
      </c>
      <c r="O654">
        <f>BJ654 - IF(AW654&gt;1, N654*BD654*100.0/(AY654), 0)</f>
        <v>0</v>
      </c>
      <c r="P654">
        <f>((V654-L654/2)*O654-N654)/(V654+L654/2)</f>
        <v>0</v>
      </c>
      <c r="Q654">
        <f>P654*(BQ654+BR654)/1000.0</f>
        <v>0</v>
      </c>
      <c r="R654">
        <f>(BJ654 - IF(AW654&gt;1, N654*BD654*100.0/(AY654), 0))*(BQ654+BR654)/1000.0</f>
        <v>0</v>
      </c>
      <c r="S654">
        <f>2.0/((1/U654-1/T654)+SIGN(U654)*SQRT((1/U654-1/T654)*(1/U654-1/T654) + 4*BE654/((BE654+1)*(BE654+1))*(2*1/U654*1/T654-1/T654*1/T654)))</f>
        <v>0</v>
      </c>
      <c r="T654">
        <f>IF(LEFT(BF654,1)&lt;&gt;"0",IF(LEFT(BF654,1)="1",3.0,BG654),$D$5+$E$5*(BX654*BQ654/($K$5*1000))+$F$5*(BX654*BQ654/($K$5*1000))*MAX(MIN(BD654,$J$5),$I$5)*MAX(MIN(BD654,$J$5),$I$5)+$G$5*MAX(MIN(BD654,$J$5),$I$5)*(BX654*BQ654/($K$5*1000))+$H$5*(BX654*BQ654/($K$5*1000))*(BX654*BQ654/($K$5*1000)))</f>
        <v>0</v>
      </c>
      <c r="U654">
        <f>L654*(1000-(1000*0.61365*exp(17.502*Y654/(240.97+Y654))/(BQ654+BR654)+BL654)/2)/(1000*0.61365*exp(17.502*Y654/(240.97+Y654))/(BQ654+BR654)-BL654)</f>
        <v>0</v>
      </c>
      <c r="V654">
        <f>1/((BE654+1)/(S654/1.6)+1/(T654/1.37)) + BE654/((BE654+1)/(S654/1.6) + BE654/(T654/1.37))</f>
        <v>0</v>
      </c>
      <c r="W654">
        <f>(AZ654*BC654)</f>
        <v>0</v>
      </c>
      <c r="X654">
        <f>(BS654+(W654+2*0.95*5.67E-8*(((BS654+$B$7)+273)^4-(BS654+273)^4)-44100*L654)/(1.84*29.3*T654+8*0.95*5.67E-8*(BS654+273)^3))</f>
        <v>0</v>
      </c>
      <c r="Y654">
        <f>($C$7*BT654+$D$7*BU654+$E$7*X654)</f>
        <v>0</v>
      </c>
      <c r="Z654">
        <f>0.61365*exp(17.502*Y654/(240.97+Y654))</f>
        <v>0</v>
      </c>
      <c r="AA654">
        <f>(AB654/AC654*100)</f>
        <v>0</v>
      </c>
      <c r="AB654">
        <f>BL654*(BQ654+BR654)/1000</f>
        <v>0</v>
      </c>
      <c r="AC654">
        <f>0.61365*exp(17.502*BS654/(240.97+BS654))</f>
        <v>0</v>
      </c>
      <c r="AD654">
        <f>(Z654-BL654*(BQ654+BR654)/1000)</f>
        <v>0</v>
      </c>
      <c r="AE654">
        <f>(-L654*44100)</f>
        <v>0</v>
      </c>
      <c r="AF654">
        <f>2*29.3*T654*0.92*(BS654-Y654)</f>
        <v>0</v>
      </c>
      <c r="AG654">
        <f>2*0.95*5.67E-8*(((BS654+$B$7)+273)^4-(Y654+273)^4)</f>
        <v>0</v>
      </c>
      <c r="AH654">
        <f>W654+AG654+AE654+AF654</f>
        <v>0</v>
      </c>
      <c r="AI654">
        <f>BP654*AW654*(BK654-BJ654*(1000-AW654*BM654)/(1000-AW654*BL654))/(100*BD654)</f>
        <v>0</v>
      </c>
      <c r="AJ654">
        <f>1000*BP654*AW654*(BL654-BM654)/(100*BD654*(1000-AW654*BL654))</f>
        <v>0</v>
      </c>
      <c r="AK654">
        <f>(AL654 - AM654 - BQ654*1E3/(8.314*(BS654+273.15)) * AO654/BP654 * AN654) * BP654/(100*BD654) * (1000 - BM654)/1000</f>
        <v>0</v>
      </c>
      <c r="AL654">
        <v>508.6654742985658</v>
      </c>
      <c r="AM654">
        <v>477.7748242424241</v>
      </c>
      <c r="AN654">
        <v>2.457835648904885</v>
      </c>
      <c r="AO654">
        <v>66.77297276244596</v>
      </c>
      <c r="AP654">
        <f>(AR654 - AQ654 + BQ654*1E3/(8.314*(BS654+273.15)) * AT654/BP654 * AS654) * BP654/(100*BD654) * 1000/(1000 - AR654)</f>
        <v>0</v>
      </c>
      <c r="AQ654">
        <v>10.05305602375075</v>
      </c>
      <c r="AR654">
        <v>16.6388715151515</v>
      </c>
      <c r="AS654">
        <v>-0.0003353626378521624</v>
      </c>
      <c r="AT654">
        <v>79.96077634559281</v>
      </c>
      <c r="AU654">
        <v>0</v>
      </c>
      <c r="AV654">
        <v>0</v>
      </c>
      <c r="AW654">
        <f>IF(AU654*$H$13&gt;=AY654,1.0,(AY654/(AY654-AU654*$H$13)))</f>
        <v>0</v>
      </c>
      <c r="AX654">
        <f>(AW654-1)*100</f>
        <v>0</v>
      </c>
      <c r="AY654">
        <f>MAX(0,($B$13+$C$13*BX654)/(1+$D$13*BX654)*BQ654/(BS654+273)*$E$13)</f>
        <v>0</v>
      </c>
      <c r="AZ654">
        <f>$B$11*BY654+$C$11*BZ654+$F$11*CK654*(1-CN654)</f>
        <v>0</v>
      </c>
      <c r="BA654">
        <f>AZ654*BB654</f>
        <v>0</v>
      </c>
      <c r="BB654">
        <f>($B$11*$D$9+$C$11*$D$9+$F$11*((CX654+CP654)/MAX(CX654+CP654+CY654, 0.1)*$I$9+CY654/MAX(CX654+CP654+CY654, 0.1)*$J$9))/($B$11+$C$11+$F$11)</f>
        <v>0</v>
      </c>
      <c r="BC654">
        <f>($B$11*$K$9+$C$11*$K$9+$F$11*((CX654+CP654)/MAX(CX654+CP654+CY654, 0.1)*$P$9+CY654/MAX(CX654+CP654+CY654, 0.1)*$Q$9))/($B$11+$C$11+$F$11)</f>
        <v>0</v>
      </c>
      <c r="BD654">
        <v>6</v>
      </c>
      <c r="BE654">
        <v>0.5</v>
      </c>
      <c r="BF654" t="s">
        <v>361</v>
      </c>
      <c r="BG654">
        <v>2</v>
      </c>
      <c r="BH654" t="b">
        <v>1</v>
      </c>
      <c r="BI654">
        <v>1728496852.1</v>
      </c>
      <c r="BJ654">
        <v>452.9155555555556</v>
      </c>
      <c r="BK654">
        <v>490.7369259259259</v>
      </c>
      <c r="BL654">
        <v>16.66013333333333</v>
      </c>
      <c r="BM654">
        <v>10.04985555555556</v>
      </c>
      <c r="BN654">
        <v>458.8777407407407</v>
      </c>
      <c r="BO654">
        <v>16.75030740740741</v>
      </c>
      <c r="BP654">
        <v>600.0142222222223</v>
      </c>
      <c r="BQ654">
        <v>97.54299629629631</v>
      </c>
      <c r="BR654">
        <v>0.1000216</v>
      </c>
      <c r="BS654">
        <v>25.53926296296296</v>
      </c>
      <c r="BT654">
        <v>25.07459259259259</v>
      </c>
      <c r="BU654">
        <v>999.9000000000001</v>
      </c>
      <c r="BV654">
        <v>0</v>
      </c>
      <c r="BW654">
        <v>0</v>
      </c>
      <c r="BX654">
        <v>10013.48185185185</v>
      </c>
      <c r="BY654">
        <v>0</v>
      </c>
      <c r="BZ654">
        <v>480.370037037037</v>
      </c>
      <c r="CA654">
        <v>-37.82133333333334</v>
      </c>
      <c r="CB654">
        <v>460.588888888889</v>
      </c>
      <c r="CC654">
        <v>495.7189259259259</v>
      </c>
      <c r="CD654">
        <v>6.610282592592593</v>
      </c>
      <c r="CE654">
        <v>490.7369259259259</v>
      </c>
      <c r="CF654">
        <v>10.04985555555556</v>
      </c>
      <c r="CG654">
        <v>1.625078888888889</v>
      </c>
      <c r="CH654">
        <v>0.9802923703703704</v>
      </c>
      <c r="CI654">
        <v>14.19868518518518</v>
      </c>
      <c r="CJ654">
        <v>6.626708888888889</v>
      </c>
      <c r="CK654">
        <v>1600.02037037037</v>
      </c>
      <c r="CL654">
        <v>0.6920022592592591</v>
      </c>
      <c r="CM654">
        <v>0.3079977407407408</v>
      </c>
      <c r="CN654">
        <v>0</v>
      </c>
      <c r="CO654">
        <v>2.108077777777777</v>
      </c>
      <c r="CP654">
        <v>0</v>
      </c>
      <c r="CQ654">
        <v>13324.33333333333</v>
      </c>
      <c r="CR654">
        <v>13790.36666666666</v>
      </c>
      <c r="CS654">
        <v>38.00229629629629</v>
      </c>
      <c r="CT654">
        <v>39.33533333333334</v>
      </c>
      <c r="CU654">
        <v>38.58766666666666</v>
      </c>
      <c r="CV654">
        <v>37.74533333333333</v>
      </c>
      <c r="CW654">
        <v>37.375</v>
      </c>
      <c r="CX654">
        <v>1107.217407407407</v>
      </c>
      <c r="CY654">
        <v>492.802962962963</v>
      </c>
      <c r="CZ654">
        <v>0</v>
      </c>
      <c r="DA654">
        <v>1728496916.2</v>
      </c>
      <c r="DB654">
        <v>0</v>
      </c>
      <c r="DC654">
        <v>1728490956.5</v>
      </c>
      <c r="DD654" t="s">
        <v>362</v>
      </c>
      <c r="DE654">
        <v>1728490952.5</v>
      </c>
      <c r="DF654">
        <v>1728490956.5</v>
      </c>
      <c r="DG654">
        <v>1</v>
      </c>
      <c r="DH654">
        <v>-0.065</v>
      </c>
      <c r="DI654">
        <v>-0.008</v>
      </c>
      <c r="DJ654">
        <v>-3.246</v>
      </c>
      <c r="DK654">
        <v>-0.091</v>
      </c>
      <c r="DL654">
        <v>52</v>
      </c>
      <c r="DM654">
        <v>15</v>
      </c>
      <c r="DN654">
        <v>0.25</v>
      </c>
      <c r="DO654">
        <v>0.13</v>
      </c>
      <c r="DP654">
        <v>-37.5216175</v>
      </c>
      <c r="DQ654">
        <v>-6.548470919324528</v>
      </c>
      <c r="DR654">
        <v>0.6315211484532799</v>
      </c>
      <c r="DS654">
        <v>0</v>
      </c>
      <c r="DT654">
        <v>6.622640000000001</v>
      </c>
      <c r="DU654">
        <v>-0.2674894559099624</v>
      </c>
      <c r="DV654">
        <v>0.02610582233908752</v>
      </c>
      <c r="DW654">
        <v>0</v>
      </c>
      <c r="DX654">
        <v>0</v>
      </c>
      <c r="DY654">
        <v>2</v>
      </c>
      <c r="DZ654" t="s">
        <v>386</v>
      </c>
      <c r="EA654">
        <v>3.22764</v>
      </c>
      <c r="EB654">
        <v>2.70448</v>
      </c>
      <c r="EC654">
        <v>0.111241</v>
      </c>
      <c r="ED654">
        <v>0.117034</v>
      </c>
      <c r="EE654">
        <v>0.08577890000000001</v>
      </c>
      <c r="EF654">
        <v>0.0591143</v>
      </c>
      <c r="EG654">
        <v>29064.4</v>
      </c>
      <c r="EH654">
        <v>28093.6</v>
      </c>
      <c r="EI654">
        <v>31333.5</v>
      </c>
      <c r="EJ654">
        <v>30180.2</v>
      </c>
      <c r="EK654">
        <v>38370.9</v>
      </c>
      <c r="EL654">
        <v>37556.5</v>
      </c>
      <c r="EM654">
        <v>43913</v>
      </c>
      <c r="EN654">
        <v>42145.4</v>
      </c>
      <c r="EO654">
        <v>2.11398</v>
      </c>
      <c r="EP654">
        <v>1.78957</v>
      </c>
      <c r="EQ654">
        <v>0.00499934</v>
      </c>
      <c r="ER654">
        <v>0</v>
      </c>
      <c r="ES654">
        <v>25.0029</v>
      </c>
      <c r="ET654">
        <v>999.9</v>
      </c>
      <c r="EU654">
        <v>69</v>
      </c>
      <c r="EV654">
        <v>28.5</v>
      </c>
      <c r="EW654">
        <v>27.6363</v>
      </c>
      <c r="EX654">
        <v>60.74</v>
      </c>
      <c r="EY654">
        <v>24.6274</v>
      </c>
      <c r="EZ654">
        <v>1</v>
      </c>
      <c r="FA654">
        <v>0.165531</v>
      </c>
      <c r="FB654">
        <v>3.11789</v>
      </c>
      <c r="FC654">
        <v>20.1698</v>
      </c>
      <c r="FD654">
        <v>5.21579</v>
      </c>
      <c r="FE654">
        <v>11.998</v>
      </c>
      <c r="FF654">
        <v>4.9632</v>
      </c>
      <c r="FG654">
        <v>3.2957</v>
      </c>
      <c r="FH654">
        <v>9999</v>
      </c>
      <c r="FI654">
        <v>9999</v>
      </c>
      <c r="FJ654">
        <v>9999</v>
      </c>
      <c r="FK654">
        <v>149.6</v>
      </c>
      <c r="FL654">
        <v>4.97097</v>
      </c>
      <c r="FM654">
        <v>1.86782</v>
      </c>
      <c r="FN654">
        <v>1.85926</v>
      </c>
      <c r="FO654">
        <v>1.86531</v>
      </c>
      <c r="FP654">
        <v>1.8631</v>
      </c>
      <c r="FQ654">
        <v>1.86451</v>
      </c>
      <c r="FR654">
        <v>1.86004</v>
      </c>
      <c r="FS654">
        <v>1.86417</v>
      </c>
      <c r="FT654">
        <v>0</v>
      </c>
      <c r="FU654">
        <v>0</v>
      </c>
      <c r="FV654">
        <v>0</v>
      </c>
      <c r="FW654">
        <v>0</v>
      </c>
      <c r="FX654" t="s">
        <v>364</v>
      </c>
      <c r="FY654" t="s">
        <v>365</v>
      </c>
      <c r="FZ654" t="s">
        <v>366</v>
      </c>
      <c r="GA654" t="s">
        <v>366</v>
      </c>
      <c r="GB654" t="s">
        <v>366</v>
      </c>
      <c r="GC654" t="s">
        <v>366</v>
      </c>
      <c r="GD654">
        <v>0</v>
      </c>
      <c r="GE654">
        <v>100</v>
      </c>
      <c r="GF654">
        <v>100</v>
      </c>
      <c r="GG654">
        <v>-6.083</v>
      </c>
      <c r="GH654">
        <v>-0.0902</v>
      </c>
      <c r="GI654">
        <v>-2.868309889394353</v>
      </c>
      <c r="GJ654">
        <v>-0.006773961979547998</v>
      </c>
      <c r="GK654">
        <v>-8.296070481250098E-08</v>
      </c>
      <c r="GL654">
        <v>3.322967193956903E-10</v>
      </c>
      <c r="GM654">
        <v>-0.07871069313407227</v>
      </c>
      <c r="GN654">
        <v>-0.00208336341840114</v>
      </c>
      <c r="GO654">
        <v>8.801746095907445E-05</v>
      </c>
      <c r="GP654">
        <v>-2.677693255255651E-07</v>
      </c>
      <c r="GQ654">
        <v>3</v>
      </c>
      <c r="GR654">
        <v>2052</v>
      </c>
      <c r="GS654">
        <v>2</v>
      </c>
      <c r="GT654">
        <v>18</v>
      </c>
      <c r="GU654">
        <v>98.5</v>
      </c>
      <c r="GV654">
        <v>98.40000000000001</v>
      </c>
      <c r="GW654">
        <v>1.32935</v>
      </c>
      <c r="GX654">
        <v>2.40234</v>
      </c>
      <c r="GY654">
        <v>1.44775</v>
      </c>
      <c r="GZ654">
        <v>2.31812</v>
      </c>
      <c r="HA654">
        <v>1.55151</v>
      </c>
      <c r="HB654">
        <v>2.39258</v>
      </c>
      <c r="HC654">
        <v>35.638</v>
      </c>
      <c r="HD654">
        <v>14.0357</v>
      </c>
      <c r="HE654">
        <v>18</v>
      </c>
      <c r="HF654">
        <v>612.8200000000001</v>
      </c>
      <c r="HG654">
        <v>406.798</v>
      </c>
      <c r="HH654">
        <v>21.3051</v>
      </c>
      <c r="HI654">
        <v>29.0505</v>
      </c>
      <c r="HJ654">
        <v>30.0013</v>
      </c>
      <c r="HK654">
        <v>28.9914</v>
      </c>
      <c r="HL654">
        <v>28.9347</v>
      </c>
      <c r="HM654">
        <v>26.6417</v>
      </c>
      <c r="HN654">
        <v>65.52290000000001</v>
      </c>
      <c r="HO654">
        <v>0</v>
      </c>
      <c r="HP654">
        <v>21.2237</v>
      </c>
      <c r="HQ654">
        <v>526.799</v>
      </c>
      <c r="HR654">
        <v>10.1936</v>
      </c>
      <c r="HS654">
        <v>99.43559999999999</v>
      </c>
      <c r="HT654">
        <v>100.705</v>
      </c>
    </row>
    <row r="655" spans="1:228">
      <c r="A655">
        <v>639</v>
      </c>
      <c r="B655">
        <v>1728496864.6</v>
      </c>
      <c r="C655">
        <v>5927.099999904633</v>
      </c>
      <c r="D655" t="s">
        <v>1650</v>
      </c>
      <c r="E655" t="s">
        <v>1651</v>
      </c>
      <c r="F655">
        <v>5</v>
      </c>
      <c r="G655" t="s">
        <v>357</v>
      </c>
      <c r="H655" t="s">
        <v>1090</v>
      </c>
      <c r="I655" t="s">
        <v>359</v>
      </c>
      <c r="J655" t="s">
        <v>1569</v>
      </c>
      <c r="K655">
        <v>1728496856.814285</v>
      </c>
      <c r="L655">
        <f>(M655)/1000</f>
        <v>0</v>
      </c>
      <c r="M655">
        <f>IF(BH655, AP655, AJ655)</f>
        <v>0</v>
      </c>
      <c r="N655">
        <f>IF(BH655, AK655, AI655)</f>
        <v>0</v>
      </c>
      <c r="O655">
        <f>BJ655 - IF(AW655&gt;1, N655*BD655*100.0/(AY655), 0)</f>
        <v>0</v>
      </c>
      <c r="P655">
        <f>((V655-L655/2)*O655-N655)/(V655+L655/2)</f>
        <v>0</v>
      </c>
      <c r="Q655">
        <f>P655*(BQ655+BR655)/1000.0</f>
        <v>0</v>
      </c>
      <c r="R655">
        <f>(BJ655 - IF(AW655&gt;1, N655*BD655*100.0/(AY655), 0))*(BQ655+BR655)/1000.0</f>
        <v>0</v>
      </c>
      <c r="S655">
        <f>2.0/((1/U655-1/T655)+SIGN(U655)*SQRT((1/U655-1/T655)*(1/U655-1/T655) + 4*BE655/((BE655+1)*(BE655+1))*(2*1/U655*1/T655-1/T655*1/T655)))</f>
        <v>0</v>
      </c>
      <c r="T655">
        <f>IF(LEFT(BF655,1)&lt;&gt;"0",IF(LEFT(BF655,1)="1",3.0,BG655),$D$5+$E$5*(BX655*BQ655/($K$5*1000))+$F$5*(BX655*BQ655/($K$5*1000))*MAX(MIN(BD655,$J$5),$I$5)*MAX(MIN(BD655,$J$5),$I$5)+$G$5*MAX(MIN(BD655,$J$5),$I$5)*(BX655*BQ655/($K$5*1000))+$H$5*(BX655*BQ655/($K$5*1000))*(BX655*BQ655/($K$5*1000)))</f>
        <v>0</v>
      </c>
      <c r="U655">
        <f>L655*(1000-(1000*0.61365*exp(17.502*Y655/(240.97+Y655))/(BQ655+BR655)+BL655)/2)/(1000*0.61365*exp(17.502*Y655/(240.97+Y655))/(BQ655+BR655)-BL655)</f>
        <v>0</v>
      </c>
      <c r="V655">
        <f>1/((BE655+1)/(S655/1.6)+1/(T655/1.37)) + BE655/((BE655+1)/(S655/1.6) + BE655/(T655/1.37))</f>
        <v>0</v>
      </c>
      <c r="W655">
        <f>(AZ655*BC655)</f>
        <v>0</v>
      </c>
      <c r="X655">
        <f>(BS655+(W655+2*0.95*5.67E-8*(((BS655+$B$7)+273)^4-(BS655+273)^4)-44100*L655)/(1.84*29.3*T655+8*0.95*5.67E-8*(BS655+273)^3))</f>
        <v>0</v>
      </c>
      <c r="Y655">
        <f>($C$7*BT655+$D$7*BU655+$E$7*X655)</f>
        <v>0</v>
      </c>
      <c r="Z655">
        <f>0.61365*exp(17.502*Y655/(240.97+Y655))</f>
        <v>0</v>
      </c>
      <c r="AA655">
        <f>(AB655/AC655*100)</f>
        <v>0</v>
      </c>
      <c r="AB655">
        <f>BL655*(BQ655+BR655)/1000</f>
        <v>0</v>
      </c>
      <c r="AC655">
        <f>0.61365*exp(17.502*BS655/(240.97+BS655))</f>
        <v>0</v>
      </c>
      <c r="AD655">
        <f>(Z655-BL655*(BQ655+BR655)/1000)</f>
        <v>0</v>
      </c>
      <c r="AE655">
        <f>(-L655*44100)</f>
        <v>0</v>
      </c>
      <c r="AF655">
        <f>2*29.3*T655*0.92*(BS655-Y655)</f>
        <v>0</v>
      </c>
      <c r="AG655">
        <f>2*0.95*5.67E-8*(((BS655+$B$7)+273)^4-(Y655+273)^4)</f>
        <v>0</v>
      </c>
      <c r="AH655">
        <f>W655+AG655+AE655+AF655</f>
        <v>0</v>
      </c>
      <c r="AI655">
        <f>BP655*AW655*(BK655-BJ655*(1000-AW655*BM655)/(1000-AW655*BL655))/(100*BD655)</f>
        <v>0</v>
      </c>
      <c r="AJ655">
        <f>1000*BP655*AW655*(BL655-BM655)/(100*BD655*(1000-AW655*BL655))</f>
        <v>0</v>
      </c>
      <c r="AK655">
        <f>(AL655 - AM655 - BQ655*1E3/(8.314*(BS655+273.15)) * AO655/BP655 * AN655) * BP655/(100*BD655) * (1000 - BM655)/1000</f>
        <v>0</v>
      </c>
      <c r="AL655">
        <v>521.5650767350643</v>
      </c>
      <c r="AM655">
        <v>489.9666848484846</v>
      </c>
      <c r="AN655">
        <v>2.438897181861576</v>
      </c>
      <c r="AO655">
        <v>66.77297276244596</v>
      </c>
      <c r="AP655">
        <f>(AR655 - AQ655 + BQ655*1E3/(8.314*(BS655+273.15)) * AT655/BP655 * AS655) * BP655/(100*BD655) * 1000/(1000 - AR655)</f>
        <v>0</v>
      </c>
      <c r="AQ655">
        <v>10.10958641415203</v>
      </c>
      <c r="AR655">
        <v>16.64385333333334</v>
      </c>
      <c r="AS655">
        <v>0.0001526987195673167</v>
      </c>
      <c r="AT655">
        <v>79.96077634559281</v>
      </c>
      <c r="AU655">
        <v>0</v>
      </c>
      <c r="AV655">
        <v>0</v>
      </c>
      <c r="AW655">
        <f>IF(AU655*$H$13&gt;=AY655,1.0,(AY655/(AY655-AU655*$H$13)))</f>
        <v>0</v>
      </c>
      <c r="AX655">
        <f>(AW655-1)*100</f>
        <v>0</v>
      </c>
      <c r="AY655">
        <f>MAX(0,($B$13+$C$13*BX655)/(1+$D$13*BX655)*BQ655/(BS655+273)*$E$13)</f>
        <v>0</v>
      </c>
      <c r="AZ655">
        <f>$B$11*BY655+$C$11*BZ655+$F$11*CK655*(1-CN655)</f>
        <v>0</v>
      </c>
      <c r="BA655">
        <f>AZ655*BB655</f>
        <v>0</v>
      </c>
      <c r="BB655">
        <f>($B$11*$D$9+$C$11*$D$9+$F$11*((CX655+CP655)/MAX(CX655+CP655+CY655, 0.1)*$I$9+CY655/MAX(CX655+CP655+CY655, 0.1)*$J$9))/($B$11+$C$11+$F$11)</f>
        <v>0</v>
      </c>
      <c r="BC655">
        <f>($B$11*$K$9+$C$11*$K$9+$F$11*((CX655+CP655)/MAX(CX655+CP655+CY655, 0.1)*$P$9+CY655/MAX(CX655+CP655+CY655, 0.1)*$Q$9))/($B$11+$C$11+$F$11)</f>
        <v>0</v>
      </c>
      <c r="BD655">
        <v>6</v>
      </c>
      <c r="BE655">
        <v>0.5</v>
      </c>
      <c r="BF655" t="s">
        <v>361</v>
      </c>
      <c r="BG655">
        <v>2</v>
      </c>
      <c r="BH655" t="b">
        <v>1</v>
      </c>
      <c r="BI655">
        <v>1728496856.814285</v>
      </c>
      <c r="BJ655">
        <v>464.2722857142858</v>
      </c>
      <c r="BK655">
        <v>502.638</v>
      </c>
      <c r="BL655">
        <v>16.64995</v>
      </c>
      <c r="BM655">
        <v>10.07137142857143</v>
      </c>
      <c r="BN655">
        <v>470.3103214285715</v>
      </c>
      <c r="BO655">
        <v>16.74012857142857</v>
      </c>
      <c r="BP655">
        <v>600.0417142857143</v>
      </c>
      <c r="BQ655">
        <v>97.54304642857142</v>
      </c>
      <c r="BR655">
        <v>0.1000709714285714</v>
      </c>
      <c r="BS655">
        <v>25.53858928571428</v>
      </c>
      <c r="BT655">
        <v>25.08174642857143</v>
      </c>
      <c r="BU655">
        <v>999.9000000000002</v>
      </c>
      <c r="BV655">
        <v>0</v>
      </c>
      <c r="BW655">
        <v>0</v>
      </c>
      <c r="BX655">
        <v>10007.22107142857</v>
      </c>
      <c r="BY655">
        <v>0</v>
      </c>
      <c r="BZ655">
        <v>507.8200357142858</v>
      </c>
      <c r="CA655">
        <v>-38.36562857142857</v>
      </c>
      <c r="CB655">
        <v>472.1332142857142</v>
      </c>
      <c r="CC655">
        <v>507.7520357142856</v>
      </c>
      <c r="CD655">
        <v>6.578577142857143</v>
      </c>
      <c r="CE655">
        <v>502.638</v>
      </c>
      <c r="CF655">
        <v>10.07137142857143</v>
      </c>
      <c r="CG655">
        <v>1.624086785714286</v>
      </c>
      <c r="CH655">
        <v>0.982391857142857</v>
      </c>
      <c r="CI655">
        <v>14.18924642857143</v>
      </c>
      <c r="CJ655">
        <v>6.657767499999999</v>
      </c>
      <c r="CK655">
        <v>1600.010714285714</v>
      </c>
      <c r="CL655">
        <v>0.6920015357142856</v>
      </c>
      <c r="CM655">
        <v>0.3079984642857143</v>
      </c>
      <c r="CN655">
        <v>0</v>
      </c>
      <c r="CO655">
        <v>2.120060714285714</v>
      </c>
      <c r="CP655">
        <v>0</v>
      </c>
      <c r="CQ655">
        <v>13331.05357142857</v>
      </c>
      <c r="CR655">
        <v>13790.28571428571</v>
      </c>
      <c r="CS655">
        <v>38.02214285714285</v>
      </c>
      <c r="CT655">
        <v>39.35475</v>
      </c>
      <c r="CU655">
        <v>38.60700000000001</v>
      </c>
      <c r="CV655">
        <v>37.75</v>
      </c>
      <c r="CW655">
        <v>37.375</v>
      </c>
      <c r="CX655">
        <v>1107.209642857143</v>
      </c>
      <c r="CY655">
        <v>492.8010714285714</v>
      </c>
      <c r="CZ655">
        <v>0</v>
      </c>
      <c r="DA655">
        <v>1728496921.6</v>
      </c>
      <c r="DB655">
        <v>0</v>
      </c>
      <c r="DC655">
        <v>1728490956.5</v>
      </c>
      <c r="DD655" t="s">
        <v>362</v>
      </c>
      <c r="DE655">
        <v>1728490952.5</v>
      </c>
      <c r="DF655">
        <v>1728490956.5</v>
      </c>
      <c r="DG655">
        <v>1</v>
      </c>
      <c r="DH655">
        <v>-0.065</v>
      </c>
      <c r="DI655">
        <v>-0.008</v>
      </c>
      <c r="DJ655">
        <v>-3.246</v>
      </c>
      <c r="DK655">
        <v>-0.091</v>
      </c>
      <c r="DL655">
        <v>52</v>
      </c>
      <c r="DM655">
        <v>15</v>
      </c>
      <c r="DN655">
        <v>0.25</v>
      </c>
      <c r="DO655">
        <v>0.13</v>
      </c>
      <c r="DP655">
        <v>-37.99985853658537</v>
      </c>
      <c r="DQ655">
        <v>-6.760977700348533</v>
      </c>
      <c r="DR655">
        <v>0.6686408091759123</v>
      </c>
      <c r="DS655">
        <v>0</v>
      </c>
      <c r="DT655">
        <v>6.596325121951219</v>
      </c>
      <c r="DU655">
        <v>-0.3695696864111506</v>
      </c>
      <c r="DV655">
        <v>0.03798030331131222</v>
      </c>
      <c r="DW655">
        <v>0</v>
      </c>
      <c r="DX655">
        <v>0</v>
      </c>
      <c r="DY655">
        <v>2</v>
      </c>
      <c r="DZ655" t="s">
        <v>386</v>
      </c>
      <c r="EA655">
        <v>3.22778</v>
      </c>
      <c r="EB655">
        <v>2.70419</v>
      </c>
      <c r="EC655">
        <v>0.113301</v>
      </c>
      <c r="ED655">
        <v>0.11912</v>
      </c>
      <c r="EE655">
        <v>0.0857951</v>
      </c>
      <c r="EF655">
        <v>0.0592653</v>
      </c>
      <c r="EG655">
        <v>28996.2</v>
      </c>
      <c r="EH655">
        <v>28026.8</v>
      </c>
      <c r="EI655">
        <v>31332.7</v>
      </c>
      <c r="EJ655">
        <v>30179.8</v>
      </c>
      <c r="EK655">
        <v>38369.5</v>
      </c>
      <c r="EL655">
        <v>37549.6</v>
      </c>
      <c r="EM655">
        <v>43912.2</v>
      </c>
      <c r="EN655">
        <v>42144.4</v>
      </c>
      <c r="EO655">
        <v>2.11363</v>
      </c>
      <c r="EP655">
        <v>1.78975</v>
      </c>
      <c r="EQ655">
        <v>0.00497699</v>
      </c>
      <c r="ER655">
        <v>0</v>
      </c>
      <c r="ES655">
        <v>25.0074</v>
      </c>
      <c r="ET655">
        <v>999.9</v>
      </c>
      <c r="EU655">
        <v>69</v>
      </c>
      <c r="EV655">
        <v>28.5</v>
      </c>
      <c r="EW655">
        <v>27.6365</v>
      </c>
      <c r="EX655">
        <v>61.29</v>
      </c>
      <c r="EY655">
        <v>24.4111</v>
      </c>
      <c r="EZ655">
        <v>1</v>
      </c>
      <c r="FA655">
        <v>0.166723</v>
      </c>
      <c r="FB655">
        <v>3.20694</v>
      </c>
      <c r="FC655">
        <v>20.168</v>
      </c>
      <c r="FD655">
        <v>5.21415</v>
      </c>
      <c r="FE655">
        <v>11.998</v>
      </c>
      <c r="FF655">
        <v>4.96275</v>
      </c>
      <c r="FG655">
        <v>3.29575</v>
      </c>
      <c r="FH655">
        <v>9999</v>
      </c>
      <c r="FI655">
        <v>9999</v>
      </c>
      <c r="FJ655">
        <v>9999</v>
      </c>
      <c r="FK655">
        <v>149.6</v>
      </c>
      <c r="FL655">
        <v>4.97095</v>
      </c>
      <c r="FM655">
        <v>1.86782</v>
      </c>
      <c r="FN655">
        <v>1.85928</v>
      </c>
      <c r="FO655">
        <v>1.86533</v>
      </c>
      <c r="FP655">
        <v>1.86313</v>
      </c>
      <c r="FQ655">
        <v>1.86451</v>
      </c>
      <c r="FR655">
        <v>1.86005</v>
      </c>
      <c r="FS655">
        <v>1.86417</v>
      </c>
      <c r="FT655">
        <v>0</v>
      </c>
      <c r="FU655">
        <v>0</v>
      </c>
      <c r="FV655">
        <v>0</v>
      </c>
      <c r="FW655">
        <v>0</v>
      </c>
      <c r="FX655" t="s">
        <v>364</v>
      </c>
      <c r="FY655" t="s">
        <v>365</v>
      </c>
      <c r="FZ655" t="s">
        <v>366</v>
      </c>
      <c r="GA655" t="s">
        <v>366</v>
      </c>
      <c r="GB655" t="s">
        <v>366</v>
      </c>
      <c r="GC655" t="s">
        <v>366</v>
      </c>
      <c r="GD655">
        <v>0</v>
      </c>
      <c r="GE655">
        <v>100</v>
      </c>
      <c r="GF655">
        <v>100</v>
      </c>
      <c r="GG655">
        <v>-6.163</v>
      </c>
      <c r="GH655">
        <v>-0.0902</v>
      </c>
      <c r="GI655">
        <v>-2.868309889394353</v>
      </c>
      <c r="GJ655">
        <v>-0.006773961979547998</v>
      </c>
      <c r="GK655">
        <v>-8.296070481250098E-08</v>
      </c>
      <c r="GL655">
        <v>3.322967193956903E-10</v>
      </c>
      <c r="GM655">
        <v>-0.07871069313407227</v>
      </c>
      <c r="GN655">
        <v>-0.00208336341840114</v>
      </c>
      <c r="GO655">
        <v>8.801746095907445E-05</v>
      </c>
      <c r="GP655">
        <v>-2.677693255255651E-07</v>
      </c>
      <c r="GQ655">
        <v>3</v>
      </c>
      <c r="GR655">
        <v>2052</v>
      </c>
      <c r="GS655">
        <v>2</v>
      </c>
      <c r="GT655">
        <v>18</v>
      </c>
      <c r="GU655">
        <v>98.5</v>
      </c>
      <c r="GV655">
        <v>98.5</v>
      </c>
      <c r="GW655">
        <v>1.35376</v>
      </c>
      <c r="GX655">
        <v>2.40967</v>
      </c>
      <c r="GY655">
        <v>1.44897</v>
      </c>
      <c r="GZ655">
        <v>2.31812</v>
      </c>
      <c r="HA655">
        <v>1.55151</v>
      </c>
      <c r="HB655">
        <v>2.28149</v>
      </c>
      <c r="HC655">
        <v>35.638</v>
      </c>
      <c r="HD655">
        <v>14.0182</v>
      </c>
      <c r="HE655">
        <v>18</v>
      </c>
      <c r="HF655">
        <v>612.66</v>
      </c>
      <c r="HG655">
        <v>406.964</v>
      </c>
      <c r="HH655">
        <v>21.2227</v>
      </c>
      <c r="HI655">
        <v>29.0604</v>
      </c>
      <c r="HJ655">
        <v>30.0013</v>
      </c>
      <c r="HK655">
        <v>29.0006</v>
      </c>
      <c r="HL655">
        <v>28.9443</v>
      </c>
      <c r="HM655">
        <v>27.1225</v>
      </c>
      <c r="HN655">
        <v>65.24639999999999</v>
      </c>
      <c r="HO655">
        <v>0</v>
      </c>
      <c r="HP655">
        <v>21.1335</v>
      </c>
      <c r="HQ655">
        <v>536.816</v>
      </c>
      <c r="HR655">
        <v>10.2166</v>
      </c>
      <c r="HS655">
        <v>99.4335</v>
      </c>
      <c r="HT655">
        <v>100.703</v>
      </c>
    </row>
    <row r="656" spans="1:228">
      <c r="A656">
        <v>640</v>
      </c>
      <c r="B656">
        <v>1728496869.6</v>
      </c>
      <c r="C656">
        <v>5932.099999904633</v>
      </c>
      <c r="D656" t="s">
        <v>1652</v>
      </c>
      <c r="E656" t="s">
        <v>1653</v>
      </c>
      <c r="F656">
        <v>5</v>
      </c>
      <c r="G656" t="s">
        <v>357</v>
      </c>
      <c r="H656" t="s">
        <v>1090</v>
      </c>
      <c r="I656" t="s">
        <v>359</v>
      </c>
      <c r="J656" t="s">
        <v>1569</v>
      </c>
      <c r="K656">
        <v>1728496862.1</v>
      </c>
      <c r="L656">
        <f>(M656)/1000</f>
        <v>0</v>
      </c>
      <c r="M656">
        <f>IF(BH656, AP656, AJ656)</f>
        <v>0</v>
      </c>
      <c r="N656">
        <f>IF(BH656, AK656, AI656)</f>
        <v>0</v>
      </c>
      <c r="O656">
        <f>BJ656 - IF(AW656&gt;1, N656*BD656*100.0/(AY656), 0)</f>
        <v>0</v>
      </c>
      <c r="P656">
        <f>((V656-L656/2)*O656-N656)/(V656+L656/2)</f>
        <v>0</v>
      </c>
      <c r="Q656">
        <f>P656*(BQ656+BR656)/1000.0</f>
        <v>0</v>
      </c>
      <c r="R656">
        <f>(BJ656 - IF(AW656&gt;1, N656*BD656*100.0/(AY656), 0))*(BQ656+BR656)/1000.0</f>
        <v>0</v>
      </c>
      <c r="S656">
        <f>2.0/((1/U656-1/T656)+SIGN(U656)*SQRT((1/U656-1/T656)*(1/U656-1/T656) + 4*BE656/((BE656+1)*(BE656+1))*(2*1/U656*1/T656-1/T656*1/T656)))</f>
        <v>0</v>
      </c>
      <c r="T656">
        <f>IF(LEFT(BF656,1)&lt;&gt;"0",IF(LEFT(BF656,1)="1",3.0,BG656),$D$5+$E$5*(BX656*BQ656/($K$5*1000))+$F$5*(BX656*BQ656/($K$5*1000))*MAX(MIN(BD656,$J$5),$I$5)*MAX(MIN(BD656,$J$5),$I$5)+$G$5*MAX(MIN(BD656,$J$5),$I$5)*(BX656*BQ656/($K$5*1000))+$H$5*(BX656*BQ656/($K$5*1000))*(BX656*BQ656/($K$5*1000)))</f>
        <v>0</v>
      </c>
      <c r="U656">
        <f>L656*(1000-(1000*0.61365*exp(17.502*Y656/(240.97+Y656))/(BQ656+BR656)+BL656)/2)/(1000*0.61365*exp(17.502*Y656/(240.97+Y656))/(BQ656+BR656)-BL656)</f>
        <v>0</v>
      </c>
      <c r="V656">
        <f>1/((BE656+1)/(S656/1.6)+1/(T656/1.37)) + BE656/((BE656+1)/(S656/1.6) + BE656/(T656/1.37))</f>
        <v>0</v>
      </c>
      <c r="W656">
        <f>(AZ656*BC656)</f>
        <v>0</v>
      </c>
      <c r="X656">
        <f>(BS656+(W656+2*0.95*5.67E-8*(((BS656+$B$7)+273)^4-(BS656+273)^4)-44100*L656)/(1.84*29.3*T656+8*0.95*5.67E-8*(BS656+273)^3))</f>
        <v>0</v>
      </c>
      <c r="Y656">
        <f>($C$7*BT656+$D$7*BU656+$E$7*X656)</f>
        <v>0</v>
      </c>
      <c r="Z656">
        <f>0.61365*exp(17.502*Y656/(240.97+Y656))</f>
        <v>0</v>
      </c>
      <c r="AA656">
        <f>(AB656/AC656*100)</f>
        <v>0</v>
      </c>
      <c r="AB656">
        <f>BL656*(BQ656+BR656)/1000</f>
        <v>0</v>
      </c>
      <c r="AC656">
        <f>0.61365*exp(17.502*BS656/(240.97+BS656))</f>
        <v>0</v>
      </c>
      <c r="AD656">
        <f>(Z656-BL656*(BQ656+BR656)/1000)</f>
        <v>0</v>
      </c>
      <c r="AE656">
        <f>(-L656*44100)</f>
        <v>0</v>
      </c>
      <c r="AF656">
        <f>2*29.3*T656*0.92*(BS656-Y656)</f>
        <v>0</v>
      </c>
      <c r="AG656">
        <f>2*0.95*5.67E-8*(((BS656+$B$7)+273)^4-(Y656+273)^4)</f>
        <v>0</v>
      </c>
      <c r="AH656">
        <f>W656+AG656+AE656+AF656</f>
        <v>0</v>
      </c>
      <c r="AI656">
        <f>BP656*AW656*(BK656-BJ656*(1000-AW656*BM656)/(1000-AW656*BL656))/(100*BD656)</f>
        <v>0</v>
      </c>
      <c r="AJ656">
        <f>1000*BP656*AW656*(BL656-BM656)/(100*BD656*(1000-AW656*BL656))</f>
        <v>0</v>
      </c>
      <c r="AK656">
        <f>(AL656 - AM656 - BQ656*1E3/(8.314*(BS656+273.15)) * AO656/BP656 * AN656) * BP656/(100*BD656) * (1000 - BM656)/1000</f>
        <v>0</v>
      </c>
      <c r="AL656">
        <v>534.1328295481469</v>
      </c>
      <c r="AM656">
        <v>502.1781030303029</v>
      </c>
      <c r="AN656">
        <v>2.438317393622634</v>
      </c>
      <c r="AO656">
        <v>66.77297276244596</v>
      </c>
      <c r="AP656">
        <f>(AR656 - AQ656 + BQ656*1E3/(8.314*(BS656+273.15)) * AT656/BP656 * AS656) * BP656/(100*BD656) * 1000/(1000 - AR656)</f>
        <v>0</v>
      </c>
      <c r="AQ656">
        <v>10.12958210529974</v>
      </c>
      <c r="AR656">
        <v>16.64603454545454</v>
      </c>
      <c r="AS656">
        <v>-3.813874570920745E-06</v>
      </c>
      <c r="AT656">
        <v>79.96077634559281</v>
      </c>
      <c r="AU656">
        <v>0</v>
      </c>
      <c r="AV656">
        <v>0</v>
      </c>
      <c r="AW656">
        <f>IF(AU656*$H$13&gt;=AY656,1.0,(AY656/(AY656-AU656*$H$13)))</f>
        <v>0</v>
      </c>
      <c r="AX656">
        <f>(AW656-1)*100</f>
        <v>0</v>
      </c>
      <c r="AY656">
        <f>MAX(0,($B$13+$C$13*BX656)/(1+$D$13*BX656)*BQ656/(BS656+273)*$E$13)</f>
        <v>0</v>
      </c>
      <c r="AZ656">
        <f>$B$11*BY656+$C$11*BZ656+$F$11*CK656*(1-CN656)</f>
        <v>0</v>
      </c>
      <c r="BA656">
        <f>AZ656*BB656</f>
        <v>0</v>
      </c>
      <c r="BB656">
        <f>($B$11*$D$9+$C$11*$D$9+$F$11*((CX656+CP656)/MAX(CX656+CP656+CY656, 0.1)*$I$9+CY656/MAX(CX656+CP656+CY656, 0.1)*$J$9))/($B$11+$C$11+$F$11)</f>
        <v>0</v>
      </c>
      <c r="BC656">
        <f>($B$11*$K$9+$C$11*$K$9+$F$11*((CX656+CP656)/MAX(CX656+CP656+CY656, 0.1)*$P$9+CY656/MAX(CX656+CP656+CY656, 0.1)*$Q$9))/($B$11+$C$11+$F$11)</f>
        <v>0</v>
      </c>
      <c r="BD656">
        <v>6</v>
      </c>
      <c r="BE656">
        <v>0.5</v>
      </c>
      <c r="BF656" t="s">
        <v>361</v>
      </c>
      <c r="BG656">
        <v>2</v>
      </c>
      <c r="BH656" t="b">
        <v>1</v>
      </c>
      <c r="BI656">
        <v>1728496862.1</v>
      </c>
      <c r="BJ656">
        <v>477.0098148148149</v>
      </c>
      <c r="BK656">
        <v>515.925962962963</v>
      </c>
      <c r="BL656">
        <v>16.64367777777778</v>
      </c>
      <c r="BM656">
        <v>10.1041037037037</v>
      </c>
      <c r="BN656">
        <v>483.1327037037037</v>
      </c>
      <c r="BO656">
        <v>16.73385555555555</v>
      </c>
      <c r="BP656">
        <v>600.0270740740741</v>
      </c>
      <c r="BQ656">
        <v>97.54241111111114</v>
      </c>
      <c r="BR656">
        <v>0.1000708851851852</v>
      </c>
      <c r="BS656">
        <v>25.53714814814815</v>
      </c>
      <c r="BT656">
        <v>25.08907037037037</v>
      </c>
      <c r="BU656">
        <v>999.9000000000001</v>
      </c>
      <c r="BV656">
        <v>0</v>
      </c>
      <c r="BW656">
        <v>0</v>
      </c>
      <c r="BX656">
        <v>9999.135555555556</v>
      </c>
      <c r="BY656">
        <v>0</v>
      </c>
      <c r="BZ656">
        <v>541.1789259259259</v>
      </c>
      <c r="CA656">
        <v>-38.91617407407407</v>
      </c>
      <c r="CB656">
        <v>485.0832592592593</v>
      </c>
      <c r="CC656">
        <v>521.1925185185185</v>
      </c>
      <c r="CD656">
        <v>6.539571481481482</v>
      </c>
      <c r="CE656">
        <v>515.925962962963</v>
      </c>
      <c r="CF656">
        <v>10.1041037037037</v>
      </c>
      <c r="CG656">
        <v>1.623463703703704</v>
      </c>
      <c r="CH656">
        <v>0.9855782222222224</v>
      </c>
      <c r="CI656">
        <v>14.18332962962963</v>
      </c>
      <c r="CJ656">
        <v>6.704820370370372</v>
      </c>
      <c r="CK656">
        <v>1600.000370370371</v>
      </c>
      <c r="CL656">
        <v>0.6920003703703702</v>
      </c>
      <c r="CM656">
        <v>0.3079996666666667</v>
      </c>
      <c r="CN656">
        <v>0</v>
      </c>
      <c r="CO656">
        <v>2.150655555555556</v>
      </c>
      <c r="CP656">
        <v>0</v>
      </c>
      <c r="CQ656">
        <v>13339.8</v>
      </c>
      <c r="CR656">
        <v>13790.18518518518</v>
      </c>
      <c r="CS656">
        <v>38.04362962962963</v>
      </c>
      <c r="CT656">
        <v>39.37033333333333</v>
      </c>
      <c r="CU656">
        <v>38.625</v>
      </c>
      <c r="CV656">
        <v>37.75229629629629</v>
      </c>
      <c r="CW656">
        <v>37.375</v>
      </c>
      <c r="CX656">
        <v>1107.200740740741</v>
      </c>
      <c r="CY656">
        <v>492.7996296296295</v>
      </c>
      <c r="CZ656">
        <v>0</v>
      </c>
      <c r="DA656">
        <v>1728496926.4</v>
      </c>
      <c r="DB656">
        <v>0</v>
      </c>
      <c r="DC656">
        <v>1728490956.5</v>
      </c>
      <c r="DD656" t="s">
        <v>362</v>
      </c>
      <c r="DE656">
        <v>1728490952.5</v>
      </c>
      <c r="DF656">
        <v>1728490956.5</v>
      </c>
      <c r="DG656">
        <v>1</v>
      </c>
      <c r="DH656">
        <v>-0.065</v>
      </c>
      <c r="DI656">
        <v>-0.008</v>
      </c>
      <c r="DJ656">
        <v>-3.246</v>
      </c>
      <c r="DK656">
        <v>-0.091</v>
      </c>
      <c r="DL656">
        <v>52</v>
      </c>
      <c r="DM656">
        <v>15</v>
      </c>
      <c r="DN656">
        <v>0.25</v>
      </c>
      <c r="DO656">
        <v>0.13</v>
      </c>
      <c r="DP656">
        <v>-38.63109</v>
      </c>
      <c r="DQ656">
        <v>-6.41809305816128</v>
      </c>
      <c r="DR656">
        <v>0.6199114980382285</v>
      </c>
      <c r="DS656">
        <v>0</v>
      </c>
      <c r="DT656">
        <v>6.55953475</v>
      </c>
      <c r="DU656">
        <v>-0.4656176735459815</v>
      </c>
      <c r="DV656">
        <v>0.04579990906036276</v>
      </c>
      <c r="DW656">
        <v>0</v>
      </c>
      <c r="DX656">
        <v>0</v>
      </c>
      <c r="DY656">
        <v>2</v>
      </c>
      <c r="DZ656" t="s">
        <v>386</v>
      </c>
      <c r="EA656">
        <v>3.22781</v>
      </c>
      <c r="EB656">
        <v>2.70428</v>
      </c>
      <c r="EC656">
        <v>0.115343</v>
      </c>
      <c r="ED656">
        <v>0.121158</v>
      </c>
      <c r="EE656">
        <v>0.0858112</v>
      </c>
      <c r="EF656">
        <v>0.059611</v>
      </c>
      <c r="EG656">
        <v>28928.5</v>
      </c>
      <c r="EH656">
        <v>27961.1</v>
      </c>
      <c r="EI656">
        <v>31331.8</v>
      </c>
      <c r="EJ656">
        <v>30179</v>
      </c>
      <c r="EK656">
        <v>38367.9</v>
      </c>
      <c r="EL656">
        <v>37535</v>
      </c>
      <c r="EM656">
        <v>43911</v>
      </c>
      <c r="EN656">
        <v>42143.4</v>
      </c>
      <c r="EO656">
        <v>2.11385</v>
      </c>
      <c r="EP656">
        <v>1.78922</v>
      </c>
      <c r="EQ656">
        <v>0.00566989</v>
      </c>
      <c r="ER656">
        <v>0</v>
      </c>
      <c r="ES656">
        <v>25.0116</v>
      </c>
      <c r="ET656">
        <v>999.9</v>
      </c>
      <c r="EU656">
        <v>69</v>
      </c>
      <c r="EV656">
        <v>28.5</v>
      </c>
      <c r="EW656">
        <v>27.6373</v>
      </c>
      <c r="EX656">
        <v>61.09</v>
      </c>
      <c r="EY656">
        <v>24.6034</v>
      </c>
      <c r="EZ656">
        <v>1</v>
      </c>
      <c r="FA656">
        <v>0.167861</v>
      </c>
      <c r="FB656">
        <v>3.30635</v>
      </c>
      <c r="FC656">
        <v>20.1661</v>
      </c>
      <c r="FD656">
        <v>5.21504</v>
      </c>
      <c r="FE656">
        <v>11.998</v>
      </c>
      <c r="FF656">
        <v>4.963</v>
      </c>
      <c r="FG656">
        <v>3.29563</v>
      </c>
      <c r="FH656">
        <v>9999</v>
      </c>
      <c r="FI656">
        <v>9999</v>
      </c>
      <c r="FJ656">
        <v>9999</v>
      </c>
      <c r="FK656">
        <v>149.6</v>
      </c>
      <c r="FL656">
        <v>4.97093</v>
      </c>
      <c r="FM656">
        <v>1.86779</v>
      </c>
      <c r="FN656">
        <v>1.85926</v>
      </c>
      <c r="FO656">
        <v>1.86533</v>
      </c>
      <c r="FP656">
        <v>1.86312</v>
      </c>
      <c r="FQ656">
        <v>1.86451</v>
      </c>
      <c r="FR656">
        <v>1.86005</v>
      </c>
      <c r="FS656">
        <v>1.86417</v>
      </c>
      <c r="FT656">
        <v>0</v>
      </c>
      <c r="FU656">
        <v>0</v>
      </c>
      <c r="FV656">
        <v>0</v>
      </c>
      <c r="FW656">
        <v>0</v>
      </c>
      <c r="FX656" t="s">
        <v>364</v>
      </c>
      <c r="FY656" t="s">
        <v>365</v>
      </c>
      <c r="FZ656" t="s">
        <v>366</v>
      </c>
      <c r="GA656" t="s">
        <v>366</v>
      </c>
      <c r="GB656" t="s">
        <v>366</v>
      </c>
      <c r="GC656" t="s">
        <v>366</v>
      </c>
      <c r="GD656">
        <v>0</v>
      </c>
      <c r="GE656">
        <v>100</v>
      </c>
      <c r="GF656">
        <v>100</v>
      </c>
      <c r="GG656">
        <v>-6.243</v>
      </c>
      <c r="GH656">
        <v>-0.0902</v>
      </c>
      <c r="GI656">
        <v>-2.868309889394353</v>
      </c>
      <c r="GJ656">
        <v>-0.006773961979547998</v>
      </c>
      <c r="GK656">
        <v>-8.296070481250098E-08</v>
      </c>
      <c r="GL656">
        <v>3.322967193956903E-10</v>
      </c>
      <c r="GM656">
        <v>-0.07871069313407227</v>
      </c>
      <c r="GN656">
        <v>-0.00208336341840114</v>
      </c>
      <c r="GO656">
        <v>8.801746095907445E-05</v>
      </c>
      <c r="GP656">
        <v>-2.677693255255651E-07</v>
      </c>
      <c r="GQ656">
        <v>3</v>
      </c>
      <c r="GR656">
        <v>2052</v>
      </c>
      <c r="GS656">
        <v>2</v>
      </c>
      <c r="GT656">
        <v>18</v>
      </c>
      <c r="GU656">
        <v>98.59999999999999</v>
      </c>
      <c r="GV656">
        <v>98.59999999999999</v>
      </c>
      <c r="GW656">
        <v>1.38062</v>
      </c>
      <c r="GX656">
        <v>2.40112</v>
      </c>
      <c r="GY656">
        <v>1.44775</v>
      </c>
      <c r="GZ656">
        <v>2.31812</v>
      </c>
      <c r="HA656">
        <v>1.55151</v>
      </c>
      <c r="HB656">
        <v>2.41333</v>
      </c>
      <c r="HC656">
        <v>35.6613</v>
      </c>
      <c r="HD656">
        <v>14.027</v>
      </c>
      <c r="HE656">
        <v>18</v>
      </c>
      <c r="HF656">
        <v>612.917</v>
      </c>
      <c r="HG656">
        <v>406.732</v>
      </c>
      <c r="HH656">
        <v>21.1329</v>
      </c>
      <c r="HI656">
        <v>29.0698</v>
      </c>
      <c r="HJ656">
        <v>30.0012</v>
      </c>
      <c r="HK656">
        <v>29.0099</v>
      </c>
      <c r="HL656">
        <v>28.9541</v>
      </c>
      <c r="HM656">
        <v>27.6702</v>
      </c>
      <c r="HN656">
        <v>65.24639999999999</v>
      </c>
      <c r="HO656">
        <v>0</v>
      </c>
      <c r="HP656">
        <v>21.04</v>
      </c>
      <c r="HQ656">
        <v>551.847</v>
      </c>
      <c r="HR656">
        <v>10.235</v>
      </c>
      <c r="HS656">
        <v>99.4308</v>
      </c>
      <c r="HT656">
        <v>100.7</v>
      </c>
    </row>
    <row r="657" spans="1:228">
      <c r="A657">
        <v>641</v>
      </c>
      <c r="B657">
        <v>1728496874.6</v>
      </c>
      <c r="C657">
        <v>5937.099999904633</v>
      </c>
      <c r="D657" t="s">
        <v>1654</v>
      </c>
      <c r="E657" t="s">
        <v>1655</v>
      </c>
      <c r="F657">
        <v>5</v>
      </c>
      <c r="G657" t="s">
        <v>357</v>
      </c>
      <c r="H657" t="s">
        <v>1090</v>
      </c>
      <c r="I657" t="s">
        <v>359</v>
      </c>
      <c r="J657" t="s">
        <v>1569</v>
      </c>
      <c r="K657">
        <v>1728496866.814285</v>
      </c>
      <c r="L657">
        <f>(M657)/1000</f>
        <v>0</v>
      </c>
      <c r="M657">
        <f>IF(BH657, AP657, AJ657)</f>
        <v>0</v>
      </c>
      <c r="N657">
        <f>IF(BH657, AK657, AI657)</f>
        <v>0</v>
      </c>
      <c r="O657">
        <f>BJ657 - IF(AW657&gt;1, N657*BD657*100.0/(AY657), 0)</f>
        <v>0</v>
      </c>
      <c r="P657">
        <f>((V657-L657/2)*O657-N657)/(V657+L657/2)</f>
        <v>0</v>
      </c>
      <c r="Q657">
        <f>P657*(BQ657+BR657)/1000.0</f>
        <v>0</v>
      </c>
      <c r="R657">
        <f>(BJ657 - IF(AW657&gt;1, N657*BD657*100.0/(AY657), 0))*(BQ657+BR657)/1000.0</f>
        <v>0</v>
      </c>
      <c r="S657">
        <f>2.0/((1/U657-1/T657)+SIGN(U657)*SQRT((1/U657-1/T657)*(1/U657-1/T657) + 4*BE657/((BE657+1)*(BE657+1))*(2*1/U657*1/T657-1/T657*1/T657)))</f>
        <v>0</v>
      </c>
      <c r="T657">
        <f>IF(LEFT(BF657,1)&lt;&gt;"0",IF(LEFT(BF657,1)="1",3.0,BG657),$D$5+$E$5*(BX657*BQ657/($K$5*1000))+$F$5*(BX657*BQ657/($K$5*1000))*MAX(MIN(BD657,$J$5),$I$5)*MAX(MIN(BD657,$J$5),$I$5)+$G$5*MAX(MIN(BD657,$J$5),$I$5)*(BX657*BQ657/($K$5*1000))+$H$5*(BX657*BQ657/($K$5*1000))*(BX657*BQ657/($K$5*1000)))</f>
        <v>0</v>
      </c>
      <c r="U657">
        <f>L657*(1000-(1000*0.61365*exp(17.502*Y657/(240.97+Y657))/(BQ657+BR657)+BL657)/2)/(1000*0.61365*exp(17.502*Y657/(240.97+Y657))/(BQ657+BR657)-BL657)</f>
        <v>0</v>
      </c>
      <c r="V657">
        <f>1/((BE657+1)/(S657/1.6)+1/(T657/1.37)) + BE657/((BE657+1)/(S657/1.6) + BE657/(T657/1.37))</f>
        <v>0</v>
      </c>
      <c r="W657">
        <f>(AZ657*BC657)</f>
        <v>0</v>
      </c>
      <c r="X657">
        <f>(BS657+(W657+2*0.95*5.67E-8*(((BS657+$B$7)+273)^4-(BS657+273)^4)-44100*L657)/(1.84*29.3*T657+8*0.95*5.67E-8*(BS657+273)^3))</f>
        <v>0</v>
      </c>
      <c r="Y657">
        <f>($C$7*BT657+$D$7*BU657+$E$7*X657)</f>
        <v>0</v>
      </c>
      <c r="Z657">
        <f>0.61365*exp(17.502*Y657/(240.97+Y657))</f>
        <v>0</v>
      </c>
      <c r="AA657">
        <f>(AB657/AC657*100)</f>
        <v>0</v>
      </c>
      <c r="AB657">
        <f>BL657*(BQ657+BR657)/1000</f>
        <v>0</v>
      </c>
      <c r="AC657">
        <f>0.61365*exp(17.502*BS657/(240.97+BS657))</f>
        <v>0</v>
      </c>
      <c r="AD657">
        <f>(Z657-BL657*(BQ657+BR657)/1000)</f>
        <v>0</v>
      </c>
      <c r="AE657">
        <f>(-L657*44100)</f>
        <v>0</v>
      </c>
      <c r="AF657">
        <f>2*29.3*T657*0.92*(BS657-Y657)</f>
        <v>0</v>
      </c>
      <c r="AG657">
        <f>2*0.95*5.67E-8*(((BS657+$B$7)+273)^4-(Y657+273)^4)</f>
        <v>0</v>
      </c>
      <c r="AH657">
        <f>W657+AG657+AE657+AF657</f>
        <v>0</v>
      </c>
      <c r="AI657">
        <f>BP657*AW657*(BK657-BJ657*(1000-AW657*BM657)/(1000-AW657*BL657))/(100*BD657)</f>
        <v>0</v>
      </c>
      <c r="AJ657">
        <f>1000*BP657*AW657*(BL657-BM657)/(100*BD657*(1000-AW657*BL657))</f>
        <v>0</v>
      </c>
      <c r="AK657">
        <f>(AL657 - AM657 - BQ657*1E3/(8.314*(BS657+273.15)) * AO657/BP657 * AN657) * BP657/(100*BD657) * (1000 - BM657)/1000</f>
        <v>0</v>
      </c>
      <c r="AL657">
        <v>546.7942287107662</v>
      </c>
      <c r="AM657">
        <v>514.4781757575756</v>
      </c>
      <c r="AN657">
        <v>2.470571315816944</v>
      </c>
      <c r="AO657">
        <v>66.77297276244596</v>
      </c>
      <c r="AP657">
        <f>(AR657 - AQ657 + BQ657*1E3/(8.314*(BS657+273.15)) * AT657/BP657 * AS657) * BP657/(100*BD657) * 1000/(1000 - AR657)</f>
        <v>0</v>
      </c>
      <c r="AQ657">
        <v>10.23029312048071</v>
      </c>
      <c r="AR657">
        <v>16.66893636363636</v>
      </c>
      <c r="AS657">
        <v>0.005070679182317232</v>
      </c>
      <c r="AT657">
        <v>79.96077634559281</v>
      </c>
      <c r="AU657">
        <v>0</v>
      </c>
      <c r="AV657">
        <v>0</v>
      </c>
      <c r="AW657">
        <f>IF(AU657*$H$13&gt;=AY657,1.0,(AY657/(AY657-AU657*$H$13)))</f>
        <v>0</v>
      </c>
      <c r="AX657">
        <f>(AW657-1)*100</f>
        <v>0</v>
      </c>
      <c r="AY657">
        <f>MAX(0,($B$13+$C$13*BX657)/(1+$D$13*BX657)*BQ657/(BS657+273)*$E$13)</f>
        <v>0</v>
      </c>
      <c r="AZ657">
        <f>$B$11*BY657+$C$11*BZ657+$F$11*CK657*(1-CN657)</f>
        <v>0</v>
      </c>
      <c r="BA657">
        <f>AZ657*BB657</f>
        <v>0</v>
      </c>
      <c r="BB657">
        <f>($B$11*$D$9+$C$11*$D$9+$F$11*((CX657+CP657)/MAX(CX657+CP657+CY657, 0.1)*$I$9+CY657/MAX(CX657+CP657+CY657, 0.1)*$J$9))/($B$11+$C$11+$F$11)</f>
        <v>0</v>
      </c>
      <c r="BC657">
        <f>($B$11*$K$9+$C$11*$K$9+$F$11*((CX657+CP657)/MAX(CX657+CP657+CY657, 0.1)*$P$9+CY657/MAX(CX657+CP657+CY657, 0.1)*$Q$9))/($B$11+$C$11+$F$11)</f>
        <v>0</v>
      </c>
      <c r="BD657">
        <v>6</v>
      </c>
      <c r="BE657">
        <v>0.5</v>
      </c>
      <c r="BF657" t="s">
        <v>361</v>
      </c>
      <c r="BG657">
        <v>2</v>
      </c>
      <c r="BH657" t="b">
        <v>1</v>
      </c>
      <c r="BI657">
        <v>1728496866.814285</v>
      </c>
      <c r="BJ657">
        <v>488.3451071428572</v>
      </c>
      <c r="BK657">
        <v>527.7627142857143</v>
      </c>
      <c r="BL657">
        <v>16.64745</v>
      </c>
      <c r="BM657">
        <v>10.15821428571429</v>
      </c>
      <c r="BN657">
        <v>494.5434285714286</v>
      </c>
      <c r="BO657">
        <v>16.73762142857143</v>
      </c>
      <c r="BP657">
        <v>600.0078928571429</v>
      </c>
      <c r="BQ657">
        <v>97.54237142857143</v>
      </c>
      <c r="BR657">
        <v>0.09998721428571429</v>
      </c>
      <c r="BS657">
        <v>25.53396785714286</v>
      </c>
      <c r="BT657">
        <v>25.094325</v>
      </c>
      <c r="BU657">
        <v>999.9000000000002</v>
      </c>
      <c r="BV657">
        <v>0</v>
      </c>
      <c r="BW657">
        <v>0</v>
      </c>
      <c r="BX657">
        <v>10002.25535714286</v>
      </c>
      <c r="BY657">
        <v>0</v>
      </c>
      <c r="BZ657">
        <v>571.3823571428571</v>
      </c>
      <c r="CA657">
        <v>-39.41764642857142</v>
      </c>
      <c r="CB657">
        <v>496.6124285714287</v>
      </c>
      <c r="CC657">
        <v>533.1794285714286</v>
      </c>
      <c r="CD657">
        <v>6.489233214285716</v>
      </c>
      <c r="CE657">
        <v>527.7627142857143</v>
      </c>
      <c r="CF657">
        <v>10.15821428571429</v>
      </c>
      <c r="CG657">
        <v>1.623831071428571</v>
      </c>
      <c r="CH657">
        <v>0.9908558571428571</v>
      </c>
      <c r="CI657">
        <v>14.18681785714286</v>
      </c>
      <c r="CJ657">
        <v>6.782426785714286</v>
      </c>
      <c r="CK657">
        <v>1600.0125</v>
      </c>
      <c r="CL657">
        <v>0.6920020714285714</v>
      </c>
      <c r="CM657">
        <v>0.3079979642857143</v>
      </c>
      <c r="CN657">
        <v>0</v>
      </c>
      <c r="CO657">
        <v>2.139782142857142</v>
      </c>
      <c r="CP657">
        <v>0</v>
      </c>
      <c r="CQ657">
        <v>13349.1</v>
      </c>
      <c r="CR657">
        <v>13790.30714285714</v>
      </c>
      <c r="CS657">
        <v>38.062</v>
      </c>
      <c r="CT657">
        <v>39.375</v>
      </c>
      <c r="CU657">
        <v>38.625</v>
      </c>
      <c r="CV657">
        <v>37.76107142857143</v>
      </c>
      <c r="CW657">
        <v>37.38607142857143</v>
      </c>
      <c r="CX657">
        <v>1107.211785714285</v>
      </c>
      <c r="CY657">
        <v>492.8007142857143</v>
      </c>
      <c r="CZ657">
        <v>0</v>
      </c>
      <c r="DA657">
        <v>1728496931.2</v>
      </c>
      <c r="DB657">
        <v>0</v>
      </c>
      <c r="DC657">
        <v>1728490956.5</v>
      </c>
      <c r="DD657" t="s">
        <v>362</v>
      </c>
      <c r="DE657">
        <v>1728490952.5</v>
      </c>
      <c r="DF657">
        <v>1728490956.5</v>
      </c>
      <c r="DG657">
        <v>1</v>
      </c>
      <c r="DH657">
        <v>-0.065</v>
      </c>
      <c r="DI657">
        <v>-0.008</v>
      </c>
      <c r="DJ657">
        <v>-3.246</v>
      </c>
      <c r="DK657">
        <v>-0.091</v>
      </c>
      <c r="DL657">
        <v>52</v>
      </c>
      <c r="DM657">
        <v>15</v>
      </c>
      <c r="DN657">
        <v>0.25</v>
      </c>
      <c r="DO657">
        <v>0.13</v>
      </c>
      <c r="DP657">
        <v>-39.06503658536585</v>
      </c>
      <c r="DQ657">
        <v>-6.257466898954743</v>
      </c>
      <c r="DR657">
        <v>0.6198604786980337</v>
      </c>
      <c r="DS657">
        <v>0</v>
      </c>
      <c r="DT657">
        <v>6.520646097560975</v>
      </c>
      <c r="DU657">
        <v>-0.5951301742160258</v>
      </c>
      <c r="DV657">
        <v>0.05975369019640581</v>
      </c>
      <c r="DW657">
        <v>0</v>
      </c>
      <c r="DX657">
        <v>0</v>
      </c>
      <c r="DY657">
        <v>2</v>
      </c>
      <c r="DZ657" t="s">
        <v>386</v>
      </c>
      <c r="EA657">
        <v>3.22777</v>
      </c>
      <c r="EB657">
        <v>2.7044</v>
      </c>
      <c r="EC657">
        <v>0.117381</v>
      </c>
      <c r="ED657">
        <v>0.123219</v>
      </c>
      <c r="EE657">
        <v>0.085891</v>
      </c>
      <c r="EF657">
        <v>0.0598242</v>
      </c>
      <c r="EG657">
        <v>28862</v>
      </c>
      <c r="EH657">
        <v>27895</v>
      </c>
      <c r="EI657">
        <v>31332</v>
      </c>
      <c r="EJ657">
        <v>30178.5</v>
      </c>
      <c r="EK657">
        <v>38364.5</v>
      </c>
      <c r="EL657">
        <v>37526.2</v>
      </c>
      <c r="EM657">
        <v>43911</v>
      </c>
      <c r="EN657">
        <v>42143.1</v>
      </c>
      <c r="EO657">
        <v>2.11343</v>
      </c>
      <c r="EP657">
        <v>1.78905</v>
      </c>
      <c r="EQ657">
        <v>0.00496209</v>
      </c>
      <c r="ER657">
        <v>0</v>
      </c>
      <c r="ES657">
        <v>25.0148</v>
      </c>
      <c r="ET657">
        <v>999.9</v>
      </c>
      <c r="EU657">
        <v>69</v>
      </c>
      <c r="EV657">
        <v>28.5</v>
      </c>
      <c r="EW657">
        <v>27.6376</v>
      </c>
      <c r="EX657">
        <v>61.31</v>
      </c>
      <c r="EY657">
        <v>24.4271</v>
      </c>
      <c r="EZ657">
        <v>1</v>
      </c>
      <c r="FA657">
        <v>0.169019</v>
      </c>
      <c r="FB657">
        <v>3.39332</v>
      </c>
      <c r="FC657">
        <v>20.1644</v>
      </c>
      <c r="FD657">
        <v>5.21489</v>
      </c>
      <c r="FE657">
        <v>11.998</v>
      </c>
      <c r="FF657">
        <v>4.963</v>
      </c>
      <c r="FG657">
        <v>3.2957</v>
      </c>
      <c r="FH657">
        <v>9999</v>
      </c>
      <c r="FI657">
        <v>9999</v>
      </c>
      <c r="FJ657">
        <v>9999</v>
      </c>
      <c r="FK657">
        <v>149.6</v>
      </c>
      <c r="FL657">
        <v>4.97094</v>
      </c>
      <c r="FM657">
        <v>1.86779</v>
      </c>
      <c r="FN657">
        <v>1.85925</v>
      </c>
      <c r="FO657">
        <v>1.86531</v>
      </c>
      <c r="FP657">
        <v>1.86311</v>
      </c>
      <c r="FQ657">
        <v>1.86448</v>
      </c>
      <c r="FR657">
        <v>1.86004</v>
      </c>
      <c r="FS657">
        <v>1.86417</v>
      </c>
      <c r="FT657">
        <v>0</v>
      </c>
      <c r="FU657">
        <v>0</v>
      </c>
      <c r="FV657">
        <v>0</v>
      </c>
      <c r="FW657">
        <v>0</v>
      </c>
      <c r="FX657" t="s">
        <v>364</v>
      </c>
      <c r="FY657" t="s">
        <v>365</v>
      </c>
      <c r="FZ657" t="s">
        <v>366</v>
      </c>
      <c r="GA657" t="s">
        <v>366</v>
      </c>
      <c r="GB657" t="s">
        <v>366</v>
      </c>
      <c r="GC657" t="s">
        <v>366</v>
      </c>
      <c r="GD657">
        <v>0</v>
      </c>
      <c r="GE657">
        <v>100</v>
      </c>
      <c r="GF657">
        <v>100</v>
      </c>
      <c r="GG657">
        <v>-6.324</v>
      </c>
      <c r="GH657">
        <v>-0.0902</v>
      </c>
      <c r="GI657">
        <v>-2.868309889394353</v>
      </c>
      <c r="GJ657">
        <v>-0.006773961979547998</v>
      </c>
      <c r="GK657">
        <v>-8.296070481250098E-08</v>
      </c>
      <c r="GL657">
        <v>3.322967193956903E-10</v>
      </c>
      <c r="GM657">
        <v>-0.07871069313407227</v>
      </c>
      <c r="GN657">
        <v>-0.00208336341840114</v>
      </c>
      <c r="GO657">
        <v>8.801746095907445E-05</v>
      </c>
      <c r="GP657">
        <v>-2.677693255255651E-07</v>
      </c>
      <c r="GQ657">
        <v>3</v>
      </c>
      <c r="GR657">
        <v>2052</v>
      </c>
      <c r="GS657">
        <v>2</v>
      </c>
      <c r="GT657">
        <v>18</v>
      </c>
      <c r="GU657">
        <v>98.7</v>
      </c>
      <c r="GV657">
        <v>98.59999999999999</v>
      </c>
      <c r="GW657">
        <v>1.40503</v>
      </c>
      <c r="GX657">
        <v>2.40845</v>
      </c>
      <c r="GY657">
        <v>1.44897</v>
      </c>
      <c r="GZ657">
        <v>2.31812</v>
      </c>
      <c r="HA657">
        <v>1.55151</v>
      </c>
      <c r="HB657">
        <v>2.2937</v>
      </c>
      <c r="HC657">
        <v>35.6613</v>
      </c>
      <c r="HD657">
        <v>14.0095</v>
      </c>
      <c r="HE657">
        <v>18</v>
      </c>
      <c r="HF657">
        <v>612.7089999999999</v>
      </c>
      <c r="HG657">
        <v>406.694</v>
      </c>
      <c r="HH657">
        <v>21.0376</v>
      </c>
      <c r="HI657">
        <v>29.0797</v>
      </c>
      <c r="HJ657">
        <v>30.0012</v>
      </c>
      <c r="HK657">
        <v>29.0198</v>
      </c>
      <c r="HL657">
        <v>28.9633</v>
      </c>
      <c r="HM657">
        <v>28.1507</v>
      </c>
      <c r="HN657">
        <v>65.24639999999999</v>
      </c>
      <c r="HO657">
        <v>0</v>
      </c>
      <c r="HP657">
        <v>20.9401</v>
      </c>
      <c r="HQ657">
        <v>561.865</v>
      </c>
      <c r="HR657">
        <v>10.2424</v>
      </c>
      <c r="HS657">
        <v>99.43089999999999</v>
      </c>
      <c r="HT657">
        <v>100.699</v>
      </c>
    </row>
    <row r="658" spans="1:228">
      <c r="A658">
        <v>642</v>
      </c>
      <c r="B658">
        <v>1728496879.6</v>
      </c>
      <c r="C658">
        <v>5942.099999904633</v>
      </c>
      <c r="D658" t="s">
        <v>1656</v>
      </c>
      <c r="E658" t="s">
        <v>1657</v>
      </c>
      <c r="F658">
        <v>5</v>
      </c>
      <c r="G658" t="s">
        <v>357</v>
      </c>
      <c r="H658" t="s">
        <v>1090</v>
      </c>
      <c r="I658" t="s">
        <v>359</v>
      </c>
      <c r="J658" t="s">
        <v>1569</v>
      </c>
      <c r="K658">
        <v>1728496872.1</v>
      </c>
      <c r="L658">
        <f>(M658)/1000</f>
        <v>0</v>
      </c>
      <c r="M658">
        <f>IF(BH658, AP658, AJ658)</f>
        <v>0</v>
      </c>
      <c r="N658">
        <f>IF(BH658, AK658, AI658)</f>
        <v>0</v>
      </c>
      <c r="O658">
        <f>BJ658 - IF(AW658&gt;1, N658*BD658*100.0/(AY658), 0)</f>
        <v>0</v>
      </c>
      <c r="P658">
        <f>((V658-L658/2)*O658-N658)/(V658+L658/2)</f>
        <v>0</v>
      </c>
      <c r="Q658">
        <f>P658*(BQ658+BR658)/1000.0</f>
        <v>0</v>
      </c>
      <c r="R658">
        <f>(BJ658 - IF(AW658&gt;1, N658*BD658*100.0/(AY658), 0))*(BQ658+BR658)/1000.0</f>
        <v>0</v>
      </c>
      <c r="S658">
        <f>2.0/((1/U658-1/T658)+SIGN(U658)*SQRT((1/U658-1/T658)*(1/U658-1/T658) + 4*BE658/((BE658+1)*(BE658+1))*(2*1/U658*1/T658-1/T658*1/T658)))</f>
        <v>0</v>
      </c>
      <c r="T658">
        <f>IF(LEFT(BF658,1)&lt;&gt;"0",IF(LEFT(BF658,1)="1",3.0,BG658),$D$5+$E$5*(BX658*BQ658/($K$5*1000))+$F$5*(BX658*BQ658/($K$5*1000))*MAX(MIN(BD658,$J$5),$I$5)*MAX(MIN(BD658,$J$5),$I$5)+$G$5*MAX(MIN(BD658,$J$5),$I$5)*(BX658*BQ658/($K$5*1000))+$H$5*(BX658*BQ658/($K$5*1000))*(BX658*BQ658/($K$5*1000)))</f>
        <v>0</v>
      </c>
      <c r="U658">
        <f>L658*(1000-(1000*0.61365*exp(17.502*Y658/(240.97+Y658))/(BQ658+BR658)+BL658)/2)/(1000*0.61365*exp(17.502*Y658/(240.97+Y658))/(BQ658+BR658)-BL658)</f>
        <v>0</v>
      </c>
      <c r="V658">
        <f>1/((BE658+1)/(S658/1.6)+1/(T658/1.37)) + BE658/((BE658+1)/(S658/1.6) + BE658/(T658/1.37))</f>
        <v>0</v>
      </c>
      <c r="W658">
        <f>(AZ658*BC658)</f>
        <v>0</v>
      </c>
      <c r="X658">
        <f>(BS658+(W658+2*0.95*5.67E-8*(((BS658+$B$7)+273)^4-(BS658+273)^4)-44100*L658)/(1.84*29.3*T658+8*0.95*5.67E-8*(BS658+273)^3))</f>
        <v>0</v>
      </c>
      <c r="Y658">
        <f>($C$7*BT658+$D$7*BU658+$E$7*X658)</f>
        <v>0</v>
      </c>
      <c r="Z658">
        <f>0.61365*exp(17.502*Y658/(240.97+Y658))</f>
        <v>0</v>
      </c>
      <c r="AA658">
        <f>(AB658/AC658*100)</f>
        <v>0</v>
      </c>
      <c r="AB658">
        <f>BL658*(BQ658+BR658)/1000</f>
        <v>0</v>
      </c>
      <c r="AC658">
        <f>0.61365*exp(17.502*BS658/(240.97+BS658))</f>
        <v>0</v>
      </c>
      <c r="AD658">
        <f>(Z658-BL658*(BQ658+BR658)/1000)</f>
        <v>0</v>
      </c>
      <c r="AE658">
        <f>(-L658*44100)</f>
        <v>0</v>
      </c>
      <c r="AF658">
        <f>2*29.3*T658*0.92*(BS658-Y658)</f>
        <v>0</v>
      </c>
      <c r="AG658">
        <f>2*0.95*5.67E-8*(((BS658+$B$7)+273)^4-(Y658+273)^4)</f>
        <v>0</v>
      </c>
      <c r="AH658">
        <f>W658+AG658+AE658+AF658</f>
        <v>0</v>
      </c>
      <c r="AI658">
        <f>BP658*AW658*(BK658-BJ658*(1000-AW658*BM658)/(1000-AW658*BL658))/(100*BD658)</f>
        <v>0</v>
      </c>
      <c r="AJ658">
        <f>1000*BP658*AW658*(BL658-BM658)/(100*BD658*(1000-AW658*BL658))</f>
        <v>0</v>
      </c>
      <c r="AK658">
        <f>(AL658 - AM658 - BQ658*1E3/(8.314*(BS658+273.15)) * AO658/BP658 * AN658) * BP658/(100*BD658) * (1000 - BM658)/1000</f>
        <v>0</v>
      </c>
      <c r="AL658">
        <v>559.7073846942301</v>
      </c>
      <c r="AM658">
        <v>526.8319515151514</v>
      </c>
      <c r="AN658">
        <v>2.457554334841811</v>
      </c>
      <c r="AO658">
        <v>66.77297276244596</v>
      </c>
      <c r="AP658">
        <f>(AR658 - AQ658 + BQ658*1E3/(8.314*(BS658+273.15)) * AT658/BP658 * AS658) * BP658/(100*BD658) * 1000/(1000 - AR658)</f>
        <v>0</v>
      </c>
      <c r="AQ658">
        <v>10.24736661358295</v>
      </c>
      <c r="AR658">
        <v>16.67801999999999</v>
      </c>
      <c r="AS658">
        <v>0.0008998356655476526</v>
      </c>
      <c r="AT658">
        <v>79.96077634559281</v>
      </c>
      <c r="AU658">
        <v>0</v>
      </c>
      <c r="AV658">
        <v>0</v>
      </c>
      <c r="AW658">
        <f>IF(AU658*$H$13&gt;=AY658,1.0,(AY658/(AY658-AU658*$H$13)))</f>
        <v>0</v>
      </c>
      <c r="AX658">
        <f>(AW658-1)*100</f>
        <v>0</v>
      </c>
      <c r="AY658">
        <f>MAX(0,($B$13+$C$13*BX658)/(1+$D$13*BX658)*BQ658/(BS658+273)*$E$13)</f>
        <v>0</v>
      </c>
      <c r="AZ658">
        <f>$B$11*BY658+$C$11*BZ658+$F$11*CK658*(1-CN658)</f>
        <v>0</v>
      </c>
      <c r="BA658">
        <f>AZ658*BB658</f>
        <v>0</v>
      </c>
      <c r="BB658">
        <f>($B$11*$D$9+$C$11*$D$9+$F$11*((CX658+CP658)/MAX(CX658+CP658+CY658, 0.1)*$I$9+CY658/MAX(CX658+CP658+CY658, 0.1)*$J$9))/($B$11+$C$11+$F$11)</f>
        <v>0</v>
      </c>
      <c r="BC658">
        <f>($B$11*$K$9+$C$11*$K$9+$F$11*((CX658+CP658)/MAX(CX658+CP658+CY658, 0.1)*$P$9+CY658/MAX(CX658+CP658+CY658, 0.1)*$Q$9))/($B$11+$C$11+$F$11)</f>
        <v>0</v>
      </c>
      <c r="BD658">
        <v>6</v>
      </c>
      <c r="BE658">
        <v>0.5</v>
      </c>
      <c r="BF658" t="s">
        <v>361</v>
      </c>
      <c r="BG658">
        <v>2</v>
      </c>
      <c r="BH658" t="b">
        <v>1</v>
      </c>
      <c r="BI658">
        <v>1728496872.1</v>
      </c>
      <c r="BJ658">
        <v>501.0953703703703</v>
      </c>
      <c r="BK658">
        <v>541.0441481481482</v>
      </c>
      <c r="BL658">
        <v>16.65935925925926</v>
      </c>
      <c r="BM658">
        <v>10.20728888888889</v>
      </c>
      <c r="BN658">
        <v>507.3785555555555</v>
      </c>
      <c r="BO658">
        <v>16.74953333333333</v>
      </c>
      <c r="BP658">
        <v>600.0108888888889</v>
      </c>
      <c r="BQ658">
        <v>97.54167037037034</v>
      </c>
      <c r="BR658">
        <v>0.100045362962963</v>
      </c>
      <c r="BS658">
        <v>25.52974444444444</v>
      </c>
      <c r="BT658">
        <v>25.09717407407408</v>
      </c>
      <c r="BU658">
        <v>999.9000000000001</v>
      </c>
      <c r="BV658">
        <v>0</v>
      </c>
      <c r="BW658">
        <v>0</v>
      </c>
      <c r="BX658">
        <v>9994.193333333335</v>
      </c>
      <c r="BY658">
        <v>0</v>
      </c>
      <c r="BZ658">
        <v>609.8799259259259</v>
      </c>
      <c r="CA658">
        <v>-39.9488037037037</v>
      </c>
      <c r="CB658">
        <v>509.5847407407408</v>
      </c>
      <c r="CC658">
        <v>546.6241111111111</v>
      </c>
      <c r="CD658">
        <v>6.452077037037037</v>
      </c>
      <c r="CE658">
        <v>541.0441481481482</v>
      </c>
      <c r="CF658">
        <v>10.20728888888889</v>
      </c>
      <c r="CG658">
        <v>1.624981481481481</v>
      </c>
      <c r="CH658">
        <v>0.9956355185185186</v>
      </c>
      <c r="CI658">
        <v>14.19775185185185</v>
      </c>
      <c r="CJ658">
        <v>6.852525555555557</v>
      </c>
      <c r="CK658">
        <v>1600.016666666667</v>
      </c>
      <c r="CL658">
        <v>0.692001962962963</v>
      </c>
      <c r="CM658">
        <v>0.3079980740740741</v>
      </c>
      <c r="CN658">
        <v>0</v>
      </c>
      <c r="CO658">
        <v>2.133218518518519</v>
      </c>
      <c r="CP658">
        <v>0</v>
      </c>
      <c r="CQ658">
        <v>13362.26296296296</v>
      </c>
      <c r="CR658">
        <v>13790.34074074074</v>
      </c>
      <c r="CS658">
        <v>38.062</v>
      </c>
      <c r="CT658">
        <v>39.37729629629629</v>
      </c>
      <c r="CU658">
        <v>38.64107407407408</v>
      </c>
      <c r="CV658">
        <v>37.76837037037037</v>
      </c>
      <c r="CW658">
        <v>37.40255555555556</v>
      </c>
      <c r="CX658">
        <v>1107.214814814815</v>
      </c>
      <c r="CY658">
        <v>492.8018518518519</v>
      </c>
      <c r="CZ658">
        <v>0</v>
      </c>
      <c r="DA658">
        <v>1728496936.6</v>
      </c>
      <c r="DB658">
        <v>0</v>
      </c>
      <c r="DC658">
        <v>1728490956.5</v>
      </c>
      <c r="DD658" t="s">
        <v>362</v>
      </c>
      <c r="DE658">
        <v>1728490952.5</v>
      </c>
      <c r="DF658">
        <v>1728490956.5</v>
      </c>
      <c r="DG658">
        <v>1</v>
      </c>
      <c r="DH658">
        <v>-0.065</v>
      </c>
      <c r="DI658">
        <v>-0.008</v>
      </c>
      <c r="DJ658">
        <v>-3.246</v>
      </c>
      <c r="DK658">
        <v>-0.091</v>
      </c>
      <c r="DL658">
        <v>52</v>
      </c>
      <c r="DM658">
        <v>15</v>
      </c>
      <c r="DN658">
        <v>0.25</v>
      </c>
      <c r="DO658">
        <v>0.13</v>
      </c>
      <c r="DP658">
        <v>-39.60452682926829</v>
      </c>
      <c r="DQ658">
        <v>-6.136538675958162</v>
      </c>
      <c r="DR658">
        <v>0.6076054440355628</v>
      </c>
      <c r="DS658">
        <v>0</v>
      </c>
      <c r="DT658">
        <v>6.479204634146342</v>
      </c>
      <c r="DU658">
        <v>-0.4814057142857059</v>
      </c>
      <c r="DV658">
        <v>0.0500449485327604</v>
      </c>
      <c r="DW658">
        <v>0</v>
      </c>
      <c r="DX658">
        <v>0</v>
      </c>
      <c r="DY658">
        <v>2</v>
      </c>
      <c r="DZ658" t="s">
        <v>386</v>
      </c>
      <c r="EA658">
        <v>3.22774</v>
      </c>
      <c r="EB658">
        <v>2.70434</v>
      </c>
      <c r="EC658">
        <v>0.119393</v>
      </c>
      <c r="ED658">
        <v>0.125212</v>
      </c>
      <c r="EE658">
        <v>0.0859177</v>
      </c>
      <c r="EF658">
        <v>0.0598602</v>
      </c>
      <c r="EG658">
        <v>28795.2</v>
      </c>
      <c r="EH658">
        <v>27831.2</v>
      </c>
      <c r="EI658">
        <v>31331</v>
      </c>
      <c r="EJ658">
        <v>30178.1</v>
      </c>
      <c r="EK658">
        <v>38362.2</v>
      </c>
      <c r="EL658">
        <v>37524.2</v>
      </c>
      <c r="EM658">
        <v>43909.5</v>
      </c>
      <c r="EN658">
        <v>42142.5</v>
      </c>
      <c r="EO658">
        <v>2.1135</v>
      </c>
      <c r="EP658">
        <v>1.78837</v>
      </c>
      <c r="EQ658">
        <v>0.00497699</v>
      </c>
      <c r="ER658">
        <v>0</v>
      </c>
      <c r="ES658">
        <v>25.0172</v>
      </c>
      <c r="ET658">
        <v>999.9</v>
      </c>
      <c r="EU658">
        <v>69</v>
      </c>
      <c r="EV658">
        <v>28.5</v>
      </c>
      <c r="EW658">
        <v>27.6383</v>
      </c>
      <c r="EX658">
        <v>61.41</v>
      </c>
      <c r="EY658">
        <v>24.5232</v>
      </c>
      <c r="EZ658">
        <v>1</v>
      </c>
      <c r="FA658">
        <v>0.170252</v>
      </c>
      <c r="FB658">
        <v>3.49156</v>
      </c>
      <c r="FC658">
        <v>20.1623</v>
      </c>
      <c r="FD658">
        <v>5.21549</v>
      </c>
      <c r="FE658">
        <v>11.998</v>
      </c>
      <c r="FF658">
        <v>4.9632</v>
      </c>
      <c r="FG658">
        <v>3.2956</v>
      </c>
      <c r="FH658">
        <v>9999</v>
      </c>
      <c r="FI658">
        <v>9999</v>
      </c>
      <c r="FJ658">
        <v>9999</v>
      </c>
      <c r="FK658">
        <v>149.6</v>
      </c>
      <c r="FL658">
        <v>4.97095</v>
      </c>
      <c r="FM658">
        <v>1.8678</v>
      </c>
      <c r="FN658">
        <v>1.85924</v>
      </c>
      <c r="FO658">
        <v>1.86529</v>
      </c>
      <c r="FP658">
        <v>1.86312</v>
      </c>
      <c r="FQ658">
        <v>1.86449</v>
      </c>
      <c r="FR658">
        <v>1.86005</v>
      </c>
      <c r="FS658">
        <v>1.86417</v>
      </c>
      <c r="FT658">
        <v>0</v>
      </c>
      <c r="FU658">
        <v>0</v>
      </c>
      <c r="FV658">
        <v>0</v>
      </c>
      <c r="FW658">
        <v>0</v>
      </c>
      <c r="FX658" t="s">
        <v>364</v>
      </c>
      <c r="FY658" t="s">
        <v>365</v>
      </c>
      <c r="FZ658" t="s">
        <v>366</v>
      </c>
      <c r="GA658" t="s">
        <v>366</v>
      </c>
      <c r="GB658" t="s">
        <v>366</v>
      </c>
      <c r="GC658" t="s">
        <v>366</v>
      </c>
      <c r="GD658">
        <v>0</v>
      </c>
      <c r="GE658">
        <v>100</v>
      </c>
      <c r="GF658">
        <v>100</v>
      </c>
      <c r="GG658">
        <v>-6.404</v>
      </c>
      <c r="GH658">
        <v>-0.0902</v>
      </c>
      <c r="GI658">
        <v>-2.868309889394353</v>
      </c>
      <c r="GJ658">
        <v>-0.006773961979547998</v>
      </c>
      <c r="GK658">
        <v>-8.296070481250098E-08</v>
      </c>
      <c r="GL658">
        <v>3.322967193956903E-10</v>
      </c>
      <c r="GM658">
        <v>-0.07871069313407227</v>
      </c>
      <c r="GN658">
        <v>-0.00208336341840114</v>
      </c>
      <c r="GO658">
        <v>8.801746095907445E-05</v>
      </c>
      <c r="GP658">
        <v>-2.677693255255651E-07</v>
      </c>
      <c r="GQ658">
        <v>3</v>
      </c>
      <c r="GR658">
        <v>2052</v>
      </c>
      <c r="GS658">
        <v>2</v>
      </c>
      <c r="GT658">
        <v>18</v>
      </c>
      <c r="GU658">
        <v>98.8</v>
      </c>
      <c r="GV658">
        <v>98.7</v>
      </c>
      <c r="GW658">
        <v>1.43188</v>
      </c>
      <c r="GX658">
        <v>2.39746</v>
      </c>
      <c r="GY658">
        <v>1.44775</v>
      </c>
      <c r="GZ658">
        <v>2.31812</v>
      </c>
      <c r="HA658">
        <v>1.55151</v>
      </c>
      <c r="HB658">
        <v>2.39746</v>
      </c>
      <c r="HC658">
        <v>35.6845</v>
      </c>
      <c r="HD658">
        <v>14.0182</v>
      </c>
      <c r="HE658">
        <v>18</v>
      </c>
      <c r="HF658">
        <v>612.857</v>
      </c>
      <c r="HG658">
        <v>406.372</v>
      </c>
      <c r="HH658">
        <v>20.9381</v>
      </c>
      <c r="HI658">
        <v>29.0891</v>
      </c>
      <c r="HJ658">
        <v>30.0013</v>
      </c>
      <c r="HK658">
        <v>29.029</v>
      </c>
      <c r="HL658">
        <v>28.9725</v>
      </c>
      <c r="HM658">
        <v>28.6906</v>
      </c>
      <c r="HN658">
        <v>65.24639999999999</v>
      </c>
      <c r="HO658">
        <v>0</v>
      </c>
      <c r="HP658">
        <v>20.8422</v>
      </c>
      <c r="HQ658">
        <v>576.893</v>
      </c>
      <c r="HR658">
        <v>10.2539</v>
      </c>
      <c r="HS658">
        <v>99.4277</v>
      </c>
      <c r="HT658">
        <v>100.698</v>
      </c>
    </row>
    <row r="659" spans="1:228">
      <c r="A659">
        <v>643</v>
      </c>
      <c r="B659">
        <v>1728496884.6</v>
      </c>
      <c r="C659">
        <v>5947.099999904633</v>
      </c>
      <c r="D659" t="s">
        <v>1658</v>
      </c>
      <c r="E659" t="s">
        <v>1659</v>
      </c>
      <c r="F659">
        <v>5</v>
      </c>
      <c r="G659" t="s">
        <v>357</v>
      </c>
      <c r="H659" t="s">
        <v>1090</v>
      </c>
      <c r="I659" t="s">
        <v>359</v>
      </c>
      <c r="J659" t="s">
        <v>1569</v>
      </c>
      <c r="K659">
        <v>1728496876.814285</v>
      </c>
      <c r="L659">
        <f>(M659)/1000</f>
        <v>0</v>
      </c>
      <c r="M659">
        <f>IF(BH659, AP659, AJ659)</f>
        <v>0</v>
      </c>
      <c r="N659">
        <f>IF(BH659, AK659, AI659)</f>
        <v>0</v>
      </c>
      <c r="O659">
        <f>BJ659 - IF(AW659&gt;1, N659*BD659*100.0/(AY659), 0)</f>
        <v>0</v>
      </c>
      <c r="P659">
        <f>((V659-L659/2)*O659-N659)/(V659+L659/2)</f>
        <v>0</v>
      </c>
      <c r="Q659">
        <f>P659*(BQ659+BR659)/1000.0</f>
        <v>0</v>
      </c>
      <c r="R659">
        <f>(BJ659 - IF(AW659&gt;1, N659*BD659*100.0/(AY659), 0))*(BQ659+BR659)/1000.0</f>
        <v>0</v>
      </c>
      <c r="S659">
        <f>2.0/((1/U659-1/T659)+SIGN(U659)*SQRT((1/U659-1/T659)*(1/U659-1/T659) + 4*BE659/((BE659+1)*(BE659+1))*(2*1/U659*1/T659-1/T659*1/T659)))</f>
        <v>0</v>
      </c>
      <c r="T659">
        <f>IF(LEFT(BF659,1)&lt;&gt;"0",IF(LEFT(BF659,1)="1",3.0,BG659),$D$5+$E$5*(BX659*BQ659/($K$5*1000))+$F$5*(BX659*BQ659/($K$5*1000))*MAX(MIN(BD659,$J$5),$I$5)*MAX(MIN(BD659,$J$5),$I$5)+$G$5*MAX(MIN(BD659,$J$5),$I$5)*(BX659*BQ659/($K$5*1000))+$H$5*(BX659*BQ659/($K$5*1000))*(BX659*BQ659/($K$5*1000)))</f>
        <v>0</v>
      </c>
      <c r="U659">
        <f>L659*(1000-(1000*0.61365*exp(17.502*Y659/(240.97+Y659))/(BQ659+BR659)+BL659)/2)/(1000*0.61365*exp(17.502*Y659/(240.97+Y659))/(BQ659+BR659)-BL659)</f>
        <v>0</v>
      </c>
      <c r="V659">
        <f>1/((BE659+1)/(S659/1.6)+1/(T659/1.37)) + BE659/((BE659+1)/(S659/1.6) + BE659/(T659/1.37))</f>
        <v>0</v>
      </c>
      <c r="W659">
        <f>(AZ659*BC659)</f>
        <v>0</v>
      </c>
      <c r="X659">
        <f>(BS659+(W659+2*0.95*5.67E-8*(((BS659+$B$7)+273)^4-(BS659+273)^4)-44100*L659)/(1.84*29.3*T659+8*0.95*5.67E-8*(BS659+273)^3))</f>
        <v>0</v>
      </c>
      <c r="Y659">
        <f>($C$7*BT659+$D$7*BU659+$E$7*X659)</f>
        <v>0</v>
      </c>
      <c r="Z659">
        <f>0.61365*exp(17.502*Y659/(240.97+Y659))</f>
        <v>0</v>
      </c>
      <c r="AA659">
        <f>(AB659/AC659*100)</f>
        <v>0</v>
      </c>
      <c r="AB659">
        <f>BL659*(BQ659+BR659)/1000</f>
        <v>0</v>
      </c>
      <c r="AC659">
        <f>0.61365*exp(17.502*BS659/(240.97+BS659))</f>
        <v>0</v>
      </c>
      <c r="AD659">
        <f>(Z659-BL659*(BQ659+BR659)/1000)</f>
        <v>0</v>
      </c>
      <c r="AE659">
        <f>(-L659*44100)</f>
        <v>0</v>
      </c>
      <c r="AF659">
        <f>2*29.3*T659*0.92*(BS659-Y659)</f>
        <v>0</v>
      </c>
      <c r="AG659">
        <f>2*0.95*5.67E-8*(((BS659+$B$7)+273)^4-(Y659+273)^4)</f>
        <v>0</v>
      </c>
      <c r="AH659">
        <f>W659+AG659+AE659+AF659</f>
        <v>0</v>
      </c>
      <c r="AI659">
        <f>BP659*AW659*(BK659-BJ659*(1000-AW659*BM659)/(1000-AW659*BL659))/(100*BD659)</f>
        <v>0</v>
      </c>
      <c r="AJ659">
        <f>1000*BP659*AW659*(BL659-BM659)/(100*BD659*(1000-AW659*BL659))</f>
        <v>0</v>
      </c>
      <c r="AK659">
        <f>(AL659 - AM659 - BQ659*1E3/(8.314*(BS659+273.15)) * AO659/BP659 * AN659) * BP659/(100*BD659) * (1000 - BM659)/1000</f>
        <v>0</v>
      </c>
      <c r="AL659">
        <v>572.2999280057732</v>
      </c>
      <c r="AM659">
        <v>539.1656060606059</v>
      </c>
      <c r="AN659">
        <v>2.470362520199639</v>
      </c>
      <c r="AO659">
        <v>66.77297276244596</v>
      </c>
      <c r="AP659">
        <f>(AR659 - AQ659 + BQ659*1E3/(8.314*(BS659+273.15)) * AT659/BP659 * AS659) * BP659/(100*BD659) * 1000/(1000 - AR659)</f>
        <v>0</v>
      </c>
      <c r="AQ659">
        <v>10.24931052426635</v>
      </c>
      <c r="AR659">
        <v>16.6668496969697</v>
      </c>
      <c r="AS659">
        <v>-0.0005500521862785392</v>
      </c>
      <c r="AT659">
        <v>79.96077634559281</v>
      </c>
      <c r="AU659">
        <v>0</v>
      </c>
      <c r="AV659">
        <v>0</v>
      </c>
      <c r="AW659">
        <f>IF(AU659*$H$13&gt;=AY659,1.0,(AY659/(AY659-AU659*$H$13)))</f>
        <v>0</v>
      </c>
      <c r="AX659">
        <f>(AW659-1)*100</f>
        <v>0</v>
      </c>
      <c r="AY659">
        <f>MAX(0,($B$13+$C$13*BX659)/(1+$D$13*BX659)*BQ659/(BS659+273)*$E$13)</f>
        <v>0</v>
      </c>
      <c r="AZ659">
        <f>$B$11*BY659+$C$11*BZ659+$F$11*CK659*(1-CN659)</f>
        <v>0</v>
      </c>
      <c r="BA659">
        <f>AZ659*BB659</f>
        <v>0</v>
      </c>
      <c r="BB659">
        <f>($B$11*$D$9+$C$11*$D$9+$F$11*((CX659+CP659)/MAX(CX659+CP659+CY659, 0.1)*$I$9+CY659/MAX(CX659+CP659+CY659, 0.1)*$J$9))/($B$11+$C$11+$F$11)</f>
        <v>0</v>
      </c>
      <c r="BC659">
        <f>($B$11*$K$9+$C$11*$K$9+$F$11*((CX659+CP659)/MAX(CX659+CP659+CY659, 0.1)*$P$9+CY659/MAX(CX659+CP659+CY659, 0.1)*$Q$9))/($B$11+$C$11+$F$11)</f>
        <v>0</v>
      </c>
      <c r="BD659">
        <v>6</v>
      </c>
      <c r="BE659">
        <v>0.5</v>
      </c>
      <c r="BF659" t="s">
        <v>361</v>
      </c>
      <c r="BG659">
        <v>2</v>
      </c>
      <c r="BH659" t="b">
        <v>1</v>
      </c>
      <c r="BI659">
        <v>1728496876.814285</v>
      </c>
      <c r="BJ659">
        <v>512.5015</v>
      </c>
      <c r="BK659">
        <v>552.8976071428572</v>
      </c>
      <c r="BL659">
        <v>16.66817142857143</v>
      </c>
      <c r="BM659">
        <v>10.24126071428572</v>
      </c>
      <c r="BN659">
        <v>518.8603571428572</v>
      </c>
      <c r="BO659">
        <v>16.75832857142857</v>
      </c>
      <c r="BP659">
        <v>600.01475</v>
      </c>
      <c r="BQ659">
        <v>97.54133571428572</v>
      </c>
      <c r="BR659">
        <v>0.09994787857142858</v>
      </c>
      <c r="BS659">
        <v>25.52471428571428</v>
      </c>
      <c r="BT659">
        <v>25.100725</v>
      </c>
      <c r="BU659">
        <v>999.9000000000002</v>
      </c>
      <c r="BV659">
        <v>0</v>
      </c>
      <c r="BW659">
        <v>0</v>
      </c>
      <c r="BX659">
        <v>10000.51785714286</v>
      </c>
      <c r="BY659">
        <v>0</v>
      </c>
      <c r="BZ659">
        <v>648.0621428571429</v>
      </c>
      <c r="CA659">
        <v>-40.39608928571429</v>
      </c>
      <c r="CB659">
        <v>521.18875</v>
      </c>
      <c r="CC659">
        <v>558.6185714285714</v>
      </c>
      <c r="CD659">
        <v>6.426914999999999</v>
      </c>
      <c r="CE659">
        <v>552.8976071428572</v>
      </c>
      <c r="CF659">
        <v>10.24126071428572</v>
      </c>
      <c r="CG659">
        <v>1.625834642857143</v>
      </c>
      <c r="CH659">
        <v>0.9989453928571429</v>
      </c>
      <c r="CI659">
        <v>14.20586071428572</v>
      </c>
      <c r="CJ659">
        <v>6.900994285714286</v>
      </c>
      <c r="CK659">
        <v>1600.034285714286</v>
      </c>
      <c r="CL659">
        <v>0.6920036071428571</v>
      </c>
      <c r="CM659">
        <v>0.3079963928571429</v>
      </c>
      <c r="CN659">
        <v>0</v>
      </c>
      <c r="CO659">
        <v>2.103821428571429</v>
      </c>
      <c r="CP659">
        <v>0</v>
      </c>
      <c r="CQ659">
        <v>13379.57142857143</v>
      </c>
      <c r="CR659">
        <v>13790.50357142858</v>
      </c>
      <c r="CS659">
        <v>38.0665</v>
      </c>
      <c r="CT659">
        <v>39.39271428571428</v>
      </c>
      <c r="CU659">
        <v>38.66042857142856</v>
      </c>
      <c r="CV659">
        <v>37.77435714285714</v>
      </c>
      <c r="CW659">
        <v>37.42149999999999</v>
      </c>
      <c r="CX659">
        <v>1107.23</v>
      </c>
      <c r="CY659">
        <v>492.8042857142858</v>
      </c>
      <c r="CZ659">
        <v>0</v>
      </c>
      <c r="DA659">
        <v>1728496941.4</v>
      </c>
      <c r="DB659">
        <v>0</v>
      </c>
      <c r="DC659">
        <v>1728490956.5</v>
      </c>
      <c r="DD659" t="s">
        <v>362</v>
      </c>
      <c r="DE659">
        <v>1728490952.5</v>
      </c>
      <c r="DF659">
        <v>1728490956.5</v>
      </c>
      <c r="DG659">
        <v>1</v>
      </c>
      <c r="DH659">
        <v>-0.065</v>
      </c>
      <c r="DI659">
        <v>-0.008</v>
      </c>
      <c r="DJ659">
        <v>-3.246</v>
      </c>
      <c r="DK659">
        <v>-0.091</v>
      </c>
      <c r="DL659">
        <v>52</v>
      </c>
      <c r="DM659">
        <v>15</v>
      </c>
      <c r="DN659">
        <v>0.25</v>
      </c>
      <c r="DO659">
        <v>0.13</v>
      </c>
      <c r="DP659">
        <v>-40.1549275</v>
      </c>
      <c r="DQ659">
        <v>-5.820712570356357</v>
      </c>
      <c r="DR659">
        <v>0.5642579374663235</v>
      </c>
      <c r="DS659">
        <v>0</v>
      </c>
      <c r="DT659">
        <v>6.44547775</v>
      </c>
      <c r="DU659">
        <v>-0.2979384990619359</v>
      </c>
      <c r="DV659">
        <v>0.03497636777078917</v>
      </c>
      <c r="DW659">
        <v>0</v>
      </c>
      <c r="DX659">
        <v>0</v>
      </c>
      <c r="DY659">
        <v>2</v>
      </c>
      <c r="DZ659" t="s">
        <v>386</v>
      </c>
      <c r="EA659">
        <v>3.22776</v>
      </c>
      <c r="EB659">
        <v>2.70431</v>
      </c>
      <c r="EC659">
        <v>0.121384</v>
      </c>
      <c r="ED659">
        <v>0.127269</v>
      </c>
      <c r="EE659">
        <v>0.0858747</v>
      </c>
      <c r="EF659">
        <v>0.0598808</v>
      </c>
      <c r="EG659">
        <v>28729.5</v>
      </c>
      <c r="EH659">
        <v>27765.9</v>
      </c>
      <c r="EI659">
        <v>31330.4</v>
      </c>
      <c r="EJ659">
        <v>30178.4</v>
      </c>
      <c r="EK659">
        <v>38363.2</v>
      </c>
      <c r="EL659">
        <v>37522.7</v>
      </c>
      <c r="EM659">
        <v>43908.6</v>
      </c>
      <c r="EN659">
        <v>42141.5</v>
      </c>
      <c r="EO659">
        <v>2.11352</v>
      </c>
      <c r="EP659">
        <v>1.78825</v>
      </c>
      <c r="EQ659">
        <v>0.00576675</v>
      </c>
      <c r="ER659">
        <v>0</v>
      </c>
      <c r="ES659">
        <v>25.0193</v>
      </c>
      <c r="ET659">
        <v>999.9</v>
      </c>
      <c r="EU659">
        <v>69</v>
      </c>
      <c r="EV659">
        <v>28.5</v>
      </c>
      <c r="EW659">
        <v>27.634</v>
      </c>
      <c r="EX659">
        <v>61.09</v>
      </c>
      <c r="EY659">
        <v>24.5232</v>
      </c>
      <c r="EZ659">
        <v>1</v>
      </c>
      <c r="FA659">
        <v>0.171362</v>
      </c>
      <c r="FB659">
        <v>3.57012</v>
      </c>
      <c r="FC659">
        <v>20.1607</v>
      </c>
      <c r="FD659">
        <v>5.21504</v>
      </c>
      <c r="FE659">
        <v>11.998</v>
      </c>
      <c r="FF659">
        <v>4.963</v>
      </c>
      <c r="FG659">
        <v>3.29555</v>
      </c>
      <c r="FH659">
        <v>9999</v>
      </c>
      <c r="FI659">
        <v>9999</v>
      </c>
      <c r="FJ659">
        <v>9999</v>
      </c>
      <c r="FK659">
        <v>149.6</v>
      </c>
      <c r="FL659">
        <v>4.97093</v>
      </c>
      <c r="FM659">
        <v>1.86779</v>
      </c>
      <c r="FN659">
        <v>1.85924</v>
      </c>
      <c r="FO659">
        <v>1.86527</v>
      </c>
      <c r="FP659">
        <v>1.86311</v>
      </c>
      <c r="FQ659">
        <v>1.86448</v>
      </c>
      <c r="FR659">
        <v>1.86005</v>
      </c>
      <c r="FS659">
        <v>1.86417</v>
      </c>
      <c r="FT659">
        <v>0</v>
      </c>
      <c r="FU659">
        <v>0</v>
      </c>
      <c r="FV659">
        <v>0</v>
      </c>
      <c r="FW659">
        <v>0</v>
      </c>
      <c r="FX659" t="s">
        <v>364</v>
      </c>
      <c r="FY659" t="s">
        <v>365</v>
      </c>
      <c r="FZ659" t="s">
        <v>366</v>
      </c>
      <c r="GA659" t="s">
        <v>366</v>
      </c>
      <c r="GB659" t="s">
        <v>366</v>
      </c>
      <c r="GC659" t="s">
        <v>366</v>
      </c>
      <c r="GD659">
        <v>0</v>
      </c>
      <c r="GE659">
        <v>100</v>
      </c>
      <c r="GF659">
        <v>100</v>
      </c>
      <c r="GG659">
        <v>-6.484</v>
      </c>
      <c r="GH659">
        <v>-0.0902</v>
      </c>
      <c r="GI659">
        <v>-2.868309889394353</v>
      </c>
      <c r="GJ659">
        <v>-0.006773961979547998</v>
      </c>
      <c r="GK659">
        <v>-8.296070481250098E-08</v>
      </c>
      <c r="GL659">
        <v>3.322967193956903E-10</v>
      </c>
      <c r="GM659">
        <v>-0.07871069313407227</v>
      </c>
      <c r="GN659">
        <v>-0.00208336341840114</v>
      </c>
      <c r="GO659">
        <v>8.801746095907445E-05</v>
      </c>
      <c r="GP659">
        <v>-2.677693255255651E-07</v>
      </c>
      <c r="GQ659">
        <v>3</v>
      </c>
      <c r="GR659">
        <v>2052</v>
      </c>
      <c r="GS659">
        <v>2</v>
      </c>
      <c r="GT659">
        <v>18</v>
      </c>
      <c r="GU659">
        <v>98.90000000000001</v>
      </c>
      <c r="GV659">
        <v>98.8</v>
      </c>
      <c r="GW659">
        <v>1.45508</v>
      </c>
      <c r="GX659">
        <v>2.40601</v>
      </c>
      <c r="GY659">
        <v>1.44897</v>
      </c>
      <c r="GZ659">
        <v>2.31812</v>
      </c>
      <c r="HA659">
        <v>1.55151</v>
      </c>
      <c r="HB659">
        <v>2.30103</v>
      </c>
      <c r="HC659">
        <v>35.6845</v>
      </c>
      <c r="HD659">
        <v>14.0095</v>
      </c>
      <c r="HE659">
        <v>18</v>
      </c>
      <c r="HF659">
        <v>612.9690000000001</v>
      </c>
      <c r="HG659">
        <v>406.369</v>
      </c>
      <c r="HH659">
        <v>20.8376</v>
      </c>
      <c r="HI659">
        <v>29.0984</v>
      </c>
      <c r="HJ659">
        <v>30.0013</v>
      </c>
      <c r="HK659">
        <v>29.0383</v>
      </c>
      <c r="HL659">
        <v>28.9823</v>
      </c>
      <c r="HM659">
        <v>29.1611</v>
      </c>
      <c r="HN659">
        <v>65.24639999999999</v>
      </c>
      <c r="HO659">
        <v>0</v>
      </c>
      <c r="HP659">
        <v>20.7385</v>
      </c>
      <c r="HQ659">
        <v>586.912</v>
      </c>
      <c r="HR659">
        <v>10.278</v>
      </c>
      <c r="HS659">
        <v>99.42570000000001</v>
      </c>
      <c r="HT659">
        <v>100.697</v>
      </c>
    </row>
    <row r="660" spans="1:228">
      <c r="A660">
        <v>644</v>
      </c>
      <c r="B660">
        <v>1728496889.6</v>
      </c>
      <c r="C660">
        <v>5952.099999904633</v>
      </c>
      <c r="D660" t="s">
        <v>1660</v>
      </c>
      <c r="E660" t="s">
        <v>1661</v>
      </c>
      <c r="F660">
        <v>5</v>
      </c>
      <c r="G660" t="s">
        <v>357</v>
      </c>
      <c r="H660" t="s">
        <v>1090</v>
      </c>
      <c r="I660" t="s">
        <v>359</v>
      </c>
      <c r="J660" t="s">
        <v>1569</v>
      </c>
      <c r="K660">
        <v>1728496882.1</v>
      </c>
      <c r="L660">
        <f>(M660)/1000</f>
        <v>0</v>
      </c>
      <c r="M660">
        <f>IF(BH660, AP660, AJ660)</f>
        <v>0</v>
      </c>
      <c r="N660">
        <f>IF(BH660, AK660, AI660)</f>
        <v>0</v>
      </c>
      <c r="O660">
        <f>BJ660 - IF(AW660&gt;1, N660*BD660*100.0/(AY660), 0)</f>
        <v>0</v>
      </c>
      <c r="P660">
        <f>((V660-L660/2)*O660-N660)/(V660+L660/2)</f>
        <v>0</v>
      </c>
      <c r="Q660">
        <f>P660*(BQ660+BR660)/1000.0</f>
        <v>0</v>
      </c>
      <c r="R660">
        <f>(BJ660 - IF(AW660&gt;1, N660*BD660*100.0/(AY660), 0))*(BQ660+BR660)/1000.0</f>
        <v>0</v>
      </c>
      <c r="S660">
        <f>2.0/((1/U660-1/T660)+SIGN(U660)*SQRT((1/U660-1/T660)*(1/U660-1/T660) + 4*BE660/((BE660+1)*(BE660+1))*(2*1/U660*1/T660-1/T660*1/T660)))</f>
        <v>0</v>
      </c>
      <c r="T660">
        <f>IF(LEFT(BF660,1)&lt;&gt;"0",IF(LEFT(BF660,1)="1",3.0,BG660),$D$5+$E$5*(BX660*BQ660/($K$5*1000))+$F$5*(BX660*BQ660/($K$5*1000))*MAX(MIN(BD660,$J$5),$I$5)*MAX(MIN(BD660,$J$5),$I$5)+$G$5*MAX(MIN(BD660,$J$5),$I$5)*(BX660*BQ660/($K$5*1000))+$H$5*(BX660*BQ660/($K$5*1000))*(BX660*BQ660/($K$5*1000)))</f>
        <v>0</v>
      </c>
      <c r="U660">
        <f>L660*(1000-(1000*0.61365*exp(17.502*Y660/(240.97+Y660))/(BQ660+BR660)+BL660)/2)/(1000*0.61365*exp(17.502*Y660/(240.97+Y660))/(BQ660+BR660)-BL660)</f>
        <v>0</v>
      </c>
      <c r="V660">
        <f>1/((BE660+1)/(S660/1.6)+1/(T660/1.37)) + BE660/((BE660+1)/(S660/1.6) + BE660/(T660/1.37))</f>
        <v>0</v>
      </c>
      <c r="W660">
        <f>(AZ660*BC660)</f>
        <v>0</v>
      </c>
      <c r="X660">
        <f>(BS660+(W660+2*0.95*5.67E-8*(((BS660+$B$7)+273)^4-(BS660+273)^4)-44100*L660)/(1.84*29.3*T660+8*0.95*5.67E-8*(BS660+273)^3))</f>
        <v>0</v>
      </c>
      <c r="Y660">
        <f>($C$7*BT660+$D$7*BU660+$E$7*X660)</f>
        <v>0</v>
      </c>
      <c r="Z660">
        <f>0.61365*exp(17.502*Y660/(240.97+Y660))</f>
        <v>0</v>
      </c>
      <c r="AA660">
        <f>(AB660/AC660*100)</f>
        <v>0</v>
      </c>
      <c r="AB660">
        <f>BL660*(BQ660+BR660)/1000</f>
        <v>0</v>
      </c>
      <c r="AC660">
        <f>0.61365*exp(17.502*BS660/(240.97+BS660))</f>
        <v>0</v>
      </c>
      <c r="AD660">
        <f>(Z660-BL660*(BQ660+BR660)/1000)</f>
        <v>0</v>
      </c>
      <c r="AE660">
        <f>(-L660*44100)</f>
        <v>0</v>
      </c>
      <c r="AF660">
        <f>2*29.3*T660*0.92*(BS660-Y660)</f>
        <v>0</v>
      </c>
      <c r="AG660">
        <f>2*0.95*5.67E-8*(((BS660+$B$7)+273)^4-(Y660+273)^4)</f>
        <v>0</v>
      </c>
      <c r="AH660">
        <f>W660+AG660+AE660+AF660</f>
        <v>0</v>
      </c>
      <c r="AI660">
        <f>BP660*AW660*(BK660-BJ660*(1000-AW660*BM660)/(1000-AW660*BL660))/(100*BD660)</f>
        <v>0</v>
      </c>
      <c r="AJ660">
        <f>1000*BP660*AW660*(BL660-BM660)/(100*BD660*(1000-AW660*BL660))</f>
        <v>0</v>
      </c>
      <c r="AK660">
        <f>(AL660 - AM660 - BQ660*1E3/(8.314*(BS660+273.15)) * AO660/BP660 * AN660) * BP660/(100*BD660) * (1000 - BM660)/1000</f>
        <v>0</v>
      </c>
      <c r="AL660">
        <v>585.0169598711794</v>
      </c>
      <c r="AM660">
        <v>551.4888606060604</v>
      </c>
      <c r="AN660">
        <v>2.477362951087767</v>
      </c>
      <c r="AO660">
        <v>66.77297276244596</v>
      </c>
      <c r="AP660">
        <f>(AR660 - AQ660 + BQ660*1E3/(8.314*(BS660+273.15)) * AT660/BP660 * AS660) * BP660/(100*BD660) * 1000/(1000 - AR660)</f>
        <v>0</v>
      </c>
      <c r="AQ660">
        <v>10.26767051877932</v>
      </c>
      <c r="AR660">
        <v>16.66060909090909</v>
      </c>
      <c r="AS660">
        <v>5.248347945172296E-05</v>
      </c>
      <c r="AT660">
        <v>79.96077634559281</v>
      </c>
      <c r="AU660">
        <v>0</v>
      </c>
      <c r="AV660">
        <v>0</v>
      </c>
      <c r="AW660">
        <f>IF(AU660*$H$13&gt;=AY660,1.0,(AY660/(AY660-AU660*$H$13)))</f>
        <v>0</v>
      </c>
      <c r="AX660">
        <f>(AW660-1)*100</f>
        <v>0</v>
      </c>
      <c r="AY660">
        <f>MAX(0,($B$13+$C$13*BX660)/(1+$D$13*BX660)*BQ660/(BS660+273)*$E$13)</f>
        <v>0</v>
      </c>
      <c r="AZ660">
        <f>$B$11*BY660+$C$11*BZ660+$F$11*CK660*(1-CN660)</f>
        <v>0</v>
      </c>
      <c r="BA660">
        <f>AZ660*BB660</f>
        <v>0</v>
      </c>
      <c r="BB660">
        <f>($B$11*$D$9+$C$11*$D$9+$F$11*((CX660+CP660)/MAX(CX660+CP660+CY660, 0.1)*$I$9+CY660/MAX(CX660+CP660+CY660, 0.1)*$J$9))/($B$11+$C$11+$F$11)</f>
        <v>0</v>
      </c>
      <c r="BC660">
        <f>($B$11*$K$9+$C$11*$K$9+$F$11*((CX660+CP660)/MAX(CX660+CP660+CY660, 0.1)*$P$9+CY660/MAX(CX660+CP660+CY660, 0.1)*$Q$9))/($B$11+$C$11+$F$11)</f>
        <v>0</v>
      </c>
      <c r="BD660">
        <v>6</v>
      </c>
      <c r="BE660">
        <v>0.5</v>
      </c>
      <c r="BF660" t="s">
        <v>361</v>
      </c>
      <c r="BG660">
        <v>2</v>
      </c>
      <c r="BH660" t="b">
        <v>1</v>
      </c>
      <c r="BI660">
        <v>1728496882.1</v>
      </c>
      <c r="BJ660">
        <v>525.3193703703704</v>
      </c>
      <c r="BK660">
        <v>566.2052592592593</v>
      </c>
      <c r="BL660">
        <v>16.6708</v>
      </c>
      <c r="BM660">
        <v>10.25585185185185</v>
      </c>
      <c r="BN660">
        <v>531.7632222222222</v>
      </c>
      <c r="BO660">
        <v>16.76096296296296</v>
      </c>
      <c r="BP660">
        <v>600.0086666666667</v>
      </c>
      <c r="BQ660">
        <v>97.54084444444445</v>
      </c>
      <c r="BR660">
        <v>0.1000576666666667</v>
      </c>
      <c r="BS660">
        <v>25.51811111111111</v>
      </c>
      <c r="BT660">
        <v>25.1044</v>
      </c>
      <c r="BU660">
        <v>999.9000000000001</v>
      </c>
      <c r="BV660">
        <v>0</v>
      </c>
      <c r="BW660">
        <v>0</v>
      </c>
      <c r="BX660">
        <v>9992.849259259259</v>
      </c>
      <c r="BY660">
        <v>0</v>
      </c>
      <c r="BZ660">
        <v>695.9771481481481</v>
      </c>
      <c r="CA660">
        <v>-40.88585185185185</v>
      </c>
      <c r="CB660">
        <v>534.2252222222222</v>
      </c>
      <c r="CC660">
        <v>572.0723333333334</v>
      </c>
      <c r="CD660">
        <v>6.414953333333334</v>
      </c>
      <c r="CE660">
        <v>566.2052592592593</v>
      </c>
      <c r="CF660">
        <v>10.25585185185185</v>
      </c>
      <c r="CG660">
        <v>1.626083333333334</v>
      </c>
      <c r="CH660">
        <v>1.00036337037037</v>
      </c>
      <c r="CI660">
        <v>14.20822222222222</v>
      </c>
      <c r="CJ660">
        <v>6.921675925925926</v>
      </c>
      <c r="CK660">
        <v>1600.012222222222</v>
      </c>
      <c r="CL660">
        <v>0.6920017777777778</v>
      </c>
      <c r="CM660">
        <v>0.3079982222222222</v>
      </c>
      <c r="CN660">
        <v>0</v>
      </c>
      <c r="CO660">
        <v>2.148166666666667</v>
      </c>
      <c r="CP660">
        <v>0</v>
      </c>
      <c r="CQ660">
        <v>13405.77037037037</v>
      </c>
      <c r="CR660">
        <v>13790.3</v>
      </c>
      <c r="CS660">
        <v>38.083</v>
      </c>
      <c r="CT660">
        <v>39.41403703703703</v>
      </c>
      <c r="CU660">
        <v>38.6824074074074</v>
      </c>
      <c r="CV660">
        <v>37.78444444444444</v>
      </c>
      <c r="CW660">
        <v>37.43240740740741</v>
      </c>
      <c r="CX660">
        <v>1107.211851851852</v>
      </c>
      <c r="CY660">
        <v>492.8003703703703</v>
      </c>
      <c r="CZ660">
        <v>0</v>
      </c>
      <c r="DA660">
        <v>1728496946.2</v>
      </c>
      <c r="DB660">
        <v>0</v>
      </c>
      <c r="DC660">
        <v>1728490956.5</v>
      </c>
      <c r="DD660" t="s">
        <v>362</v>
      </c>
      <c r="DE660">
        <v>1728490952.5</v>
      </c>
      <c r="DF660">
        <v>1728490956.5</v>
      </c>
      <c r="DG660">
        <v>1</v>
      </c>
      <c r="DH660">
        <v>-0.065</v>
      </c>
      <c r="DI660">
        <v>-0.008</v>
      </c>
      <c r="DJ660">
        <v>-3.246</v>
      </c>
      <c r="DK660">
        <v>-0.091</v>
      </c>
      <c r="DL660">
        <v>52</v>
      </c>
      <c r="DM660">
        <v>15</v>
      </c>
      <c r="DN660">
        <v>0.25</v>
      </c>
      <c r="DO660">
        <v>0.13</v>
      </c>
      <c r="DP660">
        <v>-40.5587225</v>
      </c>
      <c r="DQ660">
        <v>-5.970187992495287</v>
      </c>
      <c r="DR660">
        <v>0.5836105745647088</v>
      </c>
      <c r="DS660">
        <v>0</v>
      </c>
      <c r="DT660">
        <v>6.423184000000001</v>
      </c>
      <c r="DU660">
        <v>-0.1445700562851975</v>
      </c>
      <c r="DV660">
        <v>0.0163635521510459</v>
      </c>
      <c r="DW660">
        <v>0</v>
      </c>
      <c r="DX660">
        <v>0</v>
      </c>
      <c r="DY660">
        <v>2</v>
      </c>
      <c r="DZ660" t="s">
        <v>386</v>
      </c>
      <c r="EA660">
        <v>3.22778</v>
      </c>
      <c r="EB660">
        <v>2.70421</v>
      </c>
      <c r="EC660">
        <v>0.123353</v>
      </c>
      <c r="ED660">
        <v>0.129084</v>
      </c>
      <c r="EE660">
        <v>0.085843</v>
      </c>
      <c r="EF660">
        <v>0.0599543</v>
      </c>
      <c r="EG660">
        <v>28664.9</v>
      </c>
      <c r="EH660">
        <v>27705.6</v>
      </c>
      <c r="EI660">
        <v>31330.2</v>
      </c>
      <c r="EJ660">
        <v>30175.7</v>
      </c>
      <c r="EK660">
        <v>38364.2</v>
      </c>
      <c r="EL660">
        <v>37519.4</v>
      </c>
      <c r="EM660">
        <v>43908.1</v>
      </c>
      <c r="EN660">
        <v>42141.1</v>
      </c>
      <c r="EO660">
        <v>2.11335</v>
      </c>
      <c r="EP660">
        <v>1.7877</v>
      </c>
      <c r="EQ660">
        <v>0.00502914</v>
      </c>
      <c r="ER660">
        <v>0</v>
      </c>
      <c r="ES660">
        <v>25.0195</v>
      </c>
      <c r="ET660">
        <v>999.9</v>
      </c>
      <c r="EU660">
        <v>69</v>
      </c>
      <c r="EV660">
        <v>28.5</v>
      </c>
      <c r="EW660">
        <v>27.6391</v>
      </c>
      <c r="EX660">
        <v>61.16</v>
      </c>
      <c r="EY660">
        <v>24.4431</v>
      </c>
      <c r="EZ660">
        <v>1</v>
      </c>
      <c r="FA660">
        <v>0.172503</v>
      </c>
      <c r="FB660">
        <v>3.66002</v>
      </c>
      <c r="FC660">
        <v>20.1587</v>
      </c>
      <c r="FD660">
        <v>5.21489</v>
      </c>
      <c r="FE660">
        <v>11.998</v>
      </c>
      <c r="FF660">
        <v>4.96275</v>
      </c>
      <c r="FG660">
        <v>3.29545</v>
      </c>
      <c r="FH660">
        <v>9999</v>
      </c>
      <c r="FI660">
        <v>9999</v>
      </c>
      <c r="FJ660">
        <v>9999</v>
      </c>
      <c r="FK660">
        <v>149.6</v>
      </c>
      <c r="FL660">
        <v>4.97095</v>
      </c>
      <c r="FM660">
        <v>1.8678</v>
      </c>
      <c r="FN660">
        <v>1.85926</v>
      </c>
      <c r="FO660">
        <v>1.86531</v>
      </c>
      <c r="FP660">
        <v>1.86312</v>
      </c>
      <c r="FQ660">
        <v>1.86453</v>
      </c>
      <c r="FR660">
        <v>1.86005</v>
      </c>
      <c r="FS660">
        <v>1.86417</v>
      </c>
      <c r="FT660">
        <v>0</v>
      </c>
      <c r="FU660">
        <v>0</v>
      </c>
      <c r="FV660">
        <v>0</v>
      </c>
      <c r="FW660">
        <v>0</v>
      </c>
      <c r="FX660" t="s">
        <v>364</v>
      </c>
      <c r="FY660" t="s">
        <v>365</v>
      </c>
      <c r="FZ660" t="s">
        <v>366</v>
      </c>
      <c r="GA660" t="s">
        <v>366</v>
      </c>
      <c r="GB660" t="s">
        <v>366</v>
      </c>
      <c r="GC660" t="s">
        <v>366</v>
      </c>
      <c r="GD660">
        <v>0</v>
      </c>
      <c r="GE660">
        <v>100</v>
      </c>
      <c r="GF660">
        <v>100</v>
      </c>
      <c r="GG660">
        <v>-6.565</v>
      </c>
      <c r="GH660">
        <v>-0.0902</v>
      </c>
      <c r="GI660">
        <v>-2.868309889394353</v>
      </c>
      <c r="GJ660">
        <v>-0.006773961979547998</v>
      </c>
      <c r="GK660">
        <v>-8.296070481250098E-08</v>
      </c>
      <c r="GL660">
        <v>3.322967193956903E-10</v>
      </c>
      <c r="GM660">
        <v>-0.07871069313407227</v>
      </c>
      <c r="GN660">
        <v>-0.00208336341840114</v>
      </c>
      <c r="GO660">
        <v>8.801746095907445E-05</v>
      </c>
      <c r="GP660">
        <v>-2.677693255255651E-07</v>
      </c>
      <c r="GQ660">
        <v>3</v>
      </c>
      <c r="GR660">
        <v>2052</v>
      </c>
      <c r="GS660">
        <v>2</v>
      </c>
      <c r="GT660">
        <v>18</v>
      </c>
      <c r="GU660">
        <v>99</v>
      </c>
      <c r="GV660">
        <v>98.90000000000001</v>
      </c>
      <c r="GW660">
        <v>1.48193</v>
      </c>
      <c r="GX660">
        <v>2.39258</v>
      </c>
      <c r="GY660">
        <v>1.44775</v>
      </c>
      <c r="GZ660">
        <v>2.31812</v>
      </c>
      <c r="HA660">
        <v>1.55151</v>
      </c>
      <c r="HB660">
        <v>2.36572</v>
      </c>
      <c r="HC660">
        <v>35.7078</v>
      </c>
      <c r="HD660">
        <v>14.0095</v>
      </c>
      <c r="HE660">
        <v>18</v>
      </c>
      <c r="HF660">
        <v>612.936</v>
      </c>
      <c r="HG660">
        <v>406.118</v>
      </c>
      <c r="HH660">
        <v>20.7334</v>
      </c>
      <c r="HI660">
        <v>29.1084</v>
      </c>
      <c r="HJ660">
        <v>30.0012</v>
      </c>
      <c r="HK660">
        <v>29.0476</v>
      </c>
      <c r="HL660">
        <v>28.9915</v>
      </c>
      <c r="HM660">
        <v>29.6997</v>
      </c>
      <c r="HN660">
        <v>65.24639999999999</v>
      </c>
      <c r="HO660">
        <v>0</v>
      </c>
      <c r="HP660">
        <v>20.6274</v>
      </c>
      <c r="HQ660">
        <v>601.995</v>
      </c>
      <c r="HR660">
        <v>10.3115</v>
      </c>
      <c r="HS660">
        <v>99.4248</v>
      </c>
      <c r="HT660">
        <v>100.693</v>
      </c>
    </row>
    <row r="661" spans="1:228">
      <c r="A661">
        <v>645</v>
      </c>
      <c r="B661">
        <v>1728496894.6</v>
      </c>
      <c r="C661">
        <v>5957.099999904633</v>
      </c>
      <c r="D661" t="s">
        <v>1662</v>
      </c>
      <c r="E661" t="s">
        <v>1663</v>
      </c>
      <c r="F661">
        <v>5</v>
      </c>
      <c r="G661" t="s">
        <v>357</v>
      </c>
      <c r="H661" t="s">
        <v>1090</v>
      </c>
      <c r="I661" t="s">
        <v>359</v>
      </c>
      <c r="J661" t="s">
        <v>1569</v>
      </c>
      <c r="K661">
        <v>1728496886.814285</v>
      </c>
      <c r="L661">
        <f>(M661)/1000</f>
        <v>0</v>
      </c>
      <c r="M661">
        <f>IF(BH661, AP661, AJ661)</f>
        <v>0</v>
      </c>
      <c r="N661">
        <f>IF(BH661, AK661, AI661)</f>
        <v>0</v>
      </c>
      <c r="O661">
        <f>BJ661 - IF(AW661&gt;1, N661*BD661*100.0/(AY661), 0)</f>
        <v>0</v>
      </c>
      <c r="P661">
        <f>((V661-L661/2)*O661-N661)/(V661+L661/2)</f>
        <v>0</v>
      </c>
      <c r="Q661">
        <f>P661*(BQ661+BR661)/1000.0</f>
        <v>0</v>
      </c>
      <c r="R661">
        <f>(BJ661 - IF(AW661&gt;1, N661*BD661*100.0/(AY661), 0))*(BQ661+BR661)/1000.0</f>
        <v>0</v>
      </c>
      <c r="S661">
        <f>2.0/((1/U661-1/T661)+SIGN(U661)*SQRT((1/U661-1/T661)*(1/U661-1/T661) + 4*BE661/((BE661+1)*(BE661+1))*(2*1/U661*1/T661-1/T661*1/T661)))</f>
        <v>0</v>
      </c>
      <c r="T661">
        <f>IF(LEFT(BF661,1)&lt;&gt;"0",IF(LEFT(BF661,1)="1",3.0,BG661),$D$5+$E$5*(BX661*BQ661/($K$5*1000))+$F$5*(BX661*BQ661/($K$5*1000))*MAX(MIN(BD661,$J$5),$I$5)*MAX(MIN(BD661,$J$5),$I$5)+$G$5*MAX(MIN(BD661,$J$5),$I$5)*(BX661*BQ661/($K$5*1000))+$H$5*(BX661*BQ661/($K$5*1000))*(BX661*BQ661/($K$5*1000)))</f>
        <v>0</v>
      </c>
      <c r="U661">
        <f>L661*(1000-(1000*0.61365*exp(17.502*Y661/(240.97+Y661))/(BQ661+BR661)+BL661)/2)/(1000*0.61365*exp(17.502*Y661/(240.97+Y661))/(BQ661+BR661)-BL661)</f>
        <v>0</v>
      </c>
      <c r="V661">
        <f>1/((BE661+1)/(S661/1.6)+1/(T661/1.37)) + BE661/((BE661+1)/(S661/1.6) + BE661/(T661/1.37))</f>
        <v>0</v>
      </c>
      <c r="W661">
        <f>(AZ661*BC661)</f>
        <v>0</v>
      </c>
      <c r="X661">
        <f>(BS661+(W661+2*0.95*5.67E-8*(((BS661+$B$7)+273)^4-(BS661+273)^4)-44100*L661)/(1.84*29.3*T661+8*0.95*5.67E-8*(BS661+273)^3))</f>
        <v>0</v>
      </c>
      <c r="Y661">
        <f>($C$7*BT661+$D$7*BU661+$E$7*X661)</f>
        <v>0</v>
      </c>
      <c r="Z661">
        <f>0.61365*exp(17.502*Y661/(240.97+Y661))</f>
        <v>0</v>
      </c>
      <c r="AA661">
        <f>(AB661/AC661*100)</f>
        <v>0</v>
      </c>
      <c r="AB661">
        <f>BL661*(BQ661+BR661)/1000</f>
        <v>0</v>
      </c>
      <c r="AC661">
        <f>0.61365*exp(17.502*BS661/(240.97+BS661))</f>
        <v>0</v>
      </c>
      <c r="AD661">
        <f>(Z661-BL661*(BQ661+BR661)/1000)</f>
        <v>0</v>
      </c>
      <c r="AE661">
        <f>(-L661*44100)</f>
        <v>0</v>
      </c>
      <c r="AF661">
        <f>2*29.3*T661*0.92*(BS661-Y661)</f>
        <v>0</v>
      </c>
      <c r="AG661">
        <f>2*0.95*5.67E-8*(((BS661+$B$7)+273)^4-(Y661+273)^4)</f>
        <v>0</v>
      </c>
      <c r="AH661">
        <f>W661+AG661+AE661+AF661</f>
        <v>0</v>
      </c>
      <c r="AI661">
        <f>BP661*AW661*(BK661-BJ661*(1000-AW661*BM661)/(1000-AW661*BL661))/(100*BD661)</f>
        <v>0</v>
      </c>
      <c r="AJ661">
        <f>1000*BP661*AW661*(BL661-BM661)/(100*BD661*(1000-AW661*BL661))</f>
        <v>0</v>
      </c>
      <c r="AK661">
        <f>(AL661 - AM661 - BQ661*1E3/(8.314*(BS661+273.15)) * AO661/BP661 * AN661) * BP661/(100*BD661) * (1000 - BM661)/1000</f>
        <v>0</v>
      </c>
      <c r="AL661">
        <v>597.2414581891861</v>
      </c>
      <c r="AM661">
        <v>563.7260727272728</v>
      </c>
      <c r="AN661">
        <v>2.464421324820654</v>
      </c>
      <c r="AO661">
        <v>66.77297276244596</v>
      </c>
      <c r="AP661">
        <f>(AR661 - AQ661 + BQ661*1E3/(8.314*(BS661+273.15)) * AT661/BP661 * AS661) * BP661/(100*BD661) * 1000/(1000 - AR661)</f>
        <v>0</v>
      </c>
      <c r="AQ661">
        <v>10.27382700832421</v>
      </c>
      <c r="AR661">
        <v>16.64595090909091</v>
      </c>
      <c r="AS661">
        <v>-0.0003846522200041883</v>
      </c>
      <c r="AT661">
        <v>79.96077634559281</v>
      </c>
      <c r="AU661">
        <v>0</v>
      </c>
      <c r="AV661">
        <v>0</v>
      </c>
      <c r="AW661">
        <f>IF(AU661*$H$13&gt;=AY661,1.0,(AY661/(AY661-AU661*$H$13)))</f>
        <v>0</v>
      </c>
      <c r="AX661">
        <f>(AW661-1)*100</f>
        <v>0</v>
      </c>
      <c r="AY661">
        <f>MAX(0,($B$13+$C$13*BX661)/(1+$D$13*BX661)*BQ661/(BS661+273)*$E$13)</f>
        <v>0</v>
      </c>
      <c r="AZ661">
        <f>$B$11*BY661+$C$11*BZ661+$F$11*CK661*(1-CN661)</f>
        <v>0</v>
      </c>
      <c r="BA661">
        <f>AZ661*BB661</f>
        <v>0</v>
      </c>
      <c r="BB661">
        <f>($B$11*$D$9+$C$11*$D$9+$F$11*((CX661+CP661)/MAX(CX661+CP661+CY661, 0.1)*$I$9+CY661/MAX(CX661+CP661+CY661, 0.1)*$J$9))/($B$11+$C$11+$F$11)</f>
        <v>0</v>
      </c>
      <c r="BC661">
        <f>($B$11*$K$9+$C$11*$K$9+$F$11*((CX661+CP661)/MAX(CX661+CP661+CY661, 0.1)*$P$9+CY661/MAX(CX661+CP661+CY661, 0.1)*$Q$9))/($B$11+$C$11+$F$11)</f>
        <v>0</v>
      </c>
      <c r="BD661">
        <v>6</v>
      </c>
      <c r="BE661">
        <v>0.5</v>
      </c>
      <c r="BF661" t="s">
        <v>361</v>
      </c>
      <c r="BG661">
        <v>2</v>
      </c>
      <c r="BH661" t="b">
        <v>1</v>
      </c>
      <c r="BI661">
        <v>1728496886.814285</v>
      </c>
      <c r="BJ661">
        <v>536.7221428571428</v>
      </c>
      <c r="BK661">
        <v>577.9023214285714</v>
      </c>
      <c r="BL661">
        <v>16.66303214285714</v>
      </c>
      <c r="BM661">
        <v>10.26373214285714</v>
      </c>
      <c r="BN661">
        <v>543.2413928571428</v>
      </c>
      <c r="BO661">
        <v>16.75319642857142</v>
      </c>
      <c r="BP661">
        <v>600.0017857142857</v>
      </c>
      <c r="BQ661">
        <v>97.54089285714288</v>
      </c>
      <c r="BR661">
        <v>0.09999535357142859</v>
      </c>
      <c r="BS661">
        <v>25.51055714285715</v>
      </c>
      <c r="BT661">
        <v>25.10625714285714</v>
      </c>
      <c r="BU661">
        <v>999.9000000000002</v>
      </c>
      <c r="BV661">
        <v>0</v>
      </c>
      <c r="BW661">
        <v>0</v>
      </c>
      <c r="BX661">
        <v>9996.028214285714</v>
      </c>
      <c r="BY661">
        <v>0</v>
      </c>
      <c r="BZ661">
        <v>734.9108214285716</v>
      </c>
      <c r="CA661">
        <v>-41.18014285714286</v>
      </c>
      <c r="CB661">
        <v>545.8169642857143</v>
      </c>
      <c r="CC661">
        <v>583.8952499999999</v>
      </c>
      <c r="CD661">
        <v>6.399310714285713</v>
      </c>
      <c r="CE661">
        <v>577.9023214285714</v>
      </c>
      <c r="CF661">
        <v>10.26373214285714</v>
      </c>
      <c r="CG661">
        <v>1.625326428571428</v>
      </c>
      <c r="CH661">
        <v>1.001132107142857</v>
      </c>
      <c r="CI661">
        <v>14.20103571428571</v>
      </c>
      <c r="CJ661">
        <v>6.932867857142857</v>
      </c>
      <c r="CK661">
        <v>1600.026071428572</v>
      </c>
      <c r="CL661">
        <v>0.6920033928571429</v>
      </c>
      <c r="CM661">
        <v>0.3079966071428571</v>
      </c>
      <c r="CN661">
        <v>0</v>
      </c>
      <c r="CO661">
        <v>2.132675</v>
      </c>
      <c r="CP661">
        <v>0</v>
      </c>
      <c r="CQ661">
        <v>13436.46428571429</v>
      </c>
      <c r="CR661">
        <v>13790.42142857143</v>
      </c>
      <c r="CS661">
        <v>38.1025</v>
      </c>
      <c r="CT661">
        <v>39.43932142857143</v>
      </c>
      <c r="CU661">
        <v>38.68925</v>
      </c>
      <c r="CV661">
        <v>37.79871428571429</v>
      </c>
      <c r="CW661">
        <v>37.437</v>
      </c>
      <c r="CX661">
        <v>1107.223928571429</v>
      </c>
      <c r="CY661">
        <v>492.8021428571428</v>
      </c>
      <c r="CZ661">
        <v>0</v>
      </c>
      <c r="DA661">
        <v>1728496951.6</v>
      </c>
      <c r="DB661">
        <v>0</v>
      </c>
      <c r="DC661">
        <v>1728490956.5</v>
      </c>
      <c r="DD661" t="s">
        <v>362</v>
      </c>
      <c r="DE661">
        <v>1728490952.5</v>
      </c>
      <c r="DF661">
        <v>1728490956.5</v>
      </c>
      <c r="DG661">
        <v>1</v>
      </c>
      <c r="DH661">
        <v>-0.065</v>
      </c>
      <c r="DI661">
        <v>-0.008</v>
      </c>
      <c r="DJ661">
        <v>-3.246</v>
      </c>
      <c r="DK661">
        <v>-0.091</v>
      </c>
      <c r="DL661">
        <v>52</v>
      </c>
      <c r="DM661">
        <v>15</v>
      </c>
      <c r="DN661">
        <v>0.25</v>
      </c>
      <c r="DO661">
        <v>0.13</v>
      </c>
      <c r="DP661">
        <v>-41.0031</v>
      </c>
      <c r="DQ661">
        <v>-4.009933958724189</v>
      </c>
      <c r="DR661">
        <v>0.4503830097816748</v>
      </c>
      <c r="DS661">
        <v>0</v>
      </c>
      <c r="DT661">
        <v>6.406268500000001</v>
      </c>
      <c r="DU661">
        <v>-0.2003801876172542</v>
      </c>
      <c r="DV661">
        <v>0.01994387519390345</v>
      </c>
      <c r="DW661">
        <v>0</v>
      </c>
      <c r="DX661">
        <v>0</v>
      </c>
      <c r="DY661">
        <v>2</v>
      </c>
      <c r="DZ661" t="s">
        <v>386</v>
      </c>
      <c r="EA661">
        <v>3.22768</v>
      </c>
      <c r="EB661">
        <v>2.70439</v>
      </c>
      <c r="EC661">
        <v>0.125298</v>
      </c>
      <c r="ED661">
        <v>0.131156</v>
      </c>
      <c r="EE661">
        <v>0.08578719999999999</v>
      </c>
      <c r="EF661">
        <v>0.0599528</v>
      </c>
      <c r="EG661">
        <v>28601.7</v>
      </c>
      <c r="EH661">
        <v>27640.4</v>
      </c>
      <c r="EI661">
        <v>31330.7</v>
      </c>
      <c r="EJ661">
        <v>30176.6</v>
      </c>
      <c r="EK661">
        <v>38366.9</v>
      </c>
      <c r="EL661">
        <v>37518.9</v>
      </c>
      <c r="EM661">
        <v>43908.6</v>
      </c>
      <c r="EN661">
        <v>42140.5</v>
      </c>
      <c r="EO661">
        <v>2.11302</v>
      </c>
      <c r="EP661">
        <v>1.78785</v>
      </c>
      <c r="EQ661">
        <v>0.00502914</v>
      </c>
      <c r="ER661">
        <v>0</v>
      </c>
      <c r="ES661">
        <v>25.0214</v>
      </c>
      <c r="ET661">
        <v>999.9</v>
      </c>
      <c r="EU661">
        <v>69</v>
      </c>
      <c r="EV661">
        <v>28.6</v>
      </c>
      <c r="EW661">
        <v>27.7981</v>
      </c>
      <c r="EX661">
        <v>60.93</v>
      </c>
      <c r="EY661">
        <v>24.6755</v>
      </c>
      <c r="EZ661">
        <v>1</v>
      </c>
      <c r="FA661">
        <v>0.173664</v>
      </c>
      <c r="FB661">
        <v>3.76842</v>
      </c>
      <c r="FC661">
        <v>20.1563</v>
      </c>
      <c r="FD661">
        <v>5.21534</v>
      </c>
      <c r="FE661">
        <v>11.998</v>
      </c>
      <c r="FF661">
        <v>4.96325</v>
      </c>
      <c r="FG661">
        <v>3.29568</v>
      </c>
      <c r="FH661">
        <v>9999</v>
      </c>
      <c r="FI661">
        <v>9999</v>
      </c>
      <c r="FJ661">
        <v>9999</v>
      </c>
      <c r="FK661">
        <v>149.6</v>
      </c>
      <c r="FL661">
        <v>4.97095</v>
      </c>
      <c r="FM661">
        <v>1.8678</v>
      </c>
      <c r="FN661">
        <v>1.85922</v>
      </c>
      <c r="FO661">
        <v>1.86527</v>
      </c>
      <c r="FP661">
        <v>1.86312</v>
      </c>
      <c r="FQ661">
        <v>1.86448</v>
      </c>
      <c r="FR661">
        <v>1.86005</v>
      </c>
      <c r="FS661">
        <v>1.86417</v>
      </c>
      <c r="FT661">
        <v>0</v>
      </c>
      <c r="FU661">
        <v>0</v>
      </c>
      <c r="FV661">
        <v>0</v>
      </c>
      <c r="FW661">
        <v>0</v>
      </c>
      <c r="FX661" t="s">
        <v>364</v>
      </c>
      <c r="FY661" t="s">
        <v>365</v>
      </c>
      <c r="FZ661" t="s">
        <v>366</v>
      </c>
      <c r="GA661" t="s">
        <v>366</v>
      </c>
      <c r="GB661" t="s">
        <v>366</v>
      </c>
      <c r="GC661" t="s">
        <v>366</v>
      </c>
      <c r="GD661">
        <v>0</v>
      </c>
      <c r="GE661">
        <v>100</v>
      </c>
      <c r="GF661">
        <v>100</v>
      </c>
      <c r="GG661">
        <v>-6.644</v>
      </c>
      <c r="GH661">
        <v>-0.0902</v>
      </c>
      <c r="GI661">
        <v>-2.868309889394353</v>
      </c>
      <c r="GJ661">
        <v>-0.006773961979547998</v>
      </c>
      <c r="GK661">
        <v>-8.296070481250098E-08</v>
      </c>
      <c r="GL661">
        <v>3.322967193956903E-10</v>
      </c>
      <c r="GM661">
        <v>-0.07871069313407227</v>
      </c>
      <c r="GN661">
        <v>-0.00208336341840114</v>
      </c>
      <c r="GO661">
        <v>8.801746095907445E-05</v>
      </c>
      <c r="GP661">
        <v>-2.677693255255651E-07</v>
      </c>
      <c r="GQ661">
        <v>3</v>
      </c>
      <c r="GR661">
        <v>2052</v>
      </c>
      <c r="GS661">
        <v>2</v>
      </c>
      <c r="GT661">
        <v>18</v>
      </c>
      <c r="GU661">
        <v>99</v>
      </c>
      <c r="GV661">
        <v>99</v>
      </c>
      <c r="GW661">
        <v>1.50513</v>
      </c>
      <c r="GX661">
        <v>2.40234</v>
      </c>
      <c r="GY661">
        <v>1.44897</v>
      </c>
      <c r="GZ661">
        <v>2.31689</v>
      </c>
      <c r="HA661">
        <v>1.55151</v>
      </c>
      <c r="HB661">
        <v>2.38037</v>
      </c>
      <c r="HC661">
        <v>35.7311</v>
      </c>
      <c r="HD661">
        <v>14.0182</v>
      </c>
      <c r="HE661">
        <v>18</v>
      </c>
      <c r="HF661">
        <v>612.794</v>
      </c>
      <c r="HG661">
        <v>406.267</v>
      </c>
      <c r="HH661">
        <v>20.6247</v>
      </c>
      <c r="HI661">
        <v>29.1178</v>
      </c>
      <c r="HJ661">
        <v>30.0012</v>
      </c>
      <c r="HK661">
        <v>29.0568</v>
      </c>
      <c r="HL661">
        <v>29.0007</v>
      </c>
      <c r="HM661">
        <v>30.1692</v>
      </c>
      <c r="HN661">
        <v>65.24639999999999</v>
      </c>
      <c r="HO661">
        <v>0</v>
      </c>
      <c r="HP661">
        <v>20.5232</v>
      </c>
      <c r="HQ661">
        <v>612.037</v>
      </c>
      <c r="HR661">
        <v>10.3429</v>
      </c>
      <c r="HS661">
        <v>99.42610000000001</v>
      </c>
      <c r="HT661">
        <v>100.693</v>
      </c>
    </row>
    <row r="662" spans="1:228">
      <c r="A662">
        <v>646</v>
      </c>
      <c r="B662">
        <v>1728496899.6</v>
      </c>
      <c r="C662">
        <v>5962.099999904633</v>
      </c>
      <c r="D662" t="s">
        <v>1664</v>
      </c>
      <c r="E662" t="s">
        <v>1665</v>
      </c>
      <c r="F662">
        <v>5</v>
      </c>
      <c r="G662" t="s">
        <v>357</v>
      </c>
      <c r="H662" t="s">
        <v>1090</v>
      </c>
      <c r="I662" t="s">
        <v>359</v>
      </c>
      <c r="J662" t="s">
        <v>1569</v>
      </c>
      <c r="K662">
        <v>1728496892.1</v>
      </c>
      <c r="L662">
        <f>(M662)/1000</f>
        <v>0</v>
      </c>
      <c r="M662">
        <f>IF(BH662, AP662, AJ662)</f>
        <v>0</v>
      </c>
      <c r="N662">
        <f>IF(BH662, AK662, AI662)</f>
        <v>0</v>
      </c>
      <c r="O662">
        <f>BJ662 - IF(AW662&gt;1, N662*BD662*100.0/(AY662), 0)</f>
        <v>0</v>
      </c>
      <c r="P662">
        <f>((V662-L662/2)*O662-N662)/(V662+L662/2)</f>
        <v>0</v>
      </c>
      <c r="Q662">
        <f>P662*(BQ662+BR662)/1000.0</f>
        <v>0</v>
      </c>
      <c r="R662">
        <f>(BJ662 - IF(AW662&gt;1, N662*BD662*100.0/(AY662), 0))*(BQ662+BR662)/1000.0</f>
        <v>0</v>
      </c>
      <c r="S662">
        <f>2.0/((1/U662-1/T662)+SIGN(U662)*SQRT((1/U662-1/T662)*(1/U662-1/T662) + 4*BE662/((BE662+1)*(BE662+1))*(2*1/U662*1/T662-1/T662*1/T662)))</f>
        <v>0</v>
      </c>
      <c r="T662">
        <f>IF(LEFT(BF662,1)&lt;&gt;"0",IF(LEFT(BF662,1)="1",3.0,BG662),$D$5+$E$5*(BX662*BQ662/($K$5*1000))+$F$5*(BX662*BQ662/($K$5*1000))*MAX(MIN(BD662,$J$5),$I$5)*MAX(MIN(BD662,$J$5),$I$5)+$G$5*MAX(MIN(BD662,$J$5),$I$5)*(BX662*BQ662/($K$5*1000))+$H$5*(BX662*BQ662/($K$5*1000))*(BX662*BQ662/($K$5*1000)))</f>
        <v>0</v>
      </c>
      <c r="U662">
        <f>L662*(1000-(1000*0.61365*exp(17.502*Y662/(240.97+Y662))/(BQ662+BR662)+BL662)/2)/(1000*0.61365*exp(17.502*Y662/(240.97+Y662))/(BQ662+BR662)-BL662)</f>
        <v>0</v>
      </c>
      <c r="V662">
        <f>1/((BE662+1)/(S662/1.6)+1/(T662/1.37)) + BE662/((BE662+1)/(S662/1.6) + BE662/(T662/1.37))</f>
        <v>0</v>
      </c>
      <c r="W662">
        <f>(AZ662*BC662)</f>
        <v>0</v>
      </c>
      <c r="X662">
        <f>(BS662+(W662+2*0.95*5.67E-8*(((BS662+$B$7)+273)^4-(BS662+273)^4)-44100*L662)/(1.84*29.3*T662+8*0.95*5.67E-8*(BS662+273)^3))</f>
        <v>0</v>
      </c>
      <c r="Y662">
        <f>($C$7*BT662+$D$7*BU662+$E$7*X662)</f>
        <v>0</v>
      </c>
      <c r="Z662">
        <f>0.61365*exp(17.502*Y662/(240.97+Y662))</f>
        <v>0</v>
      </c>
      <c r="AA662">
        <f>(AB662/AC662*100)</f>
        <v>0</v>
      </c>
      <c r="AB662">
        <f>BL662*(BQ662+BR662)/1000</f>
        <v>0</v>
      </c>
      <c r="AC662">
        <f>0.61365*exp(17.502*BS662/(240.97+BS662))</f>
        <v>0</v>
      </c>
      <c r="AD662">
        <f>(Z662-BL662*(BQ662+BR662)/1000)</f>
        <v>0</v>
      </c>
      <c r="AE662">
        <f>(-L662*44100)</f>
        <v>0</v>
      </c>
      <c r="AF662">
        <f>2*29.3*T662*0.92*(BS662-Y662)</f>
        <v>0</v>
      </c>
      <c r="AG662">
        <f>2*0.95*5.67E-8*(((BS662+$B$7)+273)^4-(Y662+273)^4)</f>
        <v>0</v>
      </c>
      <c r="AH662">
        <f>W662+AG662+AE662+AF662</f>
        <v>0</v>
      </c>
      <c r="AI662">
        <f>BP662*AW662*(BK662-BJ662*(1000-AW662*BM662)/(1000-AW662*BL662))/(100*BD662)</f>
        <v>0</v>
      </c>
      <c r="AJ662">
        <f>1000*BP662*AW662*(BL662-BM662)/(100*BD662*(1000-AW662*BL662))</f>
        <v>0</v>
      </c>
      <c r="AK662">
        <f>(AL662 - AM662 - BQ662*1E3/(8.314*(BS662+273.15)) * AO662/BP662 * AN662) * BP662/(100*BD662) * (1000 - BM662)/1000</f>
        <v>0</v>
      </c>
      <c r="AL662">
        <v>610.5162832072679</v>
      </c>
      <c r="AM662">
        <v>576.2385454545451</v>
      </c>
      <c r="AN662">
        <v>2.494188475930009</v>
      </c>
      <c r="AO662">
        <v>66.77297276244596</v>
      </c>
      <c r="AP662">
        <f>(AR662 - AQ662 + BQ662*1E3/(8.314*(BS662+273.15)) * AT662/BP662 * AS662) * BP662/(100*BD662) * 1000/(1000 - AR662)</f>
        <v>0</v>
      </c>
      <c r="AQ662">
        <v>10.27669652447641</v>
      </c>
      <c r="AR662">
        <v>16.63361212121212</v>
      </c>
      <c r="AS662">
        <v>-7.160623938967461E-05</v>
      </c>
      <c r="AT662">
        <v>79.96077634559281</v>
      </c>
      <c r="AU662">
        <v>0</v>
      </c>
      <c r="AV662">
        <v>0</v>
      </c>
      <c r="AW662">
        <f>IF(AU662*$H$13&gt;=AY662,1.0,(AY662/(AY662-AU662*$H$13)))</f>
        <v>0</v>
      </c>
      <c r="AX662">
        <f>(AW662-1)*100</f>
        <v>0</v>
      </c>
      <c r="AY662">
        <f>MAX(0,($B$13+$C$13*BX662)/(1+$D$13*BX662)*BQ662/(BS662+273)*$E$13)</f>
        <v>0</v>
      </c>
      <c r="AZ662">
        <f>$B$11*BY662+$C$11*BZ662+$F$11*CK662*(1-CN662)</f>
        <v>0</v>
      </c>
      <c r="BA662">
        <f>AZ662*BB662</f>
        <v>0</v>
      </c>
      <c r="BB662">
        <f>($B$11*$D$9+$C$11*$D$9+$F$11*((CX662+CP662)/MAX(CX662+CP662+CY662, 0.1)*$I$9+CY662/MAX(CX662+CP662+CY662, 0.1)*$J$9))/($B$11+$C$11+$F$11)</f>
        <v>0</v>
      </c>
      <c r="BC662">
        <f>($B$11*$K$9+$C$11*$K$9+$F$11*((CX662+CP662)/MAX(CX662+CP662+CY662, 0.1)*$P$9+CY662/MAX(CX662+CP662+CY662, 0.1)*$Q$9))/($B$11+$C$11+$F$11)</f>
        <v>0</v>
      </c>
      <c r="BD662">
        <v>6</v>
      </c>
      <c r="BE662">
        <v>0.5</v>
      </c>
      <c r="BF662" t="s">
        <v>361</v>
      </c>
      <c r="BG662">
        <v>2</v>
      </c>
      <c r="BH662" t="b">
        <v>1</v>
      </c>
      <c r="BI662">
        <v>1728496892.1</v>
      </c>
      <c r="BJ662">
        <v>549.555111111111</v>
      </c>
      <c r="BK662">
        <v>591.2131481481482</v>
      </c>
      <c r="BL662">
        <v>16.65197037037037</v>
      </c>
      <c r="BM662">
        <v>10.27269259259259</v>
      </c>
      <c r="BN662">
        <v>556.1591111111111</v>
      </c>
      <c r="BO662">
        <v>16.74214814814815</v>
      </c>
      <c r="BP662">
        <v>600.0103703703703</v>
      </c>
      <c r="BQ662">
        <v>97.54093333333333</v>
      </c>
      <c r="BR662">
        <v>0.09997092962962963</v>
      </c>
      <c r="BS662">
        <v>25.50104444444444</v>
      </c>
      <c r="BT662">
        <v>25.10753333333334</v>
      </c>
      <c r="BU662">
        <v>999.9000000000001</v>
      </c>
      <c r="BV662">
        <v>0</v>
      </c>
      <c r="BW662">
        <v>0</v>
      </c>
      <c r="BX662">
        <v>10003.64185185185</v>
      </c>
      <c r="BY662">
        <v>0</v>
      </c>
      <c r="BZ662">
        <v>766.9325925925926</v>
      </c>
      <c r="CA662">
        <v>-41.65806666666666</v>
      </c>
      <c r="CB662">
        <v>558.8611111111111</v>
      </c>
      <c r="CC662">
        <v>597.3495185185185</v>
      </c>
      <c r="CD662">
        <v>6.379290740740741</v>
      </c>
      <c r="CE662">
        <v>591.2131481481482</v>
      </c>
      <c r="CF662">
        <v>10.27269259259259</v>
      </c>
      <c r="CG662">
        <v>1.624249259259259</v>
      </c>
      <c r="CH662">
        <v>1.002006666666667</v>
      </c>
      <c r="CI662">
        <v>14.19079259259259</v>
      </c>
      <c r="CJ662">
        <v>6.945598888888888</v>
      </c>
      <c r="CK662">
        <v>1600.001851851852</v>
      </c>
      <c r="CL662">
        <v>0.6919996666666667</v>
      </c>
      <c r="CM662">
        <v>0.3080003333333334</v>
      </c>
      <c r="CN662">
        <v>0</v>
      </c>
      <c r="CO662">
        <v>2.145437037037037</v>
      </c>
      <c r="CP662">
        <v>0</v>
      </c>
      <c r="CQ662">
        <v>13474.96296296296</v>
      </c>
      <c r="CR662">
        <v>13790.19259259259</v>
      </c>
      <c r="CS662">
        <v>38.12262962962963</v>
      </c>
      <c r="CT662">
        <v>39.46033333333334</v>
      </c>
      <c r="CU662">
        <v>38.71033333333334</v>
      </c>
      <c r="CV662">
        <v>37.812</v>
      </c>
      <c r="CW662">
        <v>37.45333333333333</v>
      </c>
      <c r="CX662">
        <v>1107.200740740741</v>
      </c>
      <c r="CY662">
        <v>492.8011111111111</v>
      </c>
      <c r="CZ662">
        <v>0</v>
      </c>
      <c r="DA662">
        <v>1728496956.4</v>
      </c>
      <c r="DB662">
        <v>0</v>
      </c>
      <c r="DC662">
        <v>1728490956.5</v>
      </c>
      <c r="DD662" t="s">
        <v>362</v>
      </c>
      <c r="DE662">
        <v>1728490952.5</v>
      </c>
      <c r="DF662">
        <v>1728490956.5</v>
      </c>
      <c r="DG662">
        <v>1</v>
      </c>
      <c r="DH662">
        <v>-0.065</v>
      </c>
      <c r="DI662">
        <v>-0.008</v>
      </c>
      <c r="DJ662">
        <v>-3.246</v>
      </c>
      <c r="DK662">
        <v>-0.091</v>
      </c>
      <c r="DL662">
        <v>52</v>
      </c>
      <c r="DM662">
        <v>15</v>
      </c>
      <c r="DN662">
        <v>0.25</v>
      </c>
      <c r="DO662">
        <v>0.13</v>
      </c>
      <c r="DP662">
        <v>-41.4447675</v>
      </c>
      <c r="DQ662">
        <v>-5.040410881801098</v>
      </c>
      <c r="DR662">
        <v>0.556927253951313</v>
      </c>
      <c r="DS662">
        <v>0</v>
      </c>
      <c r="DT662">
        <v>6.3904075</v>
      </c>
      <c r="DU662">
        <v>-0.2253681050656878</v>
      </c>
      <c r="DV662">
        <v>0.02191186194165158</v>
      </c>
      <c r="DW662">
        <v>0</v>
      </c>
      <c r="DX662">
        <v>0</v>
      </c>
      <c r="DY662">
        <v>2</v>
      </c>
      <c r="DZ662" t="s">
        <v>386</v>
      </c>
      <c r="EA662">
        <v>3.22781</v>
      </c>
      <c r="EB662">
        <v>2.70432</v>
      </c>
      <c r="EC662">
        <v>0.127247</v>
      </c>
      <c r="ED662">
        <v>0.133032</v>
      </c>
      <c r="EE662">
        <v>0.0857343</v>
      </c>
      <c r="EF662">
        <v>0.0599783</v>
      </c>
      <c r="EG662">
        <v>28537.6</v>
      </c>
      <c r="EH662">
        <v>27580.2</v>
      </c>
      <c r="EI662">
        <v>31330.4</v>
      </c>
      <c r="EJ662">
        <v>30176</v>
      </c>
      <c r="EK662">
        <v>38369.2</v>
      </c>
      <c r="EL662">
        <v>37516.9</v>
      </c>
      <c r="EM662">
        <v>43908.5</v>
      </c>
      <c r="EN662">
        <v>42139.3</v>
      </c>
      <c r="EO662">
        <v>2.1133</v>
      </c>
      <c r="EP662">
        <v>1.78773</v>
      </c>
      <c r="EQ662">
        <v>0.0050962</v>
      </c>
      <c r="ER662">
        <v>0</v>
      </c>
      <c r="ES662">
        <v>25.0237</v>
      </c>
      <c r="ET662">
        <v>999.9</v>
      </c>
      <c r="EU662">
        <v>69</v>
      </c>
      <c r="EV662">
        <v>28.6</v>
      </c>
      <c r="EW662">
        <v>27.7995</v>
      </c>
      <c r="EX662">
        <v>60.97</v>
      </c>
      <c r="EY662">
        <v>24.4511</v>
      </c>
      <c r="EZ662">
        <v>1</v>
      </c>
      <c r="FA662">
        <v>0.174964</v>
      </c>
      <c r="FB662">
        <v>3.84338</v>
      </c>
      <c r="FC662">
        <v>20.1546</v>
      </c>
      <c r="FD662">
        <v>5.21519</v>
      </c>
      <c r="FE662">
        <v>11.998</v>
      </c>
      <c r="FF662">
        <v>4.963</v>
      </c>
      <c r="FG662">
        <v>3.29565</v>
      </c>
      <c r="FH662">
        <v>9999</v>
      </c>
      <c r="FI662">
        <v>9999</v>
      </c>
      <c r="FJ662">
        <v>9999</v>
      </c>
      <c r="FK662">
        <v>149.6</v>
      </c>
      <c r="FL662">
        <v>4.97094</v>
      </c>
      <c r="FM662">
        <v>1.8678</v>
      </c>
      <c r="FN662">
        <v>1.85923</v>
      </c>
      <c r="FO662">
        <v>1.8653</v>
      </c>
      <c r="FP662">
        <v>1.8631</v>
      </c>
      <c r="FQ662">
        <v>1.86451</v>
      </c>
      <c r="FR662">
        <v>1.86005</v>
      </c>
      <c r="FS662">
        <v>1.86417</v>
      </c>
      <c r="FT662">
        <v>0</v>
      </c>
      <c r="FU662">
        <v>0</v>
      </c>
      <c r="FV662">
        <v>0</v>
      </c>
      <c r="FW662">
        <v>0</v>
      </c>
      <c r="FX662" t="s">
        <v>364</v>
      </c>
      <c r="FY662" t="s">
        <v>365</v>
      </c>
      <c r="FZ662" t="s">
        <v>366</v>
      </c>
      <c r="GA662" t="s">
        <v>366</v>
      </c>
      <c r="GB662" t="s">
        <v>366</v>
      </c>
      <c r="GC662" t="s">
        <v>366</v>
      </c>
      <c r="GD662">
        <v>0</v>
      </c>
      <c r="GE662">
        <v>100</v>
      </c>
      <c r="GF662">
        <v>100</v>
      </c>
      <c r="GG662">
        <v>-6.724</v>
      </c>
      <c r="GH662">
        <v>-0.0902</v>
      </c>
      <c r="GI662">
        <v>-2.868309889394353</v>
      </c>
      <c r="GJ662">
        <v>-0.006773961979547998</v>
      </c>
      <c r="GK662">
        <v>-8.296070481250098E-08</v>
      </c>
      <c r="GL662">
        <v>3.322967193956903E-10</v>
      </c>
      <c r="GM662">
        <v>-0.07871069313407227</v>
      </c>
      <c r="GN662">
        <v>-0.00208336341840114</v>
      </c>
      <c r="GO662">
        <v>8.801746095907445E-05</v>
      </c>
      <c r="GP662">
        <v>-2.677693255255651E-07</v>
      </c>
      <c r="GQ662">
        <v>3</v>
      </c>
      <c r="GR662">
        <v>2052</v>
      </c>
      <c r="GS662">
        <v>2</v>
      </c>
      <c r="GT662">
        <v>18</v>
      </c>
      <c r="GU662">
        <v>99.09999999999999</v>
      </c>
      <c r="GV662">
        <v>99.09999999999999</v>
      </c>
      <c r="GW662">
        <v>1.53198</v>
      </c>
      <c r="GX662">
        <v>2.40234</v>
      </c>
      <c r="GY662">
        <v>1.44897</v>
      </c>
      <c r="GZ662">
        <v>2.31689</v>
      </c>
      <c r="HA662">
        <v>1.55151</v>
      </c>
      <c r="HB662">
        <v>2.31323</v>
      </c>
      <c r="HC662">
        <v>35.7311</v>
      </c>
      <c r="HD662">
        <v>14.0007</v>
      </c>
      <c r="HE662">
        <v>18</v>
      </c>
      <c r="HF662">
        <v>613.087</v>
      </c>
      <c r="HG662">
        <v>406.258</v>
      </c>
      <c r="HH662">
        <v>20.5174</v>
      </c>
      <c r="HI662">
        <v>29.1272</v>
      </c>
      <c r="HJ662">
        <v>30.0013</v>
      </c>
      <c r="HK662">
        <v>29.0661</v>
      </c>
      <c r="HL662">
        <v>29.0099</v>
      </c>
      <c r="HM662">
        <v>30.7021</v>
      </c>
      <c r="HN662">
        <v>65.24639999999999</v>
      </c>
      <c r="HO662">
        <v>0</v>
      </c>
      <c r="HP662">
        <v>20.4162</v>
      </c>
      <c r="HQ662">
        <v>627.283</v>
      </c>
      <c r="HR662">
        <v>10.3898</v>
      </c>
      <c r="HS662">
        <v>99.4256</v>
      </c>
      <c r="HT662">
        <v>100.69</v>
      </c>
    </row>
    <row r="663" spans="1:228">
      <c r="A663">
        <v>647</v>
      </c>
      <c r="B663">
        <v>1728496904.6</v>
      </c>
      <c r="C663">
        <v>5967.099999904633</v>
      </c>
      <c r="D663" t="s">
        <v>1666</v>
      </c>
      <c r="E663" t="s">
        <v>1667</v>
      </c>
      <c r="F663">
        <v>5</v>
      </c>
      <c r="G663" t="s">
        <v>357</v>
      </c>
      <c r="H663" t="s">
        <v>1090</v>
      </c>
      <c r="I663" t="s">
        <v>359</v>
      </c>
      <c r="J663" t="s">
        <v>1569</v>
      </c>
      <c r="K663">
        <v>1728496896.814285</v>
      </c>
      <c r="L663">
        <f>(M663)/1000</f>
        <v>0</v>
      </c>
      <c r="M663">
        <f>IF(BH663, AP663, AJ663)</f>
        <v>0</v>
      </c>
      <c r="N663">
        <f>IF(BH663, AK663, AI663)</f>
        <v>0</v>
      </c>
      <c r="O663">
        <f>BJ663 - IF(AW663&gt;1, N663*BD663*100.0/(AY663), 0)</f>
        <v>0</v>
      </c>
      <c r="P663">
        <f>((V663-L663/2)*O663-N663)/(V663+L663/2)</f>
        <v>0</v>
      </c>
      <c r="Q663">
        <f>P663*(BQ663+BR663)/1000.0</f>
        <v>0</v>
      </c>
      <c r="R663">
        <f>(BJ663 - IF(AW663&gt;1, N663*BD663*100.0/(AY663), 0))*(BQ663+BR663)/1000.0</f>
        <v>0</v>
      </c>
      <c r="S663">
        <f>2.0/((1/U663-1/T663)+SIGN(U663)*SQRT((1/U663-1/T663)*(1/U663-1/T663) + 4*BE663/((BE663+1)*(BE663+1))*(2*1/U663*1/T663-1/T663*1/T663)))</f>
        <v>0</v>
      </c>
      <c r="T663">
        <f>IF(LEFT(BF663,1)&lt;&gt;"0",IF(LEFT(BF663,1)="1",3.0,BG663),$D$5+$E$5*(BX663*BQ663/($K$5*1000))+$F$5*(BX663*BQ663/($K$5*1000))*MAX(MIN(BD663,$J$5),$I$5)*MAX(MIN(BD663,$J$5),$I$5)+$G$5*MAX(MIN(BD663,$J$5),$I$5)*(BX663*BQ663/($K$5*1000))+$H$5*(BX663*BQ663/($K$5*1000))*(BX663*BQ663/($K$5*1000)))</f>
        <v>0</v>
      </c>
      <c r="U663">
        <f>L663*(1000-(1000*0.61365*exp(17.502*Y663/(240.97+Y663))/(BQ663+BR663)+BL663)/2)/(1000*0.61365*exp(17.502*Y663/(240.97+Y663))/(BQ663+BR663)-BL663)</f>
        <v>0</v>
      </c>
      <c r="V663">
        <f>1/((BE663+1)/(S663/1.6)+1/(T663/1.37)) + BE663/((BE663+1)/(S663/1.6) + BE663/(T663/1.37))</f>
        <v>0</v>
      </c>
      <c r="W663">
        <f>(AZ663*BC663)</f>
        <v>0</v>
      </c>
      <c r="X663">
        <f>(BS663+(W663+2*0.95*5.67E-8*(((BS663+$B$7)+273)^4-(BS663+273)^4)-44100*L663)/(1.84*29.3*T663+8*0.95*5.67E-8*(BS663+273)^3))</f>
        <v>0</v>
      </c>
      <c r="Y663">
        <f>($C$7*BT663+$D$7*BU663+$E$7*X663)</f>
        <v>0</v>
      </c>
      <c r="Z663">
        <f>0.61365*exp(17.502*Y663/(240.97+Y663))</f>
        <v>0</v>
      </c>
      <c r="AA663">
        <f>(AB663/AC663*100)</f>
        <v>0</v>
      </c>
      <c r="AB663">
        <f>BL663*(BQ663+BR663)/1000</f>
        <v>0</v>
      </c>
      <c r="AC663">
        <f>0.61365*exp(17.502*BS663/(240.97+BS663))</f>
        <v>0</v>
      </c>
      <c r="AD663">
        <f>(Z663-BL663*(BQ663+BR663)/1000)</f>
        <v>0</v>
      </c>
      <c r="AE663">
        <f>(-L663*44100)</f>
        <v>0</v>
      </c>
      <c r="AF663">
        <f>2*29.3*T663*0.92*(BS663-Y663)</f>
        <v>0</v>
      </c>
      <c r="AG663">
        <f>2*0.95*5.67E-8*(((BS663+$B$7)+273)^4-(Y663+273)^4)</f>
        <v>0</v>
      </c>
      <c r="AH663">
        <f>W663+AG663+AE663+AF663</f>
        <v>0</v>
      </c>
      <c r="AI663">
        <f>BP663*AW663*(BK663-BJ663*(1000-AW663*BM663)/(1000-AW663*BL663))/(100*BD663)</f>
        <v>0</v>
      </c>
      <c r="AJ663">
        <f>1000*BP663*AW663*(BL663-BM663)/(100*BD663*(1000-AW663*BL663))</f>
        <v>0</v>
      </c>
      <c r="AK663">
        <f>(AL663 - AM663 - BQ663*1E3/(8.314*(BS663+273.15)) * AO663/BP663 * AN663) * BP663/(100*BD663) * (1000 - BM663)/1000</f>
        <v>0</v>
      </c>
      <c r="AL663">
        <v>622.9016426060357</v>
      </c>
      <c r="AM663">
        <v>588.4230303030303</v>
      </c>
      <c r="AN663">
        <v>2.442384024508368</v>
      </c>
      <c r="AO663">
        <v>66.77297276244596</v>
      </c>
      <c r="AP663">
        <f>(AR663 - AQ663 + BQ663*1E3/(8.314*(BS663+273.15)) * AT663/BP663 * AS663) * BP663/(100*BD663) * 1000/(1000 - AR663)</f>
        <v>0</v>
      </c>
      <c r="AQ663">
        <v>10.28133139525459</v>
      </c>
      <c r="AR663">
        <v>16.62258181818181</v>
      </c>
      <c r="AS663">
        <v>-0.0001301994271694677</v>
      </c>
      <c r="AT663">
        <v>79.96077634559281</v>
      </c>
      <c r="AU663">
        <v>0</v>
      </c>
      <c r="AV663">
        <v>0</v>
      </c>
      <c r="AW663">
        <f>IF(AU663*$H$13&gt;=AY663,1.0,(AY663/(AY663-AU663*$H$13)))</f>
        <v>0</v>
      </c>
      <c r="AX663">
        <f>(AW663-1)*100</f>
        <v>0</v>
      </c>
      <c r="AY663">
        <f>MAX(0,($B$13+$C$13*BX663)/(1+$D$13*BX663)*BQ663/(BS663+273)*$E$13)</f>
        <v>0</v>
      </c>
      <c r="AZ663">
        <f>$B$11*BY663+$C$11*BZ663+$F$11*CK663*(1-CN663)</f>
        <v>0</v>
      </c>
      <c r="BA663">
        <f>AZ663*BB663</f>
        <v>0</v>
      </c>
      <c r="BB663">
        <f>($B$11*$D$9+$C$11*$D$9+$F$11*((CX663+CP663)/MAX(CX663+CP663+CY663, 0.1)*$I$9+CY663/MAX(CX663+CP663+CY663, 0.1)*$J$9))/($B$11+$C$11+$F$11)</f>
        <v>0</v>
      </c>
      <c r="BC663">
        <f>($B$11*$K$9+$C$11*$K$9+$F$11*((CX663+CP663)/MAX(CX663+CP663+CY663, 0.1)*$P$9+CY663/MAX(CX663+CP663+CY663, 0.1)*$Q$9))/($B$11+$C$11+$F$11)</f>
        <v>0</v>
      </c>
      <c r="BD663">
        <v>6</v>
      </c>
      <c r="BE663">
        <v>0.5</v>
      </c>
      <c r="BF663" t="s">
        <v>361</v>
      </c>
      <c r="BG663">
        <v>2</v>
      </c>
      <c r="BH663" t="b">
        <v>1</v>
      </c>
      <c r="BI663">
        <v>1728496896.814285</v>
      </c>
      <c r="BJ663">
        <v>560.9991071428572</v>
      </c>
      <c r="BK663">
        <v>603.0030714285714</v>
      </c>
      <c r="BL663">
        <v>16.63963571428571</v>
      </c>
      <c r="BM663">
        <v>10.27903928571429</v>
      </c>
      <c r="BN663">
        <v>567.6785714285713</v>
      </c>
      <c r="BO663">
        <v>16.72981785714286</v>
      </c>
      <c r="BP663">
        <v>600.0203214285714</v>
      </c>
      <c r="BQ663">
        <v>97.5404892857143</v>
      </c>
      <c r="BR663">
        <v>0.1000463571428571</v>
      </c>
      <c r="BS663">
        <v>25.49344642857142</v>
      </c>
      <c r="BT663">
        <v>25.10722857142857</v>
      </c>
      <c r="BU663">
        <v>999.9000000000002</v>
      </c>
      <c r="BV663">
        <v>0</v>
      </c>
      <c r="BW663">
        <v>0</v>
      </c>
      <c r="BX663">
        <v>9995.697142857143</v>
      </c>
      <c r="BY663">
        <v>0</v>
      </c>
      <c r="BZ663">
        <v>796.3491071428571</v>
      </c>
      <c r="CA663">
        <v>-42.00401785714286</v>
      </c>
      <c r="CB663">
        <v>570.4917142857144</v>
      </c>
      <c r="CC663">
        <v>609.2657857142857</v>
      </c>
      <c r="CD663">
        <v>6.360599642857143</v>
      </c>
      <c r="CE663">
        <v>603.0030714285714</v>
      </c>
      <c r="CF663">
        <v>10.27903928571429</v>
      </c>
      <c r="CG663">
        <v>1.623038214285714</v>
      </c>
      <c r="CH663">
        <v>1.0026225</v>
      </c>
      <c r="CI663">
        <v>14.17928571428571</v>
      </c>
      <c r="CJ663">
        <v>6.954541785714285</v>
      </c>
      <c r="CK663">
        <v>1600.023214285714</v>
      </c>
      <c r="CL663">
        <v>0.692002857142857</v>
      </c>
      <c r="CM663">
        <v>0.3079971428571429</v>
      </c>
      <c r="CN663">
        <v>0</v>
      </c>
      <c r="CO663">
        <v>2.135085714285714</v>
      </c>
      <c r="CP663">
        <v>0</v>
      </c>
      <c r="CQ663">
        <v>13513.18571428572</v>
      </c>
      <c r="CR663">
        <v>13790.38571428571</v>
      </c>
      <c r="CS663">
        <v>38.13828571428571</v>
      </c>
      <c r="CT663">
        <v>39.47975</v>
      </c>
      <c r="CU663">
        <v>38.72975</v>
      </c>
      <c r="CV663">
        <v>37.812</v>
      </c>
      <c r="CW663">
        <v>37.473</v>
      </c>
      <c r="CX663">
        <v>1107.220714285714</v>
      </c>
      <c r="CY663">
        <v>492.8025</v>
      </c>
      <c r="CZ663">
        <v>0</v>
      </c>
      <c r="DA663">
        <v>1728496961.2</v>
      </c>
      <c r="DB663">
        <v>0</v>
      </c>
      <c r="DC663">
        <v>1728490956.5</v>
      </c>
      <c r="DD663" t="s">
        <v>362</v>
      </c>
      <c r="DE663">
        <v>1728490952.5</v>
      </c>
      <c r="DF663">
        <v>1728490956.5</v>
      </c>
      <c r="DG663">
        <v>1</v>
      </c>
      <c r="DH663">
        <v>-0.065</v>
      </c>
      <c r="DI663">
        <v>-0.008</v>
      </c>
      <c r="DJ663">
        <v>-3.246</v>
      </c>
      <c r="DK663">
        <v>-0.091</v>
      </c>
      <c r="DL663">
        <v>52</v>
      </c>
      <c r="DM663">
        <v>15</v>
      </c>
      <c r="DN663">
        <v>0.25</v>
      </c>
      <c r="DO663">
        <v>0.13</v>
      </c>
      <c r="DP663">
        <v>-41.7570825</v>
      </c>
      <c r="DQ663">
        <v>-4.694817636022344</v>
      </c>
      <c r="DR663">
        <v>0.528095704341316</v>
      </c>
      <c r="DS663">
        <v>0</v>
      </c>
      <c r="DT663">
        <v>6.374555750000001</v>
      </c>
      <c r="DU663">
        <v>-0.221757636022524</v>
      </c>
      <c r="DV663">
        <v>0.02153505118260694</v>
      </c>
      <c r="DW663">
        <v>0</v>
      </c>
      <c r="DX663">
        <v>0</v>
      </c>
      <c r="DY663">
        <v>2</v>
      </c>
      <c r="DZ663" t="s">
        <v>386</v>
      </c>
      <c r="EA663">
        <v>3.22775</v>
      </c>
      <c r="EB663">
        <v>2.70433</v>
      </c>
      <c r="EC663">
        <v>0.129135</v>
      </c>
      <c r="ED663">
        <v>0.134967</v>
      </c>
      <c r="EE663">
        <v>0.0856951</v>
      </c>
      <c r="EF663">
        <v>0.0601371</v>
      </c>
      <c r="EG663">
        <v>28474.7</v>
      </c>
      <c r="EH663">
        <v>27518.2</v>
      </c>
      <c r="EI663">
        <v>31329.2</v>
      </c>
      <c r="EJ663">
        <v>30175.6</v>
      </c>
      <c r="EK663">
        <v>38369.6</v>
      </c>
      <c r="EL663">
        <v>37510.4</v>
      </c>
      <c r="EM663">
        <v>43907.1</v>
      </c>
      <c r="EN663">
        <v>42139.1</v>
      </c>
      <c r="EO663">
        <v>2.11308</v>
      </c>
      <c r="EP663">
        <v>1.78755</v>
      </c>
      <c r="EQ663">
        <v>0.0051111</v>
      </c>
      <c r="ER663">
        <v>0</v>
      </c>
      <c r="ES663">
        <v>25.0264</v>
      </c>
      <c r="ET663">
        <v>999.9</v>
      </c>
      <c r="EU663">
        <v>68.90000000000001</v>
      </c>
      <c r="EV663">
        <v>28.6</v>
      </c>
      <c r="EW663">
        <v>27.7569</v>
      </c>
      <c r="EX663">
        <v>60.65</v>
      </c>
      <c r="EY663">
        <v>24.3149</v>
      </c>
      <c r="EZ663">
        <v>1</v>
      </c>
      <c r="FA663">
        <v>0.176288</v>
      </c>
      <c r="FB663">
        <v>3.92706</v>
      </c>
      <c r="FC663">
        <v>20.1528</v>
      </c>
      <c r="FD663">
        <v>5.21564</v>
      </c>
      <c r="FE663">
        <v>11.998</v>
      </c>
      <c r="FF663">
        <v>4.96315</v>
      </c>
      <c r="FG663">
        <v>3.2957</v>
      </c>
      <c r="FH663">
        <v>9999</v>
      </c>
      <c r="FI663">
        <v>9999</v>
      </c>
      <c r="FJ663">
        <v>9999</v>
      </c>
      <c r="FK663">
        <v>149.6</v>
      </c>
      <c r="FL663">
        <v>4.97095</v>
      </c>
      <c r="FM663">
        <v>1.86781</v>
      </c>
      <c r="FN663">
        <v>1.85925</v>
      </c>
      <c r="FO663">
        <v>1.86526</v>
      </c>
      <c r="FP663">
        <v>1.86311</v>
      </c>
      <c r="FQ663">
        <v>1.86449</v>
      </c>
      <c r="FR663">
        <v>1.86005</v>
      </c>
      <c r="FS663">
        <v>1.86417</v>
      </c>
      <c r="FT663">
        <v>0</v>
      </c>
      <c r="FU663">
        <v>0</v>
      </c>
      <c r="FV663">
        <v>0</v>
      </c>
      <c r="FW663">
        <v>0</v>
      </c>
      <c r="FX663" t="s">
        <v>364</v>
      </c>
      <c r="FY663" t="s">
        <v>365</v>
      </c>
      <c r="FZ663" t="s">
        <v>366</v>
      </c>
      <c r="GA663" t="s">
        <v>366</v>
      </c>
      <c r="GB663" t="s">
        <v>366</v>
      </c>
      <c r="GC663" t="s">
        <v>366</v>
      </c>
      <c r="GD663">
        <v>0</v>
      </c>
      <c r="GE663">
        <v>100</v>
      </c>
      <c r="GF663">
        <v>100</v>
      </c>
      <c r="GG663">
        <v>-6.804</v>
      </c>
      <c r="GH663">
        <v>-0.0902</v>
      </c>
      <c r="GI663">
        <v>-2.868309889394353</v>
      </c>
      <c r="GJ663">
        <v>-0.006773961979547998</v>
      </c>
      <c r="GK663">
        <v>-8.296070481250098E-08</v>
      </c>
      <c r="GL663">
        <v>3.322967193956903E-10</v>
      </c>
      <c r="GM663">
        <v>-0.07871069313407227</v>
      </c>
      <c r="GN663">
        <v>-0.00208336341840114</v>
      </c>
      <c r="GO663">
        <v>8.801746095907445E-05</v>
      </c>
      <c r="GP663">
        <v>-2.677693255255651E-07</v>
      </c>
      <c r="GQ663">
        <v>3</v>
      </c>
      <c r="GR663">
        <v>2052</v>
      </c>
      <c r="GS663">
        <v>2</v>
      </c>
      <c r="GT663">
        <v>18</v>
      </c>
      <c r="GU663">
        <v>99.2</v>
      </c>
      <c r="GV663">
        <v>99.09999999999999</v>
      </c>
      <c r="GW663">
        <v>1.55518</v>
      </c>
      <c r="GX663">
        <v>2.39502</v>
      </c>
      <c r="GY663">
        <v>1.44775</v>
      </c>
      <c r="GZ663">
        <v>2.31689</v>
      </c>
      <c r="HA663">
        <v>1.55151</v>
      </c>
      <c r="HB663">
        <v>2.32788</v>
      </c>
      <c r="HC663">
        <v>35.7544</v>
      </c>
      <c r="HD663">
        <v>14.0007</v>
      </c>
      <c r="HE663">
        <v>18</v>
      </c>
      <c r="HF663">
        <v>613.018</v>
      </c>
      <c r="HG663">
        <v>406.226</v>
      </c>
      <c r="HH663">
        <v>20.4098</v>
      </c>
      <c r="HI663">
        <v>29.1372</v>
      </c>
      <c r="HJ663">
        <v>30.0014</v>
      </c>
      <c r="HK663">
        <v>29.0754</v>
      </c>
      <c r="HL663">
        <v>29.0198</v>
      </c>
      <c r="HM663">
        <v>31.1612</v>
      </c>
      <c r="HN663">
        <v>64.97239999999999</v>
      </c>
      <c r="HO663">
        <v>0</v>
      </c>
      <c r="HP663">
        <v>20.3061</v>
      </c>
      <c r="HQ663">
        <v>637.314</v>
      </c>
      <c r="HR663">
        <v>10.4313</v>
      </c>
      <c r="HS663">
        <v>99.4221</v>
      </c>
      <c r="HT663">
        <v>100.69</v>
      </c>
    </row>
    <row r="664" spans="1:228">
      <c r="A664">
        <v>648</v>
      </c>
      <c r="B664">
        <v>1728496909.6</v>
      </c>
      <c r="C664">
        <v>5972.099999904633</v>
      </c>
      <c r="D664" t="s">
        <v>1668</v>
      </c>
      <c r="E664" t="s">
        <v>1669</v>
      </c>
      <c r="F664">
        <v>5</v>
      </c>
      <c r="G664" t="s">
        <v>357</v>
      </c>
      <c r="H664" t="s">
        <v>1090</v>
      </c>
      <c r="I664" t="s">
        <v>359</v>
      </c>
      <c r="J664" t="s">
        <v>1569</v>
      </c>
      <c r="K664">
        <v>1728496902.1</v>
      </c>
      <c r="L664">
        <f>(M664)/1000</f>
        <v>0</v>
      </c>
      <c r="M664">
        <f>IF(BH664, AP664, AJ664)</f>
        <v>0</v>
      </c>
      <c r="N664">
        <f>IF(BH664, AK664, AI664)</f>
        <v>0</v>
      </c>
      <c r="O664">
        <f>BJ664 - IF(AW664&gt;1, N664*BD664*100.0/(AY664), 0)</f>
        <v>0</v>
      </c>
      <c r="P664">
        <f>((V664-L664/2)*O664-N664)/(V664+L664/2)</f>
        <v>0</v>
      </c>
      <c r="Q664">
        <f>P664*(BQ664+BR664)/1000.0</f>
        <v>0</v>
      </c>
      <c r="R664">
        <f>(BJ664 - IF(AW664&gt;1, N664*BD664*100.0/(AY664), 0))*(BQ664+BR664)/1000.0</f>
        <v>0</v>
      </c>
      <c r="S664">
        <f>2.0/((1/U664-1/T664)+SIGN(U664)*SQRT((1/U664-1/T664)*(1/U664-1/T664) + 4*BE664/((BE664+1)*(BE664+1))*(2*1/U664*1/T664-1/T664*1/T664)))</f>
        <v>0</v>
      </c>
      <c r="T664">
        <f>IF(LEFT(BF664,1)&lt;&gt;"0",IF(LEFT(BF664,1)="1",3.0,BG664),$D$5+$E$5*(BX664*BQ664/($K$5*1000))+$F$5*(BX664*BQ664/($K$5*1000))*MAX(MIN(BD664,$J$5),$I$5)*MAX(MIN(BD664,$J$5),$I$5)+$G$5*MAX(MIN(BD664,$J$5),$I$5)*(BX664*BQ664/($K$5*1000))+$H$5*(BX664*BQ664/($K$5*1000))*(BX664*BQ664/($K$5*1000)))</f>
        <v>0</v>
      </c>
      <c r="U664">
        <f>L664*(1000-(1000*0.61365*exp(17.502*Y664/(240.97+Y664))/(BQ664+BR664)+BL664)/2)/(1000*0.61365*exp(17.502*Y664/(240.97+Y664))/(BQ664+BR664)-BL664)</f>
        <v>0</v>
      </c>
      <c r="V664">
        <f>1/((BE664+1)/(S664/1.6)+1/(T664/1.37)) + BE664/((BE664+1)/(S664/1.6) + BE664/(T664/1.37))</f>
        <v>0</v>
      </c>
      <c r="W664">
        <f>(AZ664*BC664)</f>
        <v>0</v>
      </c>
      <c r="X664">
        <f>(BS664+(W664+2*0.95*5.67E-8*(((BS664+$B$7)+273)^4-(BS664+273)^4)-44100*L664)/(1.84*29.3*T664+8*0.95*5.67E-8*(BS664+273)^3))</f>
        <v>0</v>
      </c>
      <c r="Y664">
        <f>($C$7*BT664+$D$7*BU664+$E$7*X664)</f>
        <v>0</v>
      </c>
      <c r="Z664">
        <f>0.61365*exp(17.502*Y664/(240.97+Y664))</f>
        <v>0</v>
      </c>
      <c r="AA664">
        <f>(AB664/AC664*100)</f>
        <v>0</v>
      </c>
      <c r="AB664">
        <f>BL664*(BQ664+BR664)/1000</f>
        <v>0</v>
      </c>
      <c r="AC664">
        <f>0.61365*exp(17.502*BS664/(240.97+BS664))</f>
        <v>0</v>
      </c>
      <c r="AD664">
        <f>(Z664-BL664*(BQ664+BR664)/1000)</f>
        <v>0</v>
      </c>
      <c r="AE664">
        <f>(-L664*44100)</f>
        <v>0</v>
      </c>
      <c r="AF664">
        <f>2*29.3*T664*0.92*(BS664-Y664)</f>
        <v>0</v>
      </c>
      <c r="AG664">
        <f>2*0.95*5.67E-8*(((BS664+$B$7)+273)^4-(Y664+273)^4)</f>
        <v>0</v>
      </c>
      <c r="AH664">
        <f>W664+AG664+AE664+AF664</f>
        <v>0</v>
      </c>
      <c r="AI664">
        <f>BP664*AW664*(BK664-BJ664*(1000-AW664*BM664)/(1000-AW664*BL664))/(100*BD664)</f>
        <v>0</v>
      </c>
      <c r="AJ664">
        <f>1000*BP664*AW664*(BL664-BM664)/(100*BD664*(1000-AW664*BL664))</f>
        <v>0</v>
      </c>
      <c r="AK664">
        <f>(AL664 - AM664 - BQ664*1E3/(8.314*(BS664+273.15)) * AO664/BP664 * AN664) * BP664/(100*BD664) * (1000 - BM664)/1000</f>
        <v>0</v>
      </c>
      <c r="AL664">
        <v>635.8532716549604</v>
      </c>
      <c r="AM664">
        <v>600.9425272727274</v>
      </c>
      <c r="AN664">
        <v>2.489181331719927</v>
      </c>
      <c r="AO664">
        <v>66.77297276244596</v>
      </c>
      <c r="AP664">
        <f>(AR664 - AQ664 + BQ664*1E3/(8.314*(BS664+273.15)) * AT664/BP664 * AS664) * BP664/(100*BD664) * 1000/(1000 - AR664)</f>
        <v>0</v>
      </c>
      <c r="AQ664">
        <v>10.33944021892846</v>
      </c>
      <c r="AR664">
        <v>16.62418484848484</v>
      </c>
      <c r="AS664">
        <v>-1.411543367817933E-05</v>
      </c>
      <c r="AT664">
        <v>79.96077634559281</v>
      </c>
      <c r="AU664">
        <v>0</v>
      </c>
      <c r="AV664">
        <v>0</v>
      </c>
      <c r="AW664">
        <f>IF(AU664*$H$13&gt;=AY664,1.0,(AY664/(AY664-AU664*$H$13)))</f>
        <v>0</v>
      </c>
      <c r="AX664">
        <f>(AW664-1)*100</f>
        <v>0</v>
      </c>
      <c r="AY664">
        <f>MAX(0,($B$13+$C$13*BX664)/(1+$D$13*BX664)*BQ664/(BS664+273)*$E$13)</f>
        <v>0</v>
      </c>
      <c r="AZ664">
        <f>$B$11*BY664+$C$11*BZ664+$F$11*CK664*(1-CN664)</f>
        <v>0</v>
      </c>
      <c r="BA664">
        <f>AZ664*BB664</f>
        <v>0</v>
      </c>
      <c r="BB664">
        <f>($B$11*$D$9+$C$11*$D$9+$F$11*((CX664+CP664)/MAX(CX664+CP664+CY664, 0.1)*$I$9+CY664/MAX(CX664+CP664+CY664, 0.1)*$J$9))/($B$11+$C$11+$F$11)</f>
        <v>0</v>
      </c>
      <c r="BC664">
        <f>($B$11*$K$9+$C$11*$K$9+$F$11*((CX664+CP664)/MAX(CX664+CP664+CY664, 0.1)*$P$9+CY664/MAX(CX664+CP664+CY664, 0.1)*$Q$9))/($B$11+$C$11+$F$11)</f>
        <v>0</v>
      </c>
      <c r="BD664">
        <v>6</v>
      </c>
      <c r="BE664">
        <v>0.5</v>
      </c>
      <c r="BF664" t="s">
        <v>361</v>
      </c>
      <c r="BG664">
        <v>2</v>
      </c>
      <c r="BH664" t="b">
        <v>1</v>
      </c>
      <c r="BI664">
        <v>1728496902.1</v>
      </c>
      <c r="BJ664">
        <v>573.8785555555556</v>
      </c>
      <c r="BK664">
        <v>616.4099259259259</v>
      </c>
      <c r="BL664">
        <v>16.62909259259259</v>
      </c>
      <c r="BM664">
        <v>10.30142222222222</v>
      </c>
      <c r="BN664">
        <v>580.6428888888888</v>
      </c>
      <c r="BO664">
        <v>16.71927777777778</v>
      </c>
      <c r="BP664">
        <v>600.010888888889</v>
      </c>
      <c r="BQ664">
        <v>97.54002962962964</v>
      </c>
      <c r="BR664">
        <v>0.09999615185185186</v>
      </c>
      <c r="BS664">
        <v>25.48396666666666</v>
      </c>
      <c r="BT664">
        <v>25.10848518518519</v>
      </c>
      <c r="BU664">
        <v>999.9000000000001</v>
      </c>
      <c r="BV664">
        <v>0</v>
      </c>
      <c r="BW664">
        <v>0</v>
      </c>
      <c r="BX664">
        <v>10005.24</v>
      </c>
      <c r="BY664">
        <v>0</v>
      </c>
      <c r="BZ664">
        <v>833.5282962962963</v>
      </c>
      <c r="CA664">
        <v>-42.53144814814814</v>
      </c>
      <c r="CB664">
        <v>583.5829259259259</v>
      </c>
      <c r="CC664">
        <v>622.8262222222221</v>
      </c>
      <c r="CD664">
        <v>6.327666296296296</v>
      </c>
      <c r="CE664">
        <v>616.4099259259259</v>
      </c>
      <c r="CF664">
        <v>10.30142222222222</v>
      </c>
      <c r="CG664">
        <v>1.622001111111111</v>
      </c>
      <c r="CH664">
        <v>1.004801111111111</v>
      </c>
      <c r="CI664">
        <v>14.16942962962963</v>
      </c>
      <c r="CJ664">
        <v>6.986137037037037</v>
      </c>
      <c r="CK664">
        <v>1600.01</v>
      </c>
      <c r="CL664">
        <v>0.6920025555555556</v>
      </c>
      <c r="CM664">
        <v>0.3079974444444444</v>
      </c>
      <c r="CN664">
        <v>0</v>
      </c>
      <c r="CO664">
        <v>2.151585185185185</v>
      </c>
      <c r="CP664">
        <v>0</v>
      </c>
      <c r="CQ664">
        <v>13557.19259259259</v>
      </c>
      <c r="CR664">
        <v>13790.27037037037</v>
      </c>
      <c r="CS664">
        <v>38.15944444444444</v>
      </c>
      <c r="CT664">
        <v>39.49533333333333</v>
      </c>
      <c r="CU664">
        <v>38.75</v>
      </c>
      <c r="CV664">
        <v>37.82833333333333</v>
      </c>
      <c r="CW664">
        <v>37.49533333333333</v>
      </c>
      <c r="CX664">
        <v>1107.21074074074</v>
      </c>
      <c r="CY664">
        <v>492.7992592592592</v>
      </c>
      <c r="CZ664">
        <v>0</v>
      </c>
      <c r="DA664">
        <v>1728496966.6</v>
      </c>
      <c r="DB664">
        <v>0</v>
      </c>
      <c r="DC664">
        <v>1728490956.5</v>
      </c>
      <c r="DD664" t="s">
        <v>362</v>
      </c>
      <c r="DE664">
        <v>1728490952.5</v>
      </c>
      <c r="DF664">
        <v>1728490956.5</v>
      </c>
      <c r="DG664">
        <v>1</v>
      </c>
      <c r="DH664">
        <v>-0.065</v>
      </c>
      <c r="DI664">
        <v>-0.008</v>
      </c>
      <c r="DJ664">
        <v>-3.246</v>
      </c>
      <c r="DK664">
        <v>-0.091</v>
      </c>
      <c r="DL664">
        <v>52</v>
      </c>
      <c r="DM664">
        <v>15</v>
      </c>
      <c r="DN664">
        <v>0.25</v>
      </c>
      <c r="DO664">
        <v>0.13</v>
      </c>
      <c r="DP664">
        <v>-42.2372225</v>
      </c>
      <c r="DQ664">
        <v>-5.68786153846144</v>
      </c>
      <c r="DR664">
        <v>0.5999743625720607</v>
      </c>
      <c r="DS664">
        <v>0</v>
      </c>
      <c r="DT664">
        <v>6.3414805</v>
      </c>
      <c r="DU664">
        <v>-0.3652113320825568</v>
      </c>
      <c r="DV664">
        <v>0.03682711371734148</v>
      </c>
      <c r="DW664">
        <v>0</v>
      </c>
      <c r="DX664">
        <v>0</v>
      </c>
      <c r="DY664">
        <v>2</v>
      </c>
      <c r="DZ664" t="s">
        <v>386</v>
      </c>
      <c r="EA664">
        <v>3.2277</v>
      </c>
      <c r="EB664">
        <v>2.7044</v>
      </c>
      <c r="EC664">
        <v>0.131047</v>
      </c>
      <c r="ED664">
        <v>0.136783</v>
      </c>
      <c r="EE664">
        <v>0.0856991</v>
      </c>
      <c r="EF664">
        <v>0.0602829</v>
      </c>
      <c r="EG664">
        <v>28411.4</v>
      </c>
      <c r="EH664">
        <v>27460</v>
      </c>
      <c r="EI664">
        <v>31328.4</v>
      </c>
      <c r="EJ664">
        <v>30175.2</v>
      </c>
      <c r="EK664">
        <v>38368.3</v>
      </c>
      <c r="EL664">
        <v>37503.6</v>
      </c>
      <c r="EM664">
        <v>43905.7</v>
      </c>
      <c r="EN664">
        <v>42138</v>
      </c>
      <c r="EO664">
        <v>2.113</v>
      </c>
      <c r="EP664">
        <v>1.7876</v>
      </c>
      <c r="EQ664">
        <v>0.00455976</v>
      </c>
      <c r="ER664">
        <v>0</v>
      </c>
      <c r="ES664">
        <v>25.0297</v>
      </c>
      <c r="ET664">
        <v>999.9</v>
      </c>
      <c r="EU664">
        <v>68.90000000000001</v>
      </c>
      <c r="EV664">
        <v>28.6</v>
      </c>
      <c r="EW664">
        <v>27.7552</v>
      </c>
      <c r="EX664">
        <v>60.84</v>
      </c>
      <c r="EY664">
        <v>24.6034</v>
      </c>
      <c r="EZ664">
        <v>1</v>
      </c>
      <c r="FA664">
        <v>0.177383</v>
      </c>
      <c r="FB664">
        <v>4.01758</v>
      </c>
      <c r="FC664">
        <v>20.1506</v>
      </c>
      <c r="FD664">
        <v>5.21549</v>
      </c>
      <c r="FE664">
        <v>11.998</v>
      </c>
      <c r="FF664">
        <v>4.96315</v>
      </c>
      <c r="FG664">
        <v>3.29555</v>
      </c>
      <c r="FH664">
        <v>9999</v>
      </c>
      <c r="FI664">
        <v>9999</v>
      </c>
      <c r="FJ664">
        <v>9999</v>
      </c>
      <c r="FK664">
        <v>149.6</v>
      </c>
      <c r="FL664">
        <v>4.97093</v>
      </c>
      <c r="FM664">
        <v>1.86778</v>
      </c>
      <c r="FN664">
        <v>1.85927</v>
      </c>
      <c r="FO664">
        <v>1.86533</v>
      </c>
      <c r="FP664">
        <v>1.8631</v>
      </c>
      <c r="FQ664">
        <v>1.8645</v>
      </c>
      <c r="FR664">
        <v>1.86005</v>
      </c>
      <c r="FS664">
        <v>1.86417</v>
      </c>
      <c r="FT664">
        <v>0</v>
      </c>
      <c r="FU664">
        <v>0</v>
      </c>
      <c r="FV664">
        <v>0</v>
      </c>
      <c r="FW664">
        <v>0</v>
      </c>
      <c r="FX664" t="s">
        <v>364</v>
      </c>
      <c r="FY664" t="s">
        <v>365</v>
      </c>
      <c r="FZ664" t="s">
        <v>366</v>
      </c>
      <c r="GA664" t="s">
        <v>366</v>
      </c>
      <c r="GB664" t="s">
        <v>366</v>
      </c>
      <c r="GC664" t="s">
        <v>366</v>
      </c>
      <c r="GD664">
        <v>0</v>
      </c>
      <c r="GE664">
        <v>100</v>
      </c>
      <c r="GF664">
        <v>100</v>
      </c>
      <c r="GG664">
        <v>-6.885</v>
      </c>
      <c r="GH664">
        <v>-0.0902</v>
      </c>
      <c r="GI664">
        <v>-2.868309889394353</v>
      </c>
      <c r="GJ664">
        <v>-0.006773961979547998</v>
      </c>
      <c r="GK664">
        <v>-8.296070481250098E-08</v>
      </c>
      <c r="GL664">
        <v>3.322967193956903E-10</v>
      </c>
      <c r="GM664">
        <v>-0.07871069313407227</v>
      </c>
      <c r="GN664">
        <v>-0.00208336341840114</v>
      </c>
      <c r="GO664">
        <v>8.801746095907445E-05</v>
      </c>
      <c r="GP664">
        <v>-2.677693255255651E-07</v>
      </c>
      <c r="GQ664">
        <v>3</v>
      </c>
      <c r="GR664">
        <v>2052</v>
      </c>
      <c r="GS664">
        <v>2</v>
      </c>
      <c r="GT664">
        <v>18</v>
      </c>
      <c r="GU664">
        <v>99.3</v>
      </c>
      <c r="GV664">
        <v>99.2</v>
      </c>
      <c r="GW664">
        <v>1.57715</v>
      </c>
      <c r="GX664">
        <v>2.39868</v>
      </c>
      <c r="GY664">
        <v>1.44775</v>
      </c>
      <c r="GZ664">
        <v>2.31689</v>
      </c>
      <c r="HA664">
        <v>1.55151</v>
      </c>
      <c r="HB664">
        <v>2.3938</v>
      </c>
      <c r="HC664">
        <v>35.7544</v>
      </c>
      <c r="HD664">
        <v>14.0095</v>
      </c>
      <c r="HE664">
        <v>18</v>
      </c>
      <c r="HF664">
        <v>613.064</v>
      </c>
      <c r="HG664">
        <v>406.318</v>
      </c>
      <c r="HH664">
        <v>20.3006</v>
      </c>
      <c r="HI664">
        <v>29.1472</v>
      </c>
      <c r="HJ664">
        <v>30.0012</v>
      </c>
      <c r="HK664">
        <v>29.0854</v>
      </c>
      <c r="HL664">
        <v>29.029</v>
      </c>
      <c r="HM664">
        <v>31.6651</v>
      </c>
      <c r="HN664">
        <v>64.694</v>
      </c>
      <c r="HO664">
        <v>0</v>
      </c>
      <c r="HP664">
        <v>20.1981</v>
      </c>
      <c r="HQ664">
        <v>652.3440000000001</v>
      </c>
      <c r="HR664">
        <v>10.466</v>
      </c>
      <c r="HS664">
        <v>99.41930000000001</v>
      </c>
      <c r="HT664">
        <v>100.688</v>
      </c>
    </row>
    <row r="665" spans="1:228">
      <c r="A665">
        <v>649</v>
      </c>
      <c r="B665">
        <v>1728496914.6</v>
      </c>
      <c r="C665">
        <v>5977.099999904633</v>
      </c>
      <c r="D665" t="s">
        <v>1670</v>
      </c>
      <c r="E665" t="s">
        <v>1671</v>
      </c>
      <c r="F665">
        <v>5</v>
      </c>
      <c r="G665" t="s">
        <v>357</v>
      </c>
      <c r="H665" t="s">
        <v>1090</v>
      </c>
      <c r="I665" t="s">
        <v>359</v>
      </c>
      <c r="J665" t="s">
        <v>1569</v>
      </c>
      <c r="K665">
        <v>1728496906.814285</v>
      </c>
      <c r="L665">
        <f>(M665)/1000</f>
        <v>0</v>
      </c>
      <c r="M665">
        <f>IF(BH665, AP665, AJ665)</f>
        <v>0</v>
      </c>
      <c r="N665">
        <f>IF(BH665, AK665, AI665)</f>
        <v>0</v>
      </c>
      <c r="O665">
        <f>BJ665 - IF(AW665&gt;1, N665*BD665*100.0/(AY665), 0)</f>
        <v>0</v>
      </c>
      <c r="P665">
        <f>((V665-L665/2)*O665-N665)/(V665+L665/2)</f>
        <v>0</v>
      </c>
      <c r="Q665">
        <f>P665*(BQ665+BR665)/1000.0</f>
        <v>0</v>
      </c>
      <c r="R665">
        <f>(BJ665 - IF(AW665&gt;1, N665*BD665*100.0/(AY665), 0))*(BQ665+BR665)/1000.0</f>
        <v>0</v>
      </c>
      <c r="S665">
        <f>2.0/((1/U665-1/T665)+SIGN(U665)*SQRT((1/U665-1/T665)*(1/U665-1/T665) + 4*BE665/((BE665+1)*(BE665+1))*(2*1/U665*1/T665-1/T665*1/T665)))</f>
        <v>0</v>
      </c>
      <c r="T665">
        <f>IF(LEFT(BF665,1)&lt;&gt;"0",IF(LEFT(BF665,1)="1",3.0,BG665),$D$5+$E$5*(BX665*BQ665/($K$5*1000))+$F$5*(BX665*BQ665/($K$5*1000))*MAX(MIN(BD665,$J$5),$I$5)*MAX(MIN(BD665,$J$5),$I$5)+$G$5*MAX(MIN(BD665,$J$5),$I$5)*(BX665*BQ665/($K$5*1000))+$H$5*(BX665*BQ665/($K$5*1000))*(BX665*BQ665/($K$5*1000)))</f>
        <v>0</v>
      </c>
      <c r="U665">
        <f>L665*(1000-(1000*0.61365*exp(17.502*Y665/(240.97+Y665))/(BQ665+BR665)+BL665)/2)/(1000*0.61365*exp(17.502*Y665/(240.97+Y665))/(BQ665+BR665)-BL665)</f>
        <v>0</v>
      </c>
      <c r="V665">
        <f>1/((BE665+1)/(S665/1.6)+1/(T665/1.37)) + BE665/((BE665+1)/(S665/1.6) + BE665/(T665/1.37))</f>
        <v>0</v>
      </c>
      <c r="W665">
        <f>(AZ665*BC665)</f>
        <v>0</v>
      </c>
      <c r="X665">
        <f>(BS665+(W665+2*0.95*5.67E-8*(((BS665+$B$7)+273)^4-(BS665+273)^4)-44100*L665)/(1.84*29.3*T665+8*0.95*5.67E-8*(BS665+273)^3))</f>
        <v>0</v>
      </c>
      <c r="Y665">
        <f>($C$7*BT665+$D$7*BU665+$E$7*X665)</f>
        <v>0</v>
      </c>
      <c r="Z665">
        <f>0.61365*exp(17.502*Y665/(240.97+Y665))</f>
        <v>0</v>
      </c>
      <c r="AA665">
        <f>(AB665/AC665*100)</f>
        <v>0</v>
      </c>
      <c r="AB665">
        <f>BL665*(BQ665+BR665)/1000</f>
        <v>0</v>
      </c>
      <c r="AC665">
        <f>0.61365*exp(17.502*BS665/(240.97+BS665))</f>
        <v>0</v>
      </c>
      <c r="AD665">
        <f>(Z665-BL665*(BQ665+BR665)/1000)</f>
        <v>0</v>
      </c>
      <c r="AE665">
        <f>(-L665*44100)</f>
        <v>0</v>
      </c>
      <c r="AF665">
        <f>2*29.3*T665*0.92*(BS665-Y665)</f>
        <v>0</v>
      </c>
      <c r="AG665">
        <f>2*0.95*5.67E-8*(((BS665+$B$7)+273)^4-(Y665+273)^4)</f>
        <v>0</v>
      </c>
      <c r="AH665">
        <f>W665+AG665+AE665+AF665</f>
        <v>0</v>
      </c>
      <c r="AI665">
        <f>BP665*AW665*(BK665-BJ665*(1000-AW665*BM665)/(1000-AW665*BL665))/(100*BD665)</f>
        <v>0</v>
      </c>
      <c r="AJ665">
        <f>1000*BP665*AW665*(BL665-BM665)/(100*BD665*(1000-AW665*BL665))</f>
        <v>0</v>
      </c>
      <c r="AK665">
        <f>(AL665 - AM665 - BQ665*1E3/(8.314*(BS665+273.15)) * AO665/BP665 * AN665) * BP665/(100*BD665) * (1000 - BM665)/1000</f>
        <v>0</v>
      </c>
      <c r="AL665">
        <v>647.7754371732564</v>
      </c>
      <c r="AM665">
        <v>613.0172242424239</v>
      </c>
      <c r="AN665">
        <v>2.418189301808561</v>
      </c>
      <c r="AO665">
        <v>66.77297276244596</v>
      </c>
      <c r="AP665">
        <f>(AR665 - AQ665 + BQ665*1E3/(8.314*(BS665+273.15)) * AT665/BP665 * AS665) * BP665/(100*BD665) * 1000/(1000 - AR665)</f>
        <v>0</v>
      </c>
      <c r="AQ665">
        <v>10.38811796110789</v>
      </c>
      <c r="AR665">
        <v>16.62788121212121</v>
      </c>
      <c r="AS665">
        <v>-5.582779089964955E-05</v>
      </c>
      <c r="AT665">
        <v>79.96077634559281</v>
      </c>
      <c r="AU665">
        <v>0</v>
      </c>
      <c r="AV665">
        <v>0</v>
      </c>
      <c r="AW665">
        <f>IF(AU665*$H$13&gt;=AY665,1.0,(AY665/(AY665-AU665*$H$13)))</f>
        <v>0</v>
      </c>
      <c r="AX665">
        <f>(AW665-1)*100</f>
        <v>0</v>
      </c>
      <c r="AY665">
        <f>MAX(0,($B$13+$C$13*BX665)/(1+$D$13*BX665)*BQ665/(BS665+273)*$E$13)</f>
        <v>0</v>
      </c>
      <c r="AZ665">
        <f>$B$11*BY665+$C$11*BZ665+$F$11*CK665*(1-CN665)</f>
        <v>0</v>
      </c>
      <c r="BA665">
        <f>AZ665*BB665</f>
        <v>0</v>
      </c>
      <c r="BB665">
        <f>($B$11*$D$9+$C$11*$D$9+$F$11*((CX665+CP665)/MAX(CX665+CP665+CY665, 0.1)*$I$9+CY665/MAX(CX665+CP665+CY665, 0.1)*$J$9))/($B$11+$C$11+$F$11)</f>
        <v>0</v>
      </c>
      <c r="BC665">
        <f>($B$11*$K$9+$C$11*$K$9+$F$11*((CX665+CP665)/MAX(CX665+CP665+CY665, 0.1)*$P$9+CY665/MAX(CX665+CP665+CY665, 0.1)*$Q$9))/($B$11+$C$11+$F$11)</f>
        <v>0</v>
      </c>
      <c r="BD665">
        <v>6</v>
      </c>
      <c r="BE665">
        <v>0.5</v>
      </c>
      <c r="BF665" t="s">
        <v>361</v>
      </c>
      <c r="BG665">
        <v>2</v>
      </c>
      <c r="BH665" t="b">
        <v>1</v>
      </c>
      <c r="BI665">
        <v>1728496906.814285</v>
      </c>
      <c r="BJ665">
        <v>585.2975714285714</v>
      </c>
      <c r="BK665">
        <v>627.9838571428571</v>
      </c>
      <c r="BL665">
        <v>16.623725</v>
      </c>
      <c r="BM665">
        <v>10.34111785714286</v>
      </c>
      <c r="BN665">
        <v>592.1370000000001</v>
      </c>
      <c r="BO665">
        <v>16.71392142857143</v>
      </c>
      <c r="BP665">
        <v>599.9944999999999</v>
      </c>
      <c r="BQ665">
        <v>97.54042857142858</v>
      </c>
      <c r="BR665">
        <v>0.1000182071428571</v>
      </c>
      <c r="BS665">
        <v>25.47441071428571</v>
      </c>
      <c r="BT665">
        <v>25.10776071428571</v>
      </c>
      <c r="BU665">
        <v>999.9000000000002</v>
      </c>
      <c r="BV665">
        <v>0</v>
      </c>
      <c r="BW665">
        <v>0</v>
      </c>
      <c r="BX665">
        <v>9994.691785714285</v>
      </c>
      <c r="BY665">
        <v>0</v>
      </c>
      <c r="BZ665">
        <v>874.2951785714284</v>
      </c>
      <c r="CA665">
        <v>-42.68627857142857</v>
      </c>
      <c r="CB665">
        <v>595.1918928571429</v>
      </c>
      <c r="CC665">
        <v>634.5463571428572</v>
      </c>
      <c r="CD665">
        <v>6.282608571428574</v>
      </c>
      <c r="CE665">
        <v>627.9838571428571</v>
      </c>
      <c r="CF665">
        <v>10.34111785714286</v>
      </c>
      <c r="CG665">
        <v>1.621484642857143</v>
      </c>
      <c r="CH665">
        <v>1.008677142857143</v>
      </c>
      <c r="CI665">
        <v>14.16451428571428</v>
      </c>
      <c r="CJ665">
        <v>7.042158214285713</v>
      </c>
      <c r="CK665">
        <v>1599.990714285714</v>
      </c>
      <c r="CL665">
        <v>0.6920015</v>
      </c>
      <c r="CM665">
        <v>0.3079985000000001</v>
      </c>
      <c r="CN665">
        <v>0</v>
      </c>
      <c r="CO665">
        <v>2.100946428571428</v>
      </c>
      <c r="CP665">
        <v>0</v>
      </c>
      <c r="CQ665">
        <v>13598.525</v>
      </c>
      <c r="CR665">
        <v>13790.1</v>
      </c>
      <c r="CS665">
        <v>38.17814285714285</v>
      </c>
      <c r="CT665">
        <v>39.50664285714286</v>
      </c>
      <c r="CU665">
        <v>38.75664285714286</v>
      </c>
      <c r="CV665">
        <v>37.848</v>
      </c>
      <c r="CW665">
        <v>37.50442857142857</v>
      </c>
      <c r="CX665">
        <v>1107.195714285714</v>
      </c>
      <c r="CY665">
        <v>492.795</v>
      </c>
      <c r="CZ665">
        <v>0</v>
      </c>
      <c r="DA665">
        <v>1728496971.4</v>
      </c>
      <c r="DB665">
        <v>0</v>
      </c>
      <c r="DC665">
        <v>1728490956.5</v>
      </c>
      <c r="DD665" t="s">
        <v>362</v>
      </c>
      <c r="DE665">
        <v>1728490952.5</v>
      </c>
      <c r="DF665">
        <v>1728490956.5</v>
      </c>
      <c r="DG665">
        <v>1</v>
      </c>
      <c r="DH665">
        <v>-0.065</v>
      </c>
      <c r="DI665">
        <v>-0.008</v>
      </c>
      <c r="DJ665">
        <v>-3.246</v>
      </c>
      <c r="DK665">
        <v>-0.091</v>
      </c>
      <c r="DL665">
        <v>52</v>
      </c>
      <c r="DM665">
        <v>15</v>
      </c>
      <c r="DN665">
        <v>0.25</v>
      </c>
      <c r="DO665">
        <v>0.13</v>
      </c>
      <c r="DP665">
        <v>-42.57766</v>
      </c>
      <c r="DQ665">
        <v>-2.423671294559135</v>
      </c>
      <c r="DR665">
        <v>0.2967935762445005</v>
      </c>
      <c r="DS665">
        <v>0</v>
      </c>
      <c r="DT665">
        <v>6.303264499999999</v>
      </c>
      <c r="DU665">
        <v>-0.5678163602251738</v>
      </c>
      <c r="DV665">
        <v>0.05673977330541602</v>
      </c>
      <c r="DW665">
        <v>0</v>
      </c>
      <c r="DX665">
        <v>0</v>
      </c>
      <c r="DY665">
        <v>2</v>
      </c>
      <c r="DZ665" t="s">
        <v>386</v>
      </c>
      <c r="EA665">
        <v>3.22778</v>
      </c>
      <c r="EB665">
        <v>2.70396</v>
      </c>
      <c r="EC665">
        <v>0.132877</v>
      </c>
      <c r="ED665">
        <v>0.138591</v>
      </c>
      <c r="EE665">
        <v>0.08573160000000001</v>
      </c>
      <c r="EF665">
        <v>0.0608059</v>
      </c>
      <c r="EG665">
        <v>28351.1</v>
      </c>
      <c r="EH665">
        <v>27401.7</v>
      </c>
      <c r="EI665">
        <v>31328</v>
      </c>
      <c r="EJ665">
        <v>30174.4</v>
      </c>
      <c r="EK665">
        <v>38366.1</v>
      </c>
      <c r="EL665">
        <v>37482</v>
      </c>
      <c r="EM665">
        <v>43904.7</v>
      </c>
      <c r="EN665">
        <v>42137.2</v>
      </c>
      <c r="EO665">
        <v>2.113</v>
      </c>
      <c r="EP665">
        <v>1.7871</v>
      </c>
      <c r="EQ665">
        <v>0.00419468</v>
      </c>
      <c r="ER665">
        <v>0</v>
      </c>
      <c r="ES665">
        <v>25.0327</v>
      </c>
      <c r="ET665">
        <v>999.9</v>
      </c>
      <c r="EU665">
        <v>68.90000000000001</v>
      </c>
      <c r="EV665">
        <v>28.6</v>
      </c>
      <c r="EW665">
        <v>27.7573</v>
      </c>
      <c r="EX665">
        <v>60.88</v>
      </c>
      <c r="EY665">
        <v>24.6194</v>
      </c>
      <c r="EZ665">
        <v>1</v>
      </c>
      <c r="FA665">
        <v>0.178572</v>
      </c>
      <c r="FB665">
        <v>4.09526</v>
      </c>
      <c r="FC665">
        <v>20.1486</v>
      </c>
      <c r="FD665">
        <v>5.21519</v>
      </c>
      <c r="FE665">
        <v>11.998</v>
      </c>
      <c r="FF665">
        <v>4.96285</v>
      </c>
      <c r="FG665">
        <v>3.29568</v>
      </c>
      <c r="FH665">
        <v>9999</v>
      </c>
      <c r="FI665">
        <v>9999</v>
      </c>
      <c r="FJ665">
        <v>9999</v>
      </c>
      <c r="FK665">
        <v>149.6</v>
      </c>
      <c r="FL665">
        <v>4.97094</v>
      </c>
      <c r="FM665">
        <v>1.86778</v>
      </c>
      <c r="FN665">
        <v>1.85925</v>
      </c>
      <c r="FO665">
        <v>1.86527</v>
      </c>
      <c r="FP665">
        <v>1.8631</v>
      </c>
      <c r="FQ665">
        <v>1.86448</v>
      </c>
      <c r="FR665">
        <v>1.86005</v>
      </c>
      <c r="FS665">
        <v>1.86417</v>
      </c>
      <c r="FT665">
        <v>0</v>
      </c>
      <c r="FU665">
        <v>0</v>
      </c>
      <c r="FV665">
        <v>0</v>
      </c>
      <c r="FW665">
        <v>0</v>
      </c>
      <c r="FX665" t="s">
        <v>364</v>
      </c>
      <c r="FY665" t="s">
        <v>365</v>
      </c>
      <c r="FZ665" t="s">
        <v>366</v>
      </c>
      <c r="GA665" t="s">
        <v>366</v>
      </c>
      <c r="GB665" t="s">
        <v>366</v>
      </c>
      <c r="GC665" t="s">
        <v>366</v>
      </c>
      <c r="GD665">
        <v>0</v>
      </c>
      <c r="GE665">
        <v>100</v>
      </c>
      <c r="GF665">
        <v>100</v>
      </c>
      <c r="GG665">
        <v>-6.962</v>
      </c>
      <c r="GH665">
        <v>-0.0902</v>
      </c>
      <c r="GI665">
        <v>-2.868309889394353</v>
      </c>
      <c r="GJ665">
        <v>-0.006773961979547998</v>
      </c>
      <c r="GK665">
        <v>-8.296070481250098E-08</v>
      </c>
      <c r="GL665">
        <v>3.322967193956903E-10</v>
      </c>
      <c r="GM665">
        <v>-0.07871069313407227</v>
      </c>
      <c r="GN665">
        <v>-0.00208336341840114</v>
      </c>
      <c r="GO665">
        <v>8.801746095907445E-05</v>
      </c>
      <c r="GP665">
        <v>-2.677693255255651E-07</v>
      </c>
      <c r="GQ665">
        <v>3</v>
      </c>
      <c r="GR665">
        <v>2052</v>
      </c>
      <c r="GS665">
        <v>2</v>
      </c>
      <c r="GT665">
        <v>18</v>
      </c>
      <c r="GU665">
        <v>99.40000000000001</v>
      </c>
      <c r="GV665">
        <v>99.3</v>
      </c>
      <c r="GW665">
        <v>1.604</v>
      </c>
      <c r="GX665">
        <v>2.40479</v>
      </c>
      <c r="GY665">
        <v>1.44897</v>
      </c>
      <c r="GZ665">
        <v>2.31689</v>
      </c>
      <c r="HA665">
        <v>1.55151</v>
      </c>
      <c r="HB665">
        <v>2.34009</v>
      </c>
      <c r="HC665">
        <v>35.7544</v>
      </c>
      <c r="HD665">
        <v>14.0007</v>
      </c>
      <c r="HE665">
        <v>18</v>
      </c>
      <c r="HF665">
        <v>613.158</v>
      </c>
      <c r="HG665">
        <v>406.104</v>
      </c>
      <c r="HH665">
        <v>20.1916</v>
      </c>
      <c r="HI665">
        <v>29.1572</v>
      </c>
      <c r="HJ665">
        <v>30.0012</v>
      </c>
      <c r="HK665">
        <v>29.0946</v>
      </c>
      <c r="HL665">
        <v>29.0395</v>
      </c>
      <c r="HM665">
        <v>32.1395</v>
      </c>
      <c r="HN665">
        <v>64.694</v>
      </c>
      <c r="HO665">
        <v>0</v>
      </c>
      <c r="HP665">
        <v>20.093</v>
      </c>
      <c r="HQ665">
        <v>662.3630000000001</v>
      </c>
      <c r="HR665">
        <v>10.4822</v>
      </c>
      <c r="HS665">
        <v>99.4173</v>
      </c>
      <c r="HT665">
        <v>100.685</v>
      </c>
    </row>
    <row r="666" spans="1:228">
      <c r="A666">
        <v>650</v>
      </c>
      <c r="B666">
        <v>1728496919.6</v>
      </c>
      <c r="C666">
        <v>5982.099999904633</v>
      </c>
      <c r="D666" t="s">
        <v>1672</v>
      </c>
      <c r="E666" t="s">
        <v>1673</v>
      </c>
      <c r="F666">
        <v>5</v>
      </c>
      <c r="G666" t="s">
        <v>357</v>
      </c>
      <c r="H666" t="s">
        <v>1090</v>
      </c>
      <c r="I666" t="s">
        <v>359</v>
      </c>
      <c r="J666" t="s">
        <v>1569</v>
      </c>
      <c r="K666">
        <v>1728496912.1</v>
      </c>
      <c r="L666">
        <f>(M666)/1000</f>
        <v>0</v>
      </c>
      <c r="M666">
        <f>IF(BH666, AP666, AJ666)</f>
        <v>0</v>
      </c>
      <c r="N666">
        <f>IF(BH666, AK666, AI666)</f>
        <v>0</v>
      </c>
      <c r="O666">
        <f>BJ666 - IF(AW666&gt;1, N666*BD666*100.0/(AY666), 0)</f>
        <v>0</v>
      </c>
      <c r="P666">
        <f>((V666-L666/2)*O666-N666)/(V666+L666/2)</f>
        <v>0</v>
      </c>
      <c r="Q666">
        <f>P666*(BQ666+BR666)/1000.0</f>
        <v>0</v>
      </c>
      <c r="R666">
        <f>(BJ666 - IF(AW666&gt;1, N666*BD666*100.0/(AY666), 0))*(BQ666+BR666)/1000.0</f>
        <v>0</v>
      </c>
      <c r="S666">
        <f>2.0/((1/U666-1/T666)+SIGN(U666)*SQRT((1/U666-1/T666)*(1/U666-1/T666) + 4*BE666/((BE666+1)*(BE666+1))*(2*1/U666*1/T666-1/T666*1/T666)))</f>
        <v>0</v>
      </c>
      <c r="T666">
        <f>IF(LEFT(BF666,1)&lt;&gt;"0",IF(LEFT(BF666,1)="1",3.0,BG666),$D$5+$E$5*(BX666*BQ666/($K$5*1000))+$F$5*(BX666*BQ666/($K$5*1000))*MAX(MIN(BD666,$J$5),$I$5)*MAX(MIN(BD666,$J$5),$I$5)+$G$5*MAX(MIN(BD666,$J$5),$I$5)*(BX666*BQ666/($K$5*1000))+$H$5*(BX666*BQ666/($K$5*1000))*(BX666*BQ666/($K$5*1000)))</f>
        <v>0</v>
      </c>
      <c r="U666">
        <f>L666*(1000-(1000*0.61365*exp(17.502*Y666/(240.97+Y666))/(BQ666+BR666)+BL666)/2)/(1000*0.61365*exp(17.502*Y666/(240.97+Y666))/(BQ666+BR666)-BL666)</f>
        <v>0</v>
      </c>
      <c r="V666">
        <f>1/((BE666+1)/(S666/1.6)+1/(T666/1.37)) + BE666/((BE666+1)/(S666/1.6) + BE666/(T666/1.37))</f>
        <v>0</v>
      </c>
      <c r="W666">
        <f>(AZ666*BC666)</f>
        <v>0</v>
      </c>
      <c r="X666">
        <f>(BS666+(W666+2*0.95*5.67E-8*(((BS666+$B$7)+273)^4-(BS666+273)^4)-44100*L666)/(1.84*29.3*T666+8*0.95*5.67E-8*(BS666+273)^3))</f>
        <v>0</v>
      </c>
      <c r="Y666">
        <f>($C$7*BT666+$D$7*BU666+$E$7*X666)</f>
        <v>0</v>
      </c>
      <c r="Z666">
        <f>0.61365*exp(17.502*Y666/(240.97+Y666))</f>
        <v>0</v>
      </c>
      <c r="AA666">
        <f>(AB666/AC666*100)</f>
        <v>0</v>
      </c>
      <c r="AB666">
        <f>BL666*(BQ666+BR666)/1000</f>
        <v>0</v>
      </c>
      <c r="AC666">
        <f>0.61365*exp(17.502*BS666/(240.97+BS666))</f>
        <v>0</v>
      </c>
      <c r="AD666">
        <f>(Z666-BL666*(BQ666+BR666)/1000)</f>
        <v>0</v>
      </c>
      <c r="AE666">
        <f>(-L666*44100)</f>
        <v>0</v>
      </c>
      <c r="AF666">
        <f>2*29.3*T666*0.92*(BS666-Y666)</f>
        <v>0</v>
      </c>
      <c r="AG666">
        <f>2*0.95*5.67E-8*(((BS666+$B$7)+273)^4-(Y666+273)^4)</f>
        <v>0</v>
      </c>
      <c r="AH666">
        <f>W666+AG666+AE666+AF666</f>
        <v>0</v>
      </c>
      <c r="AI666">
        <f>BP666*AW666*(BK666-BJ666*(1000-AW666*BM666)/(1000-AW666*BL666))/(100*BD666)</f>
        <v>0</v>
      </c>
      <c r="AJ666">
        <f>1000*BP666*AW666*(BL666-BM666)/(100*BD666*(1000-AW666*BL666))</f>
        <v>0</v>
      </c>
      <c r="AK666">
        <f>(AL666 - AM666 - BQ666*1E3/(8.314*(BS666+273.15)) * AO666/BP666 * AN666) * BP666/(100*BD666) * (1000 - BM666)/1000</f>
        <v>0</v>
      </c>
      <c r="AL666">
        <v>660.4807179729542</v>
      </c>
      <c r="AM666">
        <v>625.2345393939394</v>
      </c>
      <c r="AN666">
        <v>2.442367725704825</v>
      </c>
      <c r="AO666">
        <v>66.77297276244596</v>
      </c>
      <c r="AP666">
        <f>(AR666 - AQ666 + BQ666*1E3/(8.314*(BS666+273.15)) * AT666/BP666 * AS666) * BP666/(100*BD666) * 1000/(1000 - AR666)</f>
        <v>0</v>
      </c>
      <c r="AQ666">
        <v>10.4801368423319</v>
      </c>
      <c r="AR666">
        <v>16.65776787878788</v>
      </c>
      <c r="AS666">
        <v>0.00821247199731919</v>
      </c>
      <c r="AT666">
        <v>79.96077634559281</v>
      </c>
      <c r="AU666">
        <v>0</v>
      </c>
      <c r="AV666">
        <v>0</v>
      </c>
      <c r="AW666">
        <f>IF(AU666*$H$13&gt;=AY666,1.0,(AY666/(AY666-AU666*$H$13)))</f>
        <v>0</v>
      </c>
      <c r="AX666">
        <f>(AW666-1)*100</f>
        <v>0</v>
      </c>
      <c r="AY666">
        <f>MAX(0,($B$13+$C$13*BX666)/(1+$D$13*BX666)*BQ666/(BS666+273)*$E$13)</f>
        <v>0</v>
      </c>
      <c r="AZ666">
        <f>$B$11*BY666+$C$11*BZ666+$F$11*CK666*(1-CN666)</f>
        <v>0</v>
      </c>
      <c r="BA666">
        <f>AZ666*BB666</f>
        <v>0</v>
      </c>
      <c r="BB666">
        <f>($B$11*$D$9+$C$11*$D$9+$F$11*((CX666+CP666)/MAX(CX666+CP666+CY666, 0.1)*$I$9+CY666/MAX(CX666+CP666+CY666, 0.1)*$J$9))/($B$11+$C$11+$F$11)</f>
        <v>0</v>
      </c>
      <c r="BC666">
        <f>($B$11*$K$9+$C$11*$K$9+$F$11*((CX666+CP666)/MAX(CX666+CP666+CY666, 0.1)*$P$9+CY666/MAX(CX666+CP666+CY666, 0.1)*$Q$9))/($B$11+$C$11+$F$11)</f>
        <v>0</v>
      </c>
      <c r="BD666">
        <v>6</v>
      </c>
      <c r="BE666">
        <v>0.5</v>
      </c>
      <c r="BF666" t="s">
        <v>361</v>
      </c>
      <c r="BG666">
        <v>2</v>
      </c>
      <c r="BH666" t="b">
        <v>1</v>
      </c>
      <c r="BI666">
        <v>1728496912.1</v>
      </c>
      <c r="BJ666">
        <v>598.0496296296296</v>
      </c>
      <c r="BK666">
        <v>641.035</v>
      </c>
      <c r="BL666">
        <v>16.63088888888889</v>
      </c>
      <c r="BM666">
        <v>10.40769259259259</v>
      </c>
      <c r="BN666">
        <v>604.9727777777777</v>
      </c>
      <c r="BO666">
        <v>16.72108148148148</v>
      </c>
      <c r="BP666">
        <v>599.9751851851853</v>
      </c>
      <c r="BQ666">
        <v>97.54121481481482</v>
      </c>
      <c r="BR666">
        <v>0.09986847407407407</v>
      </c>
      <c r="BS666">
        <v>25.46183703703704</v>
      </c>
      <c r="BT666">
        <v>25.10449259259259</v>
      </c>
      <c r="BU666">
        <v>999.9000000000001</v>
      </c>
      <c r="BV666">
        <v>0</v>
      </c>
      <c r="BW666">
        <v>0</v>
      </c>
      <c r="BX666">
        <v>9997.322592592593</v>
      </c>
      <c r="BY666">
        <v>0</v>
      </c>
      <c r="BZ666">
        <v>918.8096296296296</v>
      </c>
      <c r="CA666">
        <v>-42.98534074074073</v>
      </c>
      <c r="CB666">
        <v>608.1640740740741</v>
      </c>
      <c r="CC666">
        <v>647.7775185185186</v>
      </c>
      <c r="CD666">
        <v>6.22320074074074</v>
      </c>
      <c r="CE666">
        <v>641.035</v>
      </c>
      <c r="CF666">
        <v>10.40769259259259</v>
      </c>
      <c r="CG666">
        <v>1.622195925925926</v>
      </c>
      <c r="CH666">
        <v>1.015178518518518</v>
      </c>
      <c r="CI666">
        <v>14.17127777777778</v>
      </c>
      <c r="CJ666">
        <v>7.135833333333333</v>
      </c>
      <c r="CK666">
        <v>1599.978148148148</v>
      </c>
      <c r="CL666">
        <v>0.6919982962962963</v>
      </c>
      <c r="CM666">
        <v>0.3080017037037037</v>
      </c>
      <c r="CN666">
        <v>0</v>
      </c>
      <c r="CO666">
        <v>2.050859259259259</v>
      </c>
      <c r="CP666">
        <v>0</v>
      </c>
      <c r="CQ666">
        <v>13646.21481481481</v>
      </c>
      <c r="CR666">
        <v>13789.98148148148</v>
      </c>
      <c r="CS666">
        <v>38.187</v>
      </c>
      <c r="CT666">
        <v>39.51607407407408</v>
      </c>
      <c r="CU666">
        <v>38.77755555555555</v>
      </c>
      <c r="CV666">
        <v>37.87033333333333</v>
      </c>
      <c r="CW666">
        <v>37.52525925925926</v>
      </c>
      <c r="CX666">
        <v>1107.181481481481</v>
      </c>
      <c r="CY666">
        <v>492.7966666666667</v>
      </c>
      <c r="CZ666">
        <v>0</v>
      </c>
      <c r="DA666">
        <v>1728496976.2</v>
      </c>
      <c r="DB666">
        <v>0</v>
      </c>
      <c r="DC666">
        <v>1728490956.5</v>
      </c>
      <c r="DD666" t="s">
        <v>362</v>
      </c>
      <c r="DE666">
        <v>1728490952.5</v>
      </c>
      <c r="DF666">
        <v>1728490956.5</v>
      </c>
      <c r="DG666">
        <v>1</v>
      </c>
      <c r="DH666">
        <v>-0.065</v>
      </c>
      <c r="DI666">
        <v>-0.008</v>
      </c>
      <c r="DJ666">
        <v>-3.246</v>
      </c>
      <c r="DK666">
        <v>-0.091</v>
      </c>
      <c r="DL666">
        <v>52</v>
      </c>
      <c r="DM666">
        <v>15</v>
      </c>
      <c r="DN666">
        <v>0.25</v>
      </c>
      <c r="DO666">
        <v>0.13</v>
      </c>
      <c r="DP666">
        <v>-42.7662675</v>
      </c>
      <c r="DQ666">
        <v>-2.801807504690338</v>
      </c>
      <c r="DR666">
        <v>0.328200807728668</v>
      </c>
      <c r="DS666">
        <v>0</v>
      </c>
      <c r="DT666">
        <v>6.263234750000001</v>
      </c>
      <c r="DU666">
        <v>-0.6891414258911892</v>
      </c>
      <c r="DV666">
        <v>0.06778230499132872</v>
      </c>
      <c r="DW666">
        <v>0</v>
      </c>
      <c r="DX666">
        <v>0</v>
      </c>
      <c r="DY666">
        <v>2</v>
      </c>
      <c r="DZ666" t="s">
        <v>386</v>
      </c>
      <c r="EA666">
        <v>3.22784</v>
      </c>
      <c r="EB666">
        <v>2.70437</v>
      </c>
      <c r="EC666">
        <v>0.134712</v>
      </c>
      <c r="ED666">
        <v>0.140458</v>
      </c>
      <c r="EE666">
        <v>0.0858295</v>
      </c>
      <c r="EF666">
        <v>0.0609032</v>
      </c>
      <c r="EG666">
        <v>28290.9</v>
      </c>
      <c r="EH666">
        <v>27341.8</v>
      </c>
      <c r="EI666">
        <v>31327.8</v>
      </c>
      <c r="EJ666">
        <v>30174</v>
      </c>
      <c r="EK666">
        <v>38361.9</v>
      </c>
      <c r="EL666">
        <v>37477.7</v>
      </c>
      <c r="EM666">
        <v>43904.5</v>
      </c>
      <c r="EN666">
        <v>42136.7</v>
      </c>
      <c r="EO666">
        <v>2.11278</v>
      </c>
      <c r="EP666">
        <v>1.78688</v>
      </c>
      <c r="EQ666">
        <v>0.00417978</v>
      </c>
      <c r="ER666">
        <v>0</v>
      </c>
      <c r="ES666">
        <v>25.0353</v>
      </c>
      <c r="ET666">
        <v>999.9</v>
      </c>
      <c r="EU666">
        <v>68.90000000000001</v>
      </c>
      <c r="EV666">
        <v>28.6</v>
      </c>
      <c r="EW666">
        <v>27.7566</v>
      </c>
      <c r="EX666">
        <v>60.89</v>
      </c>
      <c r="EY666">
        <v>24.355</v>
      </c>
      <c r="EZ666">
        <v>1</v>
      </c>
      <c r="FA666">
        <v>0.179761</v>
      </c>
      <c r="FB666">
        <v>4.16217</v>
      </c>
      <c r="FC666">
        <v>20.147</v>
      </c>
      <c r="FD666">
        <v>5.21549</v>
      </c>
      <c r="FE666">
        <v>11.998</v>
      </c>
      <c r="FF666">
        <v>4.9632</v>
      </c>
      <c r="FG666">
        <v>3.2955</v>
      </c>
      <c r="FH666">
        <v>9999</v>
      </c>
      <c r="FI666">
        <v>9999</v>
      </c>
      <c r="FJ666">
        <v>9999</v>
      </c>
      <c r="FK666">
        <v>149.6</v>
      </c>
      <c r="FL666">
        <v>4.97095</v>
      </c>
      <c r="FM666">
        <v>1.86781</v>
      </c>
      <c r="FN666">
        <v>1.85923</v>
      </c>
      <c r="FO666">
        <v>1.86529</v>
      </c>
      <c r="FP666">
        <v>1.86312</v>
      </c>
      <c r="FQ666">
        <v>1.86447</v>
      </c>
      <c r="FR666">
        <v>1.86005</v>
      </c>
      <c r="FS666">
        <v>1.86417</v>
      </c>
      <c r="FT666">
        <v>0</v>
      </c>
      <c r="FU666">
        <v>0</v>
      </c>
      <c r="FV666">
        <v>0</v>
      </c>
      <c r="FW666">
        <v>0</v>
      </c>
      <c r="FX666" t="s">
        <v>364</v>
      </c>
      <c r="FY666" t="s">
        <v>365</v>
      </c>
      <c r="FZ666" t="s">
        <v>366</v>
      </c>
      <c r="GA666" t="s">
        <v>366</v>
      </c>
      <c r="GB666" t="s">
        <v>366</v>
      </c>
      <c r="GC666" t="s">
        <v>366</v>
      </c>
      <c r="GD666">
        <v>0</v>
      </c>
      <c r="GE666">
        <v>100</v>
      </c>
      <c r="GF666">
        <v>100</v>
      </c>
      <c r="GG666">
        <v>-7.041</v>
      </c>
      <c r="GH666">
        <v>-0.0901</v>
      </c>
      <c r="GI666">
        <v>-2.868309889394353</v>
      </c>
      <c r="GJ666">
        <v>-0.006773961979547998</v>
      </c>
      <c r="GK666">
        <v>-8.296070481250098E-08</v>
      </c>
      <c r="GL666">
        <v>3.322967193956903E-10</v>
      </c>
      <c r="GM666">
        <v>-0.07871069313407227</v>
      </c>
      <c r="GN666">
        <v>-0.00208336341840114</v>
      </c>
      <c r="GO666">
        <v>8.801746095907445E-05</v>
      </c>
      <c r="GP666">
        <v>-2.677693255255651E-07</v>
      </c>
      <c r="GQ666">
        <v>3</v>
      </c>
      <c r="GR666">
        <v>2052</v>
      </c>
      <c r="GS666">
        <v>2</v>
      </c>
      <c r="GT666">
        <v>18</v>
      </c>
      <c r="GU666">
        <v>99.5</v>
      </c>
      <c r="GV666">
        <v>99.40000000000001</v>
      </c>
      <c r="GW666">
        <v>1.62598</v>
      </c>
      <c r="GX666">
        <v>2.40479</v>
      </c>
      <c r="GY666">
        <v>1.44775</v>
      </c>
      <c r="GZ666">
        <v>2.31812</v>
      </c>
      <c r="HA666">
        <v>1.55151</v>
      </c>
      <c r="HB666">
        <v>2.2644</v>
      </c>
      <c r="HC666">
        <v>35.7777</v>
      </c>
      <c r="HD666">
        <v>13.9832</v>
      </c>
      <c r="HE666">
        <v>18</v>
      </c>
      <c r="HF666">
        <v>613.095</v>
      </c>
      <c r="HG666">
        <v>406.039</v>
      </c>
      <c r="HH666">
        <v>20.0851</v>
      </c>
      <c r="HI666">
        <v>29.1672</v>
      </c>
      <c r="HJ666">
        <v>30.0013</v>
      </c>
      <c r="HK666">
        <v>29.1046</v>
      </c>
      <c r="HL666">
        <v>29.0487</v>
      </c>
      <c r="HM666">
        <v>32.6498</v>
      </c>
      <c r="HN666">
        <v>64.694</v>
      </c>
      <c r="HO666">
        <v>0</v>
      </c>
      <c r="HP666">
        <v>19.9924</v>
      </c>
      <c r="HQ666">
        <v>677.394</v>
      </c>
      <c r="HR666">
        <v>10.4999</v>
      </c>
      <c r="HS666">
        <v>99.41679999999999</v>
      </c>
      <c r="HT666">
        <v>100.684</v>
      </c>
    </row>
    <row r="667" spans="1:228">
      <c r="A667">
        <v>651</v>
      </c>
      <c r="B667">
        <v>1728496924.6</v>
      </c>
      <c r="C667">
        <v>5987.099999904633</v>
      </c>
      <c r="D667" t="s">
        <v>1674</v>
      </c>
      <c r="E667" t="s">
        <v>1675</v>
      </c>
      <c r="F667">
        <v>5</v>
      </c>
      <c r="G667" t="s">
        <v>357</v>
      </c>
      <c r="H667" t="s">
        <v>1090</v>
      </c>
      <c r="I667" t="s">
        <v>359</v>
      </c>
      <c r="J667" t="s">
        <v>1569</v>
      </c>
      <c r="K667">
        <v>1728496916.814285</v>
      </c>
      <c r="L667">
        <f>(M667)/1000</f>
        <v>0</v>
      </c>
      <c r="M667">
        <f>IF(BH667, AP667, AJ667)</f>
        <v>0</v>
      </c>
      <c r="N667">
        <f>IF(BH667, AK667, AI667)</f>
        <v>0</v>
      </c>
      <c r="O667">
        <f>BJ667 - IF(AW667&gt;1, N667*BD667*100.0/(AY667), 0)</f>
        <v>0</v>
      </c>
      <c r="P667">
        <f>((V667-L667/2)*O667-N667)/(V667+L667/2)</f>
        <v>0</v>
      </c>
      <c r="Q667">
        <f>P667*(BQ667+BR667)/1000.0</f>
        <v>0</v>
      </c>
      <c r="R667">
        <f>(BJ667 - IF(AW667&gt;1, N667*BD667*100.0/(AY667), 0))*(BQ667+BR667)/1000.0</f>
        <v>0</v>
      </c>
      <c r="S667">
        <f>2.0/((1/U667-1/T667)+SIGN(U667)*SQRT((1/U667-1/T667)*(1/U667-1/T667) + 4*BE667/((BE667+1)*(BE667+1))*(2*1/U667*1/T667-1/T667*1/T667)))</f>
        <v>0</v>
      </c>
      <c r="T667">
        <f>IF(LEFT(BF667,1)&lt;&gt;"0",IF(LEFT(BF667,1)="1",3.0,BG667),$D$5+$E$5*(BX667*BQ667/($K$5*1000))+$F$5*(BX667*BQ667/($K$5*1000))*MAX(MIN(BD667,$J$5),$I$5)*MAX(MIN(BD667,$J$5),$I$5)+$G$5*MAX(MIN(BD667,$J$5),$I$5)*(BX667*BQ667/($K$5*1000))+$H$5*(BX667*BQ667/($K$5*1000))*(BX667*BQ667/($K$5*1000)))</f>
        <v>0</v>
      </c>
      <c r="U667">
        <f>L667*(1000-(1000*0.61365*exp(17.502*Y667/(240.97+Y667))/(BQ667+BR667)+BL667)/2)/(1000*0.61365*exp(17.502*Y667/(240.97+Y667))/(BQ667+BR667)-BL667)</f>
        <v>0</v>
      </c>
      <c r="V667">
        <f>1/((BE667+1)/(S667/1.6)+1/(T667/1.37)) + BE667/((BE667+1)/(S667/1.6) + BE667/(T667/1.37))</f>
        <v>0</v>
      </c>
      <c r="W667">
        <f>(AZ667*BC667)</f>
        <v>0</v>
      </c>
      <c r="X667">
        <f>(BS667+(W667+2*0.95*5.67E-8*(((BS667+$B$7)+273)^4-(BS667+273)^4)-44100*L667)/(1.84*29.3*T667+8*0.95*5.67E-8*(BS667+273)^3))</f>
        <v>0</v>
      </c>
      <c r="Y667">
        <f>($C$7*BT667+$D$7*BU667+$E$7*X667)</f>
        <v>0</v>
      </c>
      <c r="Z667">
        <f>0.61365*exp(17.502*Y667/(240.97+Y667))</f>
        <v>0</v>
      </c>
      <c r="AA667">
        <f>(AB667/AC667*100)</f>
        <v>0</v>
      </c>
      <c r="AB667">
        <f>BL667*(BQ667+BR667)/1000</f>
        <v>0</v>
      </c>
      <c r="AC667">
        <f>0.61365*exp(17.502*BS667/(240.97+BS667))</f>
        <v>0</v>
      </c>
      <c r="AD667">
        <f>(Z667-BL667*(BQ667+BR667)/1000)</f>
        <v>0</v>
      </c>
      <c r="AE667">
        <f>(-L667*44100)</f>
        <v>0</v>
      </c>
      <c r="AF667">
        <f>2*29.3*T667*0.92*(BS667-Y667)</f>
        <v>0</v>
      </c>
      <c r="AG667">
        <f>2*0.95*5.67E-8*(((BS667+$B$7)+273)^4-(Y667+273)^4)</f>
        <v>0</v>
      </c>
      <c r="AH667">
        <f>W667+AG667+AE667+AF667</f>
        <v>0</v>
      </c>
      <c r="AI667">
        <f>BP667*AW667*(BK667-BJ667*(1000-AW667*BM667)/(1000-AW667*BL667))/(100*BD667)</f>
        <v>0</v>
      </c>
      <c r="AJ667">
        <f>1000*BP667*AW667*(BL667-BM667)/(100*BD667*(1000-AW667*BL667))</f>
        <v>0</v>
      </c>
      <c r="AK667">
        <f>(AL667 - AM667 - BQ667*1E3/(8.314*(BS667+273.15)) * AO667/BP667 * AN667) * BP667/(100*BD667) * (1000 - BM667)/1000</f>
        <v>0</v>
      </c>
      <c r="AL667">
        <v>673.1699702677048</v>
      </c>
      <c r="AM667">
        <v>637.5647515151514</v>
      </c>
      <c r="AN667">
        <v>2.463804595245518</v>
      </c>
      <c r="AO667">
        <v>66.77297276244596</v>
      </c>
      <c r="AP667">
        <f>(AR667 - AQ667 + BQ667*1E3/(8.314*(BS667+273.15)) * AT667/BP667 * AS667) * BP667/(100*BD667) * 1000/(1000 - AR667)</f>
        <v>0</v>
      </c>
      <c r="AQ667">
        <v>10.4917218360737</v>
      </c>
      <c r="AR667">
        <v>16.66372484848484</v>
      </c>
      <c r="AS667">
        <v>0.0005215724230874124</v>
      </c>
      <c r="AT667">
        <v>79.96077634559281</v>
      </c>
      <c r="AU667">
        <v>0</v>
      </c>
      <c r="AV667">
        <v>0</v>
      </c>
      <c r="AW667">
        <f>IF(AU667*$H$13&gt;=AY667,1.0,(AY667/(AY667-AU667*$H$13)))</f>
        <v>0</v>
      </c>
      <c r="AX667">
        <f>(AW667-1)*100</f>
        <v>0</v>
      </c>
      <c r="AY667">
        <f>MAX(0,($B$13+$C$13*BX667)/(1+$D$13*BX667)*BQ667/(BS667+273)*$E$13)</f>
        <v>0</v>
      </c>
      <c r="AZ667">
        <f>$B$11*BY667+$C$11*BZ667+$F$11*CK667*(1-CN667)</f>
        <v>0</v>
      </c>
      <c r="BA667">
        <f>AZ667*BB667</f>
        <v>0</v>
      </c>
      <c r="BB667">
        <f>($B$11*$D$9+$C$11*$D$9+$F$11*((CX667+CP667)/MAX(CX667+CP667+CY667, 0.1)*$I$9+CY667/MAX(CX667+CP667+CY667, 0.1)*$J$9))/($B$11+$C$11+$F$11)</f>
        <v>0</v>
      </c>
      <c r="BC667">
        <f>($B$11*$K$9+$C$11*$K$9+$F$11*((CX667+CP667)/MAX(CX667+CP667+CY667, 0.1)*$P$9+CY667/MAX(CX667+CP667+CY667, 0.1)*$Q$9))/($B$11+$C$11+$F$11)</f>
        <v>0</v>
      </c>
      <c r="BD667">
        <v>6</v>
      </c>
      <c r="BE667">
        <v>0.5</v>
      </c>
      <c r="BF667" t="s">
        <v>361</v>
      </c>
      <c r="BG667">
        <v>2</v>
      </c>
      <c r="BH667" t="b">
        <v>1</v>
      </c>
      <c r="BI667">
        <v>1728496916.814285</v>
      </c>
      <c r="BJ667">
        <v>609.3811785714286</v>
      </c>
      <c r="BK667">
        <v>652.6256785714285</v>
      </c>
      <c r="BL667">
        <v>16.64317142857143</v>
      </c>
      <c r="BM667">
        <v>10.45474285714286</v>
      </c>
      <c r="BN667">
        <v>616.3784642857142</v>
      </c>
      <c r="BO667">
        <v>16.73335357142857</v>
      </c>
      <c r="BP667">
        <v>599.9959642857144</v>
      </c>
      <c r="BQ667">
        <v>97.54159642857144</v>
      </c>
      <c r="BR667">
        <v>0.1000119142857143</v>
      </c>
      <c r="BS667">
        <v>25.45132857142857</v>
      </c>
      <c r="BT667">
        <v>25.103525</v>
      </c>
      <c r="BU667">
        <v>999.9000000000002</v>
      </c>
      <c r="BV667">
        <v>0</v>
      </c>
      <c r="BW667">
        <v>0</v>
      </c>
      <c r="BX667">
        <v>9986.904285714283</v>
      </c>
      <c r="BY667">
        <v>0</v>
      </c>
      <c r="BZ667">
        <v>953.7949285714286</v>
      </c>
      <c r="CA667">
        <v>-43.24448928571428</v>
      </c>
      <c r="CB667">
        <v>619.6950357142857</v>
      </c>
      <c r="CC667">
        <v>659.521357142857</v>
      </c>
      <c r="CD667">
        <v>6.188436428571428</v>
      </c>
      <c r="CE667">
        <v>652.6256785714285</v>
      </c>
      <c r="CF667">
        <v>10.45474285714286</v>
      </c>
      <c r="CG667">
        <v>1.623401785714286</v>
      </c>
      <c r="CH667">
        <v>1.019772142857143</v>
      </c>
      <c r="CI667">
        <v>14.18273571428571</v>
      </c>
      <c r="CJ667">
        <v>7.201832142857143</v>
      </c>
      <c r="CK667">
        <v>1599.977857142857</v>
      </c>
      <c r="CL667">
        <v>0.6919950714285715</v>
      </c>
      <c r="CM667">
        <v>0.3080049285714286</v>
      </c>
      <c r="CN667">
        <v>0</v>
      </c>
      <c r="CO667">
        <v>2.041289285714285</v>
      </c>
      <c r="CP667">
        <v>0</v>
      </c>
      <c r="CQ667">
        <v>13689.97142857143</v>
      </c>
      <c r="CR667">
        <v>13789.975</v>
      </c>
      <c r="CS667">
        <v>38.1915</v>
      </c>
      <c r="CT667">
        <v>39.53542857142856</v>
      </c>
      <c r="CU667">
        <v>38.79649999999999</v>
      </c>
      <c r="CV667">
        <v>37.88164285714286</v>
      </c>
      <c r="CW667">
        <v>37.54428571428571</v>
      </c>
      <c r="CX667">
        <v>1107.176428571428</v>
      </c>
      <c r="CY667">
        <v>492.8014285714286</v>
      </c>
      <c r="CZ667">
        <v>0</v>
      </c>
      <c r="DA667">
        <v>1728496981.6</v>
      </c>
      <c r="DB667">
        <v>0</v>
      </c>
      <c r="DC667">
        <v>1728490956.5</v>
      </c>
      <c r="DD667" t="s">
        <v>362</v>
      </c>
      <c r="DE667">
        <v>1728490952.5</v>
      </c>
      <c r="DF667">
        <v>1728490956.5</v>
      </c>
      <c r="DG667">
        <v>1</v>
      </c>
      <c r="DH667">
        <v>-0.065</v>
      </c>
      <c r="DI667">
        <v>-0.008</v>
      </c>
      <c r="DJ667">
        <v>-3.246</v>
      </c>
      <c r="DK667">
        <v>-0.091</v>
      </c>
      <c r="DL667">
        <v>52</v>
      </c>
      <c r="DM667">
        <v>15</v>
      </c>
      <c r="DN667">
        <v>0.25</v>
      </c>
      <c r="DO667">
        <v>0.13</v>
      </c>
      <c r="DP667">
        <v>-43.16196</v>
      </c>
      <c r="DQ667">
        <v>-3.519408630393883</v>
      </c>
      <c r="DR667">
        <v>0.396101109440506</v>
      </c>
      <c r="DS667">
        <v>0</v>
      </c>
      <c r="DT667">
        <v>6.211357250000001</v>
      </c>
      <c r="DU667">
        <v>-0.4855646904315228</v>
      </c>
      <c r="DV667">
        <v>0.05188754913211353</v>
      </c>
      <c r="DW667">
        <v>0</v>
      </c>
      <c r="DX667">
        <v>0</v>
      </c>
      <c r="DY667">
        <v>2</v>
      </c>
      <c r="DZ667" t="s">
        <v>386</v>
      </c>
      <c r="EA667">
        <v>3.22782</v>
      </c>
      <c r="EB667">
        <v>2.70434</v>
      </c>
      <c r="EC667">
        <v>0.136541</v>
      </c>
      <c r="ED667">
        <v>0.142272</v>
      </c>
      <c r="EE667">
        <v>0.0858458</v>
      </c>
      <c r="EF667">
        <v>0.0609398</v>
      </c>
      <c r="EG667">
        <v>28230</v>
      </c>
      <c r="EH667">
        <v>27283.1</v>
      </c>
      <c r="EI667">
        <v>31326.6</v>
      </c>
      <c r="EJ667">
        <v>30173</v>
      </c>
      <c r="EK667">
        <v>38359.9</v>
      </c>
      <c r="EL667">
        <v>37475.1</v>
      </c>
      <c r="EM667">
        <v>43903</v>
      </c>
      <c r="EN667">
        <v>42135.3</v>
      </c>
      <c r="EO667">
        <v>2.1129</v>
      </c>
      <c r="EP667">
        <v>1.78665</v>
      </c>
      <c r="EQ667">
        <v>0.00438094</v>
      </c>
      <c r="ER667">
        <v>0</v>
      </c>
      <c r="ES667">
        <v>25.0387</v>
      </c>
      <c r="ET667">
        <v>999.9</v>
      </c>
      <c r="EU667">
        <v>68.90000000000001</v>
      </c>
      <c r="EV667">
        <v>28.6</v>
      </c>
      <c r="EW667">
        <v>27.7583</v>
      </c>
      <c r="EX667">
        <v>60.99</v>
      </c>
      <c r="EY667">
        <v>24.5633</v>
      </c>
      <c r="EZ667">
        <v>1</v>
      </c>
      <c r="FA667">
        <v>0.180854</v>
      </c>
      <c r="FB667">
        <v>4.2234</v>
      </c>
      <c r="FC667">
        <v>20.1457</v>
      </c>
      <c r="FD667">
        <v>5.21474</v>
      </c>
      <c r="FE667">
        <v>11.998</v>
      </c>
      <c r="FF667">
        <v>4.963</v>
      </c>
      <c r="FG667">
        <v>3.2957</v>
      </c>
      <c r="FH667">
        <v>9999</v>
      </c>
      <c r="FI667">
        <v>9999</v>
      </c>
      <c r="FJ667">
        <v>9999</v>
      </c>
      <c r="FK667">
        <v>149.6</v>
      </c>
      <c r="FL667">
        <v>4.97093</v>
      </c>
      <c r="FM667">
        <v>1.86779</v>
      </c>
      <c r="FN667">
        <v>1.85925</v>
      </c>
      <c r="FO667">
        <v>1.86529</v>
      </c>
      <c r="FP667">
        <v>1.86311</v>
      </c>
      <c r="FQ667">
        <v>1.86449</v>
      </c>
      <c r="FR667">
        <v>1.86005</v>
      </c>
      <c r="FS667">
        <v>1.86417</v>
      </c>
      <c r="FT667">
        <v>0</v>
      </c>
      <c r="FU667">
        <v>0</v>
      </c>
      <c r="FV667">
        <v>0</v>
      </c>
      <c r="FW667">
        <v>0</v>
      </c>
      <c r="FX667" t="s">
        <v>364</v>
      </c>
      <c r="FY667" t="s">
        <v>365</v>
      </c>
      <c r="FZ667" t="s">
        <v>366</v>
      </c>
      <c r="GA667" t="s">
        <v>366</v>
      </c>
      <c r="GB667" t="s">
        <v>366</v>
      </c>
      <c r="GC667" t="s">
        <v>366</v>
      </c>
      <c r="GD667">
        <v>0</v>
      </c>
      <c r="GE667">
        <v>100</v>
      </c>
      <c r="GF667">
        <v>100</v>
      </c>
      <c r="GG667">
        <v>-7.12</v>
      </c>
      <c r="GH667">
        <v>-0.0902</v>
      </c>
      <c r="GI667">
        <v>-2.868309889394353</v>
      </c>
      <c r="GJ667">
        <v>-0.006773961979547998</v>
      </c>
      <c r="GK667">
        <v>-8.296070481250098E-08</v>
      </c>
      <c r="GL667">
        <v>3.322967193956903E-10</v>
      </c>
      <c r="GM667">
        <v>-0.07871069313407227</v>
      </c>
      <c r="GN667">
        <v>-0.00208336341840114</v>
      </c>
      <c r="GO667">
        <v>8.801746095907445E-05</v>
      </c>
      <c r="GP667">
        <v>-2.677693255255651E-07</v>
      </c>
      <c r="GQ667">
        <v>3</v>
      </c>
      <c r="GR667">
        <v>2052</v>
      </c>
      <c r="GS667">
        <v>2</v>
      </c>
      <c r="GT667">
        <v>18</v>
      </c>
      <c r="GU667">
        <v>99.5</v>
      </c>
      <c r="GV667">
        <v>99.5</v>
      </c>
      <c r="GW667">
        <v>1.65283</v>
      </c>
      <c r="GX667">
        <v>2.39502</v>
      </c>
      <c r="GY667">
        <v>1.44775</v>
      </c>
      <c r="GZ667">
        <v>2.31812</v>
      </c>
      <c r="HA667">
        <v>1.55151</v>
      </c>
      <c r="HB667">
        <v>2.40112</v>
      </c>
      <c r="HC667">
        <v>35.7777</v>
      </c>
      <c r="HD667">
        <v>14.0007</v>
      </c>
      <c r="HE667">
        <v>18</v>
      </c>
      <c r="HF667">
        <v>613.28</v>
      </c>
      <c r="HG667">
        <v>405.974</v>
      </c>
      <c r="HH667">
        <v>19.9836</v>
      </c>
      <c r="HI667">
        <v>29.1772</v>
      </c>
      <c r="HJ667">
        <v>30.0012</v>
      </c>
      <c r="HK667">
        <v>29.1139</v>
      </c>
      <c r="HL667">
        <v>29.058</v>
      </c>
      <c r="HM667">
        <v>33.1232</v>
      </c>
      <c r="HN667">
        <v>64.694</v>
      </c>
      <c r="HO667">
        <v>0</v>
      </c>
      <c r="HP667">
        <v>19.8877</v>
      </c>
      <c r="HQ667">
        <v>687.425</v>
      </c>
      <c r="HR667">
        <v>10.5146</v>
      </c>
      <c r="HS667">
        <v>99.4134</v>
      </c>
      <c r="HT667">
        <v>100.681</v>
      </c>
    </row>
    <row r="668" spans="1:228">
      <c r="A668">
        <v>652</v>
      </c>
      <c r="B668">
        <v>1728496929.6</v>
      </c>
      <c r="C668">
        <v>5992.099999904633</v>
      </c>
      <c r="D668" t="s">
        <v>1676</v>
      </c>
      <c r="E668" t="s">
        <v>1677</v>
      </c>
      <c r="F668">
        <v>5</v>
      </c>
      <c r="G668" t="s">
        <v>357</v>
      </c>
      <c r="H668" t="s">
        <v>1090</v>
      </c>
      <c r="I668" t="s">
        <v>359</v>
      </c>
      <c r="J668" t="s">
        <v>1569</v>
      </c>
      <c r="K668">
        <v>1728496922.1</v>
      </c>
      <c r="L668">
        <f>(M668)/1000</f>
        <v>0</v>
      </c>
      <c r="M668">
        <f>IF(BH668, AP668, AJ668)</f>
        <v>0</v>
      </c>
      <c r="N668">
        <f>IF(BH668, AK668, AI668)</f>
        <v>0</v>
      </c>
      <c r="O668">
        <f>BJ668 - IF(AW668&gt;1, N668*BD668*100.0/(AY668), 0)</f>
        <v>0</v>
      </c>
      <c r="P668">
        <f>((V668-L668/2)*O668-N668)/(V668+L668/2)</f>
        <v>0</v>
      </c>
      <c r="Q668">
        <f>P668*(BQ668+BR668)/1000.0</f>
        <v>0</v>
      </c>
      <c r="R668">
        <f>(BJ668 - IF(AW668&gt;1, N668*BD668*100.0/(AY668), 0))*(BQ668+BR668)/1000.0</f>
        <v>0</v>
      </c>
      <c r="S668">
        <f>2.0/((1/U668-1/T668)+SIGN(U668)*SQRT((1/U668-1/T668)*(1/U668-1/T668) + 4*BE668/((BE668+1)*(BE668+1))*(2*1/U668*1/T668-1/T668*1/T668)))</f>
        <v>0</v>
      </c>
      <c r="T668">
        <f>IF(LEFT(BF668,1)&lt;&gt;"0",IF(LEFT(BF668,1)="1",3.0,BG668),$D$5+$E$5*(BX668*BQ668/($K$5*1000))+$F$5*(BX668*BQ668/($K$5*1000))*MAX(MIN(BD668,$J$5),$I$5)*MAX(MIN(BD668,$J$5),$I$5)+$G$5*MAX(MIN(BD668,$J$5),$I$5)*(BX668*BQ668/($K$5*1000))+$H$5*(BX668*BQ668/($K$5*1000))*(BX668*BQ668/($K$5*1000)))</f>
        <v>0</v>
      </c>
      <c r="U668">
        <f>L668*(1000-(1000*0.61365*exp(17.502*Y668/(240.97+Y668))/(BQ668+BR668)+BL668)/2)/(1000*0.61365*exp(17.502*Y668/(240.97+Y668))/(BQ668+BR668)-BL668)</f>
        <v>0</v>
      </c>
      <c r="V668">
        <f>1/((BE668+1)/(S668/1.6)+1/(T668/1.37)) + BE668/((BE668+1)/(S668/1.6) + BE668/(T668/1.37))</f>
        <v>0</v>
      </c>
      <c r="W668">
        <f>(AZ668*BC668)</f>
        <v>0</v>
      </c>
      <c r="X668">
        <f>(BS668+(W668+2*0.95*5.67E-8*(((BS668+$B$7)+273)^4-(BS668+273)^4)-44100*L668)/(1.84*29.3*T668+8*0.95*5.67E-8*(BS668+273)^3))</f>
        <v>0</v>
      </c>
      <c r="Y668">
        <f>($C$7*BT668+$D$7*BU668+$E$7*X668)</f>
        <v>0</v>
      </c>
      <c r="Z668">
        <f>0.61365*exp(17.502*Y668/(240.97+Y668))</f>
        <v>0</v>
      </c>
      <c r="AA668">
        <f>(AB668/AC668*100)</f>
        <v>0</v>
      </c>
      <c r="AB668">
        <f>BL668*(BQ668+BR668)/1000</f>
        <v>0</v>
      </c>
      <c r="AC668">
        <f>0.61365*exp(17.502*BS668/(240.97+BS668))</f>
        <v>0</v>
      </c>
      <c r="AD668">
        <f>(Z668-BL668*(BQ668+BR668)/1000)</f>
        <v>0</v>
      </c>
      <c r="AE668">
        <f>(-L668*44100)</f>
        <v>0</v>
      </c>
      <c r="AF668">
        <f>2*29.3*T668*0.92*(BS668-Y668)</f>
        <v>0</v>
      </c>
      <c r="AG668">
        <f>2*0.95*5.67E-8*(((BS668+$B$7)+273)^4-(Y668+273)^4)</f>
        <v>0</v>
      </c>
      <c r="AH668">
        <f>W668+AG668+AE668+AF668</f>
        <v>0</v>
      </c>
      <c r="AI668">
        <f>BP668*AW668*(BK668-BJ668*(1000-AW668*BM668)/(1000-AW668*BL668))/(100*BD668)</f>
        <v>0</v>
      </c>
      <c r="AJ668">
        <f>1000*BP668*AW668*(BL668-BM668)/(100*BD668*(1000-AW668*BL668))</f>
        <v>0</v>
      </c>
      <c r="AK668">
        <f>(AL668 - AM668 - BQ668*1E3/(8.314*(BS668+273.15)) * AO668/BP668 * AN668) * BP668/(100*BD668) * (1000 - BM668)/1000</f>
        <v>0</v>
      </c>
      <c r="AL668">
        <v>685.7251356545991</v>
      </c>
      <c r="AM668">
        <v>649.9173030303032</v>
      </c>
      <c r="AN668">
        <v>2.46766996948119</v>
      </c>
      <c r="AO668">
        <v>66.77297276244596</v>
      </c>
      <c r="AP668">
        <f>(AR668 - AQ668 + BQ668*1E3/(8.314*(BS668+273.15)) * AT668/BP668 * AS668) * BP668/(100*BD668) * 1000/(1000 - AR668)</f>
        <v>0</v>
      </c>
      <c r="AQ668">
        <v>10.49961209795111</v>
      </c>
      <c r="AR668">
        <v>16.65771636363636</v>
      </c>
      <c r="AS668">
        <v>-0.0001713457484626039</v>
      </c>
      <c r="AT668">
        <v>79.96077634559281</v>
      </c>
      <c r="AU668">
        <v>0</v>
      </c>
      <c r="AV668">
        <v>0</v>
      </c>
      <c r="AW668">
        <f>IF(AU668*$H$13&gt;=AY668,1.0,(AY668/(AY668-AU668*$H$13)))</f>
        <v>0</v>
      </c>
      <c r="AX668">
        <f>(AW668-1)*100</f>
        <v>0</v>
      </c>
      <c r="AY668">
        <f>MAX(0,($B$13+$C$13*BX668)/(1+$D$13*BX668)*BQ668/(BS668+273)*$E$13)</f>
        <v>0</v>
      </c>
      <c r="AZ668">
        <f>$B$11*BY668+$C$11*BZ668+$F$11*CK668*(1-CN668)</f>
        <v>0</v>
      </c>
      <c r="BA668">
        <f>AZ668*BB668</f>
        <v>0</v>
      </c>
      <c r="BB668">
        <f>($B$11*$D$9+$C$11*$D$9+$F$11*((CX668+CP668)/MAX(CX668+CP668+CY668, 0.1)*$I$9+CY668/MAX(CX668+CP668+CY668, 0.1)*$J$9))/($B$11+$C$11+$F$11)</f>
        <v>0</v>
      </c>
      <c r="BC668">
        <f>($B$11*$K$9+$C$11*$K$9+$F$11*((CX668+CP668)/MAX(CX668+CP668+CY668, 0.1)*$P$9+CY668/MAX(CX668+CP668+CY668, 0.1)*$Q$9))/($B$11+$C$11+$F$11)</f>
        <v>0</v>
      </c>
      <c r="BD668">
        <v>6</v>
      </c>
      <c r="BE668">
        <v>0.5</v>
      </c>
      <c r="BF668" t="s">
        <v>361</v>
      </c>
      <c r="BG668">
        <v>2</v>
      </c>
      <c r="BH668" t="b">
        <v>1</v>
      </c>
      <c r="BI668">
        <v>1728496922.1</v>
      </c>
      <c r="BJ668">
        <v>622.1185555555556</v>
      </c>
      <c r="BK668">
        <v>665.8145925925927</v>
      </c>
      <c r="BL668">
        <v>16.65627777777778</v>
      </c>
      <c r="BM668">
        <v>10.49121111111111</v>
      </c>
      <c r="BN668">
        <v>629.1991111111112</v>
      </c>
      <c r="BO668">
        <v>16.74645555555556</v>
      </c>
      <c r="BP668">
        <v>600.0076296296296</v>
      </c>
      <c r="BQ668">
        <v>97.5413888888889</v>
      </c>
      <c r="BR668">
        <v>0.1000149592592593</v>
      </c>
      <c r="BS668">
        <v>25.44048518518518</v>
      </c>
      <c r="BT668">
        <v>25.10505555555555</v>
      </c>
      <c r="BU668">
        <v>999.9000000000001</v>
      </c>
      <c r="BV668">
        <v>0</v>
      </c>
      <c r="BW668">
        <v>0</v>
      </c>
      <c r="BX668">
        <v>9990.263333333331</v>
      </c>
      <c r="BY668">
        <v>0</v>
      </c>
      <c r="BZ668">
        <v>992.2559629629629</v>
      </c>
      <c r="CA668">
        <v>-43.69606666666665</v>
      </c>
      <c r="CB668">
        <v>632.6562962962963</v>
      </c>
      <c r="CC668">
        <v>672.8740740740742</v>
      </c>
      <c r="CD668">
        <v>6.16506962962963</v>
      </c>
      <c r="CE668">
        <v>665.8145925925927</v>
      </c>
      <c r="CF668">
        <v>10.49121111111111</v>
      </c>
      <c r="CG668">
        <v>1.624677037037037</v>
      </c>
      <c r="CH668">
        <v>1.023327037037037</v>
      </c>
      <c r="CI668">
        <v>14.19486296296296</v>
      </c>
      <c r="CJ668">
        <v>7.252803333333333</v>
      </c>
      <c r="CK668">
        <v>1599.980740740741</v>
      </c>
      <c r="CL668">
        <v>0.6919938888888889</v>
      </c>
      <c r="CM668">
        <v>0.3080061111111111</v>
      </c>
      <c r="CN668">
        <v>0</v>
      </c>
      <c r="CO668">
        <v>2.052518518518518</v>
      </c>
      <c r="CP668">
        <v>0</v>
      </c>
      <c r="CQ668">
        <v>13739.82222222222</v>
      </c>
      <c r="CR668">
        <v>13790</v>
      </c>
      <c r="CS668">
        <v>38.19866666666667</v>
      </c>
      <c r="CT668">
        <v>39.55051851851851</v>
      </c>
      <c r="CU668">
        <v>38.812</v>
      </c>
      <c r="CV668">
        <v>37.89796296296296</v>
      </c>
      <c r="CW668">
        <v>37.562</v>
      </c>
      <c r="CX668">
        <v>1107.176296296296</v>
      </c>
      <c r="CY668">
        <v>492.8044444444446</v>
      </c>
      <c r="CZ668">
        <v>0</v>
      </c>
      <c r="DA668">
        <v>1728496986.4</v>
      </c>
      <c r="DB668">
        <v>0</v>
      </c>
      <c r="DC668">
        <v>1728490956.5</v>
      </c>
      <c r="DD668" t="s">
        <v>362</v>
      </c>
      <c r="DE668">
        <v>1728490952.5</v>
      </c>
      <c r="DF668">
        <v>1728490956.5</v>
      </c>
      <c r="DG668">
        <v>1</v>
      </c>
      <c r="DH668">
        <v>-0.065</v>
      </c>
      <c r="DI668">
        <v>-0.008</v>
      </c>
      <c r="DJ668">
        <v>-3.246</v>
      </c>
      <c r="DK668">
        <v>-0.091</v>
      </c>
      <c r="DL668">
        <v>52</v>
      </c>
      <c r="DM668">
        <v>15</v>
      </c>
      <c r="DN668">
        <v>0.25</v>
      </c>
      <c r="DO668">
        <v>0.13</v>
      </c>
      <c r="DP668">
        <v>-43.4433775</v>
      </c>
      <c r="DQ668">
        <v>-5.19485515947463</v>
      </c>
      <c r="DR668">
        <v>0.5048200875002397</v>
      </c>
      <c r="DS668">
        <v>0</v>
      </c>
      <c r="DT668">
        <v>6.18039475</v>
      </c>
      <c r="DU668">
        <v>-0.2417339212007593</v>
      </c>
      <c r="DV668">
        <v>0.03190438653128274</v>
      </c>
      <c r="DW668">
        <v>0</v>
      </c>
      <c r="DX668">
        <v>0</v>
      </c>
      <c r="DY668">
        <v>2</v>
      </c>
      <c r="DZ668" t="s">
        <v>386</v>
      </c>
      <c r="EA668">
        <v>3.22776</v>
      </c>
      <c r="EB668">
        <v>2.70456</v>
      </c>
      <c r="EC668">
        <v>0.138359</v>
      </c>
      <c r="ED668">
        <v>0.144082</v>
      </c>
      <c r="EE668">
        <v>0.0858221</v>
      </c>
      <c r="EF668">
        <v>0.0609689</v>
      </c>
      <c r="EG668">
        <v>28170.7</v>
      </c>
      <c r="EH668">
        <v>27224.9</v>
      </c>
      <c r="EI668">
        <v>31326.9</v>
      </c>
      <c r="EJ668">
        <v>30172.4</v>
      </c>
      <c r="EK668">
        <v>38361.1</v>
      </c>
      <c r="EL668">
        <v>37473.4</v>
      </c>
      <c r="EM668">
        <v>43903.3</v>
      </c>
      <c r="EN668">
        <v>42134.7</v>
      </c>
      <c r="EO668">
        <v>2.11293</v>
      </c>
      <c r="EP668">
        <v>1.7866</v>
      </c>
      <c r="EQ668">
        <v>0.00353158</v>
      </c>
      <c r="ER668">
        <v>0</v>
      </c>
      <c r="ES668">
        <v>25.0431</v>
      </c>
      <c r="ET668">
        <v>999.9</v>
      </c>
      <c r="EU668">
        <v>68.90000000000001</v>
      </c>
      <c r="EV668">
        <v>28.7</v>
      </c>
      <c r="EW668">
        <v>27.9219</v>
      </c>
      <c r="EX668">
        <v>61.15</v>
      </c>
      <c r="EY668">
        <v>24.6074</v>
      </c>
      <c r="EZ668">
        <v>1</v>
      </c>
      <c r="FA668">
        <v>0.182045</v>
      </c>
      <c r="FB668">
        <v>4.31329</v>
      </c>
      <c r="FC668">
        <v>20.1437</v>
      </c>
      <c r="FD668">
        <v>5.21564</v>
      </c>
      <c r="FE668">
        <v>11.998</v>
      </c>
      <c r="FF668">
        <v>4.9633</v>
      </c>
      <c r="FG668">
        <v>3.29573</v>
      </c>
      <c r="FH668">
        <v>9999</v>
      </c>
      <c r="FI668">
        <v>9999</v>
      </c>
      <c r="FJ668">
        <v>9999</v>
      </c>
      <c r="FK668">
        <v>149.6</v>
      </c>
      <c r="FL668">
        <v>4.97093</v>
      </c>
      <c r="FM668">
        <v>1.86782</v>
      </c>
      <c r="FN668">
        <v>1.85926</v>
      </c>
      <c r="FO668">
        <v>1.86532</v>
      </c>
      <c r="FP668">
        <v>1.86311</v>
      </c>
      <c r="FQ668">
        <v>1.8645</v>
      </c>
      <c r="FR668">
        <v>1.86005</v>
      </c>
      <c r="FS668">
        <v>1.86417</v>
      </c>
      <c r="FT668">
        <v>0</v>
      </c>
      <c r="FU668">
        <v>0</v>
      </c>
      <c r="FV668">
        <v>0</v>
      </c>
      <c r="FW668">
        <v>0</v>
      </c>
      <c r="FX668" t="s">
        <v>364</v>
      </c>
      <c r="FY668" t="s">
        <v>365</v>
      </c>
      <c r="FZ668" t="s">
        <v>366</v>
      </c>
      <c r="GA668" t="s">
        <v>366</v>
      </c>
      <c r="GB668" t="s">
        <v>366</v>
      </c>
      <c r="GC668" t="s">
        <v>366</v>
      </c>
      <c r="GD668">
        <v>0</v>
      </c>
      <c r="GE668">
        <v>100</v>
      </c>
      <c r="GF668">
        <v>100</v>
      </c>
      <c r="GG668">
        <v>-7.199</v>
      </c>
      <c r="GH668">
        <v>-0.0902</v>
      </c>
      <c r="GI668">
        <v>-2.868309889394353</v>
      </c>
      <c r="GJ668">
        <v>-0.006773961979547998</v>
      </c>
      <c r="GK668">
        <v>-8.296070481250098E-08</v>
      </c>
      <c r="GL668">
        <v>3.322967193956903E-10</v>
      </c>
      <c r="GM668">
        <v>-0.07871069313407227</v>
      </c>
      <c r="GN668">
        <v>-0.00208336341840114</v>
      </c>
      <c r="GO668">
        <v>8.801746095907445E-05</v>
      </c>
      <c r="GP668">
        <v>-2.677693255255651E-07</v>
      </c>
      <c r="GQ668">
        <v>3</v>
      </c>
      <c r="GR668">
        <v>2052</v>
      </c>
      <c r="GS668">
        <v>2</v>
      </c>
      <c r="GT668">
        <v>18</v>
      </c>
      <c r="GU668">
        <v>99.59999999999999</v>
      </c>
      <c r="GV668">
        <v>99.59999999999999</v>
      </c>
      <c r="GW668">
        <v>1.67603</v>
      </c>
      <c r="GX668">
        <v>2.40234</v>
      </c>
      <c r="GY668">
        <v>1.44897</v>
      </c>
      <c r="GZ668">
        <v>2.31689</v>
      </c>
      <c r="HA668">
        <v>1.55151</v>
      </c>
      <c r="HB668">
        <v>2.32666</v>
      </c>
      <c r="HC668">
        <v>35.801</v>
      </c>
      <c r="HD668">
        <v>13.9832</v>
      </c>
      <c r="HE668">
        <v>18</v>
      </c>
      <c r="HF668">
        <v>613.398</v>
      </c>
      <c r="HG668">
        <v>406.012</v>
      </c>
      <c r="HH668">
        <v>19.8816</v>
      </c>
      <c r="HI668">
        <v>29.1878</v>
      </c>
      <c r="HJ668">
        <v>30.0012</v>
      </c>
      <c r="HK668">
        <v>29.1238</v>
      </c>
      <c r="HL668">
        <v>29.0678</v>
      </c>
      <c r="HM668">
        <v>33.6399</v>
      </c>
      <c r="HN668">
        <v>64.694</v>
      </c>
      <c r="HO668">
        <v>0</v>
      </c>
      <c r="HP668">
        <v>19.7778</v>
      </c>
      <c r="HQ668">
        <v>702.467</v>
      </c>
      <c r="HR668">
        <v>10.5419</v>
      </c>
      <c r="HS668">
        <v>99.4139</v>
      </c>
      <c r="HT668">
        <v>100.679</v>
      </c>
    </row>
    <row r="669" spans="1:228">
      <c r="A669">
        <v>653</v>
      </c>
      <c r="B669">
        <v>1728496934.6</v>
      </c>
      <c r="C669">
        <v>5997.099999904633</v>
      </c>
      <c r="D669" t="s">
        <v>1678</v>
      </c>
      <c r="E669" t="s">
        <v>1679</v>
      </c>
      <c r="F669">
        <v>5</v>
      </c>
      <c r="G669" t="s">
        <v>357</v>
      </c>
      <c r="H669" t="s">
        <v>1090</v>
      </c>
      <c r="I669" t="s">
        <v>359</v>
      </c>
      <c r="J669" t="s">
        <v>1569</v>
      </c>
      <c r="K669">
        <v>1728496926.814285</v>
      </c>
      <c r="L669">
        <f>(M669)/1000</f>
        <v>0</v>
      </c>
      <c r="M669">
        <f>IF(BH669, AP669, AJ669)</f>
        <v>0</v>
      </c>
      <c r="N669">
        <f>IF(BH669, AK669, AI669)</f>
        <v>0</v>
      </c>
      <c r="O669">
        <f>BJ669 - IF(AW669&gt;1, N669*BD669*100.0/(AY669), 0)</f>
        <v>0</v>
      </c>
      <c r="P669">
        <f>((V669-L669/2)*O669-N669)/(V669+L669/2)</f>
        <v>0</v>
      </c>
      <c r="Q669">
        <f>P669*(BQ669+BR669)/1000.0</f>
        <v>0</v>
      </c>
      <c r="R669">
        <f>(BJ669 - IF(AW669&gt;1, N669*BD669*100.0/(AY669), 0))*(BQ669+BR669)/1000.0</f>
        <v>0</v>
      </c>
      <c r="S669">
        <f>2.0/((1/U669-1/T669)+SIGN(U669)*SQRT((1/U669-1/T669)*(1/U669-1/T669) + 4*BE669/((BE669+1)*(BE669+1))*(2*1/U669*1/T669-1/T669*1/T669)))</f>
        <v>0</v>
      </c>
      <c r="T669">
        <f>IF(LEFT(BF669,1)&lt;&gt;"0",IF(LEFT(BF669,1)="1",3.0,BG669),$D$5+$E$5*(BX669*BQ669/($K$5*1000))+$F$5*(BX669*BQ669/($K$5*1000))*MAX(MIN(BD669,$J$5),$I$5)*MAX(MIN(BD669,$J$5),$I$5)+$G$5*MAX(MIN(BD669,$J$5),$I$5)*(BX669*BQ669/($K$5*1000))+$H$5*(BX669*BQ669/($K$5*1000))*(BX669*BQ669/($K$5*1000)))</f>
        <v>0</v>
      </c>
      <c r="U669">
        <f>L669*(1000-(1000*0.61365*exp(17.502*Y669/(240.97+Y669))/(BQ669+BR669)+BL669)/2)/(1000*0.61365*exp(17.502*Y669/(240.97+Y669))/(BQ669+BR669)-BL669)</f>
        <v>0</v>
      </c>
      <c r="V669">
        <f>1/((BE669+1)/(S669/1.6)+1/(T669/1.37)) + BE669/((BE669+1)/(S669/1.6) + BE669/(T669/1.37))</f>
        <v>0</v>
      </c>
      <c r="W669">
        <f>(AZ669*BC669)</f>
        <v>0</v>
      </c>
      <c r="X669">
        <f>(BS669+(W669+2*0.95*5.67E-8*(((BS669+$B$7)+273)^4-(BS669+273)^4)-44100*L669)/(1.84*29.3*T669+8*0.95*5.67E-8*(BS669+273)^3))</f>
        <v>0</v>
      </c>
      <c r="Y669">
        <f>($C$7*BT669+$D$7*BU669+$E$7*X669)</f>
        <v>0</v>
      </c>
      <c r="Z669">
        <f>0.61365*exp(17.502*Y669/(240.97+Y669))</f>
        <v>0</v>
      </c>
      <c r="AA669">
        <f>(AB669/AC669*100)</f>
        <v>0</v>
      </c>
      <c r="AB669">
        <f>BL669*(BQ669+BR669)/1000</f>
        <v>0</v>
      </c>
      <c r="AC669">
        <f>0.61365*exp(17.502*BS669/(240.97+BS669))</f>
        <v>0</v>
      </c>
      <c r="AD669">
        <f>(Z669-BL669*(BQ669+BR669)/1000)</f>
        <v>0</v>
      </c>
      <c r="AE669">
        <f>(-L669*44100)</f>
        <v>0</v>
      </c>
      <c r="AF669">
        <f>2*29.3*T669*0.92*(BS669-Y669)</f>
        <v>0</v>
      </c>
      <c r="AG669">
        <f>2*0.95*5.67E-8*(((BS669+$B$7)+273)^4-(Y669+273)^4)</f>
        <v>0</v>
      </c>
      <c r="AH669">
        <f>W669+AG669+AE669+AF669</f>
        <v>0</v>
      </c>
      <c r="AI669">
        <f>BP669*AW669*(BK669-BJ669*(1000-AW669*BM669)/(1000-AW669*BL669))/(100*BD669)</f>
        <v>0</v>
      </c>
      <c r="AJ669">
        <f>1000*BP669*AW669*(BL669-BM669)/(100*BD669*(1000-AW669*BL669))</f>
        <v>0</v>
      </c>
      <c r="AK669">
        <f>(AL669 - AM669 - BQ669*1E3/(8.314*(BS669+273.15)) * AO669/BP669 * AN669) * BP669/(100*BD669) * (1000 - BM669)/1000</f>
        <v>0</v>
      </c>
      <c r="AL669">
        <v>698.5328528300608</v>
      </c>
      <c r="AM669">
        <v>662.4896484848484</v>
      </c>
      <c r="AN669">
        <v>2.534954550461065</v>
      </c>
      <c r="AO669">
        <v>66.77297276244596</v>
      </c>
      <c r="AP669">
        <f>(AR669 - AQ669 + BQ669*1E3/(8.314*(BS669+273.15)) * AT669/BP669 * AS669) * BP669/(100*BD669) * 1000/(1000 - AR669)</f>
        <v>0</v>
      </c>
      <c r="AQ669">
        <v>10.50672696965639</v>
      </c>
      <c r="AR669">
        <v>16.64949939393938</v>
      </c>
      <c r="AS669">
        <v>-5.665218031537733E-05</v>
      </c>
      <c r="AT669">
        <v>79.96077634559281</v>
      </c>
      <c r="AU669">
        <v>0</v>
      </c>
      <c r="AV669">
        <v>0</v>
      </c>
      <c r="AW669">
        <f>IF(AU669*$H$13&gt;=AY669,1.0,(AY669/(AY669-AU669*$H$13)))</f>
        <v>0</v>
      </c>
      <c r="AX669">
        <f>(AW669-1)*100</f>
        <v>0</v>
      </c>
      <c r="AY669">
        <f>MAX(0,($B$13+$C$13*BX669)/(1+$D$13*BX669)*BQ669/(BS669+273)*$E$13)</f>
        <v>0</v>
      </c>
      <c r="AZ669">
        <f>$B$11*BY669+$C$11*BZ669+$F$11*CK669*(1-CN669)</f>
        <v>0</v>
      </c>
      <c r="BA669">
        <f>AZ669*BB669</f>
        <v>0</v>
      </c>
      <c r="BB669">
        <f>($B$11*$D$9+$C$11*$D$9+$F$11*((CX669+CP669)/MAX(CX669+CP669+CY669, 0.1)*$I$9+CY669/MAX(CX669+CP669+CY669, 0.1)*$J$9))/($B$11+$C$11+$F$11)</f>
        <v>0</v>
      </c>
      <c r="BC669">
        <f>($B$11*$K$9+$C$11*$K$9+$F$11*((CX669+CP669)/MAX(CX669+CP669+CY669, 0.1)*$P$9+CY669/MAX(CX669+CP669+CY669, 0.1)*$Q$9))/($B$11+$C$11+$F$11)</f>
        <v>0</v>
      </c>
      <c r="BD669">
        <v>6</v>
      </c>
      <c r="BE669">
        <v>0.5</v>
      </c>
      <c r="BF669" t="s">
        <v>361</v>
      </c>
      <c r="BG669">
        <v>2</v>
      </c>
      <c r="BH669" t="b">
        <v>1</v>
      </c>
      <c r="BI669">
        <v>1728496926.814285</v>
      </c>
      <c r="BJ669">
        <v>633.5743928571428</v>
      </c>
      <c r="BK669">
        <v>677.6482857142856</v>
      </c>
      <c r="BL669">
        <v>16.65855714285714</v>
      </c>
      <c r="BM669">
        <v>10.49965714285714</v>
      </c>
      <c r="BN669">
        <v>640.7295714285714</v>
      </c>
      <c r="BO669">
        <v>16.74873571428571</v>
      </c>
      <c r="BP669">
        <v>600.0382142857143</v>
      </c>
      <c r="BQ669">
        <v>97.54054642857143</v>
      </c>
      <c r="BR669">
        <v>0.1000727178571429</v>
      </c>
      <c r="BS669">
        <v>25.43061428571429</v>
      </c>
      <c r="BT669">
        <v>25.10553214285714</v>
      </c>
      <c r="BU669">
        <v>999.9000000000002</v>
      </c>
      <c r="BV669">
        <v>0</v>
      </c>
      <c r="BW669">
        <v>0</v>
      </c>
      <c r="BX669">
        <v>9994.918928571427</v>
      </c>
      <c r="BY669">
        <v>0</v>
      </c>
      <c r="BZ669">
        <v>1023.393678571428</v>
      </c>
      <c r="CA669">
        <v>-44.07407499999999</v>
      </c>
      <c r="CB669">
        <v>644.307607142857</v>
      </c>
      <c r="CC669">
        <v>684.8391428571429</v>
      </c>
      <c r="CD669">
        <v>6.158906071428572</v>
      </c>
      <c r="CE669">
        <v>677.6482857142856</v>
      </c>
      <c r="CF669">
        <v>10.49965714285714</v>
      </c>
      <c r="CG669">
        <v>1.624886071428572</v>
      </c>
      <c r="CH669">
        <v>1.024141785714286</v>
      </c>
      <c r="CI669">
        <v>14.19684642857143</v>
      </c>
      <c r="CJ669">
        <v>7.264436785714286</v>
      </c>
      <c r="CK669">
        <v>1600.004642857143</v>
      </c>
      <c r="CL669">
        <v>0.691996107142857</v>
      </c>
      <c r="CM669">
        <v>0.3080038928571429</v>
      </c>
      <c r="CN669">
        <v>0</v>
      </c>
      <c r="CO669">
        <v>2.100385714285714</v>
      </c>
      <c r="CP669">
        <v>0</v>
      </c>
      <c r="CQ669">
        <v>13785.55714285714</v>
      </c>
      <c r="CR669">
        <v>13790.21071428571</v>
      </c>
      <c r="CS669">
        <v>38.2185</v>
      </c>
      <c r="CT669">
        <v>39.56203571428571</v>
      </c>
      <c r="CU669">
        <v>38.812</v>
      </c>
      <c r="CV669">
        <v>37.91707142857143</v>
      </c>
      <c r="CW669">
        <v>37.562</v>
      </c>
      <c r="CX669">
        <v>1107.196428571429</v>
      </c>
      <c r="CY669">
        <v>492.8082142857143</v>
      </c>
      <c r="CZ669">
        <v>0</v>
      </c>
      <c r="DA669">
        <v>1728496991.2</v>
      </c>
      <c r="DB669">
        <v>0</v>
      </c>
      <c r="DC669">
        <v>1728490956.5</v>
      </c>
      <c r="DD669" t="s">
        <v>362</v>
      </c>
      <c r="DE669">
        <v>1728490952.5</v>
      </c>
      <c r="DF669">
        <v>1728490956.5</v>
      </c>
      <c r="DG669">
        <v>1</v>
      </c>
      <c r="DH669">
        <v>-0.065</v>
      </c>
      <c r="DI669">
        <v>-0.008</v>
      </c>
      <c r="DJ669">
        <v>-3.246</v>
      </c>
      <c r="DK669">
        <v>-0.091</v>
      </c>
      <c r="DL669">
        <v>52</v>
      </c>
      <c r="DM669">
        <v>15</v>
      </c>
      <c r="DN669">
        <v>0.25</v>
      </c>
      <c r="DO669">
        <v>0.13</v>
      </c>
      <c r="DP669">
        <v>-43.7851625</v>
      </c>
      <c r="DQ669">
        <v>-4.856520450281343</v>
      </c>
      <c r="DR669">
        <v>0.4711692342924667</v>
      </c>
      <c r="DS669">
        <v>0</v>
      </c>
      <c r="DT669">
        <v>6.162738500000001</v>
      </c>
      <c r="DU669">
        <v>-0.06855399624767827</v>
      </c>
      <c r="DV669">
        <v>0.007875790611106897</v>
      </c>
      <c r="DW669">
        <v>1</v>
      </c>
      <c r="DX669">
        <v>1</v>
      </c>
      <c r="DY669">
        <v>2</v>
      </c>
      <c r="DZ669" t="s">
        <v>363</v>
      </c>
      <c r="EA669">
        <v>3.22779</v>
      </c>
      <c r="EB669">
        <v>2.70419</v>
      </c>
      <c r="EC669">
        <v>0.140197</v>
      </c>
      <c r="ED669">
        <v>0.145911</v>
      </c>
      <c r="EE669">
        <v>0.0857808</v>
      </c>
      <c r="EF669">
        <v>0.0610041</v>
      </c>
      <c r="EG669">
        <v>28109.6</v>
      </c>
      <c r="EH669">
        <v>27166</v>
      </c>
      <c r="EI669">
        <v>31325.9</v>
      </c>
      <c r="EJ669">
        <v>30171.7</v>
      </c>
      <c r="EK669">
        <v>38361.4</v>
      </c>
      <c r="EL669">
        <v>37471.2</v>
      </c>
      <c r="EM669">
        <v>43901.5</v>
      </c>
      <c r="EN669">
        <v>42133.7</v>
      </c>
      <c r="EO669">
        <v>2.1125</v>
      </c>
      <c r="EP669">
        <v>1.7865</v>
      </c>
      <c r="EQ669">
        <v>0.00369549</v>
      </c>
      <c r="ER669">
        <v>0</v>
      </c>
      <c r="ES669">
        <v>25.0492</v>
      </c>
      <c r="ET669">
        <v>999.9</v>
      </c>
      <c r="EU669">
        <v>68.90000000000001</v>
      </c>
      <c r="EV669">
        <v>28.7</v>
      </c>
      <c r="EW669">
        <v>27.9205</v>
      </c>
      <c r="EX669">
        <v>61.04</v>
      </c>
      <c r="EY669">
        <v>24.2909</v>
      </c>
      <c r="EZ669">
        <v>1</v>
      </c>
      <c r="FA669">
        <v>0.183321</v>
      </c>
      <c r="FB669">
        <v>4.41599</v>
      </c>
      <c r="FC669">
        <v>20.1411</v>
      </c>
      <c r="FD669">
        <v>5.21624</v>
      </c>
      <c r="FE669">
        <v>11.998</v>
      </c>
      <c r="FF669">
        <v>4.96335</v>
      </c>
      <c r="FG669">
        <v>3.29578</v>
      </c>
      <c r="FH669">
        <v>9999</v>
      </c>
      <c r="FI669">
        <v>9999</v>
      </c>
      <c r="FJ669">
        <v>9999</v>
      </c>
      <c r="FK669">
        <v>149.6</v>
      </c>
      <c r="FL669">
        <v>4.97095</v>
      </c>
      <c r="FM669">
        <v>1.86782</v>
      </c>
      <c r="FN669">
        <v>1.85928</v>
      </c>
      <c r="FO669">
        <v>1.86529</v>
      </c>
      <c r="FP669">
        <v>1.86313</v>
      </c>
      <c r="FQ669">
        <v>1.86452</v>
      </c>
      <c r="FR669">
        <v>1.86005</v>
      </c>
      <c r="FS669">
        <v>1.86417</v>
      </c>
      <c r="FT669">
        <v>0</v>
      </c>
      <c r="FU669">
        <v>0</v>
      </c>
      <c r="FV669">
        <v>0</v>
      </c>
      <c r="FW669">
        <v>0</v>
      </c>
      <c r="FX669" t="s">
        <v>364</v>
      </c>
      <c r="FY669" t="s">
        <v>365</v>
      </c>
      <c r="FZ669" t="s">
        <v>366</v>
      </c>
      <c r="GA669" t="s">
        <v>366</v>
      </c>
      <c r="GB669" t="s">
        <v>366</v>
      </c>
      <c r="GC669" t="s">
        <v>366</v>
      </c>
      <c r="GD669">
        <v>0</v>
      </c>
      <c r="GE669">
        <v>100</v>
      </c>
      <c r="GF669">
        <v>100</v>
      </c>
      <c r="GG669">
        <v>-7.279</v>
      </c>
      <c r="GH669">
        <v>-0.0901</v>
      </c>
      <c r="GI669">
        <v>-2.868309889394353</v>
      </c>
      <c r="GJ669">
        <v>-0.006773961979547998</v>
      </c>
      <c r="GK669">
        <v>-8.296070481250098E-08</v>
      </c>
      <c r="GL669">
        <v>3.322967193956903E-10</v>
      </c>
      <c r="GM669">
        <v>-0.07871069313407227</v>
      </c>
      <c r="GN669">
        <v>-0.00208336341840114</v>
      </c>
      <c r="GO669">
        <v>8.801746095907445E-05</v>
      </c>
      <c r="GP669">
        <v>-2.677693255255651E-07</v>
      </c>
      <c r="GQ669">
        <v>3</v>
      </c>
      <c r="GR669">
        <v>2052</v>
      </c>
      <c r="GS669">
        <v>2</v>
      </c>
      <c r="GT669">
        <v>18</v>
      </c>
      <c r="GU669">
        <v>99.7</v>
      </c>
      <c r="GV669">
        <v>99.59999999999999</v>
      </c>
      <c r="GW669">
        <v>1.70044</v>
      </c>
      <c r="GX669">
        <v>2.40234</v>
      </c>
      <c r="GY669">
        <v>1.44897</v>
      </c>
      <c r="GZ669">
        <v>2.31812</v>
      </c>
      <c r="HA669">
        <v>1.55151</v>
      </c>
      <c r="HB669">
        <v>2.26807</v>
      </c>
      <c r="HC669">
        <v>35.801</v>
      </c>
      <c r="HD669">
        <v>13.9744</v>
      </c>
      <c r="HE669">
        <v>18</v>
      </c>
      <c r="HF669">
        <v>613.1900000000001</v>
      </c>
      <c r="HG669">
        <v>406.023</v>
      </c>
      <c r="HH669">
        <v>19.7742</v>
      </c>
      <c r="HI669">
        <v>29.1989</v>
      </c>
      <c r="HJ669">
        <v>30.0013</v>
      </c>
      <c r="HK669">
        <v>29.1337</v>
      </c>
      <c r="HL669">
        <v>29.0777</v>
      </c>
      <c r="HM669">
        <v>34.1045</v>
      </c>
      <c r="HN669">
        <v>64.694</v>
      </c>
      <c r="HO669">
        <v>0</v>
      </c>
      <c r="HP669">
        <v>19.6755</v>
      </c>
      <c r="HQ669">
        <v>712.484</v>
      </c>
      <c r="HR669">
        <v>10.5735</v>
      </c>
      <c r="HS669">
        <v>99.41030000000001</v>
      </c>
      <c r="HT669">
        <v>100.677</v>
      </c>
    </row>
    <row r="670" spans="1:228">
      <c r="A670">
        <v>654</v>
      </c>
      <c r="B670">
        <v>1728496939.6</v>
      </c>
      <c r="C670">
        <v>6002.099999904633</v>
      </c>
      <c r="D670" t="s">
        <v>1680</v>
      </c>
      <c r="E670" t="s">
        <v>1681</v>
      </c>
      <c r="F670">
        <v>5</v>
      </c>
      <c r="G670" t="s">
        <v>357</v>
      </c>
      <c r="H670" t="s">
        <v>1090</v>
      </c>
      <c r="I670" t="s">
        <v>359</v>
      </c>
      <c r="J670" t="s">
        <v>1569</v>
      </c>
      <c r="K670">
        <v>1728496932.1</v>
      </c>
      <c r="L670">
        <f>(M670)/1000</f>
        <v>0</v>
      </c>
      <c r="M670">
        <f>IF(BH670, AP670, AJ670)</f>
        <v>0</v>
      </c>
      <c r="N670">
        <f>IF(BH670, AK670, AI670)</f>
        <v>0</v>
      </c>
      <c r="O670">
        <f>BJ670 - IF(AW670&gt;1, N670*BD670*100.0/(AY670), 0)</f>
        <v>0</v>
      </c>
      <c r="P670">
        <f>((V670-L670/2)*O670-N670)/(V670+L670/2)</f>
        <v>0</v>
      </c>
      <c r="Q670">
        <f>P670*(BQ670+BR670)/1000.0</f>
        <v>0</v>
      </c>
      <c r="R670">
        <f>(BJ670 - IF(AW670&gt;1, N670*BD670*100.0/(AY670), 0))*(BQ670+BR670)/1000.0</f>
        <v>0</v>
      </c>
      <c r="S670">
        <f>2.0/((1/U670-1/T670)+SIGN(U670)*SQRT((1/U670-1/T670)*(1/U670-1/T670) + 4*BE670/((BE670+1)*(BE670+1))*(2*1/U670*1/T670-1/T670*1/T670)))</f>
        <v>0</v>
      </c>
      <c r="T670">
        <f>IF(LEFT(BF670,1)&lt;&gt;"0",IF(LEFT(BF670,1)="1",3.0,BG670),$D$5+$E$5*(BX670*BQ670/($K$5*1000))+$F$5*(BX670*BQ670/($K$5*1000))*MAX(MIN(BD670,$J$5),$I$5)*MAX(MIN(BD670,$J$5),$I$5)+$G$5*MAX(MIN(BD670,$J$5),$I$5)*(BX670*BQ670/($K$5*1000))+$H$5*(BX670*BQ670/($K$5*1000))*(BX670*BQ670/($K$5*1000)))</f>
        <v>0</v>
      </c>
      <c r="U670">
        <f>L670*(1000-(1000*0.61365*exp(17.502*Y670/(240.97+Y670))/(BQ670+BR670)+BL670)/2)/(1000*0.61365*exp(17.502*Y670/(240.97+Y670))/(BQ670+BR670)-BL670)</f>
        <v>0</v>
      </c>
      <c r="V670">
        <f>1/((BE670+1)/(S670/1.6)+1/(T670/1.37)) + BE670/((BE670+1)/(S670/1.6) + BE670/(T670/1.37))</f>
        <v>0</v>
      </c>
      <c r="W670">
        <f>(AZ670*BC670)</f>
        <v>0</v>
      </c>
      <c r="X670">
        <f>(BS670+(W670+2*0.95*5.67E-8*(((BS670+$B$7)+273)^4-(BS670+273)^4)-44100*L670)/(1.84*29.3*T670+8*0.95*5.67E-8*(BS670+273)^3))</f>
        <v>0</v>
      </c>
      <c r="Y670">
        <f>($C$7*BT670+$D$7*BU670+$E$7*X670)</f>
        <v>0</v>
      </c>
      <c r="Z670">
        <f>0.61365*exp(17.502*Y670/(240.97+Y670))</f>
        <v>0</v>
      </c>
      <c r="AA670">
        <f>(AB670/AC670*100)</f>
        <v>0</v>
      </c>
      <c r="AB670">
        <f>BL670*(BQ670+BR670)/1000</f>
        <v>0</v>
      </c>
      <c r="AC670">
        <f>0.61365*exp(17.502*BS670/(240.97+BS670))</f>
        <v>0</v>
      </c>
      <c r="AD670">
        <f>(Z670-BL670*(BQ670+BR670)/1000)</f>
        <v>0</v>
      </c>
      <c r="AE670">
        <f>(-L670*44100)</f>
        <v>0</v>
      </c>
      <c r="AF670">
        <f>2*29.3*T670*0.92*(BS670-Y670)</f>
        <v>0</v>
      </c>
      <c r="AG670">
        <f>2*0.95*5.67E-8*(((BS670+$B$7)+273)^4-(Y670+273)^4)</f>
        <v>0</v>
      </c>
      <c r="AH670">
        <f>W670+AG670+AE670+AF670</f>
        <v>0</v>
      </c>
      <c r="AI670">
        <f>BP670*AW670*(BK670-BJ670*(1000-AW670*BM670)/(1000-AW670*BL670))/(100*BD670)</f>
        <v>0</v>
      </c>
      <c r="AJ670">
        <f>1000*BP670*AW670*(BL670-BM670)/(100*BD670*(1000-AW670*BL670))</f>
        <v>0</v>
      </c>
      <c r="AK670">
        <f>(AL670 - AM670 - BQ670*1E3/(8.314*(BS670+273.15)) * AO670/BP670 * AN670) * BP670/(100*BD670) * (1000 - BM670)/1000</f>
        <v>0</v>
      </c>
      <c r="AL670">
        <v>711.2927234664479</v>
      </c>
      <c r="AM670">
        <v>675.0892303030301</v>
      </c>
      <c r="AN670">
        <v>2.516012995872274</v>
      </c>
      <c r="AO670">
        <v>66.77297276244596</v>
      </c>
      <c r="AP670">
        <f>(AR670 - AQ670 + BQ670*1E3/(8.314*(BS670+273.15)) * AT670/BP670 * AS670) * BP670/(100*BD670) * 1000/(1000 - AR670)</f>
        <v>0</v>
      </c>
      <c r="AQ670">
        <v>10.51465118043522</v>
      </c>
      <c r="AR670">
        <v>16.63795272727272</v>
      </c>
      <c r="AS670">
        <v>-0.0001095403632393488</v>
      </c>
      <c r="AT670">
        <v>79.96077634559281</v>
      </c>
      <c r="AU670">
        <v>0</v>
      </c>
      <c r="AV670">
        <v>0</v>
      </c>
      <c r="AW670">
        <f>IF(AU670*$H$13&gt;=AY670,1.0,(AY670/(AY670-AU670*$H$13)))</f>
        <v>0</v>
      </c>
      <c r="AX670">
        <f>(AW670-1)*100</f>
        <v>0</v>
      </c>
      <c r="AY670">
        <f>MAX(0,($B$13+$C$13*BX670)/(1+$D$13*BX670)*BQ670/(BS670+273)*$E$13)</f>
        <v>0</v>
      </c>
      <c r="AZ670">
        <f>$B$11*BY670+$C$11*BZ670+$F$11*CK670*(1-CN670)</f>
        <v>0</v>
      </c>
      <c r="BA670">
        <f>AZ670*BB670</f>
        <v>0</v>
      </c>
      <c r="BB670">
        <f>($B$11*$D$9+$C$11*$D$9+$F$11*((CX670+CP670)/MAX(CX670+CP670+CY670, 0.1)*$I$9+CY670/MAX(CX670+CP670+CY670, 0.1)*$J$9))/($B$11+$C$11+$F$11)</f>
        <v>0</v>
      </c>
      <c r="BC670">
        <f>($B$11*$K$9+$C$11*$K$9+$F$11*((CX670+CP670)/MAX(CX670+CP670+CY670, 0.1)*$P$9+CY670/MAX(CX670+CP670+CY670, 0.1)*$Q$9))/($B$11+$C$11+$F$11)</f>
        <v>0</v>
      </c>
      <c r="BD670">
        <v>6</v>
      </c>
      <c r="BE670">
        <v>0.5</v>
      </c>
      <c r="BF670" t="s">
        <v>361</v>
      </c>
      <c r="BG670">
        <v>2</v>
      </c>
      <c r="BH670" t="b">
        <v>1</v>
      </c>
      <c r="BI670">
        <v>1728496932.1</v>
      </c>
      <c r="BJ670">
        <v>646.5384074074074</v>
      </c>
      <c r="BK670">
        <v>690.935962962963</v>
      </c>
      <c r="BL670">
        <v>16.65225185185185</v>
      </c>
      <c r="BM670">
        <v>10.5077962962963</v>
      </c>
      <c r="BN670">
        <v>653.777962962963</v>
      </c>
      <c r="BO670">
        <v>16.74242592592593</v>
      </c>
      <c r="BP670">
        <v>600.014</v>
      </c>
      <c r="BQ670">
        <v>97.54001111111111</v>
      </c>
      <c r="BR670">
        <v>0.1000472222222222</v>
      </c>
      <c r="BS670">
        <v>25.41862962962963</v>
      </c>
      <c r="BT670">
        <v>25.10525185185185</v>
      </c>
      <c r="BU670">
        <v>999.9000000000001</v>
      </c>
      <c r="BV670">
        <v>0</v>
      </c>
      <c r="BW670">
        <v>0</v>
      </c>
      <c r="BX670">
        <v>9990.654074074075</v>
      </c>
      <c r="BY670">
        <v>0</v>
      </c>
      <c r="BZ670">
        <v>1056.20037037037</v>
      </c>
      <c r="CA670">
        <v>-44.39764814814816</v>
      </c>
      <c r="CB670">
        <v>657.487037037037</v>
      </c>
      <c r="CC670">
        <v>698.2735185185185</v>
      </c>
      <c r="CD670">
        <v>6.144454074074075</v>
      </c>
      <c r="CE670">
        <v>690.935962962963</v>
      </c>
      <c r="CF670">
        <v>10.5077962962963</v>
      </c>
      <c r="CG670">
        <v>1.624260740740741</v>
      </c>
      <c r="CH670">
        <v>1.02493037037037</v>
      </c>
      <c r="CI670">
        <v>14.19091481481482</v>
      </c>
      <c r="CJ670">
        <v>7.275683333333334</v>
      </c>
      <c r="CK670">
        <v>1600.005925925926</v>
      </c>
      <c r="CL670">
        <v>0.6919944444444442</v>
      </c>
      <c r="CM670">
        <v>0.3080055555555556</v>
      </c>
      <c r="CN670">
        <v>0</v>
      </c>
      <c r="CO670">
        <v>2.090777777777777</v>
      </c>
      <c r="CP670">
        <v>0</v>
      </c>
      <c r="CQ670">
        <v>13837.32962962963</v>
      </c>
      <c r="CR670">
        <v>13790.1962962963</v>
      </c>
      <c r="CS670">
        <v>38.236</v>
      </c>
      <c r="CT670">
        <v>39.57133333333333</v>
      </c>
      <c r="CU670">
        <v>38.81433333333334</v>
      </c>
      <c r="CV670">
        <v>37.9324074074074</v>
      </c>
      <c r="CW670">
        <v>37.562</v>
      </c>
      <c r="CX670">
        <v>1107.195185185185</v>
      </c>
      <c r="CY670">
        <v>492.8107407407407</v>
      </c>
      <c r="CZ670">
        <v>0</v>
      </c>
      <c r="DA670">
        <v>1728496996.6</v>
      </c>
      <c r="DB670">
        <v>0</v>
      </c>
      <c r="DC670">
        <v>1728490956.5</v>
      </c>
      <c r="DD670" t="s">
        <v>362</v>
      </c>
      <c r="DE670">
        <v>1728490952.5</v>
      </c>
      <c r="DF670">
        <v>1728490956.5</v>
      </c>
      <c r="DG670">
        <v>1</v>
      </c>
      <c r="DH670">
        <v>-0.065</v>
      </c>
      <c r="DI670">
        <v>-0.008</v>
      </c>
      <c r="DJ670">
        <v>-3.246</v>
      </c>
      <c r="DK670">
        <v>-0.091</v>
      </c>
      <c r="DL670">
        <v>52</v>
      </c>
      <c r="DM670">
        <v>15</v>
      </c>
      <c r="DN670">
        <v>0.25</v>
      </c>
      <c r="DO670">
        <v>0.13</v>
      </c>
      <c r="DP670">
        <v>-44.1754024390244</v>
      </c>
      <c r="DQ670">
        <v>-3.889544947735216</v>
      </c>
      <c r="DR670">
        <v>0.3877982002799815</v>
      </c>
      <c r="DS670">
        <v>0</v>
      </c>
      <c r="DT670">
        <v>6.152714390243902</v>
      </c>
      <c r="DU670">
        <v>-0.1529370731707377</v>
      </c>
      <c r="DV670">
        <v>0.01563001397386832</v>
      </c>
      <c r="DW670">
        <v>0</v>
      </c>
      <c r="DX670">
        <v>0</v>
      </c>
      <c r="DY670">
        <v>2</v>
      </c>
      <c r="DZ670" t="s">
        <v>386</v>
      </c>
      <c r="EA670">
        <v>3.2278</v>
      </c>
      <c r="EB670">
        <v>2.70423</v>
      </c>
      <c r="EC670">
        <v>0.142007</v>
      </c>
      <c r="ED670">
        <v>0.147675</v>
      </c>
      <c r="EE670">
        <v>0.0857354</v>
      </c>
      <c r="EF670">
        <v>0.0610331</v>
      </c>
      <c r="EG670">
        <v>28050.2</v>
      </c>
      <c r="EH670">
        <v>27108.8</v>
      </c>
      <c r="EI670">
        <v>31325.8</v>
      </c>
      <c r="EJ670">
        <v>30170.5</v>
      </c>
      <c r="EK670">
        <v>38363.3</v>
      </c>
      <c r="EL670">
        <v>37468.5</v>
      </c>
      <c r="EM670">
        <v>43901.4</v>
      </c>
      <c r="EN670">
        <v>42132</v>
      </c>
      <c r="EO670">
        <v>2.11238</v>
      </c>
      <c r="EP670">
        <v>1.7858</v>
      </c>
      <c r="EQ670">
        <v>0.00237674</v>
      </c>
      <c r="ER670">
        <v>0</v>
      </c>
      <c r="ES670">
        <v>25.0543</v>
      </c>
      <c r="ET670">
        <v>999.9</v>
      </c>
      <c r="EU670">
        <v>68.90000000000001</v>
      </c>
      <c r="EV670">
        <v>28.7</v>
      </c>
      <c r="EW670">
        <v>27.9201</v>
      </c>
      <c r="EX670">
        <v>61.32</v>
      </c>
      <c r="EY670">
        <v>24.4551</v>
      </c>
      <c r="EZ670">
        <v>1</v>
      </c>
      <c r="FA670">
        <v>0.184469</v>
      </c>
      <c r="FB670">
        <v>4.4688</v>
      </c>
      <c r="FC670">
        <v>20.1396</v>
      </c>
      <c r="FD670">
        <v>5.21624</v>
      </c>
      <c r="FE670">
        <v>11.998</v>
      </c>
      <c r="FF670">
        <v>4.96345</v>
      </c>
      <c r="FG670">
        <v>3.29563</v>
      </c>
      <c r="FH670">
        <v>9999</v>
      </c>
      <c r="FI670">
        <v>9999</v>
      </c>
      <c r="FJ670">
        <v>9999</v>
      </c>
      <c r="FK670">
        <v>149.6</v>
      </c>
      <c r="FL670">
        <v>4.97092</v>
      </c>
      <c r="FM670">
        <v>1.8678</v>
      </c>
      <c r="FN670">
        <v>1.85926</v>
      </c>
      <c r="FO670">
        <v>1.86527</v>
      </c>
      <c r="FP670">
        <v>1.86313</v>
      </c>
      <c r="FQ670">
        <v>1.8645</v>
      </c>
      <c r="FR670">
        <v>1.86005</v>
      </c>
      <c r="FS670">
        <v>1.86417</v>
      </c>
      <c r="FT670">
        <v>0</v>
      </c>
      <c r="FU670">
        <v>0</v>
      </c>
      <c r="FV670">
        <v>0</v>
      </c>
      <c r="FW670">
        <v>0</v>
      </c>
      <c r="FX670" t="s">
        <v>364</v>
      </c>
      <c r="FY670" t="s">
        <v>365</v>
      </c>
      <c r="FZ670" t="s">
        <v>366</v>
      </c>
      <c r="GA670" t="s">
        <v>366</v>
      </c>
      <c r="GB670" t="s">
        <v>366</v>
      </c>
      <c r="GC670" t="s">
        <v>366</v>
      </c>
      <c r="GD670">
        <v>0</v>
      </c>
      <c r="GE670">
        <v>100</v>
      </c>
      <c r="GF670">
        <v>100</v>
      </c>
      <c r="GG670">
        <v>-7.36</v>
      </c>
      <c r="GH670">
        <v>-0.0902</v>
      </c>
      <c r="GI670">
        <v>-2.868309889394353</v>
      </c>
      <c r="GJ670">
        <v>-0.006773961979547998</v>
      </c>
      <c r="GK670">
        <v>-8.296070481250098E-08</v>
      </c>
      <c r="GL670">
        <v>3.322967193956903E-10</v>
      </c>
      <c r="GM670">
        <v>-0.07871069313407227</v>
      </c>
      <c r="GN670">
        <v>-0.00208336341840114</v>
      </c>
      <c r="GO670">
        <v>8.801746095907445E-05</v>
      </c>
      <c r="GP670">
        <v>-2.677693255255651E-07</v>
      </c>
      <c r="GQ670">
        <v>3</v>
      </c>
      <c r="GR670">
        <v>2052</v>
      </c>
      <c r="GS670">
        <v>2</v>
      </c>
      <c r="GT670">
        <v>18</v>
      </c>
      <c r="GU670">
        <v>99.8</v>
      </c>
      <c r="GV670">
        <v>99.7</v>
      </c>
      <c r="GW670">
        <v>1.72485</v>
      </c>
      <c r="GX670">
        <v>2.39258</v>
      </c>
      <c r="GY670">
        <v>1.44775</v>
      </c>
      <c r="GZ670">
        <v>2.31689</v>
      </c>
      <c r="HA670">
        <v>1.55151</v>
      </c>
      <c r="HB670">
        <v>2.41455</v>
      </c>
      <c r="HC670">
        <v>35.8244</v>
      </c>
      <c r="HD670">
        <v>14.0007</v>
      </c>
      <c r="HE670">
        <v>18</v>
      </c>
      <c r="HF670">
        <v>613.2</v>
      </c>
      <c r="HG670">
        <v>405.691</v>
      </c>
      <c r="HH670">
        <v>19.6677</v>
      </c>
      <c r="HI670">
        <v>29.2091</v>
      </c>
      <c r="HJ670">
        <v>30.0012</v>
      </c>
      <c r="HK670">
        <v>29.1437</v>
      </c>
      <c r="HL670">
        <v>29.0876</v>
      </c>
      <c r="HM670">
        <v>34.6152</v>
      </c>
      <c r="HN670">
        <v>64.694</v>
      </c>
      <c r="HO670">
        <v>0</v>
      </c>
      <c r="HP670">
        <v>19.5714</v>
      </c>
      <c r="HQ670">
        <v>727.515</v>
      </c>
      <c r="HR670">
        <v>10.615</v>
      </c>
      <c r="HS670">
        <v>99.41</v>
      </c>
      <c r="HT670">
        <v>100.673</v>
      </c>
    </row>
    <row r="671" spans="1:228">
      <c r="A671">
        <v>655</v>
      </c>
      <c r="B671">
        <v>1728496944.6</v>
      </c>
      <c r="C671">
        <v>6007.099999904633</v>
      </c>
      <c r="D671" t="s">
        <v>1682</v>
      </c>
      <c r="E671" t="s">
        <v>1683</v>
      </c>
      <c r="F671">
        <v>5</v>
      </c>
      <c r="G671" t="s">
        <v>357</v>
      </c>
      <c r="H671" t="s">
        <v>1090</v>
      </c>
      <c r="I671" t="s">
        <v>359</v>
      </c>
      <c r="J671" t="s">
        <v>1569</v>
      </c>
      <c r="K671">
        <v>1728496936.814285</v>
      </c>
      <c r="L671">
        <f>(M671)/1000</f>
        <v>0</v>
      </c>
      <c r="M671">
        <f>IF(BH671, AP671, AJ671)</f>
        <v>0</v>
      </c>
      <c r="N671">
        <f>IF(BH671, AK671, AI671)</f>
        <v>0</v>
      </c>
      <c r="O671">
        <f>BJ671 - IF(AW671&gt;1, N671*BD671*100.0/(AY671), 0)</f>
        <v>0</v>
      </c>
      <c r="P671">
        <f>((V671-L671/2)*O671-N671)/(V671+L671/2)</f>
        <v>0</v>
      </c>
      <c r="Q671">
        <f>P671*(BQ671+BR671)/1000.0</f>
        <v>0</v>
      </c>
      <c r="R671">
        <f>(BJ671 - IF(AW671&gt;1, N671*BD671*100.0/(AY671), 0))*(BQ671+BR671)/1000.0</f>
        <v>0</v>
      </c>
      <c r="S671">
        <f>2.0/((1/U671-1/T671)+SIGN(U671)*SQRT((1/U671-1/T671)*(1/U671-1/T671) + 4*BE671/((BE671+1)*(BE671+1))*(2*1/U671*1/T671-1/T671*1/T671)))</f>
        <v>0</v>
      </c>
      <c r="T671">
        <f>IF(LEFT(BF671,1)&lt;&gt;"0",IF(LEFT(BF671,1)="1",3.0,BG671),$D$5+$E$5*(BX671*BQ671/($K$5*1000))+$F$5*(BX671*BQ671/($K$5*1000))*MAX(MIN(BD671,$J$5),$I$5)*MAX(MIN(BD671,$J$5),$I$5)+$G$5*MAX(MIN(BD671,$J$5),$I$5)*(BX671*BQ671/($K$5*1000))+$H$5*(BX671*BQ671/($K$5*1000))*(BX671*BQ671/($K$5*1000)))</f>
        <v>0</v>
      </c>
      <c r="U671">
        <f>L671*(1000-(1000*0.61365*exp(17.502*Y671/(240.97+Y671))/(BQ671+BR671)+BL671)/2)/(1000*0.61365*exp(17.502*Y671/(240.97+Y671))/(BQ671+BR671)-BL671)</f>
        <v>0</v>
      </c>
      <c r="V671">
        <f>1/((BE671+1)/(S671/1.6)+1/(T671/1.37)) + BE671/((BE671+1)/(S671/1.6) + BE671/(T671/1.37))</f>
        <v>0</v>
      </c>
      <c r="W671">
        <f>(AZ671*BC671)</f>
        <v>0</v>
      </c>
      <c r="X671">
        <f>(BS671+(W671+2*0.95*5.67E-8*(((BS671+$B$7)+273)^4-(BS671+273)^4)-44100*L671)/(1.84*29.3*T671+8*0.95*5.67E-8*(BS671+273)^3))</f>
        <v>0</v>
      </c>
      <c r="Y671">
        <f>($C$7*BT671+$D$7*BU671+$E$7*X671)</f>
        <v>0</v>
      </c>
      <c r="Z671">
        <f>0.61365*exp(17.502*Y671/(240.97+Y671))</f>
        <v>0</v>
      </c>
      <c r="AA671">
        <f>(AB671/AC671*100)</f>
        <v>0</v>
      </c>
      <c r="AB671">
        <f>BL671*(BQ671+BR671)/1000</f>
        <v>0</v>
      </c>
      <c r="AC671">
        <f>0.61365*exp(17.502*BS671/(240.97+BS671))</f>
        <v>0</v>
      </c>
      <c r="AD671">
        <f>(Z671-BL671*(BQ671+BR671)/1000)</f>
        <v>0</v>
      </c>
      <c r="AE671">
        <f>(-L671*44100)</f>
        <v>0</v>
      </c>
      <c r="AF671">
        <f>2*29.3*T671*0.92*(BS671-Y671)</f>
        <v>0</v>
      </c>
      <c r="AG671">
        <f>2*0.95*5.67E-8*(((BS671+$B$7)+273)^4-(Y671+273)^4)</f>
        <v>0</v>
      </c>
      <c r="AH671">
        <f>W671+AG671+AE671+AF671</f>
        <v>0</v>
      </c>
      <c r="AI671">
        <f>BP671*AW671*(BK671-BJ671*(1000-AW671*BM671)/(1000-AW671*BL671))/(100*BD671)</f>
        <v>0</v>
      </c>
      <c r="AJ671">
        <f>1000*BP671*AW671*(BL671-BM671)/(100*BD671*(1000-AW671*BL671))</f>
        <v>0</v>
      </c>
      <c r="AK671">
        <f>(AL671 - AM671 - BQ671*1E3/(8.314*(BS671+273.15)) * AO671/BP671 * AN671) * BP671/(100*BD671) * (1000 - BM671)/1000</f>
        <v>0</v>
      </c>
      <c r="AL671">
        <v>723.9729687165975</v>
      </c>
      <c r="AM671">
        <v>687.4696363636363</v>
      </c>
      <c r="AN671">
        <v>2.473321414506211</v>
      </c>
      <c r="AO671">
        <v>66.77297276244596</v>
      </c>
      <c r="AP671">
        <f>(AR671 - AQ671 + BQ671*1E3/(8.314*(BS671+273.15)) * AT671/BP671 * AS671) * BP671/(100*BD671) * 1000/(1000 - AR671)</f>
        <v>0</v>
      </c>
      <c r="AQ671">
        <v>10.52053552713098</v>
      </c>
      <c r="AR671">
        <v>16.62247575757575</v>
      </c>
      <c r="AS671">
        <v>-0.0002399866365445338</v>
      </c>
      <c r="AT671">
        <v>79.96077634559281</v>
      </c>
      <c r="AU671">
        <v>0</v>
      </c>
      <c r="AV671">
        <v>0</v>
      </c>
      <c r="AW671">
        <f>IF(AU671*$H$13&gt;=AY671,1.0,(AY671/(AY671-AU671*$H$13)))</f>
        <v>0</v>
      </c>
      <c r="AX671">
        <f>(AW671-1)*100</f>
        <v>0</v>
      </c>
      <c r="AY671">
        <f>MAX(0,($B$13+$C$13*BX671)/(1+$D$13*BX671)*BQ671/(BS671+273)*$E$13)</f>
        <v>0</v>
      </c>
      <c r="AZ671">
        <f>$B$11*BY671+$C$11*BZ671+$F$11*CK671*(1-CN671)</f>
        <v>0</v>
      </c>
      <c r="BA671">
        <f>AZ671*BB671</f>
        <v>0</v>
      </c>
      <c r="BB671">
        <f>($B$11*$D$9+$C$11*$D$9+$F$11*((CX671+CP671)/MAX(CX671+CP671+CY671, 0.1)*$I$9+CY671/MAX(CX671+CP671+CY671, 0.1)*$J$9))/($B$11+$C$11+$F$11)</f>
        <v>0</v>
      </c>
      <c r="BC671">
        <f>($B$11*$K$9+$C$11*$K$9+$F$11*((CX671+CP671)/MAX(CX671+CP671+CY671, 0.1)*$P$9+CY671/MAX(CX671+CP671+CY671, 0.1)*$Q$9))/($B$11+$C$11+$F$11)</f>
        <v>0</v>
      </c>
      <c r="BD671">
        <v>6</v>
      </c>
      <c r="BE671">
        <v>0.5</v>
      </c>
      <c r="BF671" t="s">
        <v>361</v>
      </c>
      <c r="BG671">
        <v>2</v>
      </c>
      <c r="BH671" t="b">
        <v>1</v>
      </c>
      <c r="BI671">
        <v>1728496936.814285</v>
      </c>
      <c r="BJ671">
        <v>658.1454285714284</v>
      </c>
      <c r="BK671">
        <v>702.8164642857143</v>
      </c>
      <c r="BL671">
        <v>16.64219642857142</v>
      </c>
      <c r="BM671">
        <v>10.51484642857143</v>
      </c>
      <c r="BN671">
        <v>665.46025</v>
      </c>
      <c r="BO671">
        <v>16.732375</v>
      </c>
      <c r="BP671">
        <v>600.013</v>
      </c>
      <c r="BQ671">
        <v>97.53960357142856</v>
      </c>
      <c r="BR671">
        <v>0.1000025285714286</v>
      </c>
      <c r="BS671">
        <v>25.40656785714286</v>
      </c>
      <c r="BT671">
        <v>25.09822857142857</v>
      </c>
      <c r="BU671">
        <v>999.9000000000002</v>
      </c>
      <c r="BV671">
        <v>0</v>
      </c>
      <c r="BW671">
        <v>0</v>
      </c>
      <c r="BX671">
        <v>9990.784285714284</v>
      </c>
      <c r="BY671">
        <v>0</v>
      </c>
      <c r="BZ671">
        <v>1084.936428571429</v>
      </c>
      <c r="CA671">
        <v>-44.67110357142856</v>
      </c>
      <c r="CB671">
        <v>669.2836785714284</v>
      </c>
      <c r="CC671">
        <v>710.2851071428571</v>
      </c>
      <c r="CD671">
        <v>6.127352857142858</v>
      </c>
      <c r="CE671">
        <v>702.8164642857143</v>
      </c>
      <c r="CF671">
        <v>10.51484642857143</v>
      </c>
      <c r="CG671">
        <v>1.623273571428571</v>
      </c>
      <c r="CH671">
        <v>1.025613571428571</v>
      </c>
      <c r="CI671">
        <v>14.18152142857143</v>
      </c>
      <c r="CJ671">
        <v>7.285421071428572</v>
      </c>
      <c r="CK671">
        <v>1600.006428571429</v>
      </c>
      <c r="CL671">
        <v>0.6919936428571429</v>
      </c>
      <c r="CM671">
        <v>0.3080063571428572</v>
      </c>
      <c r="CN671">
        <v>0</v>
      </c>
      <c r="CO671">
        <v>2.081228571428571</v>
      </c>
      <c r="CP671">
        <v>0</v>
      </c>
      <c r="CQ671">
        <v>13884.70357142857</v>
      </c>
      <c r="CR671">
        <v>13790.20357142857</v>
      </c>
      <c r="CS671">
        <v>38.25</v>
      </c>
      <c r="CT671">
        <v>39.59125</v>
      </c>
      <c r="CU671">
        <v>38.8345</v>
      </c>
      <c r="CV671">
        <v>37.937</v>
      </c>
      <c r="CW671">
        <v>37.57775</v>
      </c>
      <c r="CX671">
        <v>1107.194285714286</v>
      </c>
      <c r="CY671">
        <v>492.8121428571429</v>
      </c>
      <c r="CZ671">
        <v>0</v>
      </c>
      <c r="DA671">
        <v>1728497001.4</v>
      </c>
      <c r="DB671">
        <v>0</v>
      </c>
      <c r="DC671">
        <v>1728490956.5</v>
      </c>
      <c r="DD671" t="s">
        <v>362</v>
      </c>
      <c r="DE671">
        <v>1728490952.5</v>
      </c>
      <c r="DF671">
        <v>1728490956.5</v>
      </c>
      <c r="DG671">
        <v>1</v>
      </c>
      <c r="DH671">
        <v>-0.065</v>
      </c>
      <c r="DI671">
        <v>-0.008</v>
      </c>
      <c r="DJ671">
        <v>-3.246</v>
      </c>
      <c r="DK671">
        <v>-0.091</v>
      </c>
      <c r="DL671">
        <v>52</v>
      </c>
      <c r="DM671">
        <v>15</v>
      </c>
      <c r="DN671">
        <v>0.25</v>
      </c>
      <c r="DO671">
        <v>0.13</v>
      </c>
      <c r="DP671">
        <v>-44.513865</v>
      </c>
      <c r="DQ671">
        <v>-3.369701313320727</v>
      </c>
      <c r="DR671">
        <v>0.3315963197549093</v>
      </c>
      <c r="DS671">
        <v>0</v>
      </c>
      <c r="DT671">
        <v>6.13559325</v>
      </c>
      <c r="DU671">
        <v>-0.2185586116322857</v>
      </c>
      <c r="DV671">
        <v>0.02120667871066803</v>
      </c>
      <c r="DW671">
        <v>0</v>
      </c>
      <c r="DX671">
        <v>0</v>
      </c>
      <c r="DY671">
        <v>2</v>
      </c>
      <c r="DZ671" t="s">
        <v>386</v>
      </c>
      <c r="EA671">
        <v>3.22772</v>
      </c>
      <c r="EB671">
        <v>2.70387</v>
      </c>
      <c r="EC671">
        <v>0.143783</v>
      </c>
      <c r="ED671">
        <v>0.149449</v>
      </c>
      <c r="EE671">
        <v>0.0856754</v>
      </c>
      <c r="EF671">
        <v>0.0611128</v>
      </c>
      <c r="EG671">
        <v>27991</v>
      </c>
      <c r="EH671">
        <v>27052.1</v>
      </c>
      <c r="EI671">
        <v>31324.6</v>
      </c>
      <c r="EJ671">
        <v>30170.3</v>
      </c>
      <c r="EK671">
        <v>38364.7</v>
      </c>
      <c r="EL671">
        <v>37464.7</v>
      </c>
      <c r="EM671">
        <v>43900.1</v>
      </c>
      <c r="EN671">
        <v>42131.2</v>
      </c>
      <c r="EO671">
        <v>2.11215</v>
      </c>
      <c r="EP671">
        <v>1.78615</v>
      </c>
      <c r="EQ671">
        <v>0.00151247</v>
      </c>
      <c r="ER671">
        <v>0</v>
      </c>
      <c r="ES671">
        <v>25.0587</v>
      </c>
      <c r="ET671">
        <v>999.9</v>
      </c>
      <c r="EU671">
        <v>68.90000000000001</v>
      </c>
      <c r="EV671">
        <v>28.7</v>
      </c>
      <c r="EW671">
        <v>27.92</v>
      </c>
      <c r="EX671">
        <v>61.18</v>
      </c>
      <c r="EY671">
        <v>24.6715</v>
      </c>
      <c r="EZ671">
        <v>1</v>
      </c>
      <c r="FA671">
        <v>0.185943</v>
      </c>
      <c r="FB671">
        <v>4.54621</v>
      </c>
      <c r="FC671">
        <v>20.1376</v>
      </c>
      <c r="FD671">
        <v>5.21489</v>
      </c>
      <c r="FE671">
        <v>11.998</v>
      </c>
      <c r="FF671">
        <v>4.9629</v>
      </c>
      <c r="FG671">
        <v>3.29548</v>
      </c>
      <c r="FH671">
        <v>9999</v>
      </c>
      <c r="FI671">
        <v>9999</v>
      </c>
      <c r="FJ671">
        <v>9999</v>
      </c>
      <c r="FK671">
        <v>149.6</v>
      </c>
      <c r="FL671">
        <v>4.97094</v>
      </c>
      <c r="FM671">
        <v>1.8678</v>
      </c>
      <c r="FN671">
        <v>1.85926</v>
      </c>
      <c r="FO671">
        <v>1.86527</v>
      </c>
      <c r="FP671">
        <v>1.8631</v>
      </c>
      <c r="FQ671">
        <v>1.86451</v>
      </c>
      <c r="FR671">
        <v>1.86004</v>
      </c>
      <c r="FS671">
        <v>1.86417</v>
      </c>
      <c r="FT671">
        <v>0</v>
      </c>
      <c r="FU671">
        <v>0</v>
      </c>
      <c r="FV671">
        <v>0</v>
      </c>
      <c r="FW671">
        <v>0</v>
      </c>
      <c r="FX671" t="s">
        <v>364</v>
      </c>
      <c r="FY671" t="s">
        <v>365</v>
      </c>
      <c r="FZ671" t="s">
        <v>366</v>
      </c>
      <c r="GA671" t="s">
        <v>366</v>
      </c>
      <c r="GB671" t="s">
        <v>366</v>
      </c>
      <c r="GC671" t="s">
        <v>366</v>
      </c>
      <c r="GD671">
        <v>0</v>
      </c>
      <c r="GE671">
        <v>100</v>
      </c>
      <c r="GF671">
        <v>100</v>
      </c>
      <c r="GG671">
        <v>-7.438</v>
      </c>
      <c r="GH671">
        <v>-0.0902</v>
      </c>
      <c r="GI671">
        <v>-2.868309889394353</v>
      </c>
      <c r="GJ671">
        <v>-0.006773961979547998</v>
      </c>
      <c r="GK671">
        <v>-8.296070481250098E-08</v>
      </c>
      <c r="GL671">
        <v>3.322967193956903E-10</v>
      </c>
      <c r="GM671">
        <v>-0.07871069313407227</v>
      </c>
      <c r="GN671">
        <v>-0.00208336341840114</v>
      </c>
      <c r="GO671">
        <v>8.801746095907445E-05</v>
      </c>
      <c r="GP671">
        <v>-2.677693255255651E-07</v>
      </c>
      <c r="GQ671">
        <v>3</v>
      </c>
      <c r="GR671">
        <v>2052</v>
      </c>
      <c r="GS671">
        <v>2</v>
      </c>
      <c r="GT671">
        <v>18</v>
      </c>
      <c r="GU671">
        <v>99.90000000000001</v>
      </c>
      <c r="GV671">
        <v>99.8</v>
      </c>
      <c r="GW671">
        <v>1.75049</v>
      </c>
      <c r="GX671">
        <v>2.3999</v>
      </c>
      <c r="GY671">
        <v>1.44775</v>
      </c>
      <c r="GZ671">
        <v>2.31689</v>
      </c>
      <c r="HA671">
        <v>1.55151</v>
      </c>
      <c r="HB671">
        <v>2.38647</v>
      </c>
      <c r="HC671">
        <v>35.8244</v>
      </c>
      <c r="HD671">
        <v>13.9832</v>
      </c>
      <c r="HE671">
        <v>18</v>
      </c>
      <c r="HF671">
        <v>613.1369999999999</v>
      </c>
      <c r="HG671">
        <v>405.958</v>
      </c>
      <c r="HH671">
        <v>19.5651</v>
      </c>
      <c r="HI671">
        <v>29.2204</v>
      </c>
      <c r="HJ671">
        <v>30.0014</v>
      </c>
      <c r="HK671">
        <v>29.1536</v>
      </c>
      <c r="HL671">
        <v>29.0974</v>
      </c>
      <c r="HM671">
        <v>35.079</v>
      </c>
      <c r="HN671">
        <v>64.4139</v>
      </c>
      <c r="HO671">
        <v>0</v>
      </c>
      <c r="HP671">
        <v>19.4826</v>
      </c>
      <c r="HQ671">
        <v>737.532</v>
      </c>
      <c r="HR671">
        <v>10.5994</v>
      </c>
      <c r="HS671">
        <v>99.4068</v>
      </c>
      <c r="HT671">
        <v>100.671</v>
      </c>
    </row>
    <row r="672" spans="1:228">
      <c r="A672">
        <v>656</v>
      </c>
      <c r="B672">
        <v>1728496949.6</v>
      </c>
      <c r="C672">
        <v>6012.099999904633</v>
      </c>
      <c r="D672" t="s">
        <v>1684</v>
      </c>
      <c r="E672" t="s">
        <v>1685</v>
      </c>
      <c r="F672">
        <v>5</v>
      </c>
      <c r="G672" t="s">
        <v>357</v>
      </c>
      <c r="H672" t="s">
        <v>1090</v>
      </c>
      <c r="I672" t="s">
        <v>359</v>
      </c>
      <c r="J672" t="s">
        <v>1569</v>
      </c>
      <c r="K672">
        <v>1728496942.1</v>
      </c>
      <c r="L672">
        <f>(M672)/1000</f>
        <v>0</v>
      </c>
      <c r="M672">
        <f>IF(BH672, AP672, AJ672)</f>
        <v>0</v>
      </c>
      <c r="N672">
        <f>IF(BH672, AK672, AI672)</f>
        <v>0</v>
      </c>
      <c r="O672">
        <f>BJ672 - IF(AW672&gt;1, N672*BD672*100.0/(AY672), 0)</f>
        <v>0</v>
      </c>
      <c r="P672">
        <f>((V672-L672/2)*O672-N672)/(V672+L672/2)</f>
        <v>0</v>
      </c>
      <c r="Q672">
        <f>P672*(BQ672+BR672)/1000.0</f>
        <v>0</v>
      </c>
      <c r="R672">
        <f>(BJ672 - IF(AW672&gt;1, N672*BD672*100.0/(AY672), 0))*(BQ672+BR672)/1000.0</f>
        <v>0</v>
      </c>
      <c r="S672">
        <f>2.0/((1/U672-1/T672)+SIGN(U672)*SQRT((1/U672-1/T672)*(1/U672-1/T672) + 4*BE672/((BE672+1)*(BE672+1))*(2*1/U672*1/T672-1/T672*1/T672)))</f>
        <v>0</v>
      </c>
      <c r="T672">
        <f>IF(LEFT(BF672,1)&lt;&gt;"0",IF(LEFT(BF672,1)="1",3.0,BG672),$D$5+$E$5*(BX672*BQ672/($K$5*1000))+$F$5*(BX672*BQ672/($K$5*1000))*MAX(MIN(BD672,$J$5),$I$5)*MAX(MIN(BD672,$J$5),$I$5)+$G$5*MAX(MIN(BD672,$J$5),$I$5)*(BX672*BQ672/($K$5*1000))+$H$5*(BX672*BQ672/($K$5*1000))*(BX672*BQ672/($K$5*1000)))</f>
        <v>0</v>
      </c>
      <c r="U672">
        <f>L672*(1000-(1000*0.61365*exp(17.502*Y672/(240.97+Y672))/(BQ672+BR672)+BL672)/2)/(1000*0.61365*exp(17.502*Y672/(240.97+Y672))/(BQ672+BR672)-BL672)</f>
        <v>0</v>
      </c>
      <c r="V672">
        <f>1/((BE672+1)/(S672/1.6)+1/(T672/1.37)) + BE672/((BE672+1)/(S672/1.6) + BE672/(T672/1.37))</f>
        <v>0</v>
      </c>
      <c r="W672">
        <f>(AZ672*BC672)</f>
        <v>0</v>
      </c>
      <c r="X672">
        <f>(BS672+(W672+2*0.95*5.67E-8*(((BS672+$B$7)+273)^4-(BS672+273)^4)-44100*L672)/(1.84*29.3*T672+8*0.95*5.67E-8*(BS672+273)^3))</f>
        <v>0</v>
      </c>
      <c r="Y672">
        <f>($C$7*BT672+$D$7*BU672+$E$7*X672)</f>
        <v>0</v>
      </c>
      <c r="Z672">
        <f>0.61365*exp(17.502*Y672/(240.97+Y672))</f>
        <v>0</v>
      </c>
      <c r="AA672">
        <f>(AB672/AC672*100)</f>
        <v>0</v>
      </c>
      <c r="AB672">
        <f>BL672*(BQ672+BR672)/1000</f>
        <v>0</v>
      </c>
      <c r="AC672">
        <f>0.61365*exp(17.502*BS672/(240.97+BS672))</f>
        <v>0</v>
      </c>
      <c r="AD672">
        <f>(Z672-BL672*(BQ672+BR672)/1000)</f>
        <v>0</v>
      </c>
      <c r="AE672">
        <f>(-L672*44100)</f>
        <v>0</v>
      </c>
      <c r="AF672">
        <f>2*29.3*T672*0.92*(BS672-Y672)</f>
        <v>0</v>
      </c>
      <c r="AG672">
        <f>2*0.95*5.67E-8*(((BS672+$B$7)+273)^4-(Y672+273)^4)</f>
        <v>0</v>
      </c>
      <c r="AH672">
        <f>W672+AG672+AE672+AF672</f>
        <v>0</v>
      </c>
      <c r="AI672">
        <f>BP672*AW672*(BK672-BJ672*(1000-AW672*BM672)/(1000-AW672*BL672))/(100*BD672)</f>
        <v>0</v>
      </c>
      <c r="AJ672">
        <f>1000*BP672*AW672*(BL672-BM672)/(100*BD672*(1000-AW672*BL672))</f>
        <v>0</v>
      </c>
      <c r="AK672">
        <f>(AL672 - AM672 - BQ672*1E3/(8.314*(BS672+273.15)) * AO672/BP672 * AN672) * BP672/(100*BD672) * (1000 - BM672)/1000</f>
        <v>0</v>
      </c>
      <c r="AL672">
        <v>736.6105912545386</v>
      </c>
      <c r="AM672">
        <v>699.9471636363638</v>
      </c>
      <c r="AN672">
        <v>2.494579321453338</v>
      </c>
      <c r="AO672">
        <v>66.77297276244596</v>
      </c>
      <c r="AP672">
        <f>(AR672 - AQ672 + BQ672*1E3/(8.314*(BS672+273.15)) * AT672/BP672 * AS672) * BP672/(100*BD672) * 1000/(1000 - AR672)</f>
        <v>0</v>
      </c>
      <c r="AQ672">
        <v>10.56741658467322</v>
      </c>
      <c r="AR672">
        <v>16.61845333333334</v>
      </c>
      <c r="AS672">
        <v>-7.457768307603917E-05</v>
      </c>
      <c r="AT672">
        <v>79.96077634559281</v>
      </c>
      <c r="AU672">
        <v>0</v>
      </c>
      <c r="AV672">
        <v>0</v>
      </c>
      <c r="AW672">
        <f>IF(AU672*$H$13&gt;=AY672,1.0,(AY672/(AY672-AU672*$H$13)))</f>
        <v>0</v>
      </c>
      <c r="AX672">
        <f>(AW672-1)*100</f>
        <v>0</v>
      </c>
      <c r="AY672">
        <f>MAX(0,($B$13+$C$13*BX672)/(1+$D$13*BX672)*BQ672/(BS672+273)*$E$13)</f>
        <v>0</v>
      </c>
      <c r="AZ672">
        <f>$B$11*BY672+$C$11*BZ672+$F$11*CK672*(1-CN672)</f>
        <v>0</v>
      </c>
      <c r="BA672">
        <f>AZ672*BB672</f>
        <v>0</v>
      </c>
      <c r="BB672">
        <f>($B$11*$D$9+$C$11*$D$9+$F$11*((CX672+CP672)/MAX(CX672+CP672+CY672, 0.1)*$I$9+CY672/MAX(CX672+CP672+CY672, 0.1)*$J$9))/($B$11+$C$11+$F$11)</f>
        <v>0</v>
      </c>
      <c r="BC672">
        <f>($B$11*$K$9+$C$11*$K$9+$F$11*((CX672+CP672)/MAX(CX672+CP672+CY672, 0.1)*$P$9+CY672/MAX(CX672+CP672+CY672, 0.1)*$Q$9))/($B$11+$C$11+$F$11)</f>
        <v>0</v>
      </c>
      <c r="BD672">
        <v>6</v>
      </c>
      <c r="BE672">
        <v>0.5</v>
      </c>
      <c r="BF672" t="s">
        <v>361</v>
      </c>
      <c r="BG672">
        <v>2</v>
      </c>
      <c r="BH672" t="b">
        <v>1</v>
      </c>
      <c r="BI672">
        <v>1728496942.1</v>
      </c>
      <c r="BJ672">
        <v>671.1635185185186</v>
      </c>
      <c r="BK672">
        <v>716.0811111111112</v>
      </c>
      <c r="BL672">
        <v>16.62877407407407</v>
      </c>
      <c r="BM672">
        <v>10.53618148148148</v>
      </c>
      <c r="BN672">
        <v>678.5626666666666</v>
      </c>
      <c r="BO672">
        <v>16.71895555555555</v>
      </c>
      <c r="BP672">
        <v>599.9778518518518</v>
      </c>
      <c r="BQ672">
        <v>97.53982592592592</v>
      </c>
      <c r="BR672">
        <v>0.09998617777777775</v>
      </c>
      <c r="BS672">
        <v>25.38939629629629</v>
      </c>
      <c r="BT672">
        <v>25.09191851851852</v>
      </c>
      <c r="BU672">
        <v>999.9000000000001</v>
      </c>
      <c r="BV672">
        <v>0</v>
      </c>
      <c r="BW672">
        <v>0</v>
      </c>
      <c r="BX672">
        <v>9991.687777777777</v>
      </c>
      <c r="BY672">
        <v>0</v>
      </c>
      <c r="BZ672">
        <v>1115.812592592593</v>
      </c>
      <c r="CA672">
        <v>-44.91748518518518</v>
      </c>
      <c r="CB672">
        <v>682.5127777777778</v>
      </c>
      <c r="CC672">
        <v>723.7062962962964</v>
      </c>
      <c r="CD672">
        <v>6.092591111111111</v>
      </c>
      <c r="CE672">
        <v>716.0811111111112</v>
      </c>
      <c r="CF672">
        <v>10.53618148148148</v>
      </c>
      <c r="CG672">
        <v>1.621968148148148</v>
      </c>
      <c r="CH672">
        <v>1.027697407407407</v>
      </c>
      <c r="CI672">
        <v>14.1691037037037</v>
      </c>
      <c r="CJ672">
        <v>7.31504925925926</v>
      </c>
      <c r="CK672">
        <v>1599.997777777778</v>
      </c>
      <c r="CL672">
        <v>0.6919924074074073</v>
      </c>
      <c r="CM672">
        <v>0.3080075555555556</v>
      </c>
      <c r="CN672">
        <v>0</v>
      </c>
      <c r="CO672">
        <v>2.081196296296296</v>
      </c>
      <c r="CP672">
        <v>0</v>
      </c>
      <c r="CQ672">
        <v>13938.67037037037</v>
      </c>
      <c r="CR672">
        <v>13790.13703703704</v>
      </c>
      <c r="CS672">
        <v>38.25</v>
      </c>
      <c r="CT672">
        <v>39.611</v>
      </c>
      <c r="CU672">
        <v>38.85633333333334</v>
      </c>
      <c r="CV672">
        <v>37.93933333333334</v>
      </c>
      <c r="CW672">
        <v>37.58533333333333</v>
      </c>
      <c r="CX672">
        <v>1107.186296296296</v>
      </c>
      <c r="CY672">
        <v>492.8114814814816</v>
      </c>
      <c r="CZ672">
        <v>0</v>
      </c>
      <c r="DA672">
        <v>1728497006.2</v>
      </c>
      <c r="DB672">
        <v>0</v>
      </c>
      <c r="DC672">
        <v>1728490956.5</v>
      </c>
      <c r="DD672" t="s">
        <v>362</v>
      </c>
      <c r="DE672">
        <v>1728490952.5</v>
      </c>
      <c r="DF672">
        <v>1728490956.5</v>
      </c>
      <c r="DG672">
        <v>1</v>
      </c>
      <c r="DH672">
        <v>-0.065</v>
      </c>
      <c r="DI672">
        <v>-0.008</v>
      </c>
      <c r="DJ672">
        <v>-3.246</v>
      </c>
      <c r="DK672">
        <v>-0.091</v>
      </c>
      <c r="DL672">
        <v>52</v>
      </c>
      <c r="DM672">
        <v>15</v>
      </c>
      <c r="DN672">
        <v>0.25</v>
      </c>
      <c r="DO672">
        <v>0.13</v>
      </c>
      <c r="DP672">
        <v>-44.79425</v>
      </c>
      <c r="DQ672">
        <v>-2.840715196998077</v>
      </c>
      <c r="DR672">
        <v>0.2780493966905884</v>
      </c>
      <c r="DS672">
        <v>0</v>
      </c>
      <c r="DT672">
        <v>6.10784875</v>
      </c>
      <c r="DU672">
        <v>-0.3768219512195428</v>
      </c>
      <c r="DV672">
        <v>0.03806383993946885</v>
      </c>
      <c r="DW672">
        <v>0</v>
      </c>
      <c r="DX672">
        <v>0</v>
      </c>
      <c r="DY672">
        <v>2</v>
      </c>
      <c r="DZ672" t="s">
        <v>386</v>
      </c>
      <c r="EA672">
        <v>3.22797</v>
      </c>
      <c r="EB672">
        <v>2.70479</v>
      </c>
      <c r="EC672">
        <v>0.145553</v>
      </c>
      <c r="ED672">
        <v>0.151186</v>
      </c>
      <c r="EE672">
        <v>0.0856674</v>
      </c>
      <c r="EF672">
        <v>0.0613525</v>
      </c>
      <c r="EG672">
        <v>27933.1</v>
      </c>
      <c r="EH672">
        <v>26995.9</v>
      </c>
      <c r="EI672">
        <v>31324.5</v>
      </c>
      <c r="EJ672">
        <v>30169.4</v>
      </c>
      <c r="EK672">
        <v>38364.8</v>
      </c>
      <c r="EL672">
        <v>37454.1</v>
      </c>
      <c r="EM672">
        <v>43899.7</v>
      </c>
      <c r="EN672">
        <v>42130</v>
      </c>
      <c r="EO672">
        <v>2.11252</v>
      </c>
      <c r="EP672">
        <v>1.78542</v>
      </c>
      <c r="EQ672">
        <v>0.00111014</v>
      </c>
      <c r="ER672">
        <v>0</v>
      </c>
      <c r="ES672">
        <v>25.0627</v>
      </c>
      <c r="ET672">
        <v>999.9</v>
      </c>
      <c r="EU672">
        <v>68.90000000000001</v>
      </c>
      <c r="EV672">
        <v>28.7</v>
      </c>
      <c r="EW672">
        <v>27.9197</v>
      </c>
      <c r="EX672">
        <v>60.41</v>
      </c>
      <c r="EY672">
        <v>24.4992</v>
      </c>
      <c r="EZ672">
        <v>1</v>
      </c>
      <c r="FA672">
        <v>0.186895</v>
      </c>
      <c r="FB672">
        <v>4.55426</v>
      </c>
      <c r="FC672">
        <v>20.1377</v>
      </c>
      <c r="FD672">
        <v>5.21594</v>
      </c>
      <c r="FE672">
        <v>11.998</v>
      </c>
      <c r="FF672">
        <v>4.96305</v>
      </c>
      <c r="FG672">
        <v>3.29565</v>
      </c>
      <c r="FH672">
        <v>9999</v>
      </c>
      <c r="FI672">
        <v>9999</v>
      </c>
      <c r="FJ672">
        <v>9999</v>
      </c>
      <c r="FK672">
        <v>149.7</v>
      </c>
      <c r="FL672">
        <v>4.97093</v>
      </c>
      <c r="FM672">
        <v>1.86779</v>
      </c>
      <c r="FN672">
        <v>1.85925</v>
      </c>
      <c r="FO672">
        <v>1.86528</v>
      </c>
      <c r="FP672">
        <v>1.8631</v>
      </c>
      <c r="FQ672">
        <v>1.8645</v>
      </c>
      <c r="FR672">
        <v>1.86005</v>
      </c>
      <c r="FS672">
        <v>1.86417</v>
      </c>
      <c r="FT672">
        <v>0</v>
      </c>
      <c r="FU672">
        <v>0</v>
      </c>
      <c r="FV672">
        <v>0</v>
      </c>
      <c r="FW672">
        <v>0</v>
      </c>
      <c r="FX672" t="s">
        <v>364</v>
      </c>
      <c r="FY672" t="s">
        <v>365</v>
      </c>
      <c r="FZ672" t="s">
        <v>366</v>
      </c>
      <c r="GA672" t="s">
        <v>366</v>
      </c>
      <c r="GB672" t="s">
        <v>366</v>
      </c>
      <c r="GC672" t="s">
        <v>366</v>
      </c>
      <c r="GD672">
        <v>0</v>
      </c>
      <c r="GE672">
        <v>100</v>
      </c>
      <c r="GF672">
        <v>100</v>
      </c>
      <c r="GG672">
        <v>-7.518</v>
      </c>
      <c r="GH672">
        <v>-0.0902</v>
      </c>
      <c r="GI672">
        <v>-2.868309889394353</v>
      </c>
      <c r="GJ672">
        <v>-0.006773961979547998</v>
      </c>
      <c r="GK672">
        <v>-8.296070481250098E-08</v>
      </c>
      <c r="GL672">
        <v>3.322967193956903E-10</v>
      </c>
      <c r="GM672">
        <v>-0.07871069313407227</v>
      </c>
      <c r="GN672">
        <v>-0.00208336341840114</v>
      </c>
      <c r="GO672">
        <v>8.801746095907445E-05</v>
      </c>
      <c r="GP672">
        <v>-2.677693255255651E-07</v>
      </c>
      <c r="GQ672">
        <v>3</v>
      </c>
      <c r="GR672">
        <v>2052</v>
      </c>
      <c r="GS672">
        <v>2</v>
      </c>
      <c r="GT672">
        <v>18</v>
      </c>
      <c r="GU672">
        <v>100</v>
      </c>
      <c r="GV672">
        <v>99.90000000000001</v>
      </c>
      <c r="GW672">
        <v>1.77368</v>
      </c>
      <c r="GX672">
        <v>2.40112</v>
      </c>
      <c r="GY672">
        <v>1.44897</v>
      </c>
      <c r="GZ672">
        <v>2.31567</v>
      </c>
      <c r="HA672">
        <v>1.55151</v>
      </c>
      <c r="HB672">
        <v>2.32666</v>
      </c>
      <c r="HC672">
        <v>35.8477</v>
      </c>
      <c r="HD672">
        <v>13.9919</v>
      </c>
      <c r="HE672">
        <v>18</v>
      </c>
      <c r="HF672">
        <v>613.51</v>
      </c>
      <c r="HG672">
        <v>405.616</v>
      </c>
      <c r="HH672">
        <v>19.4707</v>
      </c>
      <c r="HI672">
        <v>29.2315</v>
      </c>
      <c r="HJ672">
        <v>30.0011</v>
      </c>
      <c r="HK672">
        <v>29.1635</v>
      </c>
      <c r="HL672">
        <v>29.1079</v>
      </c>
      <c r="HM672">
        <v>35.589</v>
      </c>
      <c r="HN672">
        <v>64.4139</v>
      </c>
      <c r="HO672">
        <v>0</v>
      </c>
      <c r="HP672">
        <v>19.3986</v>
      </c>
      <c r="HQ672">
        <v>752.559</v>
      </c>
      <c r="HR672">
        <v>10.5994</v>
      </c>
      <c r="HS672">
        <v>99.4062</v>
      </c>
      <c r="HT672">
        <v>100.668</v>
      </c>
    </row>
    <row r="673" spans="1:228">
      <c r="A673">
        <v>657</v>
      </c>
      <c r="B673">
        <v>1728496954.6</v>
      </c>
      <c r="C673">
        <v>6017.099999904633</v>
      </c>
      <c r="D673" t="s">
        <v>1686</v>
      </c>
      <c r="E673" t="s">
        <v>1687</v>
      </c>
      <c r="F673">
        <v>5</v>
      </c>
      <c r="G673" t="s">
        <v>357</v>
      </c>
      <c r="H673" t="s">
        <v>1090</v>
      </c>
      <c r="I673" t="s">
        <v>359</v>
      </c>
      <c r="J673" t="s">
        <v>1569</v>
      </c>
      <c r="K673">
        <v>1728496946.814285</v>
      </c>
      <c r="L673">
        <f>(M673)/1000</f>
        <v>0</v>
      </c>
      <c r="M673">
        <f>IF(BH673, AP673, AJ673)</f>
        <v>0</v>
      </c>
      <c r="N673">
        <f>IF(BH673, AK673, AI673)</f>
        <v>0</v>
      </c>
      <c r="O673">
        <f>BJ673 - IF(AW673&gt;1, N673*BD673*100.0/(AY673), 0)</f>
        <v>0</v>
      </c>
      <c r="P673">
        <f>((V673-L673/2)*O673-N673)/(V673+L673/2)</f>
        <v>0</v>
      </c>
      <c r="Q673">
        <f>P673*(BQ673+BR673)/1000.0</f>
        <v>0</v>
      </c>
      <c r="R673">
        <f>(BJ673 - IF(AW673&gt;1, N673*BD673*100.0/(AY673), 0))*(BQ673+BR673)/1000.0</f>
        <v>0</v>
      </c>
      <c r="S673">
        <f>2.0/((1/U673-1/T673)+SIGN(U673)*SQRT((1/U673-1/T673)*(1/U673-1/T673) + 4*BE673/((BE673+1)*(BE673+1))*(2*1/U673*1/T673-1/T673*1/T673)))</f>
        <v>0</v>
      </c>
      <c r="T673">
        <f>IF(LEFT(BF673,1)&lt;&gt;"0",IF(LEFT(BF673,1)="1",3.0,BG673),$D$5+$E$5*(BX673*BQ673/($K$5*1000))+$F$5*(BX673*BQ673/($K$5*1000))*MAX(MIN(BD673,$J$5),$I$5)*MAX(MIN(BD673,$J$5),$I$5)+$G$5*MAX(MIN(BD673,$J$5),$I$5)*(BX673*BQ673/($K$5*1000))+$H$5*(BX673*BQ673/($K$5*1000))*(BX673*BQ673/($K$5*1000)))</f>
        <v>0</v>
      </c>
      <c r="U673">
        <f>L673*(1000-(1000*0.61365*exp(17.502*Y673/(240.97+Y673))/(BQ673+BR673)+BL673)/2)/(1000*0.61365*exp(17.502*Y673/(240.97+Y673))/(BQ673+BR673)-BL673)</f>
        <v>0</v>
      </c>
      <c r="V673">
        <f>1/((BE673+1)/(S673/1.6)+1/(T673/1.37)) + BE673/((BE673+1)/(S673/1.6) + BE673/(T673/1.37))</f>
        <v>0</v>
      </c>
      <c r="W673">
        <f>(AZ673*BC673)</f>
        <v>0</v>
      </c>
      <c r="X673">
        <f>(BS673+(W673+2*0.95*5.67E-8*(((BS673+$B$7)+273)^4-(BS673+273)^4)-44100*L673)/(1.84*29.3*T673+8*0.95*5.67E-8*(BS673+273)^3))</f>
        <v>0</v>
      </c>
      <c r="Y673">
        <f>($C$7*BT673+$D$7*BU673+$E$7*X673)</f>
        <v>0</v>
      </c>
      <c r="Z673">
        <f>0.61365*exp(17.502*Y673/(240.97+Y673))</f>
        <v>0</v>
      </c>
      <c r="AA673">
        <f>(AB673/AC673*100)</f>
        <v>0</v>
      </c>
      <c r="AB673">
        <f>BL673*(BQ673+BR673)/1000</f>
        <v>0</v>
      </c>
      <c r="AC673">
        <f>0.61365*exp(17.502*BS673/(240.97+BS673))</f>
        <v>0</v>
      </c>
      <c r="AD673">
        <f>(Z673-BL673*(BQ673+BR673)/1000)</f>
        <v>0</v>
      </c>
      <c r="AE673">
        <f>(-L673*44100)</f>
        <v>0</v>
      </c>
      <c r="AF673">
        <f>2*29.3*T673*0.92*(BS673-Y673)</f>
        <v>0</v>
      </c>
      <c r="AG673">
        <f>2*0.95*5.67E-8*(((BS673+$B$7)+273)^4-(Y673+273)^4)</f>
        <v>0</v>
      </c>
      <c r="AH673">
        <f>W673+AG673+AE673+AF673</f>
        <v>0</v>
      </c>
      <c r="AI673">
        <f>BP673*AW673*(BK673-BJ673*(1000-AW673*BM673)/(1000-AW673*BL673))/(100*BD673)</f>
        <v>0</v>
      </c>
      <c r="AJ673">
        <f>1000*BP673*AW673*(BL673-BM673)/(100*BD673*(1000-AW673*BL673))</f>
        <v>0</v>
      </c>
      <c r="AK673">
        <f>(AL673 - AM673 - BQ673*1E3/(8.314*(BS673+273.15)) * AO673/BP673 * AN673) * BP673/(100*BD673) * (1000 - BM673)/1000</f>
        <v>0</v>
      </c>
      <c r="AL673">
        <v>749.4469733627089</v>
      </c>
      <c r="AM673">
        <v>712.6150121212119</v>
      </c>
      <c r="AN673">
        <v>2.53990314133346</v>
      </c>
      <c r="AO673">
        <v>66.77297276244596</v>
      </c>
      <c r="AP673">
        <f>(AR673 - AQ673 + BQ673*1E3/(8.314*(BS673+273.15)) * AT673/BP673 * AS673) * BP673/(100*BD673) * 1000/(1000 - AR673)</f>
        <v>0</v>
      </c>
      <c r="AQ673">
        <v>10.59628232670062</v>
      </c>
      <c r="AR673">
        <v>16.61901696969696</v>
      </c>
      <c r="AS673">
        <v>1.9391339881244E-05</v>
      </c>
      <c r="AT673">
        <v>79.96077634559281</v>
      </c>
      <c r="AU673">
        <v>0</v>
      </c>
      <c r="AV673">
        <v>0</v>
      </c>
      <c r="AW673">
        <f>IF(AU673*$H$13&gt;=AY673,1.0,(AY673/(AY673-AU673*$H$13)))</f>
        <v>0</v>
      </c>
      <c r="AX673">
        <f>(AW673-1)*100</f>
        <v>0</v>
      </c>
      <c r="AY673">
        <f>MAX(0,($B$13+$C$13*BX673)/(1+$D$13*BX673)*BQ673/(BS673+273)*$E$13)</f>
        <v>0</v>
      </c>
      <c r="AZ673">
        <f>$B$11*BY673+$C$11*BZ673+$F$11*CK673*(1-CN673)</f>
        <v>0</v>
      </c>
      <c r="BA673">
        <f>AZ673*BB673</f>
        <v>0</v>
      </c>
      <c r="BB673">
        <f>($B$11*$D$9+$C$11*$D$9+$F$11*((CX673+CP673)/MAX(CX673+CP673+CY673, 0.1)*$I$9+CY673/MAX(CX673+CP673+CY673, 0.1)*$J$9))/($B$11+$C$11+$F$11)</f>
        <v>0</v>
      </c>
      <c r="BC673">
        <f>($B$11*$K$9+$C$11*$K$9+$F$11*((CX673+CP673)/MAX(CX673+CP673+CY673, 0.1)*$P$9+CY673/MAX(CX673+CP673+CY673, 0.1)*$Q$9))/($B$11+$C$11+$F$11)</f>
        <v>0</v>
      </c>
      <c r="BD673">
        <v>6</v>
      </c>
      <c r="BE673">
        <v>0.5</v>
      </c>
      <c r="BF673" t="s">
        <v>361</v>
      </c>
      <c r="BG673">
        <v>2</v>
      </c>
      <c r="BH673" t="b">
        <v>1</v>
      </c>
      <c r="BI673">
        <v>1728496946.814285</v>
      </c>
      <c r="BJ673">
        <v>682.7539642857142</v>
      </c>
      <c r="BK673">
        <v>727.9181785714285</v>
      </c>
      <c r="BL673">
        <v>16.62195357142857</v>
      </c>
      <c r="BM673">
        <v>10.56184285714286</v>
      </c>
      <c r="BN673">
        <v>690.2280000000001</v>
      </c>
      <c r="BO673">
        <v>16.71215</v>
      </c>
      <c r="BP673">
        <v>599.9973214285714</v>
      </c>
      <c r="BQ673">
        <v>97.53961071428571</v>
      </c>
      <c r="BR673">
        <v>0.09992873571428572</v>
      </c>
      <c r="BS673">
        <v>25.37328571428571</v>
      </c>
      <c r="BT673">
        <v>25.08399285714286</v>
      </c>
      <c r="BU673">
        <v>999.9000000000002</v>
      </c>
      <c r="BV673">
        <v>0</v>
      </c>
      <c r="BW673">
        <v>0</v>
      </c>
      <c r="BX673">
        <v>10001.78392857143</v>
      </c>
      <c r="BY673">
        <v>0</v>
      </c>
      <c r="BZ673">
        <v>1141.624642857143</v>
      </c>
      <c r="CA673">
        <v>-45.16419642857143</v>
      </c>
      <c r="CB673">
        <v>694.2944285714284</v>
      </c>
      <c r="CC673">
        <v>735.6886428571428</v>
      </c>
      <c r="CD673">
        <v>6.06011392857143</v>
      </c>
      <c r="CE673">
        <v>727.9181785714285</v>
      </c>
      <c r="CF673">
        <v>10.56184285714286</v>
      </c>
      <c r="CG673">
        <v>1.621299285714286</v>
      </c>
      <c r="CH673">
        <v>1.030197857142857</v>
      </c>
      <c r="CI673">
        <v>14.16273571428571</v>
      </c>
      <c r="CJ673">
        <v>7.350547142857144</v>
      </c>
      <c r="CK673">
        <v>1600.013214285714</v>
      </c>
      <c r="CL673">
        <v>0.6919971071428572</v>
      </c>
      <c r="CM673">
        <v>0.3080028571428572</v>
      </c>
      <c r="CN673">
        <v>0</v>
      </c>
      <c r="CO673">
        <v>2.102357142857143</v>
      </c>
      <c r="CP673">
        <v>0</v>
      </c>
      <c r="CQ673">
        <v>13987.88928571429</v>
      </c>
      <c r="CR673">
        <v>13790.3</v>
      </c>
      <c r="CS673">
        <v>38.26992857142857</v>
      </c>
      <c r="CT673">
        <v>39.63164285714284</v>
      </c>
      <c r="CU673">
        <v>38.87942857142857</v>
      </c>
      <c r="CV673">
        <v>37.955</v>
      </c>
      <c r="CW673">
        <v>37.60475</v>
      </c>
      <c r="CX673">
        <v>1107.204285714286</v>
      </c>
      <c r="CY673">
        <v>492.8089285714286</v>
      </c>
      <c r="CZ673">
        <v>0</v>
      </c>
      <c r="DA673">
        <v>1728497011.6</v>
      </c>
      <c r="DB673">
        <v>0</v>
      </c>
      <c r="DC673">
        <v>1728490956.5</v>
      </c>
      <c r="DD673" t="s">
        <v>362</v>
      </c>
      <c r="DE673">
        <v>1728490952.5</v>
      </c>
      <c r="DF673">
        <v>1728490956.5</v>
      </c>
      <c r="DG673">
        <v>1</v>
      </c>
      <c r="DH673">
        <v>-0.065</v>
      </c>
      <c r="DI673">
        <v>-0.008</v>
      </c>
      <c r="DJ673">
        <v>-3.246</v>
      </c>
      <c r="DK673">
        <v>-0.091</v>
      </c>
      <c r="DL673">
        <v>52</v>
      </c>
      <c r="DM673">
        <v>15</v>
      </c>
      <c r="DN673">
        <v>0.25</v>
      </c>
      <c r="DO673">
        <v>0.13</v>
      </c>
      <c r="DP673">
        <v>-44.9904075</v>
      </c>
      <c r="DQ673">
        <v>-2.970174484052404</v>
      </c>
      <c r="DR673">
        <v>0.2910312520911629</v>
      </c>
      <c r="DS673">
        <v>0</v>
      </c>
      <c r="DT673">
        <v>6.0825805</v>
      </c>
      <c r="DU673">
        <v>-0.4365903939962602</v>
      </c>
      <c r="DV673">
        <v>0.04323859577680577</v>
      </c>
      <c r="DW673">
        <v>0</v>
      </c>
      <c r="DX673">
        <v>0</v>
      </c>
      <c r="DY673">
        <v>2</v>
      </c>
      <c r="DZ673" t="s">
        <v>386</v>
      </c>
      <c r="EA673">
        <v>3.22779</v>
      </c>
      <c r="EB673">
        <v>2.70435</v>
      </c>
      <c r="EC673">
        <v>0.147329</v>
      </c>
      <c r="ED673">
        <v>0.152955</v>
      </c>
      <c r="EE673">
        <v>0.0856615</v>
      </c>
      <c r="EF673">
        <v>0.0613989</v>
      </c>
      <c r="EG673">
        <v>27874.9</v>
      </c>
      <c r="EH673">
        <v>26939</v>
      </c>
      <c r="EI673">
        <v>31324.5</v>
      </c>
      <c r="EJ673">
        <v>30168.7</v>
      </c>
      <c r="EK673">
        <v>38365</v>
      </c>
      <c r="EL673">
        <v>37451.5</v>
      </c>
      <c r="EM673">
        <v>43899.7</v>
      </c>
      <c r="EN673">
        <v>42129.1</v>
      </c>
      <c r="EO673">
        <v>2.11205</v>
      </c>
      <c r="EP673">
        <v>1.78555</v>
      </c>
      <c r="EQ673">
        <v>0.000528991</v>
      </c>
      <c r="ER673">
        <v>0</v>
      </c>
      <c r="ES673">
        <v>25.0659</v>
      </c>
      <c r="ET673">
        <v>999.9</v>
      </c>
      <c r="EU673">
        <v>68.8</v>
      </c>
      <c r="EV673">
        <v>28.7</v>
      </c>
      <c r="EW673">
        <v>27.8802</v>
      </c>
      <c r="EX673">
        <v>61.17</v>
      </c>
      <c r="EY673">
        <v>24.3309</v>
      </c>
      <c r="EZ673">
        <v>1</v>
      </c>
      <c r="FA673">
        <v>0.187828</v>
      </c>
      <c r="FB673">
        <v>4.58391</v>
      </c>
      <c r="FC673">
        <v>20.1371</v>
      </c>
      <c r="FD673">
        <v>5.21564</v>
      </c>
      <c r="FE673">
        <v>11.998</v>
      </c>
      <c r="FF673">
        <v>4.9633</v>
      </c>
      <c r="FG673">
        <v>3.29553</v>
      </c>
      <c r="FH673">
        <v>9999</v>
      </c>
      <c r="FI673">
        <v>9999</v>
      </c>
      <c r="FJ673">
        <v>9999</v>
      </c>
      <c r="FK673">
        <v>149.7</v>
      </c>
      <c r="FL673">
        <v>4.97094</v>
      </c>
      <c r="FM673">
        <v>1.86778</v>
      </c>
      <c r="FN673">
        <v>1.85927</v>
      </c>
      <c r="FO673">
        <v>1.86531</v>
      </c>
      <c r="FP673">
        <v>1.8631</v>
      </c>
      <c r="FQ673">
        <v>1.8645</v>
      </c>
      <c r="FR673">
        <v>1.86005</v>
      </c>
      <c r="FS673">
        <v>1.86417</v>
      </c>
      <c r="FT673">
        <v>0</v>
      </c>
      <c r="FU673">
        <v>0</v>
      </c>
      <c r="FV673">
        <v>0</v>
      </c>
      <c r="FW673">
        <v>0</v>
      </c>
      <c r="FX673" t="s">
        <v>364</v>
      </c>
      <c r="FY673" t="s">
        <v>365</v>
      </c>
      <c r="FZ673" t="s">
        <v>366</v>
      </c>
      <c r="GA673" t="s">
        <v>366</v>
      </c>
      <c r="GB673" t="s">
        <v>366</v>
      </c>
      <c r="GC673" t="s">
        <v>366</v>
      </c>
      <c r="GD673">
        <v>0</v>
      </c>
      <c r="GE673">
        <v>100</v>
      </c>
      <c r="GF673">
        <v>100</v>
      </c>
      <c r="GG673">
        <v>-7.598</v>
      </c>
      <c r="GH673">
        <v>-0.0902</v>
      </c>
      <c r="GI673">
        <v>-2.868309889394353</v>
      </c>
      <c r="GJ673">
        <v>-0.006773961979547998</v>
      </c>
      <c r="GK673">
        <v>-8.296070481250098E-08</v>
      </c>
      <c r="GL673">
        <v>3.322967193956903E-10</v>
      </c>
      <c r="GM673">
        <v>-0.07871069313407227</v>
      </c>
      <c r="GN673">
        <v>-0.00208336341840114</v>
      </c>
      <c r="GO673">
        <v>8.801746095907445E-05</v>
      </c>
      <c r="GP673">
        <v>-2.677693255255651E-07</v>
      </c>
      <c r="GQ673">
        <v>3</v>
      </c>
      <c r="GR673">
        <v>2052</v>
      </c>
      <c r="GS673">
        <v>2</v>
      </c>
      <c r="GT673">
        <v>18</v>
      </c>
      <c r="GU673">
        <v>100</v>
      </c>
      <c r="GV673">
        <v>100</v>
      </c>
      <c r="GW673">
        <v>1.7981</v>
      </c>
      <c r="GX673">
        <v>2.39868</v>
      </c>
      <c r="GY673">
        <v>1.44897</v>
      </c>
      <c r="GZ673">
        <v>2.31689</v>
      </c>
      <c r="HA673">
        <v>1.55151</v>
      </c>
      <c r="HB673">
        <v>2.25586</v>
      </c>
      <c r="HC673">
        <v>35.8477</v>
      </c>
      <c r="HD673">
        <v>13.9657</v>
      </c>
      <c r="HE673">
        <v>18</v>
      </c>
      <c r="HF673">
        <v>613.271</v>
      </c>
      <c r="HG673">
        <v>405.759</v>
      </c>
      <c r="HH673">
        <v>19.3867</v>
      </c>
      <c r="HI673">
        <v>29.2418</v>
      </c>
      <c r="HJ673">
        <v>30.001</v>
      </c>
      <c r="HK673">
        <v>29.1741</v>
      </c>
      <c r="HL673">
        <v>29.1184</v>
      </c>
      <c r="HM673">
        <v>36.0449</v>
      </c>
      <c r="HN673">
        <v>64.4139</v>
      </c>
      <c r="HO673">
        <v>0</v>
      </c>
      <c r="HP673">
        <v>19.32</v>
      </c>
      <c r="HQ673">
        <v>762.577</v>
      </c>
      <c r="HR673">
        <v>10.6038</v>
      </c>
      <c r="HS673">
        <v>99.4061</v>
      </c>
      <c r="HT673">
        <v>100.666</v>
      </c>
    </row>
    <row r="674" spans="1:228">
      <c r="A674">
        <v>658</v>
      </c>
      <c r="B674">
        <v>1728496959.6</v>
      </c>
      <c r="C674">
        <v>6022.099999904633</v>
      </c>
      <c r="D674" t="s">
        <v>1688</v>
      </c>
      <c r="E674" t="s">
        <v>1689</v>
      </c>
      <c r="F674">
        <v>5</v>
      </c>
      <c r="G674" t="s">
        <v>357</v>
      </c>
      <c r="H674" t="s">
        <v>1090</v>
      </c>
      <c r="I674" t="s">
        <v>359</v>
      </c>
      <c r="J674" t="s">
        <v>1569</v>
      </c>
      <c r="K674">
        <v>1728496952.1</v>
      </c>
      <c r="L674">
        <f>(M674)/1000</f>
        <v>0</v>
      </c>
      <c r="M674">
        <f>IF(BH674, AP674, AJ674)</f>
        <v>0</v>
      </c>
      <c r="N674">
        <f>IF(BH674, AK674, AI674)</f>
        <v>0</v>
      </c>
      <c r="O674">
        <f>BJ674 - IF(AW674&gt;1, N674*BD674*100.0/(AY674), 0)</f>
        <v>0</v>
      </c>
      <c r="P674">
        <f>((V674-L674/2)*O674-N674)/(V674+L674/2)</f>
        <v>0</v>
      </c>
      <c r="Q674">
        <f>P674*(BQ674+BR674)/1000.0</f>
        <v>0</v>
      </c>
      <c r="R674">
        <f>(BJ674 - IF(AW674&gt;1, N674*BD674*100.0/(AY674), 0))*(BQ674+BR674)/1000.0</f>
        <v>0</v>
      </c>
      <c r="S674">
        <f>2.0/((1/U674-1/T674)+SIGN(U674)*SQRT((1/U674-1/T674)*(1/U674-1/T674) + 4*BE674/((BE674+1)*(BE674+1))*(2*1/U674*1/T674-1/T674*1/T674)))</f>
        <v>0</v>
      </c>
      <c r="T674">
        <f>IF(LEFT(BF674,1)&lt;&gt;"0",IF(LEFT(BF674,1)="1",3.0,BG674),$D$5+$E$5*(BX674*BQ674/($K$5*1000))+$F$5*(BX674*BQ674/($K$5*1000))*MAX(MIN(BD674,$J$5),$I$5)*MAX(MIN(BD674,$J$5),$I$5)+$G$5*MAX(MIN(BD674,$J$5),$I$5)*(BX674*BQ674/($K$5*1000))+$H$5*(BX674*BQ674/($K$5*1000))*(BX674*BQ674/($K$5*1000)))</f>
        <v>0</v>
      </c>
      <c r="U674">
        <f>L674*(1000-(1000*0.61365*exp(17.502*Y674/(240.97+Y674))/(BQ674+BR674)+BL674)/2)/(1000*0.61365*exp(17.502*Y674/(240.97+Y674))/(BQ674+BR674)-BL674)</f>
        <v>0</v>
      </c>
      <c r="V674">
        <f>1/((BE674+1)/(S674/1.6)+1/(T674/1.37)) + BE674/((BE674+1)/(S674/1.6) + BE674/(T674/1.37))</f>
        <v>0</v>
      </c>
      <c r="W674">
        <f>(AZ674*BC674)</f>
        <v>0</v>
      </c>
      <c r="X674">
        <f>(BS674+(W674+2*0.95*5.67E-8*(((BS674+$B$7)+273)^4-(BS674+273)^4)-44100*L674)/(1.84*29.3*T674+8*0.95*5.67E-8*(BS674+273)^3))</f>
        <v>0</v>
      </c>
      <c r="Y674">
        <f>($C$7*BT674+$D$7*BU674+$E$7*X674)</f>
        <v>0</v>
      </c>
      <c r="Z674">
        <f>0.61365*exp(17.502*Y674/(240.97+Y674))</f>
        <v>0</v>
      </c>
      <c r="AA674">
        <f>(AB674/AC674*100)</f>
        <v>0</v>
      </c>
      <c r="AB674">
        <f>BL674*(BQ674+BR674)/1000</f>
        <v>0</v>
      </c>
      <c r="AC674">
        <f>0.61365*exp(17.502*BS674/(240.97+BS674))</f>
        <v>0</v>
      </c>
      <c r="AD674">
        <f>(Z674-BL674*(BQ674+BR674)/1000)</f>
        <v>0</v>
      </c>
      <c r="AE674">
        <f>(-L674*44100)</f>
        <v>0</v>
      </c>
      <c r="AF674">
        <f>2*29.3*T674*0.92*(BS674-Y674)</f>
        <v>0</v>
      </c>
      <c r="AG674">
        <f>2*0.95*5.67E-8*(((BS674+$B$7)+273)^4-(Y674+273)^4)</f>
        <v>0</v>
      </c>
      <c r="AH674">
        <f>W674+AG674+AE674+AF674</f>
        <v>0</v>
      </c>
      <c r="AI674">
        <f>BP674*AW674*(BK674-BJ674*(1000-AW674*BM674)/(1000-AW674*BL674))/(100*BD674)</f>
        <v>0</v>
      </c>
      <c r="AJ674">
        <f>1000*BP674*AW674*(BL674-BM674)/(100*BD674*(1000-AW674*BL674))</f>
        <v>0</v>
      </c>
      <c r="AK674">
        <f>(AL674 - AM674 - BQ674*1E3/(8.314*(BS674+273.15)) * AO674/BP674 * AN674) * BP674/(100*BD674) * (1000 - BM674)/1000</f>
        <v>0</v>
      </c>
      <c r="AL674">
        <v>762.1900117383984</v>
      </c>
      <c r="AM674">
        <v>725.2212545454546</v>
      </c>
      <c r="AN674">
        <v>2.51938384490366</v>
      </c>
      <c r="AO674">
        <v>66.77297276244596</v>
      </c>
      <c r="AP674">
        <f>(AR674 - AQ674 + BQ674*1E3/(8.314*(BS674+273.15)) * AT674/BP674 * AS674) * BP674/(100*BD674) * 1000/(1000 - AR674)</f>
        <v>0</v>
      </c>
      <c r="AQ674">
        <v>10.60589602665566</v>
      </c>
      <c r="AR674">
        <v>16.60846060606061</v>
      </c>
      <c r="AS674">
        <v>-0.0001065530864333928</v>
      </c>
      <c r="AT674">
        <v>79.96077634559281</v>
      </c>
      <c r="AU674">
        <v>0</v>
      </c>
      <c r="AV674">
        <v>0</v>
      </c>
      <c r="AW674">
        <f>IF(AU674*$H$13&gt;=AY674,1.0,(AY674/(AY674-AU674*$H$13)))</f>
        <v>0</v>
      </c>
      <c r="AX674">
        <f>(AW674-1)*100</f>
        <v>0</v>
      </c>
      <c r="AY674">
        <f>MAX(0,($B$13+$C$13*BX674)/(1+$D$13*BX674)*BQ674/(BS674+273)*$E$13)</f>
        <v>0</v>
      </c>
      <c r="AZ674">
        <f>$B$11*BY674+$C$11*BZ674+$F$11*CK674*(1-CN674)</f>
        <v>0</v>
      </c>
      <c r="BA674">
        <f>AZ674*BB674</f>
        <v>0</v>
      </c>
      <c r="BB674">
        <f>($B$11*$D$9+$C$11*$D$9+$F$11*((CX674+CP674)/MAX(CX674+CP674+CY674, 0.1)*$I$9+CY674/MAX(CX674+CP674+CY674, 0.1)*$J$9))/($B$11+$C$11+$F$11)</f>
        <v>0</v>
      </c>
      <c r="BC674">
        <f>($B$11*$K$9+$C$11*$K$9+$F$11*((CX674+CP674)/MAX(CX674+CP674+CY674, 0.1)*$P$9+CY674/MAX(CX674+CP674+CY674, 0.1)*$Q$9))/($B$11+$C$11+$F$11)</f>
        <v>0</v>
      </c>
      <c r="BD674">
        <v>6</v>
      </c>
      <c r="BE674">
        <v>0.5</v>
      </c>
      <c r="BF674" t="s">
        <v>361</v>
      </c>
      <c r="BG674">
        <v>2</v>
      </c>
      <c r="BH674" t="b">
        <v>1</v>
      </c>
      <c r="BI674">
        <v>1728496952.1</v>
      </c>
      <c r="BJ674">
        <v>695.801962962963</v>
      </c>
      <c r="BK674">
        <v>741.2204074074075</v>
      </c>
      <c r="BL674">
        <v>16.61591111111111</v>
      </c>
      <c r="BM674">
        <v>10.59133333333333</v>
      </c>
      <c r="BN674">
        <v>703.3602222222222</v>
      </c>
      <c r="BO674">
        <v>16.70610740740741</v>
      </c>
      <c r="BP674">
        <v>599.9865185185184</v>
      </c>
      <c r="BQ674">
        <v>97.53965925925924</v>
      </c>
      <c r="BR674">
        <v>0.09999788148148149</v>
      </c>
      <c r="BS674">
        <v>25.35354444444445</v>
      </c>
      <c r="BT674">
        <v>25.0761962962963</v>
      </c>
      <c r="BU674">
        <v>999.9000000000001</v>
      </c>
      <c r="BV674">
        <v>0</v>
      </c>
      <c r="BW674">
        <v>0</v>
      </c>
      <c r="BX674">
        <v>10004.97851851852</v>
      </c>
      <c r="BY674">
        <v>0</v>
      </c>
      <c r="BZ674">
        <v>1168.252222222222</v>
      </c>
      <c r="CA674">
        <v>-45.41841851851851</v>
      </c>
      <c r="CB674">
        <v>707.5587407407406</v>
      </c>
      <c r="CC674">
        <v>749.1551481481482</v>
      </c>
      <c r="CD674">
        <v>6.02456925925926</v>
      </c>
      <c r="CE674">
        <v>741.2204074074075</v>
      </c>
      <c r="CF674">
        <v>10.59133333333333</v>
      </c>
      <c r="CG674">
        <v>1.62071</v>
      </c>
      <c r="CH674">
        <v>1.033076296296296</v>
      </c>
      <c r="CI674">
        <v>14.15712592592593</v>
      </c>
      <c r="CJ674">
        <v>7.39138</v>
      </c>
      <c r="CK674">
        <v>1600.025185185185</v>
      </c>
      <c r="CL674">
        <v>0.6920003703703704</v>
      </c>
      <c r="CM674">
        <v>0.3079995925925926</v>
      </c>
      <c r="CN674">
        <v>0</v>
      </c>
      <c r="CO674">
        <v>2.17942962962963</v>
      </c>
      <c r="CP674">
        <v>0</v>
      </c>
      <c r="CQ674">
        <v>14043.10740740741</v>
      </c>
      <c r="CR674">
        <v>13790.41111111111</v>
      </c>
      <c r="CS674">
        <v>38.29133333333333</v>
      </c>
      <c r="CT674">
        <v>39.64796296296296</v>
      </c>
      <c r="CU674">
        <v>38.89107407407408</v>
      </c>
      <c r="CV674">
        <v>37.97666666666666</v>
      </c>
      <c r="CW674">
        <v>37.6155925925926</v>
      </c>
      <c r="CX674">
        <v>1107.217407407407</v>
      </c>
      <c r="CY674">
        <v>492.8077777777777</v>
      </c>
      <c r="CZ674">
        <v>0</v>
      </c>
      <c r="DA674">
        <v>1728497016.4</v>
      </c>
      <c r="DB674">
        <v>0</v>
      </c>
      <c r="DC674">
        <v>1728490956.5</v>
      </c>
      <c r="DD674" t="s">
        <v>362</v>
      </c>
      <c r="DE674">
        <v>1728490952.5</v>
      </c>
      <c r="DF674">
        <v>1728490956.5</v>
      </c>
      <c r="DG674">
        <v>1</v>
      </c>
      <c r="DH674">
        <v>-0.065</v>
      </c>
      <c r="DI674">
        <v>-0.008</v>
      </c>
      <c r="DJ674">
        <v>-3.246</v>
      </c>
      <c r="DK674">
        <v>-0.091</v>
      </c>
      <c r="DL674">
        <v>52</v>
      </c>
      <c r="DM674">
        <v>15</v>
      </c>
      <c r="DN674">
        <v>0.25</v>
      </c>
      <c r="DO674">
        <v>0.13</v>
      </c>
      <c r="DP674">
        <v>-45.24267073170731</v>
      </c>
      <c r="DQ674">
        <v>-3.051901045296176</v>
      </c>
      <c r="DR674">
        <v>0.3053676882006759</v>
      </c>
      <c r="DS674">
        <v>0</v>
      </c>
      <c r="DT674">
        <v>6.051156097560975</v>
      </c>
      <c r="DU674">
        <v>-0.4019701045296162</v>
      </c>
      <c r="DV674">
        <v>0.0413532408779824</v>
      </c>
      <c r="DW674">
        <v>0</v>
      </c>
      <c r="DX674">
        <v>0</v>
      </c>
      <c r="DY674">
        <v>2</v>
      </c>
      <c r="DZ674" t="s">
        <v>386</v>
      </c>
      <c r="EA674">
        <v>3.22783</v>
      </c>
      <c r="EB674">
        <v>2.70434</v>
      </c>
      <c r="EC674">
        <v>0.149087</v>
      </c>
      <c r="ED674">
        <v>0.154673</v>
      </c>
      <c r="EE674">
        <v>0.0856247</v>
      </c>
      <c r="EF674">
        <v>0.0614293</v>
      </c>
      <c r="EG674">
        <v>27816.8</v>
      </c>
      <c r="EH674">
        <v>26884.1</v>
      </c>
      <c r="EI674">
        <v>31323.9</v>
      </c>
      <c r="EJ674">
        <v>30168.5</v>
      </c>
      <c r="EK674">
        <v>38365.8</v>
      </c>
      <c r="EL674">
        <v>37450</v>
      </c>
      <c r="EM674">
        <v>43898.8</v>
      </c>
      <c r="EN674">
        <v>42128.8</v>
      </c>
      <c r="EO674">
        <v>2.112</v>
      </c>
      <c r="EP674">
        <v>1.78522</v>
      </c>
      <c r="EQ674">
        <v>-0.00026077</v>
      </c>
      <c r="ER674">
        <v>0</v>
      </c>
      <c r="ES674">
        <v>25.068</v>
      </c>
      <c r="ET674">
        <v>999.9</v>
      </c>
      <c r="EU674">
        <v>68.8</v>
      </c>
      <c r="EV674">
        <v>28.7</v>
      </c>
      <c r="EW674">
        <v>27.88</v>
      </c>
      <c r="EX674">
        <v>61.33</v>
      </c>
      <c r="EY674">
        <v>24.347</v>
      </c>
      <c r="EZ674">
        <v>1</v>
      </c>
      <c r="FA674">
        <v>0.188676</v>
      </c>
      <c r="FB674">
        <v>4.58452</v>
      </c>
      <c r="FC674">
        <v>20.1373</v>
      </c>
      <c r="FD674">
        <v>5.21549</v>
      </c>
      <c r="FE674">
        <v>11.998</v>
      </c>
      <c r="FF674">
        <v>4.96285</v>
      </c>
      <c r="FG674">
        <v>3.29558</v>
      </c>
      <c r="FH674">
        <v>9999</v>
      </c>
      <c r="FI674">
        <v>9999</v>
      </c>
      <c r="FJ674">
        <v>9999</v>
      </c>
      <c r="FK674">
        <v>149.7</v>
      </c>
      <c r="FL674">
        <v>4.97092</v>
      </c>
      <c r="FM674">
        <v>1.8678</v>
      </c>
      <c r="FN674">
        <v>1.85926</v>
      </c>
      <c r="FO674">
        <v>1.86529</v>
      </c>
      <c r="FP674">
        <v>1.8631</v>
      </c>
      <c r="FQ674">
        <v>1.8645</v>
      </c>
      <c r="FR674">
        <v>1.86005</v>
      </c>
      <c r="FS674">
        <v>1.86417</v>
      </c>
      <c r="FT674">
        <v>0</v>
      </c>
      <c r="FU674">
        <v>0</v>
      </c>
      <c r="FV674">
        <v>0</v>
      </c>
      <c r="FW674">
        <v>0</v>
      </c>
      <c r="FX674" t="s">
        <v>364</v>
      </c>
      <c r="FY674" t="s">
        <v>365</v>
      </c>
      <c r="FZ674" t="s">
        <v>366</v>
      </c>
      <c r="GA674" t="s">
        <v>366</v>
      </c>
      <c r="GB674" t="s">
        <v>366</v>
      </c>
      <c r="GC674" t="s">
        <v>366</v>
      </c>
      <c r="GD674">
        <v>0</v>
      </c>
      <c r="GE674">
        <v>100</v>
      </c>
      <c r="GF674">
        <v>100</v>
      </c>
      <c r="GG674">
        <v>-7.678</v>
      </c>
      <c r="GH674">
        <v>-0.0902</v>
      </c>
      <c r="GI674">
        <v>-2.868309889394353</v>
      </c>
      <c r="GJ674">
        <v>-0.006773961979547998</v>
      </c>
      <c r="GK674">
        <v>-8.296070481250098E-08</v>
      </c>
      <c r="GL674">
        <v>3.322967193956903E-10</v>
      </c>
      <c r="GM674">
        <v>-0.07871069313407227</v>
      </c>
      <c r="GN674">
        <v>-0.00208336341840114</v>
      </c>
      <c r="GO674">
        <v>8.801746095907445E-05</v>
      </c>
      <c r="GP674">
        <v>-2.677693255255651E-07</v>
      </c>
      <c r="GQ674">
        <v>3</v>
      </c>
      <c r="GR674">
        <v>2052</v>
      </c>
      <c r="GS674">
        <v>2</v>
      </c>
      <c r="GT674">
        <v>18</v>
      </c>
      <c r="GU674">
        <v>100.1</v>
      </c>
      <c r="GV674">
        <v>100.1</v>
      </c>
      <c r="GW674">
        <v>1.82129</v>
      </c>
      <c r="GX674">
        <v>2.38892</v>
      </c>
      <c r="GY674">
        <v>1.44775</v>
      </c>
      <c r="GZ674">
        <v>2.31812</v>
      </c>
      <c r="HA674">
        <v>1.55151</v>
      </c>
      <c r="HB674">
        <v>2.35352</v>
      </c>
      <c r="HC674">
        <v>35.8477</v>
      </c>
      <c r="HD674">
        <v>14.0007</v>
      </c>
      <c r="HE674">
        <v>18</v>
      </c>
      <c r="HF674">
        <v>613.336</v>
      </c>
      <c r="HG674">
        <v>405.645</v>
      </c>
      <c r="HH674">
        <v>19.3068</v>
      </c>
      <c r="HI674">
        <v>29.2537</v>
      </c>
      <c r="HJ674">
        <v>30.001</v>
      </c>
      <c r="HK674">
        <v>29.1841</v>
      </c>
      <c r="HL674">
        <v>29.1289</v>
      </c>
      <c r="HM674">
        <v>36.5467</v>
      </c>
      <c r="HN674">
        <v>64.4139</v>
      </c>
      <c r="HO674">
        <v>0</v>
      </c>
      <c r="HP674">
        <v>19.2529</v>
      </c>
      <c r="HQ674">
        <v>777.609</v>
      </c>
      <c r="HR674">
        <v>10.6188</v>
      </c>
      <c r="HS674">
        <v>99.4041</v>
      </c>
      <c r="HT674">
        <v>100.666</v>
      </c>
    </row>
    <row r="675" spans="1:228">
      <c r="A675">
        <v>659</v>
      </c>
      <c r="B675">
        <v>1728496964.6</v>
      </c>
      <c r="C675">
        <v>6027.099999904633</v>
      </c>
      <c r="D675" t="s">
        <v>1690</v>
      </c>
      <c r="E675" t="s">
        <v>1691</v>
      </c>
      <c r="F675">
        <v>5</v>
      </c>
      <c r="G675" t="s">
        <v>357</v>
      </c>
      <c r="H675" t="s">
        <v>1090</v>
      </c>
      <c r="I675" t="s">
        <v>359</v>
      </c>
      <c r="J675" t="s">
        <v>1569</v>
      </c>
      <c r="K675">
        <v>1728496956.814285</v>
      </c>
      <c r="L675">
        <f>(M675)/1000</f>
        <v>0</v>
      </c>
      <c r="M675">
        <f>IF(BH675, AP675, AJ675)</f>
        <v>0</v>
      </c>
      <c r="N675">
        <f>IF(BH675, AK675, AI675)</f>
        <v>0</v>
      </c>
      <c r="O675">
        <f>BJ675 - IF(AW675&gt;1, N675*BD675*100.0/(AY675), 0)</f>
        <v>0</v>
      </c>
      <c r="P675">
        <f>((V675-L675/2)*O675-N675)/(V675+L675/2)</f>
        <v>0</v>
      </c>
      <c r="Q675">
        <f>P675*(BQ675+BR675)/1000.0</f>
        <v>0</v>
      </c>
      <c r="R675">
        <f>(BJ675 - IF(AW675&gt;1, N675*BD675*100.0/(AY675), 0))*(BQ675+BR675)/1000.0</f>
        <v>0</v>
      </c>
      <c r="S675">
        <f>2.0/((1/U675-1/T675)+SIGN(U675)*SQRT((1/U675-1/T675)*(1/U675-1/T675) + 4*BE675/((BE675+1)*(BE675+1))*(2*1/U675*1/T675-1/T675*1/T675)))</f>
        <v>0</v>
      </c>
      <c r="T675">
        <f>IF(LEFT(BF675,1)&lt;&gt;"0",IF(LEFT(BF675,1)="1",3.0,BG675),$D$5+$E$5*(BX675*BQ675/($K$5*1000))+$F$5*(BX675*BQ675/($K$5*1000))*MAX(MIN(BD675,$J$5),$I$5)*MAX(MIN(BD675,$J$5),$I$5)+$G$5*MAX(MIN(BD675,$J$5),$I$5)*(BX675*BQ675/($K$5*1000))+$H$5*(BX675*BQ675/($K$5*1000))*(BX675*BQ675/($K$5*1000)))</f>
        <v>0</v>
      </c>
      <c r="U675">
        <f>L675*(1000-(1000*0.61365*exp(17.502*Y675/(240.97+Y675))/(BQ675+BR675)+BL675)/2)/(1000*0.61365*exp(17.502*Y675/(240.97+Y675))/(BQ675+BR675)-BL675)</f>
        <v>0</v>
      </c>
      <c r="V675">
        <f>1/((BE675+1)/(S675/1.6)+1/(T675/1.37)) + BE675/((BE675+1)/(S675/1.6) + BE675/(T675/1.37))</f>
        <v>0</v>
      </c>
      <c r="W675">
        <f>(AZ675*BC675)</f>
        <v>0</v>
      </c>
      <c r="X675">
        <f>(BS675+(W675+2*0.95*5.67E-8*(((BS675+$B$7)+273)^4-(BS675+273)^4)-44100*L675)/(1.84*29.3*T675+8*0.95*5.67E-8*(BS675+273)^3))</f>
        <v>0</v>
      </c>
      <c r="Y675">
        <f>($C$7*BT675+$D$7*BU675+$E$7*X675)</f>
        <v>0</v>
      </c>
      <c r="Z675">
        <f>0.61365*exp(17.502*Y675/(240.97+Y675))</f>
        <v>0</v>
      </c>
      <c r="AA675">
        <f>(AB675/AC675*100)</f>
        <v>0</v>
      </c>
      <c r="AB675">
        <f>BL675*(BQ675+BR675)/1000</f>
        <v>0</v>
      </c>
      <c r="AC675">
        <f>0.61365*exp(17.502*BS675/(240.97+BS675))</f>
        <v>0</v>
      </c>
      <c r="AD675">
        <f>(Z675-BL675*(BQ675+BR675)/1000)</f>
        <v>0</v>
      </c>
      <c r="AE675">
        <f>(-L675*44100)</f>
        <v>0</v>
      </c>
      <c r="AF675">
        <f>2*29.3*T675*0.92*(BS675-Y675)</f>
        <v>0</v>
      </c>
      <c r="AG675">
        <f>2*0.95*5.67E-8*(((BS675+$B$7)+273)^4-(Y675+273)^4)</f>
        <v>0</v>
      </c>
      <c r="AH675">
        <f>W675+AG675+AE675+AF675</f>
        <v>0</v>
      </c>
      <c r="AI675">
        <f>BP675*AW675*(BK675-BJ675*(1000-AW675*BM675)/(1000-AW675*BL675))/(100*BD675)</f>
        <v>0</v>
      </c>
      <c r="AJ675">
        <f>1000*BP675*AW675*(BL675-BM675)/(100*BD675*(1000-AW675*BL675))</f>
        <v>0</v>
      </c>
      <c r="AK675">
        <f>(AL675 - AM675 - BQ675*1E3/(8.314*(BS675+273.15)) * AO675/BP675 * AN675) * BP675/(100*BD675) * (1000 - BM675)/1000</f>
        <v>0</v>
      </c>
      <c r="AL675">
        <v>774.8716694086946</v>
      </c>
      <c r="AM675">
        <v>737.8738727272724</v>
      </c>
      <c r="AN675">
        <v>2.535394722699442</v>
      </c>
      <c r="AO675">
        <v>66.77297276244596</v>
      </c>
      <c r="AP675">
        <f>(AR675 - AQ675 + BQ675*1E3/(8.314*(BS675+273.15)) * AT675/BP675 * AS675) * BP675/(100*BD675) * 1000/(1000 - AR675)</f>
        <v>0</v>
      </c>
      <c r="AQ675">
        <v>10.61148293839188</v>
      </c>
      <c r="AR675">
        <v>16.59486303030303</v>
      </c>
      <c r="AS675">
        <v>-0.0001311342511225942</v>
      </c>
      <c r="AT675">
        <v>79.96077634559281</v>
      </c>
      <c r="AU675">
        <v>0</v>
      </c>
      <c r="AV675">
        <v>0</v>
      </c>
      <c r="AW675">
        <f>IF(AU675*$H$13&gt;=AY675,1.0,(AY675/(AY675-AU675*$H$13)))</f>
        <v>0</v>
      </c>
      <c r="AX675">
        <f>(AW675-1)*100</f>
        <v>0</v>
      </c>
      <c r="AY675">
        <f>MAX(0,($B$13+$C$13*BX675)/(1+$D$13*BX675)*BQ675/(BS675+273)*$E$13)</f>
        <v>0</v>
      </c>
      <c r="AZ675">
        <f>$B$11*BY675+$C$11*BZ675+$F$11*CK675*(1-CN675)</f>
        <v>0</v>
      </c>
      <c r="BA675">
        <f>AZ675*BB675</f>
        <v>0</v>
      </c>
      <c r="BB675">
        <f>($B$11*$D$9+$C$11*$D$9+$F$11*((CX675+CP675)/MAX(CX675+CP675+CY675, 0.1)*$I$9+CY675/MAX(CX675+CP675+CY675, 0.1)*$J$9))/($B$11+$C$11+$F$11)</f>
        <v>0</v>
      </c>
      <c r="BC675">
        <f>($B$11*$K$9+$C$11*$K$9+$F$11*((CX675+CP675)/MAX(CX675+CP675+CY675, 0.1)*$P$9+CY675/MAX(CX675+CP675+CY675, 0.1)*$Q$9))/($B$11+$C$11+$F$11)</f>
        <v>0</v>
      </c>
      <c r="BD675">
        <v>6</v>
      </c>
      <c r="BE675">
        <v>0.5</v>
      </c>
      <c r="BF675" t="s">
        <v>361</v>
      </c>
      <c r="BG675">
        <v>2</v>
      </c>
      <c r="BH675" t="b">
        <v>1</v>
      </c>
      <c r="BI675">
        <v>1728496956.814285</v>
      </c>
      <c r="BJ675">
        <v>707.5010714285714</v>
      </c>
      <c r="BK675">
        <v>753.1018571428573</v>
      </c>
      <c r="BL675">
        <v>16.61107142857143</v>
      </c>
      <c r="BM675">
        <v>10.60478571428571</v>
      </c>
      <c r="BN675">
        <v>715.1346071428571</v>
      </c>
      <c r="BO675">
        <v>16.70127142857143</v>
      </c>
      <c r="BP675">
        <v>600.0037142857143</v>
      </c>
      <c r="BQ675">
        <v>97.53972857142858</v>
      </c>
      <c r="BR675">
        <v>0.10001955</v>
      </c>
      <c r="BS675">
        <v>25.33730357142857</v>
      </c>
      <c r="BT675">
        <v>25.06993928571429</v>
      </c>
      <c r="BU675">
        <v>999.9000000000002</v>
      </c>
      <c r="BV675">
        <v>0</v>
      </c>
      <c r="BW675">
        <v>0</v>
      </c>
      <c r="BX675">
        <v>10010.11785714286</v>
      </c>
      <c r="BY675">
        <v>0</v>
      </c>
      <c r="BZ675">
        <v>1186.573928571428</v>
      </c>
      <c r="CA675">
        <v>-45.60078571428571</v>
      </c>
      <c r="CB675">
        <v>719.4519285714288</v>
      </c>
      <c r="CC675">
        <v>761.1741785714286</v>
      </c>
      <c r="CD675">
        <v>6.0062825</v>
      </c>
      <c r="CE675">
        <v>753.1018571428573</v>
      </c>
      <c r="CF675">
        <v>10.60478571428571</v>
      </c>
      <c r="CG675">
        <v>1.620238571428572</v>
      </c>
      <c r="CH675">
        <v>1.034388214285715</v>
      </c>
      <c r="CI675">
        <v>14.15263928571428</v>
      </c>
      <c r="CJ675">
        <v>7.409959642857144</v>
      </c>
      <c r="CK675">
        <v>1600.024642857143</v>
      </c>
      <c r="CL675">
        <v>0.6919983214285713</v>
      </c>
      <c r="CM675">
        <v>0.3080016785714286</v>
      </c>
      <c r="CN675">
        <v>0</v>
      </c>
      <c r="CO675">
        <v>2.226889285714285</v>
      </c>
      <c r="CP675">
        <v>0</v>
      </c>
      <c r="CQ675">
        <v>14092.53214285715</v>
      </c>
      <c r="CR675">
        <v>13790.38571428571</v>
      </c>
      <c r="CS675">
        <v>38.3097857142857</v>
      </c>
      <c r="CT675">
        <v>39.66707142857142</v>
      </c>
      <c r="CU675">
        <v>38.91042857142856</v>
      </c>
      <c r="CV675">
        <v>37.9955</v>
      </c>
      <c r="CW675">
        <v>37.6405</v>
      </c>
      <c r="CX675">
        <v>1107.213214285714</v>
      </c>
      <c r="CY675">
        <v>492.8114285714286</v>
      </c>
      <c r="CZ675">
        <v>0</v>
      </c>
      <c r="DA675">
        <v>1728497021.2</v>
      </c>
      <c r="DB675">
        <v>0</v>
      </c>
      <c r="DC675">
        <v>1728490956.5</v>
      </c>
      <c r="DD675" t="s">
        <v>362</v>
      </c>
      <c r="DE675">
        <v>1728490952.5</v>
      </c>
      <c r="DF675">
        <v>1728490956.5</v>
      </c>
      <c r="DG675">
        <v>1</v>
      </c>
      <c r="DH675">
        <v>-0.065</v>
      </c>
      <c r="DI675">
        <v>-0.008</v>
      </c>
      <c r="DJ675">
        <v>-3.246</v>
      </c>
      <c r="DK675">
        <v>-0.091</v>
      </c>
      <c r="DL675">
        <v>52</v>
      </c>
      <c r="DM675">
        <v>15</v>
      </c>
      <c r="DN675">
        <v>0.25</v>
      </c>
      <c r="DO675">
        <v>0.13</v>
      </c>
      <c r="DP675">
        <v>-45.46523170731707</v>
      </c>
      <c r="DQ675">
        <v>-2.39413797909408</v>
      </c>
      <c r="DR675">
        <v>0.2427634012668421</v>
      </c>
      <c r="DS675">
        <v>0</v>
      </c>
      <c r="DT675">
        <v>6.021866341463414</v>
      </c>
      <c r="DU675">
        <v>-0.2715453658536511</v>
      </c>
      <c r="DV675">
        <v>0.02862372875064883</v>
      </c>
      <c r="DW675">
        <v>0</v>
      </c>
      <c r="DX675">
        <v>0</v>
      </c>
      <c r="DY675">
        <v>2</v>
      </c>
      <c r="DZ675" t="s">
        <v>386</v>
      </c>
      <c r="EA675">
        <v>3.22783</v>
      </c>
      <c r="EB675">
        <v>2.70442</v>
      </c>
      <c r="EC675">
        <v>0.150832</v>
      </c>
      <c r="ED675">
        <v>0.15638</v>
      </c>
      <c r="EE675">
        <v>0.08556850000000001</v>
      </c>
      <c r="EF675">
        <v>0.0614581</v>
      </c>
      <c r="EG675">
        <v>27759.5</v>
      </c>
      <c r="EH675">
        <v>26829.2</v>
      </c>
      <c r="EI675">
        <v>31323.7</v>
      </c>
      <c r="EJ675">
        <v>30168</v>
      </c>
      <c r="EK675">
        <v>38367.7</v>
      </c>
      <c r="EL675">
        <v>37448.3</v>
      </c>
      <c r="EM675">
        <v>43898.2</v>
      </c>
      <c r="EN675">
        <v>42128.1</v>
      </c>
      <c r="EO675">
        <v>2.11223</v>
      </c>
      <c r="EP675">
        <v>1.78493</v>
      </c>
      <c r="EQ675">
        <v>-0.0007152560000000001</v>
      </c>
      <c r="ER675">
        <v>0</v>
      </c>
      <c r="ES675">
        <v>25.0699</v>
      </c>
      <c r="ET675">
        <v>999.9</v>
      </c>
      <c r="EU675">
        <v>68.8</v>
      </c>
      <c r="EV675">
        <v>28.7</v>
      </c>
      <c r="EW675">
        <v>27.878</v>
      </c>
      <c r="EX675">
        <v>60.56</v>
      </c>
      <c r="EY675">
        <v>24.6394</v>
      </c>
      <c r="EZ675">
        <v>1</v>
      </c>
      <c r="FA675">
        <v>0.189647</v>
      </c>
      <c r="FB675">
        <v>4.5904</v>
      </c>
      <c r="FC675">
        <v>20.1373</v>
      </c>
      <c r="FD675">
        <v>5.21624</v>
      </c>
      <c r="FE675">
        <v>11.998</v>
      </c>
      <c r="FF675">
        <v>4.9633</v>
      </c>
      <c r="FG675">
        <v>3.29563</v>
      </c>
      <c r="FH675">
        <v>9999</v>
      </c>
      <c r="FI675">
        <v>9999</v>
      </c>
      <c r="FJ675">
        <v>9999</v>
      </c>
      <c r="FK675">
        <v>149.7</v>
      </c>
      <c r="FL675">
        <v>4.97093</v>
      </c>
      <c r="FM675">
        <v>1.86776</v>
      </c>
      <c r="FN675">
        <v>1.85925</v>
      </c>
      <c r="FO675">
        <v>1.86528</v>
      </c>
      <c r="FP675">
        <v>1.8631</v>
      </c>
      <c r="FQ675">
        <v>1.86449</v>
      </c>
      <c r="FR675">
        <v>1.86005</v>
      </c>
      <c r="FS675">
        <v>1.86416</v>
      </c>
      <c r="FT675">
        <v>0</v>
      </c>
      <c r="FU675">
        <v>0</v>
      </c>
      <c r="FV675">
        <v>0</v>
      </c>
      <c r="FW675">
        <v>0</v>
      </c>
      <c r="FX675" t="s">
        <v>364</v>
      </c>
      <c r="FY675" t="s">
        <v>365</v>
      </c>
      <c r="FZ675" t="s">
        <v>366</v>
      </c>
      <c r="GA675" t="s">
        <v>366</v>
      </c>
      <c r="GB675" t="s">
        <v>366</v>
      </c>
      <c r="GC675" t="s">
        <v>366</v>
      </c>
      <c r="GD675">
        <v>0</v>
      </c>
      <c r="GE675">
        <v>100</v>
      </c>
      <c r="GF675">
        <v>100</v>
      </c>
      <c r="GG675">
        <v>-7.757</v>
      </c>
      <c r="GH675">
        <v>-0.0902</v>
      </c>
      <c r="GI675">
        <v>-2.868309889394353</v>
      </c>
      <c r="GJ675">
        <v>-0.006773961979547998</v>
      </c>
      <c r="GK675">
        <v>-8.296070481250098E-08</v>
      </c>
      <c r="GL675">
        <v>3.322967193956903E-10</v>
      </c>
      <c r="GM675">
        <v>-0.07871069313407227</v>
      </c>
      <c r="GN675">
        <v>-0.00208336341840114</v>
      </c>
      <c r="GO675">
        <v>8.801746095907445E-05</v>
      </c>
      <c r="GP675">
        <v>-2.677693255255651E-07</v>
      </c>
      <c r="GQ675">
        <v>3</v>
      </c>
      <c r="GR675">
        <v>2052</v>
      </c>
      <c r="GS675">
        <v>2</v>
      </c>
      <c r="GT675">
        <v>18</v>
      </c>
      <c r="GU675">
        <v>100.2</v>
      </c>
      <c r="GV675">
        <v>100.1</v>
      </c>
      <c r="GW675">
        <v>1.84692</v>
      </c>
      <c r="GX675">
        <v>2.39502</v>
      </c>
      <c r="GY675">
        <v>1.44775</v>
      </c>
      <c r="GZ675">
        <v>2.31689</v>
      </c>
      <c r="HA675">
        <v>1.55151</v>
      </c>
      <c r="HB675">
        <v>2.39136</v>
      </c>
      <c r="HC675">
        <v>35.8711</v>
      </c>
      <c r="HD675">
        <v>13.9919</v>
      </c>
      <c r="HE675">
        <v>18</v>
      </c>
      <c r="HF675">
        <v>613.606</v>
      </c>
      <c r="HG675">
        <v>405.542</v>
      </c>
      <c r="HH675">
        <v>19.24</v>
      </c>
      <c r="HI675">
        <v>29.2641</v>
      </c>
      <c r="HJ675">
        <v>30.001</v>
      </c>
      <c r="HK675">
        <v>29.1946</v>
      </c>
      <c r="HL675">
        <v>29.1388</v>
      </c>
      <c r="HM675">
        <v>37.0024</v>
      </c>
      <c r="HN675">
        <v>64.4139</v>
      </c>
      <c r="HO675">
        <v>0</v>
      </c>
      <c r="HP675">
        <v>19.1892</v>
      </c>
      <c r="HQ675">
        <v>787.626</v>
      </c>
      <c r="HR675">
        <v>10.6415</v>
      </c>
      <c r="HS675">
        <v>99.4032</v>
      </c>
      <c r="HT675">
        <v>100.664</v>
      </c>
    </row>
    <row r="676" spans="1:228">
      <c r="A676">
        <v>660</v>
      </c>
      <c r="B676">
        <v>1728496969.6</v>
      </c>
      <c r="C676">
        <v>6032.099999904633</v>
      </c>
      <c r="D676" t="s">
        <v>1692</v>
      </c>
      <c r="E676" t="s">
        <v>1693</v>
      </c>
      <c r="F676">
        <v>5</v>
      </c>
      <c r="G676" t="s">
        <v>357</v>
      </c>
      <c r="H676" t="s">
        <v>1090</v>
      </c>
      <c r="I676" t="s">
        <v>359</v>
      </c>
      <c r="J676" t="s">
        <v>1569</v>
      </c>
      <c r="K676">
        <v>1728496962.1</v>
      </c>
      <c r="L676">
        <f>(M676)/1000</f>
        <v>0</v>
      </c>
      <c r="M676">
        <f>IF(BH676, AP676, AJ676)</f>
        <v>0</v>
      </c>
      <c r="N676">
        <f>IF(BH676, AK676, AI676)</f>
        <v>0</v>
      </c>
      <c r="O676">
        <f>BJ676 - IF(AW676&gt;1, N676*BD676*100.0/(AY676), 0)</f>
        <v>0</v>
      </c>
      <c r="P676">
        <f>((V676-L676/2)*O676-N676)/(V676+L676/2)</f>
        <v>0</v>
      </c>
      <c r="Q676">
        <f>P676*(BQ676+BR676)/1000.0</f>
        <v>0</v>
      </c>
      <c r="R676">
        <f>(BJ676 - IF(AW676&gt;1, N676*BD676*100.0/(AY676), 0))*(BQ676+BR676)/1000.0</f>
        <v>0</v>
      </c>
      <c r="S676">
        <f>2.0/((1/U676-1/T676)+SIGN(U676)*SQRT((1/U676-1/T676)*(1/U676-1/T676) + 4*BE676/((BE676+1)*(BE676+1))*(2*1/U676*1/T676-1/T676*1/T676)))</f>
        <v>0</v>
      </c>
      <c r="T676">
        <f>IF(LEFT(BF676,1)&lt;&gt;"0",IF(LEFT(BF676,1)="1",3.0,BG676),$D$5+$E$5*(BX676*BQ676/($K$5*1000))+$F$5*(BX676*BQ676/($K$5*1000))*MAX(MIN(BD676,$J$5),$I$5)*MAX(MIN(BD676,$J$5),$I$5)+$G$5*MAX(MIN(BD676,$J$5),$I$5)*(BX676*BQ676/($K$5*1000))+$H$5*(BX676*BQ676/($K$5*1000))*(BX676*BQ676/($K$5*1000)))</f>
        <v>0</v>
      </c>
      <c r="U676">
        <f>L676*(1000-(1000*0.61365*exp(17.502*Y676/(240.97+Y676))/(BQ676+BR676)+BL676)/2)/(1000*0.61365*exp(17.502*Y676/(240.97+Y676))/(BQ676+BR676)-BL676)</f>
        <v>0</v>
      </c>
      <c r="V676">
        <f>1/((BE676+1)/(S676/1.6)+1/(T676/1.37)) + BE676/((BE676+1)/(S676/1.6) + BE676/(T676/1.37))</f>
        <v>0</v>
      </c>
      <c r="W676">
        <f>(AZ676*BC676)</f>
        <v>0</v>
      </c>
      <c r="X676">
        <f>(BS676+(W676+2*0.95*5.67E-8*(((BS676+$B$7)+273)^4-(BS676+273)^4)-44100*L676)/(1.84*29.3*T676+8*0.95*5.67E-8*(BS676+273)^3))</f>
        <v>0</v>
      </c>
      <c r="Y676">
        <f>($C$7*BT676+$D$7*BU676+$E$7*X676)</f>
        <v>0</v>
      </c>
      <c r="Z676">
        <f>0.61365*exp(17.502*Y676/(240.97+Y676))</f>
        <v>0</v>
      </c>
      <c r="AA676">
        <f>(AB676/AC676*100)</f>
        <v>0</v>
      </c>
      <c r="AB676">
        <f>BL676*(BQ676+BR676)/1000</f>
        <v>0</v>
      </c>
      <c r="AC676">
        <f>0.61365*exp(17.502*BS676/(240.97+BS676))</f>
        <v>0</v>
      </c>
      <c r="AD676">
        <f>(Z676-BL676*(BQ676+BR676)/1000)</f>
        <v>0</v>
      </c>
      <c r="AE676">
        <f>(-L676*44100)</f>
        <v>0</v>
      </c>
      <c r="AF676">
        <f>2*29.3*T676*0.92*(BS676-Y676)</f>
        <v>0</v>
      </c>
      <c r="AG676">
        <f>2*0.95*5.67E-8*(((BS676+$B$7)+273)^4-(Y676+273)^4)</f>
        <v>0</v>
      </c>
      <c r="AH676">
        <f>W676+AG676+AE676+AF676</f>
        <v>0</v>
      </c>
      <c r="AI676">
        <f>BP676*AW676*(BK676-BJ676*(1000-AW676*BM676)/(1000-AW676*BL676))/(100*BD676)</f>
        <v>0</v>
      </c>
      <c r="AJ676">
        <f>1000*BP676*AW676*(BL676-BM676)/(100*BD676*(1000-AW676*BL676))</f>
        <v>0</v>
      </c>
      <c r="AK676">
        <f>(AL676 - AM676 - BQ676*1E3/(8.314*(BS676+273.15)) * AO676/BP676 * AN676) * BP676/(100*BD676) * (1000 - BM676)/1000</f>
        <v>0</v>
      </c>
      <c r="AL676">
        <v>787.6166416458512</v>
      </c>
      <c r="AM676">
        <v>750.4763454545454</v>
      </c>
      <c r="AN676">
        <v>2.536385711813212</v>
      </c>
      <c r="AO676">
        <v>66.77297276244596</v>
      </c>
      <c r="AP676">
        <f>(AR676 - AQ676 + BQ676*1E3/(8.314*(BS676+273.15)) * AT676/BP676 * AS676) * BP676/(100*BD676) * 1000/(1000 - AR676)</f>
        <v>0</v>
      </c>
      <c r="AQ676">
        <v>10.61878318314326</v>
      </c>
      <c r="AR676">
        <v>16.58411999999999</v>
      </c>
      <c r="AS676">
        <v>-4.414089092952566E-05</v>
      </c>
      <c r="AT676">
        <v>79.96077634559281</v>
      </c>
      <c r="AU676">
        <v>0</v>
      </c>
      <c r="AV676">
        <v>0</v>
      </c>
      <c r="AW676">
        <f>IF(AU676*$H$13&gt;=AY676,1.0,(AY676/(AY676-AU676*$H$13)))</f>
        <v>0</v>
      </c>
      <c r="AX676">
        <f>(AW676-1)*100</f>
        <v>0</v>
      </c>
      <c r="AY676">
        <f>MAX(0,($B$13+$C$13*BX676)/(1+$D$13*BX676)*BQ676/(BS676+273)*$E$13)</f>
        <v>0</v>
      </c>
      <c r="AZ676">
        <f>$B$11*BY676+$C$11*BZ676+$F$11*CK676*(1-CN676)</f>
        <v>0</v>
      </c>
      <c r="BA676">
        <f>AZ676*BB676</f>
        <v>0</v>
      </c>
      <c r="BB676">
        <f>($B$11*$D$9+$C$11*$D$9+$F$11*((CX676+CP676)/MAX(CX676+CP676+CY676, 0.1)*$I$9+CY676/MAX(CX676+CP676+CY676, 0.1)*$J$9))/($B$11+$C$11+$F$11)</f>
        <v>0</v>
      </c>
      <c r="BC676">
        <f>($B$11*$K$9+$C$11*$K$9+$F$11*((CX676+CP676)/MAX(CX676+CP676+CY676, 0.1)*$P$9+CY676/MAX(CX676+CP676+CY676, 0.1)*$Q$9))/($B$11+$C$11+$F$11)</f>
        <v>0</v>
      </c>
      <c r="BD676">
        <v>6</v>
      </c>
      <c r="BE676">
        <v>0.5</v>
      </c>
      <c r="BF676" t="s">
        <v>361</v>
      </c>
      <c r="BG676">
        <v>2</v>
      </c>
      <c r="BH676" t="b">
        <v>1</v>
      </c>
      <c r="BI676">
        <v>1728496962.1</v>
      </c>
      <c r="BJ676">
        <v>720.632222222222</v>
      </c>
      <c r="BK676">
        <v>766.4095185185186</v>
      </c>
      <c r="BL676">
        <v>16.6007037037037</v>
      </c>
      <c r="BM676">
        <v>10.61271111111111</v>
      </c>
      <c r="BN676">
        <v>728.35</v>
      </c>
      <c r="BO676">
        <v>16.69091111111111</v>
      </c>
      <c r="BP676">
        <v>600.0000740740742</v>
      </c>
      <c r="BQ676">
        <v>97.54004074074074</v>
      </c>
      <c r="BR676">
        <v>0.1000030407407407</v>
      </c>
      <c r="BS676">
        <v>25.32064814814815</v>
      </c>
      <c r="BT676">
        <v>25.06312962962963</v>
      </c>
      <c r="BU676">
        <v>999.9000000000001</v>
      </c>
      <c r="BV676">
        <v>0</v>
      </c>
      <c r="BW676">
        <v>0</v>
      </c>
      <c r="BX676">
        <v>10009.17259259259</v>
      </c>
      <c r="BY676">
        <v>0</v>
      </c>
      <c r="BZ676">
        <v>1202.763703703704</v>
      </c>
      <c r="CA676">
        <v>-45.77722962962963</v>
      </c>
      <c r="CB676">
        <v>732.797148148148</v>
      </c>
      <c r="CC676">
        <v>774.6305925925926</v>
      </c>
      <c r="CD676">
        <v>5.987992962962962</v>
      </c>
      <c r="CE676">
        <v>766.4095185185186</v>
      </c>
      <c r="CF676">
        <v>10.61271111111111</v>
      </c>
      <c r="CG676">
        <v>1.619232962962963</v>
      </c>
      <c r="CH676">
        <v>1.035164444444444</v>
      </c>
      <c r="CI676">
        <v>14.14305555555556</v>
      </c>
      <c r="CJ676">
        <v>7.420935555555555</v>
      </c>
      <c r="CK676">
        <v>1600.021111111111</v>
      </c>
      <c r="CL676">
        <v>0.6919897777777776</v>
      </c>
      <c r="CM676">
        <v>0.3080102222222222</v>
      </c>
      <c r="CN676">
        <v>0</v>
      </c>
      <c r="CO676">
        <v>2.201711111111111</v>
      </c>
      <c r="CP676">
        <v>0</v>
      </c>
      <c r="CQ676">
        <v>14147.69259259259</v>
      </c>
      <c r="CR676">
        <v>13790.3</v>
      </c>
      <c r="CS676">
        <v>38.312</v>
      </c>
      <c r="CT676">
        <v>39.6824074074074</v>
      </c>
      <c r="CU676">
        <v>38.92781481481481</v>
      </c>
      <c r="CV676">
        <v>38</v>
      </c>
      <c r="CW676">
        <v>37.65255555555556</v>
      </c>
      <c r="CX676">
        <v>1107.196666666667</v>
      </c>
      <c r="CY676">
        <v>492.8244444444445</v>
      </c>
      <c r="CZ676">
        <v>0</v>
      </c>
      <c r="DA676">
        <v>1728497026.6</v>
      </c>
      <c r="DB676">
        <v>0</v>
      </c>
      <c r="DC676">
        <v>1728490956.5</v>
      </c>
      <c r="DD676" t="s">
        <v>362</v>
      </c>
      <c r="DE676">
        <v>1728490952.5</v>
      </c>
      <c r="DF676">
        <v>1728490956.5</v>
      </c>
      <c r="DG676">
        <v>1</v>
      </c>
      <c r="DH676">
        <v>-0.065</v>
      </c>
      <c r="DI676">
        <v>-0.008</v>
      </c>
      <c r="DJ676">
        <v>-3.246</v>
      </c>
      <c r="DK676">
        <v>-0.091</v>
      </c>
      <c r="DL676">
        <v>52</v>
      </c>
      <c r="DM676">
        <v>15</v>
      </c>
      <c r="DN676">
        <v>0.25</v>
      </c>
      <c r="DO676">
        <v>0.13</v>
      </c>
      <c r="DP676">
        <v>-45.65503902439025</v>
      </c>
      <c r="DQ676">
        <v>-2.035020209059212</v>
      </c>
      <c r="DR676">
        <v>0.2080933466406877</v>
      </c>
      <c r="DS676">
        <v>0</v>
      </c>
      <c r="DT676">
        <v>5.999762926829268</v>
      </c>
      <c r="DU676">
        <v>-0.2032578397212502</v>
      </c>
      <c r="DV676">
        <v>0.02011147945994567</v>
      </c>
      <c r="DW676">
        <v>0</v>
      </c>
      <c r="DX676">
        <v>0</v>
      </c>
      <c r="DY676">
        <v>2</v>
      </c>
      <c r="DZ676" t="s">
        <v>386</v>
      </c>
      <c r="EA676">
        <v>3.22774</v>
      </c>
      <c r="EB676">
        <v>2.70437</v>
      </c>
      <c r="EC676">
        <v>0.15256</v>
      </c>
      <c r="ED676">
        <v>0.158086</v>
      </c>
      <c r="EE676">
        <v>0.0855253</v>
      </c>
      <c r="EF676">
        <v>0.0614837</v>
      </c>
      <c r="EG676">
        <v>27702.5</v>
      </c>
      <c r="EH676">
        <v>26774.3</v>
      </c>
      <c r="EI676">
        <v>31323.2</v>
      </c>
      <c r="EJ676">
        <v>30167.4</v>
      </c>
      <c r="EK676">
        <v>38369</v>
      </c>
      <c r="EL676">
        <v>37446.4</v>
      </c>
      <c r="EM676">
        <v>43897.6</v>
      </c>
      <c r="EN676">
        <v>42127.2</v>
      </c>
      <c r="EO676">
        <v>2.11177</v>
      </c>
      <c r="EP676">
        <v>1.78487</v>
      </c>
      <c r="EQ676">
        <v>-0.0007152560000000001</v>
      </c>
      <c r="ER676">
        <v>0</v>
      </c>
      <c r="ES676">
        <v>25.0717</v>
      </c>
      <c r="ET676">
        <v>999.9</v>
      </c>
      <c r="EU676">
        <v>68.8</v>
      </c>
      <c r="EV676">
        <v>28.8</v>
      </c>
      <c r="EW676">
        <v>28.0399</v>
      </c>
      <c r="EX676">
        <v>60.9</v>
      </c>
      <c r="EY676">
        <v>24.5513</v>
      </c>
      <c r="EZ676">
        <v>1</v>
      </c>
      <c r="FA676">
        <v>0.190432</v>
      </c>
      <c r="FB676">
        <v>4.59632</v>
      </c>
      <c r="FC676">
        <v>20.1374</v>
      </c>
      <c r="FD676">
        <v>5.21549</v>
      </c>
      <c r="FE676">
        <v>11.998</v>
      </c>
      <c r="FF676">
        <v>4.9633</v>
      </c>
      <c r="FG676">
        <v>3.29568</v>
      </c>
      <c r="FH676">
        <v>9999</v>
      </c>
      <c r="FI676">
        <v>9999</v>
      </c>
      <c r="FJ676">
        <v>9999</v>
      </c>
      <c r="FK676">
        <v>149.7</v>
      </c>
      <c r="FL676">
        <v>4.97093</v>
      </c>
      <c r="FM676">
        <v>1.86774</v>
      </c>
      <c r="FN676">
        <v>1.85925</v>
      </c>
      <c r="FO676">
        <v>1.86526</v>
      </c>
      <c r="FP676">
        <v>1.8631</v>
      </c>
      <c r="FQ676">
        <v>1.8645</v>
      </c>
      <c r="FR676">
        <v>1.86005</v>
      </c>
      <c r="FS676">
        <v>1.86417</v>
      </c>
      <c r="FT676">
        <v>0</v>
      </c>
      <c r="FU676">
        <v>0</v>
      </c>
      <c r="FV676">
        <v>0</v>
      </c>
      <c r="FW676">
        <v>0</v>
      </c>
      <c r="FX676" t="s">
        <v>364</v>
      </c>
      <c r="FY676" t="s">
        <v>365</v>
      </c>
      <c r="FZ676" t="s">
        <v>366</v>
      </c>
      <c r="GA676" t="s">
        <v>366</v>
      </c>
      <c r="GB676" t="s">
        <v>366</v>
      </c>
      <c r="GC676" t="s">
        <v>366</v>
      </c>
      <c r="GD676">
        <v>0</v>
      </c>
      <c r="GE676">
        <v>100</v>
      </c>
      <c r="GF676">
        <v>100</v>
      </c>
      <c r="GG676">
        <v>-7.837</v>
      </c>
      <c r="GH676">
        <v>-0.0902</v>
      </c>
      <c r="GI676">
        <v>-2.868309889394353</v>
      </c>
      <c r="GJ676">
        <v>-0.006773961979547998</v>
      </c>
      <c r="GK676">
        <v>-8.296070481250098E-08</v>
      </c>
      <c r="GL676">
        <v>3.322967193956903E-10</v>
      </c>
      <c r="GM676">
        <v>-0.07871069313407227</v>
      </c>
      <c r="GN676">
        <v>-0.00208336341840114</v>
      </c>
      <c r="GO676">
        <v>8.801746095907445E-05</v>
      </c>
      <c r="GP676">
        <v>-2.677693255255651E-07</v>
      </c>
      <c r="GQ676">
        <v>3</v>
      </c>
      <c r="GR676">
        <v>2052</v>
      </c>
      <c r="GS676">
        <v>2</v>
      </c>
      <c r="GT676">
        <v>18</v>
      </c>
      <c r="GU676">
        <v>100.3</v>
      </c>
      <c r="GV676">
        <v>100.2</v>
      </c>
      <c r="GW676">
        <v>1.8689</v>
      </c>
      <c r="GX676">
        <v>2.39136</v>
      </c>
      <c r="GY676">
        <v>1.44775</v>
      </c>
      <c r="GZ676">
        <v>2.31689</v>
      </c>
      <c r="HA676">
        <v>1.55151</v>
      </c>
      <c r="HB676">
        <v>2.34863</v>
      </c>
      <c r="HC676">
        <v>35.8711</v>
      </c>
      <c r="HD676">
        <v>13.9919</v>
      </c>
      <c r="HE676">
        <v>18</v>
      </c>
      <c r="HF676">
        <v>613.3869999999999</v>
      </c>
      <c r="HG676">
        <v>405.582</v>
      </c>
      <c r="HH676">
        <v>19.1779</v>
      </c>
      <c r="HI676">
        <v>29.2751</v>
      </c>
      <c r="HJ676">
        <v>30.001</v>
      </c>
      <c r="HK676">
        <v>29.2052</v>
      </c>
      <c r="HL676">
        <v>29.1489</v>
      </c>
      <c r="HM676">
        <v>37.4998</v>
      </c>
      <c r="HN676">
        <v>64.4139</v>
      </c>
      <c r="HO676">
        <v>0</v>
      </c>
      <c r="HP676">
        <v>19.1299</v>
      </c>
      <c r="HQ676">
        <v>802.658</v>
      </c>
      <c r="HR676">
        <v>10.6686</v>
      </c>
      <c r="HS676">
        <v>99.4016</v>
      </c>
      <c r="HT676">
        <v>100.662</v>
      </c>
    </row>
    <row r="677" spans="1:228">
      <c r="A677">
        <v>661</v>
      </c>
      <c r="B677">
        <v>1728496974.6</v>
      </c>
      <c r="C677">
        <v>6037.099999904633</v>
      </c>
      <c r="D677" t="s">
        <v>1694</v>
      </c>
      <c r="E677" t="s">
        <v>1695</v>
      </c>
      <c r="F677">
        <v>5</v>
      </c>
      <c r="G677" t="s">
        <v>357</v>
      </c>
      <c r="H677" t="s">
        <v>1090</v>
      </c>
      <c r="I677" t="s">
        <v>359</v>
      </c>
      <c r="J677" t="s">
        <v>1569</v>
      </c>
      <c r="K677">
        <v>1728496966.814285</v>
      </c>
      <c r="L677">
        <f>(M677)/1000</f>
        <v>0</v>
      </c>
      <c r="M677">
        <f>IF(BH677, AP677, AJ677)</f>
        <v>0</v>
      </c>
      <c r="N677">
        <f>IF(BH677, AK677, AI677)</f>
        <v>0</v>
      </c>
      <c r="O677">
        <f>BJ677 - IF(AW677&gt;1, N677*BD677*100.0/(AY677), 0)</f>
        <v>0</v>
      </c>
      <c r="P677">
        <f>((V677-L677/2)*O677-N677)/(V677+L677/2)</f>
        <v>0</v>
      </c>
      <c r="Q677">
        <f>P677*(BQ677+BR677)/1000.0</f>
        <v>0</v>
      </c>
      <c r="R677">
        <f>(BJ677 - IF(AW677&gt;1, N677*BD677*100.0/(AY677), 0))*(BQ677+BR677)/1000.0</f>
        <v>0</v>
      </c>
      <c r="S677">
        <f>2.0/((1/U677-1/T677)+SIGN(U677)*SQRT((1/U677-1/T677)*(1/U677-1/T677) + 4*BE677/((BE677+1)*(BE677+1))*(2*1/U677*1/T677-1/T677*1/T677)))</f>
        <v>0</v>
      </c>
      <c r="T677">
        <f>IF(LEFT(BF677,1)&lt;&gt;"0",IF(LEFT(BF677,1)="1",3.0,BG677),$D$5+$E$5*(BX677*BQ677/($K$5*1000))+$F$5*(BX677*BQ677/($K$5*1000))*MAX(MIN(BD677,$J$5),$I$5)*MAX(MIN(BD677,$J$5),$I$5)+$G$5*MAX(MIN(BD677,$J$5),$I$5)*(BX677*BQ677/($K$5*1000))+$H$5*(BX677*BQ677/($K$5*1000))*(BX677*BQ677/($K$5*1000)))</f>
        <v>0</v>
      </c>
      <c r="U677">
        <f>L677*(1000-(1000*0.61365*exp(17.502*Y677/(240.97+Y677))/(BQ677+BR677)+BL677)/2)/(1000*0.61365*exp(17.502*Y677/(240.97+Y677))/(BQ677+BR677)-BL677)</f>
        <v>0</v>
      </c>
      <c r="V677">
        <f>1/((BE677+1)/(S677/1.6)+1/(T677/1.37)) + BE677/((BE677+1)/(S677/1.6) + BE677/(T677/1.37))</f>
        <v>0</v>
      </c>
      <c r="W677">
        <f>(AZ677*BC677)</f>
        <v>0</v>
      </c>
      <c r="X677">
        <f>(BS677+(W677+2*0.95*5.67E-8*(((BS677+$B$7)+273)^4-(BS677+273)^4)-44100*L677)/(1.84*29.3*T677+8*0.95*5.67E-8*(BS677+273)^3))</f>
        <v>0</v>
      </c>
      <c r="Y677">
        <f>($C$7*BT677+$D$7*BU677+$E$7*X677)</f>
        <v>0</v>
      </c>
      <c r="Z677">
        <f>0.61365*exp(17.502*Y677/(240.97+Y677))</f>
        <v>0</v>
      </c>
      <c r="AA677">
        <f>(AB677/AC677*100)</f>
        <v>0</v>
      </c>
      <c r="AB677">
        <f>BL677*(BQ677+BR677)/1000</f>
        <v>0</v>
      </c>
      <c r="AC677">
        <f>0.61365*exp(17.502*BS677/(240.97+BS677))</f>
        <v>0</v>
      </c>
      <c r="AD677">
        <f>(Z677-BL677*(BQ677+BR677)/1000)</f>
        <v>0</v>
      </c>
      <c r="AE677">
        <f>(-L677*44100)</f>
        <v>0</v>
      </c>
      <c r="AF677">
        <f>2*29.3*T677*0.92*(BS677-Y677)</f>
        <v>0</v>
      </c>
      <c r="AG677">
        <f>2*0.95*5.67E-8*(((BS677+$B$7)+273)^4-(Y677+273)^4)</f>
        <v>0</v>
      </c>
      <c r="AH677">
        <f>W677+AG677+AE677+AF677</f>
        <v>0</v>
      </c>
      <c r="AI677">
        <f>BP677*AW677*(BK677-BJ677*(1000-AW677*BM677)/(1000-AW677*BL677))/(100*BD677)</f>
        <v>0</v>
      </c>
      <c r="AJ677">
        <f>1000*BP677*AW677*(BL677-BM677)/(100*BD677*(1000-AW677*BL677))</f>
        <v>0</v>
      </c>
      <c r="AK677">
        <f>(AL677 - AM677 - BQ677*1E3/(8.314*(BS677+273.15)) * AO677/BP677 * AN677) * BP677/(100*BD677) * (1000 - BM677)/1000</f>
        <v>0</v>
      </c>
      <c r="AL677">
        <v>800.1468722736016</v>
      </c>
      <c r="AM677">
        <v>763.0158969696967</v>
      </c>
      <c r="AN677">
        <v>2.49765855322062</v>
      </c>
      <c r="AO677">
        <v>66.77297276244596</v>
      </c>
      <c r="AP677">
        <f>(AR677 - AQ677 + BQ677*1E3/(8.314*(BS677+273.15)) * AT677/BP677 * AS677) * BP677/(100*BD677) * 1000/(1000 - AR677)</f>
        <v>0</v>
      </c>
      <c r="AQ677">
        <v>10.62538846897383</v>
      </c>
      <c r="AR677">
        <v>16.5709103030303</v>
      </c>
      <c r="AS677">
        <v>-0.0001031753419082062</v>
      </c>
      <c r="AT677">
        <v>79.96077634559281</v>
      </c>
      <c r="AU677">
        <v>0</v>
      </c>
      <c r="AV677">
        <v>0</v>
      </c>
      <c r="AW677">
        <f>IF(AU677*$H$13&gt;=AY677,1.0,(AY677/(AY677-AU677*$H$13)))</f>
        <v>0</v>
      </c>
      <c r="AX677">
        <f>(AW677-1)*100</f>
        <v>0</v>
      </c>
      <c r="AY677">
        <f>MAX(0,($B$13+$C$13*BX677)/(1+$D$13*BX677)*BQ677/(BS677+273)*$E$13)</f>
        <v>0</v>
      </c>
      <c r="AZ677">
        <f>$B$11*BY677+$C$11*BZ677+$F$11*CK677*(1-CN677)</f>
        <v>0</v>
      </c>
      <c r="BA677">
        <f>AZ677*BB677</f>
        <v>0</v>
      </c>
      <c r="BB677">
        <f>($B$11*$D$9+$C$11*$D$9+$F$11*((CX677+CP677)/MAX(CX677+CP677+CY677, 0.1)*$I$9+CY677/MAX(CX677+CP677+CY677, 0.1)*$J$9))/($B$11+$C$11+$F$11)</f>
        <v>0</v>
      </c>
      <c r="BC677">
        <f>($B$11*$K$9+$C$11*$K$9+$F$11*((CX677+CP677)/MAX(CX677+CP677+CY677, 0.1)*$P$9+CY677/MAX(CX677+CP677+CY677, 0.1)*$Q$9))/($B$11+$C$11+$F$11)</f>
        <v>0</v>
      </c>
      <c r="BD677">
        <v>6</v>
      </c>
      <c r="BE677">
        <v>0.5</v>
      </c>
      <c r="BF677" t="s">
        <v>361</v>
      </c>
      <c r="BG677">
        <v>2</v>
      </c>
      <c r="BH677" t="b">
        <v>1</v>
      </c>
      <c r="BI677">
        <v>1728496966.814285</v>
      </c>
      <c r="BJ677">
        <v>732.3353571428571</v>
      </c>
      <c r="BK677">
        <v>778.2161071428573</v>
      </c>
      <c r="BL677">
        <v>16.58901071428571</v>
      </c>
      <c r="BM677">
        <v>10.61880357142857</v>
      </c>
      <c r="BN677">
        <v>740.1279285714287</v>
      </c>
      <c r="BO677">
        <v>16.67923214285714</v>
      </c>
      <c r="BP677">
        <v>599.9923214285715</v>
      </c>
      <c r="BQ677">
        <v>97.54075714285713</v>
      </c>
      <c r="BR677">
        <v>0.0999745892857143</v>
      </c>
      <c r="BS677">
        <v>25.30598214285715</v>
      </c>
      <c r="BT677">
        <v>25.05954642857143</v>
      </c>
      <c r="BU677">
        <v>999.9000000000002</v>
      </c>
      <c r="BV677">
        <v>0</v>
      </c>
      <c r="BW677">
        <v>0</v>
      </c>
      <c r="BX677">
        <v>10004.58071428571</v>
      </c>
      <c r="BY677">
        <v>0</v>
      </c>
      <c r="BZ677">
        <v>1213.995357142857</v>
      </c>
      <c r="CA677">
        <v>-45.88078214285714</v>
      </c>
      <c r="CB677">
        <v>744.6889642857143</v>
      </c>
      <c r="CC677">
        <v>786.5687142857142</v>
      </c>
      <c r="CD677">
        <v>5.970210000000001</v>
      </c>
      <c r="CE677">
        <v>778.2161071428573</v>
      </c>
      <c r="CF677">
        <v>10.61880357142857</v>
      </c>
      <c r="CG677">
        <v>1.618103928571429</v>
      </c>
      <c r="CH677">
        <v>1.035765714285714</v>
      </c>
      <c r="CI677">
        <v>14.13229642857143</v>
      </c>
      <c r="CJ677">
        <v>7.429436071428571</v>
      </c>
      <c r="CK677">
        <v>1600.012142857143</v>
      </c>
      <c r="CL677">
        <v>0.6919857857142856</v>
      </c>
      <c r="CM677">
        <v>0.3080142142857142</v>
      </c>
      <c r="CN677">
        <v>0</v>
      </c>
      <c r="CO677">
        <v>2.221364285714286</v>
      </c>
      <c r="CP677">
        <v>0</v>
      </c>
      <c r="CQ677">
        <v>14196.9</v>
      </c>
      <c r="CR677">
        <v>13790.21071428571</v>
      </c>
      <c r="CS677">
        <v>38.31425</v>
      </c>
      <c r="CT677">
        <v>39.68699999999999</v>
      </c>
      <c r="CU677">
        <v>38.937</v>
      </c>
      <c r="CV677">
        <v>38.01107142857143</v>
      </c>
      <c r="CW677">
        <v>37.66707142857143</v>
      </c>
      <c r="CX677">
        <v>1107.184285714286</v>
      </c>
      <c r="CY677">
        <v>492.8278571428572</v>
      </c>
      <c r="CZ677">
        <v>0</v>
      </c>
      <c r="DA677">
        <v>1728497031.4</v>
      </c>
      <c r="DB677">
        <v>0</v>
      </c>
      <c r="DC677">
        <v>1728490956.5</v>
      </c>
      <c r="DD677" t="s">
        <v>362</v>
      </c>
      <c r="DE677">
        <v>1728490952.5</v>
      </c>
      <c r="DF677">
        <v>1728490956.5</v>
      </c>
      <c r="DG677">
        <v>1</v>
      </c>
      <c r="DH677">
        <v>-0.065</v>
      </c>
      <c r="DI677">
        <v>-0.008</v>
      </c>
      <c r="DJ677">
        <v>-3.246</v>
      </c>
      <c r="DK677">
        <v>-0.091</v>
      </c>
      <c r="DL677">
        <v>52</v>
      </c>
      <c r="DM677">
        <v>15</v>
      </c>
      <c r="DN677">
        <v>0.25</v>
      </c>
      <c r="DO677">
        <v>0.13</v>
      </c>
      <c r="DP677">
        <v>-45.8209825</v>
      </c>
      <c r="DQ677">
        <v>-1.435205628517734</v>
      </c>
      <c r="DR677">
        <v>0.1476698342375657</v>
      </c>
      <c r="DS677">
        <v>0</v>
      </c>
      <c r="DT677">
        <v>5.979207000000001</v>
      </c>
      <c r="DU677">
        <v>-0.2255527204502732</v>
      </c>
      <c r="DV677">
        <v>0.02173765215012883</v>
      </c>
      <c r="DW677">
        <v>0</v>
      </c>
      <c r="DX677">
        <v>0</v>
      </c>
      <c r="DY677">
        <v>2</v>
      </c>
      <c r="DZ677" t="s">
        <v>386</v>
      </c>
      <c r="EA677">
        <v>3.22782</v>
      </c>
      <c r="EB677">
        <v>2.70427</v>
      </c>
      <c r="EC677">
        <v>0.154261</v>
      </c>
      <c r="ED677">
        <v>0.159745</v>
      </c>
      <c r="EE677">
        <v>0.0854779</v>
      </c>
      <c r="EF677">
        <v>0.0615087</v>
      </c>
      <c r="EG677">
        <v>27646.2</v>
      </c>
      <c r="EH677">
        <v>26721</v>
      </c>
      <c r="EI677">
        <v>31322.5</v>
      </c>
      <c r="EJ677">
        <v>30166.8</v>
      </c>
      <c r="EK677">
        <v>38370.2</v>
      </c>
      <c r="EL677">
        <v>37444.8</v>
      </c>
      <c r="EM677">
        <v>43896.6</v>
      </c>
      <c r="EN677">
        <v>42126.4</v>
      </c>
      <c r="EO677">
        <v>2.11165</v>
      </c>
      <c r="EP677">
        <v>1.78447</v>
      </c>
      <c r="EQ677">
        <v>-0.00101328</v>
      </c>
      <c r="ER677">
        <v>0</v>
      </c>
      <c r="ES677">
        <v>25.0749</v>
      </c>
      <c r="ET677">
        <v>999.9</v>
      </c>
      <c r="EU677">
        <v>68.8</v>
      </c>
      <c r="EV677">
        <v>28.8</v>
      </c>
      <c r="EW677">
        <v>28.041</v>
      </c>
      <c r="EX677">
        <v>61</v>
      </c>
      <c r="EY677">
        <v>24.2949</v>
      </c>
      <c r="EZ677">
        <v>1</v>
      </c>
      <c r="FA677">
        <v>0.191377</v>
      </c>
      <c r="FB677">
        <v>4.62767</v>
      </c>
      <c r="FC677">
        <v>20.1364</v>
      </c>
      <c r="FD677">
        <v>5.21444</v>
      </c>
      <c r="FE677">
        <v>11.998</v>
      </c>
      <c r="FF677">
        <v>4.96295</v>
      </c>
      <c r="FG677">
        <v>3.29538</v>
      </c>
      <c r="FH677">
        <v>9999</v>
      </c>
      <c r="FI677">
        <v>9999</v>
      </c>
      <c r="FJ677">
        <v>9999</v>
      </c>
      <c r="FK677">
        <v>149.7</v>
      </c>
      <c r="FL677">
        <v>4.97092</v>
      </c>
      <c r="FM677">
        <v>1.86774</v>
      </c>
      <c r="FN677">
        <v>1.85926</v>
      </c>
      <c r="FO677">
        <v>1.86527</v>
      </c>
      <c r="FP677">
        <v>1.86311</v>
      </c>
      <c r="FQ677">
        <v>1.86452</v>
      </c>
      <c r="FR677">
        <v>1.86004</v>
      </c>
      <c r="FS677">
        <v>1.86417</v>
      </c>
      <c r="FT677">
        <v>0</v>
      </c>
      <c r="FU677">
        <v>0</v>
      </c>
      <c r="FV677">
        <v>0</v>
      </c>
      <c r="FW677">
        <v>0</v>
      </c>
      <c r="FX677" t="s">
        <v>364</v>
      </c>
      <c r="FY677" t="s">
        <v>365</v>
      </c>
      <c r="FZ677" t="s">
        <v>366</v>
      </c>
      <c r="GA677" t="s">
        <v>366</v>
      </c>
      <c r="GB677" t="s">
        <v>366</v>
      </c>
      <c r="GC677" t="s">
        <v>366</v>
      </c>
      <c r="GD677">
        <v>0</v>
      </c>
      <c r="GE677">
        <v>100</v>
      </c>
      <c r="GF677">
        <v>100</v>
      </c>
      <c r="GG677">
        <v>-7.916</v>
      </c>
      <c r="GH677">
        <v>-0.0902</v>
      </c>
      <c r="GI677">
        <v>-2.868309889394353</v>
      </c>
      <c r="GJ677">
        <v>-0.006773961979547998</v>
      </c>
      <c r="GK677">
        <v>-8.296070481250098E-08</v>
      </c>
      <c r="GL677">
        <v>3.322967193956903E-10</v>
      </c>
      <c r="GM677">
        <v>-0.07871069313407227</v>
      </c>
      <c r="GN677">
        <v>-0.00208336341840114</v>
      </c>
      <c r="GO677">
        <v>8.801746095907445E-05</v>
      </c>
      <c r="GP677">
        <v>-2.677693255255651E-07</v>
      </c>
      <c r="GQ677">
        <v>3</v>
      </c>
      <c r="GR677">
        <v>2052</v>
      </c>
      <c r="GS677">
        <v>2</v>
      </c>
      <c r="GT677">
        <v>18</v>
      </c>
      <c r="GU677">
        <v>100.4</v>
      </c>
      <c r="GV677">
        <v>100.3</v>
      </c>
      <c r="GW677">
        <v>1.89453</v>
      </c>
      <c r="GX677">
        <v>2.3877</v>
      </c>
      <c r="GY677">
        <v>1.44775</v>
      </c>
      <c r="GZ677">
        <v>2.31812</v>
      </c>
      <c r="HA677">
        <v>1.55151</v>
      </c>
      <c r="HB677">
        <v>2.30957</v>
      </c>
      <c r="HC677">
        <v>35.8944</v>
      </c>
      <c r="HD677">
        <v>13.9744</v>
      </c>
      <c r="HE677">
        <v>18</v>
      </c>
      <c r="HF677">
        <v>613.399</v>
      </c>
      <c r="HG677">
        <v>405.421</v>
      </c>
      <c r="HH677">
        <v>19.1219</v>
      </c>
      <c r="HI677">
        <v>29.2867</v>
      </c>
      <c r="HJ677">
        <v>30.001</v>
      </c>
      <c r="HK677">
        <v>29.2155</v>
      </c>
      <c r="HL677">
        <v>29.1588</v>
      </c>
      <c r="HM677">
        <v>37.9583</v>
      </c>
      <c r="HN677">
        <v>64.4139</v>
      </c>
      <c r="HO677">
        <v>0</v>
      </c>
      <c r="HP677">
        <v>19.0744</v>
      </c>
      <c r="HQ677">
        <v>812.675</v>
      </c>
      <c r="HR677">
        <v>10.6414</v>
      </c>
      <c r="HS677">
        <v>99.3994</v>
      </c>
      <c r="HT677">
        <v>100.66</v>
      </c>
    </row>
    <row r="678" spans="1:228">
      <c r="A678">
        <v>662</v>
      </c>
      <c r="B678">
        <v>1728496979.6</v>
      </c>
      <c r="C678">
        <v>6042.099999904633</v>
      </c>
      <c r="D678" t="s">
        <v>1696</v>
      </c>
      <c r="E678" t="s">
        <v>1697</v>
      </c>
      <c r="F678">
        <v>5</v>
      </c>
      <c r="G678" t="s">
        <v>357</v>
      </c>
      <c r="H678" t="s">
        <v>1090</v>
      </c>
      <c r="I678" t="s">
        <v>359</v>
      </c>
      <c r="J678" t="s">
        <v>1569</v>
      </c>
      <c r="K678">
        <v>1728496972.1</v>
      </c>
      <c r="L678">
        <f>(M678)/1000</f>
        <v>0</v>
      </c>
      <c r="M678">
        <f>IF(BH678, AP678, AJ678)</f>
        <v>0</v>
      </c>
      <c r="N678">
        <f>IF(BH678, AK678, AI678)</f>
        <v>0</v>
      </c>
      <c r="O678">
        <f>BJ678 - IF(AW678&gt;1, N678*BD678*100.0/(AY678), 0)</f>
        <v>0</v>
      </c>
      <c r="P678">
        <f>((V678-L678/2)*O678-N678)/(V678+L678/2)</f>
        <v>0</v>
      </c>
      <c r="Q678">
        <f>P678*(BQ678+BR678)/1000.0</f>
        <v>0</v>
      </c>
      <c r="R678">
        <f>(BJ678 - IF(AW678&gt;1, N678*BD678*100.0/(AY678), 0))*(BQ678+BR678)/1000.0</f>
        <v>0</v>
      </c>
      <c r="S678">
        <f>2.0/((1/U678-1/T678)+SIGN(U678)*SQRT((1/U678-1/T678)*(1/U678-1/T678) + 4*BE678/((BE678+1)*(BE678+1))*(2*1/U678*1/T678-1/T678*1/T678)))</f>
        <v>0</v>
      </c>
      <c r="T678">
        <f>IF(LEFT(BF678,1)&lt;&gt;"0",IF(LEFT(BF678,1)="1",3.0,BG678),$D$5+$E$5*(BX678*BQ678/($K$5*1000))+$F$5*(BX678*BQ678/($K$5*1000))*MAX(MIN(BD678,$J$5),$I$5)*MAX(MIN(BD678,$J$5),$I$5)+$G$5*MAX(MIN(BD678,$J$5),$I$5)*(BX678*BQ678/($K$5*1000))+$H$5*(BX678*BQ678/($K$5*1000))*(BX678*BQ678/($K$5*1000)))</f>
        <v>0</v>
      </c>
      <c r="U678">
        <f>L678*(1000-(1000*0.61365*exp(17.502*Y678/(240.97+Y678))/(BQ678+BR678)+BL678)/2)/(1000*0.61365*exp(17.502*Y678/(240.97+Y678))/(BQ678+BR678)-BL678)</f>
        <v>0</v>
      </c>
      <c r="V678">
        <f>1/((BE678+1)/(S678/1.6)+1/(T678/1.37)) + BE678/((BE678+1)/(S678/1.6) + BE678/(T678/1.37))</f>
        <v>0</v>
      </c>
      <c r="W678">
        <f>(AZ678*BC678)</f>
        <v>0</v>
      </c>
      <c r="X678">
        <f>(BS678+(W678+2*0.95*5.67E-8*(((BS678+$B$7)+273)^4-(BS678+273)^4)-44100*L678)/(1.84*29.3*T678+8*0.95*5.67E-8*(BS678+273)^3))</f>
        <v>0</v>
      </c>
      <c r="Y678">
        <f>($C$7*BT678+$D$7*BU678+$E$7*X678)</f>
        <v>0</v>
      </c>
      <c r="Z678">
        <f>0.61365*exp(17.502*Y678/(240.97+Y678))</f>
        <v>0</v>
      </c>
      <c r="AA678">
        <f>(AB678/AC678*100)</f>
        <v>0</v>
      </c>
      <c r="AB678">
        <f>BL678*(BQ678+BR678)/1000</f>
        <v>0</v>
      </c>
      <c r="AC678">
        <f>0.61365*exp(17.502*BS678/(240.97+BS678))</f>
        <v>0</v>
      </c>
      <c r="AD678">
        <f>(Z678-BL678*(BQ678+BR678)/1000)</f>
        <v>0</v>
      </c>
      <c r="AE678">
        <f>(-L678*44100)</f>
        <v>0</v>
      </c>
      <c r="AF678">
        <f>2*29.3*T678*0.92*(BS678-Y678)</f>
        <v>0</v>
      </c>
      <c r="AG678">
        <f>2*0.95*5.67E-8*(((BS678+$B$7)+273)^4-(Y678+273)^4)</f>
        <v>0</v>
      </c>
      <c r="AH678">
        <f>W678+AG678+AE678+AF678</f>
        <v>0</v>
      </c>
      <c r="AI678">
        <f>BP678*AW678*(BK678-BJ678*(1000-AW678*BM678)/(1000-AW678*BL678))/(100*BD678)</f>
        <v>0</v>
      </c>
      <c r="AJ678">
        <f>1000*BP678*AW678*(BL678-BM678)/(100*BD678*(1000-AW678*BL678))</f>
        <v>0</v>
      </c>
      <c r="AK678">
        <f>(AL678 - AM678 - BQ678*1E3/(8.314*(BS678+273.15)) * AO678/BP678 * AN678) * BP678/(100*BD678) * (1000 - BM678)/1000</f>
        <v>0</v>
      </c>
      <c r="AL678">
        <v>812.9089839106155</v>
      </c>
      <c r="AM678">
        <v>775.6613030303027</v>
      </c>
      <c r="AN678">
        <v>2.547704326071678</v>
      </c>
      <c r="AO678">
        <v>66.77297276244596</v>
      </c>
      <c r="AP678">
        <f>(AR678 - AQ678 + BQ678*1E3/(8.314*(BS678+273.15)) * AT678/BP678 * AS678) * BP678/(100*BD678) * 1000/(1000 - AR678)</f>
        <v>0</v>
      </c>
      <c r="AQ678">
        <v>10.63147760364486</v>
      </c>
      <c r="AR678">
        <v>16.55814545454546</v>
      </c>
      <c r="AS678">
        <v>-9.637982530085434E-05</v>
      </c>
      <c r="AT678">
        <v>79.96077634559281</v>
      </c>
      <c r="AU678">
        <v>0</v>
      </c>
      <c r="AV678">
        <v>0</v>
      </c>
      <c r="AW678">
        <f>IF(AU678*$H$13&gt;=AY678,1.0,(AY678/(AY678-AU678*$H$13)))</f>
        <v>0</v>
      </c>
      <c r="AX678">
        <f>(AW678-1)*100</f>
        <v>0</v>
      </c>
      <c r="AY678">
        <f>MAX(0,($B$13+$C$13*BX678)/(1+$D$13*BX678)*BQ678/(BS678+273)*$E$13)</f>
        <v>0</v>
      </c>
      <c r="AZ678">
        <f>$B$11*BY678+$C$11*BZ678+$F$11*CK678*(1-CN678)</f>
        <v>0</v>
      </c>
      <c r="BA678">
        <f>AZ678*BB678</f>
        <v>0</v>
      </c>
      <c r="BB678">
        <f>($B$11*$D$9+$C$11*$D$9+$F$11*((CX678+CP678)/MAX(CX678+CP678+CY678, 0.1)*$I$9+CY678/MAX(CX678+CP678+CY678, 0.1)*$J$9))/($B$11+$C$11+$F$11)</f>
        <v>0</v>
      </c>
      <c r="BC678">
        <f>($B$11*$K$9+$C$11*$K$9+$F$11*((CX678+CP678)/MAX(CX678+CP678+CY678, 0.1)*$P$9+CY678/MAX(CX678+CP678+CY678, 0.1)*$Q$9))/($B$11+$C$11+$F$11)</f>
        <v>0</v>
      </c>
      <c r="BD678">
        <v>6</v>
      </c>
      <c r="BE678">
        <v>0.5</v>
      </c>
      <c r="BF678" t="s">
        <v>361</v>
      </c>
      <c r="BG678">
        <v>2</v>
      </c>
      <c r="BH678" t="b">
        <v>1</v>
      </c>
      <c r="BI678">
        <v>1728496972.1</v>
      </c>
      <c r="BJ678">
        <v>745.4336666666665</v>
      </c>
      <c r="BK678">
        <v>791.4681111111111</v>
      </c>
      <c r="BL678">
        <v>16.57557777777778</v>
      </c>
      <c r="BM678">
        <v>10.62578888888889</v>
      </c>
      <c r="BN678">
        <v>753.3098518518519</v>
      </c>
      <c r="BO678">
        <v>16.66581481481482</v>
      </c>
      <c r="BP678">
        <v>600.0139259259259</v>
      </c>
      <c r="BQ678">
        <v>97.54127777777778</v>
      </c>
      <c r="BR678">
        <v>0.1000214185185185</v>
      </c>
      <c r="BS678">
        <v>25.29217407407407</v>
      </c>
      <c r="BT678">
        <v>25.05793333333333</v>
      </c>
      <c r="BU678">
        <v>999.9000000000001</v>
      </c>
      <c r="BV678">
        <v>0</v>
      </c>
      <c r="BW678">
        <v>0</v>
      </c>
      <c r="BX678">
        <v>9995.485555555555</v>
      </c>
      <c r="BY678">
        <v>0</v>
      </c>
      <c r="BZ678">
        <v>1225.603703703704</v>
      </c>
      <c r="CA678">
        <v>-46.03442222222222</v>
      </c>
      <c r="CB678">
        <v>757.9979629629628</v>
      </c>
      <c r="CC678">
        <v>799.9685185185184</v>
      </c>
      <c r="CD678">
        <v>5.949797407407408</v>
      </c>
      <c r="CE678">
        <v>791.4681111111111</v>
      </c>
      <c r="CF678">
        <v>10.62578888888889</v>
      </c>
      <c r="CG678">
        <v>1.616802592592593</v>
      </c>
      <c r="CH678">
        <v>1.036453333333333</v>
      </c>
      <c r="CI678">
        <v>14.11988148148148</v>
      </c>
      <c r="CJ678">
        <v>7.439137777777778</v>
      </c>
      <c r="CK678">
        <v>1600.002222222222</v>
      </c>
      <c r="CL678">
        <v>0.6919803333333332</v>
      </c>
      <c r="CM678">
        <v>0.3080196666666666</v>
      </c>
      <c r="CN678">
        <v>0</v>
      </c>
      <c r="CO678">
        <v>2.196003703703704</v>
      </c>
      <c r="CP678">
        <v>0</v>
      </c>
      <c r="CQ678">
        <v>14251.94074074074</v>
      </c>
      <c r="CR678">
        <v>13790.1</v>
      </c>
      <c r="CS678">
        <v>38.33533333333334</v>
      </c>
      <c r="CT678">
        <v>39.69166666666666</v>
      </c>
      <c r="CU678">
        <v>38.937</v>
      </c>
      <c r="CV678">
        <v>38.03214814814815</v>
      </c>
      <c r="CW678">
        <v>37.67781481481482</v>
      </c>
      <c r="CX678">
        <v>1107.168518518519</v>
      </c>
      <c r="CY678">
        <v>492.8337037037037</v>
      </c>
      <c r="CZ678">
        <v>0</v>
      </c>
      <c r="DA678">
        <v>1728497036.2</v>
      </c>
      <c r="DB678">
        <v>0</v>
      </c>
      <c r="DC678">
        <v>1728490956.5</v>
      </c>
      <c r="DD678" t="s">
        <v>362</v>
      </c>
      <c r="DE678">
        <v>1728490952.5</v>
      </c>
      <c r="DF678">
        <v>1728490956.5</v>
      </c>
      <c r="DG678">
        <v>1</v>
      </c>
      <c r="DH678">
        <v>-0.065</v>
      </c>
      <c r="DI678">
        <v>-0.008</v>
      </c>
      <c r="DJ678">
        <v>-3.246</v>
      </c>
      <c r="DK678">
        <v>-0.091</v>
      </c>
      <c r="DL678">
        <v>52</v>
      </c>
      <c r="DM678">
        <v>15</v>
      </c>
      <c r="DN678">
        <v>0.25</v>
      </c>
      <c r="DO678">
        <v>0.13</v>
      </c>
      <c r="DP678">
        <v>-45.958625</v>
      </c>
      <c r="DQ678">
        <v>-1.595687054408869</v>
      </c>
      <c r="DR678">
        <v>0.1638267678830299</v>
      </c>
      <c r="DS678">
        <v>0</v>
      </c>
      <c r="DT678">
        <v>5.96050575</v>
      </c>
      <c r="DU678">
        <v>-0.2327980863039477</v>
      </c>
      <c r="DV678">
        <v>0.02242089983558868</v>
      </c>
      <c r="DW678">
        <v>0</v>
      </c>
      <c r="DX678">
        <v>0</v>
      </c>
      <c r="DY678">
        <v>2</v>
      </c>
      <c r="DZ678" t="s">
        <v>386</v>
      </c>
      <c r="EA678">
        <v>3.22782</v>
      </c>
      <c r="EB678">
        <v>2.70431</v>
      </c>
      <c r="EC678">
        <v>0.155969</v>
      </c>
      <c r="ED678">
        <v>0.161415</v>
      </c>
      <c r="EE678">
        <v>0.08542669999999999</v>
      </c>
      <c r="EF678">
        <v>0.0615426</v>
      </c>
      <c r="EG678">
        <v>27590.3</v>
      </c>
      <c r="EH678">
        <v>26667</v>
      </c>
      <c r="EI678">
        <v>31322.6</v>
      </c>
      <c r="EJ678">
        <v>30165.9</v>
      </c>
      <c r="EK678">
        <v>38372.2</v>
      </c>
      <c r="EL678">
        <v>37442.6</v>
      </c>
      <c r="EM678">
        <v>43896.4</v>
      </c>
      <c r="EN678">
        <v>42125.4</v>
      </c>
      <c r="EO678">
        <v>2.11188</v>
      </c>
      <c r="EP678">
        <v>1.7841</v>
      </c>
      <c r="EQ678">
        <v>-0.00107288</v>
      </c>
      <c r="ER678">
        <v>0</v>
      </c>
      <c r="ES678">
        <v>25.0788</v>
      </c>
      <c r="ET678">
        <v>999.9</v>
      </c>
      <c r="EU678">
        <v>68.8</v>
      </c>
      <c r="EV678">
        <v>28.8</v>
      </c>
      <c r="EW678">
        <v>28.0416</v>
      </c>
      <c r="EX678">
        <v>60.98</v>
      </c>
      <c r="EY678">
        <v>24.5753</v>
      </c>
      <c r="EZ678">
        <v>1</v>
      </c>
      <c r="FA678">
        <v>0.19217</v>
      </c>
      <c r="FB678">
        <v>4.64604</v>
      </c>
      <c r="FC678">
        <v>20.1362</v>
      </c>
      <c r="FD678">
        <v>5.21564</v>
      </c>
      <c r="FE678">
        <v>11.998</v>
      </c>
      <c r="FF678">
        <v>4.96315</v>
      </c>
      <c r="FG678">
        <v>3.2956</v>
      </c>
      <c r="FH678">
        <v>9999</v>
      </c>
      <c r="FI678">
        <v>9999</v>
      </c>
      <c r="FJ678">
        <v>9999</v>
      </c>
      <c r="FK678">
        <v>149.7</v>
      </c>
      <c r="FL678">
        <v>4.97092</v>
      </c>
      <c r="FM678">
        <v>1.86777</v>
      </c>
      <c r="FN678">
        <v>1.85925</v>
      </c>
      <c r="FO678">
        <v>1.86527</v>
      </c>
      <c r="FP678">
        <v>1.86311</v>
      </c>
      <c r="FQ678">
        <v>1.8645</v>
      </c>
      <c r="FR678">
        <v>1.86005</v>
      </c>
      <c r="FS678">
        <v>1.86417</v>
      </c>
      <c r="FT678">
        <v>0</v>
      </c>
      <c r="FU678">
        <v>0</v>
      </c>
      <c r="FV678">
        <v>0</v>
      </c>
      <c r="FW678">
        <v>0</v>
      </c>
      <c r="FX678" t="s">
        <v>364</v>
      </c>
      <c r="FY678" t="s">
        <v>365</v>
      </c>
      <c r="FZ678" t="s">
        <v>366</v>
      </c>
      <c r="GA678" t="s">
        <v>366</v>
      </c>
      <c r="GB678" t="s">
        <v>366</v>
      </c>
      <c r="GC678" t="s">
        <v>366</v>
      </c>
      <c r="GD678">
        <v>0</v>
      </c>
      <c r="GE678">
        <v>100</v>
      </c>
      <c r="GF678">
        <v>100</v>
      </c>
      <c r="GG678">
        <v>-7.995</v>
      </c>
      <c r="GH678">
        <v>-0.0902</v>
      </c>
      <c r="GI678">
        <v>-2.868309889394353</v>
      </c>
      <c r="GJ678">
        <v>-0.006773961979547998</v>
      </c>
      <c r="GK678">
        <v>-8.296070481250098E-08</v>
      </c>
      <c r="GL678">
        <v>3.322967193956903E-10</v>
      </c>
      <c r="GM678">
        <v>-0.07871069313407227</v>
      </c>
      <c r="GN678">
        <v>-0.00208336341840114</v>
      </c>
      <c r="GO678">
        <v>8.801746095907445E-05</v>
      </c>
      <c r="GP678">
        <v>-2.677693255255651E-07</v>
      </c>
      <c r="GQ678">
        <v>3</v>
      </c>
      <c r="GR678">
        <v>2052</v>
      </c>
      <c r="GS678">
        <v>2</v>
      </c>
      <c r="GT678">
        <v>18</v>
      </c>
      <c r="GU678">
        <v>100.5</v>
      </c>
      <c r="GV678">
        <v>100.4</v>
      </c>
      <c r="GW678">
        <v>1.9165</v>
      </c>
      <c r="GX678">
        <v>2.3938</v>
      </c>
      <c r="GY678">
        <v>1.44775</v>
      </c>
      <c r="GZ678">
        <v>2.31812</v>
      </c>
      <c r="HA678">
        <v>1.55151</v>
      </c>
      <c r="HB678">
        <v>2.38647</v>
      </c>
      <c r="HC678">
        <v>35.8944</v>
      </c>
      <c r="HD678">
        <v>14.0007</v>
      </c>
      <c r="HE678">
        <v>18</v>
      </c>
      <c r="HF678">
        <v>613.663</v>
      </c>
      <c r="HG678">
        <v>405.278</v>
      </c>
      <c r="HH678">
        <v>19.0671</v>
      </c>
      <c r="HI678">
        <v>29.2983</v>
      </c>
      <c r="HJ678">
        <v>30.001</v>
      </c>
      <c r="HK678">
        <v>29.2255</v>
      </c>
      <c r="HL678">
        <v>29.1691</v>
      </c>
      <c r="HM678">
        <v>38.4565</v>
      </c>
      <c r="HN678">
        <v>64.4139</v>
      </c>
      <c r="HO678">
        <v>0</v>
      </c>
      <c r="HP678">
        <v>19.0151</v>
      </c>
      <c r="HQ678">
        <v>827.702</v>
      </c>
      <c r="HR678">
        <v>10.6414</v>
      </c>
      <c r="HS678">
        <v>99.39919999999999</v>
      </c>
      <c r="HT678">
        <v>100.657</v>
      </c>
    </row>
    <row r="679" spans="1:228">
      <c r="A679">
        <v>663</v>
      </c>
      <c r="B679">
        <v>1728496984.6</v>
      </c>
      <c r="C679">
        <v>6047.099999904633</v>
      </c>
      <c r="D679" t="s">
        <v>1698</v>
      </c>
      <c r="E679" t="s">
        <v>1699</v>
      </c>
      <c r="F679">
        <v>5</v>
      </c>
      <c r="G679" t="s">
        <v>357</v>
      </c>
      <c r="H679" t="s">
        <v>1090</v>
      </c>
      <c r="I679" t="s">
        <v>359</v>
      </c>
      <c r="J679" t="s">
        <v>1569</v>
      </c>
      <c r="K679">
        <v>1728496976.814285</v>
      </c>
      <c r="L679">
        <f>(M679)/1000</f>
        <v>0</v>
      </c>
      <c r="M679">
        <f>IF(BH679, AP679, AJ679)</f>
        <v>0</v>
      </c>
      <c r="N679">
        <f>IF(BH679, AK679, AI679)</f>
        <v>0</v>
      </c>
      <c r="O679">
        <f>BJ679 - IF(AW679&gt;1, N679*BD679*100.0/(AY679), 0)</f>
        <v>0</v>
      </c>
      <c r="P679">
        <f>((V679-L679/2)*O679-N679)/(V679+L679/2)</f>
        <v>0</v>
      </c>
      <c r="Q679">
        <f>P679*(BQ679+BR679)/1000.0</f>
        <v>0</v>
      </c>
      <c r="R679">
        <f>(BJ679 - IF(AW679&gt;1, N679*BD679*100.0/(AY679), 0))*(BQ679+BR679)/1000.0</f>
        <v>0</v>
      </c>
      <c r="S679">
        <f>2.0/((1/U679-1/T679)+SIGN(U679)*SQRT((1/U679-1/T679)*(1/U679-1/T679) + 4*BE679/((BE679+1)*(BE679+1))*(2*1/U679*1/T679-1/T679*1/T679)))</f>
        <v>0</v>
      </c>
      <c r="T679">
        <f>IF(LEFT(BF679,1)&lt;&gt;"0",IF(LEFT(BF679,1)="1",3.0,BG679),$D$5+$E$5*(BX679*BQ679/($K$5*1000))+$F$5*(BX679*BQ679/($K$5*1000))*MAX(MIN(BD679,$J$5),$I$5)*MAX(MIN(BD679,$J$5),$I$5)+$G$5*MAX(MIN(BD679,$J$5),$I$5)*(BX679*BQ679/($K$5*1000))+$H$5*(BX679*BQ679/($K$5*1000))*(BX679*BQ679/($K$5*1000)))</f>
        <v>0</v>
      </c>
      <c r="U679">
        <f>L679*(1000-(1000*0.61365*exp(17.502*Y679/(240.97+Y679))/(BQ679+BR679)+BL679)/2)/(1000*0.61365*exp(17.502*Y679/(240.97+Y679))/(BQ679+BR679)-BL679)</f>
        <v>0</v>
      </c>
      <c r="V679">
        <f>1/((BE679+1)/(S679/1.6)+1/(T679/1.37)) + BE679/((BE679+1)/(S679/1.6) + BE679/(T679/1.37))</f>
        <v>0</v>
      </c>
      <c r="W679">
        <f>(AZ679*BC679)</f>
        <v>0</v>
      </c>
      <c r="X679">
        <f>(BS679+(W679+2*0.95*5.67E-8*(((BS679+$B$7)+273)^4-(BS679+273)^4)-44100*L679)/(1.84*29.3*T679+8*0.95*5.67E-8*(BS679+273)^3))</f>
        <v>0</v>
      </c>
      <c r="Y679">
        <f>($C$7*BT679+$D$7*BU679+$E$7*X679)</f>
        <v>0</v>
      </c>
      <c r="Z679">
        <f>0.61365*exp(17.502*Y679/(240.97+Y679))</f>
        <v>0</v>
      </c>
      <c r="AA679">
        <f>(AB679/AC679*100)</f>
        <v>0</v>
      </c>
      <c r="AB679">
        <f>BL679*(BQ679+BR679)/1000</f>
        <v>0</v>
      </c>
      <c r="AC679">
        <f>0.61365*exp(17.502*BS679/(240.97+BS679))</f>
        <v>0</v>
      </c>
      <c r="AD679">
        <f>(Z679-BL679*(BQ679+BR679)/1000)</f>
        <v>0</v>
      </c>
      <c r="AE679">
        <f>(-L679*44100)</f>
        <v>0</v>
      </c>
      <c r="AF679">
        <f>2*29.3*T679*0.92*(BS679-Y679)</f>
        <v>0</v>
      </c>
      <c r="AG679">
        <f>2*0.95*5.67E-8*(((BS679+$B$7)+273)^4-(Y679+273)^4)</f>
        <v>0</v>
      </c>
      <c r="AH679">
        <f>W679+AG679+AE679+AF679</f>
        <v>0</v>
      </c>
      <c r="AI679">
        <f>BP679*AW679*(BK679-BJ679*(1000-AW679*BM679)/(1000-AW679*BL679))/(100*BD679)</f>
        <v>0</v>
      </c>
      <c r="AJ679">
        <f>1000*BP679*AW679*(BL679-BM679)/(100*BD679*(1000-AW679*BL679))</f>
        <v>0</v>
      </c>
      <c r="AK679">
        <f>(AL679 - AM679 - BQ679*1E3/(8.314*(BS679+273.15)) * AO679/BP679 * AN679) * BP679/(100*BD679) * (1000 - BM679)/1000</f>
        <v>0</v>
      </c>
      <c r="AL679">
        <v>825.6236293966232</v>
      </c>
      <c r="AM679">
        <v>788.3766545454546</v>
      </c>
      <c r="AN679">
        <v>2.550176377731662</v>
      </c>
      <c r="AO679">
        <v>66.77297276244596</v>
      </c>
      <c r="AP679">
        <f>(AR679 - AQ679 + BQ679*1E3/(8.314*(BS679+273.15)) * AT679/BP679 * AS679) * BP679/(100*BD679) * 1000/(1000 - AR679)</f>
        <v>0</v>
      </c>
      <c r="AQ679">
        <v>10.63835683906369</v>
      </c>
      <c r="AR679">
        <v>16.54846727272727</v>
      </c>
      <c r="AS679">
        <v>-5.910686455543119E-05</v>
      </c>
      <c r="AT679">
        <v>79.96077634559281</v>
      </c>
      <c r="AU679">
        <v>0</v>
      </c>
      <c r="AV679">
        <v>0</v>
      </c>
      <c r="AW679">
        <f>IF(AU679*$H$13&gt;=AY679,1.0,(AY679/(AY679-AU679*$H$13)))</f>
        <v>0</v>
      </c>
      <c r="AX679">
        <f>(AW679-1)*100</f>
        <v>0</v>
      </c>
      <c r="AY679">
        <f>MAX(0,($B$13+$C$13*BX679)/(1+$D$13*BX679)*BQ679/(BS679+273)*$E$13)</f>
        <v>0</v>
      </c>
      <c r="AZ679">
        <f>$B$11*BY679+$C$11*BZ679+$F$11*CK679*(1-CN679)</f>
        <v>0</v>
      </c>
      <c r="BA679">
        <f>AZ679*BB679</f>
        <v>0</v>
      </c>
      <c r="BB679">
        <f>($B$11*$D$9+$C$11*$D$9+$F$11*((CX679+CP679)/MAX(CX679+CP679+CY679, 0.1)*$I$9+CY679/MAX(CX679+CP679+CY679, 0.1)*$J$9))/($B$11+$C$11+$F$11)</f>
        <v>0</v>
      </c>
      <c r="BC679">
        <f>($B$11*$K$9+$C$11*$K$9+$F$11*((CX679+CP679)/MAX(CX679+CP679+CY679, 0.1)*$P$9+CY679/MAX(CX679+CP679+CY679, 0.1)*$Q$9))/($B$11+$C$11+$F$11)</f>
        <v>0</v>
      </c>
      <c r="BD679">
        <v>6</v>
      </c>
      <c r="BE679">
        <v>0.5</v>
      </c>
      <c r="BF679" t="s">
        <v>361</v>
      </c>
      <c r="BG679">
        <v>2</v>
      </c>
      <c r="BH679" t="b">
        <v>1</v>
      </c>
      <c r="BI679">
        <v>1728496976.814285</v>
      </c>
      <c r="BJ679">
        <v>757.1496785714286</v>
      </c>
      <c r="BK679">
        <v>803.2850714285714</v>
      </c>
      <c r="BL679">
        <v>16.564</v>
      </c>
      <c r="BM679">
        <v>10.63201428571429</v>
      </c>
      <c r="BN679">
        <v>765.1004999999998</v>
      </c>
      <c r="BO679">
        <v>16.65422857142857</v>
      </c>
      <c r="BP679">
        <v>600.0152142857143</v>
      </c>
      <c r="BQ679">
        <v>97.54158214285712</v>
      </c>
      <c r="BR679">
        <v>0.1000751464285714</v>
      </c>
      <c r="BS679">
        <v>25.27904285714286</v>
      </c>
      <c r="BT679">
        <v>25.05876071428571</v>
      </c>
      <c r="BU679">
        <v>999.9000000000002</v>
      </c>
      <c r="BV679">
        <v>0</v>
      </c>
      <c r="BW679">
        <v>0</v>
      </c>
      <c r="BX679">
        <v>9989.263214285716</v>
      </c>
      <c r="BY679">
        <v>0</v>
      </c>
      <c r="BZ679">
        <v>1235.445714285714</v>
      </c>
      <c r="CA679">
        <v>-46.13535714285714</v>
      </c>
      <c r="CB679">
        <v>769.9024285714287</v>
      </c>
      <c r="CC679">
        <v>811.9175714285715</v>
      </c>
      <c r="CD679">
        <v>5.931991071428571</v>
      </c>
      <c r="CE679">
        <v>803.2850714285714</v>
      </c>
      <c r="CF679">
        <v>10.63201428571429</v>
      </c>
      <c r="CG679">
        <v>1.615678214285714</v>
      </c>
      <c r="CH679">
        <v>1.037063928571429</v>
      </c>
      <c r="CI679">
        <v>14.10915714285714</v>
      </c>
      <c r="CJ679">
        <v>7.447752857142857</v>
      </c>
      <c r="CK679">
        <v>1600.000714285714</v>
      </c>
      <c r="CL679">
        <v>0.6919838214285712</v>
      </c>
      <c r="CM679">
        <v>0.3080162142857143</v>
      </c>
      <c r="CN679">
        <v>0</v>
      </c>
      <c r="CO679">
        <v>2.205489285714286</v>
      </c>
      <c r="CP679">
        <v>0</v>
      </c>
      <c r="CQ679">
        <v>14300.92857142857</v>
      </c>
      <c r="CR679">
        <v>13790.11071428571</v>
      </c>
      <c r="CS679">
        <v>38.35475</v>
      </c>
      <c r="CT679">
        <v>39.71175</v>
      </c>
      <c r="CU679">
        <v>38.93925</v>
      </c>
      <c r="CV679">
        <v>38.05317857142857</v>
      </c>
      <c r="CW679">
        <v>37.687</v>
      </c>
      <c r="CX679">
        <v>1107.173571428571</v>
      </c>
      <c r="CY679">
        <v>492.8271428571429</v>
      </c>
      <c r="CZ679">
        <v>0</v>
      </c>
      <c r="DA679">
        <v>1728497041.6</v>
      </c>
      <c r="DB679">
        <v>0</v>
      </c>
      <c r="DC679">
        <v>1728490956.5</v>
      </c>
      <c r="DD679" t="s">
        <v>362</v>
      </c>
      <c r="DE679">
        <v>1728490952.5</v>
      </c>
      <c r="DF679">
        <v>1728490956.5</v>
      </c>
      <c r="DG679">
        <v>1</v>
      </c>
      <c r="DH679">
        <v>-0.065</v>
      </c>
      <c r="DI679">
        <v>-0.008</v>
      </c>
      <c r="DJ679">
        <v>-3.246</v>
      </c>
      <c r="DK679">
        <v>-0.091</v>
      </c>
      <c r="DL679">
        <v>52</v>
      </c>
      <c r="DM679">
        <v>15</v>
      </c>
      <c r="DN679">
        <v>0.25</v>
      </c>
      <c r="DO679">
        <v>0.13</v>
      </c>
      <c r="DP679">
        <v>-46.057545</v>
      </c>
      <c r="DQ679">
        <v>-1.496983114446436</v>
      </c>
      <c r="DR679">
        <v>0.1553412130601535</v>
      </c>
      <c r="DS679">
        <v>0</v>
      </c>
      <c r="DT679">
        <v>5.945179250000001</v>
      </c>
      <c r="DU679">
        <v>-0.226612120075055</v>
      </c>
      <c r="DV679">
        <v>0.0218293288247143</v>
      </c>
      <c r="DW679">
        <v>0</v>
      </c>
      <c r="DX679">
        <v>0</v>
      </c>
      <c r="DY679">
        <v>2</v>
      </c>
      <c r="DZ679" t="s">
        <v>386</v>
      </c>
      <c r="EA679">
        <v>3.22788</v>
      </c>
      <c r="EB679">
        <v>2.70418</v>
      </c>
      <c r="EC679">
        <v>0.157666</v>
      </c>
      <c r="ED679">
        <v>0.163076</v>
      </c>
      <c r="EE679">
        <v>0.0853907</v>
      </c>
      <c r="EF679">
        <v>0.0615708</v>
      </c>
      <c r="EG679">
        <v>27534.1</v>
      </c>
      <c r="EH679">
        <v>26613.6</v>
      </c>
      <c r="EI679">
        <v>31321.8</v>
      </c>
      <c r="EJ679">
        <v>30165.3</v>
      </c>
      <c r="EK679">
        <v>38373</v>
      </c>
      <c r="EL679">
        <v>37440.9</v>
      </c>
      <c r="EM679">
        <v>43895.5</v>
      </c>
      <c r="EN679">
        <v>42124.8</v>
      </c>
      <c r="EO679">
        <v>2.11162</v>
      </c>
      <c r="EP679">
        <v>1.7839</v>
      </c>
      <c r="EQ679">
        <v>-0.0019297</v>
      </c>
      <c r="ER679">
        <v>0</v>
      </c>
      <c r="ES679">
        <v>25.0846</v>
      </c>
      <c r="ET679">
        <v>999.9</v>
      </c>
      <c r="EU679">
        <v>68.8</v>
      </c>
      <c r="EV679">
        <v>28.8</v>
      </c>
      <c r="EW679">
        <v>28.043</v>
      </c>
      <c r="EX679">
        <v>60.45</v>
      </c>
      <c r="EY679">
        <v>24.3229</v>
      </c>
      <c r="EZ679">
        <v>1</v>
      </c>
      <c r="FA679">
        <v>0.193486</v>
      </c>
      <c r="FB679">
        <v>4.71445</v>
      </c>
      <c r="FC679">
        <v>20.1343</v>
      </c>
      <c r="FD679">
        <v>5.21579</v>
      </c>
      <c r="FE679">
        <v>11.998</v>
      </c>
      <c r="FF679">
        <v>4.96325</v>
      </c>
      <c r="FG679">
        <v>3.29563</v>
      </c>
      <c r="FH679">
        <v>9999</v>
      </c>
      <c r="FI679">
        <v>9999</v>
      </c>
      <c r="FJ679">
        <v>9999</v>
      </c>
      <c r="FK679">
        <v>149.7</v>
      </c>
      <c r="FL679">
        <v>4.97093</v>
      </c>
      <c r="FM679">
        <v>1.86774</v>
      </c>
      <c r="FN679">
        <v>1.85926</v>
      </c>
      <c r="FO679">
        <v>1.86526</v>
      </c>
      <c r="FP679">
        <v>1.86312</v>
      </c>
      <c r="FQ679">
        <v>1.86449</v>
      </c>
      <c r="FR679">
        <v>1.86004</v>
      </c>
      <c r="FS679">
        <v>1.86417</v>
      </c>
      <c r="FT679">
        <v>0</v>
      </c>
      <c r="FU679">
        <v>0</v>
      </c>
      <c r="FV679">
        <v>0</v>
      </c>
      <c r="FW679">
        <v>0</v>
      </c>
      <c r="FX679" t="s">
        <v>364</v>
      </c>
      <c r="FY679" t="s">
        <v>365</v>
      </c>
      <c r="FZ679" t="s">
        <v>366</v>
      </c>
      <c r="GA679" t="s">
        <v>366</v>
      </c>
      <c r="GB679" t="s">
        <v>366</v>
      </c>
      <c r="GC679" t="s">
        <v>366</v>
      </c>
      <c r="GD679">
        <v>0</v>
      </c>
      <c r="GE679">
        <v>100</v>
      </c>
      <c r="GF679">
        <v>100</v>
      </c>
      <c r="GG679">
        <v>-8.074</v>
      </c>
      <c r="GH679">
        <v>-0.0902</v>
      </c>
      <c r="GI679">
        <v>-2.868309889394353</v>
      </c>
      <c r="GJ679">
        <v>-0.006773961979547998</v>
      </c>
      <c r="GK679">
        <v>-8.296070481250098E-08</v>
      </c>
      <c r="GL679">
        <v>3.322967193956903E-10</v>
      </c>
      <c r="GM679">
        <v>-0.07871069313407227</v>
      </c>
      <c r="GN679">
        <v>-0.00208336341840114</v>
      </c>
      <c r="GO679">
        <v>8.801746095907445E-05</v>
      </c>
      <c r="GP679">
        <v>-2.677693255255651E-07</v>
      </c>
      <c r="GQ679">
        <v>3</v>
      </c>
      <c r="GR679">
        <v>2052</v>
      </c>
      <c r="GS679">
        <v>2</v>
      </c>
      <c r="GT679">
        <v>18</v>
      </c>
      <c r="GU679">
        <v>100.5</v>
      </c>
      <c r="GV679">
        <v>100.5</v>
      </c>
      <c r="GW679">
        <v>1.94214</v>
      </c>
      <c r="GX679">
        <v>2.3999</v>
      </c>
      <c r="GY679">
        <v>1.44897</v>
      </c>
      <c r="GZ679">
        <v>2.31689</v>
      </c>
      <c r="HA679">
        <v>1.55151</v>
      </c>
      <c r="HB679">
        <v>2.27783</v>
      </c>
      <c r="HC679">
        <v>35.8944</v>
      </c>
      <c r="HD679">
        <v>13.9657</v>
      </c>
      <c r="HE679">
        <v>18</v>
      </c>
      <c r="HF679">
        <v>613.586</v>
      </c>
      <c r="HG679">
        <v>405.245</v>
      </c>
      <c r="HH679">
        <v>19.0126</v>
      </c>
      <c r="HI679">
        <v>29.3094</v>
      </c>
      <c r="HJ679">
        <v>30.0012</v>
      </c>
      <c r="HK679">
        <v>29.2357</v>
      </c>
      <c r="HL679">
        <v>29.1811</v>
      </c>
      <c r="HM679">
        <v>38.9075</v>
      </c>
      <c r="HN679">
        <v>64.4139</v>
      </c>
      <c r="HO679">
        <v>0</v>
      </c>
      <c r="HP679">
        <v>18.9535</v>
      </c>
      <c r="HQ679">
        <v>837.7190000000001</v>
      </c>
      <c r="HR679">
        <v>10.6414</v>
      </c>
      <c r="HS679">
        <v>99.39700000000001</v>
      </c>
      <c r="HT679">
        <v>100.655</v>
      </c>
    </row>
    <row r="680" spans="1:228">
      <c r="A680">
        <v>664</v>
      </c>
      <c r="B680">
        <v>1728496989.6</v>
      </c>
      <c r="C680">
        <v>6052.099999904633</v>
      </c>
      <c r="D680" t="s">
        <v>1700</v>
      </c>
      <c r="E680" t="s">
        <v>1701</v>
      </c>
      <c r="F680">
        <v>5</v>
      </c>
      <c r="G680" t="s">
        <v>357</v>
      </c>
      <c r="H680" t="s">
        <v>1090</v>
      </c>
      <c r="I680" t="s">
        <v>359</v>
      </c>
      <c r="J680" t="s">
        <v>1569</v>
      </c>
      <c r="K680">
        <v>1728496982.1</v>
      </c>
      <c r="L680">
        <f>(M680)/1000</f>
        <v>0</v>
      </c>
      <c r="M680">
        <f>IF(BH680, AP680, AJ680)</f>
        <v>0</v>
      </c>
      <c r="N680">
        <f>IF(BH680, AK680, AI680)</f>
        <v>0</v>
      </c>
      <c r="O680">
        <f>BJ680 - IF(AW680&gt;1, N680*BD680*100.0/(AY680), 0)</f>
        <v>0</v>
      </c>
      <c r="P680">
        <f>((V680-L680/2)*O680-N680)/(V680+L680/2)</f>
        <v>0</v>
      </c>
      <c r="Q680">
        <f>P680*(BQ680+BR680)/1000.0</f>
        <v>0</v>
      </c>
      <c r="R680">
        <f>(BJ680 - IF(AW680&gt;1, N680*BD680*100.0/(AY680), 0))*(BQ680+BR680)/1000.0</f>
        <v>0</v>
      </c>
      <c r="S680">
        <f>2.0/((1/U680-1/T680)+SIGN(U680)*SQRT((1/U680-1/T680)*(1/U680-1/T680) + 4*BE680/((BE680+1)*(BE680+1))*(2*1/U680*1/T680-1/T680*1/T680)))</f>
        <v>0</v>
      </c>
      <c r="T680">
        <f>IF(LEFT(BF680,1)&lt;&gt;"0",IF(LEFT(BF680,1)="1",3.0,BG680),$D$5+$E$5*(BX680*BQ680/($K$5*1000))+$F$5*(BX680*BQ680/($K$5*1000))*MAX(MIN(BD680,$J$5),$I$5)*MAX(MIN(BD680,$J$5),$I$5)+$G$5*MAX(MIN(BD680,$J$5),$I$5)*(BX680*BQ680/($K$5*1000))+$H$5*(BX680*BQ680/($K$5*1000))*(BX680*BQ680/($K$5*1000)))</f>
        <v>0</v>
      </c>
      <c r="U680">
        <f>L680*(1000-(1000*0.61365*exp(17.502*Y680/(240.97+Y680))/(BQ680+BR680)+BL680)/2)/(1000*0.61365*exp(17.502*Y680/(240.97+Y680))/(BQ680+BR680)-BL680)</f>
        <v>0</v>
      </c>
      <c r="V680">
        <f>1/((BE680+1)/(S680/1.6)+1/(T680/1.37)) + BE680/((BE680+1)/(S680/1.6) + BE680/(T680/1.37))</f>
        <v>0</v>
      </c>
      <c r="W680">
        <f>(AZ680*BC680)</f>
        <v>0</v>
      </c>
      <c r="X680">
        <f>(BS680+(W680+2*0.95*5.67E-8*(((BS680+$B$7)+273)^4-(BS680+273)^4)-44100*L680)/(1.84*29.3*T680+8*0.95*5.67E-8*(BS680+273)^3))</f>
        <v>0</v>
      </c>
      <c r="Y680">
        <f>($C$7*BT680+$D$7*BU680+$E$7*X680)</f>
        <v>0</v>
      </c>
      <c r="Z680">
        <f>0.61365*exp(17.502*Y680/(240.97+Y680))</f>
        <v>0</v>
      </c>
      <c r="AA680">
        <f>(AB680/AC680*100)</f>
        <v>0</v>
      </c>
      <c r="AB680">
        <f>BL680*(BQ680+BR680)/1000</f>
        <v>0</v>
      </c>
      <c r="AC680">
        <f>0.61365*exp(17.502*BS680/(240.97+BS680))</f>
        <v>0</v>
      </c>
      <c r="AD680">
        <f>(Z680-BL680*(BQ680+BR680)/1000)</f>
        <v>0</v>
      </c>
      <c r="AE680">
        <f>(-L680*44100)</f>
        <v>0</v>
      </c>
      <c r="AF680">
        <f>2*29.3*T680*0.92*(BS680-Y680)</f>
        <v>0</v>
      </c>
      <c r="AG680">
        <f>2*0.95*5.67E-8*(((BS680+$B$7)+273)^4-(Y680+273)^4)</f>
        <v>0</v>
      </c>
      <c r="AH680">
        <f>W680+AG680+AE680+AF680</f>
        <v>0</v>
      </c>
      <c r="AI680">
        <f>BP680*AW680*(BK680-BJ680*(1000-AW680*BM680)/(1000-AW680*BL680))/(100*BD680)</f>
        <v>0</v>
      </c>
      <c r="AJ680">
        <f>1000*BP680*AW680*(BL680-BM680)/(100*BD680*(1000-AW680*BL680))</f>
        <v>0</v>
      </c>
      <c r="AK680">
        <f>(AL680 - AM680 - BQ680*1E3/(8.314*(BS680+273.15)) * AO680/BP680 * AN680) * BP680/(100*BD680) * (1000 - BM680)/1000</f>
        <v>0</v>
      </c>
      <c r="AL680">
        <v>838.2616466931705</v>
      </c>
      <c r="AM680">
        <v>800.9820424242424</v>
      </c>
      <c r="AN680">
        <v>2.505876287812473</v>
      </c>
      <c r="AO680">
        <v>66.77297276244596</v>
      </c>
      <c r="AP680">
        <f>(AR680 - AQ680 + BQ680*1E3/(8.314*(BS680+273.15)) * AT680/BP680 * AS680) * BP680/(100*BD680) * 1000/(1000 - AR680)</f>
        <v>0</v>
      </c>
      <c r="AQ680">
        <v>10.64585500052324</v>
      </c>
      <c r="AR680">
        <v>16.53750181818182</v>
      </c>
      <c r="AS680">
        <v>-5.901447088929295E-05</v>
      </c>
      <c r="AT680">
        <v>79.96077634559281</v>
      </c>
      <c r="AU680">
        <v>0</v>
      </c>
      <c r="AV680">
        <v>0</v>
      </c>
      <c r="AW680">
        <f>IF(AU680*$H$13&gt;=AY680,1.0,(AY680/(AY680-AU680*$H$13)))</f>
        <v>0</v>
      </c>
      <c r="AX680">
        <f>(AW680-1)*100</f>
        <v>0</v>
      </c>
      <c r="AY680">
        <f>MAX(0,($B$13+$C$13*BX680)/(1+$D$13*BX680)*BQ680/(BS680+273)*$E$13)</f>
        <v>0</v>
      </c>
      <c r="AZ680">
        <f>$B$11*BY680+$C$11*BZ680+$F$11*CK680*(1-CN680)</f>
        <v>0</v>
      </c>
      <c r="BA680">
        <f>AZ680*BB680</f>
        <v>0</v>
      </c>
      <c r="BB680">
        <f>($B$11*$D$9+$C$11*$D$9+$F$11*((CX680+CP680)/MAX(CX680+CP680+CY680, 0.1)*$I$9+CY680/MAX(CX680+CP680+CY680, 0.1)*$J$9))/($B$11+$C$11+$F$11)</f>
        <v>0</v>
      </c>
      <c r="BC680">
        <f>($B$11*$K$9+$C$11*$K$9+$F$11*((CX680+CP680)/MAX(CX680+CP680+CY680, 0.1)*$P$9+CY680/MAX(CX680+CP680+CY680, 0.1)*$Q$9))/($B$11+$C$11+$F$11)</f>
        <v>0</v>
      </c>
      <c r="BD680">
        <v>6</v>
      </c>
      <c r="BE680">
        <v>0.5</v>
      </c>
      <c r="BF680" t="s">
        <v>361</v>
      </c>
      <c r="BG680">
        <v>2</v>
      </c>
      <c r="BH680" t="b">
        <v>1</v>
      </c>
      <c r="BI680">
        <v>1728496982.1</v>
      </c>
      <c r="BJ680">
        <v>770.3059999999999</v>
      </c>
      <c r="BK680">
        <v>816.5494444444444</v>
      </c>
      <c r="BL680">
        <v>16.55251481481482</v>
      </c>
      <c r="BM680">
        <v>10.63914074074074</v>
      </c>
      <c r="BN680">
        <v>778.3403333333333</v>
      </c>
      <c r="BO680">
        <v>16.64274814814815</v>
      </c>
      <c r="BP680">
        <v>600.0251851851853</v>
      </c>
      <c r="BQ680">
        <v>97.54070740740741</v>
      </c>
      <c r="BR680">
        <v>0.1001325888888889</v>
      </c>
      <c r="BS680">
        <v>25.26734444444444</v>
      </c>
      <c r="BT680">
        <v>25.06011111111111</v>
      </c>
      <c r="BU680">
        <v>999.9000000000001</v>
      </c>
      <c r="BV680">
        <v>0</v>
      </c>
      <c r="BW680">
        <v>0</v>
      </c>
      <c r="BX680">
        <v>9979.815185185185</v>
      </c>
      <c r="BY680">
        <v>0</v>
      </c>
      <c r="BZ680">
        <v>1243.852222222222</v>
      </c>
      <c r="CA680">
        <v>-46.24338888888888</v>
      </c>
      <c r="CB680">
        <v>783.2711851851852</v>
      </c>
      <c r="CC680">
        <v>825.3303333333336</v>
      </c>
      <c r="CD680">
        <v>5.913384814814815</v>
      </c>
      <c r="CE680">
        <v>816.5494444444444</v>
      </c>
      <c r="CF680">
        <v>10.63914074074074</v>
      </c>
      <c r="CG680">
        <v>1.614544074074074</v>
      </c>
      <c r="CH680">
        <v>1.03774962962963</v>
      </c>
      <c r="CI680">
        <v>14.09832222222222</v>
      </c>
      <c r="CJ680">
        <v>7.457422222222222</v>
      </c>
      <c r="CK680">
        <v>1599.975185185185</v>
      </c>
      <c r="CL680">
        <v>0.6919830740740741</v>
      </c>
      <c r="CM680">
        <v>0.308016962962963</v>
      </c>
      <c r="CN680">
        <v>0</v>
      </c>
      <c r="CO680">
        <v>2.184588888888888</v>
      </c>
      <c r="CP680">
        <v>0</v>
      </c>
      <c r="CQ680">
        <v>14354.71481481482</v>
      </c>
      <c r="CR680">
        <v>13789.88888888889</v>
      </c>
      <c r="CS680">
        <v>38.375</v>
      </c>
      <c r="CT680">
        <v>39.73366666666666</v>
      </c>
      <c r="CU680">
        <v>38.96033333333334</v>
      </c>
      <c r="CV680">
        <v>38.08533333333334</v>
      </c>
      <c r="CW680">
        <v>37.68933333333333</v>
      </c>
      <c r="CX680">
        <v>1107.154814814815</v>
      </c>
      <c r="CY680">
        <v>492.8203703703703</v>
      </c>
      <c r="CZ680">
        <v>0</v>
      </c>
      <c r="DA680">
        <v>1728497046.4</v>
      </c>
      <c r="DB680">
        <v>0</v>
      </c>
      <c r="DC680">
        <v>1728490956.5</v>
      </c>
      <c r="DD680" t="s">
        <v>362</v>
      </c>
      <c r="DE680">
        <v>1728490952.5</v>
      </c>
      <c r="DF680">
        <v>1728490956.5</v>
      </c>
      <c r="DG680">
        <v>1</v>
      </c>
      <c r="DH680">
        <v>-0.065</v>
      </c>
      <c r="DI680">
        <v>-0.008</v>
      </c>
      <c r="DJ680">
        <v>-3.246</v>
      </c>
      <c r="DK680">
        <v>-0.091</v>
      </c>
      <c r="DL680">
        <v>52</v>
      </c>
      <c r="DM680">
        <v>15</v>
      </c>
      <c r="DN680">
        <v>0.25</v>
      </c>
      <c r="DO680">
        <v>0.13</v>
      </c>
      <c r="DP680">
        <v>-46.16208292682926</v>
      </c>
      <c r="DQ680">
        <v>-1.138680836236904</v>
      </c>
      <c r="DR680">
        <v>0.1269985287075118</v>
      </c>
      <c r="DS680">
        <v>0</v>
      </c>
      <c r="DT680">
        <v>5.926039024390244</v>
      </c>
      <c r="DU680">
        <v>-0.2147274564459891</v>
      </c>
      <c r="DV680">
        <v>0.02120692372038748</v>
      </c>
      <c r="DW680">
        <v>0</v>
      </c>
      <c r="DX680">
        <v>0</v>
      </c>
      <c r="DY680">
        <v>2</v>
      </c>
      <c r="DZ680" t="s">
        <v>386</v>
      </c>
      <c r="EA680">
        <v>3.22778</v>
      </c>
      <c r="EB680">
        <v>2.70418</v>
      </c>
      <c r="EC680">
        <v>0.159335</v>
      </c>
      <c r="ED680">
        <v>0.164696</v>
      </c>
      <c r="EE680">
        <v>0.0853477</v>
      </c>
      <c r="EF680">
        <v>0.0615897</v>
      </c>
      <c r="EG680">
        <v>27478.6</v>
      </c>
      <c r="EH680">
        <v>26561.3</v>
      </c>
      <c r="EI680">
        <v>31320.8</v>
      </c>
      <c r="EJ680">
        <v>30164.5</v>
      </c>
      <c r="EK680">
        <v>38373.9</v>
      </c>
      <c r="EL680">
        <v>37439.2</v>
      </c>
      <c r="EM680">
        <v>43894.5</v>
      </c>
      <c r="EN680">
        <v>42123.6</v>
      </c>
      <c r="EO680">
        <v>2.11153</v>
      </c>
      <c r="EP680">
        <v>1.78367</v>
      </c>
      <c r="EQ680">
        <v>-0.00180304</v>
      </c>
      <c r="ER680">
        <v>0</v>
      </c>
      <c r="ES680">
        <v>25.0927</v>
      </c>
      <c r="ET680">
        <v>999.9</v>
      </c>
      <c r="EU680">
        <v>68.8</v>
      </c>
      <c r="EV680">
        <v>28.8</v>
      </c>
      <c r="EW680">
        <v>28.0421</v>
      </c>
      <c r="EX680">
        <v>61.06</v>
      </c>
      <c r="EY680">
        <v>24.5072</v>
      </c>
      <c r="EZ680">
        <v>1</v>
      </c>
      <c r="FA680">
        <v>0.194754</v>
      </c>
      <c r="FB680">
        <v>4.76511</v>
      </c>
      <c r="FC680">
        <v>20.1331</v>
      </c>
      <c r="FD680">
        <v>5.21654</v>
      </c>
      <c r="FE680">
        <v>11.998</v>
      </c>
      <c r="FF680">
        <v>4.96365</v>
      </c>
      <c r="FG680">
        <v>3.29573</v>
      </c>
      <c r="FH680">
        <v>9999</v>
      </c>
      <c r="FI680">
        <v>9999</v>
      </c>
      <c r="FJ680">
        <v>9999</v>
      </c>
      <c r="FK680">
        <v>149.7</v>
      </c>
      <c r="FL680">
        <v>4.97095</v>
      </c>
      <c r="FM680">
        <v>1.86776</v>
      </c>
      <c r="FN680">
        <v>1.85925</v>
      </c>
      <c r="FO680">
        <v>1.8653</v>
      </c>
      <c r="FP680">
        <v>1.86311</v>
      </c>
      <c r="FQ680">
        <v>1.8645</v>
      </c>
      <c r="FR680">
        <v>1.86005</v>
      </c>
      <c r="FS680">
        <v>1.86417</v>
      </c>
      <c r="FT680">
        <v>0</v>
      </c>
      <c r="FU680">
        <v>0</v>
      </c>
      <c r="FV680">
        <v>0</v>
      </c>
      <c r="FW680">
        <v>0</v>
      </c>
      <c r="FX680" t="s">
        <v>364</v>
      </c>
      <c r="FY680" t="s">
        <v>365</v>
      </c>
      <c r="FZ680" t="s">
        <v>366</v>
      </c>
      <c r="GA680" t="s">
        <v>366</v>
      </c>
      <c r="GB680" t="s">
        <v>366</v>
      </c>
      <c r="GC680" t="s">
        <v>366</v>
      </c>
      <c r="GD680">
        <v>0</v>
      </c>
      <c r="GE680">
        <v>100</v>
      </c>
      <c r="GF680">
        <v>100</v>
      </c>
      <c r="GG680">
        <v>-8.151999999999999</v>
      </c>
      <c r="GH680">
        <v>-0.0902</v>
      </c>
      <c r="GI680">
        <v>-2.868309889394353</v>
      </c>
      <c r="GJ680">
        <v>-0.006773961979547998</v>
      </c>
      <c r="GK680">
        <v>-8.296070481250098E-08</v>
      </c>
      <c r="GL680">
        <v>3.322967193956903E-10</v>
      </c>
      <c r="GM680">
        <v>-0.07871069313407227</v>
      </c>
      <c r="GN680">
        <v>-0.00208336341840114</v>
      </c>
      <c r="GO680">
        <v>8.801746095907445E-05</v>
      </c>
      <c r="GP680">
        <v>-2.677693255255651E-07</v>
      </c>
      <c r="GQ680">
        <v>3</v>
      </c>
      <c r="GR680">
        <v>2052</v>
      </c>
      <c r="GS680">
        <v>2</v>
      </c>
      <c r="GT680">
        <v>18</v>
      </c>
      <c r="GU680">
        <v>100.6</v>
      </c>
      <c r="GV680">
        <v>100.6</v>
      </c>
      <c r="GW680">
        <v>1.96411</v>
      </c>
      <c r="GX680">
        <v>2.39136</v>
      </c>
      <c r="GY680">
        <v>1.44775</v>
      </c>
      <c r="GZ680">
        <v>2.31812</v>
      </c>
      <c r="HA680">
        <v>1.55151</v>
      </c>
      <c r="HB680">
        <v>2.40845</v>
      </c>
      <c r="HC680">
        <v>35.9178</v>
      </c>
      <c r="HD680">
        <v>13.9919</v>
      </c>
      <c r="HE680">
        <v>18</v>
      </c>
      <c r="HF680">
        <v>613.635</v>
      </c>
      <c r="HG680">
        <v>405.184</v>
      </c>
      <c r="HH680">
        <v>18.9523</v>
      </c>
      <c r="HI680">
        <v>29.322</v>
      </c>
      <c r="HJ680">
        <v>30.0013</v>
      </c>
      <c r="HK680">
        <v>29.248</v>
      </c>
      <c r="HL680">
        <v>29.191</v>
      </c>
      <c r="HM680">
        <v>39.4093</v>
      </c>
      <c r="HN680">
        <v>64.4139</v>
      </c>
      <c r="HO680">
        <v>0</v>
      </c>
      <c r="HP680">
        <v>18.8948</v>
      </c>
      <c r="HQ680">
        <v>852.746</v>
      </c>
      <c r="HR680">
        <v>10.6423</v>
      </c>
      <c r="HS680">
        <v>99.3943</v>
      </c>
      <c r="HT680">
        <v>100.653</v>
      </c>
    </row>
    <row r="681" spans="1:228">
      <c r="A681">
        <v>665</v>
      </c>
      <c r="B681">
        <v>1728496994.6</v>
      </c>
      <c r="C681">
        <v>6057.099999904633</v>
      </c>
      <c r="D681" t="s">
        <v>1702</v>
      </c>
      <c r="E681" t="s">
        <v>1703</v>
      </c>
      <c r="F681">
        <v>5</v>
      </c>
      <c r="G681" t="s">
        <v>357</v>
      </c>
      <c r="H681" t="s">
        <v>1090</v>
      </c>
      <c r="I681" t="s">
        <v>359</v>
      </c>
      <c r="J681" t="s">
        <v>1569</v>
      </c>
      <c r="K681">
        <v>1728496986.814285</v>
      </c>
      <c r="L681">
        <f>(M681)/1000</f>
        <v>0</v>
      </c>
      <c r="M681">
        <f>IF(BH681, AP681, AJ681)</f>
        <v>0</v>
      </c>
      <c r="N681">
        <f>IF(BH681, AK681, AI681)</f>
        <v>0</v>
      </c>
      <c r="O681">
        <f>BJ681 - IF(AW681&gt;1, N681*BD681*100.0/(AY681), 0)</f>
        <v>0</v>
      </c>
      <c r="P681">
        <f>((V681-L681/2)*O681-N681)/(V681+L681/2)</f>
        <v>0</v>
      </c>
      <c r="Q681">
        <f>P681*(BQ681+BR681)/1000.0</f>
        <v>0</v>
      </c>
      <c r="R681">
        <f>(BJ681 - IF(AW681&gt;1, N681*BD681*100.0/(AY681), 0))*(BQ681+BR681)/1000.0</f>
        <v>0</v>
      </c>
      <c r="S681">
        <f>2.0/((1/U681-1/T681)+SIGN(U681)*SQRT((1/U681-1/T681)*(1/U681-1/T681) + 4*BE681/((BE681+1)*(BE681+1))*(2*1/U681*1/T681-1/T681*1/T681)))</f>
        <v>0</v>
      </c>
      <c r="T681">
        <f>IF(LEFT(BF681,1)&lt;&gt;"0",IF(LEFT(BF681,1)="1",3.0,BG681),$D$5+$E$5*(BX681*BQ681/($K$5*1000))+$F$5*(BX681*BQ681/($K$5*1000))*MAX(MIN(BD681,$J$5),$I$5)*MAX(MIN(BD681,$J$5),$I$5)+$G$5*MAX(MIN(BD681,$J$5),$I$5)*(BX681*BQ681/($K$5*1000))+$H$5*(BX681*BQ681/($K$5*1000))*(BX681*BQ681/($K$5*1000)))</f>
        <v>0</v>
      </c>
      <c r="U681">
        <f>L681*(1000-(1000*0.61365*exp(17.502*Y681/(240.97+Y681))/(BQ681+BR681)+BL681)/2)/(1000*0.61365*exp(17.502*Y681/(240.97+Y681))/(BQ681+BR681)-BL681)</f>
        <v>0</v>
      </c>
      <c r="V681">
        <f>1/((BE681+1)/(S681/1.6)+1/(T681/1.37)) + BE681/((BE681+1)/(S681/1.6) + BE681/(T681/1.37))</f>
        <v>0</v>
      </c>
      <c r="W681">
        <f>(AZ681*BC681)</f>
        <v>0</v>
      </c>
      <c r="X681">
        <f>(BS681+(W681+2*0.95*5.67E-8*(((BS681+$B$7)+273)^4-(BS681+273)^4)-44100*L681)/(1.84*29.3*T681+8*0.95*5.67E-8*(BS681+273)^3))</f>
        <v>0</v>
      </c>
      <c r="Y681">
        <f>($C$7*BT681+$D$7*BU681+$E$7*X681)</f>
        <v>0</v>
      </c>
      <c r="Z681">
        <f>0.61365*exp(17.502*Y681/(240.97+Y681))</f>
        <v>0</v>
      </c>
      <c r="AA681">
        <f>(AB681/AC681*100)</f>
        <v>0</v>
      </c>
      <c r="AB681">
        <f>BL681*(BQ681+BR681)/1000</f>
        <v>0</v>
      </c>
      <c r="AC681">
        <f>0.61365*exp(17.502*BS681/(240.97+BS681))</f>
        <v>0</v>
      </c>
      <c r="AD681">
        <f>(Z681-BL681*(BQ681+BR681)/1000)</f>
        <v>0</v>
      </c>
      <c r="AE681">
        <f>(-L681*44100)</f>
        <v>0</v>
      </c>
      <c r="AF681">
        <f>2*29.3*T681*0.92*(BS681-Y681)</f>
        <v>0</v>
      </c>
      <c r="AG681">
        <f>2*0.95*5.67E-8*(((BS681+$B$7)+273)^4-(Y681+273)^4)</f>
        <v>0</v>
      </c>
      <c r="AH681">
        <f>W681+AG681+AE681+AF681</f>
        <v>0</v>
      </c>
      <c r="AI681">
        <f>BP681*AW681*(BK681-BJ681*(1000-AW681*BM681)/(1000-AW681*BL681))/(100*BD681)</f>
        <v>0</v>
      </c>
      <c r="AJ681">
        <f>1000*BP681*AW681*(BL681-BM681)/(100*BD681*(1000-AW681*BL681))</f>
        <v>0</v>
      </c>
      <c r="AK681">
        <f>(AL681 - AM681 - BQ681*1E3/(8.314*(BS681+273.15)) * AO681/BP681 * AN681) * BP681/(100*BD681) * (1000 - BM681)/1000</f>
        <v>0</v>
      </c>
      <c r="AL681">
        <v>850.9025597199876</v>
      </c>
      <c r="AM681">
        <v>813.7372666666665</v>
      </c>
      <c r="AN681">
        <v>2.555323317196788</v>
      </c>
      <c r="AO681">
        <v>66.77297276244596</v>
      </c>
      <c r="AP681">
        <f>(AR681 - AQ681 + BQ681*1E3/(8.314*(BS681+273.15)) * AT681/BP681 * AS681) * BP681/(100*BD681) * 1000/(1000 - AR681)</f>
        <v>0</v>
      </c>
      <c r="AQ681">
        <v>10.65035597761667</v>
      </c>
      <c r="AR681">
        <v>16.52552848484848</v>
      </c>
      <c r="AS681">
        <v>-7.042735337372551E-05</v>
      </c>
      <c r="AT681">
        <v>79.96077634559281</v>
      </c>
      <c r="AU681">
        <v>0</v>
      </c>
      <c r="AV681">
        <v>0</v>
      </c>
      <c r="AW681">
        <f>IF(AU681*$H$13&gt;=AY681,1.0,(AY681/(AY681-AU681*$H$13)))</f>
        <v>0</v>
      </c>
      <c r="AX681">
        <f>(AW681-1)*100</f>
        <v>0</v>
      </c>
      <c r="AY681">
        <f>MAX(0,($B$13+$C$13*BX681)/(1+$D$13*BX681)*BQ681/(BS681+273)*$E$13)</f>
        <v>0</v>
      </c>
      <c r="AZ681">
        <f>$B$11*BY681+$C$11*BZ681+$F$11*CK681*(1-CN681)</f>
        <v>0</v>
      </c>
      <c r="BA681">
        <f>AZ681*BB681</f>
        <v>0</v>
      </c>
      <c r="BB681">
        <f>($B$11*$D$9+$C$11*$D$9+$F$11*((CX681+CP681)/MAX(CX681+CP681+CY681, 0.1)*$I$9+CY681/MAX(CX681+CP681+CY681, 0.1)*$J$9))/($B$11+$C$11+$F$11)</f>
        <v>0</v>
      </c>
      <c r="BC681">
        <f>($B$11*$K$9+$C$11*$K$9+$F$11*((CX681+CP681)/MAX(CX681+CP681+CY681, 0.1)*$P$9+CY681/MAX(CX681+CP681+CY681, 0.1)*$Q$9))/($B$11+$C$11+$F$11)</f>
        <v>0</v>
      </c>
      <c r="BD681">
        <v>6</v>
      </c>
      <c r="BE681">
        <v>0.5</v>
      </c>
      <c r="BF681" t="s">
        <v>361</v>
      </c>
      <c r="BG681">
        <v>2</v>
      </c>
      <c r="BH681" t="b">
        <v>1</v>
      </c>
      <c r="BI681">
        <v>1728496986.814285</v>
      </c>
      <c r="BJ681">
        <v>782.0776071428572</v>
      </c>
      <c r="BK681">
        <v>828.3603928571429</v>
      </c>
      <c r="BL681">
        <v>16.54239285714286</v>
      </c>
      <c r="BM681">
        <v>10.645</v>
      </c>
      <c r="BN681">
        <v>790.1863928571429</v>
      </c>
      <c r="BO681">
        <v>16.63262857142857</v>
      </c>
      <c r="BP681">
        <v>599.9988214285714</v>
      </c>
      <c r="BQ681">
        <v>97.54070714285717</v>
      </c>
      <c r="BR681">
        <v>0.1000848928571429</v>
      </c>
      <c r="BS681">
        <v>25.25862857142857</v>
      </c>
      <c r="BT681">
        <v>25.05837500000001</v>
      </c>
      <c r="BU681">
        <v>999.9000000000002</v>
      </c>
      <c r="BV681">
        <v>0</v>
      </c>
      <c r="BW681">
        <v>0</v>
      </c>
      <c r="BX681">
        <v>9975.471428571429</v>
      </c>
      <c r="BY681">
        <v>0</v>
      </c>
      <c r="BZ681">
        <v>1247.851785714286</v>
      </c>
      <c r="CA681">
        <v>-46.28279999999999</v>
      </c>
      <c r="CB681">
        <v>795.2325714285714</v>
      </c>
      <c r="CC681">
        <v>837.27325</v>
      </c>
      <c r="CD681">
        <v>5.897397142857143</v>
      </c>
      <c r="CE681">
        <v>828.3603928571429</v>
      </c>
      <c r="CF681">
        <v>10.645</v>
      </c>
      <c r="CG681">
        <v>1.613557142857143</v>
      </c>
      <c r="CH681">
        <v>1.038321071428572</v>
      </c>
      <c r="CI681">
        <v>14.08888928571429</v>
      </c>
      <c r="CJ681">
        <v>7.465486071428571</v>
      </c>
      <c r="CK681">
        <v>1599.9975</v>
      </c>
      <c r="CL681">
        <v>0.6919909999999998</v>
      </c>
      <c r="CM681">
        <v>0.3080090357142858</v>
      </c>
      <c r="CN681">
        <v>0</v>
      </c>
      <c r="CO681">
        <v>2.162535714285714</v>
      </c>
      <c r="CP681">
        <v>0</v>
      </c>
      <c r="CQ681">
        <v>14402.51428571429</v>
      </c>
      <c r="CR681">
        <v>13790.11785714286</v>
      </c>
      <c r="CS681">
        <v>38.3905</v>
      </c>
      <c r="CT681">
        <v>39.75217857142857</v>
      </c>
      <c r="CU681">
        <v>38.97975</v>
      </c>
      <c r="CV681">
        <v>38.10696428571428</v>
      </c>
      <c r="CW681">
        <v>37.7095</v>
      </c>
      <c r="CX681">
        <v>1107.183571428571</v>
      </c>
      <c r="CY681">
        <v>492.8139285714286</v>
      </c>
      <c r="CZ681">
        <v>0</v>
      </c>
      <c r="DA681">
        <v>1728497051.2</v>
      </c>
      <c r="DB681">
        <v>0</v>
      </c>
      <c r="DC681">
        <v>1728490956.5</v>
      </c>
      <c r="DD681" t="s">
        <v>362</v>
      </c>
      <c r="DE681">
        <v>1728490952.5</v>
      </c>
      <c r="DF681">
        <v>1728490956.5</v>
      </c>
      <c r="DG681">
        <v>1</v>
      </c>
      <c r="DH681">
        <v>-0.065</v>
      </c>
      <c r="DI681">
        <v>-0.008</v>
      </c>
      <c r="DJ681">
        <v>-3.246</v>
      </c>
      <c r="DK681">
        <v>-0.091</v>
      </c>
      <c r="DL681">
        <v>52</v>
      </c>
      <c r="DM681">
        <v>15</v>
      </c>
      <c r="DN681">
        <v>0.25</v>
      </c>
      <c r="DO681">
        <v>0.13</v>
      </c>
      <c r="DP681">
        <v>-46.24162926829268</v>
      </c>
      <c r="DQ681">
        <v>-0.6784139372822267</v>
      </c>
      <c r="DR681">
        <v>0.08436620882881717</v>
      </c>
      <c r="DS681">
        <v>0</v>
      </c>
      <c r="DT681">
        <v>5.908593902439025</v>
      </c>
      <c r="DU681">
        <v>-0.2049436933797831</v>
      </c>
      <c r="DV681">
        <v>0.0202335119117558</v>
      </c>
      <c r="DW681">
        <v>0</v>
      </c>
      <c r="DX681">
        <v>0</v>
      </c>
      <c r="DY681">
        <v>2</v>
      </c>
      <c r="DZ681" t="s">
        <v>386</v>
      </c>
      <c r="EA681">
        <v>3.22783</v>
      </c>
      <c r="EB681">
        <v>2.7043</v>
      </c>
      <c r="EC681">
        <v>0.161013</v>
      </c>
      <c r="ED681">
        <v>0.166349</v>
      </c>
      <c r="EE681">
        <v>0.0852995</v>
      </c>
      <c r="EF681">
        <v>0.0616161</v>
      </c>
      <c r="EG681">
        <v>27422.7</v>
      </c>
      <c r="EH681">
        <v>26507.8</v>
      </c>
      <c r="EI681">
        <v>31319.7</v>
      </c>
      <c r="EJ681">
        <v>30163.5</v>
      </c>
      <c r="EK681">
        <v>38374.5</v>
      </c>
      <c r="EL681">
        <v>37436.9</v>
      </c>
      <c r="EM681">
        <v>43892.7</v>
      </c>
      <c r="EN681">
        <v>42122.2</v>
      </c>
      <c r="EO681">
        <v>2.1116</v>
      </c>
      <c r="EP681">
        <v>1.78323</v>
      </c>
      <c r="EQ681">
        <v>-0.00312924</v>
      </c>
      <c r="ER681">
        <v>0</v>
      </c>
      <c r="ES681">
        <v>25.1014</v>
      </c>
      <c r="ET681">
        <v>999.9</v>
      </c>
      <c r="EU681">
        <v>68.7</v>
      </c>
      <c r="EV681">
        <v>28.8</v>
      </c>
      <c r="EW681">
        <v>27.9989</v>
      </c>
      <c r="EX681">
        <v>61.61</v>
      </c>
      <c r="EY681">
        <v>24.2909</v>
      </c>
      <c r="EZ681">
        <v>1</v>
      </c>
      <c r="FA681">
        <v>0.196006</v>
      </c>
      <c r="FB681">
        <v>4.83054</v>
      </c>
      <c r="FC681">
        <v>20.1314</v>
      </c>
      <c r="FD681">
        <v>5.21699</v>
      </c>
      <c r="FE681">
        <v>11.998</v>
      </c>
      <c r="FF681">
        <v>4.96375</v>
      </c>
      <c r="FG681">
        <v>3.2957</v>
      </c>
      <c r="FH681">
        <v>9999</v>
      </c>
      <c r="FI681">
        <v>9999</v>
      </c>
      <c r="FJ681">
        <v>9999</v>
      </c>
      <c r="FK681">
        <v>149.7</v>
      </c>
      <c r="FL681">
        <v>4.97093</v>
      </c>
      <c r="FM681">
        <v>1.86773</v>
      </c>
      <c r="FN681">
        <v>1.85924</v>
      </c>
      <c r="FO681">
        <v>1.8653</v>
      </c>
      <c r="FP681">
        <v>1.86311</v>
      </c>
      <c r="FQ681">
        <v>1.86449</v>
      </c>
      <c r="FR681">
        <v>1.86002</v>
      </c>
      <c r="FS681">
        <v>1.86417</v>
      </c>
      <c r="FT681">
        <v>0</v>
      </c>
      <c r="FU681">
        <v>0</v>
      </c>
      <c r="FV681">
        <v>0</v>
      </c>
      <c r="FW681">
        <v>0</v>
      </c>
      <c r="FX681" t="s">
        <v>364</v>
      </c>
      <c r="FY681" t="s">
        <v>365</v>
      </c>
      <c r="FZ681" t="s">
        <v>366</v>
      </c>
      <c r="GA681" t="s">
        <v>366</v>
      </c>
      <c r="GB681" t="s">
        <v>366</v>
      </c>
      <c r="GC681" t="s">
        <v>366</v>
      </c>
      <c r="GD681">
        <v>0</v>
      </c>
      <c r="GE681">
        <v>100</v>
      </c>
      <c r="GF681">
        <v>100</v>
      </c>
      <c r="GG681">
        <v>-8.231</v>
      </c>
      <c r="GH681">
        <v>-0.09030000000000001</v>
      </c>
      <c r="GI681">
        <v>-2.868309889394353</v>
      </c>
      <c r="GJ681">
        <v>-0.006773961979547998</v>
      </c>
      <c r="GK681">
        <v>-8.296070481250098E-08</v>
      </c>
      <c r="GL681">
        <v>3.322967193956903E-10</v>
      </c>
      <c r="GM681">
        <v>-0.07871069313407227</v>
      </c>
      <c r="GN681">
        <v>-0.00208336341840114</v>
      </c>
      <c r="GO681">
        <v>8.801746095907445E-05</v>
      </c>
      <c r="GP681">
        <v>-2.677693255255651E-07</v>
      </c>
      <c r="GQ681">
        <v>3</v>
      </c>
      <c r="GR681">
        <v>2052</v>
      </c>
      <c r="GS681">
        <v>2</v>
      </c>
      <c r="GT681">
        <v>18</v>
      </c>
      <c r="GU681">
        <v>100.7</v>
      </c>
      <c r="GV681">
        <v>100.6</v>
      </c>
      <c r="GW681">
        <v>1.98853</v>
      </c>
      <c r="GX681">
        <v>2.39502</v>
      </c>
      <c r="GY681">
        <v>1.44897</v>
      </c>
      <c r="GZ681">
        <v>2.31812</v>
      </c>
      <c r="HA681">
        <v>1.55151</v>
      </c>
      <c r="HB681">
        <v>2.27295</v>
      </c>
      <c r="HC681">
        <v>35.9178</v>
      </c>
      <c r="HD681">
        <v>13.9657</v>
      </c>
      <c r="HE681">
        <v>18</v>
      </c>
      <c r="HF681">
        <v>613.79</v>
      </c>
      <c r="HG681">
        <v>405.012</v>
      </c>
      <c r="HH681">
        <v>18.8947</v>
      </c>
      <c r="HI681">
        <v>29.3346</v>
      </c>
      <c r="HJ681">
        <v>30.0013</v>
      </c>
      <c r="HK681">
        <v>29.2579</v>
      </c>
      <c r="HL681">
        <v>29.2034</v>
      </c>
      <c r="HM681">
        <v>39.859</v>
      </c>
      <c r="HN681">
        <v>64.4139</v>
      </c>
      <c r="HO681">
        <v>0</v>
      </c>
      <c r="HP681">
        <v>18.8399</v>
      </c>
      <c r="HQ681">
        <v>862.764</v>
      </c>
      <c r="HR681">
        <v>10.6606</v>
      </c>
      <c r="HS681">
        <v>99.39060000000001</v>
      </c>
      <c r="HT681">
        <v>100.649</v>
      </c>
    </row>
    <row r="682" spans="1:228">
      <c r="A682">
        <v>666</v>
      </c>
      <c r="B682">
        <v>1728496999.6</v>
      </c>
      <c r="C682">
        <v>6062.099999904633</v>
      </c>
      <c r="D682" t="s">
        <v>1704</v>
      </c>
      <c r="E682" t="s">
        <v>1705</v>
      </c>
      <c r="F682">
        <v>5</v>
      </c>
      <c r="G682" t="s">
        <v>357</v>
      </c>
      <c r="H682" t="s">
        <v>1090</v>
      </c>
      <c r="I682" t="s">
        <v>359</v>
      </c>
      <c r="J682" t="s">
        <v>1569</v>
      </c>
      <c r="K682">
        <v>1728496992.1</v>
      </c>
      <c r="L682">
        <f>(M682)/1000</f>
        <v>0</v>
      </c>
      <c r="M682">
        <f>IF(BH682, AP682, AJ682)</f>
        <v>0</v>
      </c>
      <c r="N682">
        <f>IF(BH682, AK682, AI682)</f>
        <v>0</v>
      </c>
      <c r="O682">
        <f>BJ682 - IF(AW682&gt;1, N682*BD682*100.0/(AY682), 0)</f>
        <v>0</v>
      </c>
      <c r="P682">
        <f>((V682-L682/2)*O682-N682)/(V682+L682/2)</f>
        <v>0</v>
      </c>
      <c r="Q682">
        <f>P682*(BQ682+BR682)/1000.0</f>
        <v>0</v>
      </c>
      <c r="R682">
        <f>(BJ682 - IF(AW682&gt;1, N682*BD682*100.0/(AY682), 0))*(BQ682+BR682)/1000.0</f>
        <v>0</v>
      </c>
      <c r="S682">
        <f>2.0/((1/U682-1/T682)+SIGN(U682)*SQRT((1/U682-1/T682)*(1/U682-1/T682) + 4*BE682/((BE682+1)*(BE682+1))*(2*1/U682*1/T682-1/T682*1/T682)))</f>
        <v>0</v>
      </c>
      <c r="T682">
        <f>IF(LEFT(BF682,1)&lt;&gt;"0",IF(LEFT(BF682,1)="1",3.0,BG682),$D$5+$E$5*(BX682*BQ682/($K$5*1000))+$F$5*(BX682*BQ682/($K$5*1000))*MAX(MIN(BD682,$J$5),$I$5)*MAX(MIN(BD682,$J$5),$I$5)+$G$5*MAX(MIN(BD682,$J$5),$I$5)*(BX682*BQ682/($K$5*1000))+$H$5*(BX682*BQ682/($K$5*1000))*(BX682*BQ682/($K$5*1000)))</f>
        <v>0</v>
      </c>
      <c r="U682">
        <f>L682*(1000-(1000*0.61365*exp(17.502*Y682/(240.97+Y682))/(BQ682+BR682)+BL682)/2)/(1000*0.61365*exp(17.502*Y682/(240.97+Y682))/(BQ682+BR682)-BL682)</f>
        <v>0</v>
      </c>
      <c r="V682">
        <f>1/((BE682+1)/(S682/1.6)+1/(T682/1.37)) + BE682/((BE682+1)/(S682/1.6) + BE682/(T682/1.37))</f>
        <v>0</v>
      </c>
      <c r="W682">
        <f>(AZ682*BC682)</f>
        <v>0</v>
      </c>
      <c r="X682">
        <f>(BS682+(W682+2*0.95*5.67E-8*(((BS682+$B$7)+273)^4-(BS682+273)^4)-44100*L682)/(1.84*29.3*T682+8*0.95*5.67E-8*(BS682+273)^3))</f>
        <v>0</v>
      </c>
      <c r="Y682">
        <f>($C$7*BT682+$D$7*BU682+$E$7*X682)</f>
        <v>0</v>
      </c>
      <c r="Z682">
        <f>0.61365*exp(17.502*Y682/(240.97+Y682))</f>
        <v>0</v>
      </c>
      <c r="AA682">
        <f>(AB682/AC682*100)</f>
        <v>0</v>
      </c>
      <c r="AB682">
        <f>BL682*(BQ682+BR682)/1000</f>
        <v>0</v>
      </c>
      <c r="AC682">
        <f>0.61365*exp(17.502*BS682/(240.97+BS682))</f>
        <v>0</v>
      </c>
      <c r="AD682">
        <f>(Z682-BL682*(BQ682+BR682)/1000)</f>
        <v>0</v>
      </c>
      <c r="AE682">
        <f>(-L682*44100)</f>
        <v>0</v>
      </c>
      <c r="AF682">
        <f>2*29.3*T682*0.92*(BS682-Y682)</f>
        <v>0</v>
      </c>
      <c r="AG682">
        <f>2*0.95*5.67E-8*(((BS682+$B$7)+273)^4-(Y682+273)^4)</f>
        <v>0</v>
      </c>
      <c r="AH682">
        <f>W682+AG682+AE682+AF682</f>
        <v>0</v>
      </c>
      <c r="AI682">
        <f>BP682*AW682*(BK682-BJ682*(1000-AW682*BM682)/(1000-AW682*BL682))/(100*BD682)</f>
        <v>0</v>
      </c>
      <c r="AJ682">
        <f>1000*BP682*AW682*(BL682-BM682)/(100*BD682*(1000-AW682*BL682))</f>
        <v>0</v>
      </c>
      <c r="AK682">
        <f>(AL682 - AM682 - BQ682*1E3/(8.314*(BS682+273.15)) * AO682/BP682 * AN682) * BP682/(100*BD682) * (1000 - BM682)/1000</f>
        <v>0</v>
      </c>
      <c r="AL682">
        <v>863.7389492585178</v>
      </c>
      <c r="AM682">
        <v>826.484024242424</v>
      </c>
      <c r="AN682">
        <v>2.543775372364808</v>
      </c>
      <c r="AO682">
        <v>66.77297276244596</v>
      </c>
      <c r="AP682">
        <f>(AR682 - AQ682 + BQ682*1E3/(8.314*(BS682+273.15)) * AT682/BP682 * AS682) * BP682/(100*BD682) * 1000/(1000 - AR682)</f>
        <v>0</v>
      </c>
      <c r="AQ682">
        <v>10.65593692154819</v>
      </c>
      <c r="AR682">
        <v>16.51318484848485</v>
      </c>
      <c r="AS682">
        <v>-8.829927884697973E-05</v>
      </c>
      <c r="AT682">
        <v>79.96077634559281</v>
      </c>
      <c r="AU682">
        <v>0</v>
      </c>
      <c r="AV682">
        <v>0</v>
      </c>
      <c r="AW682">
        <f>IF(AU682*$H$13&gt;=AY682,1.0,(AY682/(AY682-AU682*$H$13)))</f>
        <v>0</v>
      </c>
      <c r="AX682">
        <f>(AW682-1)*100</f>
        <v>0</v>
      </c>
      <c r="AY682">
        <f>MAX(0,($B$13+$C$13*BX682)/(1+$D$13*BX682)*BQ682/(BS682+273)*$E$13)</f>
        <v>0</v>
      </c>
      <c r="AZ682">
        <f>$B$11*BY682+$C$11*BZ682+$F$11*CK682*(1-CN682)</f>
        <v>0</v>
      </c>
      <c r="BA682">
        <f>AZ682*BB682</f>
        <v>0</v>
      </c>
      <c r="BB682">
        <f>($B$11*$D$9+$C$11*$D$9+$F$11*((CX682+CP682)/MAX(CX682+CP682+CY682, 0.1)*$I$9+CY682/MAX(CX682+CP682+CY682, 0.1)*$J$9))/($B$11+$C$11+$F$11)</f>
        <v>0</v>
      </c>
      <c r="BC682">
        <f>($B$11*$K$9+$C$11*$K$9+$F$11*((CX682+CP682)/MAX(CX682+CP682+CY682, 0.1)*$P$9+CY682/MAX(CX682+CP682+CY682, 0.1)*$Q$9))/($B$11+$C$11+$F$11)</f>
        <v>0</v>
      </c>
      <c r="BD682">
        <v>6</v>
      </c>
      <c r="BE682">
        <v>0.5</v>
      </c>
      <c r="BF682" t="s">
        <v>361</v>
      </c>
      <c r="BG682">
        <v>2</v>
      </c>
      <c r="BH682" t="b">
        <v>1</v>
      </c>
      <c r="BI682">
        <v>1728496992.1</v>
      </c>
      <c r="BJ682">
        <v>795.2958148148149</v>
      </c>
      <c r="BK682">
        <v>841.648111111111</v>
      </c>
      <c r="BL682">
        <v>16.53035925925926</v>
      </c>
      <c r="BM682">
        <v>10.65122962962963</v>
      </c>
      <c r="BN682">
        <v>803.4880000000002</v>
      </c>
      <c r="BO682">
        <v>16.62061851851852</v>
      </c>
      <c r="BP682">
        <v>599.9961481481482</v>
      </c>
      <c r="BQ682">
        <v>97.54065925925926</v>
      </c>
      <c r="BR682">
        <v>0.1001447703703704</v>
      </c>
      <c r="BS682">
        <v>25.24914444444444</v>
      </c>
      <c r="BT682">
        <v>25.05678148148148</v>
      </c>
      <c r="BU682">
        <v>999.9000000000001</v>
      </c>
      <c r="BV682">
        <v>0</v>
      </c>
      <c r="BW682">
        <v>0</v>
      </c>
      <c r="BX682">
        <v>9966.714444444446</v>
      </c>
      <c r="BY682">
        <v>0</v>
      </c>
      <c r="BZ682">
        <v>1249.562222222222</v>
      </c>
      <c r="CA682">
        <v>-46.3523074074074</v>
      </c>
      <c r="CB682">
        <v>808.6631851851852</v>
      </c>
      <c r="CC682">
        <v>850.7092592592593</v>
      </c>
      <c r="CD682">
        <v>5.879131111111112</v>
      </c>
      <c r="CE682">
        <v>841.648111111111</v>
      </c>
      <c r="CF682">
        <v>10.65122962962963</v>
      </c>
      <c r="CG682">
        <v>1.612383333333333</v>
      </c>
      <c r="CH682">
        <v>1.038928518518519</v>
      </c>
      <c r="CI682">
        <v>14.07765925925926</v>
      </c>
      <c r="CJ682">
        <v>7.474053703703704</v>
      </c>
      <c r="CK682">
        <v>1600.001111111111</v>
      </c>
      <c r="CL682">
        <v>0.6919932592592593</v>
      </c>
      <c r="CM682">
        <v>0.3080067407407407</v>
      </c>
      <c r="CN682">
        <v>0</v>
      </c>
      <c r="CO682">
        <v>2.184833333333333</v>
      </c>
      <c r="CP682">
        <v>0</v>
      </c>
      <c r="CQ682">
        <v>14454.38148148148</v>
      </c>
      <c r="CR682">
        <v>13790.15925925926</v>
      </c>
      <c r="CS682">
        <v>38.41174074074074</v>
      </c>
      <c r="CT682">
        <v>39.77525925925925</v>
      </c>
      <c r="CU682">
        <v>39</v>
      </c>
      <c r="CV682">
        <v>38.13877777777778</v>
      </c>
      <c r="CW682">
        <v>37.73133333333333</v>
      </c>
      <c r="CX682">
        <v>1107.19037037037</v>
      </c>
      <c r="CY682">
        <v>492.8107407407407</v>
      </c>
      <c r="CZ682">
        <v>0</v>
      </c>
      <c r="DA682">
        <v>1728497056.6</v>
      </c>
      <c r="DB682">
        <v>0</v>
      </c>
      <c r="DC682">
        <v>1728490956.5</v>
      </c>
      <c r="DD682" t="s">
        <v>362</v>
      </c>
      <c r="DE682">
        <v>1728490952.5</v>
      </c>
      <c r="DF682">
        <v>1728490956.5</v>
      </c>
      <c r="DG682">
        <v>1</v>
      </c>
      <c r="DH682">
        <v>-0.065</v>
      </c>
      <c r="DI682">
        <v>-0.008</v>
      </c>
      <c r="DJ682">
        <v>-3.246</v>
      </c>
      <c r="DK682">
        <v>-0.091</v>
      </c>
      <c r="DL682">
        <v>52</v>
      </c>
      <c r="DM682">
        <v>15</v>
      </c>
      <c r="DN682">
        <v>0.25</v>
      </c>
      <c r="DO682">
        <v>0.13</v>
      </c>
      <c r="DP682">
        <v>-46.31629512195121</v>
      </c>
      <c r="DQ682">
        <v>-0.7718132404181012</v>
      </c>
      <c r="DR682">
        <v>0.08802640942746918</v>
      </c>
      <c r="DS682">
        <v>0</v>
      </c>
      <c r="DT682">
        <v>5.891049512195122</v>
      </c>
      <c r="DU682">
        <v>-0.2049662717770064</v>
      </c>
      <c r="DV682">
        <v>0.02023232223885042</v>
      </c>
      <c r="DW682">
        <v>0</v>
      </c>
      <c r="DX682">
        <v>0</v>
      </c>
      <c r="DY682">
        <v>2</v>
      </c>
      <c r="DZ682" t="s">
        <v>386</v>
      </c>
      <c r="EA682">
        <v>3.22791</v>
      </c>
      <c r="EB682">
        <v>2.70433</v>
      </c>
      <c r="EC682">
        <v>0.162678</v>
      </c>
      <c r="ED682">
        <v>0.167972</v>
      </c>
      <c r="EE682">
        <v>0.08524809999999999</v>
      </c>
      <c r="EF682">
        <v>0.0616438</v>
      </c>
      <c r="EG682">
        <v>27367.6</v>
      </c>
      <c r="EH682">
        <v>26455.8</v>
      </c>
      <c r="EI682">
        <v>31319</v>
      </c>
      <c r="EJ682">
        <v>30163.3</v>
      </c>
      <c r="EK682">
        <v>38375.6</v>
      </c>
      <c r="EL682">
        <v>37435.4</v>
      </c>
      <c r="EM682">
        <v>43891.5</v>
      </c>
      <c r="EN682">
        <v>42121.7</v>
      </c>
      <c r="EO682">
        <v>2.11175</v>
      </c>
      <c r="EP682">
        <v>1.78305</v>
      </c>
      <c r="EQ682">
        <v>-0.00312924</v>
      </c>
      <c r="ER682">
        <v>0</v>
      </c>
      <c r="ES682">
        <v>25.112</v>
      </c>
      <c r="ET682">
        <v>999.9</v>
      </c>
      <c r="EU682">
        <v>68.8</v>
      </c>
      <c r="EV682">
        <v>28.8</v>
      </c>
      <c r="EW682">
        <v>28.0403</v>
      </c>
      <c r="EX682">
        <v>61.74</v>
      </c>
      <c r="EY682">
        <v>24.351</v>
      </c>
      <c r="EZ682">
        <v>1</v>
      </c>
      <c r="FA682">
        <v>0.19721</v>
      </c>
      <c r="FB682">
        <v>4.86313</v>
      </c>
      <c r="FC682">
        <v>20.1302</v>
      </c>
      <c r="FD682">
        <v>5.21624</v>
      </c>
      <c r="FE682">
        <v>11.998</v>
      </c>
      <c r="FF682">
        <v>4.9635</v>
      </c>
      <c r="FG682">
        <v>3.2957</v>
      </c>
      <c r="FH682">
        <v>9999</v>
      </c>
      <c r="FI682">
        <v>9999</v>
      </c>
      <c r="FJ682">
        <v>9999</v>
      </c>
      <c r="FK682">
        <v>149.7</v>
      </c>
      <c r="FL682">
        <v>4.97093</v>
      </c>
      <c r="FM682">
        <v>1.86777</v>
      </c>
      <c r="FN682">
        <v>1.85922</v>
      </c>
      <c r="FO682">
        <v>1.86527</v>
      </c>
      <c r="FP682">
        <v>1.8631</v>
      </c>
      <c r="FQ682">
        <v>1.86448</v>
      </c>
      <c r="FR682">
        <v>1.86003</v>
      </c>
      <c r="FS682">
        <v>1.86417</v>
      </c>
      <c r="FT682">
        <v>0</v>
      </c>
      <c r="FU682">
        <v>0</v>
      </c>
      <c r="FV682">
        <v>0</v>
      </c>
      <c r="FW682">
        <v>0</v>
      </c>
      <c r="FX682" t="s">
        <v>364</v>
      </c>
      <c r="FY682" t="s">
        <v>365</v>
      </c>
      <c r="FZ682" t="s">
        <v>366</v>
      </c>
      <c r="GA682" t="s">
        <v>366</v>
      </c>
      <c r="GB682" t="s">
        <v>366</v>
      </c>
      <c r="GC682" t="s">
        <v>366</v>
      </c>
      <c r="GD682">
        <v>0</v>
      </c>
      <c r="GE682">
        <v>100</v>
      </c>
      <c r="GF682">
        <v>100</v>
      </c>
      <c r="GG682">
        <v>-8.311</v>
      </c>
      <c r="GH682">
        <v>-0.09030000000000001</v>
      </c>
      <c r="GI682">
        <v>-2.868309889394353</v>
      </c>
      <c r="GJ682">
        <v>-0.006773961979547998</v>
      </c>
      <c r="GK682">
        <v>-8.296070481250098E-08</v>
      </c>
      <c r="GL682">
        <v>3.322967193956903E-10</v>
      </c>
      <c r="GM682">
        <v>-0.07871069313407227</v>
      </c>
      <c r="GN682">
        <v>-0.00208336341840114</v>
      </c>
      <c r="GO682">
        <v>8.801746095907445E-05</v>
      </c>
      <c r="GP682">
        <v>-2.677693255255651E-07</v>
      </c>
      <c r="GQ682">
        <v>3</v>
      </c>
      <c r="GR682">
        <v>2052</v>
      </c>
      <c r="GS682">
        <v>2</v>
      </c>
      <c r="GT682">
        <v>18</v>
      </c>
      <c r="GU682">
        <v>100.8</v>
      </c>
      <c r="GV682">
        <v>100.7</v>
      </c>
      <c r="GW682">
        <v>2.01172</v>
      </c>
      <c r="GX682">
        <v>2.40112</v>
      </c>
      <c r="GY682">
        <v>1.44897</v>
      </c>
      <c r="GZ682">
        <v>2.31934</v>
      </c>
      <c r="HA682">
        <v>1.55151</v>
      </c>
      <c r="HB682">
        <v>2.30347</v>
      </c>
      <c r="HC682">
        <v>35.9412</v>
      </c>
      <c r="HD682">
        <v>13.9744</v>
      </c>
      <c r="HE682">
        <v>18</v>
      </c>
      <c r="HF682">
        <v>614.026</v>
      </c>
      <c r="HG682">
        <v>404.997</v>
      </c>
      <c r="HH682">
        <v>18.8381</v>
      </c>
      <c r="HI682">
        <v>29.3472</v>
      </c>
      <c r="HJ682">
        <v>30.0013</v>
      </c>
      <c r="HK682">
        <v>29.2704</v>
      </c>
      <c r="HL682">
        <v>29.2158</v>
      </c>
      <c r="HM682">
        <v>40.3503</v>
      </c>
      <c r="HN682">
        <v>64.4139</v>
      </c>
      <c r="HO682">
        <v>0</v>
      </c>
      <c r="HP682">
        <v>18.7835</v>
      </c>
      <c r="HQ682">
        <v>877.7910000000001</v>
      </c>
      <c r="HR682">
        <v>10.6786</v>
      </c>
      <c r="HS682">
        <v>99.38809999999999</v>
      </c>
      <c r="HT682">
        <v>100.648</v>
      </c>
    </row>
    <row r="683" spans="1:228">
      <c r="A683">
        <v>667</v>
      </c>
      <c r="B683">
        <v>1728497004.6</v>
      </c>
      <c r="C683">
        <v>6067.099999904633</v>
      </c>
      <c r="D683" t="s">
        <v>1706</v>
      </c>
      <c r="E683" t="s">
        <v>1707</v>
      </c>
      <c r="F683">
        <v>5</v>
      </c>
      <c r="G683" t="s">
        <v>357</v>
      </c>
      <c r="H683" t="s">
        <v>1090</v>
      </c>
      <c r="I683" t="s">
        <v>359</v>
      </c>
      <c r="J683" t="s">
        <v>1569</v>
      </c>
      <c r="K683">
        <v>1728496996.814285</v>
      </c>
      <c r="L683">
        <f>(M683)/1000</f>
        <v>0</v>
      </c>
      <c r="M683">
        <f>IF(BH683, AP683, AJ683)</f>
        <v>0</v>
      </c>
      <c r="N683">
        <f>IF(BH683, AK683, AI683)</f>
        <v>0</v>
      </c>
      <c r="O683">
        <f>BJ683 - IF(AW683&gt;1, N683*BD683*100.0/(AY683), 0)</f>
        <v>0</v>
      </c>
      <c r="P683">
        <f>((V683-L683/2)*O683-N683)/(V683+L683/2)</f>
        <v>0</v>
      </c>
      <c r="Q683">
        <f>P683*(BQ683+BR683)/1000.0</f>
        <v>0</v>
      </c>
      <c r="R683">
        <f>(BJ683 - IF(AW683&gt;1, N683*BD683*100.0/(AY683), 0))*(BQ683+BR683)/1000.0</f>
        <v>0</v>
      </c>
      <c r="S683">
        <f>2.0/((1/U683-1/T683)+SIGN(U683)*SQRT((1/U683-1/T683)*(1/U683-1/T683) + 4*BE683/((BE683+1)*(BE683+1))*(2*1/U683*1/T683-1/T683*1/T683)))</f>
        <v>0</v>
      </c>
      <c r="T683">
        <f>IF(LEFT(BF683,1)&lt;&gt;"0",IF(LEFT(BF683,1)="1",3.0,BG683),$D$5+$E$5*(BX683*BQ683/($K$5*1000))+$F$5*(BX683*BQ683/($K$5*1000))*MAX(MIN(BD683,$J$5),$I$5)*MAX(MIN(BD683,$J$5),$I$5)+$G$5*MAX(MIN(BD683,$J$5),$I$5)*(BX683*BQ683/($K$5*1000))+$H$5*(BX683*BQ683/($K$5*1000))*(BX683*BQ683/($K$5*1000)))</f>
        <v>0</v>
      </c>
      <c r="U683">
        <f>L683*(1000-(1000*0.61365*exp(17.502*Y683/(240.97+Y683))/(BQ683+BR683)+BL683)/2)/(1000*0.61365*exp(17.502*Y683/(240.97+Y683))/(BQ683+BR683)-BL683)</f>
        <v>0</v>
      </c>
      <c r="V683">
        <f>1/((BE683+1)/(S683/1.6)+1/(T683/1.37)) + BE683/((BE683+1)/(S683/1.6) + BE683/(T683/1.37))</f>
        <v>0</v>
      </c>
      <c r="W683">
        <f>(AZ683*BC683)</f>
        <v>0</v>
      </c>
      <c r="X683">
        <f>(BS683+(W683+2*0.95*5.67E-8*(((BS683+$B$7)+273)^4-(BS683+273)^4)-44100*L683)/(1.84*29.3*T683+8*0.95*5.67E-8*(BS683+273)^3))</f>
        <v>0</v>
      </c>
      <c r="Y683">
        <f>($C$7*BT683+$D$7*BU683+$E$7*X683)</f>
        <v>0</v>
      </c>
      <c r="Z683">
        <f>0.61365*exp(17.502*Y683/(240.97+Y683))</f>
        <v>0</v>
      </c>
      <c r="AA683">
        <f>(AB683/AC683*100)</f>
        <v>0</v>
      </c>
      <c r="AB683">
        <f>BL683*(BQ683+BR683)/1000</f>
        <v>0</v>
      </c>
      <c r="AC683">
        <f>0.61365*exp(17.502*BS683/(240.97+BS683))</f>
        <v>0</v>
      </c>
      <c r="AD683">
        <f>(Z683-BL683*(BQ683+BR683)/1000)</f>
        <v>0</v>
      </c>
      <c r="AE683">
        <f>(-L683*44100)</f>
        <v>0</v>
      </c>
      <c r="AF683">
        <f>2*29.3*T683*0.92*(BS683-Y683)</f>
        <v>0</v>
      </c>
      <c r="AG683">
        <f>2*0.95*5.67E-8*(((BS683+$B$7)+273)^4-(Y683+273)^4)</f>
        <v>0</v>
      </c>
      <c r="AH683">
        <f>W683+AG683+AE683+AF683</f>
        <v>0</v>
      </c>
      <c r="AI683">
        <f>BP683*AW683*(BK683-BJ683*(1000-AW683*BM683)/(1000-AW683*BL683))/(100*BD683)</f>
        <v>0</v>
      </c>
      <c r="AJ683">
        <f>1000*BP683*AW683*(BL683-BM683)/(100*BD683*(1000-AW683*BL683))</f>
        <v>0</v>
      </c>
      <c r="AK683">
        <f>(AL683 - AM683 - BQ683*1E3/(8.314*(BS683+273.15)) * AO683/BP683 * AN683) * BP683/(100*BD683) * (1000 - BM683)/1000</f>
        <v>0</v>
      </c>
      <c r="AL683">
        <v>876.3739738387459</v>
      </c>
      <c r="AM683">
        <v>839.294939393939</v>
      </c>
      <c r="AN683">
        <v>2.557904002876255</v>
      </c>
      <c r="AO683">
        <v>66.77297276244596</v>
      </c>
      <c r="AP683">
        <f>(AR683 - AQ683 + BQ683*1E3/(8.314*(BS683+273.15)) * AT683/BP683 * AS683) * BP683/(100*BD683) * 1000/(1000 - AR683)</f>
        <v>0</v>
      </c>
      <c r="AQ683">
        <v>10.66322068891835</v>
      </c>
      <c r="AR683">
        <v>16.50325454545455</v>
      </c>
      <c r="AS683">
        <v>-3.811434160888023E-05</v>
      </c>
      <c r="AT683">
        <v>79.96077634559281</v>
      </c>
      <c r="AU683">
        <v>0</v>
      </c>
      <c r="AV683">
        <v>0</v>
      </c>
      <c r="AW683">
        <f>IF(AU683*$H$13&gt;=AY683,1.0,(AY683/(AY683-AU683*$H$13)))</f>
        <v>0</v>
      </c>
      <c r="AX683">
        <f>(AW683-1)*100</f>
        <v>0</v>
      </c>
      <c r="AY683">
        <f>MAX(0,($B$13+$C$13*BX683)/(1+$D$13*BX683)*BQ683/(BS683+273)*$E$13)</f>
        <v>0</v>
      </c>
      <c r="AZ683">
        <f>$B$11*BY683+$C$11*BZ683+$F$11*CK683*(1-CN683)</f>
        <v>0</v>
      </c>
      <c r="BA683">
        <f>AZ683*BB683</f>
        <v>0</v>
      </c>
      <c r="BB683">
        <f>($B$11*$D$9+$C$11*$D$9+$F$11*((CX683+CP683)/MAX(CX683+CP683+CY683, 0.1)*$I$9+CY683/MAX(CX683+CP683+CY683, 0.1)*$J$9))/($B$11+$C$11+$F$11)</f>
        <v>0</v>
      </c>
      <c r="BC683">
        <f>($B$11*$K$9+$C$11*$K$9+$F$11*((CX683+CP683)/MAX(CX683+CP683+CY683, 0.1)*$P$9+CY683/MAX(CX683+CP683+CY683, 0.1)*$Q$9))/($B$11+$C$11+$F$11)</f>
        <v>0</v>
      </c>
      <c r="BD683">
        <v>6</v>
      </c>
      <c r="BE683">
        <v>0.5</v>
      </c>
      <c r="BF683" t="s">
        <v>361</v>
      </c>
      <c r="BG683">
        <v>2</v>
      </c>
      <c r="BH683" t="b">
        <v>1</v>
      </c>
      <c r="BI683">
        <v>1728496996.814285</v>
      </c>
      <c r="BJ683">
        <v>807.1142857142858</v>
      </c>
      <c r="BK683">
        <v>853.5000357142857</v>
      </c>
      <c r="BL683">
        <v>16.51933571428571</v>
      </c>
      <c r="BM683">
        <v>10.656875</v>
      </c>
      <c r="BN683">
        <v>815.3809285714285</v>
      </c>
      <c r="BO683">
        <v>16.60959285714286</v>
      </c>
      <c r="BP683">
        <v>599.9918571428572</v>
      </c>
      <c r="BQ683">
        <v>97.54148214285713</v>
      </c>
      <c r="BR683">
        <v>0.1000506357142857</v>
      </c>
      <c r="BS683">
        <v>25.23960357142857</v>
      </c>
      <c r="BT683">
        <v>25.05813214285714</v>
      </c>
      <c r="BU683">
        <v>999.9000000000002</v>
      </c>
      <c r="BV683">
        <v>0</v>
      </c>
      <c r="BW683">
        <v>0</v>
      </c>
      <c r="BX683">
        <v>9976.605714285715</v>
      </c>
      <c r="BY683">
        <v>0</v>
      </c>
      <c r="BZ683">
        <v>1250.381071428571</v>
      </c>
      <c r="CA683">
        <v>-46.38562500000001</v>
      </c>
      <c r="CB683">
        <v>820.6711071428573</v>
      </c>
      <c r="CC683">
        <v>862.6936428571428</v>
      </c>
      <c r="CD683">
        <v>5.862452500000001</v>
      </c>
      <c r="CE683">
        <v>853.5000357142857</v>
      </c>
      <c r="CF683">
        <v>10.656875</v>
      </c>
      <c r="CG683">
        <v>1.611321428571429</v>
      </c>
      <c r="CH683">
        <v>1.039488571428571</v>
      </c>
      <c r="CI683">
        <v>14.06749642857143</v>
      </c>
      <c r="CJ683">
        <v>7.481939642857141</v>
      </c>
      <c r="CK683">
        <v>1600.023928571428</v>
      </c>
      <c r="CL683">
        <v>0.6919946071428569</v>
      </c>
      <c r="CM683">
        <v>0.3080053928571428</v>
      </c>
      <c r="CN683">
        <v>0</v>
      </c>
      <c r="CO683">
        <v>2.165310714285714</v>
      </c>
      <c r="CP683">
        <v>0</v>
      </c>
      <c r="CQ683">
        <v>14499.95714285714</v>
      </c>
      <c r="CR683">
        <v>13790.36785714286</v>
      </c>
      <c r="CS683">
        <v>38.43035714285713</v>
      </c>
      <c r="CT683">
        <v>39.79428571428571</v>
      </c>
      <c r="CU683">
        <v>39.01992857142857</v>
      </c>
      <c r="CV683">
        <v>38.15821428571428</v>
      </c>
      <c r="CW683">
        <v>37.75</v>
      </c>
      <c r="CX683">
        <v>1107.208214285714</v>
      </c>
      <c r="CY683">
        <v>492.8157142857143</v>
      </c>
      <c r="CZ683">
        <v>0</v>
      </c>
      <c r="DA683">
        <v>1728497061.4</v>
      </c>
      <c r="DB683">
        <v>0</v>
      </c>
      <c r="DC683">
        <v>1728490956.5</v>
      </c>
      <c r="DD683" t="s">
        <v>362</v>
      </c>
      <c r="DE683">
        <v>1728490952.5</v>
      </c>
      <c r="DF683">
        <v>1728490956.5</v>
      </c>
      <c r="DG683">
        <v>1</v>
      </c>
      <c r="DH683">
        <v>-0.065</v>
      </c>
      <c r="DI683">
        <v>-0.008</v>
      </c>
      <c r="DJ683">
        <v>-3.246</v>
      </c>
      <c r="DK683">
        <v>-0.091</v>
      </c>
      <c r="DL683">
        <v>52</v>
      </c>
      <c r="DM683">
        <v>15</v>
      </c>
      <c r="DN683">
        <v>0.25</v>
      </c>
      <c r="DO683">
        <v>0.13</v>
      </c>
      <c r="DP683">
        <v>-46.36071463414634</v>
      </c>
      <c r="DQ683">
        <v>-0.5815045296167263</v>
      </c>
      <c r="DR683">
        <v>0.08016537042333167</v>
      </c>
      <c r="DS683">
        <v>0</v>
      </c>
      <c r="DT683">
        <v>5.873731707317073</v>
      </c>
      <c r="DU683">
        <v>-0.2132487804878055</v>
      </c>
      <c r="DV683">
        <v>0.02104394622438536</v>
      </c>
      <c r="DW683">
        <v>0</v>
      </c>
      <c r="DX683">
        <v>0</v>
      </c>
      <c r="DY683">
        <v>2</v>
      </c>
      <c r="DZ683" t="s">
        <v>386</v>
      </c>
      <c r="EA683">
        <v>3.22778</v>
      </c>
      <c r="EB683">
        <v>2.70419</v>
      </c>
      <c r="EC683">
        <v>0.16433</v>
      </c>
      <c r="ED683">
        <v>0.169562</v>
      </c>
      <c r="EE683">
        <v>0.0852079</v>
      </c>
      <c r="EF683">
        <v>0.0616726</v>
      </c>
      <c r="EG683">
        <v>27312.8</v>
      </c>
      <c r="EH683">
        <v>26404.2</v>
      </c>
      <c r="EI683">
        <v>31318.3</v>
      </c>
      <c r="EJ683">
        <v>30162.2</v>
      </c>
      <c r="EK683">
        <v>38376.2</v>
      </c>
      <c r="EL683">
        <v>37433.2</v>
      </c>
      <c r="EM683">
        <v>43890.2</v>
      </c>
      <c r="EN683">
        <v>42120.5</v>
      </c>
      <c r="EO683">
        <v>2.1112</v>
      </c>
      <c r="EP683">
        <v>1.78275</v>
      </c>
      <c r="EQ683">
        <v>-0.00356883</v>
      </c>
      <c r="ER683">
        <v>0</v>
      </c>
      <c r="ES683">
        <v>25.1226</v>
      </c>
      <c r="ET683">
        <v>999.9</v>
      </c>
      <c r="EU683">
        <v>68.7</v>
      </c>
      <c r="EV683">
        <v>28.9</v>
      </c>
      <c r="EW683">
        <v>28.1642</v>
      </c>
      <c r="EX683">
        <v>61.51</v>
      </c>
      <c r="EY683">
        <v>24.4671</v>
      </c>
      <c r="EZ683">
        <v>1</v>
      </c>
      <c r="FA683">
        <v>0.198471</v>
      </c>
      <c r="FB683">
        <v>4.93172</v>
      </c>
      <c r="FC683">
        <v>20.1284</v>
      </c>
      <c r="FD683">
        <v>5.21639</v>
      </c>
      <c r="FE683">
        <v>11.998</v>
      </c>
      <c r="FF683">
        <v>4.9637</v>
      </c>
      <c r="FG683">
        <v>3.2957</v>
      </c>
      <c r="FH683">
        <v>9999</v>
      </c>
      <c r="FI683">
        <v>9999</v>
      </c>
      <c r="FJ683">
        <v>9999</v>
      </c>
      <c r="FK683">
        <v>149.7</v>
      </c>
      <c r="FL683">
        <v>4.97093</v>
      </c>
      <c r="FM683">
        <v>1.86777</v>
      </c>
      <c r="FN683">
        <v>1.85925</v>
      </c>
      <c r="FO683">
        <v>1.86528</v>
      </c>
      <c r="FP683">
        <v>1.8631</v>
      </c>
      <c r="FQ683">
        <v>1.86451</v>
      </c>
      <c r="FR683">
        <v>1.86005</v>
      </c>
      <c r="FS683">
        <v>1.86417</v>
      </c>
      <c r="FT683">
        <v>0</v>
      </c>
      <c r="FU683">
        <v>0</v>
      </c>
      <c r="FV683">
        <v>0</v>
      </c>
      <c r="FW683">
        <v>0</v>
      </c>
      <c r="FX683" t="s">
        <v>364</v>
      </c>
      <c r="FY683" t="s">
        <v>365</v>
      </c>
      <c r="FZ683" t="s">
        <v>366</v>
      </c>
      <c r="GA683" t="s">
        <v>366</v>
      </c>
      <c r="GB683" t="s">
        <v>366</v>
      </c>
      <c r="GC683" t="s">
        <v>366</v>
      </c>
      <c r="GD683">
        <v>0</v>
      </c>
      <c r="GE683">
        <v>100</v>
      </c>
      <c r="GF683">
        <v>100</v>
      </c>
      <c r="GG683">
        <v>-8.390000000000001</v>
      </c>
      <c r="GH683">
        <v>-0.09030000000000001</v>
      </c>
      <c r="GI683">
        <v>-2.868309889394353</v>
      </c>
      <c r="GJ683">
        <v>-0.006773961979547998</v>
      </c>
      <c r="GK683">
        <v>-8.296070481250098E-08</v>
      </c>
      <c r="GL683">
        <v>3.322967193956903E-10</v>
      </c>
      <c r="GM683">
        <v>-0.07871069313407227</v>
      </c>
      <c r="GN683">
        <v>-0.00208336341840114</v>
      </c>
      <c r="GO683">
        <v>8.801746095907445E-05</v>
      </c>
      <c r="GP683">
        <v>-2.677693255255651E-07</v>
      </c>
      <c r="GQ683">
        <v>3</v>
      </c>
      <c r="GR683">
        <v>2052</v>
      </c>
      <c r="GS683">
        <v>2</v>
      </c>
      <c r="GT683">
        <v>18</v>
      </c>
      <c r="GU683">
        <v>100.9</v>
      </c>
      <c r="GV683">
        <v>100.8</v>
      </c>
      <c r="GW683">
        <v>2.03613</v>
      </c>
      <c r="GX683">
        <v>2.39502</v>
      </c>
      <c r="GY683">
        <v>1.44897</v>
      </c>
      <c r="GZ683">
        <v>2.31934</v>
      </c>
      <c r="HA683">
        <v>1.55151</v>
      </c>
      <c r="HB683">
        <v>2.33765</v>
      </c>
      <c r="HC683">
        <v>35.9412</v>
      </c>
      <c r="HD683">
        <v>13.9657</v>
      </c>
      <c r="HE683">
        <v>18</v>
      </c>
      <c r="HF683">
        <v>613.752</v>
      </c>
      <c r="HG683">
        <v>404.896</v>
      </c>
      <c r="HH683">
        <v>18.7829</v>
      </c>
      <c r="HI683">
        <v>29.3598</v>
      </c>
      <c r="HJ683">
        <v>30.0013</v>
      </c>
      <c r="HK683">
        <v>29.2829</v>
      </c>
      <c r="HL683">
        <v>29.2261</v>
      </c>
      <c r="HM683">
        <v>40.7992</v>
      </c>
      <c r="HN683">
        <v>64.4139</v>
      </c>
      <c r="HO683">
        <v>0</v>
      </c>
      <c r="HP683">
        <v>18.7212</v>
      </c>
      <c r="HQ683">
        <v>887.809</v>
      </c>
      <c r="HR683">
        <v>10.7023</v>
      </c>
      <c r="HS683">
        <v>99.3853</v>
      </c>
      <c r="HT683">
        <v>100.645</v>
      </c>
    </row>
    <row r="684" spans="1:228">
      <c r="A684">
        <v>668</v>
      </c>
      <c r="B684">
        <v>1728497009.1</v>
      </c>
      <c r="C684">
        <v>6071.599999904633</v>
      </c>
      <c r="D684" t="s">
        <v>1708</v>
      </c>
      <c r="E684" t="s">
        <v>1709</v>
      </c>
      <c r="F684">
        <v>5</v>
      </c>
      <c r="G684" t="s">
        <v>357</v>
      </c>
      <c r="H684" t="s">
        <v>1090</v>
      </c>
      <c r="I684" t="s">
        <v>359</v>
      </c>
      <c r="J684" t="s">
        <v>1569</v>
      </c>
      <c r="K684">
        <v>1728497001.260714</v>
      </c>
      <c r="L684">
        <f>(M684)/1000</f>
        <v>0</v>
      </c>
      <c r="M684">
        <f>IF(BH684, AP684, AJ684)</f>
        <v>0</v>
      </c>
      <c r="N684">
        <f>IF(BH684, AK684, AI684)</f>
        <v>0</v>
      </c>
      <c r="O684">
        <f>BJ684 - IF(AW684&gt;1, N684*BD684*100.0/(AY684), 0)</f>
        <v>0</v>
      </c>
      <c r="P684">
        <f>((V684-L684/2)*O684-N684)/(V684+L684/2)</f>
        <v>0</v>
      </c>
      <c r="Q684">
        <f>P684*(BQ684+BR684)/1000.0</f>
        <v>0</v>
      </c>
      <c r="R684">
        <f>(BJ684 - IF(AW684&gt;1, N684*BD684*100.0/(AY684), 0))*(BQ684+BR684)/1000.0</f>
        <v>0</v>
      </c>
      <c r="S684">
        <f>2.0/((1/U684-1/T684)+SIGN(U684)*SQRT((1/U684-1/T684)*(1/U684-1/T684) + 4*BE684/((BE684+1)*(BE684+1))*(2*1/U684*1/T684-1/T684*1/T684)))</f>
        <v>0</v>
      </c>
      <c r="T684">
        <f>IF(LEFT(BF684,1)&lt;&gt;"0",IF(LEFT(BF684,1)="1",3.0,BG684),$D$5+$E$5*(BX684*BQ684/($K$5*1000))+$F$5*(BX684*BQ684/($K$5*1000))*MAX(MIN(BD684,$J$5),$I$5)*MAX(MIN(BD684,$J$5),$I$5)+$G$5*MAX(MIN(BD684,$J$5),$I$5)*(BX684*BQ684/($K$5*1000))+$H$5*(BX684*BQ684/($K$5*1000))*(BX684*BQ684/($K$5*1000)))</f>
        <v>0</v>
      </c>
      <c r="U684">
        <f>L684*(1000-(1000*0.61365*exp(17.502*Y684/(240.97+Y684))/(BQ684+BR684)+BL684)/2)/(1000*0.61365*exp(17.502*Y684/(240.97+Y684))/(BQ684+BR684)-BL684)</f>
        <v>0</v>
      </c>
      <c r="V684">
        <f>1/((BE684+1)/(S684/1.6)+1/(T684/1.37)) + BE684/((BE684+1)/(S684/1.6) + BE684/(T684/1.37))</f>
        <v>0</v>
      </c>
      <c r="W684">
        <f>(AZ684*BC684)</f>
        <v>0</v>
      </c>
      <c r="X684">
        <f>(BS684+(W684+2*0.95*5.67E-8*(((BS684+$B$7)+273)^4-(BS684+273)^4)-44100*L684)/(1.84*29.3*T684+8*0.95*5.67E-8*(BS684+273)^3))</f>
        <v>0</v>
      </c>
      <c r="Y684">
        <f>($C$7*BT684+$D$7*BU684+$E$7*X684)</f>
        <v>0</v>
      </c>
      <c r="Z684">
        <f>0.61365*exp(17.502*Y684/(240.97+Y684))</f>
        <v>0</v>
      </c>
      <c r="AA684">
        <f>(AB684/AC684*100)</f>
        <v>0</v>
      </c>
      <c r="AB684">
        <f>BL684*(BQ684+BR684)/1000</f>
        <v>0</v>
      </c>
      <c r="AC684">
        <f>0.61365*exp(17.502*BS684/(240.97+BS684))</f>
        <v>0</v>
      </c>
      <c r="AD684">
        <f>(Z684-BL684*(BQ684+BR684)/1000)</f>
        <v>0</v>
      </c>
      <c r="AE684">
        <f>(-L684*44100)</f>
        <v>0</v>
      </c>
      <c r="AF684">
        <f>2*29.3*T684*0.92*(BS684-Y684)</f>
        <v>0</v>
      </c>
      <c r="AG684">
        <f>2*0.95*5.67E-8*(((BS684+$B$7)+273)^4-(Y684+273)^4)</f>
        <v>0</v>
      </c>
      <c r="AH684">
        <f>W684+AG684+AE684+AF684</f>
        <v>0</v>
      </c>
      <c r="AI684">
        <f>BP684*AW684*(BK684-BJ684*(1000-AW684*BM684)/(1000-AW684*BL684))/(100*BD684)</f>
        <v>0</v>
      </c>
      <c r="AJ684">
        <f>1000*BP684*AW684*(BL684-BM684)/(100*BD684*(1000-AW684*BL684))</f>
        <v>0</v>
      </c>
      <c r="AK684">
        <f>(AL684 - AM684 - BQ684*1E3/(8.314*(BS684+273.15)) * AO684/BP684 * AN684) * BP684/(100*BD684) * (1000 - BM684)/1000</f>
        <v>0</v>
      </c>
      <c r="AL684">
        <v>887.7870272710413</v>
      </c>
      <c r="AM684">
        <v>850.6725575757577</v>
      </c>
      <c r="AN684">
        <v>2.518919798879854</v>
      </c>
      <c r="AO684">
        <v>66.77297276244596</v>
      </c>
      <c r="AP684">
        <f>(AR684 - AQ684 + BQ684*1E3/(8.314*(BS684+273.15)) * AT684/BP684 * AS684) * BP684/(100*BD684) * 1000/(1000 - AR684)</f>
        <v>0</v>
      </c>
      <c r="AQ684">
        <v>10.66965422163954</v>
      </c>
      <c r="AR684">
        <v>16.4907109090909</v>
      </c>
      <c r="AS684">
        <v>-5.667409058951236E-05</v>
      </c>
      <c r="AT684">
        <v>79.96077634559281</v>
      </c>
      <c r="AU684">
        <v>0</v>
      </c>
      <c r="AV684">
        <v>0</v>
      </c>
      <c r="AW684">
        <f>IF(AU684*$H$13&gt;=AY684,1.0,(AY684/(AY684-AU684*$H$13)))</f>
        <v>0</v>
      </c>
      <c r="AX684">
        <f>(AW684-1)*100</f>
        <v>0</v>
      </c>
      <c r="AY684">
        <f>MAX(0,($B$13+$C$13*BX684)/(1+$D$13*BX684)*BQ684/(BS684+273)*$E$13)</f>
        <v>0</v>
      </c>
      <c r="AZ684">
        <f>$B$11*BY684+$C$11*BZ684+$F$11*CK684*(1-CN684)</f>
        <v>0</v>
      </c>
      <c r="BA684">
        <f>AZ684*BB684</f>
        <v>0</v>
      </c>
      <c r="BB684">
        <f>($B$11*$D$9+$C$11*$D$9+$F$11*((CX684+CP684)/MAX(CX684+CP684+CY684, 0.1)*$I$9+CY684/MAX(CX684+CP684+CY684, 0.1)*$J$9))/($B$11+$C$11+$F$11)</f>
        <v>0</v>
      </c>
      <c r="BC684">
        <f>($B$11*$K$9+$C$11*$K$9+$F$11*((CX684+CP684)/MAX(CX684+CP684+CY684, 0.1)*$P$9+CY684/MAX(CX684+CP684+CY684, 0.1)*$Q$9))/($B$11+$C$11+$F$11)</f>
        <v>0</v>
      </c>
      <c r="BD684">
        <v>6</v>
      </c>
      <c r="BE684">
        <v>0.5</v>
      </c>
      <c r="BF684" t="s">
        <v>361</v>
      </c>
      <c r="BG684">
        <v>2</v>
      </c>
      <c r="BH684" t="b">
        <v>1</v>
      </c>
      <c r="BI684">
        <v>1728497001.260714</v>
      </c>
      <c r="BJ684">
        <v>818.2820714285715</v>
      </c>
      <c r="BK684">
        <v>864.6891785714287</v>
      </c>
      <c r="BL684">
        <v>16.50883571428572</v>
      </c>
      <c r="BM684">
        <v>10.66270357142857</v>
      </c>
      <c r="BN684">
        <v>826.61875</v>
      </c>
      <c r="BO684">
        <v>16.59909642857143</v>
      </c>
      <c r="BP684">
        <v>600.0001071428571</v>
      </c>
      <c r="BQ684">
        <v>97.54125357142858</v>
      </c>
      <c r="BR684">
        <v>0.1000272107142857</v>
      </c>
      <c r="BS684">
        <v>25.22916071428572</v>
      </c>
      <c r="BT684">
        <v>25.05851428571428</v>
      </c>
      <c r="BU684">
        <v>999.9000000000002</v>
      </c>
      <c r="BV684">
        <v>0</v>
      </c>
      <c r="BW684">
        <v>0</v>
      </c>
      <c r="BX684">
        <v>9980.933571428572</v>
      </c>
      <c r="BY684">
        <v>0</v>
      </c>
      <c r="BZ684">
        <v>1250.999285714286</v>
      </c>
      <c r="CA684">
        <v>-46.40706428571428</v>
      </c>
      <c r="CB684">
        <v>832.0175714285714</v>
      </c>
      <c r="CC684">
        <v>874.0084642857144</v>
      </c>
      <c r="CD684">
        <v>5.846126071428571</v>
      </c>
      <c r="CE684">
        <v>864.6891785714287</v>
      </c>
      <c r="CF684">
        <v>10.66270357142857</v>
      </c>
      <c r="CG684">
        <v>1.610293571428571</v>
      </c>
      <c r="CH684">
        <v>1.040054642857143</v>
      </c>
      <c r="CI684">
        <v>14.05765357142857</v>
      </c>
      <c r="CJ684">
        <v>7.489900357142858</v>
      </c>
      <c r="CK684">
        <v>1600.0025</v>
      </c>
      <c r="CL684">
        <v>0.6919896428571425</v>
      </c>
      <c r="CM684">
        <v>0.3080103571428571</v>
      </c>
      <c r="CN684">
        <v>0</v>
      </c>
      <c r="CO684">
        <v>2.220414285714285</v>
      </c>
      <c r="CP684">
        <v>0</v>
      </c>
      <c r="CQ684">
        <v>14541.88928571429</v>
      </c>
      <c r="CR684">
        <v>13790.16071428571</v>
      </c>
      <c r="CS684">
        <v>38.4415</v>
      </c>
      <c r="CT684">
        <v>39.8142857142857</v>
      </c>
      <c r="CU684">
        <v>39.03764285714285</v>
      </c>
      <c r="CV684">
        <v>38.17592857142857</v>
      </c>
      <c r="CW684">
        <v>37.75</v>
      </c>
      <c r="CX684">
        <v>1107.186071428571</v>
      </c>
      <c r="CY684">
        <v>492.8164285714285</v>
      </c>
      <c r="CZ684">
        <v>0</v>
      </c>
      <c r="DA684">
        <v>1728497066.2</v>
      </c>
      <c r="DB684">
        <v>0</v>
      </c>
      <c r="DC684">
        <v>1728490956.5</v>
      </c>
      <c r="DD684" t="s">
        <v>362</v>
      </c>
      <c r="DE684">
        <v>1728490952.5</v>
      </c>
      <c r="DF684">
        <v>1728490956.5</v>
      </c>
      <c r="DG684">
        <v>1</v>
      </c>
      <c r="DH684">
        <v>-0.065</v>
      </c>
      <c r="DI684">
        <v>-0.008</v>
      </c>
      <c r="DJ684">
        <v>-3.246</v>
      </c>
      <c r="DK684">
        <v>-0.091</v>
      </c>
      <c r="DL684">
        <v>52</v>
      </c>
      <c r="DM684">
        <v>15</v>
      </c>
      <c r="DN684">
        <v>0.25</v>
      </c>
      <c r="DO684">
        <v>0.13</v>
      </c>
      <c r="DP684">
        <v>-46.38161219512195</v>
      </c>
      <c r="DQ684">
        <v>-0.2237790940767345</v>
      </c>
      <c r="DR684">
        <v>0.06766023508867347</v>
      </c>
      <c r="DS684">
        <v>0</v>
      </c>
      <c r="DT684">
        <v>5.855886097560975</v>
      </c>
      <c r="DU684">
        <v>-0.2193547735191629</v>
      </c>
      <c r="DV684">
        <v>0.02164224187905346</v>
      </c>
      <c r="DW684">
        <v>0</v>
      </c>
      <c r="DX684">
        <v>0</v>
      </c>
      <c r="DY684">
        <v>2</v>
      </c>
      <c r="DZ684" t="s">
        <v>386</v>
      </c>
      <c r="EA684">
        <v>3.22781</v>
      </c>
      <c r="EB684">
        <v>2.70431</v>
      </c>
      <c r="EC684">
        <v>0.165792</v>
      </c>
      <c r="ED684">
        <v>0.170988</v>
      </c>
      <c r="EE684">
        <v>0.08516120000000001</v>
      </c>
      <c r="EF684">
        <v>0.061692</v>
      </c>
      <c r="EG684">
        <v>27264</v>
      </c>
      <c r="EH684">
        <v>26358.3</v>
      </c>
      <c r="EI684">
        <v>31317.2</v>
      </c>
      <c r="EJ684">
        <v>30161.7</v>
      </c>
      <c r="EK684">
        <v>38377.3</v>
      </c>
      <c r="EL684">
        <v>37431.6</v>
      </c>
      <c r="EM684">
        <v>43889.1</v>
      </c>
      <c r="EN684">
        <v>42119.4</v>
      </c>
      <c r="EO684">
        <v>2.11125</v>
      </c>
      <c r="EP684">
        <v>1.78245</v>
      </c>
      <c r="EQ684">
        <v>-0.00495464</v>
      </c>
      <c r="ER684">
        <v>0</v>
      </c>
      <c r="ES684">
        <v>25.1323</v>
      </c>
      <c r="ET684">
        <v>999.9</v>
      </c>
      <c r="EU684">
        <v>68.7</v>
      </c>
      <c r="EV684">
        <v>28.9</v>
      </c>
      <c r="EW684">
        <v>28.1649</v>
      </c>
      <c r="EX684">
        <v>61.88</v>
      </c>
      <c r="EY684">
        <v>24.359</v>
      </c>
      <c r="EZ684">
        <v>1</v>
      </c>
      <c r="FA684">
        <v>0.199779</v>
      </c>
      <c r="FB684">
        <v>4.99203</v>
      </c>
      <c r="FC684">
        <v>20.1265</v>
      </c>
      <c r="FD684">
        <v>5.21594</v>
      </c>
      <c r="FE684">
        <v>11.998</v>
      </c>
      <c r="FF684">
        <v>4.96375</v>
      </c>
      <c r="FG684">
        <v>3.29553</v>
      </c>
      <c r="FH684">
        <v>9999</v>
      </c>
      <c r="FI684">
        <v>9999</v>
      </c>
      <c r="FJ684">
        <v>9999</v>
      </c>
      <c r="FK684">
        <v>149.7</v>
      </c>
      <c r="FL684">
        <v>4.97093</v>
      </c>
      <c r="FM684">
        <v>1.86774</v>
      </c>
      <c r="FN684">
        <v>1.85924</v>
      </c>
      <c r="FO684">
        <v>1.8653</v>
      </c>
      <c r="FP684">
        <v>1.8631</v>
      </c>
      <c r="FQ684">
        <v>1.86449</v>
      </c>
      <c r="FR684">
        <v>1.86004</v>
      </c>
      <c r="FS684">
        <v>1.86417</v>
      </c>
      <c r="FT684">
        <v>0</v>
      </c>
      <c r="FU684">
        <v>0</v>
      </c>
      <c r="FV684">
        <v>0</v>
      </c>
      <c r="FW684">
        <v>0</v>
      </c>
      <c r="FX684" t="s">
        <v>364</v>
      </c>
      <c r="FY684" t="s">
        <v>365</v>
      </c>
      <c r="FZ684" t="s">
        <v>366</v>
      </c>
      <c r="GA684" t="s">
        <v>366</v>
      </c>
      <c r="GB684" t="s">
        <v>366</v>
      </c>
      <c r="GC684" t="s">
        <v>366</v>
      </c>
      <c r="GD684">
        <v>0</v>
      </c>
      <c r="GE684">
        <v>100</v>
      </c>
      <c r="GF684">
        <v>100</v>
      </c>
      <c r="GG684">
        <v>-8.460000000000001</v>
      </c>
      <c r="GH684">
        <v>-0.09030000000000001</v>
      </c>
      <c r="GI684">
        <v>-2.868309889394353</v>
      </c>
      <c r="GJ684">
        <v>-0.006773961979547998</v>
      </c>
      <c r="GK684">
        <v>-8.296070481250098E-08</v>
      </c>
      <c r="GL684">
        <v>3.322967193956903E-10</v>
      </c>
      <c r="GM684">
        <v>-0.07871069313407227</v>
      </c>
      <c r="GN684">
        <v>-0.00208336341840114</v>
      </c>
      <c r="GO684">
        <v>8.801746095907445E-05</v>
      </c>
      <c r="GP684">
        <v>-2.677693255255651E-07</v>
      </c>
      <c r="GQ684">
        <v>3</v>
      </c>
      <c r="GR684">
        <v>2052</v>
      </c>
      <c r="GS684">
        <v>2</v>
      </c>
      <c r="GT684">
        <v>18</v>
      </c>
      <c r="GU684">
        <v>100.9</v>
      </c>
      <c r="GV684">
        <v>100.9</v>
      </c>
      <c r="GW684">
        <v>2.05811</v>
      </c>
      <c r="GX684">
        <v>2.39746</v>
      </c>
      <c r="GY684">
        <v>1.44775</v>
      </c>
      <c r="GZ684">
        <v>2.31934</v>
      </c>
      <c r="HA684">
        <v>1.55151</v>
      </c>
      <c r="HB684">
        <v>2.40112</v>
      </c>
      <c r="HC684">
        <v>35.9645</v>
      </c>
      <c r="HD684">
        <v>13.9832</v>
      </c>
      <c r="HE684">
        <v>18</v>
      </c>
      <c r="HF684">
        <v>613.888</v>
      </c>
      <c r="HG684">
        <v>404.797</v>
      </c>
      <c r="HH684">
        <v>18.728</v>
      </c>
      <c r="HI684">
        <v>29.3734</v>
      </c>
      <c r="HJ684">
        <v>30.0014</v>
      </c>
      <c r="HK684">
        <v>29.2927</v>
      </c>
      <c r="HL684">
        <v>29.2367</v>
      </c>
      <c r="HM684">
        <v>41.2058</v>
      </c>
      <c r="HN684">
        <v>64.4139</v>
      </c>
      <c r="HO684">
        <v>0</v>
      </c>
      <c r="HP684">
        <v>18.6631</v>
      </c>
      <c r="HQ684">
        <v>902.8440000000001</v>
      </c>
      <c r="HR684">
        <v>10.7269</v>
      </c>
      <c r="HS684">
        <v>99.38249999999999</v>
      </c>
      <c r="HT684">
        <v>100.643</v>
      </c>
    </row>
    <row r="685" spans="1:228">
      <c r="A685">
        <v>669</v>
      </c>
      <c r="B685">
        <v>1728497014.6</v>
      </c>
      <c r="C685">
        <v>6077.099999904633</v>
      </c>
      <c r="D685" t="s">
        <v>1710</v>
      </c>
      <c r="E685" t="s">
        <v>1711</v>
      </c>
      <c r="F685">
        <v>5</v>
      </c>
      <c r="G685" t="s">
        <v>357</v>
      </c>
      <c r="H685" t="s">
        <v>1090</v>
      </c>
      <c r="I685" t="s">
        <v>359</v>
      </c>
      <c r="J685" t="s">
        <v>1569</v>
      </c>
      <c r="K685">
        <v>1728497006.832142</v>
      </c>
      <c r="L685">
        <f>(M685)/1000</f>
        <v>0</v>
      </c>
      <c r="M685">
        <f>IF(BH685, AP685, AJ685)</f>
        <v>0</v>
      </c>
      <c r="N685">
        <f>IF(BH685, AK685, AI685)</f>
        <v>0</v>
      </c>
      <c r="O685">
        <f>BJ685 - IF(AW685&gt;1, N685*BD685*100.0/(AY685), 0)</f>
        <v>0</v>
      </c>
      <c r="P685">
        <f>((V685-L685/2)*O685-N685)/(V685+L685/2)</f>
        <v>0</v>
      </c>
      <c r="Q685">
        <f>P685*(BQ685+BR685)/1000.0</f>
        <v>0</v>
      </c>
      <c r="R685">
        <f>(BJ685 - IF(AW685&gt;1, N685*BD685*100.0/(AY685), 0))*(BQ685+BR685)/1000.0</f>
        <v>0</v>
      </c>
      <c r="S685">
        <f>2.0/((1/U685-1/T685)+SIGN(U685)*SQRT((1/U685-1/T685)*(1/U685-1/T685) + 4*BE685/((BE685+1)*(BE685+1))*(2*1/U685*1/T685-1/T685*1/T685)))</f>
        <v>0</v>
      </c>
      <c r="T685">
        <f>IF(LEFT(BF685,1)&lt;&gt;"0",IF(LEFT(BF685,1)="1",3.0,BG685),$D$5+$E$5*(BX685*BQ685/($K$5*1000))+$F$5*(BX685*BQ685/($K$5*1000))*MAX(MIN(BD685,$J$5),$I$5)*MAX(MIN(BD685,$J$5),$I$5)+$G$5*MAX(MIN(BD685,$J$5),$I$5)*(BX685*BQ685/($K$5*1000))+$H$5*(BX685*BQ685/($K$5*1000))*(BX685*BQ685/($K$5*1000)))</f>
        <v>0</v>
      </c>
      <c r="U685">
        <f>L685*(1000-(1000*0.61365*exp(17.502*Y685/(240.97+Y685))/(BQ685+BR685)+BL685)/2)/(1000*0.61365*exp(17.502*Y685/(240.97+Y685))/(BQ685+BR685)-BL685)</f>
        <v>0</v>
      </c>
      <c r="V685">
        <f>1/((BE685+1)/(S685/1.6)+1/(T685/1.37)) + BE685/((BE685+1)/(S685/1.6) + BE685/(T685/1.37))</f>
        <v>0</v>
      </c>
      <c r="W685">
        <f>(AZ685*BC685)</f>
        <v>0</v>
      </c>
      <c r="X685">
        <f>(BS685+(W685+2*0.95*5.67E-8*(((BS685+$B$7)+273)^4-(BS685+273)^4)-44100*L685)/(1.84*29.3*T685+8*0.95*5.67E-8*(BS685+273)^3))</f>
        <v>0</v>
      </c>
      <c r="Y685">
        <f>($C$7*BT685+$D$7*BU685+$E$7*X685)</f>
        <v>0</v>
      </c>
      <c r="Z685">
        <f>0.61365*exp(17.502*Y685/(240.97+Y685))</f>
        <v>0</v>
      </c>
      <c r="AA685">
        <f>(AB685/AC685*100)</f>
        <v>0</v>
      </c>
      <c r="AB685">
        <f>BL685*(BQ685+BR685)/1000</f>
        <v>0</v>
      </c>
      <c r="AC685">
        <f>0.61365*exp(17.502*BS685/(240.97+BS685))</f>
        <v>0</v>
      </c>
      <c r="AD685">
        <f>(Z685-BL685*(BQ685+BR685)/1000)</f>
        <v>0</v>
      </c>
      <c r="AE685">
        <f>(-L685*44100)</f>
        <v>0</v>
      </c>
      <c r="AF685">
        <f>2*29.3*T685*0.92*(BS685-Y685)</f>
        <v>0</v>
      </c>
      <c r="AG685">
        <f>2*0.95*5.67E-8*(((BS685+$B$7)+273)^4-(Y685+273)^4)</f>
        <v>0</v>
      </c>
      <c r="AH685">
        <f>W685+AG685+AE685+AF685</f>
        <v>0</v>
      </c>
      <c r="AI685">
        <f>BP685*AW685*(BK685-BJ685*(1000-AW685*BM685)/(1000-AW685*BL685))/(100*BD685)</f>
        <v>0</v>
      </c>
      <c r="AJ685">
        <f>1000*BP685*AW685*(BL685-BM685)/(100*BD685*(1000-AW685*BL685))</f>
        <v>0</v>
      </c>
      <c r="AK685">
        <f>(AL685 - AM685 - BQ685*1E3/(8.314*(BS685+273.15)) * AO685/BP685 * AN685) * BP685/(100*BD685) * (1000 - BM685)/1000</f>
        <v>0</v>
      </c>
      <c r="AL685">
        <v>901.7348264816317</v>
      </c>
      <c r="AM685">
        <v>864.6979575757572</v>
      </c>
      <c r="AN685">
        <v>2.55050565428359</v>
      </c>
      <c r="AO685">
        <v>66.77297276244596</v>
      </c>
      <c r="AP685">
        <f>(AR685 - AQ685 + BQ685*1E3/(8.314*(BS685+273.15)) * AT685/BP685 * AS685) * BP685/(100*BD685) * 1000/(1000 - AR685)</f>
        <v>0</v>
      </c>
      <c r="AQ685">
        <v>10.67693493629348</v>
      </c>
      <c r="AR685">
        <v>16.48013515151514</v>
      </c>
      <c r="AS685">
        <v>-2.131393759183848E-05</v>
      </c>
      <c r="AT685">
        <v>79.96077634559281</v>
      </c>
      <c r="AU685">
        <v>0</v>
      </c>
      <c r="AV685">
        <v>0</v>
      </c>
      <c r="AW685">
        <f>IF(AU685*$H$13&gt;=AY685,1.0,(AY685/(AY685-AU685*$H$13)))</f>
        <v>0</v>
      </c>
      <c r="AX685">
        <f>(AW685-1)*100</f>
        <v>0</v>
      </c>
      <c r="AY685">
        <f>MAX(0,($B$13+$C$13*BX685)/(1+$D$13*BX685)*BQ685/(BS685+273)*$E$13)</f>
        <v>0</v>
      </c>
      <c r="AZ685">
        <f>$B$11*BY685+$C$11*BZ685+$F$11*CK685*(1-CN685)</f>
        <v>0</v>
      </c>
      <c r="BA685">
        <f>AZ685*BB685</f>
        <v>0</v>
      </c>
      <c r="BB685">
        <f>($B$11*$D$9+$C$11*$D$9+$F$11*((CX685+CP685)/MAX(CX685+CP685+CY685, 0.1)*$I$9+CY685/MAX(CX685+CP685+CY685, 0.1)*$J$9))/($B$11+$C$11+$F$11)</f>
        <v>0</v>
      </c>
      <c r="BC685">
        <f>($B$11*$K$9+$C$11*$K$9+$F$11*((CX685+CP685)/MAX(CX685+CP685+CY685, 0.1)*$P$9+CY685/MAX(CX685+CP685+CY685, 0.1)*$Q$9))/($B$11+$C$11+$F$11)</f>
        <v>0</v>
      </c>
      <c r="BD685">
        <v>6</v>
      </c>
      <c r="BE685">
        <v>0.5</v>
      </c>
      <c r="BF685" t="s">
        <v>361</v>
      </c>
      <c r="BG685">
        <v>2</v>
      </c>
      <c r="BH685" t="b">
        <v>1</v>
      </c>
      <c r="BI685">
        <v>1728497006.832142</v>
      </c>
      <c r="BJ685">
        <v>832.2495357142859</v>
      </c>
      <c r="BK685">
        <v>878.6492857142857</v>
      </c>
      <c r="BL685">
        <v>16.49596428571429</v>
      </c>
      <c r="BM685">
        <v>10.67031071428572</v>
      </c>
      <c r="BN685">
        <v>840.6735714285713</v>
      </c>
      <c r="BO685">
        <v>16.58623214285715</v>
      </c>
      <c r="BP685">
        <v>599.9739285714286</v>
      </c>
      <c r="BQ685">
        <v>97.54110714285714</v>
      </c>
      <c r="BR685">
        <v>0.09989395714285716</v>
      </c>
      <c r="BS685">
        <v>25.21552857142857</v>
      </c>
      <c r="BT685">
        <v>25.05787142857143</v>
      </c>
      <c r="BU685">
        <v>999.9000000000002</v>
      </c>
      <c r="BV685">
        <v>0</v>
      </c>
      <c r="BW685">
        <v>0</v>
      </c>
      <c r="BX685">
        <v>9994.63857142857</v>
      </c>
      <c r="BY685">
        <v>0</v>
      </c>
      <c r="BZ685">
        <v>1251.853928571428</v>
      </c>
      <c r="CA685">
        <v>-46.39972857142858</v>
      </c>
      <c r="CB685">
        <v>846.2083571428572</v>
      </c>
      <c r="CC685">
        <v>888.1258214285714</v>
      </c>
      <c r="CD685">
        <v>5.825654285714286</v>
      </c>
      <c r="CE685">
        <v>878.6492857142857</v>
      </c>
      <c r="CF685">
        <v>10.67031071428572</v>
      </c>
      <c r="CG685">
        <v>1.609035714285714</v>
      </c>
      <c r="CH685">
        <v>1.040794285714286</v>
      </c>
      <c r="CI685">
        <v>14.0456</v>
      </c>
      <c r="CJ685">
        <v>7.500310714285715</v>
      </c>
      <c r="CK685">
        <v>1599.9925</v>
      </c>
      <c r="CL685">
        <v>0.6919865357142855</v>
      </c>
      <c r="CM685">
        <v>0.3080134642857143</v>
      </c>
      <c r="CN685">
        <v>0</v>
      </c>
      <c r="CO685">
        <v>2.206689285714285</v>
      </c>
      <c r="CP685">
        <v>0</v>
      </c>
      <c r="CQ685">
        <v>14592.99285714286</v>
      </c>
      <c r="CR685">
        <v>13790.07142857143</v>
      </c>
      <c r="CS685">
        <v>38.44824999999999</v>
      </c>
      <c r="CT685">
        <v>39.83675</v>
      </c>
      <c r="CU685">
        <v>39.0597857142857</v>
      </c>
      <c r="CV685">
        <v>38.18925</v>
      </c>
      <c r="CW685">
        <v>37.76771428571429</v>
      </c>
      <c r="CX685">
        <v>1107.173214285714</v>
      </c>
      <c r="CY685">
        <v>492.8192857142858</v>
      </c>
      <c r="CZ685">
        <v>0</v>
      </c>
      <c r="DA685">
        <v>1728497071.6</v>
      </c>
      <c r="DB685">
        <v>0</v>
      </c>
      <c r="DC685">
        <v>1728490956.5</v>
      </c>
      <c r="DD685" t="s">
        <v>362</v>
      </c>
      <c r="DE685">
        <v>1728490952.5</v>
      </c>
      <c r="DF685">
        <v>1728490956.5</v>
      </c>
      <c r="DG685">
        <v>1</v>
      </c>
      <c r="DH685">
        <v>-0.065</v>
      </c>
      <c r="DI685">
        <v>-0.008</v>
      </c>
      <c r="DJ685">
        <v>-3.246</v>
      </c>
      <c r="DK685">
        <v>-0.091</v>
      </c>
      <c r="DL685">
        <v>52</v>
      </c>
      <c r="DM685">
        <v>15</v>
      </c>
      <c r="DN685">
        <v>0.25</v>
      </c>
      <c r="DO685">
        <v>0.13</v>
      </c>
      <c r="DP685">
        <v>-46.4128</v>
      </c>
      <c r="DQ685">
        <v>0.1805178236397698</v>
      </c>
      <c r="DR685">
        <v>0.0429846949506449</v>
      </c>
      <c r="DS685">
        <v>0</v>
      </c>
      <c r="DT685">
        <v>5.834679250000001</v>
      </c>
      <c r="DU685">
        <v>-0.2202066416510433</v>
      </c>
      <c r="DV685">
        <v>0.02120116593344571</v>
      </c>
      <c r="DW685">
        <v>0</v>
      </c>
      <c r="DX685">
        <v>0</v>
      </c>
      <c r="DY685">
        <v>2</v>
      </c>
      <c r="DZ685" t="s">
        <v>386</v>
      </c>
      <c r="EA685">
        <v>3.22764</v>
      </c>
      <c r="EB685">
        <v>2.70421</v>
      </c>
      <c r="EC685">
        <v>0.167578</v>
      </c>
      <c r="ED685">
        <v>0.172723</v>
      </c>
      <c r="EE685">
        <v>0.0851182</v>
      </c>
      <c r="EF685">
        <v>0.0617266</v>
      </c>
      <c r="EG685">
        <v>27204.7</v>
      </c>
      <c r="EH685">
        <v>26302.2</v>
      </c>
      <c r="EI685">
        <v>31316.2</v>
      </c>
      <c r="EJ685">
        <v>30160.7</v>
      </c>
      <c r="EK685">
        <v>38377.7</v>
      </c>
      <c r="EL685">
        <v>37429.3</v>
      </c>
      <c r="EM685">
        <v>43887.4</v>
      </c>
      <c r="EN685">
        <v>42118.4</v>
      </c>
      <c r="EO685">
        <v>2.11103</v>
      </c>
      <c r="EP685">
        <v>1.78255</v>
      </c>
      <c r="EQ685">
        <v>-0.00549853</v>
      </c>
      <c r="ER685">
        <v>0</v>
      </c>
      <c r="ES685">
        <v>25.1459</v>
      </c>
      <c r="ET685">
        <v>999.9</v>
      </c>
      <c r="EU685">
        <v>68.7</v>
      </c>
      <c r="EV685">
        <v>28.9</v>
      </c>
      <c r="EW685">
        <v>28.1615</v>
      </c>
      <c r="EX685">
        <v>61.86</v>
      </c>
      <c r="EY685">
        <v>24.6234</v>
      </c>
      <c r="EZ685">
        <v>1</v>
      </c>
      <c r="FA685">
        <v>0.201275</v>
      </c>
      <c r="FB685">
        <v>5.03959</v>
      </c>
      <c r="FC685">
        <v>20.1248</v>
      </c>
      <c r="FD685">
        <v>5.2128</v>
      </c>
      <c r="FE685">
        <v>11.998</v>
      </c>
      <c r="FF685">
        <v>4.96205</v>
      </c>
      <c r="FG685">
        <v>3.29513</v>
      </c>
      <c r="FH685">
        <v>9999</v>
      </c>
      <c r="FI685">
        <v>9999</v>
      </c>
      <c r="FJ685">
        <v>9999</v>
      </c>
      <c r="FK685">
        <v>149.7</v>
      </c>
      <c r="FL685">
        <v>4.97091</v>
      </c>
      <c r="FM685">
        <v>1.86773</v>
      </c>
      <c r="FN685">
        <v>1.85925</v>
      </c>
      <c r="FO685">
        <v>1.86525</v>
      </c>
      <c r="FP685">
        <v>1.8631</v>
      </c>
      <c r="FQ685">
        <v>1.86447</v>
      </c>
      <c r="FR685">
        <v>1.86004</v>
      </c>
      <c r="FS685">
        <v>1.86416</v>
      </c>
      <c r="FT685">
        <v>0</v>
      </c>
      <c r="FU685">
        <v>0</v>
      </c>
      <c r="FV685">
        <v>0</v>
      </c>
      <c r="FW685">
        <v>0</v>
      </c>
      <c r="FX685" t="s">
        <v>364</v>
      </c>
      <c r="FY685" t="s">
        <v>365</v>
      </c>
      <c r="FZ685" t="s">
        <v>366</v>
      </c>
      <c r="GA685" t="s">
        <v>366</v>
      </c>
      <c r="GB685" t="s">
        <v>366</v>
      </c>
      <c r="GC685" t="s">
        <v>366</v>
      </c>
      <c r="GD685">
        <v>0</v>
      </c>
      <c r="GE685">
        <v>100</v>
      </c>
      <c r="GF685">
        <v>100</v>
      </c>
      <c r="GG685">
        <v>-8.545</v>
      </c>
      <c r="GH685">
        <v>-0.09030000000000001</v>
      </c>
      <c r="GI685">
        <v>-2.868309889394353</v>
      </c>
      <c r="GJ685">
        <v>-0.006773961979547998</v>
      </c>
      <c r="GK685">
        <v>-8.296070481250098E-08</v>
      </c>
      <c r="GL685">
        <v>3.322967193956903E-10</v>
      </c>
      <c r="GM685">
        <v>-0.07871069313407227</v>
      </c>
      <c r="GN685">
        <v>-0.00208336341840114</v>
      </c>
      <c r="GO685">
        <v>8.801746095907445E-05</v>
      </c>
      <c r="GP685">
        <v>-2.677693255255651E-07</v>
      </c>
      <c r="GQ685">
        <v>3</v>
      </c>
      <c r="GR685">
        <v>2052</v>
      </c>
      <c r="GS685">
        <v>2</v>
      </c>
      <c r="GT685">
        <v>18</v>
      </c>
      <c r="GU685">
        <v>101</v>
      </c>
      <c r="GV685">
        <v>101</v>
      </c>
      <c r="GW685">
        <v>2.08374</v>
      </c>
      <c r="GX685">
        <v>2.38892</v>
      </c>
      <c r="GY685">
        <v>1.44775</v>
      </c>
      <c r="GZ685">
        <v>2.31934</v>
      </c>
      <c r="HA685">
        <v>1.55151</v>
      </c>
      <c r="HB685">
        <v>2.39624</v>
      </c>
      <c r="HC685">
        <v>35.9645</v>
      </c>
      <c r="HD685">
        <v>13.9657</v>
      </c>
      <c r="HE685">
        <v>18</v>
      </c>
      <c r="HF685">
        <v>613.852</v>
      </c>
      <c r="HG685">
        <v>404.948</v>
      </c>
      <c r="HH685">
        <v>18.6621</v>
      </c>
      <c r="HI685">
        <v>29.3876</v>
      </c>
      <c r="HJ685">
        <v>30.0014</v>
      </c>
      <c r="HK685">
        <v>29.3054</v>
      </c>
      <c r="HL685">
        <v>29.2506</v>
      </c>
      <c r="HM685">
        <v>41.7406</v>
      </c>
      <c r="HN685">
        <v>64.4139</v>
      </c>
      <c r="HO685">
        <v>0</v>
      </c>
      <c r="HP685">
        <v>18.6098</v>
      </c>
      <c r="HQ685">
        <v>912.862</v>
      </c>
      <c r="HR685">
        <v>10.6999</v>
      </c>
      <c r="HS685">
        <v>99.379</v>
      </c>
      <c r="HT685">
        <v>100.64</v>
      </c>
    </row>
    <row r="686" spans="1:228">
      <c r="A686">
        <v>670</v>
      </c>
      <c r="B686">
        <v>1728497019.1</v>
      </c>
      <c r="C686">
        <v>6081.599999904633</v>
      </c>
      <c r="D686" t="s">
        <v>1712</v>
      </c>
      <c r="E686" t="s">
        <v>1713</v>
      </c>
      <c r="F686">
        <v>5</v>
      </c>
      <c r="G686" t="s">
        <v>357</v>
      </c>
      <c r="H686" t="s">
        <v>1090</v>
      </c>
      <c r="I686" t="s">
        <v>359</v>
      </c>
      <c r="J686" t="s">
        <v>1569</v>
      </c>
      <c r="K686">
        <v>1728497011.278571</v>
      </c>
      <c r="L686">
        <f>(M686)/1000</f>
        <v>0</v>
      </c>
      <c r="M686">
        <f>IF(BH686, AP686, AJ686)</f>
        <v>0</v>
      </c>
      <c r="N686">
        <f>IF(BH686, AK686, AI686)</f>
        <v>0</v>
      </c>
      <c r="O686">
        <f>BJ686 - IF(AW686&gt;1, N686*BD686*100.0/(AY686), 0)</f>
        <v>0</v>
      </c>
      <c r="P686">
        <f>((V686-L686/2)*O686-N686)/(V686+L686/2)</f>
        <v>0</v>
      </c>
      <c r="Q686">
        <f>P686*(BQ686+BR686)/1000.0</f>
        <v>0</v>
      </c>
      <c r="R686">
        <f>(BJ686 - IF(AW686&gt;1, N686*BD686*100.0/(AY686), 0))*(BQ686+BR686)/1000.0</f>
        <v>0</v>
      </c>
      <c r="S686">
        <f>2.0/((1/U686-1/T686)+SIGN(U686)*SQRT((1/U686-1/T686)*(1/U686-1/T686) + 4*BE686/((BE686+1)*(BE686+1))*(2*1/U686*1/T686-1/T686*1/T686)))</f>
        <v>0</v>
      </c>
      <c r="T686">
        <f>IF(LEFT(BF686,1)&lt;&gt;"0",IF(LEFT(BF686,1)="1",3.0,BG686),$D$5+$E$5*(BX686*BQ686/($K$5*1000))+$F$5*(BX686*BQ686/($K$5*1000))*MAX(MIN(BD686,$J$5),$I$5)*MAX(MIN(BD686,$J$5),$I$5)+$G$5*MAX(MIN(BD686,$J$5),$I$5)*(BX686*BQ686/($K$5*1000))+$H$5*(BX686*BQ686/($K$5*1000))*(BX686*BQ686/($K$5*1000)))</f>
        <v>0</v>
      </c>
      <c r="U686">
        <f>L686*(1000-(1000*0.61365*exp(17.502*Y686/(240.97+Y686))/(BQ686+BR686)+BL686)/2)/(1000*0.61365*exp(17.502*Y686/(240.97+Y686))/(BQ686+BR686)-BL686)</f>
        <v>0</v>
      </c>
      <c r="V686">
        <f>1/((BE686+1)/(S686/1.6)+1/(T686/1.37)) + BE686/((BE686+1)/(S686/1.6) + BE686/(T686/1.37))</f>
        <v>0</v>
      </c>
      <c r="W686">
        <f>(AZ686*BC686)</f>
        <v>0</v>
      </c>
      <c r="X686">
        <f>(BS686+(W686+2*0.95*5.67E-8*(((BS686+$B$7)+273)^4-(BS686+273)^4)-44100*L686)/(1.84*29.3*T686+8*0.95*5.67E-8*(BS686+273)^3))</f>
        <v>0</v>
      </c>
      <c r="Y686">
        <f>($C$7*BT686+$D$7*BU686+$E$7*X686)</f>
        <v>0</v>
      </c>
      <c r="Z686">
        <f>0.61365*exp(17.502*Y686/(240.97+Y686))</f>
        <v>0</v>
      </c>
      <c r="AA686">
        <f>(AB686/AC686*100)</f>
        <v>0</v>
      </c>
      <c r="AB686">
        <f>BL686*(BQ686+BR686)/1000</f>
        <v>0</v>
      </c>
      <c r="AC686">
        <f>0.61365*exp(17.502*BS686/(240.97+BS686))</f>
        <v>0</v>
      </c>
      <c r="AD686">
        <f>(Z686-BL686*(BQ686+BR686)/1000)</f>
        <v>0</v>
      </c>
      <c r="AE686">
        <f>(-L686*44100)</f>
        <v>0</v>
      </c>
      <c r="AF686">
        <f>2*29.3*T686*0.92*(BS686-Y686)</f>
        <v>0</v>
      </c>
      <c r="AG686">
        <f>2*0.95*5.67E-8*(((BS686+$B$7)+273)^4-(Y686+273)^4)</f>
        <v>0</v>
      </c>
      <c r="AH686">
        <f>W686+AG686+AE686+AF686</f>
        <v>0</v>
      </c>
      <c r="AI686">
        <f>BP686*AW686*(BK686-BJ686*(1000-AW686*BM686)/(1000-AW686*BL686))/(100*BD686)</f>
        <v>0</v>
      </c>
      <c r="AJ686">
        <f>1000*BP686*AW686*(BL686-BM686)/(100*BD686*(1000-AW686*BL686))</f>
        <v>0</v>
      </c>
      <c r="AK686">
        <f>(AL686 - AM686 - BQ686*1E3/(8.314*(BS686+273.15)) * AO686/BP686 * AN686) * BP686/(100*BD686) * (1000 - BM686)/1000</f>
        <v>0</v>
      </c>
      <c r="AL686">
        <v>913.0549501241051</v>
      </c>
      <c r="AM686">
        <v>876.1025212121209</v>
      </c>
      <c r="AN686">
        <v>2.523114629272324</v>
      </c>
      <c r="AO686">
        <v>66.77297276244596</v>
      </c>
      <c r="AP686">
        <f>(AR686 - AQ686 + BQ686*1E3/(8.314*(BS686+273.15)) * AT686/BP686 * AS686) * BP686/(100*BD686) * 1000/(1000 - AR686)</f>
        <v>0</v>
      </c>
      <c r="AQ686">
        <v>10.68272830214325</v>
      </c>
      <c r="AR686">
        <v>16.46632727272727</v>
      </c>
      <c r="AS686">
        <v>-6.186460470724394E-05</v>
      </c>
      <c r="AT686">
        <v>79.96077634559281</v>
      </c>
      <c r="AU686">
        <v>0</v>
      </c>
      <c r="AV686">
        <v>0</v>
      </c>
      <c r="AW686">
        <f>IF(AU686*$H$13&gt;=AY686,1.0,(AY686/(AY686-AU686*$H$13)))</f>
        <v>0</v>
      </c>
      <c r="AX686">
        <f>(AW686-1)*100</f>
        <v>0</v>
      </c>
      <c r="AY686">
        <f>MAX(0,($B$13+$C$13*BX686)/(1+$D$13*BX686)*BQ686/(BS686+273)*$E$13)</f>
        <v>0</v>
      </c>
      <c r="AZ686">
        <f>$B$11*BY686+$C$11*BZ686+$F$11*CK686*(1-CN686)</f>
        <v>0</v>
      </c>
      <c r="BA686">
        <f>AZ686*BB686</f>
        <v>0</v>
      </c>
      <c r="BB686">
        <f>($B$11*$D$9+$C$11*$D$9+$F$11*((CX686+CP686)/MAX(CX686+CP686+CY686, 0.1)*$I$9+CY686/MAX(CX686+CP686+CY686, 0.1)*$J$9))/($B$11+$C$11+$F$11)</f>
        <v>0</v>
      </c>
      <c r="BC686">
        <f>($B$11*$K$9+$C$11*$K$9+$F$11*((CX686+CP686)/MAX(CX686+CP686+CY686, 0.1)*$P$9+CY686/MAX(CX686+CP686+CY686, 0.1)*$Q$9))/($B$11+$C$11+$F$11)</f>
        <v>0</v>
      </c>
      <c r="BD686">
        <v>6</v>
      </c>
      <c r="BE686">
        <v>0.5</v>
      </c>
      <c r="BF686" t="s">
        <v>361</v>
      </c>
      <c r="BG686">
        <v>2</v>
      </c>
      <c r="BH686" t="b">
        <v>1</v>
      </c>
      <c r="BI686">
        <v>1728497011.278571</v>
      </c>
      <c r="BJ686">
        <v>843.3835357142859</v>
      </c>
      <c r="BK686">
        <v>889.7767142857143</v>
      </c>
      <c r="BL686">
        <v>16.48536428571429</v>
      </c>
      <c r="BM686">
        <v>10.67629642857143</v>
      </c>
      <c r="BN686">
        <v>851.8770714285714</v>
      </c>
      <c r="BO686">
        <v>16.57564285714286</v>
      </c>
      <c r="BP686">
        <v>599.9778571428571</v>
      </c>
      <c r="BQ686">
        <v>97.54094285714288</v>
      </c>
      <c r="BR686">
        <v>0.09998553928571428</v>
      </c>
      <c r="BS686">
        <v>25.20482142857142</v>
      </c>
      <c r="BT686">
        <v>25.05503214285714</v>
      </c>
      <c r="BU686">
        <v>999.9000000000002</v>
      </c>
      <c r="BV686">
        <v>0</v>
      </c>
      <c r="BW686">
        <v>0</v>
      </c>
      <c r="BX686">
        <v>9995.555357142859</v>
      </c>
      <c r="BY686">
        <v>0</v>
      </c>
      <c r="BZ686">
        <v>1252.064285714286</v>
      </c>
      <c r="CA686">
        <v>-46.39316428571428</v>
      </c>
      <c r="CB686">
        <v>857.5198928571428</v>
      </c>
      <c r="CC686">
        <v>899.3787857142859</v>
      </c>
      <c r="CD686">
        <v>5.809066785714285</v>
      </c>
      <c r="CE686">
        <v>889.7767142857143</v>
      </c>
      <c r="CF686">
        <v>10.67629642857143</v>
      </c>
      <c r="CG686">
        <v>1.607998571428572</v>
      </c>
      <c r="CH686">
        <v>1.041375357142857</v>
      </c>
      <c r="CI686">
        <v>14.03566071428572</v>
      </c>
      <c r="CJ686">
        <v>7.508493214285715</v>
      </c>
      <c r="CK686">
        <v>1599.980357142857</v>
      </c>
      <c r="CL686">
        <v>0.6919836071428572</v>
      </c>
      <c r="CM686">
        <v>0.3080163928571429</v>
      </c>
      <c r="CN686">
        <v>0</v>
      </c>
      <c r="CO686">
        <v>2.197346428571428</v>
      </c>
      <c r="CP686">
        <v>0</v>
      </c>
      <c r="CQ686">
        <v>14632.13571428572</v>
      </c>
      <c r="CR686">
        <v>13789.94285714286</v>
      </c>
      <c r="CS686">
        <v>38.45724999999999</v>
      </c>
      <c r="CT686">
        <v>39.85475</v>
      </c>
      <c r="CU686">
        <v>39.062</v>
      </c>
      <c r="CV686">
        <v>38.20724999999999</v>
      </c>
      <c r="CW686">
        <v>37.78542857142857</v>
      </c>
      <c r="CX686">
        <v>1107.158928571429</v>
      </c>
      <c r="CY686">
        <v>492.8214285714285</v>
      </c>
      <c r="CZ686">
        <v>0</v>
      </c>
      <c r="DA686">
        <v>1728497076.4</v>
      </c>
      <c r="DB686">
        <v>0</v>
      </c>
      <c r="DC686">
        <v>1728490956.5</v>
      </c>
      <c r="DD686" t="s">
        <v>362</v>
      </c>
      <c r="DE686">
        <v>1728490952.5</v>
      </c>
      <c r="DF686">
        <v>1728490956.5</v>
      </c>
      <c r="DG686">
        <v>1</v>
      </c>
      <c r="DH686">
        <v>-0.065</v>
      </c>
      <c r="DI686">
        <v>-0.008</v>
      </c>
      <c r="DJ686">
        <v>-3.246</v>
      </c>
      <c r="DK686">
        <v>-0.091</v>
      </c>
      <c r="DL686">
        <v>52</v>
      </c>
      <c r="DM686">
        <v>15</v>
      </c>
      <c r="DN686">
        <v>0.25</v>
      </c>
      <c r="DO686">
        <v>0.13</v>
      </c>
      <c r="DP686">
        <v>-46.3956575</v>
      </c>
      <c r="DQ686">
        <v>0.1379515947466797</v>
      </c>
      <c r="DR686">
        <v>0.04549052586803067</v>
      </c>
      <c r="DS686">
        <v>0</v>
      </c>
      <c r="DT686">
        <v>5.81997875</v>
      </c>
      <c r="DU686">
        <v>-0.2216482176360387</v>
      </c>
      <c r="DV686">
        <v>0.02134248289064559</v>
      </c>
      <c r="DW686">
        <v>0</v>
      </c>
      <c r="DX686">
        <v>0</v>
      </c>
      <c r="DY686">
        <v>2</v>
      </c>
      <c r="DZ686" t="s">
        <v>386</v>
      </c>
      <c r="EA686">
        <v>3.22781</v>
      </c>
      <c r="EB686">
        <v>2.70457</v>
      </c>
      <c r="EC686">
        <v>0.169024</v>
      </c>
      <c r="ED686">
        <v>0.174156</v>
      </c>
      <c r="EE686">
        <v>0.08506660000000001</v>
      </c>
      <c r="EF686">
        <v>0.0617523</v>
      </c>
      <c r="EG686">
        <v>27156.7</v>
      </c>
      <c r="EH686">
        <v>26256</v>
      </c>
      <c r="EI686">
        <v>31315.4</v>
      </c>
      <c r="EJ686">
        <v>30160</v>
      </c>
      <c r="EK686">
        <v>38378.8</v>
      </c>
      <c r="EL686">
        <v>37427.4</v>
      </c>
      <c r="EM686">
        <v>43886.2</v>
      </c>
      <c r="EN686">
        <v>42117.4</v>
      </c>
      <c r="EO686">
        <v>2.1111</v>
      </c>
      <c r="EP686">
        <v>1.78167</v>
      </c>
      <c r="EQ686">
        <v>-0.00610575</v>
      </c>
      <c r="ER686">
        <v>0</v>
      </c>
      <c r="ES686">
        <v>25.1559</v>
      </c>
      <c r="ET686">
        <v>999.9</v>
      </c>
      <c r="EU686">
        <v>68.7</v>
      </c>
      <c r="EV686">
        <v>28.9</v>
      </c>
      <c r="EW686">
        <v>28.1615</v>
      </c>
      <c r="EX686">
        <v>61.87</v>
      </c>
      <c r="EY686">
        <v>24.5873</v>
      </c>
      <c r="EZ686">
        <v>1</v>
      </c>
      <c r="FA686">
        <v>0.202503</v>
      </c>
      <c r="FB686">
        <v>5.06121</v>
      </c>
      <c r="FC686">
        <v>20.1248</v>
      </c>
      <c r="FD686">
        <v>5.21564</v>
      </c>
      <c r="FE686">
        <v>11.998</v>
      </c>
      <c r="FF686">
        <v>4.9632</v>
      </c>
      <c r="FG686">
        <v>3.2956</v>
      </c>
      <c r="FH686">
        <v>9999</v>
      </c>
      <c r="FI686">
        <v>9999</v>
      </c>
      <c r="FJ686">
        <v>9999</v>
      </c>
      <c r="FK686">
        <v>149.7</v>
      </c>
      <c r="FL686">
        <v>4.97093</v>
      </c>
      <c r="FM686">
        <v>1.86773</v>
      </c>
      <c r="FN686">
        <v>1.85924</v>
      </c>
      <c r="FO686">
        <v>1.86527</v>
      </c>
      <c r="FP686">
        <v>1.8631</v>
      </c>
      <c r="FQ686">
        <v>1.86449</v>
      </c>
      <c r="FR686">
        <v>1.86004</v>
      </c>
      <c r="FS686">
        <v>1.86417</v>
      </c>
      <c r="FT686">
        <v>0</v>
      </c>
      <c r="FU686">
        <v>0</v>
      </c>
      <c r="FV686">
        <v>0</v>
      </c>
      <c r="FW686">
        <v>0</v>
      </c>
      <c r="FX686" t="s">
        <v>364</v>
      </c>
      <c r="FY686" t="s">
        <v>365</v>
      </c>
      <c r="FZ686" t="s">
        <v>366</v>
      </c>
      <c r="GA686" t="s">
        <v>366</v>
      </c>
      <c r="GB686" t="s">
        <v>366</v>
      </c>
      <c r="GC686" t="s">
        <v>366</v>
      </c>
      <c r="GD686">
        <v>0</v>
      </c>
      <c r="GE686">
        <v>100</v>
      </c>
      <c r="GF686">
        <v>100</v>
      </c>
      <c r="GG686">
        <v>-8.615</v>
      </c>
      <c r="GH686">
        <v>-0.09030000000000001</v>
      </c>
      <c r="GI686">
        <v>-2.868309889394353</v>
      </c>
      <c r="GJ686">
        <v>-0.006773961979547998</v>
      </c>
      <c r="GK686">
        <v>-8.296070481250098E-08</v>
      </c>
      <c r="GL686">
        <v>3.322967193956903E-10</v>
      </c>
      <c r="GM686">
        <v>-0.07871069313407227</v>
      </c>
      <c r="GN686">
        <v>-0.00208336341840114</v>
      </c>
      <c r="GO686">
        <v>8.801746095907445E-05</v>
      </c>
      <c r="GP686">
        <v>-2.677693255255651E-07</v>
      </c>
      <c r="GQ686">
        <v>3</v>
      </c>
      <c r="GR686">
        <v>2052</v>
      </c>
      <c r="GS686">
        <v>2</v>
      </c>
      <c r="GT686">
        <v>18</v>
      </c>
      <c r="GU686">
        <v>101.1</v>
      </c>
      <c r="GV686">
        <v>101</v>
      </c>
      <c r="GW686">
        <v>2.10449</v>
      </c>
      <c r="GX686">
        <v>2.39014</v>
      </c>
      <c r="GY686">
        <v>1.44775</v>
      </c>
      <c r="GZ686">
        <v>2.31934</v>
      </c>
      <c r="HA686">
        <v>1.55151</v>
      </c>
      <c r="HB686">
        <v>2.40356</v>
      </c>
      <c r="HC686">
        <v>35.9645</v>
      </c>
      <c r="HD686">
        <v>13.9832</v>
      </c>
      <c r="HE686">
        <v>18</v>
      </c>
      <c r="HF686">
        <v>614.02</v>
      </c>
      <c r="HG686">
        <v>404.525</v>
      </c>
      <c r="HH686">
        <v>18.6116</v>
      </c>
      <c r="HI686">
        <v>29.3996</v>
      </c>
      <c r="HJ686">
        <v>30.0014</v>
      </c>
      <c r="HK686">
        <v>29.3167</v>
      </c>
      <c r="HL686">
        <v>29.2618</v>
      </c>
      <c r="HM686">
        <v>42.1394</v>
      </c>
      <c r="HN686">
        <v>64.4139</v>
      </c>
      <c r="HO686">
        <v>0</v>
      </c>
      <c r="HP686">
        <v>18.557</v>
      </c>
      <c r="HQ686">
        <v>927.889</v>
      </c>
      <c r="HR686">
        <v>10.6999</v>
      </c>
      <c r="HS686">
        <v>99.3764</v>
      </c>
      <c r="HT686">
        <v>100.638</v>
      </c>
    </row>
    <row r="687" spans="1:228">
      <c r="A687">
        <v>671</v>
      </c>
      <c r="B687">
        <v>1728497024.6</v>
      </c>
      <c r="C687">
        <v>6087.099999904633</v>
      </c>
      <c r="D687" t="s">
        <v>1714</v>
      </c>
      <c r="E687" t="s">
        <v>1715</v>
      </c>
      <c r="F687">
        <v>5</v>
      </c>
      <c r="G687" t="s">
        <v>357</v>
      </c>
      <c r="H687" t="s">
        <v>1090</v>
      </c>
      <c r="I687" t="s">
        <v>359</v>
      </c>
      <c r="J687" t="s">
        <v>1569</v>
      </c>
      <c r="K687">
        <v>1728497016.85</v>
      </c>
      <c r="L687">
        <f>(M687)/1000</f>
        <v>0</v>
      </c>
      <c r="M687">
        <f>IF(BH687, AP687, AJ687)</f>
        <v>0</v>
      </c>
      <c r="N687">
        <f>IF(BH687, AK687, AI687)</f>
        <v>0</v>
      </c>
      <c r="O687">
        <f>BJ687 - IF(AW687&gt;1, N687*BD687*100.0/(AY687), 0)</f>
        <v>0</v>
      </c>
      <c r="P687">
        <f>((V687-L687/2)*O687-N687)/(V687+L687/2)</f>
        <v>0</v>
      </c>
      <c r="Q687">
        <f>P687*(BQ687+BR687)/1000.0</f>
        <v>0</v>
      </c>
      <c r="R687">
        <f>(BJ687 - IF(AW687&gt;1, N687*BD687*100.0/(AY687), 0))*(BQ687+BR687)/1000.0</f>
        <v>0</v>
      </c>
      <c r="S687">
        <f>2.0/((1/U687-1/T687)+SIGN(U687)*SQRT((1/U687-1/T687)*(1/U687-1/T687) + 4*BE687/((BE687+1)*(BE687+1))*(2*1/U687*1/T687-1/T687*1/T687)))</f>
        <v>0</v>
      </c>
      <c r="T687">
        <f>IF(LEFT(BF687,1)&lt;&gt;"0",IF(LEFT(BF687,1)="1",3.0,BG687),$D$5+$E$5*(BX687*BQ687/($K$5*1000))+$F$5*(BX687*BQ687/($K$5*1000))*MAX(MIN(BD687,$J$5),$I$5)*MAX(MIN(BD687,$J$5),$I$5)+$G$5*MAX(MIN(BD687,$J$5),$I$5)*(BX687*BQ687/($K$5*1000))+$H$5*(BX687*BQ687/($K$5*1000))*(BX687*BQ687/($K$5*1000)))</f>
        <v>0</v>
      </c>
      <c r="U687">
        <f>L687*(1000-(1000*0.61365*exp(17.502*Y687/(240.97+Y687))/(BQ687+BR687)+BL687)/2)/(1000*0.61365*exp(17.502*Y687/(240.97+Y687))/(BQ687+BR687)-BL687)</f>
        <v>0</v>
      </c>
      <c r="V687">
        <f>1/((BE687+1)/(S687/1.6)+1/(T687/1.37)) + BE687/((BE687+1)/(S687/1.6) + BE687/(T687/1.37))</f>
        <v>0</v>
      </c>
      <c r="W687">
        <f>(AZ687*BC687)</f>
        <v>0</v>
      </c>
      <c r="X687">
        <f>(BS687+(W687+2*0.95*5.67E-8*(((BS687+$B$7)+273)^4-(BS687+273)^4)-44100*L687)/(1.84*29.3*T687+8*0.95*5.67E-8*(BS687+273)^3))</f>
        <v>0</v>
      </c>
      <c r="Y687">
        <f>($C$7*BT687+$D$7*BU687+$E$7*X687)</f>
        <v>0</v>
      </c>
      <c r="Z687">
        <f>0.61365*exp(17.502*Y687/(240.97+Y687))</f>
        <v>0</v>
      </c>
      <c r="AA687">
        <f>(AB687/AC687*100)</f>
        <v>0</v>
      </c>
      <c r="AB687">
        <f>BL687*(BQ687+BR687)/1000</f>
        <v>0</v>
      </c>
      <c r="AC687">
        <f>0.61365*exp(17.502*BS687/(240.97+BS687))</f>
        <v>0</v>
      </c>
      <c r="AD687">
        <f>(Z687-BL687*(BQ687+BR687)/1000)</f>
        <v>0</v>
      </c>
      <c r="AE687">
        <f>(-L687*44100)</f>
        <v>0</v>
      </c>
      <c r="AF687">
        <f>2*29.3*T687*0.92*(BS687-Y687)</f>
        <v>0</v>
      </c>
      <c r="AG687">
        <f>2*0.95*5.67E-8*(((BS687+$B$7)+273)^4-(Y687+273)^4)</f>
        <v>0</v>
      </c>
      <c r="AH687">
        <f>W687+AG687+AE687+AF687</f>
        <v>0</v>
      </c>
      <c r="AI687">
        <f>BP687*AW687*(BK687-BJ687*(1000-AW687*BM687)/(1000-AW687*BL687))/(100*BD687)</f>
        <v>0</v>
      </c>
      <c r="AJ687">
        <f>1000*BP687*AW687*(BL687-BM687)/(100*BD687*(1000-AW687*BL687))</f>
        <v>0</v>
      </c>
      <c r="AK687">
        <f>(AL687 - AM687 - BQ687*1E3/(8.314*(BS687+273.15)) * AO687/BP687 * AN687) * BP687/(100*BD687) * (1000 - BM687)/1000</f>
        <v>0</v>
      </c>
      <c r="AL687">
        <v>927.25441194132</v>
      </c>
      <c r="AM687">
        <v>890.2576727272727</v>
      </c>
      <c r="AN687">
        <v>2.565584131967785</v>
      </c>
      <c r="AO687">
        <v>66.77297276244596</v>
      </c>
      <c r="AP687">
        <f>(AR687 - AQ687 + BQ687*1E3/(8.314*(BS687+273.15)) * AT687/BP687 * AS687) * BP687/(100*BD687) * 1000/(1000 - AR687)</f>
        <v>0</v>
      </c>
      <c r="AQ687">
        <v>10.69049162804514</v>
      </c>
      <c r="AR687">
        <v>16.45185272727272</v>
      </c>
      <c r="AS687">
        <v>-3.985402843067565E-05</v>
      </c>
      <c r="AT687">
        <v>79.96077634559281</v>
      </c>
      <c r="AU687">
        <v>0</v>
      </c>
      <c r="AV687">
        <v>0</v>
      </c>
      <c r="AW687">
        <f>IF(AU687*$H$13&gt;=AY687,1.0,(AY687/(AY687-AU687*$H$13)))</f>
        <v>0</v>
      </c>
      <c r="AX687">
        <f>(AW687-1)*100</f>
        <v>0</v>
      </c>
      <c r="AY687">
        <f>MAX(0,($B$13+$C$13*BX687)/(1+$D$13*BX687)*BQ687/(BS687+273)*$E$13)</f>
        <v>0</v>
      </c>
      <c r="AZ687">
        <f>$B$11*BY687+$C$11*BZ687+$F$11*CK687*(1-CN687)</f>
        <v>0</v>
      </c>
      <c r="BA687">
        <f>AZ687*BB687</f>
        <v>0</v>
      </c>
      <c r="BB687">
        <f>($B$11*$D$9+$C$11*$D$9+$F$11*((CX687+CP687)/MAX(CX687+CP687+CY687, 0.1)*$I$9+CY687/MAX(CX687+CP687+CY687, 0.1)*$J$9))/($B$11+$C$11+$F$11)</f>
        <v>0</v>
      </c>
      <c r="BC687">
        <f>($B$11*$K$9+$C$11*$K$9+$F$11*((CX687+CP687)/MAX(CX687+CP687+CY687, 0.1)*$P$9+CY687/MAX(CX687+CP687+CY687, 0.1)*$Q$9))/($B$11+$C$11+$F$11)</f>
        <v>0</v>
      </c>
      <c r="BD687">
        <v>6</v>
      </c>
      <c r="BE687">
        <v>0.5</v>
      </c>
      <c r="BF687" t="s">
        <v>361</v>
      </c>
      <c r="BG687">
        <v>2</v>
      </c>
      <c r="BH687" t="b">
        <v>1</v>
      </c>
      <c r="BI687">
        <v>1728497016.85</v>
      </c>
      <c r="BJ687">
        <v>857.35275</v>
      </c>
      <c r="BK687">
        <v>903.8014642857141</v>
      </c>
      <c r="BL687">
        <v>16.47106428571428</v>
      </c>
      <c r="BM687">
        <v>10.68383214285714</v>
      </c>
      <c r="BN687">
        <v>865.9332500000002</v>
      </c>
      <c r="BO687">
        <v>16.56135</v>
      </c>
      <c r="BP687">
        <v>600.0091428571429</v>
      </c>
      <c r="BQ687">
        <v>97.54130000000001</v>
      </c>
      <c r="BR687">
        <v>0.1000304035714285</v>
      </c>
      <c r="BS687">
        <v>25.19180357142858</v>
      </c>
      <c r="BT687">
        <v>25.05300357142857</v>
      </c>
      <c r="BU687">
        <v>999.9000000000002</v>
      </c>
      <c r="BV687">
        <v>0</v>
      </c>
      <c r="BW687">
        <v>0</v>
      </c>
      <c r="BX687">
        <v>9999.757857142857</v>
      </c>
      <c r="BY687">
        <v>0</v>
      </c>
      <c r="BZ687">
        <v>1250.954285714286</v>
      </c>
      <c r="CA687">
        <v>-46.44861071428572</v>
      </c>
      <c r="CB687">
        <v>871.710607142857</v>
      </c>
      <c r="CC687">
        <v>913.5617857142859</v>
      </c>
      <c r="CD687">
        <v>5.787220357142857</v>
      </c>
      <c r="CE687">
        <v>903.8014642857141</v>
      </c>
      <c r="CF687">
        <v>10.68383214285714</v>
      </c>
      <c r="CG687">
        <v>1.606608928571429</v>
      </c>
      <c r="CH687">
        <v>1.042115357142857</v>
      </c>
      <c r="CI687">
        <v>14.02232857142857</v>
      </c>
      <c r="CJ687">
        <v>7.518887499999999</v>
      </c>
      <c r="CK687">
        <v>1599.998928571429</v>
      </c>
      <c r="CL687">
        <v>0.6919866785714286</v>
      </c>
      <c r="CM687">
        <v>0.3080133214285715</v>
      </c>
      <c r="CN687">
        <v>0</v>
      </c>
      <c r="CO687">
        <v>2.136235714285714</v>
      </c>
      <c r="CP687">
        <v>0</v>
      </c>
      <c r="CQ687">
        <v>14679.63571428571</v>
      </c>
      <c r="CR687">
        <v>13790.11428571429</v>
      </c>
      <c r="CS687">
        <v>38.47525</v>
      </c>
      <c r="CT687">
        <v>39.87496428571428</v>
      </c>
      <c r="CU687">
        <v>39.0755</v>
      </c>
      <c r="CV687">
        <v>38.22975</v>
      </c>
      <c r="CW687">
        <v>37.80757142857143</v>
      </c>
      <c r="CX687">
        <v>1107.176785714286</v>
      </c>
      <c r="CY687">
        <v>492.8221428571429</v>
      </c>
      <c r="CZ687">
        <v>0</v>
      </c>
      <c r="DA687">
        <v>1728497081.2</v>
      </c>
      <c r="DB687">
        <v>0</v>
      </c>
      <c r="DC687">
        <v>1728490956.5</v>
      </c>
      <c r="DD687" t="s">
        <v>362</v>
      </c>
      <c r="DE687">
        <v>1728490952.5</v>
      </c>
      <c r="DF687">
        <v>1728490956.5</v>
      </c>
      <c r="DG687">
        <v>1</v>
      </c>
      <c r="DH687">
        <v>-0.065</v>
      </c>
      <c r="DI687">
        <v>-0.008</v>
      </c>
      <c r="DJ687">
        <v>-3.246</v>
      </c>
      <c r="DK687">
        <v>-0.091</v>
      </c>
      <c r="DL687">
        <v>52</v>
      </c>
      <c r="DM687">
        <v>15</v>
      </c>
      <c r="DN687">
        <v>0.25</v>
      </c>
      <c r="DO687">
        <v>0.13</v>
      </c>
      <c r="DP687">
        <v>-46.427985</v>
      </c>
      <c r="DQ687">
        <v>-0.5736090056283807</v>
      </c>
      <c r="DR687">
        <v>0.08539544645354333</v>
      </c>
      <c r="DS687">
        <v>0</v>
      </c>
      <c r="DT687">
        <v>5.800823500000001</v>
      </c>
      <c r="DU687">
        <v>-0.232595347091944</v>
      </c>
      <c r="DV687">
        <v>0.02240373602214598</v>
      </c>
      <c r="DW687">
        <v>0</v>
      </c>
      <c r="DX687">
        <v>0</v>
      </c>
      <c r="DY687">
        <v>2</v>
      </c>
      <c r="DZ687" t="s">
        <v>386</v>
      </c>
      <c r="EA687">
        <v>3.22783</v>
      </c>
      <c r="EB687">
        <v>2.70418</v>
      </c>
      <c r="EC687">
        <v>0.170803</v>
      </c>
      <c r="ED687">
        <v>0.175866</v>
      </c>
      <c r="EE687">
        <v>0.0850072</v>
      </c>
      <c r="EF687">
        <v>0.0617829</v>
      </c>
      <c r="EG687">
        <v>27098.1</v>
      </c>
      <c r="EH687">
        <v>26200.9</v>
      </c>
      <c r="EI687">
        <v>31315.1</v>
      </c>
      <c r="EJ687">
        <v>30159.3</v>
      </c>
      <c r="EK687">
        <v>38380.6</v>
      </c>
      <c r="EL687">
        <v>37425.3</v>
      </c>
      <c r="EM687">
        <v>43885.4</v>
      </c>
      <c r="EN687">
        <v>42116.4</v>
      </c>
      <c r="EO687">
        <v>2.11098</v>
      </c>
      <c r="EP687">
        <v>1.78145</v>
      </c>
      <c r="EQ687">
        <v>-0.00722706</v>
      </c>
      <c r="ER687">
        <v>0</v>
      </c>
      <c r="ES687">
        <v>25.1704</v>
      </c>
      <c r="ET687">
        <v>999.9</v>
      </c>
      <c r="EU687">
        <v>68.7</v>
      </c>
      <c r="EV687">
        <v>28.9</v>
      </c>
      <c r="EW687">
        <v>28.1614</v>
      </c>
      <c r="EX687">
        <v>61.76</v>
      </c>
      <c r="EY687">
        <v>24.3109</v>
      </c>
      <c r="EZ687">
        <v>1</v>
      </c>
      <c r="FA687">
        <v>0.203895</v>
      </c>
      <c r="FB687">
        <v>5.10946</v>
      </c>
      <c r="FC687">
        <v>20.1234</v>
      </c>
      <c r="FD687">
        <v>5.21624</v>
      </c>
      <c r="FE687">
        <v>11.998</v>
      </c>
      <c r="FF687">
        <v>4.96335</v>
      </c>
      <c r="FG687">
        <v>3.29573</v>
      </c>
      <c r="FH687">
        <v>9999</v>
      </c>
      <c r="FI687">
        <v>9999</v>
      </c>
      <c r="FJ687">
        <v>9999</v>
      </c>
      <c r="FK687">
        <v>149.7</v>
      </c>
      <c r="FL687">
        <v>4.97092</v>
      </c>
      <c r="FM687">
        <v>1.8677</v>
      </c>
      <c r="FN687">
        <v>1.85918</v>
      </c>
      <c r="FO687">
        <v>1.86527</v>
      </c>
      <c r="FP687">
        <v>1.8631</v>
      </c>
      <c r="FQ687">
        <v>1.86449</v>
      </c>
      <c r="FR687">
        <v>1.86002</v>
      </c>
      <c r="FS687">
        <v>1.86417</v>
      </c>
      <c r="FT687">
        <v>0</v>
      </c>
      <c r="FU687">
        <v>0</v>
      </c>
      <c r="FV687">
        <v>0</v>
      </c>
      <c r="FW687">
        <v>0</v>
      </c>
      <c r="FX687" t="s">
        <v>364</v>
      </c>
      <c r="FY687" t="s">
        <v>365</v>
      </c>
      <c r="FZ687" t="s">
        <v>366</v>
      </c>
      <c r="GA687" t="s">
        <v>366</v>
      </c>
      <c r="GB687" t="s">
        <v>366</v>
      </c>
      <c r="GC687" t="s">
        <v>366</v>
      </c>
      <c r="GD687">
        <v>0</v>
      </c>
      <c r="GE687">
        <v>100</v>
      </c>
      <c r="GF687">
        <v>100</v>
      </c>
      <c r="GG687">
        <v>-8.701000000000001</v>
      </c>
      <c r="GH687">
        <v>-0.09030000000000001</v>
      </c>
      <c r="GI687">
        <v>-2.868309889394353</v>
      </c>
      <c r="GJ687">
        <v>-0.006773961979547998</v>
      </c>
      <c r="GK687">
        <v>-8.296070481250098E-08</v>
      </c>
      <c r="GL687">
        <v>3.322967193956903E-10</v>
      </c>
      <c r="GM687">
        <v>-0.07871069313407227</v>
      </c>
      <c r="GN687">
        <v>-0.00208336341840114</v>
      </c>
      <c r="GO687">
        <v>8.801746095907445E-05</v>
      </c>
      <c r="GP687">
        <v>-2.677693255255651E-07</v>
      </c>
      <c r="GQ687">
        <v>3</v>
      </c>
      <c r="GR687">
        <v>2052</v>
      </c>
      <c r="GS687">
        <v>2</v>
      </c>
      <c r="GT687">
        <v>18</v>
      </c>
      <c r="GU687">
        <v>101.2</v>
      </c>
      <c r="GV687">
        <v>101.1</v>
      </c>
      <c r="GW687">
        <v>2.13013</v>
      </c>
      <c r="GX687">
        <v>2.39014</v>
      </c>
      <c r="GY687">
        <v>1.44775</v>
      </c>
      <c r="GZ687">
        <v>2.31812</v>
      </c>
      <c r="HA687">
        <v>1.55151</v>
      </c>
      <c r="HB687">
        <v>2.31567</v>
      </c>
      <c r="HC687">
        <v>35.9879</v>
      </c>
      <c r="HD687">
        <v>13.9569</v>
      </c>
      <c r="HE687">
        <v>18</v>
      </c>
      <c r="HF687">
        <v>614.068</v>
      </c>
      <c r="HG687">
        <v>404.49</v>
      </c>
      <c r="HH687">
        <v>18.5551</v>
      </c>
      <c r="HI687">
        <v>29.4154</v>
      </c>
      <c r="HJ687">
        <v>30.0013</v>
      </c>
      <c r="HK687">
        <v>29.3304</v>
      </c>
      <c r="HL687">
        <v>29.2754</v>
      </c>
      <c r="HM687">
        <v>42.674</v>
      </c>
      <c r="HN687">
        <v>64.4139</v>
      </c>
      <c r="HO687">
        <v>0</v>
      </c>
      <c r="HP687">
        <v>18.5036</v>
      </c>
      <c r="HQ687">
        <v>937.982</v>
      </c>
      <c r="HR687">
        <v>10.7063</v>
      </c>
      <c r="HS687">
        <v>99.37479999999999</v>
      </c>
      <c r="HT687">
        <v>100.635</v>
      </c>
    </row>
    <row r="688" spans="1:228">
      <c r="A688">
        <v>672</v>
      </c>
      <c r="B688">
        <v>1728497029.1</v>
      </c>
      <c r="C688">
        <v>6091.599999904633</v>
      </c>
      <c r="D688" t="s">
        <v>1716</v>
      </c>
      <c r="E688" t="s">
        <v>1717</v>
      </c>
      <c r="F688">
        <v>5</v>
      </c>
      <c r="G688" t="s">
        <v>357</v>
      </c>
      <c r="H688" t="s">
        <v>1090</v>
      </c>
      <c r="I688" t="s">
        <v>359</v>
      </c>
      <c r="J688" t="s">
        <v>1569</v>
      </c>
      <c r="K688">
        <v>1728497021.278571</v>
      </c>
      <c r="L688">
        <f>(M688)/1000</f>
        <v>0</v>
      </c>
      <c r="M688">
        <f>IF(BH688, AP688, AJ688)</f>
        <v>0</v>
      </c>
      <c r="N688">
        <f>IF(BH688, AK688, AI688)</f>
        <v>0</v>
      </c>
      <c r="O688">
        <f>BJ688 - IF(AW688&gt;1, N688*BD688*100.0/(AY688), 0)</f>
        <v>0</v>
      </c>
      <c r="P688">
        <f>((V688-L688/2)*O688-N688)/(V688+L688/2)</f>
        <v>0</v>
      </c>
      <c r="Q688">
        <f>P688*(BQ688+BR688)/1000.0</f>
        <v>0</v>
      </c>
      <c r="R688">
        <f>(BJ688 - IF(AW688&gt;1, N688*BD688*100.0/(AY688), 0))*(BQ688+BR688)/1000.0</f>
        <v>0</v>
      </c>
      <c r="S688">
        <f>2.0/((1/U688-1/T688)+SIGN(U688)*SQRT((1/U688-1/T688)*(1/U688-1/T688) + 4*BE688/((BE688+1)*(BE688+1))*(2*1/U688*1/T688-1/T688*1/T688)))</f>
        <v>0</v>
      </c>
      <c r="T688">
        <f>IF(LEFT(BF688,1)&lt;&gt;"0",IF(LEFT(BF688,1)="1",3.0,BG688),$D$5+$E$5*(BX688*BQ688/($K$5*1000))+$F$5*(BX688*BQ688/($K$5*1000))*MAX(MIN(BD688,$J$5),$I$5)*MAX(MIN(BD688,$J$5),$I$5)+$G$5*MAX(MIN(BD688,$J$5),$I$5)*(BX688*BQ688/($K$5*1000))+$H$5*(BX688*BQ688/($K$5*1000))*(BX688*BQ688/($K$5*1000)))</f>
        <v>0</v>
      </c>
      <c r="U688">
        <f>L688*(1000-(1000*0.61365*exp(17.502*Y688/(240.97+Y688))/(BQ688+BR688)+BL688)/2)/(1000*0.61365*exp(17.502*Y688/(240.97+Y688))/(BQ688+BR688)-BL688)</f>
        <v>0</v>
      </c>
      <c r="V688">
        <f>1/((BE688+1)/(S688/1.6)+1/(T688/1.37)) + BE688/((BE688+1)/(S688/1.6) + BE688/(T688/1.37))</f>
        <v>0</v>
      </c>
      <c r="W688">
        <f>(AZ688*BC688)</f>
        <v>0</v>
      </c>
      <c r="X688">
        <f>(BS688+(W688+2*0.95*5.67E-8*(((BS688+$B$7)+273)^4-(BS688+273)^4)-44100*L688)/(1.84*29.3*T688+8*0.95*5.67E-8*(BS688+273)^3))</f>
        <v>0</v>
      </c>
      <c r="Y688">
        <f>($C$7*BT688+$D$7*BU688+$E$7*X688)</f>
        <v>0</v>
      </c>
      <c r="Z688">
        <f>0.61365*exp(17.502*Y688/(240.97+Y688))</f>
        <v>0</v>
      </c>
      <c r="AA688">
        <f>(AB688/AC688*100)</f>
        <v>0</v>
      </c>
      <c r="AB688">
        <f>BL688*(BQ688+BR688)/1000</f>
        <v>0</v>
      </c>
      <c r="AC688">
        <f>0.61365*exp(17.502*BS688/(240.97+BS688))</f>
        <v>0</v>
      </c>
      <c r="AD688">
        <f>(Z688-BL688*(BQ688+BR688)/1000)</f>
        <v>0</v>
      </c>
      <c r="AE688">
        <f>(-L688*44100)</f>
        <v>0</v>
      </c>
      <c r="AF688">
        <f>2*29.3*T688*0.92*(BS688-Y688)</f>
        <v>0</v>
      </c>
      <c r="AG688">
        <f>2*0.95*5.67E-8*(((BS688+$B$7)+273)^4-(Y688+273)^4)</f>
        <v>0</v>
      </c>
      <c r="AH688">
        <f>W688+AG688+AE688+AF688</f>
        <v>0</v>
      </c>
      <c r="AI688">
        <f>BP688*AW688*(BK688-BJ688*(1000-AW688*BM688)/(1000-AW688*BL688))/(100*BD688)</f>
        <v>0</v>
      </c>
      <c r="AJ688">
        <f>1000*BP688*AW688*(BL688-BM688)/(100*BD688*(1000-AW688*BL688))</f>
        <v>0</v>
      </c>
      <c r="AK688">
        <f>(AL688 - AM688 - BQ688*1E3/(8.314*(BS688+273.15)) * AO688/BP688 * AN688) * BP688/(100*BD688) * (1000 - BM688)/1000</f>
        <v>0</v>
      </c>
      <c r="AL688">
        <v>938.5917198071222</v>
      </c>
      <c r="AM688">
        <v>901.7347757575753</v>
      </c>
      <c r="AN688">
        <v>2.554307987862336</v>
      </c>
      <c r="AO688">
        <v>66.77297276244596</v>
      </c>
      <c r="AP688">
        <f>(AR688 - AQ688 + BQ688*1E3/(8.314*(BS688+273.15)) * AT688/BP688 * AS688) * BP688/(100*BD688) * 1000/(1000 - AR688)</f>
        <v>0</v>
      </c>
      <c r="AQ688">
        <v>10.69564013559879</v>
      </c>
      <c r="AR688">
        <v>16.44119393939395</v>
      </c>
      <c r="AS688">
        <v>-4.802469753865319E-05</v>
      </c>
      <c r="AT688">
        <v>79.96077634559281</v>
      </c>
      <c r="AU688">
        <v>0</v>
      </c>
      <c r="AV688">
        <v>0</v>
      </c>
      <c r="AW688">
        <f>IF(AU688*$H$13&gt;=AY688,1.0,(AY688/(AY688-AU688*$H$13)))</f>
        <v>0</v>
      </c>
      <c r="AX688">
        <f>(AW688-1)*100</f>
        <v>0</v>
      </c>
      <c r="AY688">
        <f>MAX(0,($B$13+$C$13*BX688)/(1+$D$13*BX688)*BQ688/(BS688+273)*$E$13)</f>
        <v>0</v>
      </c>
      <c r="AZ688">
        <f>$B$11*BY688+$C$11*BZ688+$F$11*CK688*(1-CN688)</f>
        <v>0</v>
      </c>
      <c r="BA688">
        <f>AZ688*BB688</f>
        <v>0</v>
      </c>
      <c r="BB688">
        <f>($B$11*$D$9+$C$11*$D$9+$F$11*((CX688+CP688)/MAX(CX688+CP688+CY688, 0.1)*$I$9+CY688/MAX(CX688+CP688+CY688, 0.1)*$J$9))/($B$11+$C$11+$F$11)</f>
        <v>0</v>
      </c>
      <c r="BC688">
        <f>($B$11*$K$9+$C$11*$K$9+$F$11*((CX688+CP688)/MAX(CX688+CP688+CY688, 0.1)*$P$9+CY688/MAX(CX688+CP688+CY688, 0.1)*$Q$9))/($B$11+$C$11+$F$11)</f>
        <v>0</v>
      </c>
      <c r="BD688">
        <v>6</v>
      </c>
      <c r="BE688">
        <v>0.5</v>
      </c>
      <c r="BF688" t="s">
        <v>361</v>
      </c>
      <c r="BG688">
        <v>2</v>
      </c>
      <c r="BH688" t="b">
        <v>1</v>
      </c>
      <c r="BI688">
        <v>1728497021.278571</v>
      </c>
      <c r="BJ688">
        <v>868.4845714285714</v>
      </c>
      <c r="BK688">
        <v>914.9366785714286</v>
      </c>
      <c r="BL688">
        <v>16.45972142857143</v>
      </c>
      <c r="BM688">
        <v>10.68958928571429</v>
      </c>
      <c r="BN688">
        <v>877.1341071428569</v>
      </c>
      <c r="BO688">
        <v>16.55001071428571</v>
      </c>
      <c r="BP688">
        <v>600.01825</v>
      </c>
      <c r="BQ688">
        <v>97.54178214285716</v>
      </c>
      <c r="BR688">
        <v>0.1000266464285714</v>
      </c>
      <c r="BS688">
        <v>25.18330714285714</v>
      </c>
      <c r="BT688">
        <v>25.05314285714286</v>
      </c>
      <c r="BU688">
        <v>999.9000000000002</v>
      </c>
      <c r="BV688">
        <v>0</v>
      </c>
      <c r="BW688">
        <v>0</v>
      </c>
      <c r="BX688">
        <v>9996.076428571429</v>
      </c>
      <c r="BY688">
        <v>0</v>
      </c>
      <c r="BZ688">
        <v>1250.003214285714</v>
      </c>
      <c r="CA688">
        <v>-46.451975</v>
      </c>
      <c r="CB688">
        <v>883.0187500000001</v>
      </c>
      <c r="CC688">
        <v>924.822642857143</v>
      </c>
      <c r="CD688">
        <v>5.77011857142857</v>
      </c>
      <c r="CE688">
        <v>914.9366785714286</v>
      </c>
      <c r="CF688">
        <v>10.68958928571429</v>
      </c>
      <c r="CG688">
        <v>1.60551</v>
      </c>
      <c r="CH688">
        <v>1.0426825</v>
      </c>
      <c r="CI688">
        <v>14.01178214285714</v>
      </c>
      <c r="CJ688">
        <v>7.526845714285714</v>
      </c>
      <c r="CK688">
        <v>1600.010714285714</v>
      </c>
      <c r="CL688">
        <v>0.6919901428571428</v>
      </c>
      <c r="CM688">
        <v>0.3080098571428572</v>
      </c>
      <c r="CN688">
        <v>0</v>
      </c>
      <c r="CO688">
        <v>2.087317857142857</v>
      </c>
      <c r="CP688">
        <v>0</v>
      </c>
      <c r="CQ688">
        <v>14715.54642857143</v>
      </c>
      <c r="CR688">
        <v>13790.23214285714</v>
      </c>
      <c r="CS688">
        <v>38.491</v>
      </c>
      <c r="CT688">
        <v>39.89492857142857</v>
      </c>
      <c r="CU688">
        <v>39.0935</v>
      </c>
      <c r="CV688">
        <v>38.25660714285714</v>
      </c>
      <c r="CW688">
        <v>37.812</v>
      </c>
      <c r="CX688">
        <v>1107.190714285714</v>
      </c>
      <c r="CY688">
        <v>492.8199999999999</v>
      </c>
      <c r="CZ688">
        <v>0</v>
      </c>
      <c r="DA688">
        <v>1728497086</v>
      </c>
      <c r="DB688">
        <v>0</v>
      </c>
      <c r="DC688">
        <v>1728490956.5</v>
      </c>
      <c r="DD688" t="s">
        <v>362</v>
      </c>
      <c r="DE688">
        <v>1728490952.5</v>
      </c>
      <c r="DF688">
        <v>1728490956.5</v>
      </c>
      <c r="DG688">
        <v>1</v>
      </c>
      <c r="DH688">
        <v>-0.065</v>
      </c>
      <c r="DI688">
        <v>-0.008</v>
      </c>
      <c r="DJ688">
        <v>-3.246</v>
      </c>
      <c r="DK688">
        <v>-0.091</v>
      </c>
      <c r="DL688">
        <v>52</v>
      </c>
      <c r="DM688">
        <v>15</v>
      </c>
      <c r="DN688">
        <v>0.25</v>
      </c>
      <c r="DO688">
        <v>0.13</v>
      </c>
      <c r="DP688">
        <v>-46.4407243902439</v>
      </c>
      <c r="DQ688">
        <v>-0.2225790940766859</v>
      </c>
      <c r="DR688">
        <v>0.07939460810004595</v>
      </c>
      <c r="DS688">
        <v>0</v>
      </c>
      <c r="DT688">
        <v>5.780476585365854</v>
      </c>
      <c r="DU688">
        <v>-0.2350551219512186</v>
      </c>
      <c r="DV688">
        <v>0.02320234508855876</v>
      </c>
      <c r="DW688">
        <v>0</v>
      </c>
      <c r="DX688">
        <v>0</v>
      </c>
      <c r="DY688">
        <v>2</v>
      </c>
      <c r="DZ688" t="s">
        <v>386</v>
      </c>
      <c r="EA688">
        <v>3.22784</v>
      </c>
      <c r="EB688">
        <v>2.70413</v>
      </c>
      <c r="EC688">
        <v>0.172232</v>
      </c>
      <c r="ED688">
        <v>0.177267</v>
      </c>
      <c r="EE688">
        <v>0.08496819999999999</v>
      </c>
      <c r="EF688">
        <v>0.0618034</v>
      </c>
      <c r="EG688">
        <v>27051.1</v>
      </c>
      <c r="EH688">
        <v>26155.6</v>
      </c>
      <c r="EI688">
        <v>31314.8</v>
      </c>
      <c r="EJ688">
        <v>30158.6</v>
      </c>
      <c r="EK688">
        <v>38382.1</v>
      </c>
      <c r="EL688">
        <v>37423.8</v>
      </c>
      <c r="EM688">
        <v>43885.1</v>
      </c>
      <c r="EN688">
        <v>42115.5</v>
      </c>
      <c r="EO688">
        <v>2.11063</v>
      </c>
      <c r="EP688">
        <v>1.78122</v>
      </c>
      <c r="EQ688">
        <v>-0.008031730000000001</v>
      </c>
      <c r="ER688">
        <v>0</v>
      </c>
      <c r="ES688">
        <v>25.1829</v>
      </c>
      <c r="ET688">
        <v>999.9</v>
      </c>
      <c r="EU688">
        <v>68.7</v>
      </c>
      <c r="EV688">
        <v>28.9</v>
      </c>
      <c r="EW688">
        <v>28.1651</v>
      </c>
      <c r="EX688">
        <v>61.56</v>
      </c>
      <c r="EY688">
        <v>24.3189</v>
      </c>
      <c r="EZ688">
        <v>1</v>
      </c>
      <c r="FA688">
        <v>0.205086</v>
      </c>
      <c r="FB688">
        <v>5.14662</v>
      </c>
      <c r="FC688">
        <v>20.1225</v>
      </c>
      <c r="FD688">
        <v>5.21639</v>
      </c>
      <c r="FE688">
        <v>11.998</v>
      </c>
      <c r="FF688">
        <v>4.9635</v>
      </c>
      <c r="FG688">
        <v>3.29575</v>
      </c>
      <c r="FH688">
        <v>9999</v>
      </c>
      <c r="FI688">
        <v>9999</v>
      </c>
      <c r="FJ688">
        <v>9999</v>
      </c>
      <c r="FK688">
        <v>149.7</v>
      </c>
      <c r="FL688">
        <v>4.97091</v>
      </c>
      <c r="FM688">
        <v>1.86771</v>
      </c>
      <c r="FN688">
        <v>1.85924</v>
      </c>
      <c r="FO688">
        <v>1.86529</v>
      </c>
      <c r="FP688">
        <v>1.8631</v>
      </c>
      <c r="FQ688">
        <v>1.86448</v>
      </c>
      <c r="FR688">
        <v>1.86005</v>
      </c>
      <c r="FS688">
        <v>1.86417</v>
      </c>
      <c r="FT688">
        <v>0</v>
      </c>
      <c r="FU688">
        <v>0</v>
      </c>
      <c r="FV688">
        <v>0</v>
      </c>
      <c r="FW688">
        <v>0</v>
      </c>
      <c r="FX688" t="s">
        <v>364</v>
      </c>
      <c r="FY688" t="s">
        <v>365</v>
      </c>
      <c r="FZ688" t="s">
        <v>366</v>
      </c>
      <c r="GA688" t="s">
        <v>366</v>
      </c>
      <c r="GB688" t="s">
        <v>366</v>
      </c>
      <c r="GC688" t="s">
        <v>366</v>
      </c>
      <c r="GD688">
        <v>0</v>
      </c>
      <c r="GE688">
        <v>100</v>
      </c>
      <c r="GF688">
        <v>100</v>
      </c>
      <c r="GG688">
        <v>-8.771000000000001</v>
      </c>
      <c r="GH688">
        <v>-0.09030000000000001</v>
      </c>
      <c r="GI688">
        <v>-2.868309889394353</v>
      </c>
      <c r="GJ688">
        <v>-0.006773961979547998</v>
      </c>
      <c r="GK688">
        <v>-8.296070481250098E-08</v>
      </c>
      <c r="GL688">
        <v>3.322967193956903E-10</v>
      </c>
      <c r="GM688">
        <v>-0.07871069313407227</v>
      </c>
      <c r="GN688">
        <v>-0.00208336341840114</v>
      </c>
      <c r="GO688">
        <v>8.801746095907445E-05</v>
      </c>
      <c r="GP688">
        <v>-2.677693255255651E-07</v>
      </c>
      <c r="GQ688">
        <v>3</v>
      </c>
      <c r="GR688">
        <v>2052</v>
      </c>
      <c r="GS688">
        <v>2</v>
      </c>
      <c r="GT688">
        <v>18</v>
      </c>
      <c r="GU688">
        <v>101.3</v>
      </c>
      <c r="GV688">
        <v>101.2</v>
      </c>
      <c r="GW688">
        <v>2.1521</v>
      </c>
      <c r="GX688">
        <v>2.39624</v>
      </c>
      <c r="GY688">
        <v>1.44897</v>
      </c>
      <c r="GZ688">
        <v>2.31812</v>
      </c>
      <c r="HA688">
        <v>1.55151</v>
      </c>
      <c r="HB688">
        <v>2.33765</v>
      </c>
      <c r="HC688">
        <v>35.9879</v>
      </c>
      <c r="HD688">
        <v>13.9657</v>
      </c>
      <c r="HE688">
        <v>18</v>
      </c>
      <c r="HF688">
        <v>613.927</v>
      </c>
      <c r="HG688">
        <v>404.438</v>
      </c>
      <c r="HH688">
        <v>18.5068</v>
      </c>
      <c r="HI688">
        <v>29.4287</v>
      </c>
      <c r="HJ688">
        <v>30.0014</v>
      </c>
      <c r="HK688">
        <v>29.3417</v>
      </c>
      <c r="HL688">
        <v>29.2866</v>
      </c>
      <c r="HM688">
        <v>43.0752</v>
      </c>
      <c r="HN688">
        <v>64.4139</v>
      </c>
      <c r="HO688">
        <v>0</v>
      </c>
      <c r="HP688">
        <v>18.4509</v>
      </c>
      <c r="HQ688">
        <v>953.008</v>
      </c>
      <c r="HR688">
        <v>10.7136</v>
      </c>
      <c r="HS688">
        <v>99.374</v>
      </c>
      <c r="HT688">
        <v>100.633</v>
      </c>
    </row>
    <row r="689" spans="1:228">
      <c r="A689">
        <v>673</v>
      </c>
      <c r="B689">
        <v>1728497034.6</v>
      </c>
      <c r="C689">
        <v>6097.099999904633</v>
      </c>
      <c r="D689" t="s">
        <v>1718</v>
      </c>
      <c r="E689" t="s">
        <v>1719</v>
      </c>
      <c r="F689">
        <v>5</v>
      </c>
      <c r="G689" t="s">
        <v>357</v>
      </c>
      <c r="H689" t="s">
        <v>1090</v>
      </c>
      <c r="I689" t="s">
        <v>359</v>
      </c>
      <c r="J689" t="s">
        <v>1569</v>
      </c>
      <c r="K689">
        <v>1728497026.85</v>
      </c>
      <c r="L689">
        <f>(M689)/1000</f>
        <v>0</v>
      </c>
      <c r="M689">
        <f>IF(BH689, AP689, AJ689)</f>
        <v>0</v>
      </c>
      <c r="N689">
        <f>IF(BH689, AK689, AI689)</f>
        <v>0</v>
      </c>
      <c r="O689">
        <f>BJ689 - IF(AW689&gt;1, N689*BD689*100.0/(AY689), 0)</f>
        <v>0</v>
      </c>
      <c r="P689">
        <f>((V689-L689/2)*O689-N689)/(V689+L689/2)</f>
        <v>0</v>
      </c>
      <c r="Q689">
        <f>P689*(BQ689+BR689)/1000.0</f>
        <v>0</v>
      </c>
      <c r="R689">
        <f>(BJ689 - IF(AW689&gt;1, N689*BD689*100.0/(AY689), 0))*(BQ689+BR689)/1000.0</f>
        <v>0</v>
      </c>
      <c r="S689">
        <f>2.0/((1/U689-1/T689)+SIGN(U689)*SQRT((1/U689-1/T689)*(1/U689-1/T689) + 4*BE689/((BE689+1)*(BE689+1))*(2*1/U689*1/T689-1/T689*1/T689)))</f>
        <v>0</v>
      </c>
      <c r="T689">
        <f>IF(LEFT(BF689,1)&lt;&gt;"0",IF(LEFT(BF689,1)="1",3.0,BG689),$D$5+$E$5*(BX689*BQ689/($K$5*1000))+$F$5*(BX689*BQ689/($K$5*1000))*MAX(MIN(BD689,$J$5),$I$5)*MAX(MIN(BD689,$J$5),$I$5)+$G$5*MAX(MIN(BD689,$J$5),$I$5)*(BX689*BQ689/($K$5*1000))+$H$5*(BX689*BQ689/($K$5*1000))*(BX689*BQ689/($K$5*1000)))</f>
        <v>0</v>
      </c>
      <c r="U689">
        <f>L689*(1000-(1000*0.61365*exp(17.502*Y689/(240.97+Y689))/(BQ689+BR689)+BL689)/2)/(1000*0.61365*exp(17.502*Y689/(240.97+Y689))/(BQ689+BR689)-BL689)</f>
        <v>0</v>
      </c>
      <c r="V689">
        <f>1/((BE689+1)/(S689/1.6)+1/(T689/1.37)) + BE689/((BE689+1)/(S689/1.6) + BE689/(T689/1.37))</f>
        <v>0</v>
      </c>
      <c r="W689">
        <f>(AZ689*BC689)</f>
        <v>0</v>
      </c>
      <c r="X689">
        <f>(BS689+(W689+2*0.95*5.67E-8*(((BS689+$B$7)+273)^4-(BS689+273)^4)-44100*L689)/(1.84*29.3*T689+8*0.95*5.67E-8*(BS689+273)^3))</f>
        <v>0</v>
      </c>
      <c r="Y689">
        <f>($C$7*BT689+$D$7*BU689+$E$7*X689)</f>
        <v>0</v>
      </c>
      <c r="Z689">
        <f>0.61365*exp(17.502*Y689/(240.97+Y689))</f>
        <v>0</v>
      </c>
      <c r="AA689">
        <f>(AB689/AC689*100)</f>
        <v>0</v>
      </c>
      <c r="AB689">
        <f>BL689*(BQ689+BR689)/1000</f>
        <v>0</v>
      </c>
      <c r="AC689">
        <f>0.61365*exp(17.502*BS689/(240.97+BS689))</f>
        <v>0</v>
      </c>
      <c r="AD689">
        <f>(Z689-BL689*(BQ689+BR689)/1000)</f>
        <v>0</v>
      </c>
      <c r="AE689">
        <f>(-L689*44100)</f>
        <v>0</v>
      </c>
      <c r="AF689">
        <f>2*29.3*T689*0.92*(BS689-Y689)</f>
        <v>0</v>
      </c>
      <c r="AG689">
        <f>2*0.95*5.67E-8*(((BS689+$B$7)+273)^4-(Y689+273)^4)</f>
        <v>0</v>
      </c>
      <c r="AH689">
        <f>W689+AG689+AE689+AF689</f>
        <v>0</v>
      </c>
      <c r="AI689">
        <f>BP689*AW689*(BK689-BJ689*(1000-AW689*BM689)/(1000-AW689*BL689))/(100*BD689)</f>
        <v>0</v>
      </c>
      <c r="AJ689">
        <f>1000*BP689*AW689*(BL689-BM689)/(100*BD689*(1000-AW689*BL689))</f>
        <v>0</v>
      </c>
      <c r="AK689">
        <f>(AL689 - AM689 - BQ689*1E3/(8.314*(BS689+273.15)) * AO689/BP689 * AN689) * BP689/(100*BD689) * (1000 - BM689)/1000</f>
        <v>0</v>
      </c>
      <c r="AL689">
        <v>952.5762677553901</v>
      </c>
      <c r="AM689">
        <v>915.780612121212</v>
      </c>
      <c r="AN689">
        <v>2.557573541586123</v>
      </c>
      <c r="AO689">
        <v>66.77297276244596</v>
      </c>
      <c r="AP689">
        <f>(AR689 - AQ689 + BQ689*1E3/(8.314*(BS689+273.15)) * AT689/BP689 * AS689) * BP689/(100*BD689) * 1000/(1000 - AR689)</f>
        <v>0</v>
      </c>
      <c r="AQ689">
        <v>10.70217270741837</v>
      </c>
      <c r="AR689">
        <v>16.4260206060606</v>
      </c>
      <c r="AS689">
        <v>-3.904515574653392E-05</v>
      </c>
      <c r="AT689">
        <v>79.96077634559281</v>
      </c>
      <c r="AU689">
        <v>0</v>
      </c>
      <c r="AV689">
        <v>0</v>
      </c>
      <c r="AW689">
        <f>IF(AU689*$H$13&gt;=AY689,1.0,(AY689/(AY689-AU689*$H$13)))</f>
        <v>0</v>
      </c>
      <c r="AX689">
        <f>(AW689-1)*100</f>
        <v>0</v>
      </c>
      <c r="AY689">
        <f>MAX(0,($B$13+$C$13*BX689)/(1+$D$13*BX689)*BQ689/(BS689+273)*$E$13)</f>
        <v>0</v>
      </c>
      <c r="AZ689">
        <f>$B$11*BY689+$C$11*BZ689+$F$11*CK689*(1-CN689)</f>
        <v>0</v>
      </c>
      <c r="BA689">
        <f>AZ689*BB689</f>
        <v>0</v>
      </c>
      <c r="BB689">
        <f>($B$11*$D$9+$C$11*$D$9+$F$11*((CX689+CP689)/MAX(CX689+CP689+CY689, 0.1)*$I$9+CY689/MAX(CX689+CP689+CY689, 0.1)*$J$9))/($B$11+$C$11+$F$11)</f>
        <v>0</v>
      </c>
      <c r="BC689">
        <f>($B$11*$K$9+$C$11*$K$9+$F$11*((CX689+CP689)/MAX(CX689+CP689+CY689, 0.1)*$P$9+CY689/MAX(CX689+CP689+CY689, 0.1)*$Q$9))/($B$11+$C$11+$F$11)</f>
        <v>0</v>
      </c>
      <c r="BD689">
        <v>6</v>
      </c>
      <c r="BE689">
        <v>0.5</v>
      </c>
      <c r="BF689" t="s">
        <v>361</v>
      </c>
      <c r="BG689">
        <v>2</v>
      </c>
      <c r="BH689" t="b">
        <v>1</v>
      </c>
      <c r="BI689">
        <v>1728497026.85</v>
      </c>
      <c r="BJ689">
        <v>882.5008214285714</v>
      </c>
      <c r="BK689">
        <v>928.9637142857143</v>
      </c>
      <c r="BL689">
        <v>16.44495</v>
      </c>
      <c r="BM689">
        <v>10.69661071428572</v>
      </c>
      <c r="BN689">
        <v>891.236857142857</v>
      </c>
      <c r="BO689">
        <v>16.53525</v>
      </c>
      <c r="BP689">
        <v>600.0122857142858</v>
      </c>
      <c r="BQ689">
        <v>97.5424607142857</v>
      </c>
      <c r="BR689">
        <v>0.09998540714285717</v>
      </c>
      <c r="BS689">
        <v>25.17213571428571</v>
      </c>
      <c r="BT689">
        <v>25.05342142857143</v>
      </c>
      <c r="BU689">
        <v>999.9000000000002</v>
      </c>
      <c r="BV689">
        <v>0</v>
      </c>
      <c r="BW689">
        <v>0</v>
      </c>
      <c r="BX689">
        <v>9996.142857142857</v>
      </c>
      <c r="BY689">
        <v>0</v>
      </c>
      <c r="BZ689">
        <v>1250.216071428571</v>
      </c>
      <c r="CA689">
        <v>-46.4628</v>
      </c>
      <c r="CB689">
        <v>897.2560357142856</v>
      </c>
      <c r="CC689">
        <v>939.007857142857</v>
      </c>
      <c r="CD689">
        <v>5.748325357142858</v>
      </c>
      <c r="CE689">
        <v>928.9637142857143</v>
      </c>
      <c r="CF689">
        <v>10.69661071428572</v>
      </c>
      <c r="CG689">
        <v>1.60408</v>
      </c>
      <c r="CH689">
        <v>1.043374642857143</v>
      </c>
      <c r="CI689">
        <v>13.99805357142857</v>
      </c>
      <c r="CJ689">
        <v>7.5365625</v>
      </c>
      <c r="CK689">
        <v>1599.999642857143</v>
      </c>
      <c r="CL689">
        <v>0.6919905714285715</v>
      </c>
      <c r="CM689">
        <v>0.3080094285714286</v>
      </c>
      <c r="CN689">
        <v>0</v>
      </c>
      <c r="CO689">
        <v>2.121082142857142</v>
      </c>
      <c r="CP689">
        <v>0</v>
      </c>
      <c r="CQ689">
        <v>14758.2</v>
      </c>
      <c r="CR689">
        <v>13790.13928571428</v>
      </c>
      <c r="CS689">
        <v>38.50885714285715</v>
      </c>
      <c r="CT689">
        <v>39.91707142857142</v>
      </c>
      <c r="CU689">
        <v>39.116</v>
      </c>
      <c r="CV689">
        <v>38.27878571428571</v>
      </c>
      <c r="CW689">
        <v>37.8345</v>
      </c>
      <c r="CX689">
        <v>1107.185</v>
      </c>
      <c r="CY689">
        <v>492.8146428571428</v>
      </c>
      <c r="CZ689">
        <v>0</v>
      </c>
      <c r="DA689">
        <v>1728497091.4</v>
      </c>
      <c r="DB689">
        <v>0</v>
      </c>
      <c r="DC689">
        <v>1728490956.5</v>
      </c>
      <c r="DD689" t="s">
        <v>362</v>
      </c>
      <c r="DE689">
        <v>1728490952.5</v>
      </c>
      <c r="DF689">
        <v>1728490956.5</v>
      </c>
      <c r="DG689">
        <v>1</v>
      </c>
      <c r="DH689">
        <v>-0.065</v>
      </c>
      <c r="DI689">
        <v>-0.008</v>
      </c>
      <c r="DJ689">
        <v>-3.246</v>
      </c>
      <c r="DK689">
        <v>-0.091</v>
      </c>
      <c r="DL689">
        <v>52</v>
      </c>
      <c r="DM689">
        <v>15</v>
      </c>
      <c r="DN689">
        <v>0.25</v>
      </c>
      <c r="DO689">
        <v>0.13</v>
      </c>
      <c r="DP689">
        <v>-46.44511</v>
      </c>
      <c r="DQ689">
        <v>0.04061088180120269</v>
      </c>
      <c r="DR689">
        <v>0.07881230170474646</v>
      </c>
      <c r="DS689">
        <v>1</v>
      </c>
      <c r="DT689">
        <v>5.758316750000001</v>
      </c>
      <c r="DU689">
        <v>-0.2330443902438988</v>
      </c>
      <c r="DV689">
        <v>0.02244097941128017</v>
      </c>
      <c r="DW689">
        <v>0</v>
      </c>
      <c r="DX689">
        <v>1</v>
      </c>
      <c r="DY689">
        <v>2</v>
      </c>
      <c r="DZ689" t="s">
        <v>363</v>
      </c>
      <c r="EA689">
        <v>3.2278</v>
      </c>
      <c r="EB689">
        <v>2.70439</v>
      </c>
      <c r="EC689">
        <v>0.173973</v>
      </c>
      <c r="ED689">
        <v>0.178961</v>
      </c>
      <c r="EE689">
        <v>0.084909</v>
      </c>
      <c r="EF689">
        <v>0.0618359</v>
      </c>
      <c r="EG689">
        <v>26992.8</v>
      </c>
      <c r="EH689">
        <v>26100.6</v>
      </c>
      <c r="EI689">
        <v>31313.4</v>
      </c>
      <c r="EJ689">
        <v>30157.4</v>
      </c>
      <c r="EK689">
        <v>38382.6</v>
      </c>
      <c r="EL689">
        <v>37421</v>
      </c>
      <c r="EM689">
        <v>43882.9</v>
      </c>
      <c r="EN689">
        <v>42113.8</v>
      </c>
      <c r="EO689">
        <v>2.1105</v>
      </c>
      <c r="EP689">
        <v>1.781</v>
      </c>
      <c r="EQ689">
        <v>-0.00862777</v>
      </c>
      <c r="ER689">
        <v>0</v>
      </c>
      <c r="ES689">
        <v>25.1975</v>
      </c>
      <c r="ET689">
        <v>999.9</v>
      </c>
      <c r="EU689">
        <v>68.7</v>
      </c>
      <c r="EV689">
        <v>28.9</v>
      </c>
      <c r="EW689">
        <v>28.1648</v>
      </c>
      <c r="EX689">
        <v>61.81</v>
      </c>
      <c r="EY689">
        <v>24.5633</v>
      </c>
      <c r="EZ689">
        <v>1</v>
      </c>
      <c r="FA689">
        <v>0.206557</v>
      </c>
      <c r="FB689">
        <v>5.20354</v>
      </c>
      <c r="FC689">
        <v>20.1212</v>
      </c>
      <c r="FD689">
        <v>5.21699</v>
      </c>
      <c r="FE689">
        <v>11.998</v>
      </c>
      <c r="FF689">
        <v>4.96345</v>
      </c>
      <c r="FG689">
        <v>3.29578</v>
      </c>
      <c r="FH689">
        <v>9999</v>
      </c>
      <c r="FI689">
        <v>9999</v>
      </c>
      <c r="FJ689">
        <v>9999</v>
      </c>
      <c r="FK689">
        <v>149.7</v>
      </c>
      <c r="FL689">
        <v>4.97092</v>
      </c>
      <c r="FM689">
        <v>1.86771</v>
      </c>
      <c r="FN689">
        <v>1.85922</v>
      </c>
      <c r="FO689">
        <v>1.8653</v>
      </c>
      <c r="FP689">
        <v>1.8631</v>
      </c>
      <c r="FQ689">
        <v>1.86449</v>
      </c>
      <c r="FR689">
        <v>1.86003</v>
      </c>
      <c r="FS689">
        <v>1.86417</v>
      </c>
      <c r="FT689">
        <v>0</v>
      </c>
      <c r="FU689">
        <v>0</v>
      </c>
      <c r="FV689">
        <v>0</v>
      </c>
      <c r="FW689">
        <v>0</v>
      </c>
      <c r="FX689" t="s">
        <v>364</v>
      </c>
      <c r="FY689" t="s">
        <v>365</v>
      </c>
      <c r="FZ689" t="s">
        <v>366</v>
      </c>
      <c r="GA689" t="s">
        <v>366</v>
      </c>
      <c r="GB689" t="s">
        <v>366</v>
      </c>
      <c r="GC689" t="s">
        <v>366</v>
      </c>
      <c r="GD689">
        <v>0</v>
      </c>
      <c r="GE689">
        <v>100</v>
      </c>
      <c r="GF689">
        <v>100</v>
      </c>
      <c r="GG689">
        <v>-8.856</v>
      </c>
      <c r="GH689">
        <v>-0.09030000000000001</v>
      </c>
      <c r="GI689">
        <v>-2.868309889394353</v>
      </c>
      <c r="GJ689">
        <v>-0.006773961979547998</v>
      </c>
      <c r="GK689">
        <v>-8.296070481250098E-08</v>
      </c>
      <c r="GL689">
        <v>3.322967193956903E-10</v>
      </c>
      <c r="GM689">
        <v>-0.07871069313407227</v>
      </c>
      <c r="GN689">
        <v>-0.00208336341840114</v>
      </c>
      <c r="GO689">
        <v>8.801746095907445E-05</v>
      </c>
      <c r="GP689">
        <v>-2.677693255255651E-07</v>
      </c>
      <c r="GQ689">
        <v>3</v>
      </c>
      <c r="GR689">
        <v>2052</v>
      </c>
      <c r="GS689">
        <v>2</v>
      </c>
      <c r="GT689">
        <v>18</v>
      </c>
      <c r="GU689">
        <v>101.4</v>
      </c>
      <c r="GV689">
        <v>101.3</v>
      </c>
      <c r="GW689">
        <v>2.17651</v>
      </c>
      <c r="GX689">
        <v>2.39136</v>
      </c>
      <c r="GY689">
        <v>1.44775</v>
      </c>
      <c r="GZ689">
        <v>2.31812</v>
      </c>
      <c r="HA689">
        <v>1.55151</v>
      </c>
      <c r="HB689">
        <v>2.40601</v>
      </c>
      <c r="HC689">
        <v>35.9879</v>
      </c>
      <c r="HD689">
        <v>13.9569</v>
      </c>
      <c r="HE689">
        <v>18</v>
      </c>
      <c r="HF689">
        <v>613.975</v>
      </c>
      <c r="HG689">
        <v>404.402</v>
      </c>
      <c r="HH689">
        <v>18.4507</v>
      </c>
      <c r="HI689">
        <v>29.4449</v>
      </c>
      <c r="HJ689">
        <v>30.0014</v>
      </c>
      <c r="HK689">
        <v>29.3555</v>
      </c>
      <c r="HL689">
        <v>29.3003</v>
      </c>
      <c r="HM689">
        <v>43.6008</v>
      </c>
      <c r="HN689">
        <v>64.4139</v>
      </c>
      <c r="HO689">
        <v>0</v>
      </c>
      <c r="HP689">
        <v>18.3971</v>
      </c>
      <c r="HQ689">
        <v>963.027</v>
      </c>
      <c r="HR689">
        <v>10.7319</v>
      </c>
      <c r="HS689">
        <v>99.36920000000001</v>
      </c>
      <c r="HT689">
        <v>100.629</v>
      </c>
    </row>
    <row r="690" spans="1:228">
      <c r="A690">
        <v>674</v>
      </c>
      <c r="B690">
        <v>1728497039.1</v>
      </c>
      <c r="C690">
        <v>6101.599999904633</v>
      </c>
      <c r="D690" t="s">
        <v>1720</v>
      </c>
      <c r="E690" t="s">
        <v>1721</v>
      </c>
      <c r="F690">
        <v>5</v>
      </c>
      <c r="G690" t="s">
        <v>357</v>
      </c>
      <c r="H690" t="s">
        <v>1090</v>
      </c>
      <c r="I690" t="s">
        <v>359</v>
      </c>
      <c r="J690" t="s">
        <v>1569</v>
      </c>
      <c r="K690">
        <v>1728497031.278571</v>
      </c>
      <c r="L690">
        <f>(M690)/1000</f>
        <v>0</v>
      </c>
      <c r="M690">
        <f>IF(BH690, AP690, AJ690)</f>
        <v>0</v>
      </c>
      <c r="N690">
        <f>IF(BH690, AK690, AI690)</f>
        <v>0</v>
      </c>
      <c r="O690">
        <f>BJ690 - IF(AW690&gt;1, N690*BD690*100.0/(AY690), 0)</f>
        <v>0</v>
      </c>
      <c r="P690">
        <f>((V690-L690/2)*O690-N690)/(V690+L690/2)</f>
        <v>0</v>
      </c>
      <c r="Q690">
        <f>P690*(BQ690+BR690)/1000.0</f>
        <v>0</v>
      </c>
      <c r="R690">
        <f>(BJ690 - IF(AW690&gt;1, N690*BD690*100.0/(AY690), 0))*(BQ690+BR690)/1000.0</f>
        <v>0</v>
      </c>
      <c r="S690">
        <f>2.0/((1/U690-1/T690)+SIGN(U690)*SQRT((1/U690-1/T690)*(1/U690-1/T690) + 4*BE690/((BE690+1)*(BE690+1))*(2*1/U690*1/T690-1/T690*1/T690)))</f>
        <v>0</v>
      </c>
      <c r="T690">
        <f>IF(LEFT(BF690,1)&lt;&gt;"0",IF(LEFT(BF690,1)="1",3.0,BG690),$D$5+$E$5*(BX690*BQ690/($K$5*1000))+$F$5*(BX690*BQ690/($K$5*1000))*MAX(MIN(BD690,$J$5),$I$5)*MAX(MIN(BD690,$J$5),$I$5)+$G$5*MAX(MIN(BD690,$J$5),$I$5)*(BX690*BQ690/($K$5*1000))+$H$5*(BX690*BQ690/($K$5*1000))*(BX690*BQ690/($K$5*1000)))</f>
        <v>0</v>
      </c>
      <c r="U690">
        <f>L690*(1000-(1000*0.61365*exp(17.502*Y690/(240.97+Y690))/(BQ690+BR690)+BL690)/2)/(1000*0.61365*exp(17.502*Y690/(240.97+Y690))/(BQ690+BR690)-BL690)</f>
        <v>0</v>
      </c>
      <c r="V690">
        <f>1/((BE690+1)/(S690/1.6)+1/(T690/1.37)) + BE690/((BE690+1)/(S690/1.6) + BE690/(T690/1.37))</f>
        <v>0</v>
      </c>
      <c r="W690">
        <f>(AZ690*BC690)</f>
        <v>0</v>
      </c>
      <c r="X690">
        <f>(BS690+(W690+2*0.95*5.67E-8*(((BS690+$B$7)+273)^4-(BS690+273)^4)-44100*L690)/(1.84*29.3*T690+8*0.95*5.67E-8*(BS690+273)^3))</f>
        <v>0</v>
      </c>
      <c r="Y690">
        <f>($C$7*BT690+$D$7*BU690+$E$7*X690)</f>
        <v>0</v>
      </c>
      <c r="Z690">
        <f>0.61365*exp(17.502*Y690/(240.97+Y690))</f>
        <v>0</v>
      </c>
      <c r="AA690">
        <f>(AB690/AC690*100)</f>
        <v>0</v>
      </c>
      <c r="AB690">
        <f>BL690*(BQ690+BR690)/1000</f>
        <v>0</v>
      </c>
      <c r="AC690">
        <f>0.61365*exp(17.502*BS690/(240.97+BS690))</f>
        <v>0</v>
      </c>
      <c r="AD690">
        <f>(Z690-BL690*(BQ690+BR690)/1000)</f>
        <v>0</v>
      </c>
      <c r="AE690">
        <f>(-L690*44100)</f>
        <v>0</v>
      </c>
      <c r="AF690">
        <f>2*29.3*T690*0.92*(BS690-Y690)</f>
        <v>0</v>
      </c>
      <c r="AG690">
        <f>2*0.95*5.67E-8*(((BS690+$B$7)+273)^4-(Y690+273)^4)</f>
        <v>0</v>
      </c>
      <c r="AH690">
        <f>W690+AG690+AE690+AF690</f>
        <v>0</v>
      </c>
      <c r="AI690">
        <f>BP690*AW690*(BK690-BJ690*(1000-AW690*BM690)/(1000-AW690*BL690))/(100*BD690)</f>
        <v>0</v>
      </c>
      <c r="AJ690">
        <f>1000*BP690*AW690*(BL690-BM690)/(100*BD690*(1000-AW690*BL690))</f>
        <v>0</v>
      </c>
      <c r="AK690">
        <f>(AL690 - AM690 - BQ690*1E3/(8.314*(BS690+273.15)) * AO690/BP690 * AN690) * BP690/(100*BD690) * (1000 - BM690)/1000</f>
        <v>0</v>
      </c>
      <c r="AL690">
        <v>964.0332121488118</v>
      </c>
      <c r="AM690">
        <v>927.2701030303032</v>
      </c>
      <c r="AN690">
        <v>2.554216262789246</v>
      </c>
      <c r="AO690">
        <v>66.77297276244596</v>
      </c>
      <c r="AP690">
        <f>(AR690 - AQ690 + BQ690*1E3/(8.314*(BS690+273.15)) * AT690/BP690 * AS690) * BP690/(100*BD690) * 1000/(1000 - AR690)</f>
        <v>0</v>
      </c>
      <c r="AQ690">
        <v>10.70970391120809</v>
      </c>
      <c r="AR690">
        <v>16.41609393939394</v>
      </c>
      <c r="AS690">
        <v>-3.879772821260526E-05</v>
      </c>
      <c r="AT690">
        <v>79.96077634559281</v>
      </c>
      <c r="AU690">
        <v>0</v>
      </c>
      <c r="AV690">
        <v>0</v>
      </c>
      <c r="AW690">
        <f>IF(AU690*$H$13&gt;=AY690,1.0,(AY690/(AY690-AU690*$H$13)))</f>
        <v>0</v>
      </c>
      <c r="AX690">
        <f>(AW690-1)*100</f>
        <v>0</v>
      </c>
      <c r="AY690">
        <f>MAX(0,($B$13+$C$13*BX690)/(1+$D$13*BX690)*BQ690/(BS690+273)*$E$13)</f>
        <v>0</v>
      </c>
      <c r="AZ690">
        <f>$B$11*BY690+$C$11*BZ690+$F$11*CK690*(1-CN690)</f>
        <v>0</v>
      </c>
      <c r="BA690">
        <f>AZ690*BB690</f>
        <v>0</v>
      </c>
      <c r="BB690">
        <f>($B$11*$D$9+$C$11*$D$9+$F$11*((CX690+CP690)/MAX(CX690+CP690+CY690, 0.1)*$I$9+CY690/MAX(CX690+CP690+CY690, 0.1)*$J$9))/($B$11+$C$11+$F$11)</f>
        <v>0</v>
      </c>
      <c r="BC690">
        <f>($B$11*$K$9+$C$11*$K$9+$F$11*((CX690+CP690)/MAX(CX690+CP690+CY690, 0.1)*$P$9+CY690/MAX(CX690+CP690+CY690, 0.1)*$Q$9))/($B$11+$C$11+$F$11)</f>
        <v>0</v>
      </c>
      <c r="BD690">
        <v>6</v>
      </c>
      <c r="BE690">
        <v>0.5</v>
      </c>
      <c r="BF690" t="s">
        <v>361</v>
      </c>
      <c r="BG690">
        <v>2</v>
      </c>
      <c r="BH690" t="b">
        <v>1</v>
      </c>
      <c r="BI690">
        <v>1728497031.278571</v>
      </c>
      <c r="BJ690">
        <v>893.6411071428571</v>
      </c>
      <c r="BK690">
        <v>940.0719285714285</v>
      </c>
      <c r="BL690">
        <v>16.43383571428572</v>
      </c>
      <c r="BM690">
        <v>10.70252857142857</v>
      </c>
      <c r="BN690">
        <v>902.4457142857142</v>
      </c>
      <c r="BO690">
        <v>16.52415</v>
      </c>
      <c r="BP690">
        <v>600.0059285714285</v>
      </c>
      <c r="BQ690">
        <v>97.54263214285716</v>
      </c>
      <c r="BR690">
        <v>0.1000003357142857</v>
      </c>
      <c r="BS690">
        <v>25.16336785714286</v>
      </c>
      <c r="BT690">
        <v>25.05456785714285</v>
      </c>
      <c r="BU690">
        <v>999.9000000000002</v>
      </c>
      <c r="BV690">
        <v>0</v>
      </c>
      <c r="BW690">
        <v>0</v>
      </c>
      <c r="BX690">
        <v>9994.979642857143</v>
      </c>
      <c r="BY690">
        <v>0</v>
      </c>
      <c r="BZ690">
        <v>1251.4025</v>
      </c>
      <c r="CA690">
        <v>-46.43081428571428</v>
      </c>
      <c r="CB690">
        <v>908.5722857142857</v>
      </c>
      <c r="CC690">
        <v>950.2419642857143</v>
      </c>
      <c r="CD690">
        <v>5.731297500000001</v>
      </c>
      <c r="CE690">
        <v>940.0719285714285</v>
      </c>
      <c r="CF690">
        <v>10.70252857142857</v>
      </c>
      <c r="CG690">
        <v>1.602999285714286</v>
      </c>
      <c r="CH690">
        <v>1.043953214285714</v>
      </c>
      <c r="CI690">
        <v>13.98766428571429</v>
      </c>
      <c r="CJ690">
        <v>7.544686428571429</v>
      </c>
      <c r="CK690">
        <v>1599.986785714286</v>
      </c>
      <c r="CL690">
        <v>0.6919899642857141</v>
      </c>
      <c r="CM690">
        <v>0.3080100357142857</v>
      </c>
      <c r="CN690">
        <v>0</v>
      </c>
      <c r="CO690">
        <v>2.153457142857142</v>
      </c>
      <c r="CP690">
        <v>0</v>
      </c>
      <c r="CQ690">
        <v>14790.26428571428</v>
      </c>
      <c r="CR690">
        <v>13790.03214285714</v>
      </c>
      <c r="CS690">
        <v>38.52657142857142</v>
      </c>
      <c r="CT690">
        <v>39.9347857142857</v>
      </c>
      <c r="CU690">
        <v>39.125</v>
      </c>
      <c r="CV690">
        <v>38.29649999999999</v>
      </c>
      <c r="CW690">
        <v>37.8525</v>
      </c>
      <c r="CX690">
        <v>1107.175357142857</v>
      </c>
      <c r="CY690">
        <v>492.8114285714285</v>
      </c>
      <c r="CZ690">
        <v>0</v>
      </c>
      <c r="DA690">
        <v>1728497096.2</v>
      </c>
      <c r="DB690">
        <v>0</v>
      </c>
      <c r="DC690">
        <v>1728490956.5</v>
      </c>
      <c r="DD690" t="s">
        <v>362</v>
      </c>
      <c r="DE690">
        <v>1728490952.5</v>
      </c>
      <c r="DF690">
        <v>1728490956.5</v>
      </c>
      <c r="DG690">
        <v>1</v>
      </c>
      <c r="DH690">
        <v>-0.065</v>
      </c>
      <c r="DI690">
        <v>-0.008</v>
      </c>
      <c r="DJ690">
        <v>-3.246</v>
      </c>
      <c r="DK690">
        <v>-0.091</v>
      </c>
      <c r="DL690">
        <v>52</v>
      </c>
      <c r="DM690">
        <v>15</v>
      </c>
      <c r="DN690">
        <v>0.25</v>
      </c>
      <c r="DO690">
        <v>0.13</v>
      </c>
      <c r="DP690">
        <v>-46.45699999999999</v>
      </c>
      <c r="DQ690">
        <v>0.3594167247386553</v>
      </c>
      <c r="DR690">
        <v>0.06735465652868826</v>
      </c>
      <c r="DS690">
        <v>0</v>
      </c>
      <c r="DT690">
        <v>5.74539</v>
      </c>
      <c r="DU690">
        <v>-0.2301771428571319</v>
      </c>
      <c r="DV690">
        <v>0.02270891573057894</v>
      </c>
      <c r="DW690">
        <v>0</v>
      </c>
      <c r="DX690">
        <v>0</v>
      </c>
      <c r="DY690">
        <v>2</v>
      </c>
      <c r="DZ690" t="s">
        <v>386</v>
      </c>
      <c r="EA690">
        <v>3.22791</v>
      </c>
      <c r="EB690">
        <v>2.70447</v>
      </c>
      <c r="EC690">
        <v>0.175383</v>
      </c>
      <c r="ED690">
        <v>0.180339</v>
      </c>
      <c r="EE690">
        <v>0.08486399999999999</v>
      </c>
      <c r="EF690">
        <v>0.0618651</v>
      </c>
      <c r="EG690">
        <v>26946.3</v>
      </c>
      <c r="EH690">
        <v>26055.9</v>
      </c>
      <c r="EI690">
        <v>31313</v>
      </c>
      <c r="EJ690">
        <v>30156.5</v>
      </c>
      <c r="EK690">
        <v>38384.3</v>
      </c>
      <c r="EL690">
        <v>37418.7</v>
      </c>
      <c r="EM690">
        <v>43882.6</v>
      </c>
      <c r="EN690">
        <v>42112.5</v>
      </c>
      <c r="EO690">
        <v>2.11057</v>
      </c>
      <c r="EP690">
        <v>1.78075</v>
      </c>
      <c r="EQ690">
        <v>-0.009454789999999999</v>
      </c>
      <c r="ER690">
        <v>0</v>
      </c>
      <c r="ES690">
        <v>25.2084</v>
      </c>
      <c r="ET690">
        <v>999.9</v>
      </c>
      <c r="EU690">
        <v>68.7</v>
      </c>
      <c r="EV690">
        <v>28.9</v>
      </c>
      <c r="EW690">
        <v>28.1624</v>
      </c>
      <c r="EX690">
        <v>61.37</v>
      </c>
      <c r="EY690">
        <v>24.3309</v>
      </c>
      <c r="EZ690">
        <v>1</v>
      </c>
      <c r="FA690">
        <v>0.207777</v>
      </c>
      <c r="FB690">
        <v>5.23784</v>
      </c>
      <c r="FC690">
        <v>20.12</v>
      </c>
      <c r="FD690">
        <v>5.21684</v>
      </c>
      <c r="FE690">
        <v>11.998</v>
      </c>
      <c r="FF690">
        <v>4.9637</v>
      </c>
      <c r="FG690">
        <v>3.2957</v>
      </c>
      <c r="FH690">
        <v>9999</v>
      </c>
      <c r="FI690">
        <v>9999</v>
      </c>
      <c r="FJ690">
        <v>9999</v>
      </c>
      <c r="FK690">
        <v>149.7</v>
      </c>
      <c r="FL690">
        <v>4.97092</v>
      </c>
      <c r="FM690">
        <v>1.86771</v>
      </c>
      <c r="FN690">
        <v>1.8592</v>
      </c>
      <c r="FO690">
        <v>1.86527</v>
      </c>
      <c r="FP690">
        <v>1.8631</v>
      </c>
      <c r="FQ690">
        <v>1.86447</v>
      </c>
      <c r="FR690">
        <v>1.85999</v>
      </c>
      <c r="FS690">
        <v>1.86417</v>
      </c>
      <c r="FT690">
        <v>0</v>
      </c>
      <c r="FU690">
        <v>0</v>
      </c>
      <c r="FV690">
        <v>0</v>
      </c>
      <c r="FW690">
        <v>0</v>
      </c>
      <c r="FX690" t="s">
        <v>364</v>
      </c>
      <c r="FY690" t="s">
        <v>365</v>
      </c>
      <c r="FZ690" t="s">
        <v>366</v>
      </c>
      <c r="GA690" t="s">
        <v>366</v>
      </c>
      <c r="GB690" t="s">
        <v>366</v>
      </c>
      <c r="GC690" t="s">
        <v>366</v>
      </c>
      <c r="GD690">
        <v>0</v>
      </c>
      <c r="GE690">
        <v>100</v>
      </c>
      <c r="GF690">
        <v>100</v>
      </c>
      <c r="GG690">
        <v>-8.926</v>
      </c>
      <c r="GH690">
        <v>-0.09030000000000001</v>
      </c>
      <c r="GI690">
        <v>-2.868309889394353</v>
      </c>
      <c r="GJ690">
        <v>-0.006773961979547998</v>
      </c>
      <c r="GK690">
        <v>-8.296070481250098E-08</v>
      </c>
      <c r="GL690">
        <v>3.322967193956903E-10</v>
      </c>
      <c r="GM690">
        <v>-0.07871069313407227</v>
      </c>
      <c r="GN690">
        <v>-0.00208336341840114</v>
      </c>
      <c r="GO690">
        <v>8.801746095907445E-05</v>
      </c>
      <c r="GP690">
        <v>-2.677693255255651E-07</v>
      </c>
      <c r="GQ690">
        <v>3</v>
      </c>
      <c r="GR690">
        <v>2052</v>
      </c>
      <c r="GS690">
        <v>2</v>
      </c>
      <c r="GT690">
        <v>18</v>
      </c>
      <c r="GU690">
        <v>101.4</v>
      </c>
      <c r="GV690">
        <v>101.4</v>
      </c>
      <c r="GW690">
        <v>2.19849</v>
      </c>
      <c r="GX690">
        <v>2.39502</v>
      </c>
      <c r="GY690">
        <v>1.44775</v>
      </c>
      <c r="GZ690">
        <v>2.31934</v>
      </c>
      <c r="HA690">
        <v>1.55151</v>
      </c>
      <c r="HB690">
        <v>2.2644</v>
      </c>
      <c r="HC690">
        <v>35.9879</v>
      </c>
      <c r="HD690">
        <v>13.9569</v>
      </c>
      <c r="HE690">
        <v>18</v>
      </c>
      <c r="HF690">
        <v>614.1559999999999</v>
      </c>
      <c r="HG690">
        <v>404.34</v>
      </c>
      <c r="HH690">
        <v>18.4005</v>
      </c>
      <c r="HI690">
        <v>29.4578</v>
      </c>
      <c r="HJ690">
        <v>30.0014</v>
      </c>
      <c r="HK690">
        <v>29.3681</v>
      </c>
      <c r="HL690">
        <v>29.3122</v>
      </c>
      <c r="HM690">
        <v>44</v>
      </c>
      <c r="HN690">
        <v>64.4139</v>
      </c>
      <c r="HO690">
        <v>0</v>
      </c>
      <c r="HP690">
        <v>18.3394</v>
      </c>
      <c r="HQ690">
        <v>978.053</v>
      </c>
      <c r="HR690">
        <v>10.7548</v>
      </c>
      <c r="HS690">
        <v>99.3683</v>
      </c>
      <c r="HT690">
        <v>100.626</v>
      </c>
    </row>
    <row r="691" spans="1:228">
      <c r="A691">
        <v>675</v>
      </c>
      <c r="B691">
        <v>1728497044.6</v>
      </c>
      <c r="C691">
        <v>6107.099999904633</v>
      </c>
      <c r="D691" t="s">
        <v>1722</v>
      </c>
      <c r="E691" t="s">
        <v>1723</v>
      </c>
      <c r="F691">
        <v>5</v>
      </c>
      <c r="G691" t="s">
        <v>357</v>
      </c>
      <c r="H691" t="s">
        <v>1090</v>
      </c>
      <c r="I691" t="s">
        <v>359</v>
      </c>
      <c r="J691" t="s">
        <v>1569</v>
      </c>
      <c r="K691">
        <v>1728497036.85</v>
      </c>
      <c r="L691">
        <f>(M691)/1000</f>
        <v>0</v>
      </c>
      <c r="M691">
        <f>IF(BH691, AP691, AJ691)</f>
        <v>0</v>
      </c>
      <c r="N691">
        <f>IF(BH691, AK691, AI691)</f>
        <v>0</v>
      </c>
      <c r="O691">
        <f>BJ691 - IF(AW691&gt;1, N691*BD691*100.0/(AY691), 0)</f>
        <v>0</v>
      </c>
      <c r="P691">
        <f>((V691-L691/2)*O691-N691)/(V691+L691/2)</f>
        <v>0</v>
      </c>
      <c r="Q691">
        <f>P691*(BQ691+BR691)/1000.0</f>
        <v>0</v>
      </c>
      <c r="R691">
        <f>(BJ691 - IF(AW691&gt;1, N691*BD691*100.0/(AY691), 0))*(BQ691+BR691)/1000.0</f>
        <v>0</v>
      </c>
      <c r="S691">
        <f>2.0/((1/U691-1/T691)+SIGN(U691)*SQRT((1/U691-1/T691)*(1/U691-1/T691) + 4*BE691/((BE691+1)*(BE691+1))*(2*1/U691*1/T691-1/T691*1/T691)))</f>
        <v>0</v>
      </c>
      <c r="T691">
        <f>IF(LEFT(BF691,1)&lt;&gt;"0",IF(LEFT(BF691,1)="1",3.0,BG691),$D$5+$E$5*(BX691*BQ691/($K$5*1000))+$F$5*(BX691*BQ691/($K$5*1000))*MAX(MIN(BD691,$J$5),$I$5)*MAX(MIN(BD691,$J$5),$I$5)+$G$5*MAX(MIN(BD691,$J$5),$I$5)*(BX691*BQ691/($K$5*1000))+$H$5*(BX691*BQ691/($K$5*1000))*(BX691*BQ691/($K$5*1000)))</f>
        <v>0</v>
      </c>
      <c r="U691">
        <f>L691*(1000-(1000*0.61365*exp(17.502*Y691/(240.97+Y691))/(BQ691+BR691)+BL691)/2)/(1000*0.61365*exp(17.502*Y691/(240.97+Y691))/(BQ691+BR691)-BL691)</f>
        <v>0</v>
      </c>
      <c r="V691">
        <f>1/((BE691+1)/(S691/1.6)+1/(T691/1.37)) + BE691/((BE691+1)/(S691/1.6) + BE691/(T691/1.37))</f>
        <v>0</v>
      </c>
      <c r="W691">
        <f>(AZ691*BC691)</f>
        <v>0</v>
      </c>
      <c r="X691">
        <f>(BS691+(W691+2*0.95*5.67E-8*(((BS691+$B$7)+273)^4-(BS691+273)^4)-44100*L691)/(1.84*29.3*T691+8*0.95*5.67E-8*(BS691+273)^3))</f>
        <v>0</v>
      </c>
      <c r="Y691">
        <f>($C$7*BT691+$D$7*BU691+$E$7*X691)</f>
        <v>0</v>
      </c>
      <c r="Z691">
        <f>0.61365*exp(17.502*Y691/(240.97+Y691))</f>
        <v>0</v>
      </c>
      <c r="AA691">
        <f>(AB691/AC691*100)</f>
        <v>0</v>
      </c>
      <c r="AB691">
        <f>BL691*(BQ691+BR691)/1000</f>
        <v>0</v>
      </c>
      <c r="AC691">
        <f>0.61365*exp(17.502*BS691/(240.97+BS691))</f>
        <v>0</v>
      </c>
      <c r="AD691">
        <f>(Z691-BL691*(BQ691+BR691)/1000)</f>
        <v>0</v>
      </c>
      <c r="AE691">
        <f>(-L691*44100)</f>
        <v>0</v>
      </c>
      <c r="AF691">
        <f>2*29.3*T691*0.92*(BS691-Y691)</f>
        <v>0</v>
      </c>
      <c r="AG691">
        <f>2*0.95*5.67E-8*(((BS691+$B$7)+273)^4-(Y691+273)^4)</f>
        <v>0</v>
      </c>
      <c r="AH691">
        <f>W691+AG691+AE691+AF691</f>
        <v>0</v>
      </c>
      <c r="AI691">
        <f>BP691*AW691*(BK691-BJ691*(1000-AW691*BM691)/(1000-AW691*BL691))/(100*BD691)</f>
        <v>0</v>
      </c>
      <c r="AJ691">
        <f>1000*BP691*AW691*(BL691-BM691)/(100*BD691*(1000-AW691*BL691))</f>
        <v>0</v>
      </c>
      <c r="AK691">
        <f>(AL691 - AM691 - BQ691*1E3/(8.314*(BS691+273.15)) * AO691/BP691 * AN691) * BP691/(100*BD691) * (1000 - BM691)/1000</f>
        <v>0</v>
      </c>
      <c r="AL691">
        <v>978.0749854681837</v>
      </c>
      <c r="AM691">
        <v>941.438412121212</v>
      </c>
      <c r="AN691">
        <v>2.591262681914123</v>
      </c>
      <c r="AO691">
        <v>66.77297276244596</v>
      </c>
      <c r="AP691">
        <f>(AR691 - AQ691 + BQ691*1E3/(8.314*(BS691+273.15)) * AT691/BP691 * AS691) * BP691/(100*BD691) * 1000/(1000 - AR691)</f>
        <v>0</v>
      </c>
      <c r="AQ691">
        <v>10.71787439068727</v>
      </c>
      <c r="AR691">
        <v>16.39791212121212</v>
      </c>
      <c r="AS691">
        <v>-4.539314266654324E-05</v>
      </c>
      <c r="AT691">
        <v>79.96077634559281</v>
      </c>
      <c r="AU691">
        <v>0</v>
      </c>
      <c r="AV691">
        <v>0</v>
      </c>
      <c r="AW691">
        <f>IF(AU691*$H$13&gt;=AY691,1.0,(AY691/(AY691-AU691*$H$13)))</f>
        <v>0</v>
      </c>
      <c r="AX691">
        <f>(AW691-1)*100</f>
        <v>0</v>
      </c>
      <c r="AY691">
        <f>MAX(0,($B$13+$C$13*BX691)/(1+$D$13*BX691)*BQ691/(BS691+273)*$E$13)</f>
        <v>0</v>
      </c>
      <c r="AZ691">
        <f>$B$11*BY691+$C$11*BZ691+$F$11*CK691*(1-CN691)</f>
        <v>0</v>
      </c>
      <c r="BA691">
        <f>AZ691*BB691</f>
        <v>0</v>
      </c>
      <c r="BB691">
        <f>($B$11*$D$9+$C$11*$D$9+$F$11*((CX691+CP691)/MAX(CX691+CP691+CY691, 0.1)*$I$9+CY691/MAX(CX691+CP691+CY691, 0.1)*$J$9))/($B$11+$C$11+$F$11)</f>
        <v>0</v>
      </c>
      <c r="BC691">
        <f>($B$11*$K$9+$C$11*$K$9+$F$11*((CX691+CP691)/MAX(CX691+CP691+CY691, 0.1)*$P$9+CY691/MAX(CX691+CP691+CY691, 0.1)*$Q$9))/($B$11+$C$11+$F$11)</f>
        <v>0</v>
      </c>
      <c r="BD691">
        <v>6</v>
      </c>
      <c r="BE691">
        <v>0.5</v>
      </c>
      <c r="BF691" t="s">
        <v>361</v>
      </c>
      <c r="BG691">
        <v>2</v>
      </c>
      <c r="BH691" t="b">
        <v>1</v>
      </c>
      <c r="BI691">
        <v>1728497036.85</v>
      </c>
      <c r="BJ691">
        <v>907.6647857142858</v>
      </c>
      <c r="BK691">
        <v>954.0917857142857</v>
      </c>
      <c r="BL691">
        <v>16.41911428571429</v>
      </c>
      <c r="BM691">
        <v>10.71051428571429</v>
      </c>
      <c r="BN691">
        <v>916.5554285714286</v>
      </c>
      <c r="BO691">
        <v>16.50943571428571</v>
      </c>
      <c r="BP691">
        <v>600.0133928571428</v>
      </c>
      <c r="BQ691">
        <v>97.54286071428571</v>
      </c>
      <c r="BR691">
        <v>0.1000442464285714</v>
      </c>
      <c r="BS691">
        <v>25.14930357142857</v>
      </c>
      <c r="BT691">
        <v>25.052925</v>
      </c>
      <c r="BU691">
        <v>999.9000000000002</v>
      </c>
      <c r="BV691">
        <v>0</v>
      </c>
      <c r="BW691">
        <v>0</v>
      </c>
      <c r="BX691">
        <v>9989.758214285714</v>
      </c>
      <c r="BY691">
        <v>0</v>
      </c>
      <c r="BZ691">
        <v>1253.139285714286</v>
      </c>
      <c r="CA691">
        <v>-46.42701428571429</v>
      </c>
      <c r="CB691">
        <v>922.8163571428571</v>
      </c>
      <c r="CC691">
        <v>964.4212857142858</v>
      </c>
      <c r="CD691">
        <v>5.708592142857142</v>
      </c>
      <c r="CE691">
        <v>954.0917857142857</v>
      </c>
      <c r="CF691">
        <v>10.71051428571429</v>
      </c>
      <c r="CG691">
        <v>1.601567142857143</v>
      </c>
      <c r="CH691">
        <v>1.044734285714286</v>
      </c>
      <c r="CI691">
        <v>13.97388928571428</v>
      </c>
      <c r="CJ691">
        <v>7.555642857142858</v>
      </c>
      <c r="CK691">
        <v>1599.975714285714</v>
      </c>
      <c r="CL691">
        <v>0.691986464285714</v>
      </c>
      <c r="CM691">
        <v>0.3080135357142857</v>
      </c>
      <c r="CN691">
        <v>0</v>
      </c>
      <c r="CO691">
        <v>2.145321428571429</v>
      </c>
      <c r="CP691">
        <v>0</v>
      </c>
      <c r="CQ691">
        <v>14827.88214285714</v>
      </c>
      <c r="CR691">
        <v>13789.92142857143</v>
      </c>
      <c r="CS691">
        <v>38.54871428571428</v>
      </c>
      <c r="CT691">
        <v>39.95274999999999</v>
      </c>
      <c r="CU691">
        <v>39.14271428571428</v>
      </c>
      <c r="CV691">
        <v>38.3097857142857</v>
      </c>
      <c r="CW691">
        <v>37.875</v>
      </c>
      <c r="CX691">
        <v>1107.161785714286</v>
      </c>
      <c r="CY691">
        <v>492.8139285714286</v>
      </c>
      <c r="CZ691">
        <v>0</v>
      </c>
      <c r="DA691">
        <v>1728497101.6</v>
      </c>
      <c r="DB691">
        <v>0</v>
      </c>
      <c r="DC691">
        <v>1728490956.5</v>
      </c>
      <c r="DD691" t="s">
        <v>362</v>
      </c>
      <c r="DE691">
        <v>1728490952.5</v>
      </c>
      <c r="DF691">
        <v>1728490956.5</v>
      </c>
      <c r="DG691">
        <v>1</v>
      </c>
      <c r="DH691">
        <v>-0.065</v>
      </c>
      <c r="DI691">
        <v>-0.008</v>
      </c>
      <c r="DJ691">
        <v>-3.246</v>
      </c>
      <c r="DK691">
        <v>-0.091</v>
      </c>
      <c r="DL691">
        <v>52</v>
      </c>
      <c r="DM691">
        <v>15</v>
      </c>
      <c r="DN691">
        <v>0.25</v>
      </c>
      <c r="DO691">
        <v>0.13</v>
      </c>
      <c r="DP691">
        <v>-46.42899250000001</v>
      </c>
      <c r="DQ691">
        <v>-0.06811069418372223</v>
      </c>
      <c r="DR691">
        <v>0.0319930725900158</v>
      </c>
      <c r="DS691">
        <v>1</v>
      </c>
      <c r="DT691">
        <v>5.72267825</v>
      </c>
      <c r="DU691">
        <v>-0.2414934709193232</v>
      </c>
      <c r="DV691">
        <v>0.02325723552870157</v>
      </c>
      <c r="DW691">
        <v>0</v>
      </c>
      <c r="DX691">
        <v>1</v>
      </c>
      <c r="DY691">
        <v>2</v>
      </c>
      <c r="DZ691" t="s">
        <v>363</v>
      </c>
      <c r="EA691">
        <v>3.22779</v>
      </c>
      <c r="EB691">
        <v>2.70401</v>
      </c>
      <c r="EC691">
        <v>0.177115</v>
      </c>
      <c r="ED691">
        <v>0.182013</v>
      </c>
      <c r="EE691">
        <v>0.0847951</v>
      </c>
      <c r="EF691">
        <v>0.0618994</v>
      </c>
      <c r="EG691">
        <v>26889</v>
      </c>
      <c r="EH691">
        <v>26001.5</v>
      </c>
      <c r="EI691">
        <v>31312.2</v>
      </c>
      <c r="EJ691">
        <v>30155.4</v>
      </c>
      <c r="EK691">
        <v>38386.1</v>
      </c>
      <c r="EL691">
        <v>37416.1</v>
      </c>
      <c r="EM691">
        <v>43881.2</v>
      </c>
      <c r="EN691">
        <v>42111.1</v>
      </c>
      <c r="EO691">
        <v>2.11005</v>
      </c>
      <c r="EP691">
        <v>1.7807</v>
      </c>
      <c r="EQ691">
        <v>-0.010483</v>
      </c>
      <c r="ER691">
        <v>0</v>
      </c>
      <c r="ES691">
        <v>25.2201</v>
      </c>
      <c r="ET691">
        <v>999.9</v>
      </c>
      <c r="EU691">
        <v>68.7</v>
      </c>
      <c r="EV691">
        <v>29</v>
      </c>
      <c r="EW691">
        <v>28.3276</v>
      </c>
      <c r="EX691">
        <v>61.59</v>
      </c>
      <c r="EY691">
        <v>24.3109</v>
      </c>
      <c r="EZ691">
        <v>1</v>
      </c>
      <c r="FA691">
        <v>0.20938</v>
      </c>
      <c r="FB691">
        <v>5.30563</v>
      </c>
      <c r="FC691">
        <v>20.1178</v>
      </c>
      <c r="FD691">
        <v>5.21489</v>
      </c>
      <c r="FE691">
        <v>11.998</v>
      </c>
      <c r="FF691">
        <v>4.9628</v>
      </c>
      <c r="FG691">
        <v>3.29555</v>
      </c>
      <c r="FH691">
        <v>9999</v>
      </c>
      <c r="FI691">
        <v>9999</v>
      </c>
      <c r="FJ691">
        <v>9999</v>
      </c>
      <c r="FK691">
        <v>149.7</v>
      </c>
      <c r="FL691">
        <v>4.97091</v>
      </c>
      <c r="FM691">
        <v>1.86772</v>
      </c>
      <c r="FN691">
        <v>1.85922</v>
      </c>
      <c r="FO691">
        <v>1.86525</v>
      </c>
      <c r="FP691">
        <v>1.8631</v>
      </c>
      <c r="FQ691">
        <v>1.86449</v>
      </c>
      <c r="FR691">
        <v>1.86003</v>
      </c>
      <c r="FS691">
        <v>1.86417</v>
      </c>
      <c r="FT691">
        <v>0</v>
      </c>
      <c r="FU691">
        <v>0</v>
      </c>
      <c r="FV691">
        <v>0</v>
      </c>
      <c r="FW691">
        <v>0</v>
      </c>
      <c r="FX691" t="s">
        <v>364</v>
      </c>
      <c r="FY691" t="s">
        <v>365</v>
      </c>
      <c r="FZ691" t="s">
        <v>366</v>
      </c>
      <c r="GA691" t="s">
        <v>366</v>
      </c>
      <c r="GB691" t="s">
        <v>366</v>
      </c>
      <c r="GC691" t="s">
        <v>366</v>
      </c>
      <c r="GD691">
        <v>0</v>
      </c>
      <c r="GE691">
        <v>100</v>
      </c>
      <c r="GF691">
        <v>100</v>
      </c>
      <c r="GG691">
        <v>-9.010999999999999</v>
      </c>
      <c r="GH691">
        <v>-0.09030000000000001</v>
      </c>
      <c r="GI691">
        <v>-2.868309889394353</v>
      </c>
      <c r="GJ691">
        <v>-0.006773961979547998</v>
      </c>
      <c r="GK691">
        <v>-8.296070481250098E-08</v>
      </c>
      <c r="GL691">
        <v>3.322967193956903E-10</v>
      </c>
      <c r="GM691">
        <v>-0.07871069313407227</v>
      </c>
      <c r="GN691">
        <v>-0.00208336341840114</v>
      </c>
      <c r="GO691">
        <v>8.801746095907445E-05</v>
      </c>
      <c r="GP691">
        <v>-2.677693255255651E-07</v>
      </c>
      <c r="GQ691">
        <v>3</v>
      </c>
      <c r="GR691">
        <v>2052</v>
      </c>
      <c r="GS691">
        <v>2</v>
      </c>
      <c r="GT691">
        <v>18</v>
      </c>
      <c r="GU691">
        <v>101.5</v>
      </c>
      <c r="GV691">
        <v>101.5</v>
      </c>
      <c r="GW691">
        <v>2.2229</v>
      </c>
      <c r="GX691">
        <v>2.40112</v>
      </c>
      <c r="GY691">
        <v>1.44897</v>
      </c>
      <c r="GZ691">
        <v>2.31934</v>
      </c>
      <c r="HA691">
        <v>1.55151</v>
      </c>
      <c r="HB691">
        <v>2.28638</v>
      </c>
      <c r="HC691">
        <v>36.0113</v>
      </c>
      <c r="HD691">
        <v>13.9394</v>
      </c>
      <c r="HE691">
        <v>18</v>
      </c>
      <c r="HF691">
        <v>613.926</v>
      </c>
      <c r="HG691">
        <v>404.417</v>
      </c>
      <c r="HH691">
        <v>18.3405</v>
      </c>
      <c r="HI691">
        <v>29.474</v>
      </c>
      <c r="HJ691">
        <v>30.0014</v>
      </c>
      <c r="HK691">
        <v>29.3831</v>
      </c>
      <c r="HL691">
        <v>29.3277</v>
      </c>
      <c r="HM691">
        <v>44.523</v>
      </c>
      <c r="HN691">
        <v>64.4139</v>
      </c>
      <c r="HO691">
        <v>0</v>
      </c>
      <c r="HP691">
        <v>18.2918</v>
      </c>
      <c r="HQ691">
        <v>988.086</v>
      </c>
      <c r="HR691">
        <v>10.7935</v>
      </c>
      <c r="HS691">
        <v>99.3655</v>
      </c>
      <c r="HT691">
        <v>100.622</v>
      </c>
    </row>
    <row r="692" spans="1:228">
      <c r="A692">
        <v>676</v>
      </c>
      <c r="B692">
        <v>1728497049.6</v>
      </c>
      <c r="C692">
        <v>6112.099999904633</v>
      </c>
      <c r="D692" t="s">
        <v>1724</v>
      </c>
      <c r="E692" t="s">
        <v>1725</v>
      </c>
      <c r="F692">
        <v>5</v>
      </c>
      <c r="G692" t="s">
        <v>357</v>
      </c>
      <c r="H692" t="s">
        <v>1090</v>
      </c>
      <c r="I692" t="s">
        <v>359</v>
      </c>
      <c r="J692" t="s">
        <v>1569</v>
      </c>
      <c r="K692">
        <v>1728497042.118518</v>
      </c>
      <c r="L692">
        <f>(M692)/1000</f>
        <v>0</v>
      </c>
      <c r="M692">
        <f>IF(BH692, AP692, AJ692)</f>
        <v>0</v>
      </c>
      <c r="N692">
        <f>IF(BH692, AK692, AI692)</f>
        <v>0</v>
      </c>
      <c r="O692">
        <f>BJ692 - IF(AW692&gt;1, N692*BD692*100.0/(AY692), 0)</f>
        <v>0</v>
      </c>
      <c r="P692">
        <f>((V692-L692/2)*O692-N692)/(V692+L692/2)</f>
        <v>0</v>
      </c>
      <c r="Q692">
        <f>P692*(BQ692+BR692)/1000.0</f>
        <v>0</v>
      </c>
      <c r="R692">
        <f>(BJ692 - IF(AW692&gt;1, N692*BD692*100.0/(AY692), 0))*(BQ692+BR692)/1000.0</f>
        <v>0</v>
      </c>
      <c r="S692">
        <f>2.0/((1/U692-1/T692)+SIGN(U692)*SQRT((1/U692-1/T692)*(1/U692-1/T692) + 4*BE692/((BE692+1)*(BE692+1))*(2*1/U692*1/T692-1/T692*1/T692)))</f>
        <v>0</v>
      </c>
      <c r="T692">
        <f>IF(LEFT(BF692,1)&lt;&gt;"0",IF(LEFT(BF692,1)="1",3.0,BG692),$D$5+$E$5*(BX692*BQ692/($K$5*1000))+$F$5*(BX692*BQ692/($K$5*1000))*MAX(MIN(BD692,$J$5),$I$5)*MAX(MIN(BD692,$J$5),$I$5)+$G$5*MAX(MIN(BD692,$J$5),$I$5)*(BX692*BQ692/($K$5*1000))+$H$5*(BX692*BQ692/($K$5*1000))*(BX692*BQ692/($K$5*1000)))</f>
        <v>0</v>
      </c>
      <c r="U692">
        <f>L692*(1000-(1000*0.61365*exp(17.502*Y692/(240.97+Y692))/(BQ692+BR692)+BL692)/2)/(1000*0.61365*exp(17.502*Y692/(240.97+Y692))/(BQ692+BR692)-BL692)</f>
        <v>0</v>
      </c>
      <c r="V692">
        <f>1/((BE692+1)/(S692/1.6)+1/(T692/1.37)) + BE692/((BE692+1)/(S692/1.6) + BE692/(T692/1.37))</f>
        <v>0</v>
      </c>
      <c r="W692">
        <f>(AZ692*BC692)</f>
        <v>0</v>
      </c>
      <c r="X692">
        <f>(BS692+(W692+2*0.95*5.67E-8*(((BS692+$B$7)+273)^4-(BS692+273)^4)-44100*L692)/(1.84*29.3*T692+8*0.95*5.67E-8*(BS692+273)^3))</f>
        <v>0</v>
      </c>
      <c r="Y692">
        <f>($C$7*BT692+$D$7*BU692+$E$7*X692)</f>
        <v>0</v>
      </c>
      <c r="Z692">
        <f>0.61365*exp(17.502*Y692/(240.97+Y692))</f>
        <v>0</v>
      </c>
      <c r="AA692">
        <f>(AB692/AC692*100)</f>
        <v>0</v>
      </c>
      <c r="AB692">
        <f>BL692*(BQ692+BR692)/1000</f>
        <v>0</v>
      </c>
      <c r="AC692">
        <f>0.61365*exp(17.502*BS692/(240.97+BS692))</f>
        <v>0</v>
      </c>
      <c r="AD692">
        <f>(Z692-BL692*(BQ692+BR692)/1000)</f>
        <v>0</v>
      </c>
      <c r="AE692">
        <f>(-L692*44100)</f>
        <v>0</v>
      </c>
      <c r="AF692">
        <f>2*29.3*T692*0.92*(BS692-Y692)</f>
        <v>0</v>
      </c>
      <c r="AG692">
        <f>2*0.95*5.67E-8*(((BS692+$B$7)+273)^4-(Y692+273)^4)</f>
        <v>0</v>
      </c>
      <c r="AH692">
        <f>W692+AG692+AE692+AF692</f>
        <v>0</v>
      </c>
      <c r="AI692">
        <f>BP692*AW692*(BK692-BJ692*(1000-AW692*BM692)/(1000-AW692*BL692))/(100*BD692)</f>
        <v>0</v>
      </c>
      <c r="AJ692">
        <f>1000*BP692*AW692*(BL692-BM692)/(100*BD692*(1000-AW692*BL692))</f>
        <v>0</v>
      </c>
      <c r="AK692">
        <f>(AL692 - AM692 - BQ692*1E3/(8.314*(BS692+273.15)) * AO692/BP692 * AN692) * BP692/(100*BD692) * (1000 - BM692)/1000</f>
        <v>0</v>
      </c>
      <c r="AL692">
        <v>990.6810240927451</v>
      </c>
      <c r="AM692">
        <v>954.2407939393937</v>
      </c>
      <c r="AN692">
        <v>2.544349021643828</v>
      </c>
      <c r="AO692">
        <v>66.77297276244596</v>
      </c>
      <c r="AP692">
        <f>(AR692 - AQ692 + BQ692*1E3/(8.314*(BS692+273.15)) * AT692/BP692 * AS692) * BP692/(100*BD692) * 1000/(1000 - AR692)</f>
        <v>0</v>
      </c>
      <c r="AQ692">
        <v>10.72505177806956</v>
      </c>
      <c r="AR692">
        <v>16.38266787878787</v>
      </c>
      <c r="AS692">
        <v>-6.280831044410007E-05</v>
      </c>
      <c r="AT692">
        <v>79.96077634559281</v>
      </c>
      <c r="AU692">
        <v>0</v>
      </c>
      <c r="AV692">
        <v>0</v>
      </c>
      <c r="AW692">
        <f>IF(AU692*$H$13&gt;=AY692,1.0,(AY692/(AY692-AU692*$H$13)))</f>
        <v>0</v>
      </c>
      <c r="AX692">
        <f>(AW692-1)*100</f>
        <v>0</v>
      </c>
      <c r="AY692">
        <f>MAX(0,($B$13+$C$13*BX692)/(1+$D$13*BX692)*BQ692/(BS692+273)*$E$13)</f>
        <v>0</v>
      </c>
      <c r="AZ692">
        <f>$B$11*BY692+$C$11*BZ692+$F$11*CK692*(1-CN692)</f>
        <v>0</v>
      </c>
      <c r="BA692">
        <f>AZ692*BB692</f>
        <v>0</v>
      </c>
      <c r="BB692">
        <f>($B$11*$D$9+$C$11*$D$9+$F$11*((CX692+CP692)/MAX(CX692+CP692+CY692, 0.1)*$I$9+CY692/MAX(CX692+CP692+CY692, 0.1)*$J$9))/($B$11+$C$11+$F$11)</f>
        <v>0</v>
      </c>
      <c r="BC692">
        <f>($B$11*$K$9+$C$11*$K$9+$F$11*((CX692+CP692)/MAX(CX692+CP692+CY692, 0.1)*$P$9+CY692/MAX(CX692+CP692+CY692, 0.1)*$Q$9))/($B$11+$C$11+$F$11)</f>
        <v>0</v>
      </c>
      <c r="BD692">
        <v>6</v>
      </c>
      <c r="BE692">
        <v>0.5</v>
      </c>
      <c r="BF692" t="s">
        <v>361</v>
      </c>
      <c r="BG692">
        <v>2</v>
      </c>
      <c r="BH692" t="b">
        <v>1</v>
      </c>
      <c r="BI692">
        <v>1728497042.118518</v>
      </c>
      <c r="BJ692">
        <v>920.9719629629629</v>
      </c>
      <c r="BK692">
        <v>967.3348888888888</v>
      </c>
      <c r="BL692">
        <v>16.40362592592593</v>
      </c>
      <c r="BM692">
        <v>10.71846296296296</v>
      </c>
      <c r="BN692">
        <v>929.944</v>
      </c>
      <c r="BO692">
        <v>16.49395555555556</v>
      </c>
      <c r="BP692">
        <v>600.0035185185186</v>
      </c>
      <c r="BQ692">
        <v>97.5429111111111</v>
      </c>
      <c r="BR692">
        <v>0.1000684518518518</v>
      </c>
      <c r="BS692">
        <v>25.13645555555555</v>
      </c>
      <c r="BT692">
        <v>25.05016666666667</v>
      </c>
      <c r="BU692">
        <v>999.9000000000001</v>
      </c>
      <c r="BV692">
        <v>0</v>
      </c>
      <c r="BW692">
        <v>0</v>
      </c>
      <c r="BX692">
        <v>9984.494444444443</v>
      </c>
      <c r="BY692">
        <v>0</v>
      </c>
      <c r="BZ692">
        <v>1253.528518518518</v>
      </c>
      <c r="CA692">
        <v>-46.36298888888889</v>
      </c>
      <c r="CB692">
        <v>936.3309259259261</v>
      </c>
      <c r="CC692">
        <v>977.8156296296297</v>
      </c>
      <c r="CD692">
        <v>5.685162222222222</v>
      </c>
      <c r="CE692">
        <v>967.3348888888888</v>
      </c>
      <c r="CF692">
        <v>10.71846296296296</v>
      </c>
      <c r="CG692">
        <v>1.600057777777778</v>
      </c>
      <c r="CH692">
        <v>1.04551037037037</v>
      </c>
      <c r="CI692">
        <v>13.95935185185185</v>
      </c>
      <c r="CJ692">
        <v>7.566512592592592</v>
      </c>
      <c r="CK692">
        <v>1599.992222222222</v>
      </c>
      <c r="CL692">
        <v>0.6919880740740738</v>
      </c>
      <c r="CM692">
        <v>0.3080119259259259</v>
      </c>
      <c r="CN692">
        <v>0</v>
      </c>
      <c r="CO692">
        <v>2.131422222222222</v>
      </c>
      <c r="CP692">
        <v>0</v>
      </c>
      <c r="CQ692">
        <v>14861.65925925926</v>
      </c>
      <c r="CR692">
        <v>13790.06666666667</v>
      </c>
      <c r="CS692">
        <v>38.562</v>
      </c>
      <c r="CT692">
        <v>39.97433333333333</v>
      </c>
      <c r="CU692">
        <v>39.16403703703703</v>
      </c>
      <c r="CV692">
        <v>38.333</v>
      </c>
      <c r="CW692">
        <v>37.875</v>
      </c>
      <c r="CX692">
        <v>1107.175555555556</v>
      </c>
      <c r="CY692">
        <v>492.8166666666667</v>
      </c>
      <c r="CZ692">
        <v>0</v>
      </c>
      <c r="DA692">
        <v>1728497106.4</v>
      </c>
      <c r="DB692">
        <v>0</v>
      </c>
      <c r="DC692">
        <v>1728490956.5</v>
      </c>
      <c r="DD692" t="s">
        <v>362</v>
      </c>
      <c r="DE692">
        <v>1728490952.5</v>
      </c>
      <c r="DF692">
        <v>1728490956.5</v>
      </c>
      <c r="DG692">
        <v>1</v>
      </c>
      <c r="DH692">
        <v>-0.065</v>
      </c>
      <c r="DI692">
        <v>-0.008</v>
      </c>
      <c r="DJ692">
        <v>-3.246</v>
      </c>
      <c r="DK692">
        <v>-0.091</v>
      </c>
      <c r="DL692">
        <v>52</v>
      </c>
      <c r="DM692">
        <v>15</v>
      </c>
      <c r="DN692">
        <v>0.25</v>
      </c>
      <c r="DO692">
        <v>0.13</v>
      </c>
      <c r="DP692">
        <v>-46.3810225</v>
      </c>
      <c r="DQ692">
        <v>0.6165917448406659</v>
      </c>
      <c r="DR692">
        <v>0.09152530930704392</v>
      </c>
      <c r="DS692">
        <v>0</v>
      </c>
      <c r="DT692">
        <v>5.697216249999999</v>
      </c>
      <c r="DU692">
        <v>-0.2660144465291039</v>
      </c>
      <c r="DV692">
        <v>0.02561713554317698</v>
      </c>
      <c r="DW692">
        <v>0</v>
      </c>
      <c r="DX692">
        <v>0</v>
      </c>
      <c r="DY692">
        <v>2</v>
      </c>
      <c r="DZ692" t="s">
        <v>386</v>
      </c>
      <c r="EA692">
        <v>3.22767</v>
      </c>
      <c r="EB692">
        <v>2.70442</v>
      </c>
      <c r="EC692">
        <v>0.178665</v>
      </c>
      <c r="ED692">
        <v>0.183523</v>
      </c>
      <c r="EE692">
        <v>0.0847368</v>
      </c>
      <c r="EF692">
        <v>0.0619252</v>
      </c>
      <c r="EG692">
        <v>26837.6</v>
      </c>
      <c r="EH692">
        <v>25952.8</v>
      </c>
      <c r="EI692">
        <v>31311.4</v>
      </c>
      <c r="EJ692">
        <v>30154.6</v>
      </c>
      <c r="EK692">
        <v>38387.6</v>
      </c>
      <c r="EL692">
        <v>37414.3</v>
      </c>
      <c r="EM692">
        <v>43880.1</v>
      </c>
      <c r="EN692">
        <v>42110.2</v>
      </c>
      <c r="EO692">
        <v>2.10965</v>
      </c>
      <c r="EP692">
        <v>1.78025</v>
      </c>
      <c r="EQ692">
        <v>-0.0116602</v>
      </c>
      <c r="ER692">
        <v>0</v>
      </c>
      <c r="ES692">
        <v>25.2307</v>
      </c>
      <c r="ET692">
        <v>999.9</v>
      </c>
      <c r="EU692">
        <v>68.7</v>
      </c>
      <c r="EV692">
        <v>29</v>
      </c>
      <c r="EW692">
        <v>28.3237</v>
      </c>
      <c r="EX692">
        <v>61.9</v>
      </c>
      <c r="EY692">
        <v>24.6154</v>
      </c>
      <c r="EZ692">
        <v>1</v>
      </c>
      <c r="FA692">
        <v>0.210813</v>
      </c>
      <c r="FB692">
        <v>5.30832</v>
      </c>
      <c r="FC692">
        <v>20.1179</v>
      </c>
      <c r="FD692">
        <v>5.21519</v>
      </c>
      <c r="FE692">
        <v>11.998</v>
      </c>
      <c r="FF692">
        <v>4.963</v>
      </c>
      <c r="FG692">
        <v>3.29555</v>
      </c>
      <c r="FH692">
        <v>9999</v>
      </c>
      <c r="FI692">
        <v>9999</v>
      </c>
      <c r="FJ692">
        <v>9999</v>
      </c>
      <c r="FK692">
        <v>149.7</v>
      </c>
      <c r="FL692">
        <v>4.9709</v>
      </c>
      <c r="FM692">
        <v>1.8677</v>
      </c>
      <c r="FN692">
        <v>1.85925</v>
      </c>
      <c r="FO692">
        <v>1.8653</v>
      </c>
      <c r="FP692">
        <v>1.86311</v>
      </c>
      <c r="FQ692">
        <v>1.86449</v>
      </c>
      <c r="FR692">
        <v>1.86004</v>
      </c>
      <c r="FS692">
        <v>1.86417</v>
      </c>
      <c r="FT692">
        <v>0</v>
      </c>
      <c r="FU692">
        <v>0</v>
      </c>
      <c r="FV692">
        <v>0</v>
      </c>
      <c r="FW692">
        <v>0</v>
      </c>
      <c r="FX692" t="s">
        <v>364</v>
      </c>
      <c r="FY692" t="s">
        <v>365</v>
      </c>
      <c r="FZ692" t="s">
        <v>366</v>
      </c>
      <c r="GA692" t="s">
        <v>366</v>
      </c>
      <c r="GB692" t="s">
        <v>366</v>
      </c>
      <c r="GC692" t="s">
        <v>366</v>
      </c>
      <c r="GD692">
        <v>0</v>
      </c>
      <c r="GE692">
        <v>100</v>
      </c>
      <c r="GF692">
        <v>100</v>
      </c>
      <c r="GG692">
        <v>-9.087999999999999</v>
      </c>
      <c r="GH692">
        <v>-0.09039999999999999</v>
      </c>
      <c r="GI692">
        <v>-2.868309889394353</v>
      </c>
      <c r="GJ692">
        <v>-0.006773961979547998</v>
      </c>
      <c r="GK692">
        <v>-8.296070481250098E-08</v>
      </c>
      <c r="GL692">
        <v>3.322967193956903E-10</v>
      </c>
      <c r="GM692">
        <v>-0.07871069313407227</v>
      </c>
      <c r="GN692">
        <v>-0.00208336341840114</v>
      </c>
      <c r="GO692">
        <v>8.801746095907445E-05</v>
      </c>
      <c r="GP692">
        <v>-2.677693255255651E-07</v>
      </c>
      <c r="GQ692">
        <v>3</v>
      </c>
      <c r="GR692">
        <v>2052</v>
      </c>
      <c r="GS692">
        <v>2</v>
      </c>
      <c r="GT692">
        <v>18</v>
      </c>
      <c r="GU692">
        <v>101.6</v>
      </c>
      <c r="GV692">
        <v>101.6</v>
      </c>
      <c r="GW692">
        <v>2.24365</v>
      </c>
      <c r="GX692">
        <v>2.3938</v>
      </c>
      <c r="GY692">
        <v>1.44775</v>
      </c>
      <c r="GZ692">
        <v>2.31812</v>
      </c>
      <c r="HA692">
        <v>1.55151</v>
      </c>
      <c r="HB692">
        <v>2.37183</v>
      </c>
      <c r="HC692">
        <v>36.0347</v>
      </c>
      <c r="HD692">
        <v>13.9569</v>
      </c>
      <c r="HE692">
        <v>18</v>
      </c>
      <c r="HF692">
        <v>613.7619999999999</v>
      </c>
      <c r="HG692">
        <v>404.245</v>
      </c>
      <c r="HH692">
        <v>18.2863</v>
      </c>
      <c r="HI692">
        <v>29.4892</v>
      </c>
      <c r="HJ692">
        <v>30.0015</v>
      </c>
      <c r="HK692">
        <v>29.3956</v>
      </c>
      <c r="HL692">
        <v>29.3402</v>
      </c>
      <c r="HM692">
        <v>45.0035</v>
      </c>
      <c r="HN692">
        <v>64.4139</v>
      </c>
      <c r="HO692">
        <v>0</v>
      </c>
      <c r="HP692">
        <v>18.246</v>
      </c>
      <c r="HQ692">
        <v>1003.12</v>
      </c>
      <c r="HR692">
        <v>10.8254</v>
      </c>
      <c r="HS692">
        <v>99.363</v>
      </c>
      <c r="HT692">
        <v>100.62</v>
      </c>
    </row>
    <row r="693" spans="1:228">
      <c r="A693">
        <v>677</v>
      </c>
      <c r="B693">
        <v>1728497054.6</v>
      </c>
      <c r="C693">
        <v>6117.099999904633</v>
      </c>
      <c r="D693" t="s">
        <v>1726</v>
      </c>
      <c r="E693" t="s">
        <v>1727</v>
      </c>
      <c r="F693">
        <v>5</v>
      </c>
      <c r="G693" t="s">
        <v>357</v>
      </c>
      <c r="H693" t="s">
        <v>1090</v>
      </c>
      <c r="I693" t="s">
        <v>359</v>
      </c>
      <c r="J693" t="s">
        <v>1569</v>
      </c>
      <c r="K693">
        <v>1728497046.832142</v>
      </c>
      <c r="L693">
        <f>(M693)/1000</f>
        <v>0</v>
      </c>
      <c r="M693">
        <f>IF(BH693, AP693, AJ693)</f>
        <v>0</v>
      </c>
      <c r="N693">
        <f>IF(BH693, AK693, AI693)</f>
        <v>0</v>
      </c>
      <c r="O693">
        <f>BJ693 - IF(AW693&gt;1, N693*BD693*100.0/(AY693), 0)</f>
        <v>0</v>
      </c>
      <c r="P693">
        <f>((V693-L693/2)*O693-N693)/(V693+L693/2)</f>
        <v>0</v>
      </c>
      <c r="Q693">
        <f>P693*(BQ693+BR693)/1000.0</f>
        <v>0</v>
      </c>
      <c r="R693">
        <f>(BJ693 - IF(AW693&gt;1, N693*BD693*100.0/(AY693), 0))*(BQ693+BR693)/1000.0</f>
        <v>0</v>
      </c>
      <c r="S693">
        <f>2.0/((1/U693-1/T693)+SIGN(U693)*SQRT((1/U693-1/T693)*(1/U693-1/T693) + 4*BE693/((BE693+1)*(BE693+1))*(2*1/U693*1/T693-1/T693*1/T693)))</f>
        <v>0</v>
      </c>
      <c r="T693">
        <f>IF(LEFT(BF693,1)&lt;&gt;"0",IF(LEFT(BF693,1)="1",3.0,BG693),$D$5+$E$5*(BX693*BQ693/($K$5*1000))+$F$5*(BX693*BQ693/($K$5*1000))*MAX(MIN(BD693,$J$5),$I$5)*MAX(MIN(BD693,$J$5),$I$5)+$G$5*MAX(MIN(BD693,$J$5),$I$5)*(BX693*BQ693/($K$5*1000))+$H$5*(BX693*BQ693/($K$5*1000))*(BX693*BQ693/($K$5*1000)))</f>
        <v>0</v>
      </c>
      <c r="U693">
        <f>L693*(1000-(1000*0.61365*exp(17.502*Y693/(240.97+Y693))/(BQ693+BR693)+BL693)/2)/(1000*0.61365*exp(17.502*Y693/(240.97+Y693))/(BQ693+BR693)-BL693)</f>
        <v>0</v>
      </c>
      <c r="V693">
        <f>1/((BE693+1)/(S693/1.6)+1/(T693/1.37)) + BE693/((BE693+1)/(S693/1.6) + BE693/(T693/1.37))</f>
        <v>0</v>
      </c>
      <c r="W693">
        <f>(AZ693*BC693)</f>
        <v>0</v>
      </c>
      <c r="X693">
        <f>(BS693+(W693+2*0.95*5.67E-8*(((BS693+$B$7)+273)^4-(BS693+273)^4)-44100*L693)/(1.84*29.3*T693+8*0.95*5.67E-8*(BS693+273)^3))</f>
        <v>0</v>
      </c>
      <c r="Y693">
        <f>($C$7*BT693+$D$7*BU693+$E$7*X693)</f>
        <v>0</v>
      </c>
      <c r="Z693">
        <f>0.61365*exp(17.502*Y693/(240.97+Y693))</f>
        <v>0</v>
      </c>
      <c r="AA693">
        <f>(AB693/AC693*100)</f>
        <v>0</v>
      </c>
      <c r="AB693">
        <f>BL693*(BQ693+BR693)/1000</f>
        <v>0</v>
      </c>
      <c r="AC693">
        <f>0.61365*exp(17.502*BS693/(240.97+BS693))</f>
        <v>0</v>
      </c>
      <c r="AD693">
        <f>(Z693-BL693*(BQ693+BR693)/1000)</f>
        <v>0</v>
      </c>
      <c r="AE693">
        <f>(-L693*44100)</f>
        <v>0</v>
      </c>
      <c r="AF693">
        <f>2*29.3*T693*0.92*(BS693-Y693)</f>
        <v>0</v>
      </c>
      <c r="AG693">
        <f>2*0.95*5.67E-8*(((BS693+$B$7)+273)^4-(Y693+273)^4)</f>
        <v>0</v>
      </c>
      <c r="AH693">
        <f>W693+AG693+AE693+AF693</f>
        <v>0</v>
      </c>
      <c r="AI693">
        <f>BP693*AW693*(BK693-BJ693*(1000-AW693*BM693)/(1000-AW693*BL693))/(100*BD693)</f>
        <v>0</v>
      </c>
      <c r="AJ693">
        <f>1000*BP693*AW693*(BL693-BM693)/(100*BD693*(1000-AW693*BL693))</f>
        <v>0</v>
      </c>
      <c r="AK693">
        <f>(AL693 - AM693 - BQ693*1E3/(8.314*(BS693+273.15)) * AO693/BP693 * AN693) * BP693/(100*BD693) * (1000 - BM693)/1000</f>
        <v>0</v>
      </c>
      <c r="AL693">
        <v>1003.44165779327</v>
      </c>
      <c r="AM693">
        <v>967.0240848484842</v>
      </c>
      <c r="AN693">
        <v>2.561692658527825</v>
      </c>
      <c r="AO693">
        <v>66.77297276244596</v>
      </c>
      <c r="AP693">
        <f>(AR693 - AQ693 + BQ693*1E3/(8.314*(BS693+273.15)) * AT693/BP693 * AS693) * BP693/(100*BD693) * 1000/(1000 - AR693)</f>
        <v>0</v>
      </c>
      <c r="AQ693">
        <v>10.73230374150858</v>
      </c>
      <c r="AR693">
        <v>16.37119272727273</v>
      </c>
      <c r="AS693">
        <v>-3.332709821500685E-05</v>
      </c>
      <c r="AT693">
        <v>79.96077634559281</v>
      </c>
      <c r="AU693">
        <v>0</v>
      </c>
      <c r="AV693">
        <v>0</v>
      </c>
      <c r="AW693">
        <f>IF(AU693*$H$13&gt;=AY693,1.0,(AY693/(AY693-AU693*$H$13)))</f>
        <v>0</v>
      </c>
      <c r="AX693">
        <f>(AW693-1)*100</f>
        <v>0</v>
      </c>
      <c r="AY693">
        <f>MAX(0,($B$13+$C$13*BX693)/(1+$D$13*BX693)*BQ693/(BS693+273)*$E$13)</f>
        <v>0</v>
      </c>
      <c r="AZ693">
        <f>$B$11*BY693+$C$11*BZ693+$F$11*CK693*(1-CN693)</f>
        <v>0</v>
      </c>
      <c r="BA693">
        <f>AZ693*BB693</f>
        <v>0</v>
      </c>
      <c r="BB693">
        <f>($B$11*$D$9+$C$11*$D$9+$F$11*((CX693+CP693)/MAX(CX693+CP693+CY693, 0.1)*$I$9+CY693/MAX(CX693+CP693+CY693, 0.1)*$J$9))/($B$11+$C$11+$F$11)</f>
        <v>0</v>
      </c>
      <c r="BC693">
        <f>($B$11*$K$9+$C$11*$K$9+$F$11*((CX693+CP693)/MAX(CX693+CP693+CY693, 0.1)*$P$9+CY693/MAX(CX693+CP693+CY693, 0.1)*$Q$9))/($B$11+$C$11+$F$11)</f>
        <v>0</v>
      </c>
      <c r="BD693">
        <v>6</v>
      </c>
      <c r="BE693">
        <v>0.5</v>
      </c>
      <c r="BF693" t="s">
        <v>361</v>
      </c>
      <c r="BG693">
        <v>2</v>
      </c>
      <c r="BH693" t="b">
        <v>1</v>
      </c>
      <c r="BI693">
        <v>1728497046.832142</v>
      </c>
      <c r="BJ693">
        <v>932.8717500000001</v>
      </c>
      <c r="BK693">
        <v>979.1763571428573</v>
      </c>
      <c r="BL693">
        <v>16.39045714285714</v>
      </c>
      <c r="BM693">
        <v>10.72967142857143</v>
      </c>
      <c r="BN693">
        <v>941.9163214285717</v>
      </c>
      <c r="BO693">
        <v>16.48078571428571</v>
      </c>
      <c r="BP693">
        <v>599.9950714285715</v>
      </c>
      <c r="BQ693">
        <v>97.54347499999999</v>
      </c>
      <c r="BR693">
        <v>0.09999701428571428</v>
      </c>
      <c r="BS693">
        <v>25.12343928571429</v>
      </c>
      <c r="BT693">
        <v>25.04438928571429</v>
      </c>
      <c r="BU693">
        <v>999.9000000000002</v>
      </c>
      <c r="BV693">
        <v>0</v>
      </c>
      <c r="BW693">
        <v>0</v>
      </c>
      <c r="BX693">
        <v>9982.032857142856</v>
      </c>
      <c r="BY693">
        <v>0</v>
      </c>
      <c r="BZ693">
        <v>1253.316428571429</v>
      </c>
      <c r="CA693">
        <v>-46.30464285714287</v>
      </c>
      <c r="CB693">
        <v>948.4165714285715</v>
      </c>
      <c r="CC693">
        <v>989.7966428571427</v>
      </c>
      <c r="CD693">
        <v>5.660784285714286</v>
      </c>
      <c r="CE693">
        <v>979.1763571428573</v>
      </c>
      <c r="CF693">
        <v>10.72967142857143</v>
      </c>
      <c r="CG693">
        <v>1.598782142857143</v>
      </c>
      <c r="CH693">
        <v>1.046609285714286</v>
      </c>
      <c r="CI693">
        <v>13.94706785714286</v>
      </c>
      <c r="CJ693">
        <v>7.58189</v>
      </c>
      <c r="CK693">
        <v>1599.991785714286</v>
      </c>
      <c r="CL693">
        <v>0.6919875357142855</v>
      </c>
      <c r="CM693">
        <v>0.3080124642857143</v>
      </c>
      <c r="CN693">
        <v>0</v>
      </c>
      <c r="CO693">
        <v>2.125939285714286</v>
      </c>
      <c r="CP693">
        <v>0</v>
      </c>
      <c r="CQ693">
        <v>14889.80714285715</v>
      </c>
      <c r="CR693">
        <v>13790.05357142857</v>
      </c>
      <c r="CS693">
        <v>38.56875</v>
      </c>
      <c r="CT693">
        <v>39.99325</v>
      </c>
      <c r="CU693">
        <v>39.18257142857142</v>
      </c>
      <c r="CV693">
        <v>38.3525</v>
      </c>
      <c r="CW693">
        <v>37.87721428571428</v>
      </c>
      <c r="CX693">
        <v>1107.174285714286</v>
      </c>
      <c r="CY693">
        <v>492.8175</v>
      </c>
      <c r="CZ693">
        <v>0</v>
      </c>
      <c r="DA693">
        <v>1728497111.2</v>
      </c>
      <c r="DB693">
        <v>0</v>
      </c>
      <c r="DC693">
        <v>1728490956.5</v>
      </c>
      <c r="DD693" t="s">
        <v>362</v>
      </c>
      <c r="DE693">
        <v>1728490952.5</v>
      </c>
      <c r="DF693">
        <v>1728490956.5</v>
      </c>
      <c r="DG693">
        <v>1</v>
      </c>
      <c r="DH693">
        <v>-0.065</v>
      </c>
      <c r="DI693">
        <v>-0.008</v>
      </c>
      <c r="DJ693">
        <v>-3.246</v>
      </c>
      <c r="DK693">
        <v>-0.091</v>
      </c>
      <c r="DL693">
        <v>52</v>
      </c>
      <c r="DM693">
        <v>15</v>
      </c>
      <c r="DN693">
        <v>0.25</v>
      </c>
      <c r="DO693">
        <v>0.13</v>
      </c>
      <c r="DP693">
        <v>-46.34788292682927</v>
      </c>
      <c r="DQ693">
        <v>0.7251365853657604</v>
      </c>
      <c r="DR693">
        <v>0.097090709164512</v>
      </c>
      <c r="DS693">
        <v>0</v>
      </c>
      <c r="DT693">
        <v>5.677543414634147</v>
      </c>
      <c r="DU693">
        <v>-0.288667735191637</v>
      </c>
      <c r="DV693">
        <v>0.02905067705098731</v>
      </c>
      <c r="DW693">
        <v>0</v>
      </c>
      <c r="DX693">
        <v>0</v>
      </c>
      <c r="DY693">
        <v>2</v>
      </c>
      <c r="DZ693" t="s">
        <v>386</v>
      </c>
      <c r="EA693">
        <v>3.22773</v>
      </c>
      <c r="EB693">
        <v>2.70403</v>
      </c>
      <c r="EC693">
        <v>0.180204</v>
      </c>
      <c r="ED693">
        <v>0.185002</v>
      </c>
      <c r="EE693">
        <v>0.0846942</v>
      </c>
      <c r="EF693">
        <v>0.062245</v>
      </c>
      <c r="EG693">
        <v>26786.6</v>
      </c>
      <c r="EH693">
        <v>25905</v>
      </c>
      <c r="EI693">
        <v>31310.7</v>
      </c>
      <c r="EJ693">
        <v>30153.8</v>
      </c>
      <c r="EK693">
        <v>38388.8</v>
      </c>
      <c r="EL693">
        <v>37400.6</v>
      </c>
      <c r="EM693">
        <v>43879.4</v>
      </c>
      <c r="EN693">
        <v>42109.2</v>
      </c>
      <c r="EO693">
        <v>2.10945</v>
      </c>
      <c r="EP693">
        <v>1.78023</v>
      </c>
      <c r="EQ693">
        <v>-0.0120178</v>
      </c>
      <c r="ER693">
        <v>0</v>
      </c>
      <c r="ES693">
        <v>25.2414</v>
      </c>
      <c r="ET693">
        <v>999.9</v>
      </c>
      <c r="EU693">
        <v>68.7</v>
      </c>
      <c r="EV693">
        <v>29</v>
      </c>
      <c r="EW693">
        <v>28.3243</v>
      </c>
      <c r="EX693">
        <v>61.79</v>
      </c>
      <c r="EY693">
        <v>24.2869</v>
      </c>
      <c r="EZ693">
        <v>1</v>
      </c>
      <c r="FA693">
        <v>0.212127</v>
      </c>
      <c r="FB693">
        <v>5.32471</v>
      </c>
      <c r="FC693">
        <v>20.117</v>
      </c>
      <c r="FD693">
        <v>5.21175</v>
      </c>
      <c r="FE693">
        <v>11.998</v>
      </c>
      <c r="FF693">
        <v>4.96145</v>
      </c>
      <c r="FG693">
        <v>3.29495</v>
      </c>
      <c r="FH693">
        <v>9999</v>
      </c>
      <c r="FI693">
        <v>9999</v>
      </c>
      <c r="FJ693">
        <v>9999</v>
      </c>
      <c r="FK693">
        <v>149.7</v>
      </c>
      <c r="FL693">
        <v>4.9709</v>
      </c>
      <c r="FM693">
        <v>1.86774</v>
      </c>
      <c r="FN693">
        <v>1.85926</v>
      </c>
      <c r="FO693">
        <v>1.8653</v>
      </c>
      <c r="FP693">
        <v>1.8631</v>
      </c>
      <c r="FQ693">
        <v>1.86449</v>
      </c>
      <c r="FR693">
        <v>1.86004</v>
      </c>
      <c r="FS693">
        <v>1.86417</v>
      </c>
      <c r="FT693">
        <v>0</v>
      </c>
      <c r="FU693">
        <v>0</v>
      </c>
      <c r="FV693">
        <v>0</v>
      </c>
      <c r="FW693">
        <v>0</v>
      </c>
      <c r="FX693" t="s">
        <v>364</v>
      </c>
      <c r="FY693" t="s">
        <v>365</v>
      </c>
      <c r="FZ693" t="s">
        <v>366</v>
      </c>
      <c r="GA693" t="s">
        <v>366</v>
      </c>
      <c r="GB693" t="s">
        <v>366</v>
      </c>
      <c r="GC693" t="s">
        <v>366</v>
      </c>
      <c r="GD693">
        <v>0</v>
      </c>
      <c r="GE693">
        <v>100</v>
      </c>
      <c r="GF693">
        <v>100</v>
      </c>
      <c r="GG693">
        <v>-9.164</v>
      </c>
      <c r="GH693">
        <v>-0.09030000000000001</v>
      </c>
      <c r="GI693">
        <v>-2.868309889394353</v>
      </c>
      <c r="GJ693">
        <v>-0.006773961979547998</v>
      </c>
      <c r="GK693">
        <v>-8.296070481250098E-08</v>
      </c>
      <c r="GL693">
        <v>3.322967193956903E-10</v>
      </c>
      <c r="GM693">
        <v>-0.07871069313407227</v>
      </c>
      <c r="GN693">
        <v>-0.00208336341840114</v>
      </c>
      <c r="GO693">
        <v>8.801746095907445E-05</v>
      </c>
      <c r="GP693">
        <v>-2.677693255255651E-07</v>
      </c>
      <c r="GQ693">
        <v>3</v>
      </c>
      <c r="GR693">
        <v>2052</v>
      </c>
      <c r="GS693">
        <v>2</v>
      </c>
      <c r="GT693">
        <v>18</v>
      </c>
      <c r="GU693">
        <v>101.7</v>
      </c>
      <c r="GV693">
        <v>101.6</v>
      </c>
      <c r="GW693">
        <v>2.26807</v>
      </c>
      <c r="GX693">
        <v>2.39014</v>
      </c>
      <c r="GY693">
        <v>1.44897</v>
      </c>
      <c r="GZ693">
        <v>2.31812</v>
      </c>
      <c r="HA693">
        <v>1.55151</v>
      </c>
      <c r="HB693">
        <v>2.28027</v>
      </c>
      <c r="HC693">
        <v>36.0347</v>
      </c>
      <c r="HD693">
        <v>13.9394</v>
      </c>
      <c r="HE693">
        <v>18</v>
      </c>
      <c r="HF693">
        <v>613.752</v>
      </c>
      <c r="HG693">
        <v>404.321</v>
      </c>
      <c r="HH693">
        <v>18.2404</v>
      </c>
      <c r="HI693">
        <v>29.5044</v>
      </c>
      <c r="HJ693">
        <v>30.0014</v>
      </c>
      <c r="HK693">
        <v>29.4092</v>
      </c>
      <c r="HL693">
        <v>29.3535</v>
      </c>
      <c r="HM693">
        <v>45.4439</v>
      </c>
      <c r="HN693">
        <v>64.1255</v>
      </c>
      <c r="HO693">
        <v>0</v>
      </c>
      <c r="HP693">
        <v>18.2064</v>
      </c>
      <c r="HQ693">
        <v>1013.13</v>
      </c>
      <c r="HR693">
        <v>10.7922</v>
      </c>
      <c r="HS693">
        <v>99.3612</v>
      </c>
      <c r="HT693">
        <v>100.618</v>
      </c>
    </row>
    <row r="694" spans="1:228">
      <c r="A694">
        <v>678</v>
      </c>
      <c r="B694">
        <v>1728497059.6</v>
      </c>
      <c r="C694">
        <v>6122.099999904633</v>
      </c>
      <c r="D694" t="s">
        <v>1728</v>
      </c>
      <c r="E694" t="s">
        <v>1729</v>
      </c>
      <c r="F694">
        <v>5</v>
      </c>
      <c r="G694" t="s">
        <v>357</v>
      </c>
      <c r="H694" t="s">
        <v>1090</v>
      </c>
      <c r="I694" t="s">
        <v>359</v>
      </c>
      <c r="J694" t="s">
        <v>1569</v>
      </c>
      <c r="K694">
        <v>1728497052.1</v>
      </c>
      <c r="L694">
        <f>(M694)/1000</f>
        <v>0</v>
      </c>
      <c r="M694">
        <f>IF(BH694, AP694, AJ694)</f>
        <v>0</v>
      </c>
      <c r="N694">
        <f>IF(BH694, AK694, AI694)</f>
        <v>0</v>
      </c>
      <c r="O694">
        <f>BJ694 - IF(AW694&gt;1, N694*BD694*100.0/(AY694), 0)</f>
        <v>0</v>
      </c>
      <c r="P694">
        <f>((V694-L694/2)*O694-N694)/(V694+L694/2)</f>
        <v>0</v>
      </c>
      <c r="Q694">
        <f>P694*(BQ694+BR694)/1000.0</f>
        <v>0</v>
      </c>
      <c r="R694">
        <f>(BJ694 - IF(AW694&gt;1, N694*BD694*100.0/(AY694), 0))*(BQ694+BR694)/1000.0</f>
        <v>0</v>
      </c>
      <c r="S694">
        <f>2.0/((1/U694-1/T694)+SIGN(U694)*SQRT((1/U694-1/T694)*(1/U694-1/T694) + 4*BE694/((BE694+1)*(BE694+1))*(2*1/U694*1/T694-1/T694*1/T694)))</f>
        <v>0</v>
      </c>
      <c r="T694">
        <f>IF(LEFT(BF694,1)&lt;&gt;"0",IF(LEFT(BF694,1)="1",3.0,BG694),$D$5+$E$5*(BX694*BQ694/($K$5*1000))+$F$5*(BX694*BQ694/($K$5*1000))*MAX(MIN(BD694,$J$5),$I$5)*MAX(MIN(BD694,$J$5),$I$5)+$G$5*MAX(MIN(BD694,$J$5),$I$5)*(BX694*BQ694/($K$5*1000))+$H$5*(BX694*BQ694/($K$5*1000))*(BX694*BQ694/($K$5*1000)))</f>
        <v>0</v>
      </c>
      <c r="U694">
        <f>L694*(1000-(1000*0.61365*exp(17.502*Y694/(240.97+Y694))/(BQ694+BR694)+BL694)/2)/(1000*0.61365*exp(17.502*Y694/(240.97+Y694))/(BQ694+BR694)-BL694)</f>
        <v>0</v>
      </c>
      <c r="V694">
        <f>1/((BE694+1)/(S694/1.6)+1/(T694/1.37)) + BE694/((BE694+1)/(S694/1.6) + BE694/(T694/1.37))</f>
        <v>0</v>
      </c>
      <c r="W694">
        <f>(AZ694*BC694)</f>
        <v>0</v>
      </c>
      <c r="X694">
        <f>(BS694+(W694+2*0.95*5.67E-8*(((BS694+$B$7)+273)^4-(BS694+273)^4)-44100*L694)/(1.84*29.3*T694+8*0.95*5.67E-8*(BS694+273)^3))</f>
        <v>0</v>
      </c>
      <c r="Y694">
        <f>($C$7*BT694+$D$7*BU694+$E$7*X694)</f>
        <v>0</v>
      </c>
      <c r="Z694">
        <f>0.61365*exp(17.502*Y694/(240.97+Y694))</f>
        <v>0</v>
      </c>
      <c r="AA694">
        <f>(AB694/AC694*100)</f>
        <v>0</v>
      </c>
      <c r="AB694">
        <f>BL694*(BQ694+BR694)/1000</f>
        <v>0</v>
      </c>
      <c r="AC694">
        <f>0.61365*exp(17.502*BS694/(240.97+BS694))</f>
        <v>0</v>
      </c>
      <c r="AD694">
        <f>(Z694-BL694*(BQ694+BR694)/1000)</f>
        <v>0</v>
      </c>
      <c r="AE694">
        <f>(-L694*44100)</f>
        <v>0</v>
      </c>
      <c r="AF694">
        <f>2*29.3*T694*0.92*(BS694-Y694)</f>
        <v>0</v>
      </c>
      <c r="AG694">
        <f>2*0.95*5.67E-8*(((BS694+$B$7)+273)^4-(Y694+273)^4)</f>
        <v>0</v>
      </c>
      <c r="AH694">
        <f>W694+AG694+AE694+AF694</f>
        <v>0</v>
      </c>
      <c r="AI694">
        <f>BP694*AW694*(BK694-BJ694*(1000-AW694*BM694)/(1000-AW694*BL694))/(100*BD694)</f>
        <v>0</v>
      </c>
      <c r="AJ694">
        <f>1000*BP694*AW694*(BL694-BM694)/(100*BD694*(1000-AW694*BL694))</f>
        <v>0</v>
      </c>
      <c r="AK694">
        <f>(AL694 - AM694 - BQ694*1E3/(8.314*(BS694+273.15)) * AO694/BP694 * AN694) * BP694/(100*BD694) * (1000 - BM694)/1000</f>
        <v>0</v>
      </c>
      <c r="AL694">
        <v>1016.108312079245</v>
      </c>
      <c r="AM694">
        <v>979.790509090909</v>
      </c>
      <c r="AN694">
        <v>2.555530569099803</v>
      </c>
      <c r="AO694">
        <v>66.77297276244596</v>
      </c>
      <c r="AP694">
        <f>(AR694 - AQ694 + BQ694*1E3/(8.314*(BS694+273.15)) * AT694/BP694 * AS694) * BP694/(100*BD694) * 1000/(1000 - AR694)</f>
        <v>0</v>
      </c>
      <c r="AQ694">
        <v>10.85131371277771</v>
      </c>
      <c r="AR694">
        <v>16.39016909090909</v>
      </c>
      <c r="AS694">
        <v>5.473384926763227E-05</v>
      </c>
      <c r="AT694">
        <v>79.96077634559281</v>
      </c>
      <c r="AU694">
        <v>0</v>
      </c>
      <c r="AV694">
        <v>0</v>
      </c>
      <c r="AW694">
        <f>IF(AU694*$H$13&gt;=AY694,1.0,(AY694/(AY694-AU694*$H$13)))</f>
        <v>0</v>
      </c>
      <c r="AX694">
        <f>(AW694-1)*100</f>
        <v>0</v>
      </c>
      <c r="AY694">
        <f>MAX(0,($B$13+$C$13*BX694)/(1+$D$13*BX694)*BQ694/(BS694+273)*$E$13)</f>
        <v>0</v>
      </c>
      <c r="AZ694">
        <f>$B$11*BY694+$C$11*BZ694+$F$11*CK694*(1-CN694)</f>
        <v>0</v>
      </c>
      <c r="BA694">
        <f>AZ694*BB694</f>
        <v>0</v>
      </c>
      <c r="BB694">
        <f>($B$11*$D$9+$C$11*$D$9+$F$11*((CX694+CP694)/MAX(CX694+CP694+CY694, 0.1)*$I$9+CY694/MAX(CX694+CP694+CY694, 0.1)*$J$9))/($B$11+$C$11+$F$11)</f>
        <v>0</v>
      </c>
      <c r="BC694">
        <f>($B$11*$K$9+$C$11*$K$9+$F$11*((CX694+CP694)/MAX(CX694+CP694+CY694, 0.1)*$P$9+CY694/MAX(CX694+CP694+CY694, 0.1)*$Q$9))/($B$11+$C$11+$F$11)</f>
        <v>0</v>
      </c>
      <c r="BD694">
        <v>6</v>
      </c>
      <c r="BE694">
        <v>0.5</v>
      </c>
      <c r="BF694" t="s">
        <v>361</v>
      </c>
      <c r="BG694">
        <v>2</v>
      </c>
      <c r="BH694" t="b">
        <v>1</v>
      </c>
      <c r="BI694">
        <v>1728497052.1</v>
      </c>
      <c r="BJ694">
        <v>946.154111111111</v>
      </c>
      <c r="BK694">
        <v>992.3599999999999</v>
      </c>
      <c r="BL694">
        <v>16.38138148148148</v>
      </c>
      <c r="BM694">
        <v>10.77447777777778</v>
      </c>
      <c r="BN694">
        <v>955.2793333333333</v>
      </c>
      <c r="BO694">
        <v>16.47172592592593</v>
      </c>
      <c r="BP694">
        <v>600.014037037037</v>
      </c>
      <c r="BQ694">
        <v>97.54427407407408</v>
      </c>
      <c r="BR694">
        <v>0.1000424444444444</v>
      </c>
      <c r="BS694">
        <v>25.10973333333332</v>
      </c>
      <c r="BT694">
        <v>25.04194444444445</v>
      </c>
      <c r="BU694">
        <v>999.9000000000001</v>
      </c>
      <c r="BV694">
        <v>0</v>
      </c>
      <c r="BW694">
        <v>0</v>
      </c>
      <c r="BX694">
        <v>9991.45888888889</v>
      </c>
      <c r="BY694">
        <v>0</v>
      </c>
      <c r="BZ694">
        <v>1252.873333333333</v>
      </c>
      <c r="CA694">
        <v>-46.20554814814815</v>
      </c>
      <c r="CB694">
        <v>961.9115925925927</v>
      </c>
      <c r="CC694">
        <v>1003.168555555556</v>
      </c>
      <c r="CD694">
        <v>5.606900370370372</v>
      </c>
      <c r="CE694">
        <v>992.3599999999999</v>
      </c>
      <c r="CF694">
        <v>10.77447777777778</v>
      </c>
      <c r="CG694">
        <v>1.59791</v>
      </c>
      <c r="CH694">
        <v>1.050989259259259</v>
      </c>
      <c r="CI694">
        <v>13.93865925925926</v>
      </c>
      <c r="CJ694">
        <v>7.642908888888889</v>
      </c>
      <c r="CK694">
        <v>1599.996666666666</v>
      </c>
      <c r="CL694">
        <v>0.6919876296296295</v>
      </c>
      <c r="CM694">
        <v>0.3080123703703703</v>
      </c>
      <c r="CN694">
        <v>0</v>
      </c>
      <c r="CO694">
        <v>2.131907407407407</v>
      </c>
      <c r="CP694">
        <v>0</v>
      </c>
      <c r="CQ694">
        <v>14919.4</v>
      </c>
      <c r="CR694">
        <v>13790.09259259259</v>
      </c>
      <c r="CS694">
        <v>38.59</v>
      </c>
      <c r="CT694">
        <v>40</v>
      </c>
      <c r="CU694">
        <v>39.187</v>
      </c>
      <c r="CV694">
        <v>38.37959259259259</v>
      </c>
      <c r="CW694">
        <v>37.89796296296296</v>
      </c>
      <c r="CX694">
        <v>1107.177777777778</v>
      </c>
      <c r="CY694">
        <v>492.8188888888889</v>
      </c>
      <c r="CZ694">
        <v>0</v>
      </c>
      <c r="DA694">
        <v>1728497116.6</v>
      </c>
      <c r="DB694">
        <v>0</v>
      </c>
      <c r="DC694">
        <v>1728490956.5</v>
      </c>
      <c r="DD694" t="s">
        <v>362</v>
      </c>
      <c r="DE694">
        <v>1728490952.5</v>
      </c>
      <c r="DF694">
        <v>1728490956.5</v>
      </c>
      <c r="DG694">
        <v>1</v>
      </c>
      <c r="DH694">
        <v>-0.065</v>
      </c>
      <c r="DI694">
        <v>-0.008</v>
      </c>
      <c r="DJ694">
        <v>-3.246</v>
      </c>
      <c r="DK694">
        <v>-0.091</v>
      </c>
      <c r="DL694">
        <v>52</v>
      </c>
      <c r="DM694">
        <v>15</v>
      </c>
      <c r="DN694">
        <v>0.25</v>
      </c>
      <c r="DO694">
        <v>0.13</v>
      </c>
      <c r="DP694">
        <v>-46.27355853658536</v>
      </c>
      <c r="DQ694">
        <v>1.026748432055716</v>
      </c>
      <c r="DR694">
        <v>0.1204381370918322</v>
      </c>
      <c r="DS694">
        <v>0</v>
      </c>
      <c r="DT694">
        <v>5.634974390243903</v>
      </c>
      <c r="DU694">
        <v>-0.5570711498257778</v>
      </c>
      <c r="DV694">
        <v>0.05946504884706894</v>
      </c>
      <c r="DW694">
        <v>0</v>
      </c>
      <c r="DX694">
        <v>0</v>
      </c>
      <c r="DY694">
        <v>2</v>
      </c>
      <c r="DZ694" t="s">
        <v>386</v>
      </c>
      <c r="EA694">
        <v>3.22785</v>
      </c>
      <c r="EB694">
        <v>2.70445</v>
      </c>
      <c r="EC694">
        <v>0.18173</v>
      </c>
      <c r="ED694">
        <v>0.186505</v>
      </c>
      <c r="EE694">
        <v>0.0847692</v>
      </c>
      <c r="EF694">
        <v>0.06254029999999999</v>
      </c>
      <c r="EG694">
        <v>26735.9</v>
      </c>
      <c r="EH694">
        <v>25856.5</v>
      </c>
      <c r="EI694">
        <v>31309.9</v>
      </c>
      <c r="EJ694">
        <v>30153.2</v>
      </c>
      <c r="EK694">
        <v>38384.3</v>
      </c>
      <c r="EL694">
        <v>37387.7</v>
      </c>
      <c r="EM694">
        <v>43877.9</v>
      </c>
      <c r="EN694">
        <v>42107.8</v>
      </c>
      <c r="EO694">
        <v>2.10935</v>
      </c>
      <c r="EP694">
        <v>1.77975</v>
      </c>
      <c r="EQ694">
        <v>-0.0130981</v>
      </c>
      <c r="ER694">
        <v>0</v>
      </c>
      <c r="ES694">
        <v>25.252</v>
      </c>
      <c r="ET694">
        <v>999.9</v>
      </c>
      <c r="EU694">
        <v>68.7</v>
      </c>
      <c r="EV694">
        <v>29</v>
      </c>
      <c r="EW694">
        <v>28.326</v>
      </c>
      <c r="EX694">
        <v>62.04</v>
      </c>
      <c r="EY694">
        <v>24.5793</v>
      </c>
      <c r="EZ694">
        <v>1</v>
      </c>
      <c r="FA694">
        <v>0.213455</v>
      </c>
      <c r="FB694">
        <v>5.32997</v>
      </c>
      <c r="FC694">
        <v>20.1176</v>
      </c>
      <c r="FD694">
        <v>5.21564</v>
      </c>
      <c r="FE694">
        <v>11.9983</v>
      </c>
      <c r="FF694">
        <v>4.9631</v>
      </c>
      <c r="FG694">
        <v>3.29565</v>
      </c>
      <c r="FH694">
        <v>9999</v>
      </c>
      <c r="FI694">
        <v>9999</v>
      </c>
      <c r="FJ694">
        <v>9999</v>
      </c>
      <c r="FK694">
        <v>149.7</v>
      </c>
      <c r="FL694">
        <v>4.97092</v>
      </c>
      <c r="FM694">
        <v>1.86773</v>
      </c>
      <c r="FN694">
        <v>1.85927</v>
      </c>
      <c r="FO694">
        <v>1.86531</v>
      </c>
      <c r="FP694">
        <v>1.8631</v>
      </c>
      <c r="FQ694">
        <v>1.86449</v>
      </c>
      <c r="FR694">
        <v>1.86004</v>
      </c>
      <c r="FS694">
        <v>1.86417</v>
      </c>
      <c r="FT694">
        <v>0</v>
      </c>
      <c r="FU694">
        <v>0</v>
      </c>
      <c r="FV694">
        <v>0</v>
      </c>
      <c r="FW694">
        <v>0</v>
      </c>
      <c r="FX694" t="s">
        <v>364</v>
      </c>
      <c r="FY694" t="s">
        <v>365</v>
      </c>
      <c r="FZ694" t="s">
        <v>366</v>
      </c>
      <c r="GA694" t="s">
        <v>366</v>
      </c>
      <c r="GB694" t="s">
        <v>366</v>
      </c>
      <c r="GC694" t="s">
        <v>366</v>
      </c>
      <c r="GD694">
        <v>0</v>
      </c>
      <c r="GE694">
        <v>100</v>
      </c>
      <c r="GF694">
        <v>100</v>
      </c>
      <c r="GG694">
        <v>-9.239000000000001</v>
      </c>
      <c r="GH694">
        <v>-0.09030000000000001</v>
      </c>
      <c r="GI694">
        <v>-2.868309889394353</v>
      </c>
      <c r="GJ694">
        <v>-0.006773961979547998</v>
      </c>
      <c r="GK694">
        <v>-8.296070481250098E-08</v>
      </c>
      <c r="GL694">
        <v>3.322967193956903E-10</v>
      </c>
      <c r="GM694">
        <v>-0.07871069313407227</v>
      </c>
      <c r="GN694">
        <v>-0.00208336341840114</v>
      </c>
      <c r="GO694">
        <v>8.801746095907445E-05</v>
      </c>
      <c r="GP694">
        <v>-2.677693255255651E-07</v>
      </c>
      <c r="GQ694">
        <v>3</v>
      </c>
      <c r="GR694">
        <v>2052</v>
      </c>
      <c r="GS694">
        <v>2</v>
      </c>
      <c r="GT694">
        <v>18</v>
      </c>
      <c r="GU694">
        <v>101.8</v>
      </c>
      <c r="GV694">
        <v>101.7</v>
      </c>
      <c r="GW694">
        <v>2.29004</v>
      </c>
      <c r="GX694">
        <v>2.39258</v>
      </c>
      <c r="GY694">
        <v>1.44775</v>
      </c>
      <c r="GZ694">
        <v>2.31812</v>
      </c>
      <c r="HA694">
        <v>1.55151</v>
      </c>
      <c r="HB694">
        <v>2.37427</v>
      </c>
      <c r="HC694">
        <v>36.0347</v>
      </c>
      <c r="HD694">
        <v>13.9482</v>
      </c>
      <c r="HE694">
        <v>18</v>
      </c>
      <c r="HF694">
        <v>613.821</v>
      </c>
      <c r="HG694">
        <v>404.146</v>
      </c>
      <c r="HH694">
        <v>18.1997</v>
      </c>
      <c r="HI694">
        <v>29.5197</v>
      </c>
      <c r="HJ694">
        <v>30.0014</v>
      </c>
      <c r="HK694">
        <v>29.4233</v>
      </c>
      <c r="HL694">
        <v>29.3677</v>
      </c>
      <c r="HM694">
        <v>45.9198</v>
      </c>
      <c r="HN694">
        <v>64.1255</v>
      </c>
      <c r="HO694">
        <v>0</v>
      </c>
      <c r="HP694">
        <v>18.1654</v>
      </c>
      <c r="HQ694">
        <v>1028.16</v>
      </c>
      <c r="HR694">
        <v>10.7922</v>
      </c>
      <c r="HS694">
        <v>99.358</v>
      </c>
      <c r="HT694">
        <v>100.615</v>
      </c>
    </row>
    <row r="695" spans="1:228">
      <c r="A695">
        <v>679</v>
      </c>
      <c r="B695">
        <v>1728497064.6</v>
      </c>
      <c r="C695">
        <v>6127.099999904633</v>
      </c>
      <c r="D695" t="s">
        <v>1730</v>
      </c>
      <c r="E695" t="s">
        <v>1731</v>
      </c>
      <c r="F695">
        <v>5</v>
      </c>
      <c r="G695" t="s">
        <v>357</v>
      </c>
      <c r="H695" t="s">
        <v>1090</v>
      </c>
      <c r="I695" t="s">
        <v>359</v>
      </c>
      <c r="J695" t="s">
        <v>1569</v>
      </c>
      <c r="K695">
        <v>1728497056.814285</v>
      </c>
      <c r="L695">
        <f>(M695)/1000</f>
        <v>0</v>
      </c>
      <c r="M695">
        <f>IF(BH695, AP695, AJ695)</f>
        <v>0</v>
      </c>
      <c r="N695">
        <f>IF(BH695, AK695, AI695)</f>
        <v>0</v>
      </c>
      <c r="O695">
        <f>BJ695 - IF(AW695&gt;1, N695*BD695*100.0/(AY695), 0)</f>
        <v>0</v>
      </c>
      <c r="P695">
        <f>((V695-L695/2)*O695-N695)/(V695+L695/2)</f>
        <v>0</v>
      </c>
      <c r="Q695">
        <f>P695*(BQ695+BR695)/1000.0</f>
        <v>0</v>
      </c>
      <c r="R695">
        <f>(BJ695 - IF(AW695&gt;1, N695*BD695*100.0/(AY695), 0))*(BQ695+BR695)/1000.0</f>
        <v>0</v>
      </c>
      <c r="S695">
        <f>2.0/((1/U695-1/T695)+SIGN(U695)*SQRT((1/U695-1/T695)*(1/U695-1/T695) + 4*BE695/((BE695+1)*(BE695+1))*(2*1/U695*1/T695-1/T695*1/T695)))</f>
        <v>0</v>
      </c>
      <c r="T695">
        <f>IF(LEFT(BF695,1)&lt;&gt;"0",IF(LEFT(BF695,1)="1",3.0,BG695),$D$5+$E$5*(BX695*BQ695/($K$5*1000))+$F$5*(BX695*BQ695/($K$5*1000))*MAX(MIN(BD695,$J$5),$I$5)*MAX(MIN(BD695,$J$5),$I$5)+$G$5*MAX(MIN(BD695,$J$5),$I$5)*(BX695*BQ695/($K$5*1000))+$H$5*(BX695*BQ695/($K$5*1000))*(BX695*BQ695/($K$5*1000)))</f>
        <v>0</v>
      </c>
      <c r="U695">
        <f>L695*(1000-(1000*0.61365*exp(17.502*Y695/(240.97+Y695))/(BQ695+BR695)+BL695)/2)/(1000*0.61365*exp(17.502*Y695/(240.97+Y695))/(BQ695+BR695)-BL695)</f>
        <v>0</v>
      </c>
      <c r="V695">
        <f>1/((BE695+1)/(S695/1.6)+1/(T695/1.37)) + BE695/((BE695+1)/(S695/1.6) + BE695/(T695/1.37))</f>
        <v>0</v>
      </c>
      <c r="W695">
        <f>(AZ695*BC695)</f>
        <v>0</v>
      </c>
      <c r="X695">
        <f>(BS695+(W695+2*0.95*5.67E-8*(((BS695+$B$7)+273)^4-(BS695+273)^4)-44100*L695)/(1.84*29.3*T695+8*0.95*5.67E-8*(BS695+273)^3))</f>
        <v>0</v>
      </c>
      <c r="Y695">
        <f>($C$7*BT695+$D$7*BU695+$E$7*X695)</f>
        <v>0</v>
      </c>
      <c r="Z695">
        <f>0.61365*exp(17.502*Y695/(240.97+Y695))</f>
        <v>0</v>
      </c>
      <c r="AA695">
        <f>(AB695/AC695*100)</f>
        <v>0</v>
      </c>
      <c r="AB695">
        <f>BL695*(BQ695+BR695)/1000</f>
        <v>0</v>
      </c>
      <c r="AC695">
        <f>0.61365*exp(17.502*BS695/(240.97+BS695))</f>
        <v>0</v>
      </c>
      <c r="AD695">
        <f>(Z695-BL695*(BQ695+BR695)/1000)</f>
        <v>0</v>
      </c>
      <c r="AE695">
        <f>(-L695*44100)</f>
        <v>0</v>
      </c>
      <c r="AF695">
        <f>2*29.3*T695*0.92*(BS695-Y695)</f>
        <v>0</v>
      </c>
      <c r="AG695">
        <f>2*0.95*5.67E-8*(((BS695+$B$7)+273)^4-(Y695+273)^4)</f>
        <v>0</v>
      </c>
      <c r="AH695">
        <f>W695+AG695+AE695+AF695</f>
        <v>0</v>
      </c>
      <c r="AI695">
        <f>BP695*AW695*(BK695-BJ695*(1000-AW695*BM695)/(1000-AW695*BL695))/(100*BD695)</f>
        <v>0</v>
      </c>
      <c r="AJ695">
        <f>1000*BP695*AW695*(BL695-BM695)/(100*BD695*(1000-AW695*BL695))</f>
        <v>0</v>
      </c>
      <c r="AK695">
        <f>(AL695 - AM695 - BQ695*1E3/(8.314*(BS695+273.15)) * AO695/BP695 * AN695) * BP695/(100*BD695) * (1000 - BM695)/1000</f>
        <v>0</v>
      </c>
      <c r="AL695">
        <v>1028.912490596583</v>
      </c>
      <c r="AM695">
        <v>992.6887151515149</v>
      </c>
      <c r="AN695">
        <v>2.570942487809965</v>
      </c>
      <c r="AO695">
        <v>66.77297276244596</v>
      </c>
      <c r="AP695">
        <f>(AR695 - AQ695 + BQ695*1E3/(8.314*(BS695+273.15)) * AT695/BP695 * AS695) * BP695/(100*BD695) * 1000/(1000 - AR695)</f>
        <v>0</v>
      </c>
      <c r="AQ695">
        <v>10.87521171012294</v>
      </c>
      <c r="AR695">
        <v>16.40342848484849</v>
      </c>
      <c r="AS695">
        <v>0.00122132609692059</v>
      </c>
      <c r="AT695">
        <v>79.96077634559281</v>
      </c>
      <c r="AU695">
        <v>0</v>
      </c>
      <c r="AV695">
        <v>0</v>
      </c>
      <c r="AW695">
        <f>IF(AU695*$H$13&gt;=AY695,1.0,(AY695/(AY695-AU695*$H$13)))</f>
        <v>0</v>
      </c>
      <c r="AX695">
        <f>(AW695-1)*100</f>
        <v>0</v>
      </c>
      <c r="AY695">
        <f>MAX(0,($B$13+$C$13*BX695)/(1+$D$13*BX695)*BQ695/(BS695+273)*$E$13)</f>
        <v>0</v>
      </c>
      <c r="AZ695">
        <f>$B$11*BY695+$C$11*BZ695+$F$11*CK695*(1-CN695)</f>
        <v>0</v>
      </c>
      <c r="BA695">
        <f>AZ695*BB695</f>
        <v>0</v>
      </c>
      <c r="BB695">
        <f>($B$11*$D$9+$C$11*$D$9+$F$11*((CX695+CP695)/MAX(CX695+CP695+CY695, 0.1)*$I$9+CY695/MAX(CX695+CP695+CY695, 0.1)*$J$9))/($B$11+$C$11+$F$11)</f>
        <v>0</v>
      </c>
      <c r="BC695">
        <f>($B$11*$K$9+$C$11*$K$9+$F$11*((CX695+CP695)/MAX(CX695+CP695+CY695, 0.1)*$P$9+CY695/MAX(CX695+CP695+CY695, 0.1)*$Q$9))/($B$11+$C$11+$F$11)</f>
        <v>0</v>
      </c>
      <c r="BD695">
        <v>6</v>
      </c>
      <c r="BE695">
        <v>0.5</v>
      </c>
      <c r="BF695" t="s">
        <v>361</v>
      </c>
      <c r="BG695">
        <v>2</v>
      </c>
      <c r="BH695" t="b">
        <v>1</v>
      </c>
      <c r="BI695">
        <v>1728497056.814285</v>
      </c>
      <c r="BJ695">
        <v>958.0197857142857</v>
      </c>
      <c r="BK695">
        <v>1004.185785714286</v>
      </c>
      <c r="BL695">
        <v>16.38526428571429</v>
      </c>
      <c r="BM695">
        <v>10.82117142857143</v>
      </c>
      <c r="BN695">
        <v>967.2167142857144</v>
      </c>
      <c r="BO695">
        <v>16.4756</v>
      </c>
      <c r="BP695">
        <v>600.02275</v>
      </c>
      <c r="BQ695">
        <v>97.54485000000001</v>
      </c>
      <c r="BR695">
        <v>0.1000042714285714</v>
      </c>
      <c r="BS695">
        <v>25.09661071428571</v>
      </c>
      <c r="BT695">
        <v>25.03885357142858</v>
      </c>
      <c r="BU695">
        <v>999.9000000000002</v>
      </c>
      <c r="BV695">
        <v>0</v>
      </c>
      <c r="BW695">
        <v>0</v>
      </c>
      <c r="BX695">
        <v>9996.404285714287</v>
      </c>
      <c r="BY695">
        <v>0</v>
      </c>
      <c r="BZ695">
        <v>1252.056071428571</v>
      </c>
      <c r="CA695">
        <v>-46.16559285714285</v>
      </c>
      <c r="CB695">
        <v>973.9788214285715</v>
      </c>
      <c r="CC695">
        <v>1015.170535714286</v>
      </c>
      <c r="CD695">
        <v>5.5640875</v>
      </c>
      <c r="CE695">
        <v>1004.185785714286</v>
      </c>
      <c r="CF695">
        <v>10.82117142857143</v>
      </c>
      <c r="CG695">
        <v>1.598298214285714</v>
      </c>
      <c r="CH695">
        <v>1.05555</v>
      </c>
      <c r="CI695">
        <v>13.94239642857143</v>
      </c>
      <c r="CJ695">
        <v>7.706370357142858</v>
      </c>
      <c r="CK695">
        <v>1599.990357142857</v>
      </c>
      <c r="CL695">
        <v>0.6919818928571425</v>
      </c>
      <c r="CM695">
        <v>0.3080181071428572</v>
      </c>
      <c r="CN695">
        <v>0</v>
      </c>
      <c r="CO695">
        <v>2.132985714285714</v>
      </c>
      <c r="CP695">
        <v>0</v>
      </c>
      <c r="CQ695">
        <v>14943.49285714286</v>
      </c>
      <c r="CR695">
        <v>13790.01428571428</v>
      </c>
      <c r="CS695">
        <v>38.60925</v>
      </c>
      <c r="CT695">
        <v>40.01549999999999</v>
      </c>
      <c r="CU695">
        <v>39.19824999999999</v>
      </c>
      <c r="CV695">
        <v>38.3905</v>
      </c>
      <c r="CW695">
        <v>37.91707142857143</v>
      </c>
      <c r="CX695">
        <v>1107.164642857143</v>
      </c>
      <c r="CY695">
        <v>492.8257142857143</v>
      </c>
      <c r="CZ695">
        <v>0</v>
      </c>
      <c r="DA695">
        <v>1728497121.4</v>
      </c>
      <c r="DB695">
        <v>0</v>
      </c>
      <c r="DC695">
        <v>1728490956.5</v>
      </c>
      <c r="DD695" t="s">
        <v>362</v>
      </c>
      <c r="DE695">
        <v>1728490952.5</v>
      </c>
      <c r="DF695">
        <v>1728490956.5</v>
      </c>
      <c r="DG695">
        <v>1</v>
      </c>
      <c r="DH695">
        <v>-0.065</v>
      </c>
      <c r="DI695">
        <v>-0.008</v>
      </c>
      <c r="DJ695">
        <v>-3.246</v>
      </c>
      <c r="DK695">
        <v>-0.091</v>
      </c>
      <c r="DL695">
        <v>52</v>
      </c>
      <c r="DM695">
        <v>15</v>
      </c>
      <c r="DN695">
        <v>0.25</v>
      </c>
      <c r="DO695">
        <v>0.13</v>
      </c>
      <c r="DP695">
        <v>-46.183555</v>
      </c>
      <c r="DQ695">
        <v>0.6618439024390574</v>
      </c>
      <c r="DR695">
        <v>0.09495029739289869</v>
      </c>
      <c r="DS695">
        <v>0</v>
      </c>
      <c r="DT695">
        <v>5.587852</v>
      </c>
      <c r="DU695">
        <v>-0.6117858911819982</v>
      </c>
      <c r="DV695">
        <v>0.06278980503234581</v>
      </c>
      <c r="DW695">
        <v>0</v>
      </c>
      <c r="DX695">
        <v>0</v>
      </c>
      <c r="DY695">
        <v>2</v>
      </c>
      <c r="DZ695" t="s">
        <v>386</v>
      </c>
      <c r="EA695">
        <v>3.22773</v>
      </c>
      <c r="EB695">
        <v>2.70415</v>
      </c>
      <c r="EC695">
        <v>0.183261</v>
      </c>
      <c r="ED695">
        <v>0.187965</v>
      </c>
      <c r="EE695">
        <v>0.0848153</v>
      </c>
      <c r="EF695">
        <v>0.06259339999999999</v>
      </c>
      <c r="EG695">
        <v>26685.4</v>
      </c>
      <c r="EH695">
        <v>25808.9</v>
      </c>
      <c r="EI695">
        <v>31309.5</v>
      </c>
      <c r="EJ695">
        <v>30152</v>
      </c>
      <c r="EK695">
        <v>38381.7</v>
      </c>
      <c r="EL695">
        <v>37384.3</v>
      </c>
      <c r="EM695">
        <v>43877.1</v>
      </c>
      <c r="EN695">
        <v>42106.4</v>
      </c>
      <c r="EO695">
        <v>2.10952</v>
      </c>
      <c r="EP695">
        <v>1.77945</v>
      </c>
      <c r="EQ695">
        <v>-0.0135899</v>
      </c>
      <c r="ER695">
        <v>0</v>
      </c>
      <c r="ES695">
        <v>25.2619</v>
      </c>
      <c r="ET695">
        <v>999.9</v>
      </c>
      <c r="EU695">
        <v>68.59999999999999</v>
      </c>
      <c r="EV695">
        <v>29</v>
      </c>
      <c r="EW695">
        <v>28.282</v>
      </c>
      <c r="EX695">
        <v>62.08</v>
      </c>
      <c r="EY695">
        <v>24.2829</v>
      </c>
      <c r="EZ695">
        <v>1</v>
      </c>
      <c r="FA695">
        <v>0.21471</v>
      </c>
      <c r="FB695">
        <v>5.34986</v>
      </c>
      <c r="FC695">
        <v>20.1167</v>
      </c>
      <c r="FD695">
        <v>5.21504</v>
      </c>
      <c r="FE695">
        <v>11.9981</v>
      </c>
      <c r="FF695">
        <v>4.96305</v>
      </c>
      <c r="FG695">
        <v>3.29558</v>
      </c>
      <c r="FH695">
        <v>9999</v>
      </c>
      <c r="FI695">
        <v>9999</v>
      </c>
      <c r="FJ695">
        <v>9999</v>
      </c>
      <c r="FK695">
        <v>149.7</v>
      </c>
      <c r="FL695">
        <v>4.97091</v>
      </c>
      <c r="FM695">
        <v>1.86771</v>
      </c>
      <c r="FN695">
        <v>1.85926</v>
      </c>
      <c r="FO695">
        <v>1.86529</v>
      </c>
      <c r="FP695">
        <v>1.8631</v>
      </c>
      <c r="FQ695">
        <v>1.86447</v>
      </c>
      <c r="FR695">
        <v>1.86003</v>
      </c>
      <c r="FS695">
        <v>1.86417</v>
      </c>
      <c r="FT695">
        <v>0</v>
      </c>
      <c r="FU695">
        <v>0</v>
      </c>
      <c r="FV695">
        <v>0</v>
      </c>
      <c r="FW695">
        <v>0</v>
      </c>
      <c r="FX695" t="s">
        <v>364</v>
      </c>
      <c r="FY695" t="s">
        <v>365</v>
      </c>
      <c r="FZ695" t="s">
        <v>366</v>
      </c>
      <c r="GA695" t="s">
        <v>366</v>
      </c>
      <c r="GB695" t="s">
        <v>366</v>
      </c>
      <c r="GC695" t="s">
        <v>366</v>
      </c>
      <c r="GD695">
        <v>0</v>
      </c>
      <c r="GE695">
        <v>100</v>
      </c>
      <c r="GF695">
        <v>100</v>
      </c>
      <c r="GG695">
        <v>-9.316000000000001</v>
      </c>
      <c r="GH695">
        <v>-0.09039999999999999</v>
      </c>
      <c r="GI695">
        <v>-2.868309889394353</v>
      </c>
      <c r="GJ695">
        <v>-0.006773961979547998</v>
      </c>
      <c r="GK695">
        <v>-8.296070481250098E-08</v>
      </c>
      <c r="GL695">
        <v>3.322967193956903E-10</v>
      </c>
      <c r="GM695">
        <v>-0.07871069313407227</v>
      </c>
      <c r="GN695">
        <v>-0.00208336341840114</v>
      </c>
      <c r="GO695">
        <v>8.801746095907445E-05</v>
      </c>
      <c r="GP695">
        <v>-2.677693255255651E-07</v>
      </c>
      <c r="GQ695">
        <v>3</v>
      </c>
      <c r="GR695">
        <v>2052</v>
      </c>
      <c r="GS695">
        <v>2</v>
      </c>
      <c r="GT695">
        <v>18</v>
      </c>
      <c r="GU695">
        <v>101.9</v>
      </c>
      <c r="GV695">
        <v>101.8</v>
      </c>
      <c r="GW695">
        <v>2.31445</v>
      </c>
      <c r="GX695">
        <v>2.39258</v>
      </c>
      <c r="GY695">
        <v>1.44897</v>
      </c>
      <c r="GZ695">
        <v>2.31812</v>
      </c>
      <c r="HA695">
        <v>1.55151</v>
      </c>
      <c r="HB695">
        <v>2.27661</v>
      </c>
      <c r="HC695">
        <v>36.0582</v>
      </c>
      <c r="HD695">
        <v>13.9394</v>
      </c>
      <c r="HE695">
        <v>18</v>
      </c>
      <c r="HF695">
        <v>614.079</v>
      </c>
      <c r="HG695">
        <v>404.06</v>
      </c>
      <c r="HH695">
        <v>18.1604</v>
      </c>
      <c r="HI695">
        <v>29.5356</v>
      </c>
      <c r="HJ695">
        <v>30.0013</v>
      </c>
      <c r="HK695">
        <v>29.4362</v>
      </c>
      <c r="HL695">
        <v>29.3801</v>
      </c>
      <c r="HM695">
        <v>46.3631</v>
      </c>
      <c r="HN695">
        <v>64.40389999999999</v>
      </c>
      <c r="HO695">
        <v>0</v>
      </c>
      <c r="HP695">
        <v>18.1292</v>
      </c>
      <c r="HQ695">
        <v>1038.19</v>
      </c>
      <c r="HR695">
        <v>10.7922</v>
      </c>
      <c r="HS695">
        <v>99.35639999999999</v>
      </c>
      <c r="HT695">
        <v>100.611</v>
      </c>
    </row>
    <row r="696" spans="1:228">
      <c r="A696">
        <v>680</v>
      </c>
      <c r="B696">
        <v>1728497069.6</v>
      </c>
      <c r="C696">
        <v>6132.099999904633</v>
      </c>
      <c r="D696" t="s">
        <v>1732</v>
      </c>
      <c r="E696" t="s">
        <v>1733</v>
      </c>
      <c r="F696">
        <v>5</v>
      </c>
      <c r="G696" t="s">
        <v>357</v>
      </c>
      <c r="H696" t="s">
        <v>1090</v>
      </c>
      <c r="I696" t="s">
        <v>359</v>
      </c>
      <c r="J696" t="s">
        <v>1569</v>
      </c>
      <c r="K696">
        <v>1728497062.1</v>
      </c>
      <c r="L696">
        <f>(M696)/1000</f>
        <v>0</v>
      </c>
      <c r="M696">
        <f>IF(BH696, AP696, AJ696)</f>
        <v>0</v>
      </c>
      <c r="N696">
        <f>IF(BH696, AK696, AI696)</f>
        <v>0</v>
      </c>
      <c r="O696">
        <f>BJ696 - IF(AW696&gt;1, N696*BD696*100.0/(AY696), 0)</f>
        <v>0</v>
      </c>
      <c r="P696">
        <f>((V696-L696/2)*O696-N696)/(V696+L696/2)</f>
        <v>0</v>
      </c>
      <c r="Q696">
        <f>P696*(BQ696+BR696)/1000.0</f>
        <v>0</v>
      </c>
      <c r="R696">
        <f>(BJ696 - IF(AW696&gt;1, N696*BD696*100.0/(AY696), 0))*(BQ696+BR696)/1000.0</f>
        <v>0</v>
      </c>
      <c r="S696">
        <f>2.0/((1/U696-1/T696)+SIGN(U696)*SQRT((1/U696-1/T696)*(1/U696-1/T696) + 4*BE696/((BE696+1)*(BE696+1))*(2*1/U696*1/T696-1/T696*1/T696)))</f>
        <v>0</v>
      </c>
      <c r="T696">
        <f>IF(LEFT(BF696,1)&lt;&gt;"0",IF(LEFT(BF696,1)="1",3.0,BG696),$D$5+$E$5*(BX696*BQ696/($K$5*1000))+$F$5*(BX696*BQ696/($K$5*1000))*MAX(MIN(BD696,$J$5),$I$5)*MAX(MIN(BD696,$J$5),$I$5)+$G$5*MAX(MIN(BD696,$J$5),$I$5)*(BX696*BQ696/($K$5*1000))+$H$5*(BX696*BQ696/($K$5*1000))*(BX696*BQ696/($K$5*1000)))</f>
        <v>0</v>
      </c>
      <c r="U696">
        <f>L696*(1000-(1000*0.61365*exp(17.502*Y696/(240.97+Y696))/(BQ696+BR696)+BL696)/2)/(1000*0.61365*exp(17.502*Y696/(240.97+Y696))/(BQ696+BR696)-BL696)</f>
        <v>0</v>
      </c>
      <c r="V696">
        <f>1/((BE696+1)/(S696/1.6)+1/(T696/1.37)) + BE696/((BE696+1)/(S696/1.6) + BE696/(T696/1.37))</f>
        <v>0</v>
      </c>
      <c r="W696">
        <f>(AZ696*BC696)</f>
        <v>0</v>
      </c>
      <c r="X696">
        <f>(BS696+(W696+2*0.95*5.67E-8*(((BS696+$B$7)+273)^4-(BS696+273)^4)-44100*L696)/(1.84*29.3*T696+8*0.95*5.67E-8*(BS696+273)^3))</f>
        <v>0</v>
      </c>
      <c r="Y696">
        <f>($C$7*BT696+$D$7*BU696+$E$7*X696)</f>
        <v>0</v>
      </c>
      <c r="Z696">
        <f>0.61365*exp(17.502*Y696/(240.97+Y696))</f>
        <v>0</v>
      </c>
      <c r="AA696">
        <f>(AB696/AC696*100)</f>
        <v>0</v>
      </c>
      <c r="AB696">
        <f>BL696*(BQ696+BR696)/1000</f>
        <v>0</v>
      </c>
      <c r="AC696">
        <f>0.61365*exp(17.502*BS696/(240.97+BS696))</f>
        <v>0</v>
      </c>
      <c r="AD696">
        <f>(Z696-BL696*(BQ696+BR696)/1000)</f>
        <v>0</v>
      </c>
      <c r="AE696">
        <f>(-L696*44100)</f>
        <v>0</v>
      </c>
      <c r="AF696">
        <f>2*29.3*T696*0.92*(BS696-Y696)</f>
        <v>0</v>
      </c>
      <c r="AG696">
        <f>2*0.95*5.67E-8*(((BS696+$B$7)+273)^4-(Y696+273)^4)</f>
        <v>0</v>
      </c>
      <c r="AH696">
        <f>W696+AG696+AE696+AF696</f>
        <v>0</v>
      </c>
      <c r="AI696">
        <f>BP696*AW696*(BK696-BJ696*(1000-AW696*BM696)/(1000-AW696*BL696))/(100*BD696)</f>
        <v>0</v>
      </c>
      <c r="AJ696">
        <f>1000*BP696*AW696*(BL696-BM696)/(100*BD696*(1000-AW696*BL696))</f>
        <v>0</v>
      </c>
      <c r="AK696">
        <f>(AL696 - AM696 - BQ696*1E3/(8.314*(BS696+273.15)) * AO696/BP696 * AN696) * BP696/(100*BD696) * (1000 - BM696)/1000</f>
        <v>0</v>
      </c>
      <c r="AL696">
        <v>1041.573353143416</v>
      </c>
      <c r="AM696">
        <v>1005.505557575758</v>
      </c>
      <c r="AN696">
        <v>2.565803446405051</v>
      </c>
      <c r="AO696">
        <v>66.77297276244596</v>
      </c>
      <c r="AP696">
        <f>(AR696 - AQ696 + BQ696*1E3/(8.314*(BS696+273.15)) * AT696/BP696 * AS696) * BP696/(100*BD696) * 1000/(1000 - AR696)</f>
        <v>0</v>
      </c>
      <c r="AQ696">
        <v>10.88179798695506</v>
      </c>
      <c r="AR696">
        <v>16.40354727272728</v>
      </c>
      <c r="AS696">
        <v>0.0003096775715851042</v>
      </c>
      <c r="AT696">
        <v>79.96077634559281</v>
      </c>
      <c r="AU696">
        <v>0</v>
      </c>
      <c r="AV696">
        <v>0</v>
      </c>
      <c r="AW696">
        <f>IF(AU696*$H$13&gt;=AY696,1.0,(AY696/(AY696-AU696*$H$13)))</f>
        <v>0</v>
      </c>
      <c r="AX696">
        <f>(AW696-1)*100</f>
        <v>0</v>
      </c>
      <c r="AY696">
        <f>MAX(0,($B$13+$C$13*BX696)/(1+$D$13*BX696)*BQ696/(BS696+273)*$E$13)</f>
        <v>0</v>
      </c>
      <c r="AZ696">
        <f>$B$11*BY696+$C$11*BZ696+$F$11*CK696*(1-CN696)</f>
        <v>0</v>
      </c>
      <c r="BA696">
        <f>AZ696*BB696</f>
        <v>0</v>
      </c>
      <c r="BB696">
        <f>($B$11*$D$9+$C$11*$D$9+$F$11*((CX696+CP696)/MAX(CX696+CP696+CY696, 0.1)*$I$9+CY696/MAX(CX696+CP696+CY696, 0.1)*$J$9))/($B$11+$C$11+$F$11)</f>
        <v>0</v>
      </c>
      <c r="BC696">
        <f>($B$11*$K$9+$C$11*$K$9+$F$11*((CX696+CP696)/MAX(CX696+CP696+CY696, 0.1)*$P$9+CY696/MAX(CX696+CP696+CY696, 0.1)*$Q$9))/($B$11+$C$11+$F$11)</f>
        <v>0</v>
      </c>
      <c r="BD696">
        <v>6</v>
      </c>
      <c r="BE696">
        <v>0.5</v>
      </c>
      <c r="BF696" t="s">
        <v>361</v>
      </c>
      <c r="BG696">
        <v>2</v>
      </c>
      <c r="BH696" t="b">
        <v>1</v>
      </c>
      <c r="BI696">
        <v>1728497062.1</v>
      </c>
      <c r="BJ696">
        <v>971.3428518518517</v>
      </c>
      <c r="BK696">
        <v>1017.423481481482</v>
      </c>
      <c r="BL696">
        <v>16.39472962962963</v>
      </c>
      <c r="BM696">
        <v>10.86746666666667</v>
      </c>
      <c r="BN696">
        <v>980.6200740740741</v>
      </c>
      <c r="BO696">
        <v>16.48507777777778</v>
      </c>
      <c r="BP696">
        <v>600.0048888888889</v>
      </c>
      <c r="BQ696">
        <v>97.54527407407406</v>
      </c>
      <c r="BR696">
        <v>0.1000483407407407</v>
      </c>
      <c r="BS696">
        <v>25.08061111111111</v>
      </c>
      <c r="BT696">
        <v>25.0378</v>
      </c>
      <c r="BU696">
        <v>999.9000000000001</v>
      </c>
      <c r="BV696">
        <v>0</v>
      </c>
      <c r="BW696">
        <v>0</v>
      </c>
      <c r="BX696">
        <v>9997.795925925926</v>
      </c>
      <c r="BY696">
        <v>0</v>
      </c>
      <c r="BZ696">
        <v>1251.254444444445</v>
      </c>
      <c r="CA696">
        <v>-46.0806111111111</v>
      </c>
      <c r="CB696">
        <v>987.5333703703704</v>
      </c>
      <c r="CC696">
        <v>1028.601111111111</v>
      </c>
      <c r="CD696">
        <v>5.527267777777778</v>
      </c>
      <c r="CE696">
        <v>1017.423481481482</v>
      </c>
      <c r="CF696">
        <v>10.86746666666667</v>
      </c>
      <c r="CG696">
        <v>1.599229259259259</v>
      </c>
      <c r="CH696">
        <v>1.06007037037037</v>
      </c>
      <c r="CI696">
        <v>13.95137037037037</v>
      </c>
      <c r="CJ696">
        <v>7.769228518518519</v>
      </c>
      <c r="CK696">
        <v>1599.99962962963</v>
      </c>
      <c r="CL696">
        <v>0.691978333333333</v>
      </c>
      <c r="CM696">
        <v>0.3080216666666666</v>
      </c>
      <c r="CN696">
        <v>0</v>
      </c>
      <c r="CO696">
        <v>2.146611111111111</v>
      </c>
      <c r="CP696">
        <v>0</v>
      </c>
      <c r="CQ696">
        <v>14968.81111111111</v>
      </c>
      <c r="CR696">
        <v>13790.08148148148</v>
      </c>
      <c r="CS696">
        <v>38.625</v>
      </c>
      <c r="CT696">
        <v>40.03674074074073</v>
      </c>
      <c r="CU696">
        <v>39.21966666666667</v>
      </c>
      <c r="CV696">
        <v>38.41174074074074</v>
      </c>
      <c r="CW696">
        <v>37.944</v>
      </c>
      <c r="CX696">
        <v>1107.166296296296</v>
      </c>
      <c r="CY696">
        <v>492.8333333333333</v>
      </c>
      <c r="CZ696">
        <v>0</v>
      </c>
      <c r="DA696">
        <v>1728497126.2</v>
      </c>
      <c r="DB696">
        <v>0</v>
      </c>
      <c r="DC696">
        <v>1728490956.5</v>
      </c>
      <c r="DD696" t="s">
        <v>362</v>
      </c>
      <c r="DE696">
        <v>1728490952.5</v>
      </c>
      <c r="DF696">
        <v>1728490956.5</v>
      </c>
      <c r="DG696">
        <v>1</v>
      </c>
      <c r="DH696">
        <v>-0.065</v>
      </c>
      <c r="DI696">
        <v>-0.008</v>
      </c>
      <c r="DJ696">
        <v>-3.246</v>
      </c>
      <c r="DK696">
        <v>-0.091</v>
      </c>
      <c r="DL696">
        <v>52</v>
      </c>
      <c r="DM696">
        <v>15</v>
      </c>
      <c r="DN696">
        <v>0.25</v>
      </c>
      <c r="DO696">
        <v>0.13</v>
      </c>
      <c r="DP696">
        <v>-46.13440243902439</v>
      </c>
      <c r="DQ696">
        <v>0.9678606271776423</v>
      </c>
      <c r="DR696">
        <v>0.1216842144356922</v>
      </c>
      <c r="DS696">
        <v>0</v>
      </c>
      <c r="DT696">
        <v>5.559600975609756</v>
      </c>
      <c r="DU696">
        <v>-0.4285973519163804</v>
      </c>
      <c r="DV696">
        <v>0.051870607862486</v>
      </c>
      <c r="DW696">
        <v>0</v>
      </c>
      <c r="DX696">
        <v>0</v>
      </c>
      <c r="DY696">
        <v>2</v>
      </c>
      <c r="DZ696" t="s">
        <v>386</v>
      </c>
      <c r="EA696">
        <v>3.22782</v>
      </c>
      <c r="EB696">
        <v>2.70454</v>
      </c>
      <c r="EC696">
        <v>0.184767</v>
      </c>
      <c r="ED696">
        <v>0.18946</v>
      </c>
      <c r="EE696">
        <v>0.08480119999999999</v>
      </c>
      <c r="EF696">
        <v>0.0624527</v>
      </c>
      <c r="EG696">
        <v>26634.8</v>
      </c>
      <c r="EH696">
        <v>25760.8</v>
      </c>
      <c r="EI696">
        <v>31308</v>
      </c>
      <c r="EJ696">
        <v>30151.4</v>
      </c>
      <c r="EK696">
        <v>38380.5</v>
      </c>
      <c r="EL696">
        <v>37389.2</v>
      </c>
      <c r="EM696">
        <v>43875</v>
      </c>
      <c r="EN696">
        <v>42105.5</v>
      </c>
      <c r="EO696">
        <v>2.10925</v>
      </c>
      <c r="EP696">
        <v>1.77887</v>
      </c>
      <c r="EQ696">
        <v>-0.0145286</v>
      </c>
      <c r="ER696">
        <v>0</v>
      </c>
      <c r="ES696">
        <v>25.2704</v>
      </c>
      <c r="ET696">
        <v>999.9</v>
      </c>
      <c r="EU696">
        <v>68.59999999999999</v>
      </c>
      <c r="EV696">
        <v>29</v>
      </c>
      <c r="EW696">
        <v>28.2836</v>
      </c>
      <c r="EX696">
        <v>61.97</v>
      </c>
      <c r="EY696">
        <v>24.5994</v>
      </c>
      <c r="EZ696">
        <v>1</v>
      </c>
      <c r="FA696">
        <v>0.215988</v>
      </c>
      <c r="FB696">
        <v>5.35975</v>
      </c>
      <c r="FC696">
        <v>20.1165</v>
      </c>
      <c r="FD696">
        <v>5.21564</v>
      </c>
      <c r="FE696">
        <v>11.9983</v>
      </c>
      <c r="FF696">
        <v>4.9633</v>
      </c>
      <c r="FG696">
        <v>3.2956</v>
      </c>
      <c r="FH696">
        <v>9999</v>
      </c>
      <c r="FI696">
        <v>9999</v>
      </c>
      <c r="FJ696">
        <v>9999</v>
      </c>
      <c r="FK696">
        <v>149.7</v>
      </c>
      <c r="FL696">
        <v>4.97092</v>
      </c>
      <c r="FM696">
        <v>1.86772</v>
      </c>
      <c r="FN696">
        <v>1.85925</v>
      </c>
      <c r="FO696">
        <v>1.86525</v>
      </c>
      <c r="FP696">
        <v>1.8631</v>
      </c>
      <c r="FQ696">
        <v>1.86448</v>
      </c>
      <c r="FR696">
        <v>1.86002</v>
      </c>
      <c r="FS696">
        <v>1.86417</v>
      </c>
      <c r="FT696">
        <v>0</v>
      </c>
      <c r="FU696">
        <v>0</v>
      </c>
      <c r="FV696">
        <v>0</v>
      </c>
      <c r="FW696">
        <v>0</v>
      </c>
      <c r="FX696" t="s">
        <v>364</v>
      </c>
      <c r="FY696" t="s">
        <v>365</v>
      </c>
      <c r="FZ696" t="s">
        <v>366</v>
      </c>
      <c r="GA696" t="s">
        <v>366</v>
      </c>
      <c r="GB696" t="s">
        <v>366</v>
      </c>
      <c r="GC696" t="s">
        <v>366</v>
      </c>
      <c r="GD696">
        <v>0</v>
      </c>
      <c r="GE696">
        <v>100</v>
      </c>
      <c r="GF696">
        <v>100</v>
      </c>
      <c r="GG696">
        <v>-9.390000000000001</v>
      </c>
      <c r="GH696">
        <v>-0.09030000000000001</v>
      </c>
      <c r="GI696">
        <v>-2.868309889394353</v>
      </c>
      <c r="GJ696">
        <v>-0.006773961979547998</v>
      </c>
      <c r="GK696">
        <v>-8.296070481250098E-08</v>
      </c>
      <c r="GL696">
        <v>3.322967193956903E-10</v>
      </c>
      <c r="GM696">
        <v>-0.07871069313407227</v>
      </c>
      <c r="GN696">
        <v>-0.00208336341840114</v>
      </c>
      <c r="GO696">
        <v>8.801746095907445E-05</v>
      </c>
      <c r="GP696">
        <v>-2.677693255255651E-07</v>
      </c>
      <c r="GQ696">
        <v>3</v>
      </c>
      <c r="GR696">
        <v>2052</v>
      </c>
      <c r="GS696">
        <v>2</v>
      </c>
      <c r="GT696">
        <v>18</v>
      </c>
      <c r="GU696">
        <v>102</v>
      </c>
      <c r="GV696">
        <v>101.9</v>
      </c>
      <c r="GW696">
        <v>2.33521</v>
      </c>
      <c r="GX696">
        <v>2.39258</v>
      </c>
      <c r="GY696">
        <v>1.44775</v>
      </c>
      <c r="GZ696">
        <v>2.31689</v>
      </c>
      <c r="HA696">
        <v>1.55151</v>
      </c>
      <c r="HB696">
        <v>2.38892</v>
      </c>
      <c r="HC696">
        <v>36.0582</v>
      </c>
      <c r="HD696">
        <v>13.9482</v>
      </c>
      <c r="HE696">
        <v>18</v>
      </c>
      <c r="HF696">
        <v>614.027</v>
      </c>
      <c r="HG696">
        <v>403.818</v>
      </c>
      <c r="HH696">
        <v>18.1239</v>
      </c>
      <c r="HI696">
        <v>29.5515</v>
      </c>
      <c r="HJ696">
        <v>30.0013</v>
      </c>
      <c r="HK696">
        <v>29.4509</v>
      </c>
      <c r="HL696">
        <v>29.3929</v>
      </c>
      <c r="HM696">
        <v>46.8427</v>
      </c>
      <c r="HN696">
        <v>64.40389999999999</v>
      </c>
      <c r="HO696">
        <v>0</v>
      </c>
      <c r="HP696">
        <v>18.0923</v>
      </c>
      <c r="HQ696">
        <v>1053.28</v>
      </c>
      <c r="HR696">
        <v>10.7922</v>
      </c>
      <c r="HS696">
        <v>99.35169999999999</v>
      </c>
      <c r="HT696">
        <v>100.609</v>
      </c>
    </row>
    <row r="697" spans="1:228">
      <c r="A697">
        <v>681</v>
      </c>
      <c r="B697">
        <v>1728497074.6</v>
      </c>
      <c r="C697">
        <v>6137.099999904633</v>
      </c>
      <c r="D697" t="s">
        <v>1734</v>
      </c>
      <c r="E697" t="s">
        <v>1735</v>
      </c>
      <c r="F697">
        <v>5</v>
      </c>
      <c r="G697" t="s">
        <v>357</v>
      </c>
      <c r="H697" t="s">
        <v>1090</v>
      </c>
      <c r="I697" t="s">
        <v>359</v>
      </c>
      <c r="J697" t="s">
        <v>1569</v>
      </c>
      <c r="K697">
        <v>1728497066.814285</v>
      </c>
      <c r="L697">
        <f>(M697)/1000</f>
        <v>0</v>
      </c>
      <c r="M697">
        <f>IF(BH697, AP697, AJ697)</f>
        <v>0</v>
      </c>
      <c r="N697">
        <f>IF(BH697, AK697, AI697)</f>
        <v>0</v>
      </c>
      <c r="O697">
        <f>BJ697 - IF(AW697&gt;1, N697*BD697*100.0/(AY697), 0)</f>
        <v>0</v>
      </c>
      <c r="P697">
        <f>((V697-L697/2)*O697-N697)/(V697+L697/2)</f>
        <v>0</v>
      </c>
      <c r="Q697">
        <f>P697*(BQ697+BR697)/1000.0</f>
        <v>0</v>
      </c>
      <c r="R697">
        <f>(BJ697 - IF(AW697&gt;1, N697*BD697*100.0/(AY697), 0))*(BQ697+BR697)/1000.0</f>
        <v>0</v>
      </c>
      <c r="S697">
        <f>2.0/((1/U697-1/T697)+SIGN(U697)*SQRT((1/U697-1/T697)*(1/U697-1/T697) + 4*BE697/((BE697+1)*(BE697+1))*(2*1/U697*1/T697-1/T697*1/T697)))</f>
        <v>0</v>
      </c>
      <c r="T697">
        <f>IF(LEFT(BF697,1)&lt;&gt;"0",IF(LEFT(BF697,1)="1",3.0,BG697),$D$5+$E$5*(BX697*BQ697/($K$5*1000))+$F$5*(BX697*BQ697/($K$5*1000))*MAX(MIN(BD697,$J$5),$I$5)*MAX(MIN(BD697,$J$5),$I$5)+$G$5*MAX(MIN(BD697,$J$5),$I$5)*(BX697*BQ697/($K$5*1000))+$H$5*(BX697*BQ697/($K$5*1000))*(BX697*BQ697/($K$5*1000)))</f>
        <v>0</v>
      </c>
      <c r="U697">
        <f>L697*(1000-(1000*0.61365*exp(17.502*Y697/(240.97+Y697))/(BQ697+BR697)+BL697)/2)/(1000*0.61365*exp(17.502*Y697/(240.97+Y697))/(BQ697+BR697)-BL697)</f>
        <v>0</v>
      </c>
      <c r="V697">
        <f>1/((BE697+1)/(S697/1.6)+1/(T697/1.37)) + BE697/((BE697+1)/(S697/1.6) + BE697/(T697/1.37))</f>
        <v>0</v>
      </c>
      <c r="W697">
        <f>(AZ697*BC697)</f>
        <v>0</v>
      </c>
      <c r="X697">
        <f>(BS697+(W697+2*0.95*5.67E-8*(((BS697+$B$7)+273)^4-(BS697+273)^4)-44100*L697)/(1.84*29.3*T697+8*0.95*5.67E-8*(BS697+273)^3))</f>
        <v>0</v>
      </c>
      <c r="Y697">
        <f>($C$7*BT697+$D$7*BU697+$E$7*X697)</f>
        <v>0</v>
      </c>
      <c r="Z697">
        <f>0.61365*exp(17.502*Y697/(240.97+Y697))</f>
        <v>0</v>
      </c>
      <c r="AA697">
        <f>(AB697/AC697*100)</f>
        <v>0</v>
      </c>
      <c r="AB697">
        <f>BL697*(BQ697+BR697)/1000</f>
        <v>0</v>
      </c>
      <c r="AC697">
        <f>0.61365*exp(17.502*BS697/(240.97+BS697))</f>
        <v>0</v>
      </c>
      <c r="AD697">
        <f>(Z697-BL697*(BQ697+BR697)/1000)</f>
        <v>0</v>
      </c>
      <c r="AE697">
        <f>(-L697*44100)</f>
        <v>0</v>
      </c>
      <c r="AF697">
        <f>2*29.3*T697*0.92*(BS697-Y697)</f>
        <v>0</v>
      </c>
      <c r="AG697">
        <f>2*0.95*5.67E-8*(((BS697+$B$7)+273)^4-(Y697+273)^4)</f>
        <v>0</v>
      </c>
      <c r="AH697">
        <f>W697+AG697+AE697+AF697</f>
        <v>0</v>
      </c>
      <c r="AI697">
        <f>BP697*AW697*(BK697-BJ697*(1000-AW697*BM697)/(1000-AW697*BL697))/(100*BD697)</f>
        <v>0</v>
      </c>
      <c r="AJ697">
        <f>1000*BP697*AW697*(BL697-BM697)/(100*BD697*(1000-AW697*BL697))</f>
        <v>0</v>
      </c>
      <c r="AK697">
        <f>(AL697 - AM697 - BQ697*1E3/(8.314*(BS697+273.15)) * AO697/BP697 * AN697) * BP697/(100*BD697) * (1000 - BM697)/1000</f>
        <v>0</v>
      </c>
      <c r="AL697">
        <v>1054.237568776123</v>
      </c>
      <c r="AM697">
        <v>1018.257151515151</v>
      </c>
      <c r="AN697">
        <v>2.553072338957463</v>
      </c>
      <c r="AO697">
        <v>66.77297276244596</v>
      </c>
      <c r="AP697">
        <f>(AR697 - AQ697 + BQ697*1E3/(8.314*(BS697+273.15)) * AT697/BP697 * AS697) * BP697/(100*BD697) * 1000/(1000 - AR697)</f>
        <v>0</v>
      </c>
      <c r="AQ697">
        <v>10.83440712602892</v>
      </c>
      <c r="AR697">
        <v>16.37579212121212</v>
      </c>
      <c r="AS697">
        <v>-0.005704272614493877</v>
      </c>
      <c r="AT697">
        <v>79.96077634559281</v>
      </c>
      <c r="AU697">
        <v>0</v>
      </c>
      <c r="AV697">
        <v>0</v>
      </c>
      <c r="AW697">
        <f>IF(AU697*$H$13&gt;=AY697,1.0,(AY697/(AY697-AU697*$H$13)))</f>
        <v>0</v>
      </c>
      <c r="AX697">
        <f>(AW697-1)*100</f>
        <v>0</v>
      </c>
      <c r="AY697">
        <f>MAX(0,($B$13+$C$13*BX697)/(1+$D$13*BX697)*BQ697/(BS697+273)*$E$13)</f>
        <v>0</v>
      </c>
      <c r="AZ697">
        <f>$B$11*BY697+$C$11*BZ697+$F$11*CK697*(1-CN697)</f>
        <v>0</v>
      </c>
      <c r="BA697">
        <f>AZ697*BB697</f>
        <v>0</v>
      </c>
      <c r="BB697">
        <f>($B$11*$D$9+$C$11*$D$9+$F$11*((CX697+CP697)/MAX(CX697+CP697+CY697, 0.1)*$I$9+CY697/MAX(CX697+CP697+CY697, 0.1)*$J$9))/($B$11+$C$11+$F$11)</f>
        <v>0</v>
      </c>
      <c r="BC697">
        <f>($B$11*$K$9+$C$11*$K$9+$F$11*((CX697+CP697)/MAX(CX697+CP697+CY697, 0.1)*$P$9+CY697/MAX(CX697+CP697+CY697, 0.1)*$Q$9))/($B$11+$C$11+$F$11)</f>
        <v>0</v>
      </c>
      <c r="BD697">
        <v>6</v>
      </c>
      <c r="BE697">
        <v>0.5</v>
      </c>
      <c r="BF697" t="s">
        <v>361</v>
      </c>
      <c r="BG697">
        <v>2</v>
      </c>
      <c r="BH697" t="b">
        <v>1</v>
      </c>
      <c r="BI697">
        <v>1728497066.814285</v>
      </c>
      <c r="BJ697">
        <v>983.2313571428573</v>
      </c>
      <c r="BK697">
        <v>1029.286071428571</v>
      </c>
      <c r="BL697">
        <v>16.39708928571428</v>
      </c>
      <c r="BM697">
        <v>10.86232142857143</v>
      </c>
      <c r="BN697">
        <v>992.5802142857141</v>
      </c>
      <c r="BO697">
        <v>16.48743571428572</v>
      </c>
      <c r="BP697">
        <v>600.006</v>
      </c>
      <c r="BQ697">
        <v>97.54530357142858</v>
      </c>
      <c r="BR697">
        <v>0.1000092428571429</v>
      </c>
      <c r="BS697">
        <v>25.06545</v>
      </c>
      <c r="BT697">
        <v>25.03557857142857</v>
      </c>
      <c r="BU697">
        <v>999.9000000000002</v>
      </c>
      <c r="BV697">
        <v>0</v>
      </c>
      <c r="BW697">
        <v>0</v>
      </c>
      <c r="BX697">
        <v>9999.166785714286</v>
      </c>
      <c r="BY697">
        <v>0</v>
      </c>
      <c r="BZ697">
        <v>1251.019285714286</v>
      </c>
      <c r="CA697">
        <v>-46.05508214285714</v>
      </c>
      <c r="CB697">
        <v>999.6223928571428</v>
      </c>
      <c r="CC697">
        <v>1040.589285714286</v>
      </c>
      <c r="CD697">
        <v>5.534775000000001</v>
      </c>
      <c r="CE697">
        <v>1029.286071428571</v>
      </c>
      <c r="CF697">
        <v>10.86232142857143</v>
      </c>
      <c r="CG697">
        <v>1.599460357142857</v>
      </c>
      <c r="CH697">
        <v>1.059568571428571</v>
      </c>
      <c r="CI697">
        <v>13.9536</v>
      </c>
      <c r="CJ697">
        <v>7.762276785714286</v>
      </c>
      <c r="CK697">
        <v>1600.006071428571</v>
      </c>
      <c r="CL697">
        <v>0.6919749285714284</v>
      </c>
      <c r="CM697">
        <v>0.3080250714285714</v>
      </c>
      <c r="CN697">
        <v>0</v>
      </c>
      <c r="CO697">
        <v>2.164057142857143</v>
      </c>
      <c r="CP697">
        <v>0</v>
      </c>
      <c r="CQ697">
        <v>14989.50357142857</v>
      </c>
      <c r="CR697">
        <v>13790.11428571429</v>
      </c>
      <c r="CS697">
        <v>38.625</v>
      </c>
      <c r="CT697">
        <v>40.05535714285713</v>
      </c>
      <c r="CU697">
        <v>39.23875</v>
      </c>
      <c r="CV697">
        <v>38.42592857142857</v>
      </c>
      <c r="CW697">
        <v>37.955</v>
      </c>
      <c r="CX697">
        <v>1107.165357142857</v>
      </c>
      <c r="CY697">
        <v>492.8407142857143</v>
      </c>
      <c r="CZ697">
        <v>0</v>
      </c>
      <c r="DA697">
        <v>1728497131.6</v>
      </c>
      <c r="DB697">
        <v>0</v>
      </c>
      <c r="DC697">
        <v>1728490956.5</v>
      </c>
      <c r="DD697" t="s">
        <v>362</v>
      </c>
      <c r="DE697">
        <v>1728490952.5</v>
      </c>
      <c r="DF697">
        <v>1728490956.5</v>
      </c>
      <c r="DG697">
        <v>1</v>
      </c>
      <c r="DH697">
        <v>-0.065</v>
      </c>
      <c r="DI697">
        <v>-0.008</v>
      </c>
      <c r="DJ697">
        <v>-3.246</v>
      </c>
      <c r="DK697">
        <v>-0.091</v>
      </c>
      <c r="DL697">
        <v>52</v>
      </c>
      <c r="DM697">
        <v>15</v>
      </c>
      <c r="DN697">
        <v>0.25</v>
      </c>
      <c r="DO697">
        <v>0.13</v>
      </c>
      <c r="DP697">
        <v>-46.07198</v>
      </c>
      <c r="DQ697">
        <v>0.4075879924953704</v>
      </c>
      <c r="DR697">
        <v>0.08904827398664163</v>
      </c>
      <c r="DS697">
        <v>0</v>
      </c>
      <c r="DT697">
        <v>5.53429925</v>
      </c>
      <c r="DU697">
        <v>0.06809459662287139</v>
      </c>
      <c r="DV697">
        <v>0.01440011812234532</v>
      </c>
      <c r="DW697">
        <v>1</v>
      </c>
      <c r="DX697">
        <v>1</v>
      </c>
      <c r="DY697">
        <v>2</v>
      </c>
      <c r="DZ697" t="s">
        <v>363</v>
      </c>
      <c r="EA697">
        <v>3.22781</v>
      </c>
      <c r="EB697">
        <v>2.70428</v>
      </c>
      <c r="EC697">
        <v>0.186265</v>
      </c>
      <c r="ED697">
        <v>0.19091</v>
      </c>
      <c r="EE697">
        <v>0.0846956</v>
      </c>
      <c r="EF697">
        <v>0.0623832</v>
      </c>
      <c r="EG697">
        <v>26585.1</v>
      </c>
      <c r="EH697">
        <v>25713.6</v>
      </c>
      <c r="EI697">
        <v>31307.3</v>
      </c>
      <c r="EJ697">
        <v>30150.2</v>
      </c>
      <c r="EK697">
        <v>38384.2</v>
      </c>
      <c r="EL697">
        <v>37390.7</v>
      </c>
      <c r="EM697">
        <v>43874.2</v>
      </c>
      <c r="EN697">
        <v>42104</v>
      </c>
      <c r="EO697">
        <v>2.1092</v>
      </c>
      <c r="EP697">
        <v>1.77895</v>
      </c>
      <c r="EQ697">
        <v>-0.0149906</v>
      </c>
      <c r="ER697">
        <v>0</v>
      </c>
      <c r="ES697">
        <v>25.2771</v>
      </c>
      <c r="ET697">
        <v>999.9</v>
      </c>
      <c r="EU697">
        <v>68.59999999999999</v>
      </c>
      <c r="EV697">
        <v>29</v>
      </c>
      <c r="EW697">
        <v>28.2829</v>
      </c>
      <c r="EX697">
        <v>61.98</v>
      </c>
      <c r="EY697">
        <v>24.4071</v>
      </c>
      <c r="EZ697">
        <v>1</v>
      </c>
      <c r="FA697">
        <v>0.217363</v>
      </c>
      <c r="FB697">
        <v>5.3794</v>
      </c>
      <c r="FC697">
        <v>20.116</v>
      </c>
      <c r="FD697">
        <v>5.21549</v>
      </c>
      <c r="FE697">
        <v>11.998</v>
      </c>
      <c r="FF697">
        <v>4.96325</v>
      </c>
      <c r="FG697">
        <v>3.29555</v>
      </c>
      <c r="FH697">
        <v>9999</v>
      </c>
      <c r="FI697">
        <v>9999</v>
      </c>
      <c r="FJ697">
        <v>9999</v>
      </c>
      <c r="FK697">
        <v>149.7</v>
      </c>
      <c r="FL697">
        <v>4.97092</v>
      </c>
      <c r="FM697">
        <v>1.86776</v>
      </c>
      <c r="FN697">
        <v>1.85926</v>
      </c>
      <c r="FO697">
        <v>1.86527</v>
      </c>
      <c r="FP697">
        <v>1.8631</v>
      </c>
      <c r="FQ697">
        <v>1.86449</v>
      </c>
      <c r="FR697">
        <v>1.86004</v>
      </c>
      <c r="FS697">
        <v>1.86417</v>
      </c>
      <c r="FT697">
        <v>0</v>
      </c>
      <c r="FU697">
        <v>0</v>
      </c>
      <c r="FV697">
        <v>0</v>
      </c>
      <c r="FW697">
        <v>0</v>
      </c>
      <c r="FX697" t="s">
        <v>364</v>
      </c>
      <c r="FY697" t="s">
        <v>365</v>
      </c>
      <c r="FZ697" t="s">
        <v>366</v>
      </c>
      <c r="GA697" t="s">
        <v>366</v>
      </c>
      <c r="GB697" t="s">
        <v>366</v>
      </c>
      <c r="GC697" t="s">
        <v>366</v>
      </c>
      <c r="GD697">
        <v>0</v>
      </c>
      <c r="GE697">
        <v>100</v>
      </c>
      <c r="GF697">
        <v>100</v>
      </c>
      <c r="GG697">
        <v>-9.470000000000001</v>
      </c>
      <c r="GH697">
        <v>-0.09030000000000001</v>
      </c>
      <c r="GI697">
        <v>-2.868309889394353</v>
      </c>
      <c r="GJ697">
        <v>-0.006773961979547998</v>
      </c>
      <c r="GK697">
        <v>-8.296070481250098E-08</v>
      </c>
      <c r="GL697">
        <v>3.322967193956903E-10</v>
      </c>
      <c r="GM697">
        <v>-0.07871069313407227</v>
      </c>
      <c r="GN697">
        <v>-0.00208336341840114</v>
      </c>
      <c r="GO697">
        <v>8.801746095907445E-05</v>
      </c>
      <c r="GP697">
        <v>-2.677693255255651E-07</v>
      </c>
      <c r="GQ697">
        <v>3</v>
      </c>
      <c r="GR697">
        <v>2052</v>
      </c>
      <c r="GS697">
        <v>2</v>
      </c>
      <c r="GT697">
        <v>18</v>
      </c>
      <c r="GU697">
        <v>102</v>
      </c>
      <c r="GV697">
        <v>102</v>
      </c>
      <c r="GW697">
        <v>2.36084</v>
      </c>
      <c r="GX697">
        <v>2.3938</v>
      </c>
      <c r="GY697">
        <v>1.44897</v>
      </c>
      <c r="GZ697">
        <v>2.31689</v>
      </c>
      <c r="HA697">
        <v>1.55151</v>
      </c>
      <c r="HB697">
        <v>2.32056</v>
      </c>
      <c r="HC697">
        <v>36.0582</v>
      </c>
      <c r="HD697">
        <v>13.9394</v>
      </c>
      <c r="HE697">
        <v>18</v>
      </c>
      <c r="HF697">
        <v>614.1180000000001</v>
      </c>
      <c r="HG697">
        <v>403.961</v>
      </c>
      <c r="HH697">
        <v>18.0884</v>
      </c>
      <c r="HI697">
        <v>29.5667</v>
      </c>
      <c r="HJ697">
        <v>30.0014</v>
      </c>
      <c r="HK697">
        <v>29.4635</v>
      </c>
      <c r="HL697">
        <v>29.4076</v>
      </c>
      <c r="HM697">
        <v>47.2792</v>
      </c>
      <c r="HN697">
        <v>64.40389999999999</v>
      </c>
      <c r="HO697">
        <v>0</v>
      </c>
      <c r="HP697">
        <v>18.0587</v>
      </c>
      <c r="HQ697">
        <v>1063.31</v>
      </c>
      <c r="HR697">
        <v>10.7922</v>
      </c>
      <c r="HS697">
        <v>99.3496</v>
      </c>
      <c r="HT697">
        <v>100.605</v>
      </c>
    </row>
    <row r="698" spans="1:228">
      <c r="A698">
        <v>682</v>
      </c>
      <c r="B698">
        <v>1728497079.6</v>
      </c>
      <c r="C698">
        <v>6142.099999904633</v>
      </c>
      <c r="D698" t="s">
        <v>1736</v>
      </c>
      <c r="E698" t="s">
        <v>1737</v>
      </c>
      <c r="F698">
        <v>5</v>
      </c>
      <c r="G698" t="s">
        <v>357</v>
      </c>
      <c r="H698" t="s">
        <v>1090</v>
      </c>
      <c r="I698" t="s">
        <v>359</v>
      </c>
      <c r="J698" t="s">
        <v>1569</v>
      </c>
      <c r="K698">
        <v>1728497072.1</v>
      </c>
      <c r="L698">
        <f>(M698)/1000</f>
        <v>0</v>
      </c>
      <c r="M698">
        <f>IF(BH698, AP698, AJ698)</f>
        <v>0</v>
      </c>
      <c r="N698">
        <f>IF(BH698, AK698, AI698)</f>
        <v>0</v>
      </c>
      <c r="O698">
        <f>BJ698 - IF(AW698&gt;1, N698*BD698*100.0/(AY698), 0)</f>
        <v>0</v>
      </c>
      <c r="P698">
        <f>((V698-L698/2)*O698-N698)/(V698+L698/2)</f>
        <v>0</v>
      </c>
      <c r="Q698">
        <f>P698*(BQ698+BR698)/1000.0</f>
        <v>0</v>
      </c>
      <c r="R698">
        <f>(BJ698 - IF(AW698&gt;1, N698*BD698*100.0/(AY698), 0))*(BQ698+BR698)/1000.0</f>
        <v>0</v>
      </c>
      <c r="S698">
        <f>2.0/((1/U698-1/T698)+SIGN(U698)*SQRT((1/U698-1/T698)*(1/U698-1/T698) + 4*BE698/((BE698+1)*(BE698+1))*(2*1/U698*1/T698-1/T698*1/T698)))</f>
        <v>0</v>
      </c>
      <c r="T698">
        <f>IF(LEFT(BF698,1)&lt;&gt;"0",IF(LEFT(BF698,1)="1",3.0,BG698),$D$5+$E$5*(BX698*BQ698/($K$5*1000))+$F$5*(BX698*BQ698/($K$5*1000))*MAX(MIN(BD698,$J$5),$I$5)*MAX(MIN(BD698,$J$5),$I$5)+$G$5*MAX(MIN(BD698,$J$5),$I$5)*(BX698*BQ698/($K$5*1000))+$H$5*(BX698*BQ698/($K$5*1000))*(BX698*BQ698/($K$5*1000)))</f>
        <v>0</v>
      </c>
      <c r="U698">
        <f>L698*(1000-(1000*0.61365*exp(17.502*Y698/(240.97+Y698))/(BQ698+BR698)+BL698)/2)/(1000*0.61365*exp(17.502*Y698/(240.97+Y698))/(BQ698+BR698)-BL698)</f>
        <v>0</v>
      </c>
      <c r="V698">
        <f>1/((BE698+1)/(S698/1.6)+1/(T698/1.37)) + BE698/((BE698+1)/(S698/1.6) + BE698/(T698/1.37))</f>
        <v>0</v>
      </c>
      <c r="W698">
        <f>(AZ698*BC698)</f>
        <v>0</v>
      </c>
      <c r="X698">
        <f>(BS698+(W698+2*0.95*5.67E-8*(((BS698+$B$7)+273)^4-(BS698+273)^4)-44100*L698)/(1.84*29.3*T698+8*0.95*5.67E-8*(BS698+273)^3))</f>
        <v>0</v>
      </c>
      <c r="Y698">
        <f>($C$7*BT698+$D$7*BU698+$E$7*X698)</f>
        <v>0</v>
      </c>
      <c r="Z698">
        <f>0.61365*exp(17.502*Y698/(240.97+Y698))</f>
        <v>0</v>
      </c>
      <c r="AA698">
        <f>(AB698/AC698*100)</f>
        <v>0</v>
      </c>
      <c r="AB698">
        <f>BL698*(BQ698+BR698)/1000</f>
        <v>0</v>
      </c>
      <c r="AC698">
        <f>0.61365*exp(17.502*BS698/(240.97+BS698))</f>
        <v>0</v>
      </c>
      <c r="AD698">
        <f>(Z698-BL698*(BQ698+BR698)/1000)</f>
        <v>0</v>
      </c>
      <c r="AE698">
        <f>(-L698*44100)</f>
        <v>0</v>
      </c>
      <c r="AF698">
        <f>2*29.3*T698*0.92*(BS698-Y698)</f>
        <v>0</v>
      </c>
      <c r="AG698">
        <f>2*0.95*5.67E-8*(((BS698+$B$7)+273)^4-(Y698+273)^4)</f>
        <v>0</v>
      </c>
      <c r="AH698">
        <f>W698+AG698+AE698+AF698</f>
        <v>0</v>
      </c>
      <c r="AI698">
        <f>BP698*AW698*(BK698-BJ698*(1000-AW698*BM698)/(1000-AW698*BL698))/(100*BD698)</f>
        <v>0</v>
      </c>
      <c r="AJ698">
        <f>1000*BP698*AW698*(BL698-BM698)/(100*BD698*(1000-AW698*BL698))</f>
        <v>0</v>
      </c>
      <c r="AK698">
        <f>(AL698 - AM698 - BQ698*1E3/(8.314*(BS698+273.15)) * AO698/BP698 * AN698) * BP698/(100*BD698) * (1000 - BM698)/1000</f>
        <v>0</v>
      </c>
      <c r="AL698">
        <v>1066.986530316316</v>
      </c>
      <c r="AM698">
        <v>1031.013393939393</v>
      </c>
      <c r="AN698">
        <v>2.562291868663425</v>
      </c>
      <c r="AO698">
        <v>66.77297276244596</v>
      </c>
      <c r="AP698">
        <f>(AR698 - AQ698 + BQ698*1E3/(8.314*(BS698+273.15)) * AT698/BP698 * AS698) * BP698/(100*BD698) * 1000/(1000 - AR698)</f>
        <v>0</v>
      </c>
      <c r="AQ698">
        <v>10.83686055868922</v>
      </c>
      <c r="AR698">
        <v>16.35552363636364</v>
      </c>
      <c r="AS698">
        <v>-0.00204838822810808</v>
      </c>
      <c r="AT698">
        <v>79.96077634559281</v>
      </c>
      <c r="AU698">
        <v>0</v>
      </c>
      <c r="AV698">
        <v>0</v>
      </c>
      <c r="AW698">
        <f>IF(AU698*$H$13&gt;=AY698,1.0,(AY698/(AY698-AU698*$H$13)))</f>
        <v>0</v>
      </c>
      <c r="AX698">
        <f>(AW698-1)*100</f>
        <v>0</v>
      </c>
      <c r="AY698">
        <f>MAX(0,($B$13+$C$13*BX698)/(1+$D$13*BX698)*BQ698/(BS698+273)*$E$13)</f>
        <v>0</v>
      </c>
      <c r="AZ698">
        <f>$B$11*BY698+$C$11*BZ698+$F$11*CK698*(1-CN698)</f>
        <v>0</v>
      </c>
      <c r="BA698">
        <f>AZ698*BB698</f>
        <v>0</v>
      </c>
      <c r="BB698">
        <f>($B$11*$D$9+$C$11*$D$9+$F$11*((CX698+CP698)/MAX(CX698+CP698+CY698, 0.1)*$I$9+CY698/MAX(CX698+CP698+CY698, 0.1)*$J$9))/($B$11+$C$11+$F$11)</f>
        <v>0</v>
      </c>
      <c r="BC698">
        <f>($B$11*$K$9+$C$11*$K$9+$F$11*((CX698+CP698)/MAX(CX698+CP698+CY698, 0.1)*$P$9+CY698/MAX(CX698+CP698+CY698, 0.1)*$Q$9))/($B$11+$C$11+$F$11)</f>
        <v>0</v>
      </c>
      <c r="BD698">
        <v>6</v>
      </c>
      <c r="BE698">
        <v>0.5</v>
      </c>
      <c r="BF698" t="s">
        <v>361</v>
      </c>
      <c r="BG698">
        <v>2</v>
      </c>
      <c r="BH698" t="b">
        <v>1</v>
      </c>
      <c r="BI698">
        <v>1728497072.1</v>
      </c>
      <c r="BJ698">
        <v>996.5379999999999</v>
      </c>
      <c r="BK698">
        <v>1042.581851851852</v>
      </c>
      <c r="BL698">
        <v>16.38531851851852</v>
      </c>
      <c r="BM698">
        <v>10.84919259259259</v>
      </c>
      <c r="BN698">
        <v>1005.966925925926</v>
      </c>
      <c r="BO698">
        <v>16.47568148148148</v>
      </c>
      <c r="BP698">
        <v>600.0040740740742</v>
      </c>
      <c r="BQ698">
        <v>97.54595185185187</v>
      </c>
      <c r="BR698">
        <v>0.1000190333333333</v>
      </c>
      <c r="BS698">
        <v>25.04850740740741</v>
      </c>
      <c r="BT698">
        <v>25.03031851851852</v>
      </c>
      <c r="BU698">
        <v>999.9000000000001</v>
      </c>
      <c r="BV698">
        <v>0</v>
      </c>
      <c r="BW698">
        <v>0</v>
      </c>
      <c r="BX698">
        <v>10003.69592592593</v>
      </c>
      <c r="BY698">
        <v>0</v>
      </c>
      <c r="BZ698">
        <v>1251.305185185185</v>
      </c>
      <c r="CA698">
        <v>-46.04490740740741</v>
      </c>
      <c r="CB698">
        <v>1013.13862962963</v>
      </c>
      <c r="CC698">
        <v>1054.018518518518</v>
      </c>
      <c r="CD698">
        <v>5.536135925925927</v>
      </c>
      <c r="CE698">
        <v>1042.581851851852</v>
      </c>
      <c r="CF698">
        <v>10.84919259259259</v>
      </c>
      <c r="CG698">
        <v>1.598323333333333</v>
      </c>
      <c r="CH698">
        <v>1.058295555555556</v>
      </c>
      <c r="CI698">
        <v>13.94264074074074</v>
      </c>
      <c r="CJ698">
        <v>7.744630740740741</v>
      </c>
      <c r="CK698">
        <v>1600.008888888889</v>
      </c>
      <c r="CL698">
        <v>0.691978074074074</v>
      </c>
      <c r="CM698">
        <v>0.3080219259259259</v>
      </c>
      <c r="CN698">
        <v>0</v>
      </c>
      <c r="CO698">
        <v>2.166451851851852</v>
      </c>
      <c r="CP698">
        <v>0</v>
      </c>
      <c r="CQ698">
        <v>15011.28888888889</v>
      </c>
      <c r="CR698">
        <v>13790.15185185185</v>
      </c>
      <c r="CS698">
        <v>38.625</v>
      </c>
      <c r="CT698">
        <v>40.06666666666666</v>
      </c>
      <c r="CU698">
        <v>39.25</v>
      </c>
      <c r="CV698">
        <v>38.437</v>
      </c>
      <c r="CW698">
        <v>37.97666666666666</v>
      </c>
      <c r="CX698">
        <v>1107.172592592593</v>
      </c>
      <c r="CY698">
        <v>492.8362962962964</v>
      </c>
      <c r="CZ698">
        <v>0</v>
      </c>
      <c r="DA698">
        <v>1728497136.4</v>
      </c>
      <c r="DB698">
        <v>0</v>
      </c>
      <c r="DC698">
        <v>1728490956.5</v>
      </c>
      <c r="DD698" t="s">
        <v>362</v>
      </c>
      <c r="DE698">
        <v>1728490952.5</v>
      </c>
      <c r="DF698">
        <v>1728490956.5</v>
      </c>
      <c r="DG698">
        <v>1</v>
      </c>
      <c r="DH698">
        <v>-0.065</v>
      </c>
      <c r="DI698">
        <v>-0.008</v>
      </c>
      <c r="DJ698">
        <v>-3.246</v>
      </c>
      <c r="DK698">
        <v>-0.091</v>
      </c>
      <c r="DL698">
        <v>52</v>
      </c>
      <c r="DM698">
        <v>15</v>
      </c>
      <c r="DN698">
        <v>0.25</v>
      </c>
      <c r="DO698">
        <v>0.13</v>
      </c>
      <c r="DP698">
        <v>-46.0633731707317</v>
      </c>
      <c r="DQ698">
        <v>0.2070376306620227</v>
      </c>
      <c r="DR698">
        <v>0.08726817659401405</v>
      </c>
      <c r="DS698">
        <v>0</v>
      </c>
      <c r="DT698">
        <v>5.53286512195122</v>
      </c>
      <c r="DU698">
        <v>0.05116118466900055</v>
      </c>
      <c r="DV698">
        <v>0.0127068266887261</v>
      </c>
      <c r="DW698">
        <v>1</v>
      </c>
      <c r="DX698">
        <v>1</v>
      </c>
      <c r="DY698">
        <v>2</v>
      </c>
      <c r="DZ698" t="s">
        <v>363</v>
      </c>
      <c r="EA698">
        <v>3.22776</v>
      </c>
      <c r="EB698">
        <v>2.70439</v>
      </c>
      <c r="EC698">
        <v>0.187757</v>
      </c>
      <c r="ED698">
        <v>0.192378</v>
      </c>
      <c r="EE698">
        <v>0.0846182</v>
      </c>
      <c r="EF698">
        <v>0.0624063</v>
      </c>
      <c r="EG698">
        <v>26536</v>
      </c>
      <c r="EH698">
        <v>25665.9</v>
      </c>
      <c r="EI698">
        <v>31307</v>
      </c>
      <c r="EJ698">
        <v>30149.1</v>
      </c>
      <c r="EK698">
        <v>38387.2</v>
      </c>
      <c r="EL698">
        <v>37388.2</v>
      </c>
      <c r="EM698">
        <v>43873.8</v>
      </c>
      <c r="EN698">
        <v>42102.2</v>
      </c>
      <c r="EO698">
        <v>2.10887</v>
      </c>
      <c r="EP698">
        <v>1.779</v>
      </c>
      <c r="EQ698">
        <v>-0.0158399</v>
      </c>
      <c r="ER698">
        <v>0</v>
      </c>
      <c r="ES698">
        <v>25.2828</v>
      </c>
      <c r="ET698">
        <v>999.9</v>
      </c>
      <c r="EU698">
        <v>68.59999999999999</v>
      </c>
      <c r="EV698">
        <v>29</v>
      </c>
      <c r="EW698">
        <v>28.2831</v>
      </c>
      <c r="EX698">
        <v>61.93</v>
      </c>
      <c r="EY698">
        <v>24.2348</v>
      </c>
      <c r="EZ698">
        <v>1</v>
      </c>
      <c r="FA698">
        <v>0.218603</v>
      </c>
      <c r="FB698">
        <v>5.37964</v>
      </c>
      <c r="FC698">
        <v>20.1162</v>
      </c>
      <c r="FD698">
        <v>5.21579</v>
      </c>
      <c r="FE698">
        <v>11.9984</v>
      </c>
      <c r="FF698">
        <v>4.9631</v>
      </c>
      <c r="FG698">
        <v>3.29565</v>
      </c>
      <c r="FH698">
        <v>9999</v>
      </c>
      <c r="FI698">
        <v>9999</v>
      </c>
      <c r="FJ698">
        <v>9999</v>
      </c>
      <c r="FK698">
        <v>149.7</v>
      </c>
      <c r="FL698">
        <v>4.9709</v>
      </c>
      <c r="FM698">
        <v>1.86771</v>
      </c>
      <c r="FN698">
        <v>1.85924</v>
      </c>
      <c r="FO698">
        <v>1.86528</v>
      </c>
      <c r="FP698">
        <v>1.8631</v>
      </c>
      <c r="FQ698">
        <v>1.86449</v>
      </c>
      <c r="FR698">
        <v>1.86004</v>
      </c>
      <c r="FS698">
        <v>1.86417</v>
      </c>
      <c r="FT698">
        <v>0</v>
      </c>
      <c r="FU698">
        <v>0</v>
      </c>
      <c r="FV698">
        <v>0</v>
      </c>
      <c r="FW698">
        <v>0</v>
      </c>
      <c r="FX698" t="s">
        <v>364</v>
      </c>
      <c r="FY698" t="s">
        <v>365</v>
      </c>
      <c r="FZ698" t="s">
        <v>366</v>
      </c>
      <c r="GA698" t="s">
        <v>366</v>
      </c>
      <c r="GB698" t="s">
        <v>366</v>
      </c>
      <c r="GC698" t="s">
        <v>366</v>
      </c>
      <c r="GD698">
        <v>0</v>
      </c>
      <c r="GE698">
        <v>100</v>
      </c>
      <c r="GF698">
        <v>100</v>
      </c>
      <c r="GG698">
        <v>-9.539999999999999</v>
      </c>
      <c r="GH698">
        <v>-0.09030000000000001</v>
      </c>
      <c r="GI698">
        <v>-2.868309889394353</v>
      </c>
      <c r="GJ698">
        <v>-0.006773961979547998</v>
      </c>
      <c r="GK698">
        <v>-8.296070481250098E-08</v>
      </c>
      <c r="GL698">
        <v>3.322967193956903E-10</v>
      </c>
      <c r="GM698">
        <v>-0.07871069313407227</v>
      </c>
      <c r="GN698">
        <v>-0.00208336341840114</v>
      </c>
      <c r="GO698">
        <v>8.801746095907445E-05</v>
      </c>
      <c r="GP698">
        <v>-2.677693255255651E-07</v>
      </c>
      <c r="GQ698">
        <v>3</v>
      </c>
      <c r="GR698">
        <v>2052</v>
      </c>
      <c r="GS698">
        <v>2</v>
      </c>
      <c r="GT698">
        <v>18</v>
      </c>
      <c r="GU698">
        <v>102.1</v>
      </c>
      <c r="GV698">
        <v>102.1</v>
      </c>
      <c r="GW698">
        <v>2.38159</v>
      </c>
      <c r="GX698">
        <v>2.39014</v>
      </c>
      <c r="GY698">
        <v>1.44897</v>
      </c>
      <c r="GZ698">
        <v>2.31689</v>
      </c>
      <c r="HA698">
        <v>1.55151</v>
      </c>
      <c r="HB698">
        <v>2.29614</v>
      </c>
      <c r="HC698">
        <v>36.0816</v>
      </c>
      <c r="HD698">
        <v>13.9394</v>
      </c>
      <c r="HE698">
        <v>18</v>
      </c>
      <c r="HF698">
        <v>614.029</v>
      </c>
      <c r="HG698">
        <v>404.074</v>
      </c>
      <c r="HH698">
        <v>18.0535</v>
      </c>
      <c r="HI698">
        <v>29.5826</v>
      </c>
      <c r="HJ698">
        <v>30.0013</v>
      </c>
      <c r="HK698">
        <v>29.4784</v>
      </c>
      <c r="HL698">
        <v>29.4201</v>
      </c>
      <c r="HM698">
        <v>47.7583</v>
      </c>
      <c r="HN698">
        <v>64.40389999999999</v>
      </c>
      <c r="HO698">
        <v>0</v>
      </c>
      <c r="HP698">
        <v>18.0371</v>
      </c>
      <c r="HQ698">
        <v>1078.51</v>
      </c>
      <c r="HR698">
        <v>10.8016</v>
      </c>
      <c r="HS698">
        <v>99.34869999999999</v>
      </c>
      <c r="HT698">
        <v>100.601</v>
      </c>
    </row>
    <row r="699" spans="1:228">
      <c r="A699">
        <v>683</v>
      </c>
      <c r="B699">
        <v>1728497084.6</v>
      </c>
      <c r="C699">
        <v>6147.099999904633</v>
      </c>
      <c r="D699" t="s">
        <v>1738</v>
      </c>
      <c r="E699" t="s">
        <v>1739</v>
      </c>
      <c r="F699">
        <v>5</v>
      </c>
      <c r="G699" t="s">
        <v>357</v>
      </c>
      <c r="H699" t="s">
        <v>1090</v>
      </c>
      <c r="I699" t="s">
        <v>359</v>
      </c>
      <c r="J699" t="s">
        <v>1569</v>
      </c>
      <c r="K699">
        <v>1728497076.814285</v>
      </c>
      <c r="L699">
        <f>(M699)/1000</f>
        <v>0</v>
      </c>
      <c r="M699">
        <f>IF(BH699, AP699, AJ699)</f>
        <v>0</v>
      </c>
      <c r="N699">
        <f>IF(BH699, AK699, AI699)</f>
        <v>0</v>
      </c>
      <c r="O699">
        <f>BJ699 - IF(AW699&gt;1, N699*BD699*100.0/(AY699), 0)</f>
        <v>0</v>
      </c>
      <c r="P699">
        <f>((V699-L699/2)*O699-N699)/(V699+L699/2)</f>
        <v>0</v>
      </c>
      <c r="Q699">
        <f>P699*(BQ699+BR699)/1000.0</f>
        <v>0</v>
      </c>
      <c r="R699">
        <f>(BJ699 - IF(AW699&gt;1, N699*BD699*100.0/(AY699), 0))*(BQ699+BR699)/1000.0</f>
        <v>0</v>
      </c>
      <c r="S699">
        <f>2.0/((1/U699-1/T699)+SIGN(U699)*SQRT((1/U699-1/T699)*(1/U699-1/T699) + 4*BE699/((BE699+1)*(BE699+1))*(2*1/U699*1/T699-1/T699*1/T699)))</f>
        <v>0</v>
      </c>
      <c r="T699">
        <f>IF(LEFT(BF699,1)&lt;&gt;"0",IF(LEFT(BF699,1)="1",3.0,BG699),$D$5+$E$5*(BX699*BQ699/($K$5*1000))+$F$5*(BX699*BQ699/($K$5*1000))*MAX(MIN(BD699,$J$5),$I$5)*MAX(MIN(BD699,$J$5),$I$5)+$G$5*MAX(MIN(BD699,$J$5),$I$5)*(BX699*BQ699/($K$5*1000))+$H$5*(BX699*BQ699/($K$5*1000))*(BX699*BQ699/($K$5*1000)))</f>
        <v>0</v>
      </c>
      <c r="U699">
        <f>L699*(1000-(1000*0.61365*exp(17.502*Y699/(240.97+Y699))/(BQ699+BR699)+BL699)/2)/(1000*0.61365*exp(17.502*Y699/(240.97+Y699))/(BQ699+BR699)-BL699)</f>
        <v>0</v>
      </c>
      <c r="V699">
        <f>1/((BE699+1)/(S699/1.6)+1/(T699/1.37)) + BE699/((BE699+1)/(S699/1.6) + BE699/(T699/1.37))</f>
        <v>0</v>
      </c>
      <c r="W699">
        <f>(AZ699*BC699)</f>
        <v>0</v>
      </c>
      <c r="X699">
        <f>(BS699+(W699+2*0.95*5.67E-8*(((BS699+$B$7)+273)^4-(BS699+273)^4)-44100*L699)/(1.84*29.3*T699+8*0.95*5.67E-8*(BS699+273)^3))</f>
        <v>0</v>
      </c>
      <c r="Y699">
        <f>($C$7*BT699+$D$7*BU699+$E$7*X699)</f>
        <v>0</v>
      </c>
      <c r="Z699">
        <f>0.61365*exp(17.502*Y699/(240.97+Y699))</f>
        <v>0</v>
      </c>
      <c r="AA699">
        <f>(AB699/AC699*100)</f>
        <v>0</v>
      </c>
      <c r="AB699">
        <f>BL699*(BQ699+BR699)/1000</f>
        <v>0</v>
      </c>
      <c r="AC699">
        <f>0.61365*exp(17.502*BS699/(240.97+BS699))</f>
        <v>0</v>
      </c>
      <c r="AD699">
        <f>(Z699-BL699*(BQ699+BR699)/1000)</f>
        <v>0</v>
      </c>
      <c r="AE699">
        <f>(-L699*44100)</f>
        <v>0</v>
      </c>
      <c r="AF699">
        <f>2*29.3*T699*0.92*(BS699-Y699)</f>
        <v>0</v>
      </c>
      <c r="AG699">
        <f>2*0.95*5.67E-8*(((BS699+$B$7)+273)^4-(Y699+273)^4)</f>
        <v>0</v>
      </c>
      <c r="AH699">
        <f>W699+AG699+AE699+AF699</f>
        <v>0</v>
      </c>
      <c r="AI699">
        <f>BP699*AW699*(BK699-BJ699*(1000-AW699*BM699)/(1000-AW699*BL699))/(100*BD699)</f>
        <v>0</v>
      </c>
      <c r="AJ699">
        <f>1000*BP699*AW699*(BL699-BM699)/(100*BD699*(1000-AW699*BL699))</f>
        <v>0</v>
      </c>
      <c r="AK699">
        <f>(AL699 - AM699 - BQ699*1E3/(8.314*(BS699+273.15)) * AO699/BP699 * AN699) * BP699/(100*BD699) * (1000 - BM699)/1000</f>
        <v>0</v>
      </c>
      <c r="AL699">
        <v>1079.804253149329</v>
      </c>
      <c r="AM699">
        <v>1043.954727272727</v>
      </c>
      <c r="AN699">
        <v>2.587740082552795</v>
      </c>
      <c r="AO699">
        <v>66.77297276244596</v>
      </c>
      <c r="AP699">
        <f>(AR699 - AQ699 + BQ699*1E3/(8.314*(BS699+273.15)) * AT699/BP699 * AS699) * BP699/(100*BD699) * 1000/(1000 - AR699)</f>
        <v>0</v>
      </c>
      <c r="AQ699">
        <v>10.84249583866002</v>
      </c>
      <c r="AR699">
        <v>16.33741696969696</v>
      </c>
      <c r="AS699">
        <v>-0.0007869805038973275</v>
      </c>
      <c r="AT699">
        <v>79.96077634559281</v>
      </c>
      <c r="AU699">
        <v>0</v>
      </c>
      <c r="AV699">
        <v>0</v>
      </c>
      <c r="AW699">
        <f>IF(AU699*$H$13&gt;=AY699,1.0,(AY699/(AY699-AU699*$H$13)))</f>
        <v>0</v>
      </c>
      <c r="AX699">
        <f>(AW699-1)*100</f>
        <v>0</v>
      </c>
      <c r="AY699">
        <f>MAX(0,($B$13+$C$13*BX699)/(1+$D$13*BX699)*BQ699/(BS699+273)*$E$13)</f>
        <v>0</v>
      </c>
      <c r="AZ699">
        <f>$B$11*BY699+$C$11*BZ699+$F$11*CK699*(1-CN699)</f>
        <v>0</v>
      </c>
      <c r="BA699">
        <f>AZ699*BB699</f>
        <v>0</v>
      </c>
      <c r="BB699">
        <f>($B$11*$D$9+$C$11*$D$9+$F$11*((CX699+CP699)/MAX(CX699+CP699+CY699, 0.1)*$I$9+CY699/MAX(CX699+CP699+CY699, 0.1)*$J$9))/($B$11+$C$11+$F$11)</f>
        <v>0</v>
      </c>
      <c r="BC699">
        <f>($B$11*$K$9+$C$11*$K$9+$F$11*((CX699+CP699)/MAX(CX699+CP699+CY699, 0.1)*$P$9+CY699/MAX(CX699+CP699+CY699, 0.1)*$Q$9))/($B$11+$C$11+$F$11)</f>
        <v>0</v>
      </c>
      <c r="BD699">
        <v>6</v>
      </c>
      <c r="BE699">
        <v>0.5</v>
      </c>
      <c r="BF699" t="s">
        <v>361</v>
      </c>
      <c r="BG699">
        <v>2</v>
      </c>
      <c r="BH699" t="b">
        <v>1</v>
      </c>
      <c r="BI699">
        <v>1728497076.814285</v>
      </c>
      <c r="BJ699">
        <v>1008.431928571429</v>
      </c>
      <c r="BK699">
        <v>1054.483928571429</v>
      </c>
      <c r="BL699">
        <v>16.36653928571429</v>
      </c>
      <c r="BM699">
        <v>10.83923928571429</v>
      </c>
      <c r="BN699">
        <v>1017.931428571428</v>
      </c>
      <c r="BO699">
        <v>16.45690357142857</v>
      </c>
      <c r="BP699">
        <v>600.0244285714286</v>
      </c>
      <c r="BQ699">
        <v>97.54649285714284</v>
      </c>
      <c r="BR699">
        <v>0.09997716071428571</v>
      </c>
      <c r="BS699">
        <v>25.03458214285714</v>
      </c>
      <c r="BT699">
        <v>25.02368928571429</v>
      </c>
      <c r="BU699">
        <v>999.9000000000002</v>
      </c>
      <c r="BV699">
        <v>0</v>
      </c>
      <c r="BW699">
        <v>0</v>
      </c>
      <c r="BX699">
        <v>10002.47142857143</v>
      </c>
      <c r="BY699">
        <v>0</v>
      </c>
      <c r="BZ699">
        <v>1252.6475</v>
      </c>
      <c r="CA699">
        <v>-46.05355357142859</v>
      </c>
      <c r="CB699">
        <v>1025.210714285714</v>
      </c>
      <c r="CC699">
        <v>1066.041428571428</v>
      </c>
      <c r="CD699">
        <v>5.527314285714287</v>
      </c>
      <c r="CE699">
        <v>1054.483928571429</v>
      </c>
      <c r="CF699">
        <v>10.83923928571429</v>
      </c>
      <c r="CG699">
        <v>1.5965</v>
      </c>
      <c r="CH699">
        <v>1.05733</v>
      </c>
      <c r="CI699">
        <v>13.92505</v>
      </c>
      <c r="CJ699">
        <v>7.731257500000001</v>
      </c>
      <c r="CK699">
        <v>1600.008571428572</v>
      </c>
      <c r="CL699">
        <v>0.6919817857142857</v>
      </c>
      <c r="CM699">
        <v>0.3080182142857143</v>
      </c>
      <c r="CN699">
        <v>0</v>
      </c>
      <c r="CO699">
        <v>2.10555</v>
      </c>
      <c r="CP699">
        <v>0</v>
      </c>
      <c r="CQ699">
        <v>15029.11071428572</v>
      </c>
      <c r="CR699">
        <v>13790.16071428571</v>
      </c>
      <c r="CS699">
        <v>38.63164285714286</v>
      </c>
      <c r="CT699">
        <v>40.0755</v>
      </c>
      <c r="CU699">
        <v>39.25</v>
      </c>
      <c r="CV699">
        <v>38.44824999999999</v>
      </c>
      <c r="CW699">
        <v>37.991</v>
      </c>
      <c r="CX699">
        <v>1107.176785714286</v>
      </c>
      <c r="CY699">
        <v>492.8317857142857</v>
      </c>
      <c r="CZ699">
        <v>0</v>
      </c>
      <c r="DA699">
        <v>1728497141.2</v>
      </c>
      <c r="DB699">
        <v>0</v>
      </c>
      <c r="DC699">
        <v>1728490956.5</v>
      </c>
      <c r="DD699" t="s">
        <v>362</v>
      </c>
      <c r="DE699">
        <v>1728490952.5</v>
      </c>
      <c r="DF699">
        <v>1728490956.5</v>
      </c>
      <c r="DG699">
        <v>1</v>
      </c>
      <c r="DH699">
        <v>-0.065</v>
      </c>
      <c r="DI699">
        <v>-0.008</v>
      </c>
      <c r="DJ699">
        <v>-3.246</v>
      </c>
      <c r="DK699">
        <v>-0.091</v>
      </c>
      <c r="DL699">
        <v>52</v>
      </c>
      <c r="DM699">
        <v>15</v>
      </c>
      <c r="DN699">
        <v>0.25</v>
      </c>
      <c r="DO699">
        <v>0.13</v>
      </c>
      <c r="DP699">
        <v>-46.04045121951219</v>
      </c>
      <c r="DQ699">
        <v>-0.2623944250871533</v>
      </c>
      <c r="DR699">
        <v>0.07231834137003387</v>
      </c>
      <c r="DS699">
        <v>0</v>
      </c>
      <c r="DT699">
        <v>5.528580731707318</v>
      </c>
      <c r="DU699">
        <v>-0.09608320557491599</v>
      </c>
      <c r="DV699">
        <v>0.0177755801785516</v>
      </c>
      <c r="DW699">
        <v>1</v>
      </c>
      <c r="DX699">
        <v>1</v>
      </c>
      <c r="DY699">
        <v>2</v>
      </c>
      <c r="DZ699" t="s">
        <v>363</v>
      </c>
      <c r="EA699">
        <v>3.22771</v>
      </c>
      <c r="EB699">
        <v>2.70406</v>
      </c>
      <c r="EC699">
        <v>0.189254</v>
      </c>
      <c r="ED699">
        <v>0.19382</v>
      </c>
      <c r="EE699">
        <v>0.08454929999999999</v>
      </c>
      <c r="EF699">
        <v>0.0624337</v>
      </c>
      <c r="EG699">
        <v>26486.2</v>
      </c>
      <c r="EH699">
        <v>25619.2</v>
      </c>
      <c r="EI699">
        <v>31306.1</v>
      </c>
      <c r="EJ699">
        <v>30148.3</v>
      </c>
      <c r="EK699">
        <v>38388.9</v>
      </c>
      <c r="EL699">
        <v>37386.5</v>
      </c>
      <c r="EM699">
        <v>43872.3</v>
      </c>
      <c r="EN699">
        <v>42101.4</v>
      </c>
      <c r="EO699">
        <v>2.1086</v>
      </c>
      <c r="EP699">
        <v>1.77887</v>
      </c>
      <c r="EQ699">
        <v>-0.0171438</v>
      </c>
      <c r="ER699">
        <v>0</v>
      </c>
      <c r="ES699">
        <v>25.2865</v>
      </c>
      <c r="ET699">
        <v>999.9</v>
      </c>
      <c r="EU699">
        <v>68.59999999999999</v>
      </c>
      <c r="EV699">
        <v>29</v>
      </c>
      <c r="EW699">
        <v>28.2813</v>
      </c>
      <c r="EX699">
        <v>62.03</v>
      </c>
      <c r="EY699">
        <v>24.4992</v>
      </c>
      <c r="EZ699">
        <v>1</v>
      </c>
      <c r="FA699">
        <v>0.219667</v>
      </c>
      <c r="FB699">
        <v>5.35124</v>
      </c>
      <c r="FC699">
        <v>20.1169</v>
      </c>
      <c r="FD699">
        <v>5.21474</v>
      </c>
      <c r="FE699">
        <v>11.9983</v>
      </c>
      <c r="FF699">
        <v>4.9628</v>
      </c>
      <c r="FG699">
        <v>3.29545</v>
      </c>
      <c r="FH699">
        <v>9999</v>
      </c>
      <c r="FI699">
        <v>9999</v>
      </c>
      <c r="FJ699">
        <v>9999</v>
      </c>
      <c r="FK699">
        <v>149.7</v>
      </c>
      <c r="FL699">
        <v>4.9709</v>
      </c>
      <c r="FM699">
        <v>1.86773</v>
      </c>
      <c r="FN699">
        <v>1.85926</v>
      </c>
      <c r="FO699">
        <v>1.86529</v>
      </c>
      <c r="FP699">
        <v>1.8631</v>
      </c>
      <c r="FQ699">
        <v>1.86447</v>
      </c>
      <c r="FR699">
        <v>1.86003</v>
      </c>
      <c r="FS699">
        <v>1.86417</v>
      </c>
      <c r="FT699">
        <v>0</v>
      </c>
      <c r="FU699">
        <v>0</v>
      </c>
      <c r="FV699">
        <v>0</v>
      </c>
      <c r="FW699">
        <v>0</v>
      </c>
      <c r="FX699" t="s">
        <v>364</v>
      </c>
      <c r="FY699" t="s">
        <v>365</v>
      </c>
      <c r="FZ699" t="s">
        <v>366</v>
      </c>
      <c r="GA699" t="s">
        <v>366</v>
      </c>
      <c r="GB699" t="s">
        <v>366</v>
      </c>
      <c r="GC699" t="s">
        <v>366</v>
      </c>
      <c r="GD699">
        <v>0</v>
      </c>
      <c r="GE699">
        <v>100</v>
      </c>
      <c r="GF699">
        <v>100</v>
      </c>
      <c r="GG699">
        <v>-9.619999999999999</v>
      </c>
      <c r="GH699">
        <v>-0.09039999999999999</v>
      </c>
      <c r="GI699">
        <v>-2.868309889394353</v>
      </c>
      <c r="GJ699">
        <v>-0.006773961979547998</v>
      </c>
      <c r="GK699">
        <v>-8.296070481250098E-08</v>
      </c>
      <c r="GL699">
        <v>3.322967193956903E-10</v>
      </c>
      <c r="GM699">
        <v>-0.07871069313407227</v>
      </c>
      <c r="GN699">
        <v>-0.00208336341840114</v>
      </c>
      <c r="GO699">
        <v>8.801746095907445E-05</v>
      </c>
      <c r="GP699">
        <v>-2.677693255255651E-07</v>
      </c>
      <c r="GQ699">
        <v>3</v>
      </c>
      <c r="GR699">
        <v>2052</v>
      </c>
      <c r="GS699">
        <v>2</v>
      </c>
      <c r="GT699">
        <v>18</v>
      </c>
      <c r="GU699">
        <v>102.2</v>
      </c>
      <c r="GV699">
        <v>102.1</v>
      </c>
      <c r="GW699">
        <v>2.40601</v>
      </c>
      <c r="GX699">
        <v>2.38892</v>
      </c>
      <c r="GY699">
        <v>1.44775</v>
      </c>
      <c r="GZ699">
        <v>2.31689</v>
      </c>
      <c r="HA699">
        <v>1.55151</v>
      </c>
      <c r="HB699">
        <v>2.39624</v>
      </c>
      <c r="HC699">
        <v>36.105</v>
      </c>
      <c r="HD699">
        <v>13.9482</v>
      </c>
      <c r="HE699">
        <v>18</v>
      </c>
      <c r="HF699">
        <v>613.9589999999999</v>
      </c>
      <c r="HG699">
        <v>404.087</v>
      </c>
      <c r="HH699">
        <v>18.029</v>
      </c>
      <c r="HI699">
        <v>29.5979</v>
      </c>
      <c r="HJ699">
        <v>30.0011</v>
      </c>
      <c r="HK699">
        <v>29.4912</v>
      </c>
      <c r="HL699">
        <v>29.4326</v>
      </c>
      <c r="HM699">
        <v>48.1925</v>
      </c>
      <c r="HN699">
        <v>64.40389999999999</v>
      </c>
      <c r="HO699">
        <v>0</v>
      </c>
      <c r="HP699">
        <v>18.0205</v>
      </c>
      <c r="HQ699">
        <v>1088.53</v>
      </c>
      <c r="HR699">
        <v>10.7948</v>
      </c>
      <c r="HS699">
        <v>99.34569999999999</v>
      </c>
      <c r="HT699">
        <v>100.599</v>
      </c>
    </row>
    <row r="700" spans="1:228">
      <c r="A700">
        <v>684</v>
      </c>
      <c r="B700">
        <v>1728497089.6</v>
      </c>
      <c r="C700">
        <v>6152.099999904633</v>
      </c>
      <c r="D700" t="s">
        <v>1740</v>
      </c>
      <c r="E700" t="s">
        <v>1741</v>
      </c>
      <c r="F700">
        <v>5</v>
      </c>
      <c r="G700" t="s">
        <v>357</v>
      </c>
      <c r="H700" t="s">
        <v>1090</v>
      </c>
      <c r="I700" t="s">
        <v>359</v>
      </c>
      <c r="J700" t="s">
        <v>1569</v>
      </c>
      <c r="K700">
        <v>1728497082.1</v>
      </c>
      <c r="L700">
        <f>(M700)/1000</f>
        <v>0</v>
      </c>
      <c r="M700">
        <f>IF(BH700, AP700, AJ700)</f>
        <v>0</v>
      </c>
      <c r="N700">
        <f>IF(BH700, AK700, AI700)</f>
        <v>0</v>
      </c>
      <c r="O700">
        <f>BJ700 - IF(AW700&gt;1, N700*BD700*100.0/(AY700), 0)</f>
        <v>0</v>
      </c>
      <c r="P700">
        <f>((V700-L700/2)*O700-N700)/(V700+L700/2)</f>
        <v>0</v>
      </c>
      <c r="Q700">
        <f>P700*(BQ700+BR700)/1000.0</f>
        <v>0</v>
      </c>
      <c r="R700">
        <f>(BJ700 - IF(AW700&gt;1, N700*BD700*100.0/(AY700), 0))*(BQ700+BR700)/1000.0</f>
        <v>0</v>
      </c>
      <c r="S700">
        <f>2.0/((1/U700-1/T700)+SIGN(U700)*SQRT((1/U700-1/T700)*(1/U700-1/T700) + 4*BE700/((BE700+1)*(BE700+1))*(2*1/U700*1/T700-1/T700*1/T700)))</f>
        <v>0</v>
      </c>
      <c r="T700">
        <f>IF(LEFT(BF700,1)&lt;&gt;"0",IF(LEFT(BF700,1)="1",3.0,BG700),$D$5+$E$5*(BX700*BQ700/($K$5*1000))+$F$5*(BX700*BQ700/($K$5*1000))*MAX(MIN(BD700,$J$5),$I$5)*MAX(MIN(BD700,$J$5),$I$5)+$G$5*MAX(MIN(BD700,$J$5),$I$5)*(BX700*BQ700/($K$5*1000))+$H$5*(BX700*BQ700/($K$5*1000))*(BX700*BQ700/($K$5*1000)))</f>
        <v>0</v>
      </c>
      <c r="U700">
        <f>L700*(1000-(1000*0.61365*exp(17.502*Y700/(240.97+Y700))/(BQ700+BR700)+BL700)/2)/(1000*0.61365*exp(17.502*Y700/(240.97+Y700))/(BQ700+BR700)-BL700)</f>
        <v>0</v>
      </c>
      <c r="V700">
        <f>1/((BE700+1)/(S700/1.6)+1/(T700/1.37)) + BE700/((BE700+1)/(S700/1.6) + BE700/(T700/1.37))</f>
        <v>0</v>
      </c>
      <c r="W700">
        <f>(AZ700*BC700)</f>
        <v>0</v>
      </c>
      <c r="X700">
        <f>(BS700+(W700+2*0.95*5.67E-8*(((BS700+$B$7)+273)^4-(BS700+273)^4)-44100*L700)/(1.84*29.3*T700+8*0.95*5.67E-8*(BS700+273)^3))</f>
        <v>0</v>
      </c>
      <c r="Y700">
        <f>($C$7*BT700+$D$7*BU700+$E$7*X700)</f>
        <v>0</v>
      </c>
      <c r="Z700">
        <f>0.61365*exp(17.502*Y700/(240.97+Y700))</f>
        <v>0</v>
      </c>
      <c r="AA700">
        <f>(AB700/AC700*100)</f>
        <v>0</v>
      </c>
      <c r="AB700">
        <f>BL700*(BQ700+BR700)/1000</f>
        <v>0</v>
      </c>
      <c r="AC700">
        <f>0.61365*exp(17.502*BS700/(240.97+BS700))</f>
        <v>0</v>
      </c>
      <c r="AD700">
        <f>(Z700-BL700*(BQ700+BR700)/1000)</f>
        <v>0</v>
      </c>
      <c r="AE700">
        <f>(-L700*44100)</f>
        <v>0</v>
      </c>
      <c r="AF700">
        <f>2*29.3*T700*0.92*(BS700-Y700)</f>
        <v>0</v>
      </c>
      <c r="AG700">
        <f>2*0.95*5.67E-8*(((BS700+$B$7)+273)^4-(Y700+273)^4)</f>
        <v>0</v>
      </c>
      <c r="AH700">
        <f>W700+AG700+AE700+AF700</f>
        <v>0</v>
      </c>
      <c r="AI700">
        <f>BP700*AW700*(BK700-BJ700*(1000-AW700*BM700)/(1000-AW700*BL700))/(100*BD700)</f>
        <v>0</v>
      </c>
      <c r="AJ700">
        <f>1000*BP700*AW700*(BL700-BM700)/(100*BD700*(1000-AW700*BL700))</f>
        <v>0</v>
      </c>
      <c r="AK700">
        <f>(AL700 - AM700 - BQ700*1E3/(8.314*(BS700+273.15)) * AO700/BP700 * AN700) * BP700/(100*BD700) * (1000 - BM700)/1000</f>
        <v>0</v>
      </c>
      <c r="AL700">
        <v>1092.596064975907</v>
      </c>
      <c r="AM700">
        <v>1056.840606060606</v>
      </c>
      <c r="AN700">
        <v>2.570130317699655</v>
      </c>
      <c r="AO700">
        <v>66.77297276244596</v>
      </c>
      <c r="AP700">
        <f>(AR700 - AQ700 + BQ700*1E3/(8.314*(BS700+273.15)) * AT700/BP700 * AS700) * BP700/(100*BD700) * 1000/(1000 - AR700)</f>
        <v>0</v>
      </c>
      <c r="AQ700">
        <v>10.84994524991543</v>
      </c>
      <c r="AR700">
        <v>16.32632727272726</v>
      </c>
      <c r="AS700">
        <v>-0.0001782784385540625</v>
      </c>
      <c r="AT700">
        <v>79.96077634559281</v>
      </c>
      <c r="AU700">
        <v>0</v>
      </c>
      <c r="AV700">
        <v>0</v>
      </c>
      <c r="AW700">
        <f>IF(AU700*$H$13&gt;=AY700,1.0,(AY700/(AY700-AU700*$H$13)))</f>
        <v>0</v>
      </c>
      <c r="AX700">
        <f>(AW700-1)*100</f>
        <v>0</v>
      </c>
      <c r="AY700">
        <f>MAX(0,($B$13+$C$13*BX700)/(1+$D$13*BX700)*BQ700/(BS700+273)*$E$13)</f>
        <v>0</v>
      </c>
      <c r="AZ700">
        <f>$B$11*BY700+$C$11*BZ700+$F$11*CK700*(1-CN700)</f>
        <v>0</v>
      </c>
      <c r="BA700">
        <f>AZ700*BB700</f>
        <v>0</v>
      </c>
      <c r="BB700">
        <f>($B$11*$D$9+$C$11*$D$9+$F$11*((CX700+CP700)/MAX(CX700+CP700+CY700, 0.1)*$I$9+CY700/MAX(CX700+CP700+CY700, 0.1)*$J$9))/($B$11+$C$11+$F$11)</f>
        <v>0</v>
      </c>
      <c r="BC700">
        <f>($B$11*$K$9+$C$11*$K$9+$F$11*((CX700+CP700)/MAX(CX700+CP700+CY700, 0.1)*$P$9+CY700/MAX(CX700+CP700+CY700, 0.1)*$Q$9))/($B$11+$C$11+$F$11)</f>
        <v>0</v>
      </c>
      <c r="BD700">
        <v>6</v>
      </c>
      <c r="BE700">
        <v>0.5</v>
      </c>
      <c r="BF700" t="s">
        <v>361</v>
      </c>
      <c r="BG700">
        <v>2</v>
      </c>
      <c r="BH700" t="b">
        <v>1</v>
      </c>
      <c r="BI700">
        <v>1728497082.1</v>
      </c>
      <c r="BJ700">
        <v>1021.809259259259</v>
      </c>
      <c r="BK700">
        <v>1067.82</v>
      </c>
      <c r="BL700">
        <v>16.34631851851852</v>
      </c>
      <c r="BM700">
        <v>10.8435962962963</v>
      </c>
      <c r="BN700">
        <v>1031.388148148148</v>
      </c>
      <c r="BO700">
        <v>16.43668888888889</v>
      </c>
      <c r="BP700">
        <v>599.9967407407408</v>
      </c>
      <c r="BQ700">
        <v>97.54685185185187</v>
      </c>
      <c r="BR700">
        <v>0.09995172962962962</v>
      </c>
      <c r="BS700">
        <v>25.0196</v>
      </c>
      <c r="BT700">
        <v>25.01251851851852</v>
      </c>
      <c r="BU700">
        <v>999.9000000000001</v>
      </c>
      <c r="BV700">
        <v>0</v>
      </c>
      <c r="BW700">
        <v>0</v>
      </c>
      <c r="BX700">
        <v>10005.15259259259</v>
      </c>
      <c r="BY700">
        <v>0</v>
      </c>
      <c r="BZ700">
        <v>1255.049259259259</v>
      </c>
      <c r="CA700">
        <v>-46.01173333333333</v>
      </c>
      <c r="CB700">
        <v>1038.78962962963</v>
      </c>
      <c r="CC700">
        <v>1079.527777777778</v>
      </c>
      <c r="CD700">
        <v>5.502729259259261</v>
      </c>
      <c r="CE700">
        <v>1067.82</v>
      </c>
      <c r="CF700">
        <v>10.8435962962963</v>
      </c>
      <c r="CG700">
        <v>1.594532222222222</v>
      </c>
      <c r="CH700">
        <v>1.057758888888889</v>
      </c>
      <c r="CI700">
        <v>13.90605555555555</v>
      </c>
      <c r="CJ700">
        <v>7.737201111111112</v>
      </c>
      <c r="CK700">
        <v>1600.006296296296</v>
      </c>
      <c r="CL700">
        <v>0.6919851111111112</v>
      </c>
      <c r="CM700">
        <v>0.3080148888888889</v>
      </c>
      <c r="CN700">
        <v>0</v>
      </c>
      <c r="CO700">
        <v>2.110888888888889</v>
      </c>
      <c r="CP700">
        <v>0</v>
      </c>
      <c r="CQ700">
        <v>15047.58888888889</v>
      </c>
      <c r="CR700">
        <v>13790.15925925926</v>
      </c>
      <c r="CS700">
        <v>38.65255555555555</v>
      </c>
      <c r="CT700">
        <v>40.09699999999999</v>
      </c>
      <c r="CU700">
        <v>39.26148148148148</v>
      </c>
      <c r="CV700">
        <v>38.46966666666667</v>
      </c>
      <c r="CW700">
        <v>38</v>
      </c>
      <c r="CX700">
        <v>1107.18</v>
      </c>
      <c r="CY700">
        <v>492.8262962962963</v>
      </c>
      <c r="CZ700">
        <v>0</v>
      </c>
      <c r="DA700">
        <v>1728497146.6</v>
      </c>
      <c r="DB700">
        <v>0</v>
      </c>
      <c r="DC700">
        <v>1728490956.5</v>
      </c>
      <c r="DD700" t="s">
        <v>362</v>
      </c>
      <c r="DE700">
        <v>1728490952.5</v>
      </c>
      <c r="DF700">
        <v>1728490956.5</v>
      </c>
      <c r="DG700">
        <v>1</v>
      </c>
      <c r="DH700">
        <v>-0.065</v>
      </c>
      <c r="DI700">
        <v>-0.008</v>
      </c>
      <c r="DJ700">
        <v>-3.246</v>
      </c>
      <c r="DK700">
        <v>-0.091</v>
      </c>
      <c r="DL700">
        <v>52</v>
      </c>
      <c r="DM700">
        <v>15</v>
      </c>
      <c r="DN700">
        <v>0.25</v>
      </c>
      <c r="DO700">
        <v>0.13</v>
      </c>
      <c r="DP700">
        <v>-46.0198475</v>
      </c>
      <c r="DQ700">
        <v>0.5394472795497515</v>
      </c>
      <c r="DR700">
        <v>0.08376198417987764</v>
      </c>
      <c r="DS700">
        <v>0</v>
      </c>
      <c r="DT700">
        <v>5.515922000000001</v>
      </c>
      <c r="DU700">
        <v>-0.2806219136960758</v>
      </c>
      <c r="DV700">
        <v>0.02712594249053843</v>
      </c>
      <c r="DW700">
        <v>0</v>
      </c>
      <c r="DX700">
        <v>0</v>
      </c>
      <c r="DY700">
        <v>2</v>
      </c>
      <c r="DZ700" t="s">
        <v>386</v>
      </c>
      <c r="EA700">
        <v>3.2279</v>
      </c>
      <c r="EB700">
        <v>2.7045</v>
      </c>
      <c r="EC700">
        <v>0.19073</v>
      </c>
      <c r="ED700">
        <v>0.195251</v>
      </c>
      <c r="EE700">
        <v>0.0845033</v>
      </c>
      <c r="EF700">
        <v>0.0624575</v>
      </c>
      <c r="EG700">
        <v>26437.3</v>
      </c>
      <c r="EH700">
        <v>25572.9</v>
      </c>
      <c r="EI700">
        <v>31305.4</v>
      </c>
      <c r="EJ700">
        <v>30147.4</v>
      </c>
      <c r="EK700">
        <v>38390.1</v>
      </c>
      <c r="EL700">
        <v>37384.5</v>
      </c>
      <c r="EM700">
        <v>43871.4</v>
      </c>
      <c r="EN700">
        <v>42100.2</v>
      </c>
      <c r="EO700">
        <v>2.10893</v>
      </c>
      <c r="EP700">
        <v>1.77807</v>
      </c>
      <c r="EQ700">
        <v>-0.0175834</v>
      </c>
      <c r="ER700">
        <v>0</v>
      </c>
      <c r="ES700">
        <v>25.2897</v>
      </c>
      <c r="ET700">
        <v>999.9</v>
      </c>
      <c r="EU700">
        <v>68.59999999999999</v>
      </c>
      <c r="EV700">
        <v>29</v>
      </c>
      <c r="EW700">
        <v>28.2822</v>
      </c>
      <c r="EX700">
        <v>61.71</v>
      </c>
      <c r="EY700">
        <v>24.5433</v>
      </c>
      <c r="EZ700">
        <v>1</v>
      </c>
      <c r="FA700">
        <v>0.220727</v>
      </c>
      <c r="FB700">
        <v>5.31443</v>
      </c>
      <c r="FC700">
        <v>20.1183</v>
      </c>
      <c r="FD700">
        <v>5.21624</v>
      </c>
      <c r="FE700">
        <v>11.9981</v>
      </c>
      <c r="FF700">
        <v>4.96335</v>
      </c>
      <c r="FG700">
        <v>3.29568</v>
      </c>
      <c r="FH700">
        <v>9999</v>
      </c>
      <c r="FI700">
        <v>9999</v>
      </c>
      <c r="FJ700">
        <v>9999</v>
      </c>
      <c r="FK700">
        <v>149.7</v>
      </c>
      <c r="FL700">
        <v>4.97091</v>
      </c>
      <c r="FM700">
        <v>1.86775</v>
      </c>
      <c r="FN700">
        <v>1.85925</v>
      </c>
      <c r="FO700">
        <v>1.8653</v>
      </c>
      <c r="FP700">
        <v>1.8631</v>
      </c>
      <c r="FQ700">
        <v>1.86447</v>
      </c>
      <c r="FR700">
        <v>1.86003</v>
      </c>
      <c r="FS700">
        <v>1.86417</v>
      </c>
      <c r="FT700">
        <v>0</v>
      </c>
      <c r="FU700">
        <v>0</v>
      </c>
      <c r="FV700">
        <v>0</v>
      </c>
      <c r="FW700">
        <v>0</v>
      </c>
      <c r="FX700" t="s">
        <v>364</v>
      </c>
      <c r="FY700" t="s">
        <v>365</v>
      </c>
      <c r="FZ700" t="s">
        <v>366</v>
      </c>
      <c r="GA700" t="s">
        <v>366</v>
      </c>
      <c r="GB700" t="s">
        <v>366</v>
      </c>
      <c r="GC700" t="s">
        <v>366</v>
      </c>
      <c r="GD700">
        <v>0</v>
      </c>
      <c r="GE700">
        <v>100</v>
      </c>
      <c r="GF700">
        <v>100</v>
      </c>
      <c r="GG700">
        <v>-9.69</v>
      </c>
      <c r="GH700">
        <v>-0.09030000000000001</v>
      </c>
      <c r="GI700">
        <v>-2.868309889394353</v>
      </c>
      <c r="GJ700">
        <v>-0.006773961979547998</v>
      </c>
      <c r="GK700">
        <v>-8.296070481250098E-08</v>
      </c>
      <c r="GL700">
        <v>3.322967193956903E-10</v>
      </c>
      <c r="GM700">
        <v>-0.07871069313407227</v>
      </c>
      <c r="GN700">
        <v>-0.00208336341840114</v>
      </c>
      <c r="GO700">
        <v>8.801746095907445E-05</v>
      </c>
      <c r="GP700">
        <v>-2.677693255255651E-07</v>
      </c>
      <c r="GQ700">
        <v>3</v>
      </c>
      <c r="GR700">
        <v>2052</v>
      </c>
      <c r="GS700">
        <v>2</v>
      </c>
      <c r="GT700">
        <v>18</v>
      </c>
      <c r="GU700">
        <v>102.3</v>
      </c>
      <c r="GV700">
        <v>102.2</v>
      </c>
      <c r="GW700">
        <v>2.42676</v>
      </c>
      <c r="GX700">
        <v>2.39746</v>
      </c>
      <c r="GY700">
        <v>1.44897</v>
      </c>
      <c r="GZ700">
        <v>2.31689</v>
      </c>
      <c r="HA700">
        <v>1.55151</v>
      </c>
      <c r="HB700">
        <v>2.35474</v>
      </c>
      <c r="HC700">
        <v>36.105</v>
      </c>
      <c r="HD700">
        <v>13.9482</v>
      </c>
      <c r="HE700">
        <v>18</v>
      </c>
      <c r="HF700">
        <v>614.323</v>
      </c>
      <c r="HG700">
        <v>403.716</v>
      </c>
      <c r="HH700">
        <v>18.0119</v>
      </c>
      <c r="HI700">
        <v>29.6135</v>
      </c>
      <c r="HJ700">
        <v>30.0011</v>
      </c>
      <c r="HK700">
        <v>29.5038</v>
      </c>
      <c r="HL700">
        <v>29.4452</v>
      </c>
      <c r="HM700">
        <v>48.591</v>
      </c>
      <c r="HN700">
        <v>64.40389999999999</v>
      </c>
      <c r="HO700">
        <v>0</v>
      </c>
      <c r="HP700">
        <v>18.019</v>
      </c>
      <c r="HQ700">
        <v>1103.57</v>
      </c>
      <c r="HR700">
        <v>10.7977</v>
      </c>
      <c r="HS700">
        <v>99.3436</v>
      </c>
      <c r="HT700">
        <v>100.596</v>
      </c>
    </row>
    <row r="701" spans="1:228">
      <c r="A701">
        <v>685</v>
      </c>
      <c r="B701">
        <v>1728497094.6</v>
      </c>
      <c r="C701">
        <v>6157.099999904633</v>
      </c>
      <c r="D701" t="s">
        <v>1742</v>
      </c>
      <c r="E701" t="s">
        <v>1743</v>
      </c>
      <c r="F701">
        <v>5</v>
      </c>
      <c r="G701" t="s">
        <v>357</v>
      </c>
      <c r="H701" t="s">
        <v>1090</v>
      </c>
      <c r="I701" t="s">
        <v>359</v>
      </c>
      <c r="J701" t="s">
        <v>1569</v>
      </c>
      <c r="K701">
        <v>1728497086.814285</v>
      </c>
      <c r="L701">
        <f>(M701)/1000</f>
        <v>0</v>
      </c>
      <c r="M701">
        <f>IF(BH701, AP701, AJ701)</f>
        <v>0</v>
      </c>
      <c r="N701">
        <f>IF(BH701, AK701, AI701)</f>
        <v>0</v>
      </c>
      <c r="O701">
        <f>BJ701 - IF(AW701&gt;1, N701*BD701*100.0/(AY701), 0)</f>
        <v>0</v>
      </c>
      <c r="P701">
        <f>((V701-L701/2)*O701-N701)/(V701+L701/2)</f>
        <v>0</v>
      </c>
      <c r="Q701">
        <f>P701*(BQ701+BR701)/1000.0</f>
        <v>0</v>
      </c>
      <c r="R701">
        <f>(BJ701 - IF(AW701&gt;1, N701*BD701*100.0/(AY701), 0))*(BQ701+BR701)/1000.0</f>
        <v>0</v>
      </c>
      <c r="S701">
        <f>2.0/((1/U701-1/T701)+SIGN(U701)*SQRT((1/U701-1/T701)*(1/U701-1/T701) + 4*BE701/((BE701+1)*(BE701+1))*(2*1/U701*1/T701-1/T701*1/T701)))</f>
        <v>0</v>
      </c>
      <c r="T701">
        <f>IF(LEFT(BF701,1)&lt;&gt;"0",IF(LEFT(BF701,1)="1",3.0,BG701),$D$5+$E$5*(BX701*BQ701/($K$5*1000))+$F$5*(BX701*BQ701/($K$5*1000))*MAX(MIN(BD701,$J$5),$I$5)*MAX(MIN(BD701,$J$5),$I$5)+$G$5*MAX(MIN(BD701,$J$5),$I$5)*(BX701*BQ701/($K$5*1000))+$H$5*(BX701*BQ701/($K$5*1000))*(BX701*BQ701/($K$5*1000)))</f>
        <v>0</v>
      </c>
      <c r="U701">
        <f>L701*(1000-(1000*0.61365*exp(17.502*Y701/(240.97+Y701))/(BQ701+BR701)+BL701)/2)/(1000*0.61365*exp(17.502*Y701/(240.97+Y701))/(BQ701+BR701)-BL701)</f>
        <v>0</v>
      </c>
      <c r="V701">
        <f>1/((BE701+1)/(S701/1.6)+1/(T701/1.37)) + BE701/((BE701+1)/(S701/1.6) + BE701/(T701/1.37))</f>
        <v>0</v>
      </c>
      <c r="W701">
        <f>(AZ701*BC701)</f>
        <v>0</v>
      </c>
      <c r="X701">
        <f>(BS701+(W701+2*0.95*5.67E-8*(((BS701+$B$7)+273)^4-(BS701+273)^4)-44100*L701)/(1.84*29.3*T701+8*0.95*5.67E-8*(BS701+273)^3))</f>
        <v>0</v>
      </c>
      <c r="Y701">
        <f>($C$7*BT701+$D$7*BU701+$E$7*X701)</f>
        <v>0</v>
      </c>
      <c r="Z701">
        <f>0.61365*exp(17.502*Y701/(240.97+Y701))</f>
        <v>0</v>
      </c>
      <c r="AA701">
        <f>(AB701/AC701*100)</f>
        <v>0</v>
      </c>
      <c r="AB701">
        <f>BL701*(BQ701+BR701)/1000</f>
        <v>0</v>
      </c>
      <c r="AC701">
        <f>0.61365*exp(17.502*BS701/(240.97+BS701))</f>
        <v>0</v>
      </c>
      <c r="AD701">
        <f>(Z701-BL701*(BQ701+BR701)/1000)</f>
        <v>0</v>
      </c>
      <c r="AE701">
        <f>(-L701*44100)</f>
        <v>0</v>
      </c>
      <c r="AF701">
        <f>2*29.3*T701*0.92*(BS701-Y701)</f>
        <v>0</v>
      </c>
      <c r="AG701">
        <f>2*0.95*5.67E-8*(((BS701+$B$7)+273)^4-(Y701+273)^4)</f>
        <v>0</v>
      </c>
      <c r="AH701">
        <f>W701+AG701+AE701+AF701</f>
        <v>0</v>
      </c>
      <c r="AI701">
        <f>BP701*AW701*(BK701-BJ701*(1000-AW701*BM701)/(1000-AW701*BL701))/(100*BD701)</f>
        <v>0</v>
      </c>
      <c r="AJ701">
        <f>1000*BP701*AW701*(BL701-BM701)/(100*BD701*(1000-AW701*BL701))</f>
        <v>0</v>
      </c>
      <c r="AK701">
        <f>(AL701 - AM701 - BQ701*1E3/(8.314*(BS701+273.15)) * AO701/BP701 * AN701) * BP701/(100*BD701) * (1000 - BM701)/1000</f>
        <v>0</v>
      </c>
      <c r="AL701">
        <v>1104.881934696867</v>
      </c>
      <c r="AM701">
        <v>1069.468424242425</v>
      </c>
      <c r="AN701">
        <v>2.516439777364672</v>
      </c>
      <c r="AO701">
        <v>66.77297276244596</v>
      </c>
      <c r="AP701">
        <f>(AR701 - AQ701 + BQ701*1E3/(8.314*(BS701+273.15)) * AT701/BP701 * AS701) * BP701/(100*BD701) * 1000/(1000 - AR701)</f>
        <v>0</v>
      </c>
      <c r="AQ701">
        <v>10.85461802835124</v>
      </c>
      <c r="AR701">
        <v>16.31008303030303</v>
      </c>
      <c r="AS701">
        <v>-0.0002840279005654628</v>
      </c>
      <c r="AT701">
        <v>79.96077634559281</v>
      </c>
      <c r="AU701">
        <v>0</v>
      </c>
      <c r="AV701">
        <v>0</v>
      </c>
      <c r="AW701">
        <f>IF(AU701*$H$13&gt;=AY701,1.0,(AY701/(AY701-AU701*$H$13)))</f>
        <v>0</v>
      </c>
      <c r="AX701">
        <f>(AW701-1)*100</f>
        <v>0</v>
      </c>
      <c r="AY701">
        <f>MAX(0,($B$13+$C$13*BX701)/(1+$D$13*BX701)*BQ701/(BS701+273)*$E$13)</f>
        <v>0</v>
      </c>
      <c r="AZ701">
        <f>$B$11*BY701+$C$11*BZ701+$F$11*CK701*(1-CN701)</f>
        <v>0</v>
      </c>
      <c r="BA701">
        <f>AZ701*BB701</f>
        <v>0</v>
      </c>
      <c r="BB701">
        <f>($B$11*$D$9+$C$11*$D$9+$F$11*((CX701+CP701)/MAX(CX701+CP701+CY701, 0.1)*$I$9+CY701/MAX(CX701+CP701+CY701, 0.1)*$J$9))/($B$11+$C$11+$F$11)</f>
        <v>0</v>
      </c>
      <c r="BC701">
        <f>($B$11*$K$9+$C$11*$K$9+$F$11*((CX701+CP701)/MAX(CX701+CP701+CY701, 0.1)*$P$9+CY701/MAX(CX701+CP701+CY701, 0.1)*$Q$9))/($B$11+$C$11+$F$11)</f>
        <v>0</v>
      </c>
      <c r="BD701">
        <v>6</v>
      </c>
      <c r="BE701">
        <v>0.5</v>
      </c>
      <c r="BF701" t="s">
        <v>361</v>
      </c>
      <c r="BG701">
        <v>2</v>
      </c>
      <c r="BH701" t="b">
        <v>1</v>
      </c>
      <c r="BI701">
        <v>1728497086.814285</v>
      </c>
      <c r="BJ701">
        <v>1033.738928571428</v>
      </c>
      <c r="BK701">
        <v>1079.591428571429</v>
      </c>
      <c r="BL701">
        <v>16.33170357142857</v>
      </c>
      <c r="BM701">
        <v>10.84927142857143</v>
      </c>
      <c r="BN701">
        <v>1043.387142857143</v>
      </c>
      <c r="BO701">
        <v>16.42207857142857</v>
      </c>
      <c r="BP701">
        <v>599.9993571428571</v>
      </c>
      <c r="BQ701">
        <v>97.54697142857142</v>
      </c>
      <c r="BR701">
        <v>0.09993430357142859</v>
      </c>
      <c r="BS701">
        <v>25.00597857142857</v>
      </c>
      <c r="BT701">
        <v>25.007</v>
      </c>
      <c r="BU701">
        <v>999.9000000000002</v>
      </c>
      <c r="BV701">
        <v>0</v>
      </c>
      <c r="BW701">
        <v>0</v>
      </c>
      <c r="BX701">
        <v>10008.09428571428</v>
      </c>
      <c r="BY701">
        <v>0</v>
      </c>
      <c r="BZ701">
        <v>1256.63</v>
      </c>
      <c r="CA701">
        <v>-45.85334642857143</v>
      </c>
      <c r="CB701">
        <v>1050.902142857143</v>
      </c>
      <c r="CC701">
        <v>1091.433928571429</v>
      </c>
      <c r="CD701">
        <v>5.482432857142856</v>
      </c>
      <c r="CE701">
        <v>1079.591428571429</v>
      </c>
      <c r="CF701">
        <v>10.84927142857143</v>
      </c>
      <c r="CG701">
        <v>1.593107857142857</v>
      </c>
      <c r="CH701">
        <v>1.058313571428571</v>
      </c>
      <c r="CI701">
        <v>13.89228928571428</v>
      </c>
      <c r="CJ701">
        <v>7.744898214285714</v>
      </c>
      <c r="CK701">
        <v>1600.007142857143</v>
      </c>
      <c r="CL701">
        <v>0.691986892857143</v>
      </c>
      <c r="CM701">
        <v>0.3080131071428572</v>
      </c>
      <c r="CN701">
        <v>0</v>
      </c>
      <c r="CO701">
        <v>2.069232142857143</v>
      </c>
      <c r="CP701">
        <v>0</v>
      </c>
      <c r="CQ701">
        <v>15062.75</v>
      </c>
      <c r="CR701">
        <v>13790.17142857143</v>
      </c>
      <c r="CS701">
        <v>38.67149999999999</v>
      </c>
      <c r="CT701">
        <v>40.1115</v>
      </c>
      <c r="CU701">
        <v>39.27657142857142</v>
      </c>
      <c r="CV701">
        <v>38.48875</v>
      </c>
      <c r="CW701">
        <v>38.00221428571428</v>
      </c>
      <c r="CX701">
        <v>1107.1825</v>
      </c>
      <c r="CY701">
        <v>492.8246428571428</v>
      </c>
      <c r="CZ701">
        <v>0</v>
      </c>
      <c r="DA701">
        <v>1728497151.4</v>
      </c>
      <c r="DB701">
        <v>0</v>
      </c>
      <c r="DC701">
        <v>1728490956.5</v>
      </c>
      <c r="DD701" t="s">
        <v>362</v>
      </c>
      <c r="DE701">
        <v>1728490952.5</v>
      </c>
      <c r="DF701">
        <v>1728490956.5</v>
      </c>
      <c r="DG701">
        <v>1</v>
      </c>
      <c r="DH701">
        <v>-0.065</v>
      </c>
      <c r="DI701">
        <v>-0.008</v>
      </c>
      <c r="DJ701">
        <v>-3.246</v>
      </c>
      <c r="DK701">
        <v>-0.091</v>
      </c>
      <c r="DL701">
        <v>52</v>
      </c>
      <c r="DM701">
        <v>15</v>
      </c>
      <c r="DN701">
        <v>0.25</v>
      </c>
      <c r="DO701">
        <v>0.13</v>
      </c>
      <c r="DP701">
        <v>-45.9360675</v>
      </c>
      <c r="DQ701">
        <v>1.475033020637915</v>
      </c>
      <c r="DR701">
        <v>0.1724055645672436</v>
      </c>
      <c r="DS701">
        <v>0</v>
      </c>
      <c r="DT701">
        <v>5.497988</v>
      </c>
      <c r="DU701">
        <v>-0.2645572232645372</v>
      </c>
      <c r="DV701">
        <v>0.02552601762907796</v>
      </c>
      <c r="DW701">
        <v>0</v>
      </c>
      <c r="DX701">
        <v>0</v>
      </c>
      <c r="DY701">
        <v>2</v>
      </c>
      <c r="DZ701" t="s">
        <v>386</v>
      </c>
      <c r="EA701">
        <v>3.22783</v>
      </c>
      <c r="EB701">
        <v>2.70448</v>
      </c>
      <c r="EC701">
        <v>0.192173</v>
      </c>
      <c r="ED701">
        <v>0.196606</v>
      </c>
      <c r="EE701">
        <v>0.08444110000000001</v>
      </c>
      <c r="EF701">
        <v>0.0624824</v>
      </c>
      <c r="EG701">
        <v>26389.8</v>
      </c>
      <c r="EH701">
        <v>25529.4</v>
      </c>
      <c r="EI701">
        <v>31305.2</v>
      </c>
      <c r="EJ701">
        <v>30147.1</v>
      </c>
      <c r="EK701">
        <v>38392.2</v>
      </c>
      <c r="EL701">
        <v>37383</v>
      </c>
      <c r="EM701">
        <v>43870.8</v>
      </c>
      <c r="EN701">
        <v>42099.6</v>
      </c>
      <c r="EO701">
        <v>2.10845</v>
      </c>
      <c r="EP701">
        <v>1.778</v>
      </c>
      <c r="EQ701">
        <v>-0.0177547</v>
      </c>
      <c r="ER701">
        <v>0</v>
      </c>
      <c r="ES701">
        <v>25.2923</v>
      </c>
      <c r="ET701">
        <v>999.9</v>
      </c>
      <c r="EU701">
        <v>68.59999999999999</v>
      </c>
      <c r="EV701">
        <v>29</v>
      </c>
      <c r="EW701">
        <v>28.2843</v>
      </c>
      <c r="EX701">
        <v>61.48</v>
      </c>
      <c r="EY701">
        <v>24.2628</v>
      </c>
      <c r="EZ701">
        <v>1</v>
      </c>
      <c r="FA701">
        <v>0.221392</v>
      </c>
      <c r="FB701">
        <v>5.25347</v>
      </c>
      <c r="FC701">
        <v>20.1205</v>
      </c>
      <c r="FD701">
        <v>5.21594</v>
      </c>
      <c r="FE701">
        <v>11.9981</v>
      </c>
      <c r="FF701">
        <v>4.963</v>
      </c>
      <c r="FG701">
        <v>3.29553</v>
      </c>
      <c r="FH701">
        <v>9999</v>
      </c>
      <c r="FI701">
        <v>9999</v>
      </c>
      <c r="FJ701">
        <v>9999</v>
      </c>
      <c r="FK701">
        <v>149.7</v>
      </c>
      <c r="FL701">
        <v>4.97092</v>
      </c>
      <c r="FM701">
        <v>1.86776</v>
      </c>
      <c r="FN701">
        <v>1.85926</v>
      </c>
      <c r="FO701">
        <v>1.86529</v>
      </c>
      <c r="FP701">
        <v>1.8631</v>
      </c>
      <c r="FQ701">
        <v>1.86447</v>
      </c>
      <c r="FR701">
        <v>1.86004</v>
      </c>
      <c r="FS701">
        <v>1.86417</v>
      </c>
      <c r="FT701">
        <v>0</v>
      </c>
      <c r="FU701">
        <v>0</v>
      </c>
      <c r="FV701">
        <v>0</v>
      </c>
      <c r="FW701">
        <v>0</v>
      </c>
      <c r="FX701" t="s">
        <v>364</v>
      </c>
      <c r="FY701" t="s">
        <v>365</v>
      </c>
      <c r="FZ701" t="s">
        <v>366</v>
      </c>
      <c r="GA701" t="s">
        <v>366</v>
      </c>
      <c r="GB701" t="s">
        <v>366</v>
      </c>
      <c r="GC701" t="s">
        <v>366</v>
      </c>
      <c r="GD701">
        <v>0</v>
      </c>
      <c r="GE701">
        <v>100</v>
      </c>
      <c r="GF701">
        <v>100</v>
      </c>
      <c r="GG701">
        <v>-9.76</v>
      </c>
      <c r="GH701">
        <v>-0.09030000000000001</v>
      </c>
      <c r="GI701">
        <v>-2.868309889394353</v>
      </c>
      <c r="GJ701">
        <v>-0.006773961979547998</v>
      </c>
      <c r="GK701">
        <v>-8.296070481250098E-08</v>
      </c>
      <c r="GL701">
        <v>3.322967193956903E-10</v>
      </c>
      <c r="GM701">
        <v>-0.07871069313407227</v>
      </c>
      <c r="GN701">
        <v>-0.00208336341840114</v>
      </c>
      <c r="GO701">
        <v>8.801746095907445E-05</v>
      </c>
      <c r="GP701">
        <v>-2.677693255255651E-07</v>
      </c>
      <c r="GQ701">
        <v>3</v>
      </c>
      <c r="GR701">
        <v>2052</v>
      </c>
      <c r="GS701">
        <v>2</v>
      </c>
      <c r="GT701">
        <v>18</v>
      </c>
      <c r="GU701">
        <v>102.4</v>
      </c>
      <c r="GV701">
        <v>102.3</v>
      </c>
      <c r="GW701">
        <v>2.44873</v>
      </c>
      <c r="GX701">
        <v>2.39502</v>
      </c>
      <c r="GY701">
        <v>1.44897</v>
      </c>
      <c r="GZ701">
        <v>2.31689</v>
      </c>
      <c r="HA701">
        <v>1.55151</v>
      </c>
      <c r="HB701">
        <v>2.26074</v>
      </c>
      <c r="HC701">
        <v>36.1285</v>
      </c>
      <c r="HD701">
        <v>13.9306</v>
      </c>
      <c r="HE701">
        <v>18</v>
      </c>
      <c r="HF701">
        <v>614.127</v>
      </c>
      <c r="HG701">
        <v>403.771</v>
      </c>
      <c r="HH701">
        <v>18.008</v>
      </c>
      <c r="HI701">
        <v>29.6292</v>
      </c>
      <c r="HJ701">
        <v>30.0009</v>
      </c>
      <c r="HK701">
        <v>29.5187</v>
      </c>
      <c r="HL701">
        <v>29.4598</v>
      </c>
      <c r="HM701">
        <v>49.0545</v>
      </c>
      <c r="HN701">
        <v>64.40389999999999</v>
      </c>
      <c r="HO701">
        <v>0</v>
      </c>
      <c r="HP701">
        <v>18.0169</v>
      </c>
      <c r="HQ701">
        <v>1113.61</v>
      </c>
      <c r="HR701">
        <v>10.7977</v>
      </c>
      <c r="HS701">
        <v>99.3424</v>
      </c>
      <c r="HT701">
        <v>100.595</v>
      </c>
    </row>
    <row r="702" spans="1:228">
      <c r="A702">
        <v>686</v>
      </c>
      <c r="B702">
        <v>1728497099.6</v>
      </c>
      <c r="C702">
        <v>6162.099999904633</v>
      </c>
      <c r="D702" t="s">
        <v>1744</v>
      </c>
      <c r="E702" t="s">
        <v>1745</v>
      </c>
      <c r="F702">
        <v>5</v>
      </c>
      <c r="G702" t="s">
        <v>357</v>
      </c>
      <c r="H702" t="s">
        <v>1090</v>
      </c>
      <c r="I702" t="s">
        <v>359</v>
      </c>
      <c r="J702" t="s">
        <v>1569</v>
      </c>
      <c r="K702">
        <v>1728497092.1</v>
      </c>
      <c r="L702">
        <f>(M702)/1000</f>
        <v>0</v>
      </c>
      <c r="M702">
        <f>IF(BH702, AP702, AJ702)</f>
        <v>0</v>
      </c>
      <c r="N702">
        <f>IF(BH702, AK702, AI702)</f>
        <v>0</v>
      </c>
      <c r="O702">
        <f>BJ702 - IF(AW702&gt;1, N702*BD702*100.0/(AY702), 0)</f>
        <v>0</v>
      </c>
      <c r="P702">
        <f>((V702-L702/2)*O702-N702)/(V702+L702/2)</f>
        <v>0</v>
      </c>
      <c r="Q702">
        <f>P702*(BQ702+BR702)/1000.0</f>
        <v>0</v>
      </c>
      <c r="R702">
        <f>(BJ702 - IF(AW702&gt;1, N702*BD702*100.0/(AY702), 0))*(BQ702+BR702)/1000.0</f>
        <v>0</v>
      </c>
      <c r="S702">
        <f>2.0/((1/U702-1/T702)+SIGN(U702)*SQRT((1/U702-1/T702)*(1/U702-1/T702) + 4*BE702/((BE702+1)*(BE702+1))*(2*1/U702*1/T702-1/T702*1/T702)))</f>
        <v>0</v>
      </c>
      <c r="T702">
        <f>IF(LEFT(BF702,1)&lt;&gt;"0",IF(LEFT(BF702,1)="1",3.0,BG702),$D$5+$E$5*(BX702*BQ702/($K$5*1000))+$F$5*(BX702*BQ702/($K$5*1000))*MAX(MIN(BD702,$J$5),$I$5)*MAX(MIN(BD702,$J$5),$I$5)+$G$5*MAX(MIN(BD702,$J$5),$I$5)*(BX702*BQ702/($K$5*1000))+$H$5*(BX702*BQ702/($K$5*1000))*(BX702*BQ702/($K$5*1000)))</f>
        <v>0</v>
      </c>
      <c r="U702">
        <f>L702*(1000-(1000*0.61365*exp(17.502*Y702/(240.97+Y702))/(BQ702+BR702)+BL702)/2)/(1000*0.61365*exp(17.502*Y702/(240.97+Y702))/(BQ702+BR702)-BL702)</f>
        <v>0</v>
      </c>
      <c r="V702">
        <f>1/((BE702+1)/(S702/1.6)+1/(T702/1.37)) + BE702/((BE702+1)/(S702/1.6) + BE702/(T702/1.37))</f>
        <v>0</v>
      </c>
      <c r="W702">
        <f>(AZ702*BC702)</f>
        <v>0</v>
      </c>
      <c r="X702">
        <f>(BS702+(W702+2*0.95*5.67E-8*(((BS702+$B$7)+273)^4-(BS702+273)^4)-44100*L702)/(1.84*29.3*T702+8*0.95*5.67E-8*(BS702+273)^3))</f>
        <v>0</v>
      </c>
      <c r="Y702">
        <f>($C$7*BT702+$D$7*BU702+$E$7*X702)</f>
        <v>0</v>
      </c>
      <c r="Z702">
        <f>0.61365*exp(17.502*Y702/(240.97+Y702))</f>
        <v>0</v>
      </c>
      <c r="AA702">
        <f>(AB702/AC702*100)</f>
        <v>0</v>
      </c>
      <c r="AB702">
        <f>BL702*(BQ702+BR702)/1000</f>
        <v>0</v>
      </c>
      <c r="AC702">
        <f>0.61365*exp(17.502*BS702/(240.97+BS702))</f>
        <v>0</v>
      </c>
      <c r="AD702">
        <f>(Z702-BL702*(BQ702+BR702)/1000)</f>
        <v>0</v>
      </c>
      <c r="AE702">
        <f>(-L702*44100)</f>
        <v>0</v>
      </c>
      <c r="AF702">
        <f>2*29.3*T702*0.92*(BS702-Y702)</f>
        <v>0</v>
      </c>
      <c r="AG702">
        <f>2*0.95*5.67E-8*(((BS702+$B$7)+273)^4-(Y702+273)^4)</f>
        <v>0</v>
      </c>
      <c r="AH702">
        <f>W702+AG702+AE702+AF702</f>
        <v>0</v>
      </c>
      <c r="AI702">
        <f>BP702*AW702*(BK702-BJ702*(1000-AW702*BM702)/(1000-AW702*BL702))/(100*BD702)</f>
        <v>0</v>
      </c>
      <c r="AJ702">
        <f>1000*BP702*AW702*(BL702-BM702)/(100*BD702*(1000-AW702*BL702))</f>
        <v>0</v>
      </c>
      <c r="AK702">
        <f>(AL702 - AM702 - BQ702*1E3/(8.314*(BS702+273.15)) * AO702/BP702 * AN702) * BP702/(100*BD702) * (1000 - BM702)/1000</f>
        <v>0</v>
      </c>
      <c r="AL702">
        <v>1116.837606109741</v>
      </c>
      <c r="AM702">
        <v>1081.724848484849</v>
      </c>
      <c r="AN702">
        <v>2.438975767355344</v>
      </c>
      <c r="AO702">
        <v>66.77297276244596</v>
      </c>
      <c r="AP702">
        <f>(AR702 - AQ702 + BQ702*1E3/(8.314*(BS702+273.15)) * AT702/BP702 * AS702) * BP702/(100*BD702) * 1000/(1000 - AR702)</f>
        <v>0</v>
      </c>
      <c r="AQ702">
        <v>10.86063412586383</v>
      </c>
      <c r="AR702">
        <v>16.30021212121212</v>
      </c>
      <c r="AS702">
        <v>-0.0001548681123664008</v>
      </c>
      <c r="AT702">
        <v>79.96077634559281</v>
      </c>
      <c r="AU702">
        <v>0</v>
      </c>
      <c r="AV702">
        <v>0</v>
      </c>
      <c r="AW702">
        <f>IF(AU702*$H$13&gt;=AY702,1.0,(AY702/(AY702-AU702*$H$13)))</f>
        <v>0</v>
      </c>
      <c r="AX702">
        <f>(AW702-1)*100</f>
        <v>0</v>
      </c>
      <c r="AY702">
        <f>MAX(0,($B$13+$C$13*BX702)/(1+$D$13*BX702)*BQ702/(BS702+273)*$E$13)</f>
        <v>0</v>
      </c>
      <c r="AZ702">
        <f>$B$11*BY702+$C$11*BZ702+$F$11*CK702*(1-CN702)</f>
        <v>0</v>
      </c>
      <c r="BA702">
        <f>AZ702*BB702</f>
        <v>0</v>
      </c>
      <c r="BB702">
        <f>($B$11*$D$9+$C$11*$D$9+$F$11*((CX702+CP702)/MAX(CX702+CP702+CY702, 0.1)*$I$9+CY702/MAX(CX702+CP702+CY702, 0.1)*$J$9))/($B$11+$C$11+$F$11)</f>
        <v>0</v>
      </c>
      <c r="BC702">
        <f>($B$11*$K$9+$C$11*$K$9+$F$11*((CX702+CP702)/MAX(CX702+CP702+CY702, 0.1)*$P$9+CY702/MAX(CX702+CP702+CY702, 0.1)*$Q$9))/($B$11+$C$11+$F$11)</f>
        <v>0</v>
      </c>
      <c r="BD702">
        <v>6</v>
      </c>
      <c r="BE702">
        <v>0.5</v>
      </c>
      <c r="BF702" t="s">
        <v>361</v>
      </c>
      <c r="BG702">
        <v>2</v>
      </c>
      <c r="BH702" t="b">
        <v>1</v>
      </c>
      <c r="BI702">
        <v>1728497092.1</v>
      </c>
      <c r="BJ702">
        <v>1046.960740740741</v>
      </c>
      <c r="BK702">
        <v>1092.538888888889</v>
      </c>
      <c r="BL702">
        <v>16.3169962962963</v>
      </c>
      <c r="BM702">
        <v>10.85566666666667</v>
      </c>
      <c r="BN702">
        <v>1056.685555555556</v>
      </c>
      <c r="BO702">
        <v>16.40737407407407</v>
      </c>
      <c r="BP702">
        <v>600.0062222222222</v>
      </c>
      <c r="BQ702">
        <v>97.54712222222223</v>
      </c>
      <c r="BR702">
        <v>0.1000075592592593</v>
      </c>
      <c r="BS702">
        <v>24.99015555555555</v>
      </c>
      <c r="BT702">
        <v>24.99953333333334</v>
      </c>
      <c r="BU702">
        <v>999.9000000000001</v>
      </c>
      <c r="BV702">
        <v>0</v>
      </c>
      <c r="BW702">
        <v>0</v>
      </c>
      <c r="BX702">
        <v>10009.46037037037</v>
      </c>
      <c r="BY702">
        <v>0</v>
      </c>
      <c r="BZ702">
        <v>1258.059259259259</v>
      </c>
      <c r="CA702">
        <v>-45.57924814814814</v>
      </c>
      <c r="CB702">
        <v>1064.327037037037</v>
      </c>
      <c r="CC702">
        <v>1104.52962962963</v>
      </c>
      <c r="CD702">
        <v>5.46131888888889</v>
      </c>
      <c r="CE702">
        <v>1092.538888888889</v>
      </c>
      <c r="CF702">
        <v>10.85566666666667</v>
      </c>
      <c r="CG702">
        <v>1.591674814814815</v>
      </c>
      <c r="CH702">
        <v>1.05894</v>
      </c>
      <c r="CI702">
        <v>13.87843333333333</v>
      </c>
      <c r="CJ702">
        <v>7.753575555555556</v>
      </c>
      <c r="CK702">
        <v>1600.006296296296</v>
      </c>
      <c r="CL702">
        <v>0.6919896666666667</v>
      </c>
      <c r="CM702">
        <v>0.3080103333333333</v>
      </c>
      <c r="CN702">
        <v>0</v>
      </c>
      <c r="CO702">
        <v>2.11027037037037</v>
      </c>
      <c r="CP702">
        <v>0</v>
      </c>
      <c r="CQ702">
        <v>15078.36666666667</v>
      </c>
      <c r="CR702">
        <v>13790.18148148148</v>
      </c>
      <c r="CS702">
        <v>38.687</v>
      </c>
      <c r="CT702">
        <v>40.125</v>
      </c>
      <c r="CU702">
        <v>39.29362962962963</v>
      </c>
      <c r="CV702">
        <v>38.5</v>
      </c>
      <c r="CW702">
        <v>38.00229629629629</v>
      </c>
      <c r="CX702">
        <v>1107.187407407407</v>
      </c>
      <c r="CY702">
        <v>492.8188888888888</v>
      </c>
      <c r="CZ702">
        <v>0</v>
      </c>
      <c r="DA702">
        <v>1728497156.2</v>
      </c>
      <c r="DB702">
        <v>0</v>
      </c>
      <c r="DC702">
        <v>1728490956.5</v>
      </c>
      <c r="DD702" t="s">
        <v>362</v>
      </c>
      <c r="DE702">
        <v>1728490952.5</v>
      </c>
      <c r="DF702">
        <v>1728490956.5</v>
      </c>
      <c r="DG702">
        <v>1</v>
      </c>
      <c r="DH702">
        <v>-0.065</v>
      </c>
      <c r="DI702">
        <v>-0.008</v>
      </c>
      <c r="DJ702">
        <v>-3.246</v>
      </c>
      <c r="DK702">
        <v>-0.091</v>
      </c>
      <c r="DL702">
        <v>52</v>
      </c>
      <c r="DM702">
        <v>15</v>
      </c>
      <c r="DN702">
        <v>0.25</v>
      </c>
      <c r="DO702">
        <v>0.13</v>
      </c>
      <c r="DP702">
        <v>-45.73052195121951</v>
      </c>
      <c r="DQ702">
        <v>3.151666202090751</v>
      </c>
      <c r="DR702">
        <v>0.3252971276009998</v>
      </c>
      <c r="DS702">
        <v>0</v>
      </c>
      <c r="DT702">
        <v>5.47544756097561</v>
      </c>
      <c r="DU702">
        <v>-0.2423945644599198</v>
      </c>
      <c r="DV702">
        <v>0.02394520979444404</v>
      </c>
      <c r="DW702">
        <v>0</v>
      </c>
      <c r="DX702">
        <v>0</v>
      </c>
      <c r="DY702">
        <v>2</v>
      </c>
      <c r="DZ702" t="s">
        <v>386</v>
      </c>
      <c r="EA702">
        <v>3.22773</v>
      </c>
      <c r="EB702">
        <v>2.70425</v>
      </c>
      <c r="EC702">
        <v>0.193566</v>
      </c>
      <c r="ED702">
        <v>0.197978</v>
      </c>
      <c r="EE702">
        <v>0.08440209999999999</v>
      </c>
      <c r="EF702">
        <v>0.06250500000000001</v>
      </c>
      <c r="EG702">
        <v>26343.2</v>
      </c>
      <c r="EH702">
        <v>25484.8</v>
      </c>
      <c r="EI702">
        <v>31304</v>
      </c>
      <c r="EJ702">
        <v>30146</v>
      </c>
      <c r="EK702">
        <v>38392.3</v>
      </c>
      <c r="EL702">
        <v>37381</v>
      </c>
      <c r="EM702">
        <v>43869</v>
      </c>
      <c r="EN702">
        <v>42098.3</v>
      </c>
      <c r="EO702">
        <v>2.10833</v>
      </c>
      <c r="EP702">
        <v>1.77778</v>
      </c>
      <c r="EQ702">
        <v>-0.0183508</v>
      </c>
      <c r="ER702">
        <v>0</v>
      </c>
      <c r="ES702">
        <v>25.2948</v>
      </c>
      <c r="ET702">
        <v>999.9</v>
      </c>
      <c r="EU702">
        <v>68.59999999999999</v>
      </c>
      <c r="EV702">
        <v>29.1</v>
      </c>
      <c r="EW702">
        <v>28.4474</v>
      </c>
      <c r="EX702">
        <v>61.7</v>
      </c>
      <c r="EY702">
        <v>24.391</v>
      </c>
      <c r="EZ702">
        <v>1</v>
      </c>
      <c r="FA702">
        <v>0.222378</v>
      </c>
      <c r="FB702">
        <v>4.14314</v>
      </c>
      <c r="FC702">
        <v>20.1222</v>
      </c>
      <c r="FD702">
        <v>5.21504</v>
      </c>
      <c r="FE702">
        <v>11.998</v>
      </c>
      <c r="FF702">
        <v>4.9629</v>
      </c>
      <c r="FG702">
        <v>3.2955</v>
      </c>
      <c r="FH702">
        <v>9999</v>
      </c>
      <c r="FI702">
        <v>9999</v>
      </c>
      <c r="FJ702">
        <v>9999</v>
      </c>
      <c r="FK702">
        <v>149.7</v>
      </c>
      <c r="FL702">
        <v>4.97091</v>
      </c>
      <c r="FM702">
        <v>1.86778</v>
      </c>
      <c r="FN702">
        <v>1.85926</v>
      </c>
      <c r="FO702">
        <v>1.86529</v>
      </c>
      <c r="FP702">
        <v>1.8631</v>
      </c>
      <c r="FQ702">
        <v>1.86449</v>
      </c>
      <c r="FR702">
        <v>1.86005</v>
      </c>
      <c r="FS702">
        <v>1.86417</v>
      </c>
      <c r="FT702">
        <v>0</v>
      </c>
      <c r="FU702">
        <v>0</v>
      </c>
      <c r="FV702">
        <v>0</v>
      </c>
      <c r="FW702">
        <v>0</v>
      </c>
      <c r="FX702" t="s">
        <v>364</v>
      </c>
      <c r="FY702" t="s">
        <v>365</v>
      </c>
      <c r="FZ702" t="s">
        <v>366</v>
      </c>
      <c r="GA702" t="s">
        <v>366</v>
      </c>
      <c r="GB702" t="s">
        <v>366</v>
      </c>
      <c r="GC702" t="s">
        <v>366</v>
      </c>
      <c r="GD702">
        <v>0</v>
      </c>
      <c r="GE702">
        <v>100</v>
      </c>
      <c r="GF702">
        <v>100</v>
      </c>
      <c r="GG702">
        <v>-9.84</v>
      </c>
      <c r="GH702">
        <v>-0.09030000000000001</v>
      </c>
      <c r="GI702">
        <v>-2.868309889394353</v>
      </c>
      <c r="GJ702">
        <v>-0.006773961979547998</v>
      </c>
      <c r="GK702">
        <v>-8.296070481250098E-08</v>
      </c>
      <c r="GL702">
        <v>3.322967193956903E-10</v>
      </c>
      <c r="GM702">
        <v>-0.07871069313407227</v>
      </c>
      <c r="GN702">
        <v>-0.00208336341840114</v>
      </c>
      <c r="GO702">
        <v>8.801746095907445E-05</v>
      </c>
      <c r="GP702">
        <v>-2.677693255255651E-07</v>
      </c>
      <c r="GQ702">
        <v>3</v>
      </c>
      <c r="GR702">
        <v>2052</v>
      </c>
      <c r="GS702">
        <v>2</v>
      </c>
      <c r="GT702">
        <v>18</v>
      </c>
      <c r="GU702">
        <v>102.5</v>
      </c>
      <c r="GV702">
        <v>102.4</v>
      </c>
      <c r="GW702">
        <v>2.4707</v>
      </c>
      <c r="GX702">
        <v>2.38525</v>
      </c>
      <c r="GY702">
        <v>1.44775</v>
      </c>
      <c r="GZ702">
        <v>2.31689</v>
      </c>
      <c r="HA702">
        <v>1.55151</v>
      </c>
      <c r="HB702">
        <v>2.40112</v>
      </c>
      <c r="HC702">
        <v>36.1285</v>
      </c>
      <c r="HD702">
        <v>13.9657</v>
      </c>
      <c r="HE702">
        <v>18</v>
      </c>
      <c r="HF702">
        <v>614.1660000000001</v>
      </c>
      <c r="HG702">
        <v>403.731</v>
      </c>
      <c r="HH702">
        <v>18.0096</v>
      </c>
      <c r="HI702">
        <v>29.6445</v>
      </c>
      <c r="HJ702">
        <v>30.001</v>
      </c>
      <c r="HK702">
        <v>29.5316</v>
      </c>
      <c r="HL702">
        <v>29.4727</v>
      </c>
      <c r="HM702">
        <v>49.4723</v>
      </c>
      <c r="HN702">
        <v>64.40389999999999</v>
      </c>
      <c r="HO702">
        <v>0</v>
      </c>
      <c r="HP702">
        <v>19.8027</v>
      </c>
      <c r="HQ702">
        <v>1128.65</v>
      </c>
      <c r="HR702">
        <v>10.7977</v>
      </c>
      <c r="HS702">
        <v>99.33839999999999</v>
      </c>
      <c r="HT702">
        <v>100.592</v>
      </c>
    </row>
    <row r="703" spans="1:228">
      <c r="A703">
        <v>687</v>
      </c>
      <c r="B703">
        <v>1728497104.6</v>
      </c>
      <c r="C703">
        <v>6167.099999904633</v>
      </c>
      <c r="D703" t="s">
        <v>1746</v>
      </c>
      <c r="E703" t="s">
        <v>1747</v>
      </c>
      <c r="F703">
        <v>5</v>
      </c>
      <c r="G703" t="s">
        <v>357</v>
      </c>
      <c r="H703" t="s">
        <v>1090</v>
      </c>
      <c r="I703" t="s">
        <v>359</v>
      </c>
      <c r="J703" t="s">
        <v>1569</v>
      </c>
      <c r="K703">
        <v>1728497096.814285</v>
      </c>
      <c r="L703">
        <f>(M703)/1000</f>
        <v>0</v>
      </c>
      <c r="M703">
        <f>IF(BH703, AP703, AJ703)</f>
        <v>0</v>
      </c>
      <c r="N703">
        <f>IF(BH703, AK703, AI703)</f>
        <v>0</v>
      </c>
      <c r="O703">
        <f>BJ703 - IF(AW703&gt;1, N703*BD703*100.0/(AY703), 0)</f>
        <v>0</v>
      </c>
      <c r="P703">
        <f>((V703-L703/2)*O703-N703)/(V703+L703/2)</f>
        <v>0</v>
      </c>
      <c r="Q703">
        <f>P703*(BQ703+BR703)/1000.0</f>
        <v>0</v>
      </c>
      <c r="R703">
        <f>(BJ703 - IF(AW703&gt;1, N703*BD703*100.0/(AY703), 0))*(BQ703+BR703)/1000.0</f>
        <v>0</v>
      </c>
      <c r="S703">
        <f>2.0/((1/U703-1/T703)+SIGN(U703)*SQRT((1/U703-1/T703)*(1/U703-1/T703) + 4*BE703/((BE703+1)*(BE703+1))*(2*1/U703*1/T703-1/T703*1/T703)))</f>
        <v>0</v>
      </c>
      <c r="T703">
        <f>IF(LEFT(BF703,1)&lt;&gt;"0",IF(LEFT(BF703,1)="1",3.0,BG703),$D$5+$E$5*(BX703*BQ703/($K$5*1000))+$F$5*(BX703*BQ703/($K$5*1000))*MAX(MIN(BD703,$J$5),$I$5)*MAX(MIN(BD703,$J$5),$I$5)+$G$5*MAX(MIN(BD703,$J$5),$I$5)*(BX703*BQ703/($K$5*1000))+$H$5*(BX703*BQ703/($K$5*1000))*(BX703*BQ703/($K$5*1000)))</f>
        <v>0</v>
      </c>
      <c r="U703">
        <f>L703*(1000-(1000*0.61365*exp(17.502*Y703/(240.97+Y703))/(BQ703+BR703)+BL703)/2)/(1000*0.61365*exp(17.502*Y703/(240.97+Y703))/(BQ703+BR703)-BL703)</f>
        <v>0</v>
      </c>
      <c r="V703">
        <f>1/((BE703+1)/(S703/1.6)+1/(T703/1.37)) + BE703/((BE703+1)/(S703/1.6) + BE703/(T703/1.37))</f>
        <v>0</v>
      </c>
      <c r="W703">
        <f>(AZ703*BC703)</f>
        <v>0</v>
      </c>
      <c r="X703">
        <f>(BS703+(W703+2*0.95*5.67E-8*(((BS703+$B$7)+273)^4-(BS703+273)^4)-44100*L703)/(1.84*29.3*T703+8*0.95*5.67E-8*(BS703+273)^3))</f>
        <v>0</v>
      </c>
      <c r="Y703">
        <f>($C$7*BT703+$D$7*BU703+$E$7*X703)</f>
        <v>0</v>
      </c>
      <c r="Z703">
        <f>0.61365*exp(17.502*Y703/(240.97+Y703))</f>
        <v>0</v>
      </c>
      <c r="AA703">
        <f>(AB703/AC703*100)</f>
        <v>0</v>
      </c>
      <c r="AB703">
        <f>BL703*(BQ703+BR703)/1000</f>
        <v>0</v>
      </c>
      <c r="AC703">
        <f>0.61365*exp(17.502*BS703/(240.97+BS703))</f>
        <v>0</v>
      </c>
      <c r="AD703">
        <f>(Z703-BL703*(BQ703+BR703)/1000)</f>
        <v>0</v>
      </c>
      <c r="AE703">
        <f>(-L703*44100)</f>
        <v>0</v>
      </c>
      <c r="AF703">
        <f>2*29.3*T703*0.92*(BS703-Y703)</f>
        <v>0</v>
      </c>
      <c r="AG703">
        <f>2*0.95*5.67E-8*(((BS703+$B$7)+273)^4-(Y703+273)^4)</f>
        <v>0</v>
      </c>
      <c r="AH703">
        <f>W703+AG703+AE703+AF703</f>
        <v>0</v>
      </c>
      <c r="AI703">
        <f>BP703*AW703*(BK703-BJ703*(1000-AW703*BM703)/(1000-AW703*BL703))/(100*BD703)</f>
        <v>0</v>
      </c>
      <c r="AJ703">
        <f>1000*BP703*AW703*(BL703-BM703)/(100*BD703*(1000-AW703*BL703))</f>
        <v>0</v>
      </c>
      <c r="AK703">
        <f>(AL703 - AM703 - BQ703*1E3/(8.314*(BS703+273.15)) * AO703/BP703 * AN703) * BP703/(100*BD703) * (1000 - BM703)/1000</f>
        <v>0</v>
      </c>
      <c r="AL703">
        <v>1129.385398506343</v>
      </c>
      <c r="AM703">
        <v>1094.183272727272</v>
      </c>
      <c r="AN703">
        <v>2.506063543456746</v>
      </c>
      <c r="AO703">
        <v>66.77297276244596</v>
      </c>
      <c r="AP703">
        <f>(AR703 - AQ703 + BQ703*1E3/(8.314*(BS703+273.15)) * AT703/BP703 * AS703) * BP703/(100*BD703) * 1000/(1000 - AR703)</f>
        <v>0</v>
      </c>
      <c r="AQ703">
        <v>10.86742001792688</v>
      </c>
      <c r="AR703">
        <v>16.33976303030303</v>
      </c>
      <c r="AS703">
        <v>9.812690616717517E-05</v>
      </c>
      <c r="AT703">
        <v>79.96077634559281</v>
      </c>
      <c r="AU703">
        <v>0</v>
      </c>
      <c r="AV703">
        <v>0</v>
      </c>
      <c r="AW703">
        <f>IF(AU703*$H$13&gt;=AY703,1.0,(AY703/(AY703-AU703*$H$13)))</f>
        <v>0</v>
      </c>
      <c r="AX703">
        <f>(AW703-1)*100</f>
        <v>0</v>
      </c>
      <c r="AY703">
        <f>MAX(0,($B$13+$C$13*BX703)/(1+$D$13*BX703)*BQ703/(BS703+273)*$E$13)</f>
        <v>0</v>
      </c>
      <c r="AZ703">
        <f>$B$11*BY703+$C$11*BZ703+$F$11*CK703*(1-CN703)</f>
        <v>0</v>
      </c>
      <c r="BA703">
        <f>AZ703*BB703</f>
        <v>0</v>
      </c>
      <c r="BB703">
        <f>($B$11*$D$9+$C$11*$D$9+$F$11*((CX703+CP703)/MAX(CX703+CP703+CY703, 0.1)*$I$9+CY703/MAX(CX703+CP703+CY703, 0.1)*$J$9))/($B$11+$C$11+$F$11)</f>
        <v>0</v>
      </c>
      <c r="BC703">
        <f>($B$11*$K$9+$C$11*$K$9+$F$11*((CX703+CP703)/MAX(CX703+CP703+CY703, 0.1)*$P$9+CY703/MAX(CX703+CP703+CY703, 0.1)*$Q$9))/($B$11+$C$11+$F$11)</f>
        <v>0</v>
      </c>
      <c r="BD703">
        <v>6</v>
      </c>
      <c r="BE703">
        <v>0.5</v>
      </c>
      <c r="BF703" t="s">
        <v>361</v>
      </c>
      <c r="BG703">
        <v>2</v>
      </c>
      <c r="BH703" t="b">
        <v>1</v>
      </c>
      <c r="BI703">
        <v>1728497096.814285</v>
      </c>
      <c r="BJ703">
        <v>1058.552857142857</v>
      </c>
      <c r="BK703">
        <v>1104.002857142857</v>
      </c>
      <c r="BL703">
        <v>16.310525</v>
      </c>
      <c r="BM703">
        <v>10.86139285714286</v>
      </c>
      <c r="BN703">
        <v>1068.345357142857</v>
      </c>
      <c r="BO703">
        <v>16.40091071428572</v>
      </c>
      <c r="BP703">
        <v>600.0079285714285</v>
      </c>
      <c r="BQ703">
        <v>97.54768571428572</v>
      </c>
      <c r="BR703">
        <v>0.09986263571428573</v>
      </c>
      <c r="BS703">
        <v>24.97776785714286</v>
      </c>
      <c r="BT703">
        <v>24.99596785714286</v>
      </c>
      <c r="BU703">
        <v>999.9000000000002</v>
      </c>
      <c r="BV703">
        <v>0</v>
      </c>
      <c r="BW703">
        <v>0</v>
      </c>
      <c r="BX703">
        <v>10019.23392857143</v>
      </c>
      <c r="BY703">
        <v>0</v>
      </c>
      <c r="BZ703">
        <v>1258.488571428572</v>
      </c>
      <c r="CA703">
        <v>-45.45087142857143</v>
      </c>
      <c r="CB703">
        <v>1076.104285714286</v>
      </c>
      <c r="CC703">
        <v>1116.125357142857</v>
      </c>
      <c r="CD703">
        <v>5.449137857142858</v>
      </c>
      <c r="CE703">
        <v>1104.002857142857</v>
      </c>
      <c r="CF703">
        <v>10.86139285714286</v>
      </c>
      <c r="CG703">
        <v>1.591053928571428</v>
      </c>
      <c r="CH703">
        <v>1.059503571428571</v>
      </c>
      <c r="CI703">
        <v>13.87242857142857</v>
      </c>
      <c r="CJ703">
        <v>7.761384642857142</v>
      </c>
      <c r="CK703">
        <v>1600.005357142857</v>
      </c>
      <c r="CL703">
        <v>0.6919925714285716</v>
      </c>
      <c r="CM703">
        <v>0.3080074642857143</v>
      </c>
      <c r="CN703">
        <v>0</v>
      </c>
      <c r="CO703">
        <v>2.095025</v>
      </c>
      <c r="CP703">
        <v>0</v>
      </c>
      <c r="CQ703">
        <v>15090.475</v>
      </c>
      <c r="CR703">
        <v>13790.18214285714</v>
      </c>
      <c r="CS703">
        <v>38.687</v>
      </c>
      <c r="CT703">
        <v>40.125</v>
      </c>
      <c r="CU703">
        <v>39.30314285714285</v>
      </c>
      <c r="CV703">
        <v>38.50442857142857</v>
      </c>
      <c r="CW703">
        <v>38.00885714285714</v>
      </c>
      <c r="CX703">
        <v>1107.1925</v>
      </c>
      <c r="CY703">
        <v>492.8128571428571</v>
      </c>
      <c r="CZ703">
        <v>0</v>
      </c>
      <c r="DA703">
        <v>1728497161.6</v>
      </c>
      <c r="DB703">
        <v>0</v>
      </c>
      <c r="DC703">
        <v>1728490956.5</v>
      </c>
      <c r="DD703" t="s">
        <v>362</v>
      </c>
      <c r="DE703">
        <v>1728490952.5</v>
      </c>
      <c r="DF703">
        <v>1728490956.5</v>
      </c>
      <c r="DG703">
        <v>1</v>
      </c>
      <c r="DH703">
        <v>-0.065</v>
      </c>
      <c r="DI703">
        <v>-0.008</v>
      </c>
      <c r="DJ703">
        <v>-3.246</v>
      </c>
      <c r="DK703">
        <v>-0.091</v>
      </c>
      <c r="DL703">
        <v>52</v>
      </c>
      <c r="DM703">
        <v>15</v>
      </c>
      <c r="DN703">
        <v>0.25</v>
      </c>
      <c r="DO703">
        <v>0.13</v>
      </c>
      <c r="DP703">
        <v>-45.57768292682928</v>
      </c>
      <c r="DQ703">
        <v>2.11008501742153</v>
      </c>
      <c r="DR703">
        <v>0.2657657118797416</v>
      </c>
      <c r="DS703">
        <v>0</v>
      </c>
      <c r="DT703">
        <v>5.458315853658537</v>
      </c>
      <c r="DU703">
        <v>-0.1856755400696858</v>
      </c>
      <c r="DV703">
        <v>0.01948855173329996</v>
      </c>
      <c r="DW703">
        <v>0</v>
      </c>
      <c r="DX703">
        <v>0</v>
      </c>
      <c r="DY703">
        <v>2</v>
      </c>
      <c r="DZ703" t="s">
        <v>386</v>
      </c>
      <c r="EA703">
        <v>3.2277</v>
      </c>
      <c r="EB703">
        <v>2.70438</v>
      </c>
      <c r="EC703">
        <v>0.19497</v>
      </c>
      <c r="ED703">
        <v>0.199383</v>
      </c>
      <c r="EE703">
        <v>0.0846083</v>
      </c>
      <c r="EF703">
        <v>0.0625385</v>
      </c>
      <c r="EG703">
        <v>26297.1</v>
      </c>
      <c r="EH703">
        <v>25439.7</v>
      </c>
      <c r="EI703">
        <v>31303.8</v>
      </c>
      <c r="EJ703">
        <v>30145.6</v>
      </c>
      <c r="EK703">
        <v>38383.4</v>
      </c>
      <c r="EL703">
        <v>37379.3</v>
      </c>
      <c r="EM703">
        <v>43868.8</v>
      </c>
      <c r="EN703">
        <v>42098</v>
      </c>
      <c r="EO703">
        <v>2.10873</v>
      </c>
      <c r="EP703">
        <v>1.77722</v>
      </c>
      <c r="EQ703">
        <v>-0.0188351</v>
      </c>
      <c r="ER703">
        <v>0</v>
      </c>
      <c r="ES703">
        <v>25.2961</v>
      </c>
      <c r="ET703">
        <v>999.9</v>
      </c>
      <c r="EU703">
        <v>68.59999999999999</v>
      </c>
      <c r="EV703">
        <v>29.1</v>
      </c>
      <c r="EW703">
        <v>28.4469</v>
      </c>
      <c r="EX703">
        <v>60.81</v>
      </c>
      <c r="EY703">
        <v>24.5192</v>
      </c>
      <c r="EZ703">
        <v>1</v>
      </c>
      <c r="FA703">
        <v>0.212581</v>
      </c>
      <c r="FB703">
        <v>-0.440866</v>
      </c>
      <c r="FC703">
        <v>20.1875</v>
      </c>
      <c r="FD703">
        <v>5.21474</v>
      </c>
      <c r="FE703">
        <v>11.998</v>
      </c>
      <c r="FF703">
        <v>4.96265</v>
      </c>
      <c r="FG703">
        <v>3.29553</v>
      </c>
      <c r="FH703">
        <v>9999</v>
      </c>
      <c r="FI703">
        <v>9999</v>
      </c>
      <c r="FJ703">
        <v>9999</v>
      </c>
      <c r="FK703">
        <v>149.7</v>
      </c>
      <c r="FL703">
        <v>4.97095</v>
      </c>
      <c r="FM703">
        <v>1.8678</v>
      </c>
      <c r="FN703">
        <v>1.85928</v>
      </c>
      <c r="FO703">
        <v>1.86534</v>
      </c>
      <c r="FP703">
        <v>1.86311</v>
      </c>
      <c r="FQ703">
        <v>1.86454</v>
      </c>
      <c r="FR703">
        <v>1.86005</v>
      </c>
      <c r="FS703">
        <v>1.86417</v>
      </c>
      <c r="FT703">
        <v>0</v>
      </c>
      <c r="FU703">
        <v>0</v>
      </c>
      <c r="FV703">
        <v>0</v>
      </c>
      <c r="FW703">
        <v>0</v>
      </c>
      <c r="FX703" t="s">
        <v>364</v>
      </c>
      <c r="FY703" t="s">
        <v>365</v>
      </c>
      <c r="FZ703" t="s">
        <v>366</v>
      </c>
      <c r="GA703" t="s">
        <v>366</v>
      </c>
      <c r="GB703" t="s">
        <v>366</v>
      </c>
      <c r="GC703" t="s">
        <v>366</v>
      </c>
      <c r="GD703">
        <v>0</v>
      </c>
      <c r="GE703">
        <v>100</v>
      </c>
      <c r="GF703">
        <v>100</v>
      </c>
      <c r="GG703">
        <v>-9.9</v>
      </c>
      <c r="GH703">
        <v>-0.09030000000000001</v>
      </c>
      <c r="GI703">
        <v>-2.868309889394353</v>
      </c>
      <c r="GJ703">
        <v>-0.006773961979547998</v>
      </c>
      <c r="GK703">
        <v>-8.296070481250098E-08</v>
      </c>
      <c r="GL703">
        <v>3.322967193956903E-10</v>
      </c>
      <c r="GM703">
        <v>-0.07871069313407227</v>
      </c>
      <c r="GN703">
        <v>-0.00208336341840114</v>
      </c>
      <c r="GO703">
        <v>8.801746095907445E-05</v>
      </c>
      <c r="GP703">
        <v>-2.677693255255651E-07</v>
      </c>
      <c r="GQ703">
        <v>3</v>
      </c>
      <c r="GR703">
        <v>2052</v>
      </c>
      <c r="GS703">
        <v>2</v>
      </c>
      <c r="GT703">
        <v>18</v>
      </c>
      <c r="GU703">
        <v>102.5</v>
      </c>
      <c r="GV703">
        <v>102.5</v>
      </c>
      <c r="GW703">
        <v>2.4939</v>
      </c>
      <c r="GX703">
        <v>2.3938</v>
      </c>
      <c r="GY703">
        <v>1.44775</v>
      </c>
      <c r="GZ703">
        <v>2.31689</v>
      </c>
      <c r="HA703">
        <v>1.55151</v>
      </c>
      <c r="HB703">
        <v>2.34131</v>
      </c>
      <c r="HC703">
        <v>36.152</v>
      </c>
      <c r="HD703">
        <v>14.0007</v>
      </c>
      <c r="HE703">
        <v>18</v>
      </c>
      <c r="HF703">
        <v>614.586</v>
      </c>
      <c r="HG703">
        <v>403.502</v>
      </c>
      <c r="HH703">
        <v>19.3534</v>
      </c>
      <c r="HI703">
        <v>29.6598</v>
      </c>
      <c r="HJ703">
        <v>29.9935</v>
      </c>
      <c r="HK703">
        <v>29.5446</v>
      </c>
      <c r="HL703">
        <v>29.4853</v>
      </c>
      <c r="HM703">
        <v>49.9501</v>
      </c>
      <c r="HN703">
        <v>64.6872</v>
      </c>
      <c r="HO703">
        <v>0</v>
      </c>
      <c r="HP703">
        <v>19.8096</v>
      </c>
      <c r="HQ703">
        <v>1138.67</v>
      </c>
      <c r="HR703">
        <v>10.739</v>
      </c>
      <c r="HS703">
        <v>99.3379</v>
      </c>
      <c r="HT703">
        <v>100.591</v>
      </c>
    </row>
    <row r="704" spans="1:228">
      <c r="A704">
        <v>688</v>
      </c>
      <c r="B704">
        <v>1728497109.6</v>
      </c>
      <c r="C704">
        <v>6172.099999904633</v>
      </c>
      <c r="D704" t="s">
        <v>1748</v>
      </c>
      <c r="E704" t="s">
        <v>1749</v>
      </c>
      <c r="F704">
        <v>5</v>
      </c>
      <c r="G704" t="s">
        <v>357</v>
      </c>
      <c r="H704" t="s">
        <v>1090</v>
      </c>
      <c r="I704" t="s">
        <v>359</v>
      </c>
      <c r="J704" t="s">
        <v>1569</v>
      </c>
      <c r="K704">
        <v>1728497102.1</v>
      </c>
      <c r="L704">
        <f>(M704)/1000</f>
        <v>0</v>
      </c>
      <c r="M704">
        <f>IF(BH704, AP704, AJ704)</f>
        <v>0</v>
      </c>
      <c r="N704">
        <f>IF(BH704, AK704, AI704)</f>
        <v>0</v>
      </c>
      <c r="O704">
        <f>BJ704 - IF(AW704&gt;1, N704*BD704*100.0/(AY704), 0)</f>
        <v>0</v>
      </c>
      <c r="P704">
        <f>((V704-L704/2)*O704-N704)/(V704+L704/2)</f>
        <v>0</v>
      </c>
      <c r="Q704">
        <f>P704*(BQ704+BR704)/1000.0</f>
        <v>0</v>
      </c>
      <c r="R704">
        <f>(BJ704 - IF(AW704&gt;1, N704*BD704*100.0/(AY704), 0))*(BQ704+BR704)/1000.0</f>
        <v>0</v>
      </c>
      <c r="S704">
        <f>2.0/((1/U704-1/T704)+SIGN(U704)*SQRT((1/U704-1/T704)*(1/U704-1/T704) + 4*BE704/((BE704+1)*(BE704+1))*(2*1/U704*1/T704-1/T704*1/T704)))</f>
        <v>0</v>
      </c>
      <c r="T704">
        <f>IF(LEFT(BF704,1)&lt;&gt;"0",IF(LEFT(BF704,1)="1",3.0,BG704),$D$5+$E$5*(BX704*BQ704/($K$5*1000))+$F$5*(BX704*BQ704/($K$5*1000))*MAX(MIN(BD704,$J$5),$I$5)*MAX(MIN(BD704,$J$5),$I$5)+$G$5*MAX(MIN(BD704,$J$5),$I$5)*(BX704*BQ704/($K$5*1000))+$H$5*(BX704*BQ704/($K$5*1000))*(BX704*BQ704/($K$5*1000)))</f>
        <v>0</v>
      </c>
      <c r="U704">
        <f>L704*(1000-(1000*0.61365*exp(17.502*Y704/(240.97+Y704))/(BQ704+BR704)+BL704)/2)/(1000*0.61365*exp(17.502*Y704/(240.97+Y704))/(BQ704+BR704)-BL704)</f>
        <v>0</v>
      </c>
      <c r="V704">
        <f>1/((BE704+1)/(S704/1.6)+1/(T704/1.37)) + BE704/((BE704+1)/(S704/1.6) + BE704/(T704/1.37))</f>
        <v>0</v>
      </c>
      <c r="W704">
        <f>(AZ704*BC704)</f>
        <v>0</v>
      </c>
      <c r="X704">
        <f>(BS704+(W704+2*0.95*5.67E-8*(((BS704+$B$7)+273)^4-(BS704+273)^4)-44100*L704)/(1.84*29.3*T704+8*0.95*5.67E-8*(BS704+273)^3))</f>
        <v>0</v>
      </c>
      <c r="Y704">
        <f>($C$7*BT704+$D$7*BU704+$E$7*X704)</f>
        <v>0</v>
      </c>
      <c r="Z704">
        <f>0.61365*exp(17.502*Y704/(240.97+Y704))</f>
        <v>0</v>
      </c>
      <c r="AA704">
        <f>(AB704/AC704*100)</f>
        <v>0</v>
      </c>
      <c r="AB704">
        <f>BL704*(BQ704+BR704)/1000</f>
        <v>0</v>
      </c>
      <c r="AC704">
        <f>0.61365*exp(17.502*BS704/(240.97+BS704))</f>
        <v>0</v>
      </c>
      <c r="AD704">
        <f>(Z704-BL704*(BQ704+BR704)/1000)</f>
        <v>0</v>
      </c>
      <c r="AE704">
        <f>(-L704*44100)</f>
        <v>0</v>
      </c>
      <c r="AF704">
        <f>2*29.3*T704*0.92*(BS704-Y704)</f>
        <v>0</v>
      </c>
      <c r="AG704">
        <f>2*0.95*5.67E-8*(((BS704+$B$7)+273)^4-(Y704+273)^4)</f>
        <v>0</v>
      </c>
      <c r="AH704">
        <f>W704+AG704+AE704+AF704</f>
        <v>0</v>
      </c>
      <c r="AI704">
        <f>BP704*AW704*(BK704-BJ704*(1000-AW704*BM704)/(1000-AW704*BL704))/(100*BD704)</f>
        <v>0</v>
      </c>
      <c r="AJ704">
        <f>1000*BP704*AW704*(BL704-BM704)/(100*BD704*(1000-AW704*BL704))</f>
        <v>0</v>
      </c>
      <c r="AK704">
        <f>(AL704 - AM704 - BQ704*1E3/(8.314*(BS704+273.15)) * AO704/BP704 * AN704) * BP704/(100*BD704) * (1000 - BM704)/1000</f>
        <v>0</v>
      </c>
      <c r="AL704">
        <v>1142.277253948109</v>
      </c>
      <c r="AM704">
        <v>1106.793151515152</v>
      </c>
      <c r="AN704">
        <v>2.523139113200281</v>
      </c>
      <c r="AO704">
        <v>66.77297276244596</v>
      </c>
      <c r="AP704">
        <f>(AR704 - AQ704 + BQ704*1E3/(8.314*(BS704+273.15)) * AT704/BP704 * AS704) * BP704/(100*BD704) * 1000/(1000 - AR704)</f>
        <v>0</v>
      </c>
      <c r="AQ704">
        <v>10.84695088212105</v>
      </c>
      <c r="AR704">
        <v>16.43823272727272</v>
      </c>
      <c r="AS704">
        <v>0.02567367658815659</v>
      </c>
      <c r="AT704">
        <v>79.96077634559281</v>
      </c>
      <c r="AU704">
        <v>0</v>
      </c>
      <c r="AV704">
        <v>0</v>
      </c>
      <c r="AW704">
        <f>IF(AU704*$H$13&gt;=AY704,1.0,(AY704/(AY704-AU704*$H$13)))</f>
        <v>0</v>
      </c>
      <c r="AX704">
        <f>(AW704-1)*100</f>
        <v>0</v>
      </c>
      <c r="AY704">
        <f>MAX(0,($B$13+$C$13*BX704)/(1+$D$13*BX704)*BQ704/(BS704+273)*$E$13)</f>
        <v>0</v>
      </c>
      <c r="AZ704">
        <f>$B$11*BY704+$C$11*BZ704+$F$11*CK704*(1-CN704)</f>
        <v>0</v>
      </c>
      <c r="BA704">
        <f>AZ704*BB704</f>
        <v>0</v>
      </c>
      <c r="BB704">
        <f>($B$11*$D$9+$C$11*$D$9+$F$11*((CX704+CP704)/MAX(CX704+CP704+CY704, 0.1)*$I$9+CY704/MAX(CX704+CP704+CY704, 0.1)*$J$9))/($B$11+$C$11+$F$11)</f>
        <v>0</v>
      </c>
      <c r="BC704">
        <f>($B$11*$K$9+$C$11*$K$9+$F$11*((CX704+CP704)/MAX(CX704+CP704+CY704, 0.1)*$P$9+CY704/MAX(CX704+CP704+CY704, 0.1)*$Q$9))/($B$11+$C$11+$F$11)</f>
        <v>0</v>
      </c>
      <c r="BD704">
        <v>6</v>
      </c>
      <c r="BE704">
        <v>0.5</v>
      </c>
      <c r="BF704" t="s">
        <v>361</v>
      </c>
      <c r="BG704">
        <v>2</v>
      </c>
      <c r="BH704" t="b">
        <v>1</v>
      </c>
      <c r="BI704">
        <v>1728497102.1</v>
      </c>
      <c r="BJ704">
        <v>1071.455185185185</v>
      </c>
      <c r="BK704">
        <v>1117.012962962963</v>
      </c>
      <c r="BL704">
        <v>16.34135925925926</v>
      </c>
      <c r="BM704">
        <v>10.85377407407407</v>
      </c>
      <c r="BN704">
        <v>1081.324074074074</v>
      </c>
      <c r="BO704">
        <v>16.43172592592593</v>
      </c>
      <c r="BP704">
        <v>599.9976666666666</v>
      </c>
      <c r="BQ704">
        <v>97.5479888888889</v>
      </c>
      <c r="BR704">
        <v>0.09984622222222223</v>
      </c>
      <c r="BS704">
        <v>24.98143703703704</v>
      </c>
      <c r="BT704">
        <v>24.99785185185186</v>
      </c>
      <c r="BU704">
        <v>999.9000000000001</v>
      </c>
      <c r="BV704">
        <v>0</v>
      </c>
      <c r="BW704">
        <v>0</v>
      </c>
      <c r="BX704">
        <v>10019.62777777778</v>
      </c>
      <c r="BY704">
        <v>0</v>
      </c>
      <c r="BZ704">
        <v>1259.305185185185</v>
      </c>
      <c r="CA704">
        <v>-45.55754444444444</v>
      </c>
      <c r="CB704">
        <v>1089.255185185185</v>
      </c>
      <c r="CC704">
        <v>1129.269259259259</v>
      </c>
      <c r="CD704">
        <v>5.487594444444444</v>
      </c>
      <c r="CE704">
        <v>1117.012962962963</v>
      </c>
      <c r="CF704">
        <v>10.85377407407407</v>
      </c>
      <c r="CG704">
        <v>1.594066296296296</v>
      </c>
      <c r="CH704">
        <v>1.058762962962963</v>
      </c>
      <c r="CI704">
        <v>13.9015037037037</v>
      </c>
      <c r="CJ704">
        <v>7.751106296296296</v>
      </c>
      <c r="CK704">
        <v>1600.004444444445</v>
      </c>
      <c r="CL704">
        <v>0.6919958888888891</v>
      </c>
      <c r="CM704">
        <v>0.3080041481481481</v>
      </c>
      <c r="CN704">
        <v>0</v>
      </c>
      <c r="CO704">
        <v>2.162040740740741</v>
      </c>
      <c r="CP704">
        <v>0</v>
      </c>
      <c r="CQ704">
        <v>15100.48888888889</v>
      </c>
      <c r="CR704">
        <v>13790.18518518518</v>
      </c>
      <c r="CS704">
        <v>38.687</v>
      </c>
      <c r="CT704">
        <v>40.14566666666666</v>
      </c>
      <c r="CU704">
        <v>39.3074074074074</v>
      </c>
      <c r="CV704">
        <v>38.52296296296296</v>
      </c>
      <c r="CW704">
        <v>38.02755555555555</v>
      </c>
      <c r="CX704">
        <v>1107.197777777778</v>
      </c>
      <c r="CY704">
        <v>492.8066666666666</v>
      </c>
      <c r="CZ704">
        <v>0</v>
      </c>
      <c r="DA704">
        <v>1728497166.4</v>
      </c>
      <c r="DB704">
        <v>0</v>
      </c>
      <c r="DC704">
        <v>1728490956.5</v>
      </c>
      <c r="DD704" t="s">
        <v>362</v>
      </c>
      <c r="DE704">
        <v>1728490952.5</v>
      </c>
      <c r="DF704">
        <v>1728490956.5</v>
      </c>
      <c r="DG704">
        <v>1</v>
      </c>
      <c r="DH704">
        <v>-0.065</v>
      </c>
      <c r="DI704">
        <v>-0.008</v>
      </c>
      <c r="DJ704">
        <v>-3.246</v>
      </c>
      <c r="DK704">
        <v>-0.091</v>
      </c>
      <c r="DL704">
        <v>52</v>
      </c>
      <c r="DM704">
        <v>15</v>
      </c>
      <c r="DN704">
        <v>0.25</v>
      </c>
      <c r="DO704">
        <v>0.13</v>
      </c>
      <c r="DP704">
        <v>-45.5600325</v>
      </c>
      <c r="DQ704">
        <v>-1.352072420262577</v>
      </c>
      <c r="DR704">
        <v>0.2580581401423913</v>
      </c>
      <c r="DS704">
        <v>0</v>
      </c>
      <c r="DT704">
        <v>5.47885475</v>
      </c>
      <c r="DU704">
        <v>0.3984228517823597</v>
      </c>
      <c r="DV704">
        <v>0.06125135304576951</v>
      </c>
      <c r="DW704">
        <v>0</v>
      </c>
      <c r="DX704">
        <v>0</v>
      </c>
      <c r="DY704">
        <v>2</v>
      </c>
      <c r="DZ704" t="s">
        <v>386</v>
      </c>
      <c r="EA704">
        <v>3.22773</v>
      </c>
      <c r="EB704">
        <v>2.70447</v>
      </c>
      <c r="EC704">
        <v>0.196376</v>
      </c>
      <c r="ED704">
        <v>0.200776</v>
      </c>
      <c r="EE704">
        <v>0.0849203</v>
      </c>
      <c r="EF704">
        <v>0.0620755</v>
      </c>
      <c r="EG704">
        <v>26251.1</v>
      </c>
      <c r="EH704">
        <v>25395.2</v>
      </c>
      <c r="EI704">
        <v>31303.9</v>
      </c>
      <c r="EJ704">
        <v>30145.4</v>
      </c>
      <c r="EK704">
        <v>38370.2</v>
      </c>
      <c r="EL704">
        <v>37397.8</v>
      </c>
      <c r="EM704">
        <v>43868.7</v>
      </c>
      <c r="EN704">
        <v>42097.8</v>
      </c>
      <c r="EO704">
        <v>2.10858</v>
      </c>
      <c r="EP704">
        <v>1.7768</v>
      </c>
      <c r="EQ704">
        <v>-0.016205</v>
      </c>
      <c r="ER704">
        <v>0</v>
      </c>
      <c r="ES704">
        <v>25.2969</v>
      </c>
      <c r="ET704">
        <v>999.9</v>
      </c>
      <c r="EU704">
        <v>68.59999999999999</v>
      </c>
      <c r="EV704">
        <v>29.1</v>
      </c>
      <c r="EW704">
        <v>28.4496</v>
      </c>
      <c r="EX704">
        <v>61.12</v>
      </c>
      <c r="EY704">
        <v>24.3029</v>
      </c>
      <c r="EZ704">
        <v>1</v>
      </c>
      <c r="FA704">
        <v>0.207149</v>
      </c>
      <c r="FB704">
        <v>1.76892</v>
      </c>
      <c r="FC704">
        <v>20.1905</v>
      </c>
      <c r="FD704">
        <v>5.21385</v>
      </c>
      <c r="FE704">
        <v>11.998</v>
      </c>
      <c r="FF704">
        <v>4.96245</v>
      </c>
      <c r="FG704">
        <v>3.29553</v>
      </c>
      <c r="FH704">
        <v>9999</v>
      </c>
      <c r="FI704">
        <v>9999</v>
      </c>
      <c r="FJ704">
        <v>9999</v>
      </c>
      <c r="FK704">
        <v>149.7</v>
      </c>
      <c r="FL704">
        <v>4.97097</v>
      </c>
      <c r="FM704">
        <v>1.86781</v>
      </c>
      <c r="FN704">
        <v>1.85928</v>
      </c>
      <c r="FO704">
        <v>1.86535</v>
      </c>
      <c r="FP704">
        <v>1.86312</v>
      </c>
      <c r="FQ704">
        <v>1.86458</v>
      </c>
      <c r="FR704">
        <v>1.86005</v>
      </c>
      <c r="FS704">
        <v>1.86417</v>
      </c>
      <c r="FT704">
        <v>0</v>
      </c>
      <c r="FU704">
        <v>0</v>
      </c>
      <c r="FV704">
        <v>0</v>
      </c>
      <c r="FW704">
        <v>0</v>
      </c>
      <c r="FX704" t="s">
        <v>364</v>
      </c>
      <c r="FY704" t="s">
        <v>365</v>
      </c>
      <c r="FZ704" t="s">
        <v>366</v>
      </c>
      <c r="GA704" t="s">
        <v>366</v>
      </c>
      <c r="GB704" t="s">
        <v>366</v>
      </c>
      <c r="GC704" t="s">
        <v>366</v>
      </c>
      <c r="GD704">
        <v>0</v>
      </c>
      <c r="GE704">
        <v>100</v>
      </c>
      <c r="GF704">
        <v>100</v>
      </c>
      <c r="GG704">
        <v>-9.970000000000001</v>
      </c>
      <c r="GH704">
        <v>-0.09039999999999999</v>
      </c>
      <c r="GI704">
        <v>-2.868309889394353</v>
      </c>
      <c r="GJ704">
        <v>-0.006773961979547998</v>
      </c>
      <c r="GK704">
        <v>-8.296070481250098E-08</v>
      </c>
      <c r="GL704">
        <v>3.322967193956903E-10</v>
      </c>
      <c r="GM704">
        <v>-0.07871069313407227</v>
      </c>
      <c r="GN704">
        <v>-0.00208336341840114</v>
      </c>
      <c r="GO704">
        <v>8.801746095907445E-05</v>
      </c>
      <c r="GP704">
        <v>-2.677693255255651E-07</v>
      </c>
      <c r="GQ704">
        <v>3</v>
      </c>
      <c r="GR704">
        <v>2052</v>
      </c>
      <c r="GS704">
        <v>2</v>
      </c>
      <c r="GT704">
        <v>18</v>
      </c>
      <c r="GU704">
        <v>102.6</v>
      </c>
      <c r="GV704">
        <v>102.6</v>
      </c>
      <c r="GW704">
        <v>2.51465</v>
      </c>
      <c r="GX704">
        <v>2.39258</v>
      </c>
      <c r="GY704">
        <v>1.44897</v>
      </c>
      <c r="GZ704">
        <v>2.31689</v>
      </c>
      <c r="HA704">
        <v>1.55151</v>
      </c>
      <c r="HB704">
        <v>2.27539</v>
      </c>
      <c r="HC704">
        <v>36.152</v>
      </c>
      <c r="HD704">
        <v>13.9919</v>
      </c>
      <c r="HE704">
        <v>18</v>
      </c>
      <c r="HF704">
        <v>614.621</v>
      </c>
      <c r="HG704">
        <v>403.341</v>
      </c>
      <c r="HH704">
        <v>19.9079</v>
      </c>
      <c r="HI704">
        <v>29.6745</v>
      </c>
      <c r="HJ704">
        <v>29.9951</v>
      </c>
      <c r="HK704">
        <v>29.5589</v>
      </c>
      <c r="HL704">
        <v>29.4973</v>
      </c>
      <c r="HM704">
        <v>50.3692</v>
      </c>
      <c r="HN704">
        <v>64.6872</v>
      </c>
      <c r="HO704">
        <v>0</v>
      </c>
      <c r="HP704">
        <v>19.8489</v>
      </c>
      <c r="HQ704">
        <v>1153.71</v>
      </c>
      <c r="HR704">
        <v>10.6704</v>
      </c>
      <c r="HS704">
        <v>99.3379</v>
      </c>
      <c r="HT704">
        <v>100.59</v>
      </c>
    </row>
    <row r="705" spans="1:228">
      <c r="A705">
        <v>689</v>
      </c>
      <c r="B705">
        <v>1728497114.6</v>
      </c>
      <c r="C705">
        <v>6177.099999904633</v>
      </c>
      <c r="D705" t="s">
        <v>1750</v>
      </c>
      <c r="E705" t="s">
        <v>1751</v>
      </c>
      <c r="F705">
        <v>5</v>
      </c>
      <c r="G705" t="s">
        <v>357</v>
      </c>
      <c r="H705" t="s">
        <v>1090</v>
      </c>
      <c r="I705" t="s">
        <v>359</v>
      </c>
      <c r="J705" t="s">
        <v>1569</v>
      </c>
      <c r="K705">
        <v>1728497106.814285</v>
      </c>
      <c r="L705">
        <f>(M705)/1000</f>
        <v>0</v>
      </c>
      <c r="M705">
        <f>IF(BH705, AP705, AJ705)</f>
        <v>0</v>
      </c>
      <c r="N705">
        <f>IF(BH705, AK705, AI705)</f>
        <v>0</v>
      </c>
      <c r="O705">
        <f>BJ705 - IF(AW705&gt;1, N705*BD705*100.0/(AY705), 0)</f>
        <v>0</v>
      </c>
      <c r="P705">
        <f>((V705-L705/2)*O705-N705)/(V705+L705/2)</f>
        <v>0</v>
      </c>
      <c r="Q705">
        <f>P705*(BQ705+BR705)/1000.0</f>
        <v>0</v>
      </c>
      <c r="R705">
        <f>(BJ705 - IF(AW705&gt;1, N705*BD705*100.0/(AY705), 0))*(BQ705+BR705)/1000.0</f>
        <v>0</v>
      </c>
      <c r="S705">
        <f>2.0/((1/U705-1/T705)+SIGN(U705)*SQRT((1/U705-1/T705)*(1/U705-1/T705) + 4*BE705/((BE705+1)*(BE705+1))*(2*1/U705*1/T705-1/T705*1/T705)))</f>
        <v>0</v>
      </c>
      <c r="T705">
        <f>IF(LEFT(BF705,1)&lt;&gt;"0",IF(LEFT(BF705,1)="1",3.0,BG705),$D$5+$E$5*(BX705*BQ705/($K$5*1000))+$F$5*(BX705*BQ705/($K$5*1000))*MAX(MIN(BD705,$J$5),$I$5)*MAX(MIN(BD705,$J$5),$I$5)+$G$5*MAX(MIN(BD705,$J$5),$I$5)*(BX705*BQ705/($K$5*1000))+$H$5*(BX705*BQ705/($K$5*1000))*(BX705*BQ705/($K$5*1000)))</f>
        <v>0</v>
      </c>
      <c r="U705">
        <f>L705*(1000-(1000*0.61365*exp(17.502*Y705/(240.97+Y705))/(BQ705+BR705)+BL705)/2)/(1000*0.61365*exp(17.502*Y705/(240.97+Y705))/(BQ705+BR705)-BL705)</f>
        <v>0</v>
      </c>
      <c r="V705">
        <f>1/((BE705+1)/(S705/1.6)+1/(T705/1.37)) + BE705/((BE705+1)/(S705/1.6) + BE705/(T705/1.37))</f>
        <v>0</v>
      </c>
      <c r="W705">
        <f>(AZ705*BC705)</f>
        <v>0</v>
      </c>
      <c r="X705">
        <f>(BS705+(W705+2*0.95*5.67E-8*(((BS705+$B$7)+273)^4-(BS705+273)^4)-44100*L705)/(1.84*29.3*T705+8*0.95*5.67E-8*(BS705+273)^3))</f>
        <v>0</v>
      </c>
      <c r="Y705">
        <f>($C$7*BT705+$D$7*BU705+$E$7*X705)</f>
        <v>0</v>
      </c>
      <c r="Z705">
        <f>0.61365*exp(17.502*Y705/(240.97+Y705))</f>
        <v>0</v>
      </c>
      <c r="AA705">
        <f>(AB705/AC705*100)</f>
        <v>0</v>
      </c>
      <c r="AB705">
        <f>BL705*(BQ705+BR705)/1000</f>
        <v>0</v>
      </c>
      <c r="AC705">
        <f>0.61365*exp(17.502*BS705/(240.97+BS705))</f>
        <v>0</v>
      </c>
      <c r="AD705">
        <f>(Z705-BL705*(BQ705+BR705)/1000)</f>
        <v>0</v>
      </c>
      <c r="AE705">
        <f>(-L705*44100)</f>
        <v>0</v>
      </c>
      <c r="AF705">
        <f>2*29.3*T705*0.92*(BS705-Y705)</f>
        <v>0</v>
      </c>
      <c r="AG705">
        <f>2*0.95*5.67E-8*(((BS705+$B$7)+273)^4-(Y705+273)^4)</f>
        <v>0</v>
      </c>
      <c r="AH705">
        <f>W705+AG705+AE705+AF705</f>
        <v>0</v>
      </c>
      <c r="AI705">
        <f>BP705*AW705*(BK705-BJ705*(1000-AW705*BM705)/(1000-AW705*BL705))/(100*BD705)</f>
        <v>0</v>
      </c>
      <c r="AJ705">
        <f>1000*BP705*AW705*(BL705-BM705)/(100*BD705*(1000-AW705*BL705))</f>
        <v>0</v>
      </c>
      <c r="AK705">
        <f>(AL705 - AM705 - BQ705*1E3/(8.314*(BS705+273.15)) * AO705/BP705 * AN705) * BP705/(100*BD705) * (1000 - BM705)/1000</f>
        <v>0</v>
      </c>
      <c r="AL705">
        <v>1154.495265668666</v>
      </c>
      <c r="AM705">
        <v>1119.358969696969</v>
      </c>
      <c r="AN705">
        <v>2.509089212006232</v>
      </c>
      <c r="AO705">
        <v>66.77297276244596</v>
      </c>
      <c r="AP705">
        <f>(AR705 - AQ705 + BQ705*1E3/(8.314*(BS705+273.15)) * AT705/BP705 * AS705) * BP705/(100*BD705) * 1000/(1000 - AR705)</f>
        <v>0</v>
      </c>
      <c r="AQ705">
        <v>10.75379744672789</v>
      </c>
      <c r="AR705">
        <v>16.41216787878787</v>
      </c>
      <c r="AS705">
        <v>-0.001730898690794393</v>
      </c>
      <c r="AT705">
        <v>79.96077634559281</v>
      </c>
      <c r="AU705">
        <v>0</v>
      </c>
      <c r="AV705">
        <v>0</v>
      </c>
      <c r="AW705">
        <f>IF(AU705*$H$13&gt;=AY705,1.0,(AY705/(AY705-AU705*$H$13)))</f>
        <v>0</v>
      </c>
      <c r="AX705">
        <f>(AW705-1)*100</f>
        <v>0</v>
      </c>
      <c r="AY705">
        <f>MAX(0,($B$13+$C$13*BX705)/(1+$D$13*BX705)*BQ705/(BS705+273)*$E$13)</f>
        <v>0</v>
      </c>
      <c r="AZ705">
        <f>$B$11*BY705+$C$11*BZ705+$F$11*CK705*(1-CN705)</f>
        <v>0</v>
      </c>
      <c r="BA705">
        <f>AZ705*BB705</f>
        <v>0</v>
      </c>
      <c r="BB705">
        <f>($B$11*$D$9+$C$11*$D$9+$F$11*((CX705+CP705)/MAX(CX705+CP705+CY705, 0.1)*$I$9+CY705/MAX(CX705+CP705+CY705, 0.1)*$J$9))/($B$11+$C$11+$F$11)</f>
        <v>0</v>
      </c>
      <c r="BC705">
        <f>($B$11*$K$9+$C$11*$K$9+$F$11*((CX705+CP705)/MAX(CX705+CP705+CY705, 0.1)*$P$9+CY705/MAX(CX705+CP705+CY705, 0.1)*$Q$9))/($B$11+$C$11+$F$11)</f>
        <v>0</v>
      </c>
      <c r="BD705">
        <v>6</v>
      </c>
      <c r="BE705">
        <v>0.5</v>
      </c>
      <c r="BF705" t="s">
        <v>361</v>
      </c>
      <c r="BG705">
        <v>2</v>
      </c>
      <c r="BH705" t="b">
        <v>1</v>
      </c>
      <c r="BI705">
        <v>1728497106.814285</v>
      </c>
      <c r="BJ705">
        <v>1083.002857142857</v>
      </c>
      <c r="BK705">
        <v>1128.746785714286</v>
      </c>
      <c r="BL705">
        <v>16.37990714285714</v>
      </c>
      <c r="BM705">
        <v>10.81935357142857</v>
      </c>
      <c r="BN705">
        <v>1092.939642857143</v>
      </c>
      <c r="BO705">
        <v>16.47025357142857</v>
      </c>
      <c r="BP705">
        <v>599.9857142857143</v>
      </c>
      <c r="BQ705">
        <v>97.54782500000002</v>
      </c>
      <c r="BR705">
        <v>0.09980759642857143</v>
      </c>
      <c r="BS705">
        <v>25.01151071428572</v>
      </c>
      <c r="BT705">
        <v>25.01905</v>
      </c>
      <c r="BU705">
        <v>999.9000000000002</v>
      </c>
      <c r="BV705">
        <v>0</v>
      </c>
      <c r="BW705">
        <v>0</v>
      </c>
      <c r="BX705">
        <v>10022.65</v>
      </c>
      <c r="BY705">
        <v>0</v>
      </c>
      <c r="BZ705">
        <v>1259.782857142857</v>
      </c>
      <c r="CA705">
        <v>-45.74333214285715</v>
      </c>
      <c r="CB705">
        <v>1101.038214285714</v>
      </c>
      <c r="CC705">
        <v>1141.091785714286</v>
      </c>
      <c r="CD705">
        <v>5.560571071428571</v>
      </c>
      <c r="CE705">
        <v>1128.746785714286</v>
      </c>
      <c r="CF705">
        <v>10.81935357142857</v>
      </c>
      <c r="CG705">
        <v>1.597825</v>
      </c>
      <c r="CH705">
        <v>1.055402142857143</v>
      </c>
      <c r="CI705">
        <v>13.93776785714286</v>
      </c>
      <c r="CJ705">
        <v>7.704381785714284</v>
      </c>
      <c r="CK705">
        <v>1600.008214285714</v>
      </c>
      <c r="CL705">
        <v>0.6919971785714288</v>
      </c>
      <c r="CM705">
        <v>0.3080028571428572</v>
      </c>
      <c r="CN705">
        <v>0</v>
      </c>
      <c r="CO705">
        <v>2.230114285714285</v>
      </c>
      <c r="CP705">
        <v>0</v>
      </c>
      <c r="CQ705">
        <v>15106.05</v>
      </c>
      <c r="CR705">
        <v>13790.22857142857</v>
      </c>
      <c r="CS705">
        <v>38.687</v>
      </c>
      <c r="CT705">
        <v>40.16485714285714</v>
      </c>
      <c r="CU705">
        <v>39.312</v>
      </c>
      <c r="CV705">
        <v>38.54207142857143</v>
      </c>
      <c r="CW705">
        <v>38.03764285714285</v>
      </c>
      <c r="CX705">
        <v>1107.201071428572</v>
      </c>
      <c r="CY705">
        <v>492.8071428571428</v>
      </c>
      <c r="CZ705">
        <v>0</v>
      </c>
      <c r="DA705">
        <v>1728497171.2</v>
      </c>
      <c r="DB705">
        <v>0</v>
      </c>
      <c r="DC705">
        <v>1728490956.5</v>
      </c>
      <c r="DD705" t="s">
        <v>362</v>
      </c>
      <c r="DE705">
        <v>1728490952.5</v>
      </c>
      <c r="DF705">
        <v>1728490956.5</v>
      </c>
      <c r="DG705">
        <v>1</v>
      </c>
      <c r="DH705">
        <v>-0.065</v>
      </c>
      <c r="DI705">
        <v>-0.008</v>
      </c>
      <c r="DJ705">
        <v>-3.246</v>
      </c>
      <c r="DK705">
        <v>-0.091</v>
      </c>
      <c r="DL705">
        <v>52</v>
      </c>
      <c r="DM705">
        <v>15</v>
      </c>
      <c r="DN705">
        <v>0.25</v>
      </c>
      <c r="DO705">
        <v>0.13</v>
      </c>
      <c r="DP705">
        <v>-45.5979175</v>
      </c>
      <c r="DQ705">
        <v>-2.508442401500887</v>
      </c>
      <c r="DR705">
        <v>0.277265791153092</v>
      </c>
      <c r="DS705">
        <v>0</v>
      </c>
      <c r="DT705">
        <v>5.521239250000001</v>
      </c>
      <c r="DU705">
        <v>0.9077521575984985</v>
      </c>
      <c r="DV705">
        <v>0.09859897814854621</v>
      </c>
      <c r="DW705">
        <v>0</v>
      </c>
      <c r="DX705">
        <v>0</v>
      </c>
      <c r="DY705">
        <v>2</v>
      </c>
      <c r="DZ705" t="s">
        <v>386</v>
      </c>
      <c r="EA705">
        <v>3.22783</v>
      </c>
      <c r="EB705">
        <v>2.70465</v>
      </c>
      <c r="EC705">
        <v>0.197774</v>
      </c>
      <c r="ED705">
        <v>0.20215</v>
      </c>
      <c r="EE705">
        <v>0.0848008</v>
      </c>
      <c r="EF705">
        <v>0.061964</v>
      </c>
      <c r="EG705">
        <v>26205.4</v>
      </c>
      <c r="EH705">
        <v>25351.4</v>
      </c>
      <c r="EI705">
        <v>31304</v>
      </c>
      <c r="EJ705">
        <v>30145.4</v>
      </c>
      <c r="EK705">
        <v>38375.2</v>
      </c>
      <c r="EL705">
        <v>37402</v>
      </c>
      <c r="EM705">
        <v>43868.6</v>
      </c>
      <c r="EN705">
        <v>42097.5</v>
      </c>
      <c r="EO705">
        <v>2.10825</v>
      </c>
      <c r="EP705">
        <v>1.77645</v>
      </c>
      <c r="EQ705">
        <v>-0.012666</v>
      </c>
      <c r="ER705">
        <v>0</v>
      </c>
      <c r="ES705">
        <v>25.2989</v>
      </c>
      <c r="ET705">
        <v>999.9</v>
      </c>
      <c r="EU705">
        <v>68.59999999999999</v>
      </c>
      <c r="EV705">
        <v>29.1</v>
      </c>
      <c r="EW705">
        <v>28.4488</v>
      </c>
      <c r="EX705">
        <v>60.83</v>
      </c>
      <c r="EY705">
        <v>24.4712</v>
      </c>
      <c r="EZ705">
        <v>1</v>
      </c>
      <c r="FA705">
        <v>0.210846</v>
      </c>
      <c r="FB705">
        <v>3.00776</v>
      </c>
      <c r="FC705">
        <v>20.1743</v>
      </c>
      <c r="FD705">
        <v>5.21549</v>
      </c>
      <c r="FE705">
        <v>11.998</v>
      </c>
      <c r="FF705">
        <v>4.9632</v>
      </c>
      <c r="FG705">
        <v>3.29565</v>
      </c>
      <c r="FH705">
        <v>9999</v>
      </c>
      <c r="FI705">
        <v>9999</v>
      </c>
      <c r="FJ705">
        <v>9999</v>
      </c>
      <c r="FK705">
        <v>149.7</v>
      </c>
      <c r="FL705">
        <v>4.97094</v>
      </c>
      <c r="FM705">
        <v>1.86777</v>
      </c>
      <c r="FN705">
        <v>1.85927</v>
      </c>
      <c r="FO705">
        <v>1.86533</v>
      </c>
      <c r="FP705">
        <v>1.8631</v>
      </c>
      <c r="FQ705">
        <v>1.86452</v>
      </c>
      <c r="FR705">
        <v>1.86004</v>
      </c>
      <c r="FS705">
        <v>1.86417</v>
      </c>
      <c r="FT705">
        <v>0</v>
      </c>
      <c r="FU705">
        <v>0</v>
      </c>
      <c r="FV705">
        <v>0</v>
      </c>
      <c r="FW705">
        <v>0</v>
      </c>
      <c r="FX705" t="s">
        <v>364</v>
      </c>
      <c r="FY705" t="s">
        <v>365</v>
      </c>
      <c r="FZ705" t="s">
        <v>366</v>
      </c>
      <c r="GA705" t="s">
        <v>366</v>
      </c>
      <c r="GB705" t="s">
        <v>366</v>
      </c>
      <c r="GC705" t="s">
        <v>366</v>
      </c>
      <c r="GD705">
        <v>0</v>
      </c>
      <c r="GE705">
        <v>100</v>
      </c>
      <c r="GF705">
        <v>100</v>
      </c>
      <c r="GG705">
        <v>-10.05</v>
      </c>
      <c r="GH705">
        <v>-0.09030000000000001</v>
      </c>
      <c r="GI705">
        <v>-2.868309889394353</v>
      </c>
      <c r="GJ705">
        <v>-0.006773961979547998</v>
      </c>
      <c r="GK705">
        <v>-8.296070481250098E-08</v>
      </c>
      <c r="GL705">
        <v>3.322967193956903E-10</v>
      </c>
      <c r="GM705">
        <v>-0.07871069313407227</v>
      </c>
      <c r="GN705">
        <v>-0.00208336341840114</v>
      </c>
      <c r="GO705">
        <v>8.801746095907445E-05</v>
      </c>
      <c r="GP705">
        <v>-2.677693255255651E-07</v>
      </c>
      <c r="GQ705">
        <v>3</v>
      </c>
      <c r="GR705">
        <v>2052</v>
      </c>
      <c r="GS705">
        <v>2</v>
      </c>
      <c r="GT705">
        <v>18</v>
      </c>
      <c r="GU705">
        <v>102.7</v>
      </c>
      <c r="GV705">
        <v>102.6</v>
      </c>
      <c r="GW705">
        <v>2.53906</v>
      </c>
      <c r="GX705">
        <v>2.38647</v>
      </c>
      <c r="GY705">
        <v>1.44775</v>
      </c>
      <c r="GZ705">
        <v>2.31689</v>
      </c>
      <c r="HA705">
        <v>1.55151</v>
      </c>
      <c r="HB705">
        <v>2.39136</v>
      </c>
      <c r="HC705">
        <v>36.1754</v>
      </c>
      <c r="HD705">
        <v>13.9832</v>
      </c>
      <c r="HE705">
        <v>18</v>
      </c>
      <c r="HF705">
        <v>614.5170000000001</v>
      </c>
      <c r="HG705">
        <v>403.23</v>
      </c>
      <c r="HH705">
        <v>20.0362</v>
      </c>
      <c r="HI705">
        <v>29.6901</v>
      </c>
      <c r="HJ705">
        <v>30.0007</v>
      </c>
      <c r="HK705">
        <v>29.5721</v>
      </c>
      <c r="HL705">
        <v>29.5104</v>
      </c>
      <c r="HM705">
        <v>50.8487</v>
      </c>
      <c r="HN705">
        <v>64.9705</v>
      </c>
      <c r="HO705">
        <v>0</v>
      </c>
      <c r="HP705">
        <v>19.7902</v>
      </c>
      <c r="HQ705">
        <v>1163.74</v>
      </c>
      <c r="HR705">
        <v>10.6663</v>
      </c>
      <c r="HS705">
        <v>99.33799999999999</v>
      </c>
      <c r="HT705">
        <v>100.59</v>
      </c>
    </row>
    <row r="706" spans="1:228">
      <c r="A706">
        <v>690</v>
      </c>
      <c r="B706">
        <v>1728497119.1</v>
      </c>
      <c r="C706">
        <v>6181.599999904633</v>
      </c>
      <c r="D706" t="s">
        <v>1752</v>
      </c>
      <c r="E706" t="s">
        <v>1753</v>
      </c>
      <c r="F706">
        <v>5</v>
      </c>
      <c r="G706" t="s">
        <v>357</v>
      </c>
      <c r="H706" t="s">
        <v>1090</v>
      </c>
      <c r="I706" t="s">
        <v>359</v>
      </c>
      <c r="J706" t="s">
        <v>1569</v>
      </c>
      <c r="K706">
        <v>1728497111.260714</v>
      </c>
      <c r="L706">
        <f>(M706)/1000</f>
        <v>0</v>
      </c>
      <c r="M706">
        <f>IF(BH706, AP706, AJ706)</f>
        <v>0</v>
      </c>
      <c r="N706">
        <f>IF(BH706, AK706, AI706)</f>
        <v>0</v>
      </c>
      <c r="O706">
        <f>BJ706 - IF(AW706&gt;1, N706*BD706*100.0/(AY706), 0)</f>
        <v>0</v>
      </c>
      <c r="P706">
        <f>((V706-L706/2)*O706-N706)/(V706+L706/2)</f>
        <v>0</v>
      </c>
      <c r="Q706">
        <f>P706*(BQ706+BR706)/1000.0</f>
        <v>0</v>
      </c>
      <c r="R706">
        <f>(BJ706 - IF(AW706&gt;1, N706*BD706*100.0/(AY706), 0))*(BQ706+BR706)/1000.0</f>
        <v>0</v>
      </c>
      <c r="S706">
        <f>2.0/((1/U706-1/T706)+SIGN(U706)*SQRT((1/U706-1/T706)*(1/U706-1/T706) + 4*BE706/((BE706+1)*(BE706+1))*(2*1/U706*1/T706-1/T706*1/T706)))</f>
        <v>0</v>
      </c>
      <c r="T706">
        <f>IF(LEFT(BF706,1)&lt;&gt;"0",IF(LEFT(BF706,1)="1",3.0,BG706),$D$5+$E$5*(BX706*BQ706/($K$5*1000))+$F$5*(BX706*BQ706/($K$5*1000))*MAX(MIN(BD706,$J$5),$I$5)*MAX(MIN(BD706,$J$5),$I$5)+$G$5*MAX(MIN(BD706,$J$5),$I$5)*(BX706*BQ706/($K$5*1000))+$H$5*(BX706*BQ706/($K$5*1000))*(BX706*BQ706/($K$5*1000)))</f>
        <v>0</v>
      </c>
      <c r="U706">
        <f>L706*(1000-(1000*0.61365*exp(17.502*Y706/(240.97+Y706))/(BQ706+BR706)+BL706)/2)/(1000*0.61365*exp(17.502*Y706/(240.97+Y706))/(BQ706+BR706)-BL706)</f>
        <v>0</v>
      </c>
      <c r="V706">
        <f>1/((BE706+1)/(S706/1.6)+1/(T706/1.37)) + BE706/((BE706+1)/(S706/1.6) + BE706/(T706/1.37))</f>
        <v>0</v>
      </c>
      <c r="W706">
        <f>(AZ706*BC706)</f>
        <v>0</v>
      </c>
      <c r="X706">
        <f>(BS706+(W706+2*0.95*5.67E-8*(((BS706+$B$7)+273)^4-(BS706+273)^4)-44100*L706)/(1.84*29.3*T706+8*0.95*5.67E-8*(BS706+273)^3))</f>
        <v>0</v>
      </c>
      <c r="Y706">
        <f>($C$7*BT706+$D$7*BU706+$E$7*X706)</f>
        <v>0</v>
      </c>
      <c r="Z706">
        <f>0.61365*exp(17.502*Y706/(240.97+Y706))</f>
        <v>0</v>
      </c>
      <c r="AA706">
        <f>(AB706/AC706*100)</f>
        <v>0</v>
      </c>
      <c r="AB706">
        <f>BL706*(BQ706+BR706)/1000</f>
        <v>0</v>
      </c>
      <c r="AC706">
        <f>0.61365*exp(17.502*BS706/(240.97+BS706))</f>
        <v>0</v>
      </c>
      <c r="AD706">
        <f>(Z706-BL706*(BQ706+BR706)/1000)</f>
        <v>0</v>
      </c>
      <c r="AE706">
        <f>(-L706*44100)</f>
        <v>0</v>
      </c>
      <c r="AF706">
        <f>2*29.3*T706*0.92*(BS706-Y706)</f>
        <v>0</v>
      </c>
      <c r="AG706">
        <f>2*0.95*5.67E-8*(((BS706+$B$7)+273)^4-(Y706+273)^4)</f>
        <v>0</v>
      </c>
      <c r="AH706">
        <f>W706+AG706+AE706+AF706</f>
        <v>0</v>
      </c>
      <c r="AI706">
        <f>BP706*AW706*(BK706-BJ706*(1000-AW706*BM706)/(1000-AW706*BL706))/(100*BD706)</f>
        <v>0</v>
      </c>
      <c r="AJ706">
        <f>1000*BP706*AW706*(BL706-BM706)/(100*BD706*(1000-AW706*BL706))</f>
        <v>0</v>
      </c>
      <c r="AK706">
        <f>(AL706 - AM706 - BQ706*1E3/(8.314*(BS706+273.15)) * AO706/BP706 * AN706) * BP706/(100*BD706) * (1000 - BM706)/1000</f>
        <v>0</v>
      </c>
      <c r="AL706">
        <v>1166.131495091108</v>
      </c>
      <c r="AM706">
        <v>1130.726848484849</v>
      </c>
      <c r="AN706">
        <v>2.54290899311258</v>
      </c>
      <c r="AO706">
        <v>66.77297276244596</v>
      </c>
      <c r="AP706">
        <f>(AR706 - AQ706 + BQ706*1E3/(8.314*(BS706+273.15)) * AT706/BP706 * AS706) * BP706/(100*BD706) * 1000/(1000 - AR706)</f>
        <v>0</v>
      </c>
      <c r="AQ706">
        <v>10.72266202549213</v>
      </c>
      <c r="AR706">
        <v>16.3565303030303</v>
      </c>
      <c r="AS706">
        <v>-0.01180995315886636</v>
      </c>
      <c r="AT706">
        <v>79.96077634559281</v>
      </c>
      <c r="AU706">
        <v>0</v>
      </c>
      <c r="AV706">
        <v>0</v>
      </c>
      <c r="AW706">
        <f>IF(AU706*$H$13&gt;=AY706,1.0,(AY706/(AY706-AU706*$H$13)))</f>
        <v>0</v>
      </c>
      <c r="AX706">
        <f>(AW706-1)*100</f>
        <v>0</v>
      </c>
      <c r="AY706">
        <f>MAX(0,($B$13+$C$13*BX706)/(1+$D$13*BX706)*BQ706/(BS706+273)*$E$13)</f>
        <v>0</v>
      </c>
      <c r="AZ706">
        <f>$B$11*BY706+$C$11*BZ706+$F$11*CK706*(1-CN706)</f>
        <v>0</v>
      </c>
      <c r="BA706">
        <f>AZ706*BB706</f>
        <v>0</v>
      </c>
      <c r="BB706">
        <f>($B$11*$D$9+$C$11*$D$9+$F$11*((CX706+CP706)/MAX(CX706+CP706+CY706, 0.1)*$I$9+CY706/MAX(CX706+CP706+CY706, 0.1)*$J$9))/($B$11+$C$11+$F$11)</f>
        <v>0</v>
      </c>
      <c r="BC706">
        <f>($B$11*$K$9+$C$11*$K$9+$F$11*((CX706+CP706)/MAX(CX706+CP706+CY706, 0.1)*$P$9+CY706/MAX(CX706+CP706+CY706, 0.1)*$Q$9))/($B$11+$C$11+$F$11)</f>
        <v>0</v>
      </c>
      <c r="BD706">
        <v>6</v>
      </c>
      <c r="BE706">
        <v>0.5</v>
      </c>
      <c r="BF706" t="s">
        <v>361</v>
      </c>
      <c r="BG706">
        <v>2</v>
      </c>
      <c r="BH706" t="b">
        <v>1</v>
      </c>
      <c r="BI706">
        <v>1728497111.260714</v>
      </c>
      <c r="BJ706">
        <v>1093.973928571429</v>
      </c>
      <c r="BK706">
        <v>1139.915357142857</v>
      </c>
      <c r="BL706">
        <v>16.40202142857143</v>
      </c>
      <c r="BM706">
        <v>10.77577857142857</v>
      </c>
      <c r="BN706">
        <v>1103.974285714286</v>
      </c>
      <c r="BO706">
        <v>16.49234642857143</v>
      </c>
      <c r="BP706">
        <v>600.0193571428572</v>
      </c>
      <c r="BQ706">
        <v>97.54742142857144</v>
      </c>
      <c r="BR706">
        <v>0.09994341071428571</v>
      </c>
      <c r="BS706">
        <v>25.05365</v>
      </c>
      <c r="BT706">
        <v>25.05243214285715</v>
      </c>
      <c r="BU706">
        <v>999.9000000000002</v>
      </c>
      <c r="BV706">
        <v>0</v>
      </c>
      <c r="BW706">
        <v>0</v>
      </c>
      <c r="BX706">
        <v>10014.64357142857</v>
      </c>
      <c r="BY706">
        <v>0</v>
      </c>
      <c r="BZ706">
        <v>1260.146071428571</v>
      </c>
      <c r="CA706">
        <v>-45.94052857142857</v>
      </c>
      <c r="CB706">
        <v>1112.216785714286</v>
      </c>
      <c r="CC706">
        <v>1152.330714285714</v>
      </c>
      <c r="CD706">
        <v>5.626251428571429</v>
      </c>
      <c r="CE706">
        <v>1139.915357142857</v>
      </c>
      <c r="CF706">
        <v>10.77577857142857</v>
      </c>
      <c r="CG706">
        <v>1.599975</v>
      </c>
      <c r="CH706">
        <v>1.051148214285714</v>
      </c>
      <c r="CI706">
        <v>13.95854285714286</v>
      </c>
      <c r="CJ706">
        <v>7.645129642857143</v>
      </c>
      <c r="CK706">
        <v>1600.0075</v>
      </c>
      <c r="CL706">
        <v>0.6919980000000002</v>
      </c>
      <c r="CM706">
        <v>0.308002</v>
      </c>
      <c r="CN706">
        <v>0</v>
      </c>
      <c r="CO706">
        <v>2.230332142857143</v>
      </c>
      <c r="CP706">
        <v>0</v>
      </c>
      <c r="CQ706">
        <v>15109.16785714286</v>
      </c>
      <c r="CR706">
        <v>13790.24285714286</v>
      </c>
      <c r="CS706">
        <v>38.687</v>
      </c>
      <c r="CT706">
        <v>40.18257142857142</v>
      </c>
      <c r="CU706">
        <v>39.3165</v>
      </c>
      <c r="CV706">
        <v>38.55757142857142</v>
      </c>
      <c r="CW706">
        <v>38.04428571428571</v>
      </c>
      <c r="CX706">
        <v>1107.201785714286</v>
      </c>
      <c r="CY706">
        <v>492.8057142857142</v>
      </c>
      <c r="CZ706">
        <v>0</v>
      </c>
      <c r="DA706">
        <v>1728497176</v>
      </c>
      <c r="DB706">
        <v>0</v>
      </c>
      <c r="DC706">
        <v>1728490956.5</v>
      </c>
      <c r="DD706" t="s">
        <v>362</v>
      </c>
      <c r="DE706">
        <v>1728490952.5</v>
      </c>
      <c r="DF706">
        <v>1728490956.5</v>
      </c>
      <c r="DG706">
        <v>1</v>
      </c>
      <c r="DH706">
        <v>-0.065</v>
      </c>
      <c r="DI706">
        <v>-0.008</v>
      </c>
      <c r="DJ706">
        <v>-3.246</v>
      </c>
      <c r="DK706">
        <v>-0.091</v>
      </c>
      <c r="DL706">
        <v>52</v>
      </c>
      <c r="DM706">
        <v>15</v>
      </c>
      <c r="DN706">
        <v>0.25</v>
      </c>
      <c r="DO706">
        <v>0.13</v>
      </c>
      <c r="DP706">
        <v>-45.76551707317073</v>
      </c>
      <c r="DQ706">
        <v>-2.495142857142877</v>
      </c>
      <c r="DR706">
        <v>0.2754673004386289</v>
      </c>
      <c r="DS706">
        <v>0</v>
      </c>
      <c r="DT706">
        <v>5.567406585365854</v>
      </c>
      <c r="DU706">
        <v>0.9787352613240483</v>
      </c>
      <c r="DV706">
        <v>0.1043772443569947</v>
      </c>
      <c r="DW706">
        <v>0</v>
      </c>
      <c r="DX706">
        <v>0</v>
      </c>
      <c r="DY706">
        <v>2</v>
      </c>
      <c r="DZ706" t="s">
        <v>386</v>
      </c>
      <c r="EA706">
        <v>3.22767</v>
      </c>
      <c r="EB706">
        <v>2.70421</v>
      </c>
      <c r="EC706">
        <v>0.199041</v>
      </c>
      <c r="ED706">
        <v>0.203405</v>
      </c>
      <c r="EE706">
        <v>0.0845783</v>
      </c>
      <c r="EF706">
        <v>0.0617477</v>
      </c>
      <c r="EG706">
        <v>26162.8</v>
      </c>
      <c r="EH706">
        <v>25310.8</v>
      </c>
      <c r="EI706">
        <v>31302.7</v>
      </c>
      <c r="EJ706">
        <v>30144.7</v>
      </c>
      <c r="EK706">
        <v>38383.3</v>
      </c>
      <c r="EL706">
        <v>37409.7</v>
      </c>
      <c r="EM706">
        <v>43867.1</v>
      </c>
      <c r="EN706">
        <v>42096.5</v>
      </c>
      <c r="EO706">
        <v>2.10788</v>
      </c>
      <c r="EP706">
        <v>1.77628</v>
      </c>
      <c r="EQ706">
        <v>-0.010781</v>
      </c>
      <c r="ER706">
        <v>0</v>
      </c>
      <c r="ES706">
        <v>25.3027</v>
      </c>
      <c r="ET706">
        <v>999.9</v>
      </c>
      <c r="EU706">
        <v>68.59999999999999</v>
      </c>
      <c r="EV706">
        <v>29.1</v>
      </c>
      <c r="EW706">
        <v>28.4477</v>
      </c>
      <c r="EX706">
        <v>60.63</v>
      </c>
      <c r="EY706">
        <v>24.5152</v>
      </c>
      <c r="EZ706">
        <v>1</v>
      </c>
      <c r="FA706">
        <v>0.216677</v>
      </c>
      <c r="FB706">
        <v>3.84935</v>
      </c>
      <c r="FC706">
        <v>20.1562</v>
      </c>
      <c r="FD706">
        <v>5.2137</v>
      </c>
      <c r="FE706">
        <v>11.998</v>
      </c>
      <c r="FF706">
        <v>4.96275</v>
      </c>
      <c r="FG706">
        <v>3.29535</v>
      </c>
      <c r="FH706">
        <v>9999</v>
      </c>
      <c r="FI706">
        <v>9999</v>
      </c>
      <c r="FJ706">
        <v>9999</v>
      </c>
      <c r="FK706">
        <v>149.7</v>
      </c>
      <c r="FL706">
        <v>4.97092</v>
      </c>
      <c r="FM706">
        <v>1.86779</v>
      </c>
      <c r="FN706">
        <v>1.85928</v>
      </c>
      <c r="FO706">
        <v>1.8653</v>
      </c>
      <c r="FP706">
        <v>1.8631</v>
      </c>
      <c r="FQ706">
        <v>1.86449</v>
      </c>
      <c r="FR706">
        <v>1.86005</v>
      </c>
      <c r="FS706">
        <v>1.86417</v>
      </c>
      <c r="FT706">
        <v>0</v>
      </c>
      <c r="FU706">
        <v>0</v>
      </c>
      <c r="FV706">
        <v>0</v>
      </c>
      <c r="FW706">
        <v>0</v>
      </c>
      <c r="FX706" t="s">
        <v>364</v>
      </c>
      <c r="FY706" t="s">
        <v>365</v>
      </c>
      <c r="FZ706" t="s">
        <v>366</v>
      </c>
      <c r="GA706" t="s">
        <v>366</v>
      </c>
      <c r="GB706" t="s">
        <v>366</v>
      </c>
      <c r="GC706" t="s">
        <v>366</v>
      </c>
      <c r="GD706">
        <v>0</v>
      </c>
      <c r="GE706">
        <v>100</v>
      </c>
      <c r="GF706">
        <v>100</v>
      </c>
      <c r="GG706">
        <v>-10.11</v>
      </c>
      <c r="GH706">
        <v>-0.09030000000000001</v>
      </c>
      <c r="GI706">
        <v>-2.868309889394353</v>
      </c>
      <c r="GJ706">
        <v>-0.006773961979547998</v>
      </c>
      <c r="GK706">
        <v>-8.296070481250098E-08</v>
      </c>
      <c r="GL706">
        <v>3.322967193956903E-10</v>
      </c>
      <c r="GM706">
        <v>-0.07871069313407227</v>
      </c>
      <c r="GN706">
        <v>-0.00208336341840114</v>
      </c>
      <c r="GO706">
        <v>8.801746095907445E-05</v>
      </c>
      <c r="GP706">
        <v>-2.677693255255651E-07</v>
      </c>
      <c r="GQ706">
        <v>3</v>
      </c>
      <c r="GR706">
        <v>2052</v>
      </c>
      <c r="GS706">
        <v>2</v>
      </c>
      <c r="GT706">
        <v>18</v>
      </c>
      <c r="GU706">
        <v>102.8</v>
      </c>
      <c r="GV706">
        <v>102.7</v>
      </c>
      <c r="GW706">
        <v>2.55859</v>
      </c>
      <c r="GX706">
        <v>2.3938</v>
      </c>
      <c r="GY706">
        <v>1.44775</v>
      </c>
      <c r="GZ706">
        <v>2.31689</v>
      </c>
      <c r="HA706">
        <v>1.55151</v>
      </c>
      <c r="HB706">
        <v>2.37915</v>
      </c>
      <c r="HC706">
        <v>36.1754</v>
      </c>
      <c r="HD706">
        <v>13.9832</v>
      </c>
      <c r="HE706">
        <v>18</v>
      </c>
      <c r="HF706">
        <v>614.3579999999999</v>
      </c>
      <c r="HG706">
        <v>403.207</v>
      </c>
      <c r="HH706">
        <v>19.9747</v>
      </c>
      <c r="HI706">
        <v>29.7042</v>
      </c>
      <c r="HJ706">
        <v>30.004</v>
      </c>
      <c r="HK706">
        <v>29.5834</v>
      </c>
      <c r="HL706">
        <v>29.5217</v>
      </c>
      <c r="HM706">
        <v>51.2405</v>
      </c>
      <c r="HN706">
        <v>64.9705</v>
      </c>
      <c r="HO706">
        <v>0</v>
      </c>
      <c r="HP706">
        <v>19.6824</v>
      </c>
      <c r="HQ706">
        <v>1173.76</v>
      </c>
      <c r="HR706">
        <v>10.7265</v>
      </c>
      <c r="HS706">
        <v>99.3342</v>
      </c>
      <c r="HT706">
        <v>100.587</v>
      </c>
    </row>
    <row r="707" spans="1:228">
      <c r="A707">
        <v>691</v>
      </c>
      <c r="B707">
        <v>1728497124.1</v>
      </c>
      <c r="C707">
        <v>6186.599999904633</v>
      </c>
      <c r="D707" t="s">
        <v>1754</v>
      </c>
      <c r="E707" t="s">
        <v>1755</v>
      </c>
      <c r="F707">
        <v>5</v>
      </c>
      <c r="G707" t="s">
        <v>357</v>
      </c>
      <c r="H707" t="s">
        <v>1090</v>
      </c>
      <c r="I707" t="s">
        <v>359</v>
      </c>
      <c r="J707" t="s">
        <v>1569</v>
      </c>
      <c r="K707">
        <v>1728497116.562963</v>
      </c>
      <c r="L707">
        <f>(M707)/1000</f>
        <v>0</v>
      </c>
      <c r="M707">
        <f>IF(BH707, AP707, AJ707)</f>
        <v>0</v>
      </c>
      <c r="N707">
        <f>IF(BH707, AK707, AI707)</f>
        <v>0</v>
      </c>
      <c r="O707">
        <f>BJ707 - IF(AW707&gt;1, N707*BD707*100.0/(AY707), 0)</f>
        <v>0</v>
      </c>
      <c r="P707">
        <f>((V707-L707/2)*O707-N707)/(V707+L707/2)</f>
        <v>0</v>
      </c>
      <c r="Q707">
        <f>P707*(BQ707+BR707)/1000.0</f>
        <v>0</v>
      </c>
      <c r="R707">
        <f>(BJ707 - IF(AW707&gt;1, N707*BD707*100.0/(AY707), 0))*(BQ707+BR707)/1000.0</f>
        <v>0</v>
      </c>
      <c r="S707">
        <f>2.0/((1/U707-1/T707)+SIGN(U707)*SQRT((1/U707-1/T707)*(1/U707-1/T707) + 4*BE707/((BE707+1)*(BE707+1))*(2*1/U707*1/T707-1/T707*1/T707)))</f>
        <v>0</v>
      </c>
      <c r="T707">
        <f>IF(LEFT(BF707,1)&lt;&gt;"0",IF(LEFT(BF707,1)="1",3.0,BG707),$D$5+$E$5*(BX707*BQ707/($K$5*1000))+$F$5*(BX707*BQ707/($K$5*1000))*MAX(MIN(BD707,$J$5),$I$5)*MAX(MIN(BD707,$J$5),$I$5)+$G$5*MAX(MIN(BD707,$J$5),$I$5)*(BX707*BQ707/($K$5*1000))+$H$5*(BX707*BQ707/($K$5*1000))*(BX707*BQ707/($K$5*1000)))</f>
        <v>0</v>
      </c>
      <c r="U707">
        <f>L707*(1000-(1000*0.61365*exp(17.502*Y707/(240.97+Y707))/(BQ707+BR707)+BL707)/2)/(1000*0.61365*exp(17.502*Y707/(240.97+Y707))/(BQ707+BR707)-BL707)</f>
        <v>0</v>
      </c>
      <c r="V707">
        <f>1/((BE707+1)/(S707/1.6)+1/(T707/1.37)) + BE707/((BE707+1)/(S707/1.6) + BE707/(T707/1.37))</f>
        <v>0</v>
      </c>
      <c r="W707">
        <f>(AZ707*BC707)</f>
        <v>0</v>
      </c>
      <c r="X707">
        <f>(BS707+(W707+2*0.95*5.67E-8*(((BS707+$B$7)+273)^4-(BS707+273)^4)-44100*L707)/(1.84*29.3*T707+8*0.95*5.67E-8*(BS707+273)^3))</f>
        <v>0</v>
      </c>
      <c r="Y707">
        <f>($C$7*BT707+$D$7*BU707+$E$7*X707)</f>
        <v>0</v>
      </c>
      <c r="Z707">
        <f>0.61365*exp(17.502*Y707/(240.97+Y707))</f>
        <v>0</v>
      </c>
      <c r="AA707">
        <f>(AB707/AC707*100)</f>
        <v>0</v>
      </c>
      <c r="AB707">
        <f>BL707*(BQ707+BR707)/1000</f>
        <v>0</v>
      </c>
      <c r="AC707">
        <f>0.61365*exp(17.502*BS707/(240.97+BS707))</f>
        <v>0</v>
      </c>
      <c r="AD707">
        <f>(Z707-BL707*(BQ707+BR707)/1000)</f>
        <v>0</v>
      </c>
      <c r="AE707">
        <f>(-L707*44100)</f>
        <v>0</v>
      </c>
      <c r="AF707">
        <f>2*29.3*T707*0.92*(BS707-Y707)</f>
        <v>0</v>
      </c>
      <c r="AG707">
        <f>2*0.95*5.67E-8*(((BS707+$B$7)+273)^4-(Y707+273)^4)</f>
        <v>0</v>
      </c>
      <c r="AH707">
        <f>W707+AG707+AE707+AF707</f>
        <v>0</v>
      </c>
      <c r="AI707">
        <f>BP707*AW707*(BK707-BJ707*(1000-AW707*BM707)/(1000-AW707*BL707))/(100*BD707)</f>
        <v>0</v>
      </c>
      <c r="AJ707">
        <f>1000*BP707*AW707*(BL707-BM707)/(100*BD707*(1000-AW707*BL707))</f>
        <v>0</v>
      </c>
      <c r="AK707">
        <f>(AL707 - AM707 - BQ707*1E3/(8.314*(BS707+273.15)) * AO707/BP707 * AN707) * BP707/(100*BD707) * (1000 - BM707)/1000</f>
        <v>0</v>
      </c>
      <c r="AL707">
        <v>1178.375854801856</v>
      </c>
      <c r="AM707">
        <v>1143.398666666666</v>
      </c>
      <c r="AN707">
        <v>2.545185065656057</v>
      </c>
      <c r="AO707">
        <v>66.77297276244596</v>
      </c>
      <c r="AP707">
        <f>(AR707 - AQ707 + BQ707*1E3/(8.314*(BS707+273.15)) * AT707/BP707 * AS707) * BP707/(100*BD707) * 1000/(1000 - AR707)</f>
        <v>0</v>
      </c>
      <c r="AQ707">
        <v>10.68896333821689</v>
      </c>
      <c r="AR707">
        <v>16.2889793939394</v>
      </c>
      <c r="AS707">
        <v>-0.01420806518083083</v>
      </c>
      <c r="AT707">
        <v>79.96077634559281</v>
      </c>
      <c r="AU707">
        <v>0</v>
      </c>
      <c r="AV707">
        <v>0</v>
      </c>
      <c r="AW707">
        <f>IF(AU707*$H$13&gt;=AY707,1.0,(AY707/(AY707-AU707*$H$13)))</f>
        <v>0</v>
      </c>
      <c r="AX707">
        <f>(AW707-1)*100</f>
        <v>0</v>
      </c>
      <c r="AY707">
        <f>MAX(0,($B$13+$C$13*BX707)/(1+$D$13*BX707)*BQ707/(BS707+273)*$E$13)</f>
        <v>0</v>
      </c>
      <c r="AZ707">
        <f>$B$11*BY707+$C$11*BZ707+$F$11*CK707*(1-CN707)</f>
        <v>0</v>
      </c>
      <c r="BA707">
        <f>AZ707*BB707</f>
        <v>0</v>
      </c>
      <c r="BB707">
        <f>($B$11*$D$9+$C$11*$D$9+$F$11*((CX707+CP707)/MAX(CX707+CP707+CY707, 0.1)*$I$9+CY707/MAX(CX707+CP707+CY707, 0.1)*$J$9))/($B$11+$C$11+$F$11)</f>
        <v>0</v>
      </c>
      <c r="BC707">
        <f>($B$11*$K$9+$C$11*$K$9+$F$11*((CX707+CP707)/MAX(CX707+CP707+CY707, 0.1)*$P$9+CY707/MAX(CX707+CP707+CY707, 0.1)*$Q$9))/($B$11+$C$11+$F$11)</f>
        <v>0</v>
      </c>
      <c r="BD707">
        <v>6</v>
      </c>
      <c r="BE707">
        <v>0.5</v>
      </c>
      <c r="BF707" t="s">
        <v>361</v>
      </c>
      <c r="BG707">
        <v>2</v>
      </c>
      <c r="BH707" t="b">
        <v>1</v>
      </c>
      <c r="BI707">
        <v>1728497116.562963</v>
      </c>
      <c r="BJ707">
        <v>1107.153703703704</v>
      </c>
      <c r="BK707">
        <v>1153.085925925926</v>
      </c>
      <c r="BL707">
        <v>16.3760962962963</v>
      </c>
      <c r="BM707">
        <v>10.72151851851852</v>
      </c>
      <c r="BN707">
        <v>1117.23037037037</v>
      </c>
      <c r="BO707">
        <v>16.46644074074074</v>
      </c>
      <c r="BP707">
        <v>600.0442592592592</v>
      </c>
      <c r="BQ707">
        <v>97.54639629629629</v>
      </c>
      <c r="BR707">
        <v>0.1000419148148148</v>
      </c>
      <c r="BS707">
        <v>25.10217777777778</v>
      </c>
      <c r="BT707">
        <v>25.10007777777778</v>
      </c>
      <c r="BU707">
        <v>999.9000000000001</v>
      </c>
      <c r="BV707">
        <v>0</v>
      </c>
      <c r="BW707">
        <v>0</v>
      </c>
      <c r="BX707">
        <v>9997.707407407406</v>
      </c>
      <c r="BY707">
        <v>0</v>
      </c>
      <c r="BZ707">
        <v>1259.114074074074</v>
      </c>
      <c r="CA707">
        <v>-45.93154074074074</v>
      </c>
      <c r="CB707">
        <v>1125.586666666667</v>
      </c>
      <c r="CC707">
        <v>1165.581481481481</v>
      </c>
      <c r="CD707">
        <v>5.654577407407407</v>
      </c>
      <c r="CE707">
        <v>1153.085925925926</v>
      </c>
      <c r="CF707">
        <v>10.72151851851852</v>
      </c>
      <c r="CG707">
        <v>1.59743</v>
      </c>
      <c r="CH707">
        <v>1.045845925925926</v>
      </c>
      <c r="CI707">
        <v>13.93397407407407</v>
      </c>
      <c r="CJ707">
        <v>7.571159259259259</v>
      </c>
      <c r="CK707">
        <v>1600.008518518518</v>
      </c>
      <c r="CL707">
        <v>0.6919988888888891</v>
      </c>
      <c r="CM707">
        <v>0.3080011111111111</v>
      </c>
      <c r="CN707">
        <v>0</v>
      </c>
      <c r="CO707">
        <v>2.2421</v>
      </c>
      <c r="CP707">
        <v>0</v>
      </c>
      <c r="CQ707">
        <v>15112.50740740741</v>
      </c>
      <c r="CR707">
        <v>13790.25925925926</v>
      </c>
      <c r="CS707">
        <v>38.69166666666666</v>
      </c>
      <c r="CT707">
        <v>40.18699999999999</v>
      </c>
      <c r="CU707">
        <v>39.33066666666667</v>
      </c>
      <c r="CV707">
        <v>38.5597037037037</v>
      </c>
      <c r="CW707">
        <v>38.03214814814815</v>
      </c>
      <c r="CX707">
        <v>1107.202962962963</v>
      </c>
      <c r="CY707">
        <v>492.8055555555555</v>
      </c>
      <c r="CZ707">
        <v>0</v>
      </c>
      <c r="DA707">
        <v>1728497180.8</v>
      </c>
      <c r="DB707">
        <v>0</v>
      </c>
      <c r="DC707">
        <v>1728490956.5</v>
      </c>
      <c r="DD707" t="s">
        <v>362</v>
      </c>
      <c r="DE707">
        <v>1728490952.5</v>
      </c>
      <c r="DF707">
        <v>1728490956.5</v>
      </c>
      <c r="DG707">
        <v>1</v>
      </c>
      <c r="DH707">
        <v>-0.065</v>
      </c>
      <c r="DI707">
        <v>-0.008</v>
      </c>
      <c r="DJ707">
        <v>-3.246</v>
      </c>
      <c r="DK707">
        <v>-0.091</v>
      </c>
      <c r="DL707">
        <v>52</v>
      </c>
      <c r="DM707">
        <v>15</v>
      </c>
      <c r="DN707">
        <v>0.25</v>
      </c>
      <c r="DO707">
        <v>0.13</v>
      </c>
      <c r="DP707">
        <v>-45.9041125</v>
      </c>
      <c r="DQ707">
        <v>-0.3535350844276401</v>
      </c>
      <c r="DR707">
        <v>0.157584720368918</v>
      </c>
      <c r="DS707">
        <v>0</v>
      </c>
      <c r="DT707">
        <v>5.6257225</v>
      </c>
      <c r="DU707">
        <v>0.3668899812382727</v>
      </c>
      <c r="DV707">
        <v>0.06346812084621699</v>
      </c>
      <c r="DW707">
        <v>0</v>
      </c>
      <c r="DX707">
        <v>0</v>
      </c>
      <c r="DY707">
        <v>2</v>
      </c>
      <c r="DZ707" t="s">
        <v>386</v>
      </c>
      <c r="EA707">
        <v>3.22771</v>
      </c>
      <c r="EB707">
        <v>2.70435</v>
      </c>
      <c r="EC707">
        <v>0.200443</v>
      </c>
      <c r="ED707">
        <v>0.204803</v>
      </c>
      <c r="EE707">
        <v>0.0843269</v>
      </c>
      <c r="EF707">
        <v>0.0617356</v>
      </c>
      <c r="EG707">
        <v>26115.7</v>
      </c>
      <c r="EH707">
        <v>25264.7</v>
      </c>
      <c r="EI707">
        <v>31301.3</v>
      </c>
      <c r="EJ707">
        <v>30142.8</v>
      </c>
      <c r="EK707">
        <v>38392.2</v>
      </c>
      <c r="EL707">
        <v>37408</v>
      </c>
      <c r="EM707">
        <v>43865.1</v>
      </c>
      <c r="EN707">
        <v>42093.9</v>
      </c>
      <c r="EO707">
        <v>2.1076</v>
      </c>
      <c r="EP707">
        <v>1.7761</v>
      </c>
      <c r="EQ707">
        <v>-0.00924617</v>
      </c>
      <c r="ER707">
        <v>0</v>
      </c>
      <c r="ES707">
        <v>25.3064</v>
      </c>
      <c r="ET707">
        <v>999.9</v>
      </c>
      <c r="EU707">
        <v>68.5</v>
      </c>
      <c r="EV707">
        <v>29.1</v>
      </c>
      <c r="EW707">
        <v>28.4077</v>
      </c>
      <c r="EX707">
        <v>60.91</v>
      </c>
      <c r="EY707">
        <v>24.2107</v>
      </c>
      <c r="EZ707">
        <v>1</v>
      </c>
      <c r="FA707">
        <v>0.222536</v>
      </c>
      <c r="FB707">
        <v>4.46852</v>
      </c>
      <c r="FC707">
        <v>20.1405</v>
      </c>
      <c r="FD707">
        <v>5.21534</v>
      </c>
      <c r="FE707">
        <v>11.998</v>
      </c>
      <c r="FF707">
        <v>4.9631</v>
      </c>
      <c r="FG707">
        <v>3.29563</v>
      </c>
      <c r="FH707">
        <v>9999</v>
      </c>
      <c r="FI707">
        <v>9999</v>
      </c>
      <c r="FJ707">
        <v>9999</v>
      </c>
      <c r="FK707">
        <v>149.7</v>
      </c>
      <c r="FL707">
        <v>4.97093</v>
      </c>
      <c r="FM707">
        <v>1.86774</v>
      </c>
      <c r="FN707">
        <v>1.85928</v>
      </c>
      <c r="FO707">
        <v>1.86527</v>
      </c>
      <c r="FP707">
        <v>1.8631</v>
      </c>
      <c r="FQ707">
        <v>1.86449</v>
      </c>
      <c r="FR707">
        <v>1.86005</v>
      </c>
      <c r="FS707">
        <v>1.86417</v>
      </c>
      <c r="FT707">
        <v>0</v>
      </c>
      <c r="FU707">
        <v>0</v>
      </c>
      <c r="FV707">
        <v>0</v>
      </c>
      <c r="FW707">
        <v>0</v>
      </c>
      <c r="FX707" t="s">
        <v>364</v>
      </c>
      <c r="FY707" t="s">
        <v>365</v>
      </c>
      <c r="FZ707" t="s">
        <v>366</v>
      </c>
      <c r="GA707" t="s">
        <v>366</v>
      </c>
      <c r="GB707" t="s">
        <v>366</v>
      </c>
      <c r="GC707" t="s">
        <v>366</v>
      </c>
      <c r="GD707">
        <v>0</v>
      </c>
      <c r="GE707">
        <v>100</v>
      </c>
      <c r="GF707">
        <v>100</v>
      </c>
      <c r="GG707">
        <v>-10.19</v>
      </c>
      <c r="GH707">
        <v>-0.09039999999999999</v>
      </c>
      <c r="GI707">
        <v>-2.868309889394353</v>
      </c>
      <c r="GJ707">
        <v>-0.006773961979547998</v>
      </c>
      <c r="GK707">
        <v>-8.296070481250098E-08</v>
      </c>
      <c r="GL707">
        <v>3.322967193956903E-10</v>
      </c>
      <c r="GM707">
        <v>-0.07871069313407227</v>
      </c>
      <c r="GN707">
        <v>-0.00208336341840114</v>
      </c>
      <c r="GO707">
        <v>8.801746095907445E-05</v>
      </c>
      <c r="GP707">
        <v>-2.677693255255651E-07</v>
      </c>
      <c r="GQ707">
        <v>3</v>
      </c>
      <c r="GR707">
        <v>2052</v>
      </c>
      <c r="GS707">
        <v>2</v>
      </c>
      <c r="GT707">
        <v>18</v>
      </c>
      <c r="GU707">
        <v>102.9</v>
      </c>
      <c r="GV707">
        <v>102.8</v>
      </c>
      <c r="GW707">
        <v>2.57935</v>
      </c>
      <c r="GX707">
        <v>2.40112</v>
      </c>
      <c r="GY707">
        <v>1.44897</v>
      </c>
      <c r="GZ707">
        <v>2.31689</v>
      </c>
      <c r="HA707">
        <v>1.55151</v>
      </c>
      <c r="HB707">
        <v>2.27661</v>
      </c>
      <c r="HC707">
        <v>36.1754</v>
      </c>
      <c r="HD707">
        <v>13.9657</v>
      </c>
      <c r="HE707">
        <v>18</v>
      </c>
      <c r="HF707">
        <v>614.285</v>
      </c>
      <c r="HG707">
        <v>403.192</v>
      </c>
      <c r="HH707">
        <v>19.8181</v>
      </c>
      <c r="HI707">
        <v>29.717</v>
      </c>
      <c r="HJ707">
        <v>30.005</v>
      </c>
      <c r="HK707">
        <v>29.5961</v>
      </c>
      <c r="HL707">
        <v>29.5343</v>
      </c>
      <c r="HM707">
        <v>51.7088</v>
      </c>
      <c r="HN707">
        <v>64.9705</v>
      </c>
      <c r="HO707">
        <v>0</v>
      </c>
      <c r="HP707">
        <v>19.5414</v>
      </c>
      <c r="HQ707">
        <v>1188.82</v>
      </c>
      <c r="HR707">
        <v>10.7913</v>
      </c>
      <c r="HS707">
        <v>99.3297</v>
      </c>
      <c r="HT707">
        <v>100.581</v>
      </c>
    </row>
    <row r="708" spans="1:228">
      <c r="A708">
        <v>692</v>
      </c>
      <c r="B708">
        <v>1728497129.1</v>
      </c>
      <c r="C708">
        <v>6191.599999904633</v>
      </c>
      <c r="D708" t="s">
        <v>1756</v>
      </c>
      <c r="E708" t="s">
        <v>1757</v>
      </c>
      <c r="F708">
        <v>5</v>
      </c>
      <c r="G708" t="s">
        <v>357</v>
      </c>
      <c r="H708" t="s">
        <v>1090</v>
      </c>
      <c r="I708" t="s">
        <v>359</v>
      </c>
      <c r="J708" t="s">
        <v>1569</v>
      </c>
      <c r="K708">
        <v>1728497121.581481</v>
      </c>
      <c r="L708">
        <f>(M708)/1000</f>
        <v>0</v>
      </c>
      <c r="M708">
        <f>IF(BH708, AP708, AJ708)</f>
        <v>0</v>
      </c>
      <c r="N708">
        <f>IF(BH708, AK708, AI708)</f>
        <v>0</v>
      </c>
      <c r="O708">
        <f>BJ708 - IF(AW708&gt;1, N708*BD708*100.0/(AY708), 0)</f>
        <v>0</v>
      </c>
      <c r="P708">
        <f>((V708-L708/2)*O708-N708)/(V708+L708/2)</f>
        <v>0</v>
      </c>
      <c r="Q708">
        <f>P708*(BQ708+BR708)/1000.0</f>
        <v>0</v>
      </c>
      <c r="R708">
        <f>(BJ708 - IF(AW708&gt;1, N708*BD708*100.0/(AY708), 0))*(BQ708+BR708)/1000.0</f>
        <v>0</v>
      </c>
      <c r="S708">
        <f>2.0/((1/U708-1/T708)+SIGN(U708)*SQRT((1/U708-1/T708)*(1/U708-1/T708) + 4*BE708/((BE708+1)*(BE708+1))*(2*1/U708*1/T708-1/T708*1/T708)))</f>
        <v>0</v>
      </c>
      <c r="T708">
        <f>IF(LEFT(BF708,1)&lt;&gt;"0",IF(LEFT(BF708,1)="1",3.0,BG708),$D$5+$E$5*(BX708*BQ708/($K$5*1000))+$F$5*(BX708*BQ708/($K$5*1000))*MAX(MIN(BD708,$J$5),$I$5)*MAX(MIN(BD708,$J$5),$I$5)+$G$5*MAX(MIN(BD708,$J$5),$I$5)*(BX708*BQ708/($K$5*1000))+$H$5*(BX708*BQ708/($K$5*1000))*(BX708*BQ708/($K$5*1000)))</f>
        <v>0</v>
      </c>
      <c r="U708">
        <f>L708*(1000-(1000*0.61365*exp(17.502*Y708/(240.97+Y708))/(BQ708+BR708)+BL708)/2)/(1000*0.61365*exp(17.502*Y708/(240.97+Y708))/(BQ708+BR708)-BL708)</f>
        <v>0</v>
      </c>
      <c r="V708">
        <f>1/((BE708+1)/(S708/1.6)+1/(T708/1.37)) + BE708/((BE708+1)/(S708/1.6) + BE708/(T708/1.37))</f>
        <v>0</v>
      </c>
      <c r="W708">
        <f>(AZ708*BC708)</f>
        <v>0</v>
      </c>
      <c r="X708">
        <f>(BS708+(W708+2*0.95*5.67E-8*(((BS708+$B$7)+273)^4-(BS708+273)^4)-44100*L708)/(1.84*29.3*T708+8*0.95*5.67E-8*(BS708+273)^3))</f>
        <v>0</v>
      </c>
      <c r="Y708">
        <f>($C$7*BT708+$D$7*BU708+$E$7*X708)</f>
        <v>0</v>
      </c>
      <c r="Z708">
        <f>0.61365*exp(17.502*Y708/(240.97+Y708))</f>
        <v>0</v>
      </c>
      <c r="AA708">
        <f>(AB708/AC708*100)</f>
        <v>0</v>
      </c>
      <c r="AB708">
        <f>BL708*(BQ708+BR708)/1000</f>
        <v>0</v>
      </c>
      <c r="AC708">
        <f>0.61365*exp(17.502*BS708/(240.97+BS708))</f>
        <v>0</v>
      </c>
      <c r="AD708">
        <f>(Z708-BL708*(BQ708+BR708)/1000)</f>
        <v>0</v>
      </c>
      <c r="AE708">
        <f>(-L708*44100)</f>
        <v>0</v>
      </c>
      <c r="AF708">
        <f>2*29.3*T708*0.92*(BS708-Y708)</f>
        <v>0</v>
      </c>
      <c r="AG708">
        <f>2*0.95*5.67E-8*(((BS708+$B$7)+273)^4-(Y708+273)^4)</f>
        <v>0</v>
      </c>
      <c r="AH708">
        <f>W708+AG708+AE708+AF708</f>
        <v>0</v>
      </c>
      <c r="AI708">
        <f>BP708*AW708*(BK708-BJ708*(1000-AW708*BM708)/(1000-AW708*BL708))/(100*BD708)</f>
        <v>0</v>
      </c>
      <c r="AJ708">
        <f>1000*BP708*AW708*(BL708-BM708)/(100*BD708*(1000-AW708*BL708))</f>
        <v>0</v>
      </c>
      <c r="AK708">
        <f>(AL708 - AM708 - BQ708*1E3/(8.314*(BS708+273.15)) * AO708/BP708 * AN708) * BP708/(100*BD708) * (1000 - BM708)/1000</f>
        <v>0</v>
      </c>
      <c r="AL708">
        <v>1191.583424117862</v>
      </c>
      <c r="AM708">
        <v>1156.194848484848</v>
      </c>
      <c r="AN708">
        <v>2.563349847405854</v>
      </c>
      <c r="AO708">
        <v>66.77297276244596</v>
      </c>
      <c r="AP708">
        <f>(AR708 - AQ708 + BQ708*1E3/(8.314*(BS708+273.15)) * AT708/BP708 * AS708) * BP708/(100*BD708) * 1000/(1000 - AR708)</f>
        <v>0</v>
      </c>
      <c r="AQ708">
        <v>10.69354470639068</v>
      </c>
      <c r="AR708">
        <v>16.23327515151514</v>
      </c>
      <c r="AS708">
        <v>-0.01100294101622849</v>
      </c>
      <c r="AT708">
        <v>79.96077634559281</v>
      </c>
      <c r="AU708">
        <v>0</v>
      </c>
      <c r="AV708">
        <v>0</v>
      </c>
      <c r="AW708">
        <f>IF(AU708*$H$13&gt;=AY708,1.0,(AY708/(AY708-AU708*$H$13)))</f>
        <v>0</v>
      </c>
      <c r="AX708">
        <f>(AW708-1)*100</f>
        <v>0</v>
      </c>
      <c r="AY708">
        <f>MAX(0,($B$13+$C$13*BX708)/(1+$D$13*BX708)*BQ708/(BS708+273)*$E$13)</f>
        <v>0</v>
      </c>
      <c r="AZ708">
        <f>$B$11*BY708+$C$11*BZ708+$F$11*CK708*(1-CN708)</f>
        <v>0</v>
      </c>
      <c r="BA708">
        <f>AZ708*BB708</f>
        <v>0</v>
      </c>
      <c r="BB708">
        <f>($B$11*$D$9+$C$11*$D$9+$F$11*((CX708+CP708)/MAX(CX708+CP708+CY708, 0.1)*$I$9+CY708/MAX(CX708+CP708+CY708, 0.1)*$J$9))/($B$11+$C$11+$F$11)</f>
        <v>0</v>
      </c>
      <c r="BC708">
        <f>($B$11*$K$9+$C$11*$K$9+$F$11*((CX708+CP708)/MAX(CX708+CP708+CY708, 0.1)*$P$9+CY708/MAX(CX708+CP708+CY708, 0.1)*$Q$9))/($B$11+$C$11+$F$11)</f>
        <v>0</v>
      </c>
      <c r="BD708">
        <v>6</v>
      </c>
      <c r="BE708">
        <v>0.5</v>
      </c>
      <c r="BF708" t="s">
        <v>361</v>
      </c>
      <c r="BG708">
        <v>2</v>
      </c>
      <c r="BH708" t="b">
        <v>1</v>
      </c>
      <c r="BI708">
        <v>1728497121.581481</v>
      </c>
      <c r="BJ708">
        <v>1119.71962962963</v>
      </c>
      <c r="BK708">
        <v>1165.765555555555</v>
      </c>
      <c r="BL708">
        <v>16.3175</v>
      </c>
      <c r="BM708">
        <v>10.7018</v>
      </c>
      <c r="BN708">
        <v>1129.868148148148</v>
      </c>
      <c r="BO708">
        <v>16.40788148148148</v>
      </c>
      <c r="BP708">
        <v>600.0638518518518</v>
      </c>
      <c r="BQ708">
        <v>97.54559999999999</v>
      </c>
      <c r="BR708">
        <v>0.1002267407407407</v>
      </c>
      <c r="BS708">
        <v>25.1262962962963</v>
      </c>
      <c r="BT708">
        <v>25.13625555555555</v>
      </c>
      <c r="BU708">
        <v>999.9000000000001</v>
      </c>
      <c r="BV708">
        <v>0</v>
      </c>
      <c r="BW708">
        <v>0</v>
      </c>
      <c r="BX708">
        <v>9978.08037037037</v>
      </c>
      <c r="BY708">
        <v>0</v>
      </c>
      <c r="BZ708">
        <v>1258.057037037037</v>
      </c>
      <c r="CA708">
        <v>-46.04544444444443</v>
      </c>
      <c r="CB708">
        <v>1138.294074074074</v>
      </c>
      <c r="CC708">
        <v>1178.375185185185</v>
      </c>
      <c r="CD708">
        <v>5.615693703703704</v>
      </c>
      <c r="CE708">
        <v>1165.765555555555</v>
      </c>
      <c r="CF708">
        <v>10.7018</v>
      </c>
      <c r="CG708">
        <v>1.59169962962963</v>
      </c>
      <c r="CH708">
        <v>1.043914444444444</v>
      </c>
      <c r="CI708">
        <v>13.87861111111111</v>
      </c>
      <c r="CJ708">
        <v>7.544112962962963</v>
      </c>
      <c r="CK708">
        <v>1600.004444444445</v>
      </c>
      <c r="CL708">
        <v>0.6920007037037038</v>
      </c>
      <c r="CM708">
        <v>0.3079993333333333</v>
      </c>
      <c r="CN708">
        <v>0</v>
      </c>
      <c r="CO708">
        <v>2.208340740740741</v>
      </c>
      <c r="CP708">
        <v>0</v>
      </c>
      <c r="CQ708">
        <v>15116.29259259259</v>
      </c>
      <c r="CR708">
        <v>13790.22592592592</v>
      </c>
      <c r="CS708">
        <v>38.70333333333333</v>
      </c>
      <c r="CT708">
        <v>40.19166666666666</v>
      </c>
      <c r="CU708">
        <v>39.34933333333333</v>
      </c>
      <c r="CV708">
        <v>38.562</v>
      </c>
      <c r="CW708">
        <v>38.04133333333333</v>
      </c>
      <c r="CX708">
        <v>1107.203333333333</v>
      </c>
      <c r="CY708">
        <v>492.8011111111111</v>
      </c>
      <c r="CZ708">
        <v>0</v>
      </c>
      <c r="DA708">
        <v>1728497186.2</v>
      </c>
      <c r="DB708">
        <v>0</v>
      </c>
      <c r="DC708">
        <v>1728490956.5</v>
      </c>
      <c r="DD708" t="s">
        <v>362</v>
      </c>
      <c r="DE708">
        <v>1728490952.5</v>
      </c>
      <c r="DF708">
        <v>1728490956.5</v>
      </c>
      <c r="DG708">
        <v>1</v>
      </c>
      <c r="DH708">
        <v>-0.065</v>
      </c>
      <c r="DI708">
        <v>-0.008</v>
      </c>
      <c r="DJ708">
        <v>-3.246</v>
      </c>
      <c r="DK708">
        <v>-0.091</v>
      </c>
      <c r="DL708">
        <v>52</v>
      </c>
      <c r="DM708">
        <v>15</v>
      </c>
      <c r="DN708">
        <v>0.25</v>
      </c>
      <c r="DO708">
        <v>0.13</v>
      </c>
      <c r="DP708">
        <v>-45.99878536585365</v>
      </c>
      <c r="DQ708">
        <v>-0.8596327526132794</v>
      </c>
      <c r="DR708">
        <v>0.1883480503709149</v>
      </c>
      <c r="DS708">
        <v>0</v>
      </c>
      <c r="DT708">
        <v>5.632080487804878</v>
      </c>
      <c r="DU708">
        <v>-0.4219043205574933</v>
      </c>
      <c r="DV708">
        <v>0.0462359439920417</v>
      </c>
      <c r="DW708">
        <v>0</v>
      </c>
      <c r="DX708">
        <v>0</v>
      </c>
      <c r="DY708">
        <v>2</v>
      </c>
      <c r="DZ708" t="s">
        <v>386</v>
      </c>
      <c r="EA708">
        <v>3.22783</v>
      </c>
      <c r="EB708">
        <v>2.70437</v>
      </c>
      <c r="EC708">
        <v>0.201852</v>
      </c>
      <c r="ED708">
        <v>0.20615</v>
      </c>
      <c r="EE708">
        <v>0.0841201</v>
      </c>
      <c r="EF708">
        <v>0.0618402</v>
      </c>
      <c r="EG708">
        <v>26069</v>
      </c>
      <c r="EH708">
        <v>25220.6</v>
      </c>
      <c r="EI708">
        <v>31300.5</v>
      </c>
      <c r="EJ708">
        <v>30141.4</v>
      </c>
      <c r="EK708">
        <v>38399.8</v>
      </c>
      <c r="EL708">
        <v>37402.3</v>
      </c>
      <c r="EM708">
        <v>43863.8</v>
      </c>
      <c r="EN708">
        <v>42092.2</v>
      </c>
      <c r="EO708">
        <v>2.1079</v>
      </c>
      <c r="EP708">
        <v>1.7756</v>
      </c>
      <c r="EQ708">
        <v>-0.00835955</v>
      </c>
      <c r="ER708">
        <v>0</v>
      </c>
      <c r="ES708">
        <v>25.3076</v>
      </c>
      <c r="ET708">
        <v>999.9</v>
      </c>
      <c r="EU708">
        <v>68.5</v>
      </c>
      <c r="EV708">
        <v>29.1</v>
      </c>
      <c r="EW708">
        <v>28.4066</v>
      </c>
      <c r="EX708">
        <v>61.4</v>
      </c>
      <c r="EY708">
        <v>24.2708</v>
      </c>
      <c r="EZ708">
        <v>1</v>
      </c>
      <c r="FA708">
        <v>0.226913</v>
      </c>
      <c r="FB708">
        <v>4.84036</v>
      </c>
      <c r="FC708">
        <v>20.1295</v>
      </c>
      <c r="FD708">
        <v>5.21519</v>
      </c>
      <c r="FE708">
        <v>11.998</v>
      </c>
      <c r="FF708">
        <v>4.96295</v>
      </c>
      <c r="FG708">
        <v>3.2955</v>
      </c>
      <c r="FH708">
        <v>9999</v>
      </c>
      <c r="FI708">
        <v>9999</v>
      </c>
      <c r="FJ708">
        <v>9999</v>
      </c>
      <c r="FK708">
        <v>149.7</v>
      </c>
      <c r="FL708">
        <v>4.9709</v>
      </c>
      <c r="FM708">
        <v>1.86776</v>
      </c>
      <c r="FN708">
        <v>1.85925</v>
      </c>
      <c r="FO708">
        <v>1.86529</v>
      </c>
      <c r="FP708">
        <v>1.8631</v>
      </c>
      <c r="FQ708">
        <v>1.86449</v>
      </c>
      <c r="FR708">
        <v>1.86005</v>
      </c>
      <c r="FS708">
        <v>1.86417</v>
      </c>
      <c r="FT708">
        <v>0</v>
      </c>
      <c r="FU708">
        <v>0</v>
      </c>
      <c r="FV708">
        <v>0</v>
      </c>
      <c r="FW708">
        <v>0</v>
      </c>
      <c r="FX708" t="s">
        <v>364</v>
      </c>
      <c r="FY708" t="s">
        <v>365</v>
      </c>
      <c r="FZ708" t="s">
        <v>366</v>
      </c>
      <c r="GA708" t="s">
        <v>366</v>
      </c>
      <c r="GB708" t="s">
        <v>366</v>
      </c>
      <c r="GC708" t="s">
        <v>366</v>
      </c>
      <c r="GD708">
        <v>0</v>
      </c>
      <c r="GE708">
        <v>100</v>
      </c>
      <c r="GF708">
        <v>100</v>
      </c>
      <c r="GG708">
        <v>-10.25</v>
      </c>
      <c r="GH708">
        <v>-0.09039999999999999</v>
      </c>
      <c r="GI708">
        <v>-2.868309889394353</v>
      </c>
      <c r="GJ708">
        <v>-0.006773961979547998</v>
      </c>
      <c r="GK708">
        <v>-8.296070481250098E-08</v>
      </c>
      <c r="GL708">
        <v>3.322967193956903E-10</v>
      </c>
      <c r="GM708">
        <v>-0.07871069313407227</v>
      </c>
      <c r="GN708">
        <v>-0.00208336341840114</v>
      </c>
      <c r="GO708">
        <v>8.801746095907445E-05</v>
      </c>
      <c r="GP708">
        <v>-2.677693255255651E-07</v>
      </c>
      <c r="GQ708">
        <v>3</v>
      </c>
      <c r="GR708">
        <v>2052</v>
      </c>
      <c r="GS708">
        <v>2</v>
      </c>
      <c r="GT708">
        <v>18</v>
      </c>
      <c r="GU708">
        <v>102.9</v>
      </c>
      <c r="GV708">
        <v>102.9</v>
      </c>
      <c r="GW708">
        <v>2.60254</v>
      </c>
      <c r="GX708">
        <v>2.38647</v>
      </c>
      <c r="GY708">
        <v>1.44775</v>
      </c>
      <c r="GZ708">
        <v>2.31689</v>
      </c>
      <c r="HA708">
        <v>1.55151</v>
      </c>
      <c r="HB708">
        <v>2.39624</v>
      </c>
      <c r="HC708">
        <v>36.1989</v>
      </c>
      <c r="HD708">
        <v>13.9657</v>
      </c>
      <c r="HE708">
        <v>18</v>
      </c>
      <c r="HF708">
        <v>614.6559999999999</v>
      </c>
      <c r="HG708">
        <v>403.004</v>
      </c>
      <c r="HH708">
        <v>19.6258</v>
      </c>
      <c r="HI708">
        <v>29.7298</v>
      </c>
      <c r="HJ708">
        <v>30.0046</v>
      </c>
      <c r="HK708">
        <v>29.6113</v>
      </c>
      <c r="HL708">
        <v>29.5487</v>
      </c>
      <c r="HM708">
        <v>52.1359</v>
      </c>
      <c r="HN708">
        <v>64.6995</v>
      </c>
      <c r="HO708">
        <v>0</v>
      </c>
      <c r="HP708">
        <v>19.3767</v>
      </c>
      <c r="HQ708">
        <v>1198.84</v>
      </c>
      <c r="HR708">
        <v>10.8743</v>
      </c>
      <c r="HS708">
        <v>99.3271</v>
      </c>
      <c r="HT708">
        <v>100.577</v>
      </c>
    </row>
    <row r="709" spans="1:228">
      <c r="A709">
        <v>693</v>
      </c>
      <c r="B709">
        <v>1728497134.1</v>
      </c>
      <c r="C709">
        <v>6196.599999904633</v>
      </c>
      <c r="D709" t="s">
        <v>1758</v>
      </c>
      <c r="E709" t="s">
        <v>1759</v>
      </c>
      <c r="F709">
        <v>5</v>
      </c>
      <c r="G709" t="s">
        <v>357</v>
      </c>
      <c r="H709" t="s">
        <v>1090</v>
      </c>
      <c r="I709" t="s">
        <v>359</v>
      </c>
      <c r="J709" t="s">
        <v>1569</v>
      </c>
      <c r="K709">
        <v>1728497126.6</v>
      </c>
      <c r="L709">
        <f>(M709)/1000</f>
        <v>0</v>
      </c>
      <c r="M709">
        <f>IF(BH709, AP709, AJ709)</f>
        <v>0</v>
      </c>
      <c r="N709">
        <f>IF(BH709, AK709, AI709)</f>
        <v>0</v>
      </c>
      <c r="O709">
        <f>BJ709 - IF(AW709&gt;1, N709*BD709*100.0/(AY709), 0)</f>
        <v>0</v>
      </c>
      <c r="P709">
        <f>((V709-L709/2)*O709-N709)/(V709+L709/2)</f>
        <v>0</v>
      </c>
      <c r="Q709">
        <f>P709*(BQ709+BR709)/1000.0</f>
        <v>0</v>
      </c>
      <c r="R709">
        <f>(BJ709 - IF(AW709&gt;1, N709*BD709*100.0/(AY709), 0))*(BQ709+BR709)/1000.0</f>
        <v>0</v>
      </c>
      <c r="S709">
        <f>2.0/((1/U709-1/T709)+SIGN(U709)*SQRT((1/U709-1/T709)*(1/U709-1/T709) + 4*BE709/((BE709+1)*(BE709+1))*(2*1/U709*1/T709-1/T709*1/T709)))</f>
        <v>0</v>
      </c>
      <c r="T709">
        <f>IF(LEFT(BF709,1)&lt;&gt;"0",IF(LEFT(BF709,1)="1",3.0,BG709),$D$5+$E$5*(BX709*BQ709/($K$5*1000))+$F$5*(BX709*BQ709/($K$5*1000))*MAX(MIN(BD709,$J$5),$I$5)*MAX(MIN(BD709,$J$5),$I$5)+$G$5*MAX(MIN(BD709,$J$5),$I$5)*(BX709*BQ709/($K$5*1000))+$H$5*(BX709*BQ709/($K$5*1000))*(BX709*BQ709/($K$5*1000)))</f>
        <v>0</v>
      </c>
      <c r="U709">
        <f>L709*(1000-(1000*0.61365*exp(17.502*Y709/(240.97+Y709))/(BQ709+BR709)+BL709)/2)/(1000*0.61365*exp(17.502*Y709/(240.97+Y709))/(BQ709+BR709)-BL709)</f>
        <v>0</v>
      </c>
      <c r="V709">
        <f>1/((BE709+1)/(S709/1.6)+1/(T709/1.37)) + BE709/((BE709+1)/(S709/1.6) + BE709/(T709/1.37))</f>
        <v>0</v>
      </c>
      <c r="W709">
        <f>(AZ709*BC709)</f>
        <v>0</v>
      </c>
      <c r="X709">
        <f>(BS709+(W709+2*0.95*5.67E-8*(((BS709+$B$7)+273)^4-(BS709+273)^4)-44100*L709)/(1.84*29.3*T709+8*0.95*5.67E-8*(BS709+273)^3))</f>
        <v>0</v>
      </c>
      <c r="Y709">
        <f>($C$7*BT709+$D$7*BU709+$E$7*X709)</f>
        <v>0</v>
      </c>
      <c r="Z709">
        <f>0.61365*exp(17.502*Y709/(240.97+Y709))</f>
        <v>0</v>
      </c>
      <c r="AA709">
        <f>(AB709/AC709*100)</f>
        <v>0</v>
      </c>
      <c r="AB709">
        <f>BL709*(BQ709+BR709)/1000</f>
        <v>0</v>
      </c>
      <c r="AC709">
        <f>0.61365*exp(17.502*BS709/(240.97+BS709))</f>
        <v>0</v>
      </c>
      <c r="AD709">
        <f>(Z709-BL709*(BQ709+BR709)/1000)</f>
        <v>0</v>
      </c>
      <c r="AE709">
        <f>(-L709*44100)</f>
        <v>0</v>
      </c>
      <c r="AF709">
        <f>2*29.3*T709*0.92*(BS709-Y709)</f>
        <v>0</v>
      </c>
      <c r="AG709">
        <f>2*0.95*5.67E-8*(((BS709+$B$7)+273)^4-(Y709+273)^4)</f>
        <v>0</v>
      </c>
      <c r="AH709">
        <f>W709+AG709+AE709+AF709</f>
        <v>0</v>
      </c>
      <c r="AI709">
        <f>BP709*AW709*(BK709-BJ709*(1000-AW709*BM709)/(1000-AW709*BL709))/(100*BD709)</f>
        <v>0</v>
      </c>
      <c r="AJ709">
        <f>1000*BP709*AW709*(BL709-BM709)/(100*BD709*(1000-AW709*BL709))</f>
        <v>0</v>
      </c>
      <c r="AK709">
        <f>(AL709 - AM709 - BQ709*1E3/(8.314*(BS709+273.15)) * AO709/BP709 * AN709) * BP709/(100*BD709) * (1000 - BM709)/1000</f>
        <v>0</v>
      </c>
      <c r="AL709">
        <v>1204.199256443384</v>
      </c>
      <c r="AM709">
        <v>1168.883757575757</v>
      </c>
      <c r="AN709">
        <v>2.543284150091666</v>
      </c>
      <c r="AO709">
        <v>66.77297276244596</v>
      </c>
      <c r="AP709">
        <f>(AR709 - AQ709 + BQ709*1E3/(8.314*(BS709+273.15)) * AT709/BP709 * AS709) * BP709/(100*BD709) * 1000/(1000 - AR709)</f>
        <v>0</v>
      </c>
      <c r="AQ709">
        <v>10.74643561531167</v>
      </c>
      <c r="AR709">
        <v>16.2076206060606</v>
      </c>
      <c r="AS709">
        <v>-0.006324437920505922</v>
      </c>
      <c r="AT709">
        <v>79.96077634559281</v>
      </c>
      <c r="AU709">
        <v>0</v>
      </c>
      <c r="AV709">
        <v>0</v>
      </c>
      <c r="AW709">
        <f>IF(AU709*$H$13&gt;=AY709,1.0,(AY709/(AY709-AU709*$H$13)))</f>
        <v>0</v>
      </c>
      <c r="AX709">
        <f>(AW709-1)*100</f>
        <v>0</v>
      </c>
      <c r="AY709">
        <f>MAX(0,($B$13+$C$13*BX709)/(1+$D$13*BX709)*BQ709/(BS709+273)*$E$13)</f>
        <v>0</v>
      </c>
      <c r="AZ709">
        <f>$B$11*BY709+$C$11*BZ709+$F$11*CK709*(1-CN709)</f>
        <v>0</v>
      </c>
      <c r="BA709">
        <f>AZ709*BB709</f>
        <v>0</v>
      </c>
      <c r="BB709">
        <f>($B$11*$D$9+$C$11*$D$9+$F$11*((CX709+CP709)/MAX(CX709+CP709+CY709, 0.1)*$I$9+CY709/MAX(CX709+CP709+CY709, 0.1)*$J$9))/($B$11+$C$11+$F$11)</f>
        <v>0</v>
      </c>
      <c r="BC709">
        <f>($B$11*$K$9+$C$11*$K$9+$F$11*((CX709+CP709)/MAX(CX709+CP709+CY709, 0.1)*$P$9+CY709/MAX(CX709+CP709+CY709, 0.1)*$Q$9))/($B$11+$C$11+$F$11)</f>
        <v>0</v>
      </c>
      <c r="BD709">
        <v>6</v>
      </c>
      <c r="BE709">
        <v>0.5</v>
      </c>
      <c r="BF709" t="s">
        <v>361</v>
      </c>
      <c r="BG709">
        <v>2</v>
      </c>
      <c r="BH709" t="b">
        <v>1</v>
      </c>
      <c r="BI709">
        <v>1728497126.6</v>
      </c>
      <c r="BJ709">
        <v>1132.341481481481</v>
      </c>
      <c r="BK709">
        <v>1178.365925925926</v>
      </c>
      <c r="BL709">
        <v>16.26084444444444</v>
      </c>
      <c r="BM709">
        <v>10.71341851851852</v>
      </c>
      <c r="BN709">
        <v>1142.561111111111</v>
      </c>
      <c r="BO709">
        <v>16.35127037037037</v>
      </c>
      <c r="BP709">
        <v>600.0215555555556</v>
      </c>
      <c r="BQ709">
        <v>97.54453333333332</v>
      </c>
      <c r="BR709">
        <v>0.1002884333333333</v>
      </c>
      <c r="BS709">
        <v>25.13192962962963</v>
      </c>
      <c r="BT709">
        <v>25.15735925925926</v>
      </c>
      <c r="BU709">
        <v>999.9000000000001</v>
      </c>
      <c r="BV709">
        <v>0</v>
      </c>
      <c r="BW709">
        <v>0</v>
      </c>
      <c r="BX709">
        <v>9965.741111111112</v>
      </c>
      <c r="BY709">
        <v>0</v>
      </c>
      <c r="BZ709">
        <v>1257.654814814815</v>
      </c>
      <c r="CA709">
        <v>-46.02468518518518</v>
      </c>
      <c r="CB709">
        <v>1151.058888888889</v>
      </c>
      <c r="CC709">
        <v>1191.127037037037</v>
      </c>
      <c r="CD709">
        <v>5.54742</v>
      </c>
      <c r="CE709">
        <v>1178.365925925926</v>
      </c>
      <c r="CF709">
        <v>10.71341851851852</v>
      </c>
      <c r="CG709">
        <v>1.586156296296297</v>
      </c>
      <c r="CH709">
        <v>1.045036296296296</v>
      </c>
      <c r="CI709">
        <v>13.82491481481482</v>
      </c>
      <c r="CJ709">
        <v>7.559812222222223</v>
      </c>
      <c r="CK709">
        <v>1600.002962962963</v>
      </c>
      <c r="CL709">
        <v>0.6920047037037037</v>
      </c>
      <c r="CM709">
        <v>0.3079953333333333</v>
      </c>
      <c r="CN709">
        <v>0</v>
      </c>
      <c r="CO709">
        <v>2.243592592592593</v>
      </c>
      <c r="CP709">
        <v>0</v>
      </c>
      <c r="CQ709">
        <v>15121.84814814815</v>
      </c>
      <c r="CR709">
        <v>13790.22962962963</v>
      </c>
      <c r="CS709">
        <v>38.72433333333333</v>
      </c>
      <c r="CT709">
        <v>40.19633333333333</v>
      </c>
      <c r="CU709">
        <v>39.36566666666667</v>
      </c>
      <c r="CV709">
        <v>38.562</v>
      </c>
      <c r="CW709">
        <v>38.05051851851852</v>
      </c>
      <c r="CX709">
        <v>1107.208888888889</v>
      </c>
      <c r="CY709">
        <v>492.7940740740742</v>
      </c>
      <c r="CZ709">
        <v>0</v>
      </c>
      <c r="DA709">
        <v>1728497191</v>
      </c>
      <c r="DB709">
        <v>0</v>
      </c>
      <c r="DC709">
        <v>1728490956.5</v>
      </c>
      <c r="DD709" t="s">
        <v>362</v>
      </c>
      <c r="DE709">
        <v>1728490952.5</v>
      </c>
      <c r="DF709">
        <v>1728490956.5</v>
      </c>
      <c r="DG709">
        <v>1</v>
      </c>
      <c r="DH709">
        <v>-0.065</v>
      </c>
      <c r="DI709">
        <v>-0.008</v>
      </c>
      <c r="DJ709">
        <v>-3.246</v>
      </c>
      <c r="DK709">
        <v>-0.091</v>
      </c>
      <c r="DL709">
        <v>52</v>
      </c>
      <c r="DM709">
        <v>15</v>
      </c>
      <c r="DN709">
        <v>0.25</v>
      </c>
      <c r="DO709">
        <v>0.13</v>
      </c>
      <c r="DP709">
        <v>-46.0437756097561</v>
      </c>
      <c r="DQ709">
        <v>-0.3239895470383645</v>
      </c>
      <c r="DR709">
        <v>0.1723536208631201</v>
      </c>
      <c r="DS709">
        <v>0</v>
      </c>
      <c r="DT709">
        <v>5.581900243902439</v>
      </c>
      <c r="DU709">
        <v>-0.7717087108013846</v>
      </c>
      <c r="DV709">
        <v>0.07839371591564254</v>
      </c>
      <c r="DW709">
        <v>0</v>
      </c>
      <c r="DX709">
        <v>0</v>
      </c>
      <c r="DY709">
        <v>2</v>
      </c>
      <c r="DZ709" t="s">
        <v>386</v>
      </c>
      <c r="EA709">
        <v>3.22766</v>
      </c>
      <c r="EB709">
        <v>2.70424</v>
      </c>
      <c r="EC709">
        <v>0.203236</v>
      </c>
      <c r="ED709">
        <v>0.207517</v>
      </c>
      <c r="EE709">
        <v>0.08402949999999999</v>
      </c>
      <c r="EF709">
        <v>0.0621625</v>
      </c>
      <c r="EG709">
        <v>26022.6</v>
      </c>
      <c r="EH709">
        <v>25175.8</v>
      </c>
      <c r="EI709">
        <v>31299.2</v>
      </c>
      <c r="EJ709">
        <v>30139.9</v>
      </c>
      <c r="EK709">
        <v>38402</v>
      </c>
      <c r="EL709">
        <v>37387.8</v>
      </c>
      <c r="EM709">
        <v>43862</v>
      </c>
      <c r="EN709">
        <v>42090.3</v>
      </c>
      <c r="EO709">
        <v>2.10707</v>
      </c>
      <c r="EP709">
        <v>1.77562</v>
      </c>
      <c r="EQ709">
        <v>-0.00903383</v>
      </c>
      <c r="ER709">
        <v>0</v>
      </c>
      <c r="ES709">
        <v>25.3076</v>
      </c>
      <c r="ET709">
        <v>999.9</v>
      </c>
      <c r="EU709">
        <v>68.5</v>
      </c>
      <c r="EV709">
        <v>29.1</v>
      </c>
      <c r="EW709">
        <v>28.4114</v>
      </c>
      <c r="EX709">
        <v>62.04</v>
      </c>
      <c r="EY709">
        <v>24.4431</v>
      </c>
      <c r="EZ709">
        <v>1</v>
      </c>
      <c r="FA709">
        <v>0.230259</v>
      </c>
      <c r="FB709">
        <v>5.09899</v>
      </c>
      <c r="FC709">
        <v>20.1214</v>
      </c>
      <c r="FD709">
        <v>5.21549</v>
      </c>
      <c r="FE709">
        <v>11.998</v>
      </c>
      <c r="FF709">
        <v>4.96285</v>
      </c>
      <c r="FG709">
        <v>3.29553</v>
      </c>
      <c r="FH709">
        <v>9999</v>
      </c>
      <c r="FI709">
        <v>9999</v>
      </c>
      <c r="FJ709">
        <v>9999</v>
      </c>
      <c r="FK709">
        <v>149.7</v>
      </c>
      <c r="FL709">
        <v>4.9709</v>
      </c>
      <c r="FM709">
        <v>1.86777</v>
      </c>
      <c r="FN709">
        <v>1.85926</v>
      </c>
      <c r="FO709">
        <v>1.86526</v>
      </c>
      <c r="FP709">
        <v>1.8631</v>
      </c>
      <c r="FQ709">
        <v>1.86447</v>
      </c>
      <c r="FR709">
        <v>1.86004</v>
      </c>
      <c r="FS709">
        <v>1.86417</v>
      </c>
      <c r="FT709">
        <v>0</v>
      </c>
      <c r="FU709">
        <v>0</v>
      </c>
      <c r="FV709">
        <v>0</v>
      </c>
      <c r="FW709">
        <v>0</v>
      </c>
      <c r="FX709" t="s">
        <v>364</v>
      </c>
      <c r="FY709" t="s">
        <v>365</v>
      </c>
      <c r="FZ709" t="s">
        <v>366</v>
      </c>
      <c r="GA709" t="s">
        <v>366</v>
      </c>
      <c r="GB709" t="s">
        <v>366</v>
      </c>
      <c r="GC709" t="s">
        <v>366</v>
      </c>
      <c r="GD709">
        <v>0</v>
      </c>
      <c r="GE709">
        <v>100</v>
      </c>
      <c r="GF709">
        <v>100</v>
      </c>
      <c r="GG709">
        <v>-10.33</v>
      </c>
      <c r="GH709">
        <v>-0.09039999999999999</v>
      </c>
      <c r="GI709">
        <v>-2.868309889394353</v>
      </c>
      <c r="GJ709">
        <v>-0.006773961979547998</v>
      </c>
      <c r="GK709">
        <v>-8.296070481250098E-08</v>
      </c>
      <c r="GL709">
        <v>3.322967193956903E-10</v>
      </c>
      <c r="GM709">
        <v>-0.07871069313407227</v>
      </c>
      <c r="GN709">
        <v>-0.00208336341840114</v>
      </c>
      <c r="GO709">
        <v>8.801746095907445E-05</v>
      </c>
      <c r="GP709">
        <v>-2.677693255255651E-07</v>
      </c>
      <c r="GQ709">
        <v>3</v>
      </c>
      <c r="GR709">
        <v>2052</v>
      </c>
      <c r="GS709">
        <v>2</v>
      </c>
      <c r="GT709">
        <v>18</v>
      </c>
      <c r="GU709">
        <v>103</v>
      </c>
      <c r="GV709">
        <v>103</v>
      </c>
      <c r="GW709">
        <v>2.62329</v>
      </c>
      <c r="GX709">
        <v>2.39624</v>
      </c>
      <c r="GY709">
        <v>1.44775</v>
      </c>
      <c r="GZ709">
        <v>2.31689</v>
      </c>
      <c r="HA709">
        <v>1.55151</v>
      </c>
      <c r="HB709">
        <v>2.35596</v>
      </c>
      <c r="HC709">
        <v>36.1989</v>
      </c>
      <c r="HD709">
        <v>13.9569</v>
      </c>
      <c r="HE709">
        <v>18</v>
      </c>
      <c r="HF709">
        <v>614.182</v>
      </c>
      <c r="HG709">
        <v>403.107</v>
      </c>
      <c r="HH709">
        <v>19.4272</v>
      </c>
      <c r="HI709">
        <v>29.7426</v>
      </c>
      <c r="HJ709">
        <v>30.0038</v>
      </c>
      <c r="HK709">
        <v>29.6239</v>
      </c>
      <c r="HL709">
        <v>29.5619</v>
      </c>
      <c r="HM709">
        <v>52.5981</v>
      </c>
      <c r="HN709">
        <v>64.4203</v>
      </c>
      <c r="HO709">
        <v>0</v>
      </c>
      <c r="HP709">
        <v>19.2091</v>
      </c>
      <c r="HQ709">
        <v>1213.86</v>
      </c>
      <c r="HR709">
        <v>10.9404</v>
      </c>
      <c r="HS709">
        <v>99.3229</v>
      </c>
      <c r="HT709">
        <v>100.572</v>
      </c>
    </row>
    <row r="710" spans="1:228">
      <c r="A710">
        <v>694</v>
      </c>
      <c r="B710">
        <v>1728497139.1</v>
      </c>
      <c r="C710">
        <v>6201.599999904633</v>
      </c>
      <c r="D710" t="s">
        <v>1760</v>
      </c>
      <c r="E710" t="s">
        <v>1761</v>
      </c>
      <c r="F710">
        <v>5</v>
      </c>
      <c r="G710" t="s">
        <v>357</v>
      </c>
      <c r="H710" t="s">
        <v>1090</v>
      </c>
      <c r="I710" t="s">
        <v>359</v>
      </c>
      <c r="J710" t="s">
        <v>1569</v>
      </c>
      <c r="K710">
        <v>1728497131.314285</v>
      </c>
      <c r="L710">
        <f>(M710)/1000</f>
        <v>0</v>
      </c>
      <c r="M710">
        <f>IF(BH710, AP710, AJ710)</f>
        <v>0</v>
      </c>
      <c r="N710">
        <f>IF(BH710, AK710, AI710)</f>
        <v>0</v>
      </c>
      <c r="O710">
        <f>BJ710 - IF(AW710&gt;1, N710*BD710*100.0/(AY710), 0)</f>
        <v>0</v>
      </c>
      <c r="P710">
        <f>((V710-L710/2)*O710-N710)/(V710+L710/2)</f>
        <v>0</v>
      </c>
      <c r="Q710">
        <f>P710*(BQ710+BR710)/1000.0</f>
        <v>0</v>
      </c>
      <c r="R710">
        <f>(BJ710 - IF(AW710&gt;1, N710*BD710*100.0/(AY710), 0))*(BQ710+BR710)/1000.0</f>
        <v>0</v>
      </c>
      <c r="S710">
        <f>2.0/((1/U710-1/T710)+SIGN(U710)*SQRT((1/U710-1/T710)*(1/U710-1/T710) + 4*BE710/((BE710+1)*(BE710+1))*(2*1/U710*1/T710-1/T710*1/T710)))</f>
        <v>0</v>
      </c>
      <c r="T710">
        <f>IF(LEFT(BF710,1)&lt;&gt;"0",IF(LEFT(BF710,1)="1",3.0,BG710),$D$5+$E$5*(BX710*BQ710/($K$5*1000))+$F$5*(BX710*BQ710/($K$5*1000))*MAX(MIN(BD710,$J$5),$I$5)*MAX(MIN(BD710,$J$5),$I$5)+$G$5*MAX(MIN(BD710,$J$5),$I$5)*(BX710*BQ710/($K$5*1000))+$H$5*(BX710*BQ710/($K$5*1000))*(BX710*BQ710/($K$5*1000)))</f>
        <v>0</v>
      </c>
      <c r="U710">
        <f>L710*(1000-(1000*0.61365*exp(17.502*Y710/(240.97+Y710))/(BQ710+BR710)+BL710)/2)/(1000*0.61365*exp(17.502*Y710/(240.97+Y710))/(BQ710+BR710)-BL710)</f>
        <v>0</v>
      </c>
      <c r="V710">
        <f>1/((BE710+1)/(S710/1.6)+1/(T710/1.37)) + BE710/((BE710+1)/(S710/1.6) + BE710/(T710/1.37))</f>
        <v>0</v>
      </c>
      <c r="W710">
        <f>(AZ710*BC710)</f>
        <v>0</v>
      </c>
      <c r="X710">
        <f>(BS710+(W710+2*0.95*5.67E-8*(((BS710+$B$7)+273)^4-(BS710+273)^4)-44100*L710)/(1.84*29.3*T710+8*0.95*5.67E-8*(BS710+273)^3))</f>
        <v>0</v>
      </c>
      <c r="Y710">
        <f>($C$7*BT710+$D$7*BU710+$E$7*X710)</f>
        <v>0</v>
      </c>
      <c r="Z710">
        <f>0.61365*exp(17.502*Y710/(240.97+Y710))</f>
        <v>0</v>
      </c>
      <c r="AA710">
        <f>(AB710/AC710*100)</f>
        <v>0</v>
      </c>
      <c r="AB710">
        <f>BL710*(BQ710+BR710)/1000</f>
        <v>0</v>
      </c>
      <c r="AC710">
        <f>0.61365*exp(17.502*BS710/(240.97+BS710))</f>
        <v>0</v>
      </c>
      <c r="AD710">
        <f>(Z710-BL710*(BQ710+BR710)/1000)</f>
        <v>0</v>
      </c>
      <c r="AE710">
        <f>(-L710*44100)</f>
        <v>0</v>
      </c>
      <c r="AF710">
        <f>2*29.3*T710*0.92*(BS710-Y710)</f>
        <v>0</v>
      </c>
      <c r="AG710">
        <f>2*0.95*5.67E-8*(((BS710+$B$7)+273)^4-(Y710+273)^4)</f>
        <v>0</v>
      </c>
      <c r="AH710">
        <f>W710+AG710+AE710+AF710</f>
        <v>0</v>
      </c>
      <c r="AI710">
        <f>BP710*AW710*(BK710-BJ710*(1000-AW710*BM710)/(1000-AW710*BL710))/(100*BD710)</f>
        <v>0</v>
      </c>
      <c r="AJ710">
        <f>1000*BP710*AW710*(BL710-BM710)/(100*BD710*(1000-AW710*BL710))</f>
        <v>0</v>
      </c>
      <c r="AK710">
        <f>(AL710 - AM710 - BQ710*1E3/(8.314*(BS710+273.15)) * AO710/BP710 * AN710) * BP710/(100*BD710) * (1000 - BM710)/1000</f>
        <v>0</v>
      </c>
      <c r="AL710">
        <v>1216.945397322521</v>
      </c>
      <c r="AM710">
        <v>1181.649393939393</v>
      </c>
      <c r="AN710">
        <v>2.560714055027045</v>
      </c>
      <c r="AO710">
        <v>66.77297276244596</v>
      </c>
      <c r="AP710">
        <f>(AR710 - AQ710 + BQ710*1E3/(8.314*(BS710+273.15)) * AT710/BP710 * AS710) * BP710/(100*BD710) * 1000/(1000 - AR710)</f>
        <v>0</v>
      </c>
      <c r="AQ710">
        <v>10.81875372390508</v>
      </c>
      <c r="AR710">
        <v>16.20180848484848</v>
      </c>
      <c r="AS710">
        <v>-0.0004096093797028392</v>
      </c>
      <c r="AT710">
        <v>79.96077634559281</v>
      </c>
      <c r="AU710">
        <v>0</v>
      </c>
      <c r="AV710">
        <v>0</v>
      </c>
      <c r="AW710">
        <f>IF(AU710*$H$13&gt;=AY710,1.0,(AY710/(AY710-AU710*$H$13)))</f>
        <v>0</v>
      </c>
      <c r="AX710">
        <f>(AW710-1)*100</f>
        <v>0</v>
      </c>
      <c r="AY710">
        <f>MAX(0,($B$13+$C$13*BX710)/(1+$D$13*BX710)*BQ710/(BS710+273)*$E$13)</f>
        <v>0</v>
      </c>
      <c r="AZ710">
        <f>$B$11*BY710+$C$11*BZ710+$F$11*CK710*(1-CN710)</f>
        <v>0</v>
      </c>
      <c r="BA710">
        <f>AZ710*BB710</f>
        <v>0</v>
      </c>
      <c r="BB710">
        <f>($B$11*$D$9+$C$11*$D$9+$F$11*((CX710+CP710)/MAX(CX710+CP710+CY710, 0.1)*$I$9+CY710/MAX(CX710+CP710+CY710, 0.1)*$J$9))/($B$11+$C$11+$F$11)</f>
        <v>0</v>
      </c>
      <c r="BC710">
        <f>($B$11*$K$9+$C$11*$K$9+$F$11*((CX710+CP710)/MAX(CX710+CP710+CY710, 0.1)*$P$9+CY710/MAX(CX710+CP710+CY710, 0.1)*$Q$9))/($B$11+$C$11+$F$11)</f>
        <v>0</v>
      </c>
      <c r="BD710">
        <v>6</v>
      </c>
      <c r="BE710">
        <v>0.5</v>
      </c>
      <c r="BF710" t="s">
        <v>361</v>
      </c>
      <c r="BG710">
        <v>2</v>
      </c>
      <c r="BH710" t="b">
        <v>1</v>
      </c>
      <c r="BI710">
        <v>1728497131.314285</v>
      </c>
      <c r="BJ710">
        <v>1144.197857142857</v>
      </c>
      <c r="BK710">
        <v>1190.305357142857</v>
      </c>
      <c r="BL710">
        <v>16.22591071428571</v>
      </c>
      <c r="BM710">
        <v>10.75776785714286</v>
      </c>
      <c r="BN710">
        <v>1154.484285714286</v>
      </c>
      <c r="BO710">
        <v>16.31636071428571</v>
      </c>
      <c r="BP710">
        <v>599.9985714285715</v>
      </c>
      <c r="BQ710">
        <v>97.54419642857144</v>
      </c>
      <c r="BR710">
        <v>0.1001977285714286</v>
      </c>
      <c r="BS710">
        <v>25.12736428571429</v>
      </c>
      <c r="BT710">
        <v>25.16136071428571</v>
      </c>
      <c r="BU710">
        <v>999.9000000000002</v>
      </c>
      <c r="BV710">
        <v>0</v>
      </c>
      <c r="BW710">
        <v>0</v>
      </c>
      <c r="BX710">
        <v>9973.526071428571</v>
      </c>
      <c r="BY710">
        <v>0</v>
      </c>
      <c r="BZ710">
        <v>1258.948214285714</v>
      </c>
      <c r="CA710">
        <v>-46.10765357142857</v>
      </c>
      <c r="CB710">
        <v>1163.07</v>
      </c>
      <c r="CC710">
        <v>1203.249642857143</v>
      </c>
      <c r="CD710">
        <v>5.468142142857142</v>
      </c>
      <c r="CE710">
        <v>1190.305357142857</v>
      </c>
      <c r="CF710">
        <v>10.75776785714286</v>
      </c>
      <c r="CG710">
        <v>1.582743214285715</v>
      </c>
      <c r="CH710">
        <v>1.049357857142857</v>
      </c>
      <c r="CI710">
        <v>13.79178928571429</v>
      </c>
      <c r="CJ710">
        <v>7.620143571428571</v>
      </c>
      <c r="CK710">
        <v>1600.004642857143</v>
      </c>
      <c r="CL710">
        <v>0.6920078928571429</v>
      </c>
      <c r="CM710">
        <v>0.3079921428571429</v>
      </c>
      <c r="CN710">
        <v>0</v>
      </c>
      <c r="CO710">
        <v>2.222285714285714</v>
      </c>
      <c r="CP710">
        <v>0</v>
      </c>
      <c r="CQ710">
        <v>15128.99642857143</v>
      </c>
      <c r="CR710">
        <v>13790.25357142857</v>
      </c>
      <c r="CS710">
        <v>38.741</v>
      </c>
      <c r="CT710">
        <v>40.21625</v>
      </c>
      <c r="CU710">
        <v>39.37275</v>
      </c>
      <c r="CV710">
        <v>38.562</v>
      </c>
      <c r="CW710">
        <v>38.0597857142857</v>
      </c>
      <c r="CX710">
        <v>1107.215357142857</v>
      </c>
      <c r="CY710">
        <v>492.7892857142858</v>
      </c>
      <c r="CZ710">
        <v>0</v>
      </c>
      <c r="DA710">
        <v>1728497195.8</v>
      </c>
      <c r="DB710">
        <v>0</v>
      </c>
      <c r="DC710">
        <v>1728490956.5</v>
      </c>
      <c r="DD710" t="s">
        <v>362</v>
      </c>
      <c r="DE710">
        <v>1728490952.5</v>
      </c>
      <c r="DF710">
        <v>1728490956.5</v>
      </c>
      <c r="DG710">
        <v>1</v>
      </c>
      <c r="DH710">
        <v>-0.065</v>
      </c>
      <c r="DI710">
        <v>-0.008</v>
      </c>
      <c r="DJ710">
        <v>-3.246</v>
      </c>
      <c r="DK710">
        <v>-0.091</v>
      </c>
      <c r="DL710">
        <v>52</v>
      </c>
      <c r="DM710">
        <v>15</v>
      </c>
      <c r="DN710">
        <v>0.25</v>
      </c>
      <c r="DO710">
        <v>0.13</v>
      </c>
      <c r="DP710">
        <v>-46.04527804878049</v>
      </c>
      <c r="DQ710">
        <v>-0.4184174216027997</v>
      </c>
      <c r="DR710">
        <v>0.1628180767098965</v>
      </c>
      <c r="DS710">
        <v>0</v>
      </c>
      <c r="DT710">
        <v>5.527337317073171</v>
      </c>
      <c r="DU710">
        <v>-0.9745680836236885</v>
      </c>
      <c r="DV710">
        <v>0.09656708566724648</v>
      </c>
      <c r="DW710">
        <v>0</v>
      </c>
      <c r="DX710">
        <v>0</v>
      </c>
      <c r="DY710">
        <v>2</v>
      </c>
      <c r="DZ710" t="s">
        <v>386</v>
      </c>
      <c r="EA710">
        <v>3.22773</v>
      </c>
      <c r="EB710">
        <v>2.70436</v>
      </c>
      <c r="EC710">
        <v>0.204621</v>
      </c>
      <c r="ED710">
        <v>0.208876</v>
      </c>
      <c r="EE710">
        <v>0.0840197</v>
      </c>
      <c r="EF710">
        <v>0.0625867</v>
      </c>
      <c r="EG710">
        <v>25976.2</v>
      </c>
      <c r="EH710">
        <v>25131.5</v>
      </c>
      <c r="EI710">
        <v>31297.9</v>
      </c>
      <c r="EJ710">
        <v>30138.8</v>
      </c>
      <c r="EK710">
        <v>38400.8</v>
      </c>
      <c r="EL710">
        <v>37369.3</v>
      </c>
      <c r="EM710">
        <v>43860</v>
      </c>
      <c r="EN710">
        <v>42088.5</v>
      </c>
      <c r="EO710">
        <v>2.1071</v>
      </c>
      <c r="EP710">
        <v>1.77523</v>
      </c>
      <c r="EQ710">
        <v>-0.00939518</v>
      </c>
      <c r="ER710">
        <v>0</v>
      </c>
      <c r="ES710">
        <v>25.3055</v>
      </c>
      <c r="ET710">
        <v>999.9</v>
      </c>
      <c r="EU710">
        <v>68.5</v>
      </c>
      <c r="EV710">
        <v>29.2</v>
      </c>
      <c r="EW710">
        <v>28.5714</v>
      </c>
      <c r="EX710">
        <v>61.87</v>
      </c>
      <c r="EY710">
        <v>24.1426</v>
      </c>
      <c r="EZ710">
        <v>1</v>
      </c>
      <c r="FA710">
        <v>0.232523</v>
      </c>
      <c r="FB710">
        <v>5.248</v>
      </c>
      <c r="FC710">
        <v>20.1173</v>
      </c>
      <c r="FD710">
        <v>5.21564</v>
      </c>
      <c r="FE710">
        <v>11.998</v>
      </c>
      <c r="FF710">
        <v>4.96305</v>
      </c>
      <c r="FG710">
        <v>3.29568</v>
      </c>
      <c r="FH710">
        <v>9999</v>
      </c>
      <c r="FI710">
        <v>9999</v>
      </c>
      <c r="FJ710">
        <v>9999</v>
      </c>
      <c r="FK710">
        <v>149.7</v>
      </c>
      <c r="FL710">
        <v>4.97091</v>
      </c>
      <c r="FM710">
        <v>1.86779</v>
      </c>
      <c r="FN710">
        <v>1.85928</v>
      </c>
      <c r="FO710">
        <v>1.86525</v>
      </c>
      <c r="FP710">
        <v>1.86311</v>
      </c>
      <c r="FQ710">
        <v>1.8645</v>
      </c>
      <c r="FR710">
        <v>1.86004</v>
      </c>
      <c r="FS710">
        <v>1.86417</v>
      </c>
      <c r="FT710">
        <v>0</v>
      </c>
      <c r="FU710">
        <v>0</v>
      </c>
      <c r="FV710">
        <v>0</v>
      </c>
      <c r="FW710">
        <v>0</v>
      </c>
      <c r="FX710" t="s">
        <v>364</v>
      </c>
      <c r="FY710" t="s">
        <v>365</v>
      </c>
      <c r="FZ710" t="s">
        <v>366</v>
      </c>
      <c r="GA710" t="s">
        <v>366</v>
      </c>
      <c r="GB710" t="s">
        <v>366</v>
      </c>
      <c r="GC710" t="s">
        <v>366</v>
      </c>
      <c r="GD710">
        <v>0</v>
      </c>
      <c r="GE710">
        <v>100</v>
      </c>
      <c r="GF710">
        <v>100</v>
      </c>
      <c r="GG710">
        <v>-10.4</v>
      </c>
      <c r="GH710">
        <v>-0.09039999999999999</v>
      </c>
      <c r="GI710">
        <v>-2.868309889394353</v>
      </c>
      <c r="GJ710">
        <v>-0.006773961979547998</v>
      </c>
      <c r="GK710">
        <v>-8.296070481250098E-08</v>
      </c>
      <c r="GL710">
        <v>3.322967193956903E-10</v>
      </c>
      <c r="GM710">
        <v>-0.07871069313407227</v>
      </c>
      <c r="GN710">
        <v>-0.00208336341840114</v>
      </c>
      <c r="GO710">
        <v>8.801746095907445E-05</v>
      </c>
      <c r="GP710">
        <v>-2.677693255255651E-07</v>
      </c>
      <c r="GQ710">
        <v>3</v>
      </c>
      <c r="GR710">
        <v>2052</v>
      </c>
      <c r="GS710">
        <v>2</v>
      </c>
      <c r="GT710">
        <v>18</v>
      </c>
      <c r="GU710">
        <v>103.1</v>
      </c>
      <c r="GV710">
        <v>103</v>
      </c>
      <c r="GW710">
        <v>2.64648</v>
      </c>
      <c r="GX710">
        <v>2.39014</v>
      </c>
      <c r="GY710">
        <v>1.44775</v>
      </c>
      <c r="GZ710">
        <v>2.31689</v>
      </c>
      <c r="HA710">
        <v>1.55151</v>
      </c>
      <c r="HB710">
        <v>2.27417</v>
      </c>
      <c r="HC710">
        <v>36.1989</v>
      </c>
      <c r="HD710">
        <v>13.9394</v>
      </c>
      <c r="HE710">
        <v>18</v>
      </c>
      <c r="HF710">
        <v>614.328</v>
      </c>
      <c r="HG710">
        <v>402.964</v>
      </c>
      <c r="HH710">
        <v>19.2338</v>
      </c>
      <c r="HI710">
        <v>29.7554</v>
      </c>
      <c r="HJ710">
        <v>30.0029</v>
      </c>
      <c r="HK710">
        <v>29.6366</v>
      </c>
      <c r="HL710">
        <v>29.5745</v>
      </c>
      <c r="HM710">
        <v>53.0193</v>
      </c>
      <c r="HN710">
        <v>64.14319999999999</v>
      </c>
      <c r="HO710">
        <v>0</v>
      </c>
      <c r="HP710">
        <v>19.0565</v>
      </c>
      <c r="HQ710">
        <v>1223.88</v>
      </c>
      <c r="HR710">
        <v>10.9958</v>
      </c>
      <c r="HS710">
        <v>99.3186</v>
      </c>
      <c r="HT710">
        <v>100.568</v>
      </c>
    </row>
    <row r="711" spans="1:228">
      <c r="A711">
        <v>695</v>
      </c>
      <c r="B711">
        <v>1728497144.1</v>
      </c>
      <c r="C711">
        <v>6206.599999904633</v>
      </c>
      <c r="D711" t="s">
        <v>1762</v>
      </c>
      <c r="E711" t="s">
        <v>1763</v>
      </c>
      <c r="F711">
        <v>5</v>
      </c>
      <c r="G711" t="s">
        <v>357</v>
      </c>
      <c r="H711" t="s">
        <v>1090</v>
      </c>
      <c r="I711" t="s">
        <v>359</v>
      </c>
      <c r="J711" t="s">
        <v>1569</v>
      </c>
      <c r="K711">
        <v>1728497136.6</v>
      </c>
      <c r="L711">
        <f>(M711)/1000</f>
        <v>0</v>
      </c>
      <c r="M711">
        <f>IF(BH711, AP711, AJ711)</f>
        <v>0</v>
      </c>
      <c r="N711">
        <f>IF(BH711, AK711, AI711)</f>
        <v>0</v>
      </c>
      <c r="O711">
        <f>BJ711 - IF(AW711&gt;1, N711*BD711*100.0/(AY711), 0)</f>
        <v>0</v>
      </c>
      <c r="P711">
        <f>((V711-L711/2)*O711-N711)/(V711+L711/2)</f>
        <v>0</v>
      </c>
      <c r="Q711">
        <f>P711*(BQ711+BR711)/1000.0</f>
        <v>0</v>
      </c>
      <c r="R711">
        <f>(BJ711 - IF(AW711&gt;1, N711*BD711*100.0/(AY711), 0))*(BQ711+BR711)/1000.0</f>
        <v>0</v>
      </c>
      <c r="S711">
        <f>2.0/((1/U711-1/T711)+SIGN(U711)*SQRT((1/U711-1/T711)*(1/U711-1/T711) + 4*BE711/((BE711+1)*(BE711+1))*(2*1/U711*1/T711-1/T711*1/T711)))</f>
        <v>0</v>
      </c>
      <c r="T711">
        <f>IF(LEFT(BF711,1)&lt;&gt;"0",IF(LEFT(BF711,1)="1",3.0,BG711),$D$5+$E$5*(BX711*BQ711/($K$5*1000))+$F$5*(BX711*BQ711/($K$5*1000))*MAX(MIN(BD711,$J$5),$I$5)*MAX(MIN(BD711,$J$5),$I$5)+$G$5*MAX(MIN(BD711,$J$5),$I$5)*(BX711*BQ711/($K$5*1000))+$H$5*(BX711*BQ711/($K$5*1000))*(BX711*BQ711/($K$5*1000)))</f>
        <v>0</v>
      </c>
      <c r="U711">
        <f>L711*(1000-(1000*0.61365*exp(17.502*Y711/(240.97+Y711))/(BQ711+BR711)+BL711)/2)/(1000*0.61365*exp(17.502*Y711/(240.97+Y711))/(BQ711+BR711)-BL711)</f>
        <v>0</v>
      </c>
      <c r="V711">
        <f>1/((BE711+1)/(S711/1.6)+1/(T711/1.37)) + BE711/((BE711+1)/(S711/1.6) + BE711/(T711/1.37))</f>
        <v>0</v>
      </c>
      <c r="W711">
        <f>(AZ711*BC711)</f>
        <v>0</v>
      </c>
      <c r="X711">
        <f>(BS711+(W711+2*0.95*5.67E-8*(((BS711+$B$7)+273)^4-(BS711+273)^4)-44100*L711)/(1.84*29.3*T711+8*0.95*5.67E-8*(BS711+273)^3))</f>
        <v>0</v>
      </c>
      <c r="Y711">
        <f>($C$7*BT711+$D$7*BU711+$E$7*X711)</f>
        <v>0</v>
      </c>
      <c r="Z711">
        <f>0.61365*exp(17.502*Y711/(240.97+Y711))</f>
        <v>0</v>
      </c>
      <c r="AA711">
        <f>(AB711/AC711*100)</f>
        <v>0</v>
      </c>
      <c r="AB711">
        <f>BL711*(BQ711+BR711)/1000</f>
        <v>0</v>
      </c>
      <c r="AC711">
        <f>0.61365*exp(17.502*BS711/(240.97+BS711))</f>
        <v>0</v>
      </c>
      <c r="AD711">
        <f>(Z711-BL711*(BQ711+BR711)/1000)</f>
        <v>0</v>
      </c>
      <c r="AE711">
        <f>(-L711*44100)</f>
        <v>0</v>
      </c>
      <c r="AF711">
        <f>2*29.3*T711*0.92*(BS711-Y711)</f>
        <v>0</v>
      </c>
      <c r="AG711">
        <f>2*0.95*5.67E-8*(((BS711+$B$7)+273)^4-(Y711+273)^4)</f>
        <v>0</v>
      </c>
      <c r="AH711">
        <f>W711+AG711+AE711+AF711</f>
        <v>0</v>
      </c>
      <c r="AI711">
        <f>BP711*AW711*(BK711-BJ711*(1000-AW711*BM711)/(1000-AW711*BL711))/(100*BD711)</f>
        <v>0</v>
      </c>
      <c r="AJ711">
        <f>1000*BP711*AW711*(BL711-BM711)/(100*BD711*(1000-AW711*BL711))</f>
        <v>0</v>
      </c>
      <c r="AK711">
        <f>(AL711 - AM711 - BQ711*1E3/(8.314*(BS711+273.15)) * AO711/BP711 * AN711) * BP711/(100*BD711) * (1000 - BM711)/1000</f>
        <v>0</v>
      </c>
      <c r="AL711">
        <v>1229.793020172365</v>
      </c>
      <c r="AM711">
        <v>1194.375454545455</v>
      </c>
      <c r="AN711">
        <v>2.549542990610206</v>
      </c>
      <c r="AO711">
        <v>66.77297276244596</v>
      </c>
      <c r="AP711">
        <f>(AR711 - AQ711 + BQ711*1E3/(8.314*(BS711+273.15)) * AT711/BP711 * AS711) * BP711/(100*BD711) * 1000/(1000 - AR711)</f>
        <v>0</v>
      </c>
      <c r="AQ711">
        <v>10.94659944253136</v>
      </c>
      <c r="AR711">
        <v>16.22773999999999</v>
      </c>
      <c r="AS711">
        <v>0.005719349937976404</v>
      </c>
      <c r="AT711">
        <v>79.96077634559281</v>
      </c>
      <c r="AU711">
        <v>0</v>
      </c>
      <c r="AV711">
        <v>0</v>
      </c>
      <c r="AW711">
        <f>IF(AU711*$H$13&gt;=AY711,1.0,(AY711/(AY711-AU711*$H$13)))</f>
        <v>0</v>
      </c>
      <c r="AX711">
        <f>(AW711-1)*100</f>
        <v>0</v>
      </c>
      <c r="AY711">
        <f>MAX(0,($B$13+$C$13*BX711)/(1+$D$13*BX711)*BQ711/(BS711+273)*$E$13)</f>
        <v>0</v>
      </c>
      <c r="AZ711">
        <f>$B$11*BY711+$C$11*BZ711+$F$11*CK711*(1-CN711)</f>
        <v>0</v>
      </c>
      <c r="BA711">
        <f>AZ711*BB711</f>
        <v>0</v>
      </c>
      <c r="BB711">
        <f>($B$11*$D$9+$C$11*$D$9+$F$11*((CX711+CP711)/MAX(CX711+CP711+CY711, 0.1)*$I$9+CY711/MAX(CX711+CP711+CY711, 0.1)*$J$9))/($B$11+$C$11+$F$11)</f>
        <v>0</v>
      </c>
      <c r="BC711">
        <f>($B$11*$K$9+$C$11*$K$9+$F$11*((CX711+CP711)/MAX(CX711+CP711+CY711, 0.1)*$P$9+CY711/MAX(CX711+CP711+CY711, 0.1)*$Q$9))/($B$11+$C$11+$F$11)</f>
        <v>0</v>
      </c>
      <c r="BD711">
        <v>6</v>
      </c>
      <c r="BE711">
        <v>0.5</v>
      </c>
      <c r="BF711" t="s">
        <v>361</v>
      </c>
      <c r="BG711">
        <v>2</v>
      </c>
      <c r="BH711" t="b">
        <v>1</v>
      </c>
      <c r="BI711">
        <v>1728497136.6</v>
      </c>
      <c r="BJ711">
        <v>1157.463333333334</v>
      </c>
      <c r="BK711">
        <v>1203.535925925926</v>
      </c>
      <c r="BL711">
        <v>16.21064074074074</v>
      </c>
      <c r="BM711">
        <v>10.84337407407408</v>
      </c>
      <c r="BN711">
        <v>1167.824444444444</v>
      </c>
      <c r="BO711">
        <v>16.3010962962963</v>
      </c>
      <c r="BP711">
        <v>600.0072962962963</v>
      </c>
      <c r="BQ711">
        <v>97.54378888888887</v>
      </c>
      <c r="BR711">
        <v>0.1000761037037037</v>
      </c>
      <c r="BS711">
        <v>25.11621111111111</v>
      </c>
      <c r="BT711">
        <v>25.15577037037037</v>
      </c>
      <c r="BU711">
        <v>999.9000000000001</v>
      </c>
      <c r="BV711">
        <v>0</v>
      </c>
      <c r="BW711">
        <v>0</v>
      </c>
      <c r="BX711">
        <v>9991.711851851851</v>
      </c>
      <c r="BY711">
        <v>0</v>
      </c>
      <c r="BZ711">
        <v>1259.520740740741</v>
      </c>
      <c r="CA711">
        <v>-46.07287777777778</v>
      </c>
      <c r="CB711">
        <v>1176.535555555555</v>
      </c>
      <c r="CC711">
        <v>1216.729629629629</v>
      </c>
      <c r="CD711">
        <v>5.367269259259259</v>
      </c>
      <c r="CE711">
        <v>1203.535925925926</v>
      </c>
      <c r="CF711">
        <v>10.84337407407408</v>
      </c>
      <c r="CG711">
        <v>1.581247777777778</v>
      </c>
      <c r="CH711">
        <v>1.057704444444444</v>
      </c>
      <c r="CI711">
        <v>13.77725925925926</v>
      </c>
      <c r="CJ711">
        <v>7.736085925925926</v>
      </c>
      <c r="CK711">
        <v>1600.00962962963</v>
      </c>
      <c r="CL711">
        <v>0.6920108888888891</v>
      </c>
      <c r="CM711">
        <v>0.3079891111111111</v>
      </c>
      <c r="CN711">
        <v>0</v>
      </c>
      <c r="CO711">
        <v>2.166877777777778</v>
      </c>
      <c r="CP711">
        <v>0</v>
      </c>
      <c r="CQ711">
        <v>15138.68148148148</v>
      </c>
      <c r="CR711">
        <v>13790.31481481482</v>
      </c>
      <c r="CS711">
        <v>38.75</v>
      </c>
      <c r="CT711">
        <v>40.23366666666666</v>
      </c>
      <c r="CU711">
        <v>39.38418518518519</v>
      </c>
      <c r="CV711">
        <v>38.55281481481481</v>
      </c>
      <c r="CW711">
        <v>38.062</v>
      </c>
      <c r="CX711">
        <v>1107.224074074074</v>
      </c>
      <c r="CY711">
        <v>492.7855555555556</v>
      </c>
      <c r="CZ711">
        <v>0</v>
      </c>
      <c r="DA711">
        <v>1728497201.2</v>
      </c>
      <c r="DB711">
        <v>0</v>
      </c>
      <c r="DC711">
        <v>1728490956.5</v>
      </c>
      <c r="DD711" t="s">
        <v>362</v>
      </c>
      <c r="DE711">
        <v>1728490952.5</v>
      </c>
      <c r="DF711">
        <v>1728490956.5</v>
      </c>
      <c r="DG711">
        <v>1</v>
      </c>
      <c r="DH711">
        <v>-0.065</v>
      </c>
      <c r="DI711">
        <v>-0.008</v>
      </c>
      <c r="DJ711">
        <v>-3.246</v>
      </c>
      <c r="DK711">
        <v>-0.091</v>
      </c>
      <c r="DL711">
        <v>52</v>
      </c>
      <c r="DM711">
        <v>15</v>
      </c>
      <c r="DN711">
        <v>0.25</v>
      </c>
      <c r="DO711">
        <v>0.13</v>
      </c>
      <c r="DP711">
        <v>-46.099645</v>
      </c>
      <c r="DQ711">
        <v>0.4220960600376184</v>
      </c>
      <c r="DR711">
        <v>0.1005145883690524</v>
      </c>
      <c r="DS711">
        <v>0</v>
      </c>
      <c r="DT711">
        <v>5.427662750000001</v>
      </c>
      <c r="DU711">
        <v>-1.13152986866793</v>
      </c>
      <c r="DV711">
        <v>0.1091297794826761</v>
      </c>
      <c r="DW711">
        <v>0</v>
      </c>
      <c r="DX711">
        <v>0</v>
      </c>
      <c r="DY711">
        <v>2</v>
      </c>
      <c r="DZ711" t="s">
        <v>386</v>
      </c>
      <c r="EA711">
        <v>3.22795</v>
      </c>
      <c r="EB711">
        <v>2.7047</v>
      </c>
      <c r="EC711">
        <v>0.205988</v>
      </c>
      <c r="ED711">
        <v>0.210243</v>
      </c>
      <c r="EE711">
        <v>0.0841137</v>
      </c>
      <c r="EF711">
        <v>0.0629513</v>
      </c>
      <c r="EG711">
        <v>25930.7</v>
      </c>
      <c r="EH711">
        <v>25087.3</v>
      </c>
      <c r="EI711">
        <v>31297</v>
      </c>
      <c r="EJ711">
        <v>30138</v>
      </c>
      <c r="EK711">
        <v>38395.6</v>
      </c>
      <c r="EL711">
        <v>37353.6</v>
      </c>
      <c r="EM711">
        <v>43858.7</v>
      </c>
      <c r="EN711">
        <v>42087.3</v>
      </c>
      <c r="EO711">
        <v>2.10715</v>
      </c>
      <c r="EP711">
        <v>1.77442</v>
      </c>
      <c r="EQ711">
        <v>-0.0101514</v>
      </c>
      <c r="ER711">
        <v>0</v>
      </c>
      <c r="ES711">
        <v>25.3034</v>
      </c>
      <c r="ET711">
        <v>999.9</v>
      </c>
      <c r="EU711">
        <v>68.5</v>
      </c>
      <c r="EV711">
        <v>29.2</v>
      </c>
      <c r="EW711">
        <v>28.572</v>
      </c>
      <c r="EX711">
        <v>61.88</v>
      </c>
      <c r="EY711">
        <v>24.359</v>
      </c>
      <c r="EZ711">
        <v>1</v>
      </c>
      <c r="FA711">
        <v>0.234118</v>
      </c>
      <c r="FB711">
        <v>5.30089</v>
      </c>
      <c r="FC711">
        <v>20.1157</v>
      </c>
      <c r="FD711">
        <v>5.21534</v>
      </c>
      <c r="FE711">
        <v>11.9981</v>
      </c>
      <c r="FF711">
        <v>4.96285</v>
      </c>
      <c r="FG711">
        <v>3.29558</v>
      </c>
      <c r="FH711">
        <v>9999</v>
      </c>
      <c r="FI711">
        <v>9999</v>
      </c>
      <c r="FJ711">
        <v>9999</v>
      </c>
      <c r="FK711">
        <v>149.7</v>
      </c>
      <c r="FL711">
        <v>4.9709</v>
      </c>
      <c r="FM711">
        <v>1.86779</v>
      </c>
      <c r="FN711">
        <v>1.85927</v>
      </c>
      <c r="FO711">
        <v>1.86524</v>
      </c>
      <c r="FP711">
        <v>1.8631</v>
      </c>
      <c r="FQ711">
        <v>1.86449</v>
      </c>
      <c r="FR711">
        <v>1.86004</v>
      </c>
      <c r="FS711">
        <v>1.86417</v>
      </c>
      <c r="FT711">
        <v>0</v>
      </c>
      <c r="FU711">
        <v>0</v>
      </c>
      <c r="FV711">
        <v>0</v>
      </c>
      <c r="FW711">
        <v>0</v>
      </c>
      <c r="FX711" t="s">
        <v>364</v>
      </c>
      <c r="FY711" t="s">
        <v>365</v>
      </c>
      <c r="FZ711" t="s">
        <v>366</v>
      </c>
      <c r="GA711" t="s">
        <v>366</v>
      </c>
      <c r="GB711" t="s">
        <v>366</v>
      </c>
      <c r="GC711" t="s">
        <v>366</v>
      </c>
      <c r="GD711">
        <v>0</v>
      </c>
      <c r="GE711">
        <v>100</v>
      </c>
      <c r="GF711">
        <v>100</v>
      </c>
      <c r="GG711">
        <v>-10.47</v>
      </c>
      <c r="GH711">
        <v>-0.09039999999999999</v>
      </c>
      <c r="GI711">
        <v>-2.868309889394353</v>
      </c>
      <c r="GJ711">
        <v>-0.006773961979547998</v>
      </c>
      <c r="GK711">
        <v>-8.296070481250098E-08</v>
      </c>
      <c r="GL711">
        <v>3.322967193956903E-10</v>
      </c>
      <c r="GM711">
        <v>-0.07871069313407227</v>
      </c>
      <c r="GN711">
        <v>-0.00208336341840114</v>
      </c>
      <c r="GO711">
        <v>8.801746095907445E-05</v>
      </c>
      <c r="GP711">
        <v>-2.677693255255651E-07</v>
      </c>
      <c r="GQ711">
        <v>3</v>
      </c>
      <c r="GR711">
        <v>2052</v>
      </c>
      <c r="GS711">
        <v>2</v>
      </c>
      <c r="GT711">
        <v>18</v>
      </c>
      <c r="GU711">
        <v>103.2</v>
      </c>
      <c r="GV711">
        <v>103.1</v>
      </c>
      <c r="GW711">
        <v>2.66724</v>
      </c>
      <c r="GX711">
        <v>2.39014</v>
      </c>
      <c r="GY711">
        <v>1.44775</v>
      </c>
      <c r="GZ711">
        <v>2.31689</v>
      </c>
      <c r="HA711">
        <v>1.55151</v>
      </c>
      <c r="HB711">
        <v>2.39502</v>
      </c>
      <c r="HC711">
        <v>36.1989</v>
      </c>
      <c r="HD711">
        <v>13.9569</v>
      </c>
      <c r="HE711">
        <v>18</v>
      </c>
      <c r="HF711">
        <v>614.491</v>
      </c>
      <c r="HG711">
        <v>402.594</v>
      </c>
      <c r="HH711">
        <v>19.0609</v>
      </c>
      <c r="HI711">
        <v>29.7669</v>
      </c>
      <c r="HJ711">
        <v>30.0021</v>
      </c>
      <c r="HK711">
        <v>29.6493</v>
      </c>
      <c r="HL711">
        <v>29.5871</v>
      </c>
      <c r="HM711">
        <v>53.4765</v>
      </c>
      <c r="HN711">
        <v>64.14319999999999</v>
      </c>
      <c r="HO711">
        <v>0</v>
      </c>
      <c r="HP711">
        <v>18.9114</v>
      </c>
      <c r="HQ711">
        <v>1238.91</v>
      </c>
      <c r="HR711">
        <v>11.025</v>
      </c>
      <c r="HS711">
        <v>99.3156</v>
      </c>
      <c r="HT711">
        <v>100.565</v>
      </c>
    </row>
    <row r="712" spans="1:228">
      <c r="A712">
        <v>696</v>
      </c>
      <c r="B712">
        <v>1728497149.1</v>
      </c>
      <c r="C712">
        <v>6211.599999904633</v>
      </c>
      <c r="D712" t="s">
        <v>1764</v>
      </c>
      <c r="E712" t="s">
        <v>1765</v>
      </c>
      <c r="F712">
        <v>5</v>
      </c>
      <c r="G712" t="s">
        <v>357</v>
      </c>
      <c r="H712" t="s">
        <v>1090</v>
      </c>
      <c r="I712" t="s">
        <v>359</v>
      </c>
      <c r="J712" t="s">
        <v>1569</v>
      </c>
      <c r="K712">
        <v>1728497141.314285</v>
      </c>
      <c r="L712">
        <f>(M712)/1000</f>
        <v>0</v>
      </c>
      <c r="M712">
        <f>IF(BH712, AP712, AJ712)</f>
        <v>0</v>
      </c>
      <c r="N712">
        <f>IF(BH712, AK712, AI712)</f>
        <v>0</v>
      </c>
      <c r="O712">
        <f>BJ712 - IF(AW712&gt;1, N712*BD712*100.0/(AY712), 0)</f>
        <v>0</v>
      </c>
      <c r="P712">
        <f>((V712-L712/2)*O712-N712)/(V712+L712/2)</f>
        <v>0</v>
      </c>
      <c r="Q712">
        <f>P712*(BQ712+BR712)/1000.0</f>
        <v>0</v>
      </c>
      <c r="R712">
        <f>(BJ712 - IF(AW712&gt;1, N712*BD712*100.0/(AY712), 0))*(BQ712+BR712)/1000.0</f>
        <v>0</v>
      </c>
      <c r="S712">
        <f>2.0/((1/U712-1/T712)+SIGN(U712)*SQRT((1/U712-1/T712)*(1/U712-1/T712) + 4*BE712/((BE712+1)*(BE712+1))*(2*1/U712*1/T712-1/T712*1/T712)))</f>
        <v>0</v>
      </c>
      <c r="T712">
        <f>IF(LEFT(BF712,1)&lt;&gt;"0",IF(LEFT(BF712,1)="1",3.0,BG712),$D$5+$E$5*(BX712*BQ712/($K$5*1000))+$F$5*(BX712*BQ712/($K$5*1000))*MAX(MIN(BD712,$J$5),$I$5)*MAX(MIN(BD712,$J$5),$I$5)+$G$5*MAX(MIN(BD712,$J$5),$I$5)*(BX712*BQ712/($K$5*1000))+$H$5*(BX712*BQ712/($K$5*1000))*(BX712*BQ712/($K$5*1000)))</f>
        <v>0</v>
      </c>
      <c r="U712">
        <f>L712*(1000-(1000*0.61365*exp(17.502*Y712/(240.97+Y712))/(BQ712+BR712)+BL712)/2)/(1000*0.61365*exp(17.502*Y712/(240.97+Y712))/(BQ712+BR712)-BL712)</f>
        <v>0</v>
      </c>
      <c r="V712">
        <f>1/((BE712+1)/(S712/1.6)+1/(T712/1.37)) + BE712/((BE712+1)/(S712/1.6) + BE712/(T712/1.37))</f>
        <v>0</v>
      </c>
      <c r="W712">
        <f>(AZ712*BC712)</f>
        <v>0</v>
      </c>
      <c r="X712">
        <f>(BS712+(W712+2*0.95*5.67E-8*(((BS712+$B$7)+273)^4-(BS712+273)^4)-44100*L712)/(1.84*29.3*T712+8*0.95*5.67E-8*(BS712+273)^3))</f>
        <v>0</v>
      </c>
      <c r="Y712">
        <f>($C$7*BT712+$D$7*BU712+$E$7*X712)</f>
        <v>0</v>
      </c>
      <c r="Z712">
        <f>0.61365*exp(17.502*Y712/(240.97+Y712))</f>
        <v>0</v>
      </c>
      <c r="AA712">
        <f>(AB712/AC712*100)</f>
        <v>0</v>
      </c>
      <c r="AB712">
        <f>BL712*(BQ712+BR712)/1000</f>
        <v>0</v>
      </c>
      <c r="AC712">
        <f>0.61365*exp(17.502*BS712/(240.97+BS712))</f>
        <v>0</v>
      </c>
      <c r="AD712">
        <f>(Z712-BL712*(BQ712+BR712)/1000)</f>
        <v>0</v>
      </c>
      <c r="AE712">
        <f>(-L712*44100)</f>
        <v>0</v>
      </c>
      <c r="AF712">
        <f>2*29.3*T712*0.92*(BS712-Y712)</f>
        <v>0</v>
      </c>
      <c r="AG712">
        <f>2*0.95*5.67E-8*(((BS712+$B$7)+273)^4-(Y712+273)^4)</f>
        <v>0</v>
      </c>
      <c r="AH712">
        <f>W712+AG712+AE712+AF712</f>
        <v>0</v>
      </c>
      <c r="AI712">
        <f>BP712*AW712*(BK712-BJ712*(1000-AW712*BM712)/(1000-AW712*BL712))/(100*BD712)</f>
        <v>0</v>
      </c>
      <c r="AJ712">
        <f>1000*BP712*AW712*(BL712-BM712)/(100*BD712*(1000-AW712*BL712))</f>
        <v>0</v>
      </c>
      <c r="AK712">
        <f>(AL712 - AM712 - BQ712*1E3/(8.314*(BS712+273.15)) * AO712/BP712 * AN712) * BP712/(100*BD712) * (1000 - BM712)/1000</f>
        <v>0</v>
      </c>
      <c r="AL712">
        <v>1242.527126268937</v>
      </c>
      <c r="AM712">
        <v>1207.058242424242</v>
      </c>
      <c r="AN712">
        <v>2.527089929958712</v>
      </c>
      <c r="AO712">
        <v>66.77297276244596</v>
      </c>
      <c r="AP712">
        <f>(AR712 - AQ712 + BQ712*1E3/(8.314*(BS712+273.15)) * AT712/BP712 * AS712) * BP712/(100*BD712) * 1000/(1000 - AR712)</f>
        <v>0</v>
      </c>
      <c r="AQ712">
        <v>10.97473014686621</v>
      </c>
      <c r="AR712">
        <v>16.23737272727272</v>
      </c>
      <c r="AS712">
        <v>0.001060439763592094</v>
      </c>
      <c r="AT712">
        <v>79.96077634559281</v>
      </c>
      <c r="AU712">
        <v>0</v>
      </c>
      <c r="AV712">
        <v>0</v>
      </c>
      <c r="AW712">
        <f>IF(AU712*$H$13&gt;=AY712,1.0,(AY712/(AY712-AU712*$H$13)))</f>
        <v>0</v>
      </c>
      <c r="AX712">
        <f>(AW712-1)*100</f>
        <v>0</v>
      </c>
      <c r="AY712">
        <f>MAX(0,($B$13+$C$13*BX712)/(1+$D$13*BX712)*BQ712/(BS712+273)*$E$13)</f>
        <v>0</v>
      </c>
      <c r="AZ712">
        <f>$B$11*BY712+$C$11*BZ712+$F$11*CK712*(1-CN712)</f>
        <v>0</v>
      </c>
      <c r="BA712">
        <f>AZ712*BB712</f>
        <v>0</v>
      </c>
      <c r="BB712">
        <f>($B$11*$D$9+$C$11*$D$9+$F$11*((CX712+CP712)/MAX(CX712+CP712+CY712, 0.1)*$I$9+CY712/MAX(CX712+CP712+CY712, 0.1)*$J$9))/($B$11+$C$11+$F$11)</f>
        <v>0</v>
      </c>
      <c r="BC712">
        <f>($B$11*$K$9+$C$11*$K$9+$F$11*((CX712+CP712)/MAX(CX712+CP712+CY712, 0.1)*$P$9+CY712/MAX(CX712+CP712+CY712, 0.1)*$Q$9))/($B$11+$C$11+$F$11)</f>
        <v>0</v>
      </c>
      <c r="BD712">
        <v>6</v>
      </c>
      <c r="BE712">
        <v>0.5</v>
      </c>
      <c r="BF712" t="s">
        <v>361</v>
      </c>
      <c r="BG712">
        <v>2</v>
      </c>
      <c r="BH712" t="b">
        <v>1</v>
      </c>
      <c r="BI712">
        <v>1728497141.314285</v>
      </c>
      <c r="BJ712">
        <v>1169.267142857143</v>
      </c>
      <c r="BK712">
        <v>1215.387142857143</v>
      </c>
      <c r="BL712">
        <v>16.2175</v>
      </c>
      <c r="BM712">
        <v>10.91273571428572</v>
      </c>
      <c r="BN712">
        <v>1179.695714285714</v>
      </c>
      <c r="BO712">
        <v>16.30794285714286</v>
      </c>
      <c r="BP712">
        <v>599.9953214285715</v>
      </c>
      <c r="BQ712">
        <v>97.54390714285714</v>
      </c>
      <c r="BR712">
        <v>0.09997989642857143</v>
      </c>
      <c r="BS712">
        <v>25.10281785714286</v>
      </c>
      <c r="BT712">
        <v>25.14354285714285</v>
      </c>
      <c r="BU712">
        <v>999.9000000000002</v>
      </c>
      <c r="BV712">
        <v>0</v>
      </c>
      <c r="BW712">
        <v>0</v>
      </c>
      <c r="BX712">
        <v>9999.12714285714</v>
      </c>
      <c r="BY712">
        <v>0</v>
      </c>
      <c r="BZ712">
        <v>1259.71</v>
      </c>
      <c r="CA712">
        <v>-46.11982142857143</v>
      </c>
      <c r="CB712">
        <v>1188.5425</v>
      </c>
      <c r="CC712">
        <v>1228.796428571429</v>
      </c>
      <c r="CD712">
        <v>5.304769642857144</v>
      </c>
      <c r="CE712">
        <v>1215.387142857143</v>
      </c>
      <c r="CF712">
        <v>10.91273571428572</v>
      </c>
      <c r="CG712">
        <v>1.581918571428571</v>
      </c>
      <c r="CH712">
        <v>1.064471071428571</v>
      </c>
      <c r="CI712">
        <v>13.78378571428571</v>
      </c>
      <c r="CJ712">
        <v>7.829761428571429</v>
      </c>
      <c r="CK712">
        <v>1600.018928571428</v>
      </c>
      <c r="CL712">
        <v>0.6920147142857146</v>
      </c>
      <c r="CM712">
        <v>0.3079852857142858</v>
      </c>
      <c r="CN712">
        <v>0</v>
      </c>
      <c r="CO712">
        <v>2.117735714285714</v>
      </c>
      <c r="CP712">
        <v>0</v>
      </c>
      <c r="CQ712">
        <v>15147.29285714285</v>
      </c>
      <c r="CR712">
        <v>13790.41785714285</v>
      </c>
      <c r="CS712">
        <v>38.75</v>
      </c>
      <c r="CT712">
        <v>40.24775</v>
      </c>
      <c r="CU712">
        <v>39.39714285714285</v>
      </c>
      <c r="CV712">
        <v>38.53985714285714</v>
      </c>
      <c r="CW712">
        <v>38.062</v>
      </c>
      <c r="CX712">
        <v>1107.236071428571</v>
      </c>
      <c r="CY712">
        <v>492.7828571428572</v>
      </c>
      <c r="CZ712">
        <v>0</v>
      </c>
      <c r="DA712">
        <v>1728497206</v>
      </c>
      <c r="DB712">
        <v>0</v>
      </c>
      <c r="DC712">
        <v>1728490956.5</v>
      </c>
      <c r="DD712" t="s">
        <v>362</v>
      </c>
      <c r="DE712">
        <v>1728490952.5</v>
      </c>
      <c r="DF712">
        <v>1728490956.5</v>
      </c>
      <c r="DG712">
        <v>1</v>
      </c>
      <c r="DH712">
        <v>-0.065</v>
      </c>
      <c r="DI712">
        <v>-0.008</v>
      </c>
      <c r="DJ712">
        <v>-3.246</v>
      </c>
      <c r="DK712">
        <v>-0.091</v>
      </c>
      <c r="DL712">
        <v>52</v>
      </c>
      <c r="DM712">
        <v>15</v>
      </c>
      <c r="DN712">
        <v>0.25</v>
      </c>
      <c r="DO712">
        <v>0.13</v>
      </c>
      <c r="DP712">
        <v>-46.09817073170732</v>
      </c>
      <c r="DQ712">
        <v>-0.6487045296166927</v>
      </c>
      <c r="DR712">
        <v>0.08945251702385838</v>
      </c>
      <c r="DS712">
        <v>0</v>
      </c>
      <c r="DT712">
        <v>5.348292439024391</v>
      </c>
      <c r="DU712">
        <v>-0.8716369337979043</v>
      </c>
      <c r="DV712">
        <v>0.0895777837707022</v>
      </c>
      <c r="DW712">
        <v>0</v>
      </c>
      <c r="DX712">
        <v>0</v>
      </c>
      <c r="DY712">
        <v>2</v>
      </c>
      <c r="DZ712" t="s">
        <v>386</v>
      </c>
      <c r="EA712">
        <v>3.22767</v>
      </c>
      <c r="EB712">
        <v>2.70433</v>
      </c>
      <c r="EC712">
        <v>0.20735</v>
      </c>
      <c r="ED712">
        <v>0.211573</v>
      </c>
      <c r="EE712">
        <v>0.084146</v>
      </c>
      <c r="EF712">
        <v>0.0629933</v>
      </c>
      <c r="EG712">
        <v>25885.3</v>
      </c>
      <c r="EH712">
        <v>25044</v>
      </c>
      <c r="EI712">
        <v>31296</v>
      </c>
      <c r="EJ712">
        <v>30136.9</v>
      </c>
      <c r="EK712">
        <v>38393.3</v>
      </c>
      <c r="EL712">
        <v>37350.7</v>
      </c>
      <c r="EM712">
        <v>43857.5</v>
      </c>
      <c r="EN712">
        <v>42085.8</v>
      </c>
      <c r="EO712">
        <v>2.10667</v>
      </c>
      <c r="EP712">
        <v>1.7749</v>
      </c>
      <c r="EQ712">
        <v>-0.0107959</v>
      </c>
      <c r="ER712">
        <v>0</v>
      </c>
      <c r="ES712">
        <v>25.3002</v>
      </c>
      <c r="ET712">
        <v>999.9</v>
      </c>
      <c r="EU712">
        <v>68.5</v>
      </c>
      <c r="EV712">
        <v>29.2</v>
      </c>
      <c r="EW712">
        <v>28.5733</v>
      </c>
      <c r="EX712">
        <v>61.86</v>
      </c>
      <c r="EY712">
        <v>24.2788</v>
      </c>
      <c r="EZ712">
        <v>1</v>
      </c>
      <c r="FA712">
        <v>0.234982</v>
      </c>
      <c r="FB712">
        <v>5.33682</v>
      </c>
      <c r="FC712">
        <v>20.1149</v>
      </c>
      <c r="FD712">
        <v>5.21519</v>
      </c>
      <c r="FE712">
        <v>11.9981</v>
      </c>
      <c r="FF712">
        <v>4.96305</v>
      </c>
      <c r="FG712">
        <v>3.29555</v>
      </c>
      <c r="FH712">
        <v>9999</v>
      </c>
      <c r="FI712">
        <v>9999</v>
      </c>
      <c r="FJ712">
        <v>9999</v>
      </c>
      <c r="FK712">
        <v>149.7</v>
      </c>
      <c r="FL712">
        <v>4.9709</v>
      </c>
      <c r="FM712">
        <v>1.86775</v>
      </c>
      <c r="FN712">
        <v>1.85921</v>
      </c>
      <c r="FO712">
        <v>1.86526</v>
      </c>
      <c r="FP712">
        <v>1.8631</v>
      </c>
      <c r="FQ712">
        <v>1.86449</v>
      </c>
      <c r="FR712">
        <v>1.86003</v>
      </c>
      <c r="FS712">
        <v>1.86417</v>
      </c>
      <c r="FT712">
        <v>0</v>
      </c>
      <c r="FU712">
        <v>0</v>
      </c>
      <c r="FV712">
        <v>0</v>
      </c>
      <c r="FW712">
        <v>0</v>
      </c>
      <c r="FX712" t="s">
        <v>364</v>
      </c>
      <c r="FY712" t="s">
        <v>365</v>
      </c>
      <c r="FZ712" t="s">
        <v>366</v>
      </c>
      <c r="GA712" t="s">
        <v>366</v>
      </c>
      <c r="GB712" t="s">
        <v>366</v>
      </c>
      <c r="GC712" t="s">
        <v>366</v>
      </c>
      <c r="GD712">
        <v>0</v>
      </c>
      <c r="GE712">
        <v>100</v>
      </c>
      <c r="GF712">
        <v>100</v>
      </c>
      <c r="GG712">
        <v>-10.53</v>
      </c>
      <c r="GH712">
        <v>-0.09039999999999999</v>
      </c>
      <c r="GI712">
        <v>-2.868309889394353</v>
      </c>
      <c r="GJ712">
        <v>-0.006773961979547998</v>
      </c>
      <c r="GK712">
        <v>-8.296070481250098E-08</v>
      </c>
      <c r="GL712">
        <v>3.322967193956903E-10</v>
      </c>
      <c r="GM712">
        <v>-0.07871069313407227</v>
      </c>
      <c r="GN712">
        <v>-0.00208336341840114</v>
      </c>
      <c r="GO712">
        <v>8.801746095907445E-05</v>
      </c>
      <c r="GP712">
        <v>-2.677693255255651E-07</v>
      </c>
      <c r="GQ712">
        <v>3</v>
      </c>
      <c r="GR712">
        <v>2052</v>
      </c>
      <c r="GS712">
        <v>2</v>
      </c>
      <c r="GT712">
        <v>18</v>
      </c>
      <c r="GU712">
        <v>103.3</v>
      </c>
      <c r="GV712">
        <v>103.2</v>
      </c>
      <c r="GW712">
        <v>2.69043</v>
      </c>
      <c r="GX712">
        <v>2.39258</v>
      </c>
      <c r="GY712">
        <v>1.44775</v>
      </c>
      <c r="GZ712">
        <v>2.31689</v>
      </c>
      <c r="HA712">
        <v>1.55151</v>
      </c>
      <c r="HB712">
        <v>2.31934</v>
      </c>
      <c r="HC712">
        <v>36.2224</v>
      </c>
      <c r="HD712">
        <v>13.9394</v>
      </c>
      <c r="HE712">
        <v>18</v>
      </c>
      <c r="HF712">
        <v>614.273</v>
      </c>
      <c r="HG712">
        <v>402.948</v>
      </c>
      <c r="HH712">
        <v>18.9072</v>
      </c>
      <c r="HI712">
        <v>29.7785</v>
      </c>
      <c r="HJ712">
        <v>30.0015</v>
      </c>
      <c r="HK712">
        <v>29.662</v>
      </c>
      <c r="HL712">
        <v>29.5997</v>
      </c>
      <c r="HM712">
        <v>53.8959</v>
      </c>
      <c r="HN712">
        <v>64.14319999999999</v>
      </c>
      <c r="HO712">
        <v>0</v>
      </c>
      <c r="HP712">
        <v>18.7821</v>
      </c>
      <c r="HQ712">
        <v>1248.93</v>
      </c>
      <c r="HR712">
        <v>11.0671</v>
      </c>
      <c r="HS712">
        <v>99.31270000000001</v>
      </c>
      <c r="HT712">
        <v>100.561</v>
      </c>
    </row>
    <row r="713" spans="1:228">
      <c r="A713">
        <v>697</v>
      </c>
      <c r="B713">
        <v>1728497154.1</v>
      </c>
      <c r="C713">
        <v>6216.599999904633</v>
      </c>
      <c r="D713" t="s">
        <v>1766</v>
      </c>
      <c r="E713" t="s">
        <v>1767</v>
      </c>
      <c r="F713">
        <v>5</v>
      </c>
      <c r="G713" t="s">
        <v>357</v>
      </c>
      <c r="H713" t="s">
        <v>1090</v>
      </c>
      <c r="I713" t="s">
        <v>359</v>
      </c>
      <c r="J713" t="s">
        <v>1569</v>
      </c>
      <c r="K713">
        <v>1728497146.6</v>
      </c>
      <c r="L713">
        <f>(M713)/1000</f>
        <v>0</v>
      </c>
      <c r="M713">
        <f>IF(BH713, AP713, AJ713)</f>
        <v>0</v>
      </c>
      <c r="N713">
        <f>IF(BH713, AK713, AI713)</f>
        <v>0</v>
      </c>
      <c r="O713">
        <f>BJ713 - IF(AW713&gt;1, N713*BD713*100.0/(AY713), 0)</f>
        <v>0</v>
      </c>
      <c r="P713">
        <f>((V713-L713/2)*O713-N713)/(V713+L713/2)</f>
        <v>0</v>
      </c>
      <c r="Q713">
        <f>P713*(BQ713+BR713)/1000.0</f>
        <v>0</v>
      </c>
      <c r="R713">
        <f>(BJ713 - IF(AW713&gt;1, N713*BD713*100.0/(AY713), 0))*(BQ713+BR713)/1000.0</f>
        <v>0</v>
      </c>
      <c r="S713">
        <f>2.0/((1/U713-1/T713)+SIGN(U713)*SQRT((1/U713-1/T713)*(1/U713-1/T713) + 4*BE713/((BE713+1)*(BE713+1))*(2*1/U713*1/T713-1/T713*1/T713)))</f>
        <v>0</v>
      </c>
      <c r="T713">
        <f>IF(LEFT(BF713,1)&lt;&gt;"0",IF(LEFT(BF713,1)="1",3.0,BG713),$D$5+$E$5*(BX713*BQ713/($K$5*1000))+$F$5*(BX713*BQ713/($K$5*1000))*MAX(MIN(BD713,$J$5),$I$5)*MAX(MIN(BD713,$J$5),$I$5)+$G$5*MAX(MIN(BD713,$J$5),$I$5)*(BX713*BQ713/($K$5*1000))+$H$5*(BX713*BQ713/($K$5*1000))*(BX713*BQ713/($K$5*1000)))</f>
        <v>0</v>
      </c>
      <c r="U713">
        <f>L713*(1000-(1000*0.61365*exp(17.502*Y713/(240.97+Y713))/(BQ713+BR713)+BL713)/2)/(1000*0.61365*exp(17.502*Y713/(240.97+Y713))/(BQ713+BR713)-BL713)</f>
        <v>0</v>
      </c>
      <c r="V713">
        <f>1/((BE713+1)/(S713/1.6)+1/(T713/1.37)) + BE713/((BE713+1)/(S713/1.6) + BE713/(T713/1.37))</f>
        <v>0</v>
      </c>
      <c r="W713">
        <f>(AZ713*BC713)</f>
        <v>0</v>
      </c>
      <c r="X713">
        <f>(BS713+(W713+2*0.95*5.67E-8*(((BS713+$B$7)+273)^4-(BS713+273)^4)-44100*L713)/(1.84*29.3*T713+8*0.95*5.67E-8*(BS713+273)^3))</f>
        <v>0</v>
      </c>
      <c r="Y713">
        <f>($C$7*BT713+$D$7*BU713+$E$7*X713)</f>
        <v>0</v>
      </c>
      <c r="Z713">
        <f>0.61365*exp(17.502*Y713/(240.97+Y713))</f>
        <v>0</v>
      </c>
      <c r="AA713">
        <f>(AB713/AC713*100)</f>
        <v>0</v>
      </c>
      <c r="AB713">
        <f>BL713*(BQ713+BR713)/1000</f>
        <v>0</v>
      </c>
      <c r="AC713">
        <f>0.61365*exp(17.502*BS713/(240.97+BS713))</f>
        <v>0</v>
      </c>
      <c r="AD713">
        <f>(Z713-BL713*(BQ713+BR713)/1000)</f>
        <v>0</v>
      </c>
      <c r="AE713">
        <f>(-L713*44100)</f>
        <v>0</v>
      </c>
      <c r="AF713">
        <f>2*29.3*T713*0.92*(BS713-Y713)</f>
        <v>0</v>
      </c>
      <c r="AG713">
        <f>2*0.95*5.67E-8*(((BS713+$B$7)+273)^4-(Y713+273)^4)</f>
        <v>0</v>
      </c>
      <c r="AH713">
        <f>W713+AG713+AE713+AF713</f>
        <v>0</v>
      </c>
      <c r="AI713">
        <f>BP713*AW713*(BK713-BJ713*(1000-AW713*BM713)/(1000-AW713*BL713))/(100*BD713)</f>
        <v>0</v>
      </c>
      <c r="AJ713">
        <f>1000*BP713*AW713*(BL713-BM713)/(100*BD713*(1000-AW713*BL713))</f>
        <v>0</v>
      </c>
      <c r="AK713">
        <f>(AL713 - AM713 - BQ713*1E3/(8.314*(BS713+273.15)) * AO713/BP713 * AN713) * BP713/(100*BD713) * (1000 - BM713)/1000</f>
        <v>0</v>
      </c>
      <c r="AL713">
        <v>1255.214787827147</v>
      </c>
      <c r="AM713">
        <v>1219.867333333333</v>
      </c>
      <c r="AN713">
        <v>2.546148267676872</v>
      </c>
      <c r="AO713">
        <v>66.77297276244596</v>
      </c>
      <c r="AP713">
        <f>(AR713 - AQ713 + BQ713*1E3/(8.314*(BS713+273.15)) * AT713/BP713 * AS713) * BP713/(100*BD713) * 1000/(1000 - AR713)</f>
        <v>0</v>
      </c>
      <c r="AQ713">
        <v>10.98367898250314</v>
      </c>
      <c r="AR713">
        <v>16.23300363636363</v>
      </c>
      <c r="AS713">
        <v>0.0001319042331505916</v>
      </c>
      <c r="AT713">
        <v>79.96077634559281</v>
      </c>
      <c r="AU713">
        <v>0</v>
      </c>
      <c r="AV713">
        <v>0</v>
      </c>
      <c r="AW713">
        <f>IF(AU713*$H$13&gt;=AY713,1.0,(AY713/(AY713-AU713*$H$13)))</f>
        <v>0</v>
      </c>
      <c r="AX713">
        <f>(AW713-1)*100</f>
        <v>0</v>
      </c>
      <c r="AY713">
        <f>MAX(0,($B$13+$C$13*BX713)/(1+$D$13*BX713)*BQ713/(BS713+273)*$E$13)</f>
        <v>0</v>
      </c>
      <c r="AZ713">
        <f>$B$11*BY713+$C$11*BZ713+$F$11*CK713*(1-CN713)</f>
        <v>0</v>
      </c>
      <c r="BA713">
        <f>AZ713*BB713</f>
        <v>0</v>
      </c>
      <c r="BB713">
        <f>($B$11*$D$9+$C$11*$D$9+$F$11*((CX713+CP713)/MAX(CX713+CP713+CY713, 0.1)*$I$9+CY713/MAX(CX713+CP713+CY713, 0.1)*$J$9))/($B$11+$C$11+$F$11)</f>
        <v>0</v>
      </c>
      <c r="BC713">
        <f>($B$11*$K$9+$C$11*$K$9+$F$11*((CX713+CP713)/MAX(CX713+CP713+CY713, 0.1)*$P$9+CY713/MAX(CX713+CP713+CY713, 0.1)*$Q$9))/($B$11+$C$11+$F$11)</f>
        <v>0</v>
      </c>
      <c r="BD713">
        <v>6</v>
      </c>
      <c r="BE713">
        <v>0.5</v>
      </c>
      <c r="BF713" t="s">
        <v>361</v>
      </c>
      <c r="BG713">
        <v>2</v>
      </c>
      <c r="BH713" t="b">
        <v>1</v>
      </c>
      <c r="BI713">
        <v>1728497146.6</v>
      </c>
      <c r="BJ713">
        <v>1182.511851851852</v>
      </c>
      <c r="BK713">
        <v>1228.648518518519</v>
      </c>
      <c r="BL713">
        <v>16.2298</v>
      </c>
      <c r="BM713">
        <v>10.96906666666667</v>
      </c>
      <c r="BN713">
        <v>1193.013703703704</v>
      </c>
      <c r="BO713">
        <v>16.32021481481481</v>
      </c>
      <c r="BP713">
        <v>600.0138148148149</v>
      </c>
      <c r="BQ713">
        <v>97.54401481481482</v>
      </c>
      <c r="BR713">
        <v>0.09999920740740741</v>
      </c>
      <c r="BS713">
        <v>25.08477037037037</v>
      </c>
      <c r="BT713">
        <v>25.13061111111111</v>
      </c>
      <c r="BU713">
        <v>999.9000000000001</v>
      </c>
      <c r="BV713">
        <v>0</v>
      </c>
      <c r="BW713">
        <v>0</v>
      </c>
      <c r="BX713">
        <v>10004.10111111111</v>
      </c>
      <c r="BY713">
        <v>0</v>
      </c>
      <c r="BZ713">
        <v>1260.33962962963</v>
      </c>
      <c r="CA713">
        <v>-46.13781851851851</v>
      </c>
      <c r="CB713">
        <v>1202.018148148148</v>
      </c>
      <c r="CC713">
        <v>1242.274444444444</v>
      </c>
      <c r="CD713">
        <v>5.260735185185185</v>
      </c>
      <c r="CE713">
        <v>1228.648518518519</v>
      </c>
      <c r="CF713">
        <v>10.96906666666667</v>
      </c>
      <c r="CG713">
        <v>1.583119259259259</v>
      </c>
      <c r="CH713">
        <v>1.069966666666667</v>
      </c>
      <c r="CI713">
        <v>13.79547037037037</v>
      </c>
      <c r="CJ713">
        <v>7.905605185185185</v>
      </c>
      <c r="CK713">
        <v>1600.016666666666</v>
      </c>
      <c r="CL713">
        <v>0.6920160000000002</v>
      </c>
      <c r="CM713">
        <v>0.307984</v>
      </c>
      <c r="CN713">
        <v>0</v>
      </c>
      <c r="CO713">
        <v>2.091318518518518</v>
      </c>
      <c r="CP713">
        <v>0</v>
      </c>
      <c r="CQ713">
        <v>15156.68888888889</v>
      </c>
      <c r="CR713">
        <v>13790.41481481481</v>
      </c>
      <c r="CS713">
        <v>38.75</v>
      </c>
      <c r="CT713">
        <v>40.25</v>
      </c>
      <c r="CU713">
        <v>39.41862962962963</v>
      </c>
      <c r="CV713">
        <v>38.51837037037038</v>
      </c>
      <c r="CW713">
        <v>38.06666666666666</v>
      </c>
      <c r="CX713">
        <v>1107.237777777778</v>
      </c>
      <c r="CY713">
        <v>492.7788888888889</v>
      </c>
      <c r="CZ713">
        <v>0</v>
      </c>
      <c r="DA713">
        <v>1728497210.8</v>
      </c>
      <c r="DB713">
        <v>0</v>
      </c>
      <c r="DC713">
        <v>1728490956.5</v>
      </c>
      <c r="DD713" t="s">
        <v>362</v>
      </c>
      <c r="DE713">
        <v>1728490952.5</v>
      </c>
      <c r="DF713">
        <v>1728490956.5</v>
      </c>
      <c r="DG713">
        <v>1</v>
      </c>
      <c r="DH713">
        <v>-0.065</v>
      </c>
      <c r="DI713">
        <v>-0.008</v>
      </c>
      <c r="DJ713">
        <v>-3.246</v>
      </c>
      <c r="DK713">
        <v>-0.091</v>
      </c>
      <c r="DL713">
        <v>52</v>
      </c>
      <c r="DM713">
        <v>15</v>
      </c>
      <c r="DN713">
        <v>0.25</v>
      </c>
      <c r="DO713">
        <v>0.13</v>
      </c>
      <c r="DP713">
        <v>-46.12589999999999</v>
      </c>
      <c r="DQ713">
        <v>-0.3026341463414499</v>
      </c>
      <c r="DR713">
        <v>0.08374738437852208</v>
      </c>
      <c r="DS713">
        <v>0</v>
      </c>
      <c r="DT713">
        <v>5.294219756097561</v>
      </c>
      <c r="DU713">
        <v>-0.483813658536583</v>
      </c>
      <c r="DV713">
        <v>0.05588223595260363</v>
      </c>
      <c r="DW713">
        <v>0</v>
      </c>
      <c r="DX713">
        <v>0</v>
      </c>
      <c r="DY713">
        <v>2</v>
      </c>
      <c r="DZ713" t="s">
        <v>386</v>
      </c>
      <c r="EA713">
        <v>3.22781</v>
      </c>
      <c r="EB713">
        <v>2.70444</v>
      </c>
      <c r="EC713">
        <v>0.208714</v>
      </c>
      <c r="ED713">
        <v>0.212877</v>
      </c>
      <c r="EE713">
        <v>0.08411780000000001</v>
      </c>
      <c r="EF713">
        <v>0.0630472</v>
      </c>
      <c r="EG713">
        <v>25841</v>
      </c>
      <c r="EH713">
        <v>25001.9</v>
      </c>
      <c r="EI713">
        <v>31296.5</v>
      </c>
      <c r="EJ713">
        <v>30136.1</v>
      </c>
      <c r="EK713">
        <v>38394.7</v>
      </c>
      <c r="EL713">
        <v>37347.7</v>
      </c>
      <c r="EM713">
        <v>43857.7</v>
      </c>
      <c r="EN713">
        <v>42084.9</v>
      </c>
      <c r="EO713">
        <v>2.10687</v>
      </c>
      <c r="EP713">
        <v>1.7747</v>
      </c>
      <c r="EQ713">
        <v>-0.0118539</v>
      </c>
      <c r="ER713">
        <v>0</v>
      </c>
      <c r="ES713">
        <v>25.2949</v>
      </c>
      <c r="ET713">
        <v>999.9</v>
      </c>
      <c r="EU713">
        <v>68.5</v>
      </c>
      <c r="EV713">
        <v>29.2</v>
      </c>
      <c r="EW713">
        <v>28.5723</v>
      </c>
      <c r="EX713">
        <v>61.99</v>
      </c>
      <c r="EY713">
        <v>24.1867</v>
      </c>
      <c r="EZ713">
        <v>1</v>
      </c>
      <c r="FA713">
        <v>0.235841</v>
      </c>
      <c r="FB713">
        <v>5.35044</v>
      </c>
      <c r="FC713">
        <v>20.1149</v>
      </c>
      <c r="FD713">
        <v>5.21624</v>
      </c>
      <c r="FE713">
        <v>11.9986</v>
      </c>
      <c r="FF713">
        <v>4.9633</v>
      </c>
      <c r="FG713">
        <v>3.29565</v>
      </c>
      <c r="FH713">
        <v>9999</v>
      </c>
      <c r="FI713">
        <v>9999</v>
      </c>
      <c r="FJ713">
        <v>9999</v>
      </c>
      <c r="FK713">
        <v>149.7</v>
      </c>
      <c r="FL713">
        <v>4.9709</v>
      </c>
      <c r="FM713">
        <v>1.86776</v>
      </c>
      <c r="FN713">
        <v>1.85926</v>
      </c>
      <c r="FO713">
        <v>1.86531</v>
      </c>
      <c r="FP713">
        <v>1.8631</v>
      </c>
      <c r="FQ713">
        <v>1.86447</v>
      </c>
      <c r="FR713">
        <v>1.86005</v>
      </c>
      <c r="FS713">
        <v>1.86417</v>
      </c>
      <c r="FT713">
        <v>0</v>
      </c>
      <c r="FU713">
        <v>0</v>
      </c>
      <c r="FV713">
        <v>0</v>
      </c>
      <c r="FW713">
        <v>0</v>
      </c>
      <c r="FX713" t="s">
        <v>364</v>
      </c>
      <c r="FY713" t="s">
        <v>365</v>
      </c>
      <c r="FZ713" t="s">
        <v>366</v>
      </c>
      <c r="GA713" t="s">
        <v>366</v>
      </c>
      <c r="GB713" t="s">
        <v>366</v>
      </c>
      <c r="GC713" t="s">
        <v>366</v>
      </c>
      <c r="GD713">
        <v>0</v>
      </c>
      <c r="GE713">
        <v>100</v>
      </c>
      <c r="GF713">
        <v>100</v>
      </c>
      <c r="GG713">
        <v>-10.61</v>
      </c>
      <c r="GH713">
        <v>-0.0905</v>
      </c>
      <c r="GI713">
        <v>-2.868309889394353</v>
      </c>
      <c r="GJ713">
        <v>-0.006773961979547998</v>
      </c>
      <c r="GK713">
        <v>-8.296070481250098E-08</v>
      </c>
      <c r="GL713">
        <v>3.322967193956903E-10</v>
      </c>
      <c r="GM713">
        <v>-0.07871069313407227</v>
      </c>
      <c r="GN713">
        <v>-0.00208336341840114</v>
      </c>
      <c r="GO713">
        <v>8.801746095907445E-05</v>
      </c>
      <c r="GP713">
        <v>-2.677693255255651E-07</v>
      </c>
      <c r="GQ713">
        <v>3</v>
      </c>
      <c r="GR713">
        <v>2052</v>
      </c>
      <c r="GS713">
        <v>2</v>
      </c>
      <c r="GT713">
        <v>18</v>
      </c>
      <c r="GU713">
        <v>103.4</v>
      </c>
      <c r="GV713">
        <v>103.3</v>
      </c>
      <c r="GW713">
        <v>2.71118</v>
      </c>
      <c r="GX713">
        <v>2.38403</v>
      </c>
      <c r="GY713">
        <v>1.44775</v>
      </c>
      <c r="GZ713">
        <v>2.31689</v>
      </c>
      <c r="HA713">
        <v>1.55151</v>
      </c>
      <c r="HB713">
        <v>2.36084</v>
      </c>
      <c r="HC713">
        <v>36.2224</v>
      </c>
      <c r="HD713">
        <v>13.9482</v>
      </c>
      <c r="HE713">
        <v>18</v>
      </c>
      <c r="HF713">
        <v>614.539</v>
      </c>
      <c r="HG713">
        <v>402.916</v>
      </c>
      <c r="HH713">
        <v>18.7731</v>
      </c>
      <c r="HI713">
        <v>29.7907</v>
      </c>
      <c r="HJ713">
        <v>30.0012</v>
      </c>
      <c r="HK713">
        <v>29.674</v>
      </c>
      <c r="HL713">
        <v>29.6118</v>
      </c>
      <c r="HM713">
        <v>54.3672</v>
      </c>
      <c r="HN713">
        <v>63.8683</v>
      </c>
      <c r="HO713">
        <v>0</v>
      </c>
      <c r="HP713">
        <v>18.6678</v>
      </c>
      <c r="HQ713">
        <v>1263.96</v>
      </c>
      <c r="HR713">
        <v>11.1248</v>
      </c>
      <c r="HS713">
        <v>99.31359999999999</v>
      </c>
      <c r="HT713">
        <v>100.559</v>
      </c>
    </row>
    <row r="714" spans="1:228">
      <c r="A714">
        <v>698</v>
      </c>
      <c r="B714">
        <v>1728497159.1</v>
      </c>
      <c r="C714">
        <v>6221.599999904633</v>
      </c>
      <c r="D714" t="s">
        <v>1768</v>
      </c>
      <c r="E714" t="s">
        <v>1769</v>
      </c>
      <c r="F714">
        <v>5</v>
      </c>
      <c r="G714" t="s">
        <v>357</v>
      </c>
      <c r="H714" t="s">
        <v>1090</v>
      </c>
      <c r="I714" t="s">
        <v>359</v>
      </c>
      <c r="J714" t="s">
        <v>1569</v>
      </c>
      <c r="K714">
        <v>1728497151.314285</v>
      </c>
      <c r="L714">
        <f>(M714)/1000</f>
        <v>0</v>
      </c>
      <c r="M714">
        <f>IF(BH714, AP714, AJ714)</f>
        <v>0</v>
      </c>
      <c r="N714">
        <f>IF(BH714, AK714, AI714)</f>
        <v>0</v>
      </c>
      <c r="O714">
        <f>BJ714 - IF(AW714&gt;1, N714*BD714*100.0/(AY714), 0)</f>
        <v>0</v>
      </c>
      <c r="P714">
        <f>((V714-L714/2)*O714-N714)/(V714+L714/2)</f>
        <v>0</v>
      </c>
      <c r="Q714">
        <f>P714*(BQ714+BR714)/1000.0</f>
        <v>0</v>
      </c>
      <c r="R714">
        <f>(BJ714 - IF(AW714&gt;1, N714*BD714*100.0/(AY714), 0))*(BQ714+BR714)/1000.0</f>
        <v>0</v>
      </c>
      <c r="S714">
        <f>2.0/((1/U714-1/T714)+SIGN(U714)*SQRT((1/U714-1/T714)*(1/U714-1/T714) + 4*BE714/((BE714+1)*(BE714+1))*(2*1/U714*1/T714-1/T714*1/T714)))</f>
        <v>0</v>
      </c>
      <c r="T714">
        <f>IF(LEFT(BF714,1)&lt;&gt;"0",IF(LEFT(BF714,1)="1",3.0,BG714),$D$5+$E$5*(BX714*BQ714/($K$5*1000))+$F$5*(BX714*BQ714/($K$5*1000))*MAX(MIN(BD714,$J$5),$I$5)*MAX(MIN(BD714,$J$5),$I$5)+$G$5*MAX(MIN(BD714,$J$5),$I$5)*(BX714*BQ714/($K$5*1000))+$H$5*(BX714*BQ714/($K$5*1000))*(BX714*BQ714/($K$5*1000)))</f>
        <v>0</v>
      </c>
      <c r="U714">
        <f>L714*(1000-(1000*0.61365*exp(17.502*Y714/(240.97+Y714))/(BQ714+BR714)+BL714)/2)/(1000*0.61365*exp(17.502*Y714/(240.97+Y714))/(BQ714+BR714)-BL714)</f>
        <v>0</v>
      </c>
      <c r="V714">
        <f>1/((BE714+1)/(S714/1.6)+1/(T714/1.37)) + BE714/((BE714+1)/(S714/1.6) + BE714/(T714/1.37))</f>
        <v>0</v>
      </c>
      <c r="W714">
        <f>(AZ714*BC714)</f>
        <v>0</v>
      </c>
      <c r="X714">
        <f>(BS714+(W714+2*0.95*5.67E-8*(((BS714+$B$7)+273)^4-(BS714+273)^4)-44100*L714)/(1.84*29.3*T714+8*0.95*5.67E-8*(BS714+273)^3))</f>
        <v>0</v>
      </c>
      <c r="Y714">
        <f>($C$7*BT714+$D$7*BU714+$E$7*X714)</f>
        <v>0</v>
      </c>
      <c r="Z714">
        <f>0.61365*exp(17.502*Y714/(240.97+Y714))</f>
        <v>0</v>
      </c>
      <c r="AA714">
        <f>(AB714/AC714*100)</f>
        <v>0</v>
      </c>
      <c r="AB714">
        <f>BL714*(BQ714+BR714)/1000</f>
        <v>0</v>
      </c>
      <c r="AC714">
        <f>0.61365*exp(17.502*BS714/(240.97+BS714))</f>
        <v>0</v>
      </c>
      <c r="AD714">
        <f>(Z714-BL714*(BQ714+BR714)/1000)</f>
        <v>0</v>
      </c>
      <c r="AE714">
        <f>(-L714*44100)</f>
        <v>0</v>
      </c>
      <c r="AF714">
        <f>2*29.3*T714*0.92*(BS714-Y714)</f>
        <v>0</v>
      </c>
      <c r="AG714">
        <f>2*0.95*5.67E-8*(((BS714+$B$7)+273)^4-(Y714+273)^4)</f>
        <v>0</v>
      </c>
      <c r="AH714">
        <f>W714+AG714+AE714+AF714</f>
        <v>0</v>
      </c>
      <c r="AI714">
        <f>BP714*AW714*(BK714-BJ714*(1000-AW714*BM714)/(1000-AW714*BL714))/(100*BD714)</f>
        <v>0</v>
      </c>
      <c r="AJ714">
        <f>1000*BP714*AW714*(BL714-BM714)/(100*BD714*(1000-AW714*BL714))</f>
        <v>0</v>
      </c>
      <c r="AK714">
        <f>(AL714 - AM714 - BQ714*1E3/(8.314*(BS714+273.15)) * AO714/BP714 * AN714) * BP714/(100*BD714) * (1000 - BM714)/1000</f>
        <v>0</v>
      </c>
      <c r="AL714">
        <v>1267.726311159189</v>
      </c>
      <c r="AM714">
        <v>1232.404</v>
      </c>
      <c r="AN714">
        <v>2.51702207878734</v>
      </c>
      <c r="AO714">
        <v>66.77297276244596</v>
      </c>
      <c r="AP714">
        <f>(AR714 - AQ714 + BQ714*1E3/(8.314*(BS714+273.15)) * AT714/BP714 * AS714) * BP714/(100*BD714) * 1000/(1000 - AR714)</f>
        <v>0</v>
      </c>
      <c r="AQ714">
        <v>11.02437175056243</v>
      </c>
      <c r="AR714">
        <v>16.2308103030303</v>
      </c>
      <c r="AS714">
        <v>-0.0001218424476916237</v>
      </c>
      <c r="AT714">
        <v>79.96077634559281</v>
      </c>
      <c r="AU714">
        <v>0</v>
      </c>
      <c r="AV714">
        <v>0</v>
      </c>
      <c r="AW714">
        <f>IF(AU714*$H$13&gt;=AY714,1.0,(AY714/(AY714-AU714*$H$13)))</f>
        <v>0</v>
      </c>
      <c r="AX714">
        <f>(AW714-1)*100</f>
        <v>0</v>
      </c>
      <c r="AY714">
        <f>MAX(0,($B$13+$C$13*BX714)/(1+$D$13*BX714)*BQ714/(BS714+273)*$E$13)</f>
        <v>0</v>
      </c>
      <c r="AZ714">
        <f>$B$11*BY714+$C$11*BZ714+$F$11*CK714*(1-CN714)</f>
        <v>0</v>
      </c>
      <c r="BA714">
        <f>AZ714*BB714</f>
        <v>0</v>
      </c>
      <c r="BB714">
        <f>($B$11*$D$9+$C$11*$D$9+$F$11*((CX714+CP714)/MAX(CX714+CP714+CY714, 0.1)*$I$9+CY714/MAX(CX714+CP714+CY714, 0.1)*$J$9))/($B$11+$C$11+$F$11)</f>
        <v>0</v>
      </c>
      <c r="BC714">
        <f>($B$11*$K$9+$C$11*$K$9+$F$11*((CX714+CP714)/MAX(CX714+CP714+CY714, 0.1)*$P$9+CY714/MAX(CX714+CP714+CY714, 0.1)*$Q$9))/($B$11+$C$11+$F$11)</f>
        <v>0</v>
      </c>
      <c r="BD714">
        <v>6</v>
      </c>
      <c r="BE714">
        <v>0.5</v>
      </c>
      <c r="BF714" t="s">
        <v>361</v>
      </c>
      <c r="BG714">
        <v>2</v>
      </c>
      <c r="BH714" t="b">
        <v>1</v>
      </c>
      <c r="BI714">
        <v>1728497151.314285</v>
      </c>
      <c r="BJ714">
        <v>1194.283571428572</v>
      </c>
      <c r="BK714">
        <v>1240.418214285714</v>
      </c>
      <c r="BL714">
        <v>16.23402857142857</v>
      </c>
      <c r="BM714">
        <v>10.99538571428572</v>
      </c>
      <c r="BN714">
        <v>1204.851785714286</v>
      </c>
      <c r="BO714">
        <v>16.32445</v>
      </c>
      <c r="BP714">
        <v>599.9734642857144</v>
      </c>
      <c r="BQ714">
        <v>97.54404642857143</v>
      </c>
      <c r="BR714">
        <v>0.09991602142857141</v>
      </c>
      <c r="BS714">
        <v>25.06881071428572</v>
      </c>
      <c r="BT714">
        <v>25.11619642857143</v>
      </c>
      <c r="BU714">
        <v>999.9000000000002</v>
      </c>
      <c r="BV714">
        <v>0</v>
      </c>
      <c r="BW714">
        <v>0</v>
      </c>
      <c r="BX714">
        <v>10009.26607142857</v>
      </c>
      <c r="BY714">
        <v>0</v>
      </c>
      <c r="BZ714">
        <v>1261.824285714286</v>
      </c>
      <c r="CA714">
        <v>-46.13530000000001</v>
      </c>
      <c r="CB714">
        <v>1213.99</v>
      </c>
      <c r="CC714">
        <v>1254.207857142857</v>
      </c>
      <c r="CD714">
        <v>5.238644642857143</v>
      </c>
      <c r="CE714">
        <v>1240.418214285714</v>
      </c>
      <c r="CF714">
        <v>10.99538571428572</v>
      </c>
      <c r="CG714">
        <v>1.5835325</v>
      </c>
      <c r="CH714">
        <v>1.072533571428571</v>
      </c>
      <c r="CI714">
        <v>13.79948571428571</v>
      </c>
      <c r="CJ714">
        <v>7.940802499999998</v>
      </c>
      <c r="CK714">
        <v>1600.010714285715</v>
      </c>
      <c r="CL714">
        <v>0.6920155000000001</v>
      </c>
      <c r="CM714">
        <v>0.3079845</v>
      </c>
      <c r="CN714">
        <v>0</v>
      </c>
      <c r="CO714">
        <v>2.150032142857143</v>
      </c>
      <c r="CP714">
        <v>0</v>
      </c>
      <c r="CQ714">
        <v>15163.99642857142</v>
      </c>
      <c r="CR714">
        <v>13790.35714285714</v>
      </c>
      <c r="CS714">
        <v>38.75</v>
      </c>
      <c r="CT714">
        <v>40.25442857142856</v>
      </c>
      <c r="CU714">
        <v>39.43035714285713</v>
      </c>
      <c r="CV714">
        <v>38.50885714285715</v>
      </c>
      <c r="CW714">
        <v>38.07774999999999</v>
      </c>
      <c r="CX714">
        <v>1107.2325</v>
      </c>
      <c r="CY714">
        <v>492.7782142857142</v>
      </c>
      <c r="CZ714">
        <v>0</v>
      </c>
      <c r="DA714">
        <v>1728497216.2</v>
      </c>
      <c r="DB714">
        <v>0</v>
      </c>
      <c r="DC714">
        <v>1728490956.5</v>
      </c>
      <c r="DD714" t="s">
        <v>362</v>
      </c>
      <c r="DE714">
        <v>1728490952.5</v>
      </c>
      <c r="DF714">
        <v>1728490956.5</v>
      </c>
      <c r="DG714">
        <v>1</v>
      </c>
      <c r="DH714">
        <v>-0.065</v>
      </c>
      <c r="DI714">
        <v>-0.008</v>
      </c>
      <c r="DJ714">
        <v>-3.246</v>
      </c>
      <c r="DK714">
        <v>-0.091</v>
      </c>
      <c r="DL714">
        <v>52</v>
      </c>
      <c r="DM714">
        <v>15</v>
      </c>
      <c r="DN714">
        <v>0.25</v>
      </c>
      <c r="DO714">
        <v>0.13</v>
      </c>
      <c r="DP714">
        <v>-46.11421463414634</v>
      </c>
      <c r="DQ714">
        <v>0.1802383275261477</v>
      </c>
      <c r="DR714">
        <v>0.09790656212835265</v>
      </c>
      <c r="DS714">
        <v>0</v>
      </c>
      <c r="DT714">
        <v>5.258266097560976</v>
      </c>
      <c r="DU714">
        <v>-0.3032866202090636</v>
      </c>
      <c r="DV714">
        <v>0.035038775237397</v>
      </c>
      <c r="DW714">
        <v>0</v>
      </c>
      <c r="DX714">
        <v>0</v>
      </c>
      <c r="DY714">
        <v>2</v>
      </c>
      <c r="DZ714" t="s">
        <v>386</v>
      </c>
      <c r="EA714">
        <v>3.22784</v>
      </c>
      <c r="EB714">
        <v>2.70428</v>
      </c>
      <c r="EC714">
        <v>0.210047</v>
      </c>
      <c r="ED714">
        <v>0.214227</v>
      </c>
      <c r="EE714">
        <v>0.0841152</v>
      </c>
      <c r="EF714">
        <v>0.06330710000000001</v>
      </c>
      <c r="EG714">
        <v>25796.5</v>
      </c>
      <c r="EH714">
        <v>24958.6</v>
      </c>
      <c r="EI714">
        <v>31295.5</v>
      </c>
      <c r="EJ714">
        <v>30135.8</v>
      </c>
      <c r="EK714">
        <v>38393.7</v>
      </c>
      <c r="EL714">
        <v>37336.8</v>
      </c>
      <c r="EM714">
        <v>43856.4</v>
      </c>
      <c r="EN714">
        <v>42084.3</v>
      </c>
      <c r="EO714">
        <v>2.10667</v>
      </c>
      <c r="EP714">
        <v>1.7748</v>
      </c>
      <c r="EQ714">
        <v>-0.0116788</v>
      </c>
      <c r="ER714">
        <v>0</v>
      </c>
      <c r="ES714">
        <v>25.2896</v>
      </c>
      <c r="ET714">
        <v>999.9</v>
      </c>
      <c r="EU714">
        <v>68.5</v>
      </c>
      <c r="EV714">
        <v>29.2</v>
      </c>
      <c r="EW714">
        <v>28.5713</v>
      </c>
      <c r="EX714">
        <v>62.18</v>
      </c>
      <c r="EY714">
        <v>24.1546</v>
      </c>
      <c r="EZ714">
        <v>1</v>
      </c>
      <c r="FA714">
        <v>0.236735</v>
      </c>
      <c r="FB714">
        <v>5.34811</v>
      </c>
      <c r="FC714">
        <v>20.1153</v>
      </c>
      <c r="FD714">
        <v>5.21639</v>
      </c>
      <c r="FE714">
        <v>11.9986</v>
      </c>
      <c r="FF714">
        <v>4.96345</v>
      </c>
      <c r="FG714">
        <v>3.29573</v>
      </c>
      <c r="FH714">
        <v>9999</v>
      </c>
      <c r="FI714">
        <v>9999</v>
      </c>
      <c r="FJ714">
        <v>9999</v>
      </c>
      <c r="FK714">
        <v>149.7</v>
      </c>
      <c r="FL714">
        <v>4.9709</v>
      </c>
      <c r="FM714">
        <v>1.86777</v>
      </c>
      <c r="FN714">
        <v>1.85926</v>
      </c>
      <c r="FO714">
        <v>1.86529</v>
      </c>
      <c r="FP714">
        <v>1.8631</v>
      </c>
      <c r="FQ714">
        <v>1.86448</v>
      </c>
      <c r="FR714">
        <v>1.86001</v>
      </c>
      <c r="FS714">
        <v>1.86417</v>
      </c>
      <c r="FT714">
        <v>0</v>
      </c>
      <c r="FU714">
        <v>0</v>
      </c>
      <c r="FV714">
        <v>0</v>
      </c>
      <c r="FW714">
        <v>0</v>
      </c>
      <c r="FX714" t="s">
        <v>364</v>
      </c>
      <c r="FY714" t="s">
        <v>365</v>
      </c>
      <c r="FZ714" t="s">
        <v>366</v>
      </c>
      <c r="GA714" t="s">
        <v>366</v>
      </c>
      <c r="GB714" t="s">
        <v>366</v>
      </c>
      <c r="GC714" t="s">
        <v>366</v>
      </c>
      <c r="GD714">
        <v>0</v>
      </c>
      <c r="GE714">
        <v>100</v>
      </c>
      <c r="GF714">
        <v>100</v>
      </c>
      <c r="GG714">
        <v>-10.68</v>
      </c>
      <c r="GH714">
        <v>-0.09039999999999999</v>
      </c>
      <c r="GI714">
        <v>-2.868309889394353</v>
      </c>
      <c r="GJ714">
        <v>-0.006773961979547998</v>
      </c>
      <c r="GK714">
        <v>-8.296070481250098E-08</v>
      </c>
      <c r="GL714">
        <v>3.322967193956903E-10</v>
      </c>
      <c r="GM714">
        <v>-0.07871069313407227</v>
      </c>
      <c r="GN714">
        <v>-0.00208336341840114</v>
      </c>
      <c r="GO714">
        <v>8.801746095907445E-05</v>
      </c>
      <c r="GP714">
        <v>-2.677693255255651E-07</v>
      </c>
      <c r="GQ714">
        <v>3</v>
      </c>
      <c r="GR714">
        <v>2052</v>
      </c>
      <c r="GS714">
        <v>2</v>
      </c>
      <c r="GT714">
        <v>18</v>
      </c>
      <c r="GU714">
        <v>103.4</v>
      </c>
      <c r="GV714">
        <v>103.4</v>
      </c>
      <c r="GW714">
        <v>2.73438</v>
      </c>
      <c r="GX714">
        <v>2.39624</v>
      </c>
      <c r="GY714">
        <v>1.44897</v>
      </c>
      <c r="GZ714">
        <v>2.31812</v>
      </c>
      <c r="HA714">
        <v>1.55151</v>
      </c>
      <c r="HB714">
        <v>2.27417</v>
      </c>
      <c r="HC714">
        <v>36.2224</v>
      </c>
      <c r="HD714">
        <v>13.9306</v>
      </c>
      <c r="HE714">
        <v>18</v>
      </c>
      <c r="HF714">
        <v>614.502</v>
      </c>
      <c r="HG714">
        <v>403.048</v>
      </c>
      <c r="HH714">
        <v>18.656</v>
      </c>
      <c r="HI714">
        <v>29.8017</v>
      </c>
      <c r="HJ714">
        <v>30.0011</v>
      </c>
      <c r="HK714">
        <v>29.6849</v>
      </c>
      <c r="HL714">
        <v>29.6231</v>
      </c>
      <c r="HM714">
        <v>54.7866</v>
      </c>
      <c r="HN714">
        <v>63.598</v>
      </c>
      <c r="HO714">
        <v>0</v>
      </c>
      <c r="HP714">
        <v>18.5676</v>
      </c>
      <c r="HQ714">
        <v>1273.99</v>
      </c>
      <c r="HR714">
        <v>11.1657</v>
      </c>
      <c r="HS714">
        <v>99.31059999999999</v>
      </c>
      <c r="HT714">
        <v>100.558</v>
      </c>
    </row>
    <row r="715" spans="1:228">
      <c r="A715">
        <v>699</v>
      </c>
      <c r="B715">
        <v>1728497164.1</v>
      </c>
      <c r="C715">
        <v>6226.599999904633</v>
      </c>
      <c r="D715" t="s">
        <v>1770</v>
      </c>
      <c r="E715" t="s">
        <v>1771</v>
      </c>
      <c r="F715">
        <v>5</v>
      </c>
      <c r="G715" t="s">
        <v>357</v>
      </c>
      <c r="H715" t="s">
        <v>1090</v>
      </c>
      <c r="I715" t="s">
        <v>359</v>
      </c>
      <c r="J715" t="s">
        <v>1569</v>
      </c>
      <c r="K715">
        <v>1728497156.6</v>
      </c>
      <c r="L715">
        <f>(M715)/1000</f>
        <v>0</v>
      </c>
      <c r="M715">
        <f>IF(BH715, AP715, AJ715)</f>
        <v>0</v>
      </c>
      <c r="N715">
        <f>IF(BH715, AK715, AI715)</f>
        <v>0</v>
      </c>
      <c r="O715">
        <f>BJ715 - IF(AW715&gt;1, N715*BD715*100.0/(AY715), 0)</f>
        <v>0</v>
      </c>
      <c r="P715">
        <f>((V715-L715/2)*O715-N715)/(V715+L715/2)</f>
        <v>0</v>
      </c>
      <c r="Q715">
        <f>P715*(BQ715+BR715)/1000.0</f>
        <v>0</v>
      </c>
      <c r="R715">
        <f>(BJ715 - IF(AW715&gt;1, N715*BD715*100.0/(AY715), 0))*(BQ715+BR715)/1000.0</f>
        <v>0</v>
      </c>
      <c r="S715">
        <f>2.0/((1/U715-1/T715)+SIGN(U715)*SQRT((1/U715-1/T715)*(1/U715-1/T715) + 4*BE715/((BE715+1)*(BE715+1))*(2*1/U715*1/T715-1/T715*1/T715)))</f>
        <v>0</v>
      </c>
      <c r="T715">
        <f>IF(LEFT(BF715,1)&lt;&gt;"0",IF(LEFT(BF715,1)="1",3.0,BG715),$D$5+$E$5*(BX715*BQ715/($K$5*1000))+$F$5*(BX715*BQ715/($K$5*1000))*MAX(MIN(BD715,$J$5),$I$5)*MAX(MIN(BD715,$J$5),$I$5)+$G$5*MAX(MIN(BD715,$J$5),$I$5)*(BX715*BQ715/($K$5*1000))+$H$5*(BX715*BQ715/($K$5*1000))*(BX715*BQ715/($K$5*1000)))</f>
        <v>0</v>
      </c>
      <c r="U715">
        <f>L715*(1000-(1000*0.61365*exp(17.502*Y715/(240.97+Y715))/(BQ715+BR715)+BL715)/2)/(1000*0.61365*exp(17.502*Y715/(240.97+Y715))/(BQ715+BR715)-BL715)</f>
        <v>0</v>
      </c>
      <c r="V715">
        <f>1/((BE715+1)/(S715/1.6)+1/(T715/1.37)) + BE715/((BE715+1)/(S715/1.6) + BE715/(T715/1.37))</f>
        <v>0</v>
      </c>
      <c r="W715">
        <f>(AZ715*BC715)</f>
        <v>0</v>
      </c>
      <c r="X715">
        <f>(BS715+(W715+2*0.95*5.67E-8*(((BS715+$B$7)+273)^4-(BS715+273)^4)-44100*L715)/(1.84*29.3*T715+8*0.95*5.67E-8*(BS715+273)^3))</f>
        <v>0</v>
      </c>
      <c r="Y715">
        <f>($C$7*BT715+$D$7*BU715+$E$7*X715)</f>
        <v>0</v>
      </c>
      <c r="Z715">
        <f>0.61365*exp(17.502*Y715/(240.97+Y715))</f>
        <v>0</v>
      </c>
      <c r="AA715">
        <f>(AB715/AC715*100)</f>
        <v>0</v>
      </c>
      <c r="AB715">
        <f>BL715*(BQ715+BR715)/1000</f>
        <v>0</v>
      </c>
      <c r="AC715">
        <f>0.61365*exp(17.502*BS715/(240.97+BS715))</f>
        <v>0</v>
      </c>
      <c r="AD715">
        <f>(Z715-BL715*(BQ715+BR715)/1000)</f>
        <v>0</v>
      </c>
      <c r="AE715">
        <f>(-L715*44100)</f>
        <v>0</v>
      </c>
      <c r="AF715">
        <f>2*29.3*T715*0.92*(BS715-Y715)</f>
        <v>0</v>
      </c>
      <c r="AG715">
        <f>2*0.95*5.67E-8*(((BS715+$B$7)+273)^4-(Y715+273)^4)</f>
        <v>0</v>
      </c>
      <c r="AH715">
        <f>W715+AG715+AE715+AF715</f>
        <v>0</v>
      </c>
      <c r="AI715">
        <f>BP715*AW715*(BK715-BJ715*(1000-AW715*BM715)/(1000-AW715*BL715))/(100*BD715)</f>
        <v>0</v>
      </c>
      <c r="AJ715">
        <f>1000*BP715*AW715*(BL715-BM715)/(100*BD715*(1000-AW715*BL715))</f>
        <v>0</v>
      </c>
      <c r="AK715">
        <f>(AL715 - AM715 - BQ715*1E3/(8.314*(BS715+273.15)) * AO715/BP715 * AN715) * BP715/(100*BD715) * (1000 - BM715)/1000</f>
        <v>0</v>
      </c>
      <c r="AL715">
        <v>1280.709760945372</v>
      </c>
      <c r="AM715">
        <v>1245.213515151515</v>
      </c>
      <c r="AN715">
        <v>2.557886914325161</v>
      </c>
      <c r="AO715">
        <v>66.77297276244596</v>
      </c>
      <c r="AP715">
        <f>(AR715 - AQ715 + BQ715*1E3/(8.314*(BS715+273.15)) * AT715/BP715 * AS715) * BP715/(100*BD715) * 1000/(1000 - AR715)</f>
        <v>0</v>
      </c>
      <c r="AQ715">
        <v>11.06600222360201</v>
      </c>
      <c r="AR715">
        <v>16.23931212121212</v>
      </c>
      <c r="AS715">
        <v>0.000182376030263346</v>
      </c>
      <c r="AT715">
        <v>79.96077634559281</v>
      </c>
      <c r="AU715">
        <v>0</v>
      </c>
      <c r="AV715">
        <v>0</v>
      </c>
      <c r="AW715">
        <f>IF(AU715*$H$13&gt;=AY715,1.0,(AY715/(AY715-AU715*$H$13)))</f>
        <v>0</v>
      </c>
      <c r="AX715">
        <f>(AW715-1)*100</f>
        <v>0</v>
      </c>
      <c r="AY715">
        <f>MAX(0,($B$13+$C$13*BX715)/(1+$D$13*BX715)*BQ715/(BS715+273)*$E$13)</f>
        <v>0</v>
      </c>
      <c r="AZ715">
        <f>$B$11*BY715+$C$11*BZ715+$F$11*CK715*(1-CN715)</f>
        <v>0</v>
      </c>
      <c r="BA715">
        <f>AZ715*BB715</f>
        <v>0</v>
      </c>
      <c r="BB715">
        <f>($B$11*$D$9+$C$11*$D$9+$F$11*((CX715+CP715)/MAX(CX715+CP715+CY715, 0.1)*$I$9+CY715/MAX(CX715+CP715+CY715, 0.1)*$J$9))/($B$11+$C$11+$F$11)</f>
        <v>0</v>
      </c>
      <c r="BC715">
        <f>($B$11*$K$9+$C$11*$K$9+$F$11*((CX715+CP715)/MAX(CX715+CP715+CY715, 0.1)*$P$9+CY715/MAX(CX715+CP715+CY715, 0.1)*$Q$9))/($B$11+$C$11+$F$11)</f>
        <v>0</v>
      </c>
      <c r="BD715">
        <v>6</v>
      </c>
      <c r="BE715">
        <v>0.5</v>
      </c>
      <c r="BF715" t="s">
        <v>361</v>
      </c>
      <c r="BG715">
        <v>2</v>
      </c>
      <c r="BH715" t="b">
        <v>1</v>
      </c>
      <c r="BI715">
        <v>1728497156.6</v>
      </c>
      <c r="BJ715">
        <v>1207.488888888889</v>
      </c>
      <c r="BK715">
        <v>1253.662962962963</v>
      </c>
      <c r="BL715">
        <v>16.23458518518519</v>
      </c>
      <c r="BM715">
        <v>11.02936666666667</v>
      </c>
      <c r="BN715">
        <v>1218.131111111111</v>
      </c>
      <c r="BO715">
        <v>16.3250037037037</v>
      </c>
      <c r="BP715">
        <v>599.9725555555555</v>
      </c>
      <c r="BQ715">
        <v>97.54393703703701</v>
      </c>
      <c r="BR715">
        <v>0.09990127037037036</v>
      </c>
      <c r="BS715">
        <v>25.05348518518519</v>
      </c>
      <c r="BT715">
        <v>25.10104074074074</v>
      </c>
      <c r="BU715">
        <v>999.9000000000001</v>
      </c>
      <c r="BV715">
        <v>0</v>
      </c>
      <c r="BW715">
        <v>0</v>
      </c>
      <c r="BX715">
        <v>10012.45851851852</v>
      </c>
      <c r="BY715">
        <v>0</v>
      </c>
      <c r="BZ715">
        <v>1263.249259259259</v>
      </c>
      <c r="CA715">
        <v>-46.17454444444446</v>
      </c>
      <c r="CB715">
        <v>1227.414074074074</v>
      </c>
      <c r="CC715">
        <v>1267.644444444444</v>
      </c>
      <c r="CD715">
        <v>5.205218148148149</v>
      </c>
      <c r="CE715">
        <v>1253.662962962963</v>
      </c>
      <c r="CF715">
        <v>11.02936666666667</v>
      </c>
      <c r="CG715">
        <v>1.583585185185185</v>
      </c>
      <c r="CH715">
        <v>1.075847037037037</v>
      </c>
      <c r="CI715">
        <v>13.79998518518518</v>
      </c>
      <c r="CJ715">
        <v>7.986077407407406</v>
      </c>
      <c r="CK715">
        <v>1599.999629629629</v>
      </c>
      <c r="CL715">
        <v>0.6920139259259259</v>
      </c>
      <c r="CM715">
        <v>0.3079860740740741</v>
      </c>
      <c r="CN715">
        <v>0</v>
      </c>
      <c r="CO715">
        <v>2.185096296296297</v>
      </c>
      <c r="CP715">
        <v>0</v>
      </c>
      <c r="CQ715">
        <v>15171.35555555556</v>
      </c>
      <c r="CR715">
        <v>13790.24814814815</v>
      </c>
      <c r="CS715">
        <v>38.75918518518519</v>
      </c>
      <c r="CT715">
        <v>40.27525925925925</v>
      </c>
      <c r="CU715">
        <v>39.43699999999999</v>
      </c>
      <c r="CV715">
        <v>38.50459259259259</v>
      </c>
      <c r="CW715">
        <v>38.09466666666667</v>
      </c>
      <c r="CX715">
        <v>1107.222222222222</v>
      </c>
      <c r="CY715">
        <v>492.7774074074075</v>
      </c>
      <c r="CZ715">
        <v>0</v>
      </c>
      <c r="DA715">
        <v>1728497221</v>
      </c>
      <c r="DB715">
        <v>0</v>
      </c>
      <c r="DC715">
        <v>1728490956.5</v>
      </c>
      <c r="DD715" t="s">
        <v>362</v>
      </c>
      <c r="DE715">
        <v>1728490952.5</v>
      </c>
      <c r="DF715">
        <v>1728490956.5</v>
      </c>
      <c r="DG715">
        <v>1</v>
      </c>
      <c r="DH715">
        <v>-0.065</v>
      </c>
      <c r="DI715">
        <v>-0.008</v>
      </c>
      <c r="DJ715">
        <v>-3.246</v>
      </c>
      <c r="DK715">
        <v>-0.091</v>
      </c>
      <c r="DL715">
        <v>52</v>
      </c>
      <c r="DM715">
        <v>15</v>
      </c>
      <c r="DN715">
        <v>0.25</v>
      </c>
      <c r="DO715">
        <v>0.13</v>
      </c>
      <c r="DP715">
        <v>-46.180235</v>
      </c>
      <c r="DQ715">
        <v>-0.2158018761724668</v>
      </c>
      <c r="DR715">
        <v>0.1228831000382068</v>
      </c>
      <c r="DS715">
        <v>0</v>
      </c>
      <c r="DT715">
        <v>5.22329625</v>
      </c>
      <c r="DU715">
        <v>-0.3833787242026353</v>
      </c>
      <c r="DV715">
        <v>0.03942280372370162</v>
      </c>
      <c r="DW715">
        <v>0</v>
      </c>
      <c r="DX715">
        <v>0</v>
      </c>
      <c r="DY715">
        <v>2</v>
      </c>
      <c r="DZ715" t="s">
        <v>386</v>
      </c>
      <c r="EA715">
        <v>3.22791</v>
      </c>
      <c r="EB715">
        <v>2.70461</v>
      </c>
      <c r="EC715">
        <v>0.211393</v>
      </c>
      <c r="ED715">
        <v>0.215547</v>
      </c>
      <c r="EE715">
        <v>0.0841494</v>
      </c>
      <c r="EF715">
        <v>0.06355470000000001</v>
      </c>
      <c r="EG715">
        <v>25751.8</v>
      </c>
      <c r="EH715">
        <v>24916.3</v>
      </c>
      <c r="EI715">
        <v>31294.7</v>
      </c>
      <c r="EJ715">
        <v>30135.5</v>
      </c>
      <c r="EK715">
        <v>38391.2</v>
      </c>
      <c r="EL715">
        <v>37326.6</v>
      </c>
      <c r="EM715">
        <v>43855.2</v>
      </c>
      <c r="EN715">
        <v>42083.8</v>
      </c>
      <c r="EO715">
        <v>2.10665</v>
      </c>
      <c r="EP715">
        <v>1.77433</v>
      </c>
      <c r="EQ715">
        <v>-0.0122301</v>
      </c>
      <c r="ER715">
        <v>0</v>
      </c>
      <c r="ES715">
        <v>25.2879</v>
      </c>
      <c r="ET715">
        <v>999.9</v>
      </c>
      <c r="EU715">
        <v>68.5</v>
      </c>
      <c r="EV715">
        <v>29.2</v>
      </c>
      <c r="EW715">
        <v>28.5709</v>
      </c>
      <c r="EX715">
        <v>62.1</v>
      </c>
      <c r="EY715">
        <v>24.2067</v>
      </c>
      <c r="EZ715">
        <v>1</v>
      </c>
      <c r="FA715">
        <v>0.23737</v>
      </c>
      <c r="FB715">
        <v>5.34944</v>
      </c>
      <c r="FC715">
        <v>20.1157</v>
      </c>
      <c r="FD715">
        <v>5.21609</v>
      </c>
      <c r="FE715">
        <v>11.9983</v>
      </c>
      <c r="FF715">
        <v>4.96335</v>
      </c>
      <c r="FG715">
        <v>3.2958</v>
      </c>
      <c r="FH715">
        <v>9999</v>
      </c>
      <c r="FI715">
        <v>9999</v>
      </c>
      <c r="FJ715">
        <v>9999</v>
      </c>
      <c r="FK715">
        <v>149.7</v>
      </c>
      <c r="FL715">
        <v>4.97091</v>
      </c>
      <c r="FM715">
        <v>1.86778</v>
      </c>
      <c r="FN715">
        <v>1.85927</v>
      </c>
      <c r="FO715">
        <v>1.8653</v>
      </c>
      <c r="FP715">
        <v>1.8631</v>
      </c>
      <c r="FQ715">
        <v>1.86447</v>
      </c>
      <c r="FR715">
        <v>1.86005</v>
      </c>
      <c r="FS715">
        <v>1.86417</v>
      </c>
      <c r="FT715">
        <v>0</v>
      </c>
      <c r="FU715">
        <v>0</v>
      </c>
      <c r="FV715">
        <v>0</v>
      </c>
      <c r="FW715">
        <v>0</v>
      </c>
      <c r="FX715" t="s">
        <v>364</v>
      </c>
      <c r="FY715" t="s">
        <v>365</v>
      </c>
      <c r="FZ715" t="s">
        <v>366</v>
      </c>
      <c r="GA715" t="s">
        <v>366</v>
      </c>
      <c r="GB715" t="s">
        <v>366</v>
      </c>
      <c r="GC715" t="s">
        <v>366</v>
      </c>
      <c r="GD715">
        <v>0</v>
      </c>
      <c r="GE715">
        <v>100</v>
      </c>
      <c r="GF715">
        <v>100</v>
      </c>
      <c r="GG715">
        <v>-10.75</v>
      </c>
      <c r="GH715">
        <v>-0.0905</v>
      </c>
      <c r="GI715">
        <v>-2.868309889394353</v>
      </c>
      <c r="GJ715">
        <v>-0.006773961979547998</v>
      </c>
      <c r="GK715">
        <v>-8.296070481250098E-08</v>
      </c>
      <c r="GL715">
        <v>3.322967193956903E-10</v>
      </c>
      <c r="GM715">
        <v>-0.07871069313407227</v>
      </c>
      <c r="GN715">
        <v>-0.00208336341840114</v>
      </c>
      <c r="GO715">
        <v>8.801746095907445E-05</v>
      </c>
      <c r="GP715">
        <v>-2.677693255255651E-07</v>
      </c>
      <c r="GQ715">
        <v>3</v>
      </c>
      <c r="GR715">
        <v>2052</v>
      </c>
      <c r="GS715">
        <v>2</v>
      </c>
      <c r="GT715">
        <v>18</v>
      </c>
      <c r="GU715">
        <v>103.5</v>
      </c>
      <c r="GV715">
        <v>103.5</v>
      </c>
      <c r="GW715">
        <v>2.75513</v>
      </c>
      <c r="GX715">
        <v>2.3938</v>
      </c>
      <c r="GY715">
        <v>1.44897</v>
      </c>
      <c r="GZ715">
        <v>2.31812</v>
      </c>
      <c r="HA715">
        <v>1.55151</v>
      </c>
      <c r="HB715">
        <v>2.2998</v>
      </c>
      <c r="HC715">
        <v>36.2224</v>
      </c>
      <c r="HD715">
        <v>13.9394</v>
      </c>
      <c r="HE715">
        <v>18</v>
      </c>
      <c r="HF715">
        <v>614.611</v>
      </c>
      <c r="HG715">
        <v>402.87</v>
      </c>
      <c r="HH715">
        <v>18.5566</v>
      </c>
      <c r="HI715">
        <v>29.8145</v>
      </c>
      <c r="HJ715">
        <v>30.001</v>
      </c>
      <c r="HK715">
        <v>29.6976</v>
      </c>
      <c r="HL715">
        <v>29.6369</v>
      </c>
      <c r="HM715">
        <v>55.2431</v>
      </c>
      <c r="HN715">
        <v>63.598</v>
      </c>
      <c r="HO715">
        <v>0</v>
      </c>
      <c r="HP715">
        <v>18.4808</v>
      </c>
      <c r="HQ715">
        <v>1289.02</v>
      </c>
      <c r="HR715">
        <v>11.2024</v>
      </c>
      <c r="HS715">
        <v>99.30800000000001</v>
      </c>
      <c r="HT715">
        <v>100.557</v>
      </c>
    </row>
    <row r="716" spans="1:228">
      <c r="A716">
        <v>700</v>
      </c>
      <c r="B716">
        <v>1728497169.1</v>
      </c>
      <c r="C716">
        <v>6231.599999904633</v>
      </c>
      <c r="D716" t="s">
        <v>1772</v>
      </c>
      <c r="E716" t="s">
        <v>1773</v>
      </c>
      <c r="F716">
        <v>5</v>
      </c>
      <c r="G716" t="s">
        <v>357</v>
      </c>
      <c r="H716" t="s">
        <v>1090</v>
      </c>
      <c r="I716" t="s">
        <v>359</v>
      </c>
      <c r="J716" t="s">
        <v>1569</v>
      </c>
      <c r="K716">
        <v>1728497161.314285</v>
      </c>
      <c r="L716">
        <f>(M716)/1000</f>
        <v>0</v>
      </c>
      <c r="M716">
        <f>IF(BH716, AP716, AJ716)</f>
        <v>0</v>
      </c>
      <c r="N716">
        <f>IF(BH716, AK716, AI716)</f>
        <v>0</v>
      </c>
      <c r="O716">
        <f>BJ716 - IF(AW716&gt;1, N716*BD716*100.0/(AY716), 0)</f>
        <v>0</v>
      </c>
      <c r="P716">
        <f>((V716-L716/2)*O716-N716)/(V716+L716/2)</f>
        <v>0</v>
      </c>
      <c r="Q716">
        <f>P716*(BQ716+BR716)/1000.0</f>
        <v>0</v>
      </c>
      <c r="R716">
        <f>(BJ716 - IF(AW716&gt;1, N716*BD716*100.0/(AY716), 0))*(BQ716+BR716)/1000.0</f>
        <v>0</v>
      </c>
      <c r="S716">
        <f>2.0/((1/U716-1/T716)+SIGN(U716)*SQRT((1/U716-1/T716)*(1/U716-1/T716) + 4*BE716/((BE716+1)*(BE716+1))*(2*1/U716*1/T716-1/T716*1/T716)))</f>
        <v>0</v>
      </c>
      <c r="T716">
        <f>IF(LEFT(BF716,1)&lt;&gt;"0",IF(LEFT(BF716,1)="1",3.0,BG716),$D$5+$E$5*(BX716*BQ716/($K$5*1000))+$F$5*(BX716*BQ716/($K$5*1000))*MAX(MIN(BD716,$J$5),$I$5)*MAX(MIN(BD716,$J$5),$I$5)+$G$5*MAX(MIN(BD716,$J$5),$I$5)*(BX716*BQ716/($K$5*1000))+$H$5*(BX716*BQ716/($K$5*1000))*(BX716*BQ716/($K$5*1000)))</f>
        <v>0</v>
      </c>
      <c r="U716">
        <f>L716*(1000-(1000*0.61365*exp(17.502*Y716/(240.97+Y716))/(BQ716+BR716)+BL716)/2)/(1000*0.61365*exp(17.502*Y716/(240.97+Y716))/(BQ716+BR716)-BL716)</f>
        <v>0</v>
      </c>
      <c r="V716">
        <f>1/((BE716+1)/(S716/1.6)+1/(T716/1.37)) + BE716/((BE716+1)/(S716/1.6) + BE716/(T716/1.37))</f>
        <v>0</v>
      </c>
      <c r="W716">
        <f>(AZ716*BC716)</f>
        <v>0</v>
      </c>
      <c r="X716">
        <f>(BS716+(W716+2*0.95*5.67E-8*(((BS716+$B$7)+273)^4-(BS716+273)^4)-44100*L716)/(1.84*29.3*T716+8*0.95*5.67E-8*(BS716+273)^3))</f>
        <v>0</v>
      </c>
      <c r="Y716">
        <f>($C$7*BT716+$D$7*BU716+$E$7*X716)</f>
        <v>0</v>
      </c>
      <c r="Z716">
        <f>0.61365*exp(17.502*Y716/(240.97+Y716))</f>
        <v>0</v>
      </c>
      <c r="AA716">
        <f>(AB716/AC716*100)</f>
        <v>0</v>
      </c>
      <c r="AB716">
        <f>BL716*(BQ716+BR716)/1000</f>
        <v>0</v>
      </c>
      <c r="AC716">
        <f>0.61365*exp(17.502*BS716/(240.97+BS716))</f>
        <v>0</v>
      </c>
      <c r="AD716">
        <f>(Z716-BL716*(BQ716+BR716)/1000)</f>
        <v>0</v>
      </c>
      <c r="AE716">
        <f>(-L716*44100)</f>
        <v>0</v>
      </c>
      <c r="AF716">
        <f>2*29.3*T716*0.92*(BS716-Y716)</f>
        <v>0</v>
      </c>
      <c r="AG716">
        <f>2*0.95*5.67E-8*(((BS716+$B$7)+273)^4-(Y716+273)^4)</f>
        <v>0</v>
      </c>
      <c r="AH716">
        <f>W716+AG716+AE716+AF716</f>
        <v>0</v>
      </c>
      <c r="AI716">
        <f>BP716*AW716*(BK716-BJ716*(1000-AW716*BM716)/(1000-AW716*BL716))/(100*BD716)</f>
        <v>0</v>
      </c>
      <c r="AJ716">
        <f>1000*BP716*AW716*(BL716-BM716)/(100*BD716*(1000-AW716*BL716))</f>
        <v>0</v>
      </c>
      <c r="AK716">
        <f>(AL716 - AM716 - BQ716*1E3/(8.314*(BS716+273.15)) * AO716/BP716 * AN716) * BP716/(100*BD716) * (1000 - BM716)/1000</f>
        <v>0</v>
      </c>
      <c r="AL716">
        <v>1293.598034968313</v>
      </c>
      <c r="AM716">
        <v>1257.988727272727</v>
      </c>
      <c r="AN716">
        <v>2.56412888179493</v>
      </c>
      <c r="AO716">
        <v>66.77297276244596</v>
      </c>
      <c r="AP716">
        <f>(AR716 - AQ716 + BQ716*1E3/(8.314*(BS716+273.15)) * AT716/BP716 * AS716) * BP716/(100*BD716) * 1000/(1000 - AR716)</f>
        <v>0</v>
      </c>
      <c r="AQ716">
        <v>11.12603984637099</v>
      </c>
      <c r="AR716">
        <v>16.25579393939394</v>
      </c>
      <c r="AS716">
        <v>0.0003093494980642425</v>
      </c>
      <c r="AT716">
        <v>79.96077634559281</v>
      </c>
      <c r="AU716">
        <v>0</v>
      </c>
      <c r="AV716">
        <v>0</v>
      </c>
      <c r="AW716">
        <f>IF(AU716*$H$13&gt;=AY716,1.0,(AY716/(AY716-AU716*$H$13)))</f>
        <v>0</v>
      </c>
      <c r="AX716">
        <f>(AW716-1)*100</f>
        <v>0</v>
      </c>
      <c r="AY716">
        <f>MAX(0,($B$13+$C$13*BX716)/(1+$D$13*BX716)*BQ716/(BS716+273)*$E$13)</f>
        <v>0</v>
      </c>
      <c r="AZ716">
        <f>$B$11*BY716+$C$11*BZ716+$F$11*CK716*(1-CN716)</f>
        <v>0</v>
      </c>
      <c r="BA716">
        <f>AZ716*BB716</f>
        <v>0</v>
      </c>
      <c r="BB716">
        <f>($B$11*$D$9+$C$11*$D$9+$F$11*((CX716+CP716)/MAX(CX716+CP716+CY716, 0.1)*$I$9+CY716/MAX(CX716+CP716+CY716, 0.1)*$J$9))/($B$11+$C$11+$F$11)</f>
        <v>0</v>
      </c>
      <c r="BC716">
        <f>($B$11*$K$9+$C$11*$K$9+$F$11*((CX716+CP716)/MAX(CX716+CP716+CY716, 0.1)*$P$9+CY716/MAX(CX716+CP716+CY716, 0.1)*$Q$9))/($B$11+$C$11+$F$11)</f>
        <v>0</v>
      </c>
      <c r="BD716">
        <v>6</v>
      </c>
      <c r="BE716">
        <v>0.5</v>
      </c>
      <c r="BF716" t="s">
        <v>361</v>
      </c>
      <c r="BG716">
        <v>2</v>
      </c>
      <c r="BH716" t="b">
        <v>1</v>
      </c>
      <c r="BI716">
        <v>1728497161.314285</v>
      </c>
      <c r="BJ716">
        <v>1219.2625</v>
      </c>
      <c r="BK716">
        <v>1265.519642857143</v>
      </c>
      <c r="BL716">
        <v>16.23838571428571</v>
      </c>
      <c r="BM716">
        <v>11.07363214285714</v>
      </c>
      <c r="BN716">
        <v>1229.971071428572</v>
      </c>
      <c r="BO716">
        <v>16.32881071428572</v>
      </c>
      <c r="BP716">
        <v>599.9830714285715</v>
      </c>
      <c r="BQ716">
        <v>97.54411071428571</v>
      </c>
      <c r="BR716">
        <v>0.0999651607142857</v>
      </c>
      <c r="BS716">
        <v>25.04408928571429</v>
      </c>
      <c r="BT716">
        <v>25.09136785714286</v>
      </c>
      <c r="BU716">
        <v>999.9000000000002</v>
      </c>
      <c r="BV716">
        <v>0</v>
      </c>
      <c r="BW716">
        <v>0</v>
      </c>
      <c r="BX716">
        <v>10008.32428571429</v>
      </c>
      <c r="BY716">
        <v>0</v>
      </c>
      <c r="BZ716">
        <v>1263.243571428571</v>
      </c>
      <c r="CA716">
        <v>-46.25671428571428</v>
      </c>
      <c r="CB716">
        <v>1239.3875</v>
      </c>
      <c r="CC716">
        <v>1279.690714285714</v>
      </c>
      <c r="CD716">
        <v>5.164749642857143</v>
      </c>
      <c r="CE716">
        <v>1265.519642857143</v>
      </c>
      <c r="CF716">
        <v>11.07363214285714</v>
      </c>
      <c r="CG716">
        <v>1.583958928571429</v>
      </c>
      <c r="CH716">
        <v>1.080167857142857</v>
      </c>
      <c r="CI716">
        <v>13.80360714285714</v>
      </c>
      <c r="CJ716">
        <v>8.04496142857143</v>
      </c>
      <c r="CK716">
        <v>1599.996071428571</v>
      </c>
      <c r="CL716">
        <v>0.6920135714285713</v>
      </c>
      <c r="CM716">
        <v>0.3079864285714286</v>
      </c>
      <c r="CN716">
        <v>0</v>
      </c>
      <c r="CO716">
        <v>2.149942857142857</v>
      </c>
      <c r="CP716">
        <v>0</v>
      </c>
      <c r="CQ716">
        <v>15176.71071428571</v>
      </c>
      <c r="CR716">
        <v>13790.21785714286</v>
      </c>
      <c r="CS716">
        <v>38.77878571428571</v>
      </c>
      <c r="CT716">
        <v>40.29878571428571</v>
      </c>
      <c r="CU716">
        <v>39.44600000000001</v>
      </c>
      <c r="CV716">
        <v>38.51771428571428</v>
      </c>
      <c r="CW716">
        <v>38.10025</v>
      </c>
      <c r="CX716">
        <v>1107.219285714286</v>
      </c>
      <c r="CY716">
        <v>492.7767857142858</v>
      </c>
      <c r="CZ716">
        <v>0</v>
      </c>
      <c r="DA716">
        <v>1728497225.8</v>
      </c>
      <c r="DB716">
        <v>0</v>
      </c>
      <c r="DC716">
        <v>1728490956.5</v>
      </c>
      <c r="DD716" t="s">
        <v>362</v>
      </c>
      <c r="DE716">
        <v>1728490952.5</v>
      </c>
      <c r="DF716">
        <v>1728490956.5</v>
      </c>
      <c r="DG716">
        <v>1</v>
      </c>
      <c r="DH716">
        <v>-0.065</v>
      </c>
      <c r="DI716">
        <v>-0.008</v>
      </c>
      <c r="DJ716">
        <v>-3.246</v>
      </c>
      <c r="DK716">
        <v>-0.091</v>
      </c>
      <c r="DL716">
        <v>52</v>
      </c>
      <c r="DM716">
        <v>15</v>
      </c>
      <c r="DN716">
        <v>0.25</v>
      </c>
      <c r="DO716">
        <v>0.13</v>
      </c>
      <c r="DP716">
        <v>-46.23059756097561</v>
      </c>
      <c r="DQ716">
        <v>-1.086213240418115</v>
      </c>
      <c r="DR716">
        <v>0.1558207608319452</v>
      </c>
      <c r="DS716">
        <v>0</v>
      </c>
      <c r="DT716">
        <v>5.188103414634146</v>
      </c>
      <c r="DU716">
        <v>-0.504261114982578</v>
      </c>
      <c r="DV716">
        <v>0.05051747737216882</v>
      </c>
      <c r="DW716">
        <v>0</v>
      </c>
      <c r="DX716">
        <v>0</v>
      </c>
      <c r="DY716">
        <v>2</v>
      </c>
      <c r="DZ716" t="s">
        <v>386</v>
      </c>
      <c r="EA716">
        <v>3.22771</v>
      </c>
      <c r="EB716">
        <v>2.70419</v>
      </c>
      <c r="EC716">
        <v>0.212734</v>
      </c>
      <c r="ED716">
        <v>0.216851</v>
      </c>
      <c r="EE716">
        <v>0.08420809999999999</v>
      </c>
      <c r="EF716">
        <v>0.0636552</v>
      </c>
      <c r="EG716">
        <v>25707.2</v>
      </c>
      <c r="EH716">
        <v>24874.3</v>
      </c>
      <c r="EI716">
        <v>31293.8</v>
      </c>
      <c r="EJ716">
        <v>30134.9</v>
      </c>
      <c r="EK716">
        <v>38387.3</v>
      </c>
      <c r="EL716">
        <v>37322</v>
      </c>
      <c r="EM716">
        <v>43853.6</v>
      </c>
      <c r="EN716">
        <v>42083.2</v>
      </c>
      <c r="EO716">
        <v>2.1063</v>
      </c>
      <c r="EP716">
        <v>1.7742</v>
      </c>
      <c r="EQ716">
        <v>-0.0126436</v>
      </c>
      <c r="ER716">
        <v>0</v>
      </c>
      <c r="ES716">
        <v>25.2904</v>
      </c>
      <c r="ET716">
        <v>999.9</v>
      </c>
      <c r="EU716">
        <v>68.40000000000001</v>
      </c>
      <c r="EV716">
        <v>29.2</v>
      </c>
      <c r="EW716">
        <v>28.5308</v>
      </c>
      <c r="EX716">
        <v>61.78</v>
      </c>
      <c r="EY716">
        <v>24.3149</v>
      </c>
      <c r="EZ716">
        <v>1</v>
      </c>
      <c r="FA716">
        <v>0.238247</v>
      </c>
      <c r="FB716">
        <v>5.35432</v>
      </c>
      <c r="FC716">
        <v>20.1158</v>
      </c>
      <c r="FD716">
        <v>5.21639</v>
      </c>
      <c r="FE716">
        <v>11.9987</v>
      </c>
      <c r="FF716">
        <v>4.9633</v>
      </c>
      <c r="FG716">
        <v>3.29568</v>
      </c>
      <c r="FH716">
        <v>9999</v>
      </c>
      <c r="FI716">
        <v>9999</v>
      </c>
      <c r="FJ716">
        <v>9999</v>
      </c>
      <c r="FK716">
        <v>149.7</v>
      </c>
      <c r="FL716">
        <v>4.97091</v>
      </c>
      <c r="FM716">
        <v>1.86774</v>
      </c>
      <c r="FN716">
        <v>1.85927</v>
      </c>
      <c r="FO716">
        <v>1.86525</v>
      </c>
      <c r="FP716">
        <v>1.8631</v>
      </c>
      <c r="FQ716">
        <v>1.86448</v>
      </c>
      <c r="FR716">
        <v>1.86003</v>
      </c>
      <c r="FS716">
        <v>1.86417</v>
      </c>
      <c r="FT716">
        <v>0</v>
      </c>
      <c r="FU716">
        <v>0</v>
      </c>
      <c r="FV716">
        <v>0</v>
      </c>
      <c r="FW716">
        <v>0</v>
      </c>
      <c r="FX716" t="s">
        <v>364</v>
      </c>
      <c r="FY716" t="s">
        <v>365</v>
      </c>
      <c r="FZ716" t="s">
        <v>366</v>
      </c>
      <c r="GA716" t="s">
        <v>366</v>
      </c>
      <c r="GB716" t="s">
        <v>366</v>
      </c>
      <c r="GC716" t="s">
        <v>366</v>
      </c>
      <c r="GD716">
        <v>0</v>
      </c>
      <c r="GE716">
        <v>100</v>
      </c>
      <c r="GF716">
        <v>100</v>
      </c>
      <c r="GG716">
        <v>-10.81</v>
      </c>
      <c r="GH716">
        <v>-0.09039999999999999</v>
      </c>
      <c r="GI716">
        <v>-2.868309889394353</v>
      </c>
      <c r="GJ716">
        <v>-0.006773961979547998</v>
      </c>
      <c r="GK716">
        <v>-8.296070481250098E-08</v>
      </c>
      <c r="GL716">
        <v>3.322967193956903E-10</v>
      </c>
      <c r="GM716">
        <v>-0.07871069313407227</v>
      </c>
      <c r="GN716">
        <v>-0.00208336341840114</v>
      </c>
      <c r="GO716">
        <v>8.801746095907445E-05</v>
      </c>
      <c r="GP716">
        <v>-2.677693255255651E-07</v>
      </c>
      <c r="GQ716">
        <v>3</v>
      </c>
      <c r="GR716">
        <v>2052</v>
      </c>
      <c r="GS716">
        <v>2</v>
      </c>
      <c r="GT716">
        <v>18</v>
      </c>
      <c r="GU716">
        <v>103.6</v>
      </c>
      <c r="GV716">
        <v>103.5</v>
      </c>
      <c r="GW716">
        <v>2.77954</v>
      </c>
      <c r="GX716">
        <v>2.39624</v>
      </c>
      <c r="GY716">
        <v>1.44897</v>
      </c>
      <c r="GZ716">
        <v>2.31812</v>
      </c>
      <c r="HA716">
        <v>1.55151</v>
      </c>
      <c r="HB716">
        <v>2.323</v>
      </c>
      <c r="HC716">
        <v>36.2459</v>
      </c>
      <c r="HD716">
        <v>13.9306</v>
      </c>
      <c r="HE716">
        <v>18</v>
      </c>
      <c r="HF716">
        <v>614.484</v>
      </c>
      <c r="HG716">
        <v>402.889</v>
      </c>
      <c r="HH716">
        <v>18.4713</v>
      </c>
      <c r="HI716">
        <v>29.8274</v>
      </c>
      <c r="HJ716">
        <v>30.001</v>
      </c>
      <c r="HK716">
        <v>29.7103</v>
      </c>
      <c r="HL716">
        <v>29.6502</v>
      </c>
      <c r="HM716">
        <v>55.6595</v>
      </c>
      <c r="HN716">
        <v>63.598</v>
      </c>
      <c r="HO716">
        <v>0</v>
      </c>
      <c r="HP716">
        <v>18.3955</v>
      </c>
      <c r="HQ716">
        <v>1299.03</v>
      </c>
      <c r="HR716">
        <v>11.2279</v>
      </c>
      <c r="HS716">
        <v>99.30459999999999</v>
      </c>
      <c r="HT716">
        <v>100.555</v>
      </c>
    </row>
    <row r="717" spans="1:228">
      <c r="A717">
        <v>701</v>
      </c>
      <c r="B717">
        <v>1728497174.1</v>
      </c>
      <c r="C717">
        <v>6236.599999904633</v>
      </c>
      <c r="D717" t="s">
        <v>1774</v>
      </c>
      <c r="E717" t="s">
        <v>1775</v>
      </c>
      <c r="F717">
        <v>5</v>
      </c>
      <c r="G717" t="s">
        <v>357</v>
      </c>
      <c r="H717" t="s">
        <v>1090</v>
      </c>
      <c r="I717" t="s">
        <v>359</v>
      </c>
      <c r="J717" t="s">
        <v>1569</v>
      </c>
      <c r="K717">
        <v>1728497166.6</v>
      </c>
      <c r="L717">
        <f>(M717)/1000</f>
        <v>0</v>
      </c>
      <c r="M717">
        <f>IF(BH717, AP717, AJ717)</f>
        <v>0</v>
      </c>
      <c r="N717">
        <f>IF(BH717, AK717, AI717)</f>
        <v>0</v>
      </c>
      <c r="O717">
        <f>BJ717 - IF(AW717&gt;1, N717*BD717*100.0/(AY717), 0)</f>
        <v>0</v>
      </c>
      <c r="P717">
        <f>((V717-L717/2)*O717-N717)/(V717+L717/2)</f>
        <v>0</v>
      </c>
      <c r="Q717">
        <f>P717*(BQ717+BR717)/1000.0</f>
        <v>0</v>
      </c>
      <c r="R717">
        <f>(BJ717 - IF(AW717&gt;1, N717*BD717*100.0/(AY717), 0))*(BQ717+BR717)/1000.0</f>
        <v>0</v>
      </c>
      <c r="S717">
        <f>2.0/((1/U717-1/T717)+SIGN(U717)*SQRT((1/U717-1/T717)*(1/U717-1/T717) + 4*BE717/((BE717+1)*(BE717+1))*(2*1/U717*1/T717-1/T717*1/T717)))</f>
        <v>0</v>
      </c>
      <c r="T717">
        <f>IF(LEFT(BF717,1)&lt;&gt;"0",IF(LEFT(BF717,1)="1",3.0,BG717),$D$5+$E$5*(BX717*BQ717/($K$5*1000))+$F$5*(BX717*BQ717/($K$5*1000))*MAX(MIN(BD717,$J$5),$I$5)*MAX(MIN(BD717,$J$5),$I$5)+$G$5*MAX(MIN(BD717,$J$5),$I$5)*(BX717*BQ717/($K$5*1000))+$H$5*(BX717*BQ717/($K$5*1000))*(BX717*BQ717/($K$5*1000)))</f>
        <v>0</v>
      </c>
      <c r="U717">
        <f>L717*(1000-(1000*0.61365*exp(17.502*Y717/(240.97+Y717))/(BQ717+BR717)+BL717)/2)/(1000*0.61365*exp(17.502*Y717/(240.97+Y717))/(BQ717+BR717)-BL717)</f>
        <v>0</v>
      </c>
      <c r="V717">
        <f>1/((BE717+1)/(S717/1.6)+1/(T717/1.37)) + BE717/((BE717+1)/(S717/1.6) + BE717/(T717/1.37))</f>
        <v>0</v>
      </c>
      <c r="W717">
        <f>(AZ717*BC717)</f>
        <v>0</v>
      </c>
      <c r="X717">
        <f>(BS717+(W717+2*0.95*5.67E-8*(((BS717+$B$7)+273)^4-(BS717+273)^4)-44100*L717)/(1.84*29.3*T717+8*0.95*5.67E-8*(BS717+273)^3))</f>
        <v>0</v>
      </c>
      <c r="Y717">
        <f>($C$7*BT717+$D$7*BU717+$E$7*X717)</f>
        <v>0</v>
      </c>
      <c r="Z717">
        <f>0.61365*exp(17.502*Y717/(240.97+Y717))</f>
        <v>0</v>
      </c>
      <c r="AA717">
        <f>(AB717/AC717*100)</f>
        <v>0</v>
      </c>
      <c r="AB717">
        <f>BL717*(BQ717+BR717)/1000</f>
        <v>0</v>
      </c>
      <c r="AC717">
        <f>0.61365*exp(17.502*BS717/(240.97+BS717))</f>
        <v>0</v>
      </c>
      <c r="AD717">
        <f>(Z717-BL717*(BQ717+BR717)/1000)</f>
        <v>0</v>
      </c>
      <c r="AE717">
        <f>(-L717*44100)</f>
        <v>0</v>
      </c>
      <c r="AF717">
        <f>2*29.3*T717*0.92*(BS717-Y717)</f>
        <v>0</v>
      </c>
      <c r="AG717">
        <f>2*0.95*5.67E-8*(((BS717+$B$7)+273)^4-(Y717+273)^4)</f>
        <v>0</v>
      </c>
      <c r="AH717">
        <f>W717+AG717+AE717+AF717</f>
        <v>0</v>
      </c>
      <c r="AI717">
        <f>BP717*AW717*(BK717-BJ717*(1000-AW717*BM717)/(1000-AW717*BL717))/(100*BD717)</f>
        <v>0</v>
      </c>
      <c r="AJ717">
        <f>1000*BP717*AW717*(BL717-BM717)/(100*BD717*(1000-AW717*BL717))</f>
        <v>0</v>
      </c>
      <c r="AK717">
        <f>(AL717 - AM717 - BQ717*1E3/(8.314*(BS717+273.15)) * AO717/BP717 * AN717) * BP717/(100*BD717) * (1000 - BM717)/1000</f>
        <v>0</v>
      </c>
      <c r="AL717">
        <v>1306.054088589751</v>
      </c>
      <c r="AM717">
        <v>1270.645212121212</v>
      </c>
      <c r="AN717">
        <v>2.536016155096256</v>
      </c>
      <c r="AO717">
        <v>66.77297276244596</v>
      </c>
      <c r="AP717">
        <f>(AR717 - AQ717 + BQ717*1E3/(8.314*(BS717+273.15)) * AT717/BP717 * AS717) * BP717/(100*BD717) * 1000/(1000 - AR717)</f>
        <v>0</v>
      </c>
      <c r="AQ717">
        <v>11.13926590599342</v>
      </c>
      <c r="AR717">
        <v>16.26116727272727</v>
      </c>
      <c r="AS717">
        <v>2.95840043627051E-05</v>
      </c>
      <c r="AT717">
        <v>79.96077634559281</v>
      </c>
      <c r="AU717">
        <v>0</v>
      </c>
      <c r="AV717">
        <v>0</v>
      </c>
      <c r="AW717">
        <f>IF(AU717*$H$13&gt;=AY717,1.0,(AY717/(AY717-AU717*$H$13)))</f>
        <v>0</v>
      </c>
      <c r="AX717">
        <f>(AW717-1)*100</f>
        <v>0</v>
      </c>
      <c r="AY717">
        <f>MAX(0,($B$13+$C$13*BX717)/(1+$D$13*BX717)*BQ717/(BS717+273)*$E$13)</f>
        <v>0</v>
      </c>
      <c r="AZ717">
        <f>$B$11*BY717+$C$11*BZ717+$F$11*CK717*(1-CN717)</f>
        <v>0</v>
      </c>
      <c r="BA717">
        <f>AZ717*BB717</f>
        <v>0</v>
      </c>
      <c r="BB717">
        <f>($B$11*$D$9+$C$11*$D$9+$F$11*((CX717+CP717)/MAX(CX717+CP717+CY717, 0.1)*$I$9+CY717/MAX(CX717+CP717+CY717, 0.1)*$J$9))/($B$11+$C$11+$F$11)</f>
        <v>0</v>
      </c>
      <c r="BC717">
        <f>($B$11*$K$9+$C$11*$K$9+$F$11*((CX717+CP717)/MAX(CX717+CP717+CY717, 0.1)*$P$9+CY717/MAX(CX717+CP717+CY717, 0.1)*$Q$9))/($B$11+$C$11+$F$11)</f>
        <v>0</v>
      </c>
      <c r="BD717">
        <v>6</v>
      </c>
      <c r="BE717">
        <v>0.5</v>
      </c>
      <c r="BF717" t="s">
        <v>361</v>
      </c>
      <c r="BG717">
        <v>2</v>
      </c>
      <c r="BH717" t="b">
        <v>1</v>
      </c>
      <c r="BI717">
        <v>1728497166.6</v>
      </c>
      <c r="BJ717">
        <v>1232.487407407408</v>
      </c>
      <c r="BK717">
        <v>1278.820740740741</v>
      </c>
      <c r="BL717">
        <v>16.24873703703703</v>
      </c>
      <c r="BM717">
        <v>11.11828518518518</v>
      </c>
      <c r="BN717">
        <v>1243.268148148148</v>
      </c>
      <c r="BO717">
        <v>16.33915555555556</v>
      </c>
      <c r="BP717">
        <v>599.9838148148148</v>
      </c>
      <c r="BQ717">
        <v>97.54460370370369</v>
      </c>
      <c r="BR717">
        <v>0.09994021851851853</v>
      </c>
      <c r="BS717">
        <v>25.03624444444445</v>
      </c>
      <c r="BT717">
        <v>25.08338518518519</v>
      </c>
      <c r="BU717">
        <v>999.9000000000001</v>
      </c>
      <c r="BV717">
        <v>0</v>
      </c>
      <c r="BW717">
        <v>0</v>
      </c>
      <c r="BX717">
        <v>10007.36666666667</v>
      </c>
      <c r="BY717">
        <v>0</v>
      </c>
      <c r="BZ717">
        <v>1263.671481481482</v>
      </c>
      <c r="CA717">
        <v>-46.33298518518519</v>
      </c>
      <c r="CB717">
        <v>1252.844074074074</v>
      </c>
      <c r="CC717">
        <v>1293.199259259259</v>
      </c>
      <c r="CD717">
        <v>5.13044962962963</v>
      </c>
      <c r="CE717">
        <v>1278.820740740741</v>
      </c>
      <c r="CF717">
        <v>11.11828518518518</v>
      </c>
      <c r="CG717">
        <v>1.584976666666667</v>
      </c>
      <c r="CH717">
        <v>1.08453</v>
      </c>
      <c r="CI717">
        <v>13.8135</v>
      </c>
      <c r="CJ717">
        <v>8.104258148148149</v>
      </c>
      <c r="CK717">
        <v>1599.992962962963</v>
      </c>
      <c r="CL717">
        <v>0.6920131111111112</v>
      </c>
      <c r="CM717">
        <v>0.3079868888888889</v>
      </c>
      <c r="CN717">
        <v>0</v>
      </c>
      <c r="CO717">
        <v>2.126433333333333</v>
      </c>
      <c r="CP717">
        <v>0</v>
      </c>
      <c r="CQ717">
        <v>15181.35185185185</v>
      </c>
      <c r="CR717">
        <v>13790.19259259259</v>
      </c>
      <c r="CS717">
        <v>38.80051851851852</v>
      </c>
      <c r="CT717">
        <v>40.33533333333334</v>
      </c>
      <c r="CU717">
        <v>39.46733333333333</v>
      </c>
      <c r="CV717">
        <v>38.53903703703703</v>
      </c>
      <c r="CW717">
        <v>38.111</v>
      </c>
      <c r="CX717">
        <v>1107.217037037037</v>
      </c>
      <c r="CY717">
        <v>492.775925925926</v>
      </c>
      <c r="CZ717">
        <v>0</v>
      </c>
      <c r="DA717">
        <v>1728497231.2</v>
      </c>
      <c r="DB717">
        <v>0</v>
      </c>
      <c r="DC717">
        <v>1728490956.5</v>
      </c>
      <c r="DD717" t="s">
        <v>362</v>
      </c>
      <c r="DE717">
        <v>1728490952.5</v>
      </c>
      <c r="DF717">
        <v>1728490956.5</v>
      </c>
      <c r="DG717">
        <v>1</v>
      </c>
      <c r="DH717">
        <v>-0.065</v>
      </c>
      <c r="DI717">
        <v>-0.008</v>
      </c>
      <c r="DJ717">
        <v>-3.246</v>
      </c>
      <c r="DK717">
        <v>-0.091</v>
      </c>
      <c r="DL717">
        <v>52</v>
      </c>
      <c r="DM717">
        <v>15</v>
      </c>
      <c r="DN717">
        <v>0.25</v>
      </c>
      <c r="DO717">
        <v>0.13</v>
      </c>
      <c r="DP717">
        <v>-46.25740975609757</v>
      </c>
      <c r="DQ717">
        <v>-0.9082369337978886</v>
      </c>
      <c r="DR717">
        <v>0.1465121584980081</v>
      </c>
      <c r="DS717">
        <v>0</v>
      </c>
      <c r="DT717">
        <v>5.15226756097561</v>
      </c>
      <c r="DU717">
        <v>-0.4136922648083576</v>
      </c>
      <c r="DV717">
        <v>0.04252966171695324</v>
      </c>
      <c r="DW717">
        <v>0</v>
      </c>
      <c r="DX717">
        <v>0</v>
      </c>
      <c r="DY717">
        <v>2</v>
      </c>
      <c r="DZ717" t="s">
        <v>386</v>
      </c>
      <c r="EA717">
        <v>3.22774</v>
      </c>
      <c r="EB717">
        <v>2.70423</v>
      </c>
      <c r="EC717">
        <v>0.214053</v>
      </c>
      <c r="ED717">
        <v>0.218149</v>
      </c>
      <c r="EE717">
        <v>0.0842272</v>
      </c>
      <c r="EF717">
        <v>0.063983</v>
      </c>
      <c r="EG717">
        <v>25663.6</v>
      </c>
      <c r="EH717">
        <v>24832.1</v>
      </c>
      <c r="EI717">
        <v>31293.4</v>
      </c>
      <c r="EJ717">
        <v>30133.9</v>
      </c>
      <c r="EK717">
        <v>38385.9</v>
      </c>
      <c r="EL717">
        <v>37308.1</v>
      </c>
      <c r="EM717">
        <v>43852.8</v>
      </c>
      <c r="EN717">
        <v>42082.2</v>
      </c>
      <c r="EO717">
        <v>2.10613</v>
      </c>
      <c r="EP717">
        <v>1.77437</v>
      </c>
      <c r="EQ717">
        <v>-0.0137947</v>
      </c>
      <c r="ER717">
        <v>0</v>
      </c>
      <c r="ES717">
        <v>25.2973</v>
      </c>
      <c r="ET717">
        <v>999.9</v>
      </c>
      <c r="EU717">
        <v>68.40000000000001</v>
      </c>
      <c r="EV717">
        <v>29.2</v>
      </c>
      <c r="EW717">
        <v>28.5284</v>
      </c>
      <c r="EX717">
        <v>61.76</v>
      </c>
      <c r="EY717">
        <v>24.4231</v>
      </c>
      <c r="EZ717">
        <v>1</v>
      </c>
      <c r="FA717">
        <v>0.239268</v>
      </c>
      <c r="FB717">
        <v>5.40103</v>
      </c>
      <c r="FC717">
        <v>20.1145</v>
      </c>
      <c r="FD717">
        <v>5.21699</v>
      </c>
      <c r="FE717">
        <v>11.9992</v>
      </c>
      <c r="FF717">
        <v>4.96375</v>
      </c>
      <c r="FG717">
        <v>3.29573</v>
      </c>
      <c r="FH717">
        <v>9999</v>
      </c>
      <c r="FI717">
        <v>9999</v>
      </c>
      <c r="FJ717">
        <v>9999</v>
      </c>
      <c r="FK717">
        <v>149.7</v>
      </c>
      <c r="FL717">
        <v>4.97089</v>
      </c>
      <c r="FM717">
        <v>1.8677</v>
      </c>
      <c r="FN717">
        <v>1.85926</v>
      </c>
      <c r="FO717">
        <v>1.86527</v>
      </c>
      <c r="FP717">
        <v>1.8631</v>
      </c>
      <c r="FQ717">
        <v>1.86447</v>
      </c>
      <c r="FR717">
        <v>1.86005</v>
      </c>
      <c r="FS717">
        <v>1.86417</v>
      </c>
      <c r="FT717">
        <v>0</v>
      </c>
      <c r="FU717">
        <v>0</v>
      </c>
      <c r="FV717">
        <v>0</v>
      </c>
      <c r="FW717">
        <v>0</v>
      </c>
      <c r="FX717" t="s">
        <v>364</v>
      </c>
      <c r="FY717" t="s">
        <v>365</v>
      </c>
      <c r="FZ717" t="s">
        <v>366</v>
      </c>
      <c r="GA717" t="s">
        <v>366</v>
      </c>
      <c r="GB717" t="s">
        <v>366</v>
      </c>
      <c r="GC717" t="s">
        <v>366</v>
      </c>
      <c r="GD717">
        <v>0</v>
      </c>
      <c r="GE717">
        <v>100</v>
      </c>
      <c r="GF717">
        <v>100</v>
      </c>
      <c r="GG717">
        <v>-10.88</v>
      </c>
      <c r="GH717">
        <v>-0.09039999999999999</v>
      </c>
      <c r="GI717">
        <v>-2.868309889394353</v>
      </c>
      <c r="GJ717">
        <v>-0.006773961979547998</v>
      </c>
      <c r="GK717">
        <v>-8.296070481250098E-08</v>
      </c>
      <c r="GL717">
        <v>3.322967193956903E-10</v>
      </c>
      <c r="GM717">
        <v>-0.07871069313407227</v>
      </c>
      <c r="GN717">
        <v>-0.00208336341840114</v>
      </c>
      <c r="GO717">
        <v>8.801746095907445E-05</v>
      </c>
      <c r="GP717">
        <v>-2.677693255255651E-07</v>
      </c>
      <c r="GQ717">
        <v>3</v>
      </c>
      <c r="GR717">
        <v>2052</v>
      </c>
      <c r="GS717">
        <v>2</v>
      </c>
      <c r="GT717">
        <v>18</v>
      </c>
      <c r="GU717">
        <v>103.7</v>
      </c>
      <c r="GV717">
        <v>103.6</v>
      </c>
      <c r="GW717">
        <v>2.79907</v>
      </c>
      <c r="GX717">
        <v>2.3938</v>
      </c>
      <c r="GY717">
        <v>1.44775</v>
      </c>
      <c r="GZ717">
        <v>2.31812</v>
      </c>
      <c r="HA717">
        <v>1.55151</v>
      </c>
      <c r="HB717">
        <v>2.36328</v>
      </c>
      <c r="HC717">
        <v>36.2459</v>
      </c>
      <c r="HD717">
        <v>13.9482</v>
      </c>
      <c r="HE717">
        <v>18</v>
      </c>
      <c r="HF717">
        <v>614.484</v>
      </c>
      <c r="HG717">
        <v>403.073</v>
      </c>
      <c r="HH717">
        <v>18.392</v>
      </c>
      <c r="HI717">
        <v>29.8403</v>
      </c>
      <c r="HJ717">
        <v>30.0012</v>
      </c>
      <c r="HK717">
        <v>29.723</v>
      </c>
      <c r="HL717">
        <v>29.6628</v>
      </c>
      <c r="HM717">
        <v>56.1217</v>
      </c>
      <c r="HN717">
        <v>63.3084</v>
      </c>
      <c r="HO717">
        <v>0</v>
      </c>
      <c r="HP717">
        <v>18.3184</v>
      </c>
      <c r="HQ717">
        <v>1314.06</v>
      </c>
      <c r="HR717">
        <v>11.259</v>
      </c>
      <c r="HS717">
        <v>99.303</v>
      </c>
      <c r="HT717">
        <v>100.552</v>
      </c>
    </row>
    <row r="718" spans="1:228">
      <c r="A718">
        <v>702</v>
      </c>
      <c r="B718">
        <v>1728497179.1</v>
      </c>
      <c r="C718">
        <v>6241.599999904633</v>
      </c>
      <c r="D718" t="s">
        <v>1776</v>
      </c>
      <c r="E718" t="s">
        <v>1777</v>
      </c>
      <c r="F718">
        <v>5</v>
      </c>
      <c r="G718" t="s">
        <v>357</v>
      </c>
      <c r="H718" t="s">
        <v>1090</v>
      </c>
      <c r="I718" t="s">
        <v>359</v>
      </c>
      <c r="J718" t="s">
        <v>1569</v>
      </c>
      <c r="K718">
        <v>1728497171.314285</v>
      </c>
      <c r="L718">
        <f>(M718)/1000</f>
        <v>0</v>
      </c>
      <c r="M718">
        <f>IF(BH718, AP718, AJ718)</f>
        <v>0</v>
      </c>
      <c r="N718">
        <f>IF(BH718, AK718, AI718)</f>
        <v>0</v>
      </c>
      <c r="O718">
        <f>BJ718 - IF(AW718&gt;1, N718*BD718*100.0/(AY718), 0)</f>
        <v>0</v>
      </c>
      <c r="P718">
        <f>((V718-L718/2)*O718-N718)/(V718+L718/2)</f>
        <v>0</v>
      </c>
      <c r="Q718">
        <f>P718*(BQ718+BR718)/1000.0</f>
        <v>0</v>
      </c>
      <c r="R718">
        <f>(BJ718 - IF(AW718&gt;1, N718*BD718*100.0/(AY718), 0))*(BQ718+BR718)/1000.0</f>
        <v>0</v>
      </c>
      <c r="S718">
        <f>2.0/((1/U718-1/T718)+SIGN(U718)*SQRT((1/U718-1/T718)*(1/U718-1/T718) + 4*BE718/((BE718+1)*(BE718+1))*(2*1/U718*1/T718-1/T718*1/T718)))</f>
        <v>0</v>
      </c>
      <c r="T718">
        <f>IF(LEFT(BF718,1)&lt;&gt;"0",IF(LEFT(BF718,1)="1",3.0,BG718),$D$5+$E$5*(BX718*BQ718/($K$5*1000))+$F$5*(BX718*BQ718/($K$5*1000))*MAX(MIN(BD718,$J$5),$I$5)*MAX(MIN(BD718,$J$5),$I$5)+$G$5*MAX(MIN(BD718,$J$5),$I$5)*(BX718*BQ718/($K$5*1000))+$H$5*(BX718*BQ718/($K$5*1000))*(BX718*BQ718/($K$5*1000)))</f>
        <v>0</v>
      </c>
      <c r="U718">
        <f>L718*(1000-(1000*0.61365*exp(17.502*Y718/(240.97+Y718))/(BQ718+BR718)+BL718)/2)/(1000*0.61365*exp(17.502*Y718/(240.97+Y718))/(BQ718+BR718)-BL718)</f>
        <v>0</v>
      </c>
      <c r="V718">
        <f>1/((BE718+1)/(S718/1.6)+1/(T718/1.37)) + BE718/((BE718+1)/(S718/1.6) + BE718/(T718/1.37))</f>
        <v>0</v>
      </c>
      <c r="W718">
        <f>(AZ718*BC718)</f>
        <v>0</v>
      </c>
      <c r="X718">
        <f>(BS718+(W718+2*0.95*5.67E-8*(((BS718+$B$7)+273)^4-(BS718+273)^4)-44100*L718)/(1.84*29.3*T718+8*0.95*5.67E-8*(BS718+273)^3))</f>
        <v>0</v>
      </c>
      <c r="Y718">
        <f>($C$7*BT718+$D$7*BU718+$E$7*X718)</f>
        <v>0</v>
      </c>
      <c r="Z718">
        <f>0.61365*exp(17.502*Y718/(240.97+Y718))</f>
        <v>0</v>
      </c>
      <c r="AA718">
        <f>(AB718/AC718*100)</f>
        <v>0</v>
      </c>
      <c r="AB718">
        <f>BL718*(BQ718+BR718)/1000</f>
        <v>0</v>
      </c>
      <c r="AC718">
        <f>0.61365*exp(17.502*BS718/(240.97+BS718))</f>
        <v>0</v>
      </c>
      <c r="AD718">
        <f>(Z718-BL718*(BQ718+BR718)/1000)</f>
        <v>0</v>
      </c>
      <c r="AE718">
        <f>(-L718*44100)</f>
        <v>0</v>
      </c>
      <c r="AF718">
        <f>2*29.3*T718*0.92*(BS718-Y718)</f>
        <v>0</v>
      </c>
      <c r="AG718">
        <f>2*0.95*5.67E-8*(((BS718+$B$7)+273)^4-(Y718+273)^4)</f>
        <v>0</v>
      </c>
      <c r="AH718">
        <f>W718+AG718+AE718+AF718</f>
        <v>0</v>
      </c>
      <c r="AI718">
        <f>BP718*AW718*(BK718-BJ718*(1000-AW718*BM718)/(1000-AW718*BL718))/(100*BD718)</f>
        <v>0</v>
      </c>
      <c r="AJ718">
        <f>1000*BP718*AW718*(BL718-BM718)/(100*BD718*(1000-AW718*BL718))</f>
        <v>0</v>
      </c>
      <c r="AK718">
        <f>(AL718 - AM718 - BQ718*1E3/(8.314*(BS718+273.15)) * AO718/BP718 * AN718) * BP718/(100*BD718) * (1000 - BM718)/1000</f>
        <v>0</v>
      </c>
      <c r="AL718">
        <v>1319.095275598987</v>
      </c>
      <c r="AM718">
        <v>1283.376727272727</v>
      </c>
      <c r="AN718">
        <v>2.558536348966677</v>
      </c>
      <c r="AO718">
        <v>66.77297276244596</v>
      </c>
      <c r="AP718">
        <f>(AR718 - AQ718 + BQ718*1E3/(8.314*(BS718+273.15)) * AT718/BP718 * AS718) * BP718/(100*BD718) * 1000/(1000 - AR718)</f>
        <v>0</v>
      </c>
      <c r="AQ718">
        <v>11.26036209107216</v>
      </c>
      <c r="AR718">
        <v>16.29519939393938</v>
      </c>
      <c r="AS718">
        <v>0.006948841139726924</v>
      </c>
      <c r="AT718">
        <v>79.96077634559281</v>
      </c>
      <c r="AU718">
        <v>0</v>
      </c>
      <c r="AV718">
        <v>0</v>
      </c>
      <c r="AW718">
        <f>IF(AU718*$H$13&gt;=AY718,1.0,(AY718/(AY718-AU718*$H$13)))</f>
        <v>0</v>
      </c>
      <c r="AX718">
        <f>(AW718-1)*100</f>
        <v>0</v>
      </c>
      <c r="AY718">
        <f>MAX(0,($B$13+$C$13*BX718)/(1+$D$13*BX718)*BQ718/(BS718+273)*$E$13)</f>
        <v>0</v>
      </c>
      <c r="AZ718">
        <f>$B$11*BY718+$C$11*BZ718+$F$11*CK718*(1-CN718)</f>
        <v>0</v>
      </c>
      <c r="BA718">
        <f>AZ718*BB718</f>
        <v>0</v>
      </c>
      <c r="BB718">
        <f>($B$11*$D$9+$C$11*$D$9+$F$11*((CX718+CP718)/MAX(CX718+CP718+CY718, 0.1)*$I$9+CY718/MAX(CX718+CP718+CY718, 0.1)*$J$9))/($B$11+$C$11+$F$11)</f>
        <v>0</v>
      </c>
      <c r="BC718">
        <f>($B$11*$K$9+$C$11*$K$9+$F$11*((CX718+CP718)/MAX(CX718+CP718+CY718, 0.1)*$P$9+CY718/MAX(CX718+CP718+CY718, 0.1)*$Q$9))/($B$11+$C$11+$F$11)</f>
        <v>0</v>
      </c>
      <c r="BD718">
        <v>6</v>
      </c>
      <c r="BE718">
        <v>0.5</v>
      </c>
      <c r="BF718" t="s">
        <v>361</v>
      </c>
      <c r="BG718">
        <v>2</v>
      </c>
      <c r="BH718" t="b">
        <v>1</v>
      </c>
      <c r="BI718">
        <v>1728497171.314285</v>
      </c>
      <c r="BJ718">
        <v>1244.268571428571</v>
      </c>
      <c r="BK718">
        <v>1290.653928571429</v>
      </c>
      <c r="BL718">
        <v>16.26261785714285</v>
      </c>
      <c r="BM718">
        <v>11.17730357142857</v>
      </c>
      <c r="BN718">
        <v>1255.112857142857</v>
      </c>
      <c r="BO718">
        <v>16.35303214285714</v>
      </c>
      <c r="BP718">
        <v>599.9850357142858</v>
      </c>
      <c r="BQ718">
        <v>97.54547857142857</v>
      </c>
      <c r="BR718">
        <v>0.0999743</v>
      </c>
      <c r="BS718">
        <v>25.03075714285714</v>
      </c>
      <c r="BT718">
        <v>25.07865714285714</v>
      </c>
      <c r="BU718">
        <v>999.9000000000002</v>
      </c>
      <c r="BV718">
        <v>0</v>
      </c>
      <c r="BW718">
        <v>0</v>
      </c>
      <c r="BX718">
        <v>10006.4775</v>
      </c>
      <c r="BY718">
        <v>0</v>
      </c>
      <c r="BZ718">
        <v>1264.265</v>
      </c>
      <c r="CA718">
        <v>-46.38441071428571</v>
      </c>
      <c r="CB718">
        <v>1264.837857142857</v>
      </c>
      <c r="CC718">
        <v>1305.243214285714</v>
      </c>
      <c r="CD718">
        <v>5.085316785714285</v>
      </c>
      <c r="CE718">
        <v>1290.653928571429</v>
      </c>
      <c r="CF718">
        <v>11.17730357142857</v>
      </c>
      <c r="CG718">
        <v>1.586344642857143</v>
      </c>
      <c r="CH718">
        <v>1.090295357142857</v>
      </c>
      <c r="CI718">
        <v>13.82678571428572</v>
      </c>
      <c r="CJ718">
        <v>8.182167142857143</v>
      </c>
      <c r="CK718">
        <v>1599.989285714286</v>
      </c>
      <c r="CL718">
        <v>0.6920082857142861</v>
      </c>
      <c r="CM718">
        <v>0.3079917142857143</v>
      </c>
      <c r="CN718">
        <v>0</v>
      </c>
      <c r="CO718">
        <v>2.152232142857143</v>
      </c>
      <c r="CP718">
        <v>0</v>
      </c>
      <c r="CQ718">
        <v>15184.87857142857</v>
      </c>
      <c r="CR718">
        <v>13790.14285714285</v>
      </c>
      <c r="CS718">
        <v>38.812</v>
      </c>
      <c r="CT718">
        <v>40.35475</v>
      </c>
      <c r="CU718">
        <v>39.4865</v>
      </c>
      <c r="CV718">
        <v>38.55314285714285</v>
      </c>
      <c r="CW718">
        <v>38.116</v>
      </c>
      <c r="CX718">
        <v>1107.206785714286</v>
      </c>
      <c r="CY718">
        <v>492.7824999999999</v>
      </c>
      <c r="CZ718">
        <v>0</v>
      </c>
      <c r="DA718">
        <v>1728497236</v>
      </c>
      <c r="DB718">
        <v>0</v>
      </c>
      <c r="DC718">
        <v>1728490956.5</v>
      </c>
      <c r="DD718" t="s">
        <v>362</v>
      </c>
      <c r="DE718">
        <v>1728490952.5</v>
      </c>
      <c r="DF718">
        <v>1728490956.5</v>
      </c>
      <c r="DG718">
        <v>1</v>
      </c>
      <c r="DH718">
        <v>-0.065</v>
      </c>
      <c r="DI718">
        <v>-0.008</v>
      </c>
      <c r="DJ718">
        <v>-3.246</v>
      </c>
      <c r="DK718">
        <v>-0.091</v>
      </c>
      <c r="DL718">
        <v>52</v>
      </c>
      <c r="DM718">
        <v>15</v>
      </c>
      <c r="DN718">
        <v>0.25</v>
      </c>
      <c r="DO718">
        <v>0.13</v>
      </c>
      <c r="DP718">
        <v>-46.34606585365854</v>
      </c>
      <c r="DQ718">
        <v>-0.3913128919861404</v>
      </c>
      <c r="DR718">
        <v>0.09407366757806554</v>
      </c>
      <c r="DS718">
        <v>0</v>
      </c>
      <c r="DT718">
        <v>5.114601951219512</v>
      </c>
      <c r="DU718">
        <v>-0.4934203484320641</v>
      </c>
      <c r="DV718">
        <v>0.0517940767975904</v>
      </c>
      <c r="DW718">
        <v>0</v>
      </c>
      <c r="DX718">
        <v>0</v>
      </c>
      <c r="DY718">
        <v>2</v>
      </c>
      <c r="DZ718" t="s">
        <v>386</v>
      </c>
      <c r="EA718">
        <v>3.22781</v>
      </c>
      <c r="EB718">
        <v>2.70466</v>
      </c>
      <c r="EC718">
        <v>0.215376</v>
      </c>
      <c r="ED718">
        <v>0.21947</v>
      </c>
      <c r="EE718">
        <v>0.0843568</v>
      </c>
      <c r="EF718">
        <v>0.064272</v>
      </c>
      <c r="EG718">
        <v>25620.2</v>
      </c>
      <c r="EH718">
        <v>24789.6</v>
      </c>
      <c r="EI718">
        <v>31293.2</v>
      </c>
      <c r="EJ718">
        <v>30133.4</v>
      </c>
      <c r="EK718">
        <v>38380.7</v>
      </c>
      <c r="EL718">
        <v>37295.6</v>
      </c>
      <c r="EM718">
        <v>43853.1</v>
      </c>
      <c r="EN718">
        <v>42081.1</v>
      </c>
      <c r="EO718">
        <v>2.1061</v>
      </c>
      <c r="EP718">
        <v>1.77402</v>
      </c>
      <c r="EQ718">
        <v>-0.0143237</v>
      </c>
      <c r="ER718">
        <v>0</v>
      </c>
      <c r="ES718">
        <v>25.3063</v>
      </c>
      <c r="ET718">
        <v>999.9</v>
      </c>
      <c r="EU718">
        <v>68.40000000000001</v>
      </c>
      <c r="EV718">
        <v>29.3</v>
      </c>
      <c r="EW718">
        <v>28.6957</v>
      </c>
      <c r="EX718">
        <v>61.65</v>
      </c>
      <c r="EY718">
        <v>24.4792</v>
      </c>
      <c r="EZ718">
        <v>1</v>
      </c>
      <c r="FA718">
        <v>0.24045</v>
      </c>
      <c r="FB718">
        <v>5.43465</v>
      </c>
      <c r="FC718">
        <v>20.1138</v>
      </c>
      <c r="FD718">
        <v>5.21669</v>
      </c>
      <c r="FE718">
        <v>11.9992</v>
      </c>
      <c r="FF718">
        <v>4.9634</v>
      </c>
      <c r="FG718">
        <v>3.29575</v>
      </c>
      <c r="FH718">
        <v>9999</v>
      </c>
      <c r="FI718">
        <v>9999</v>
      </c>
      <c r="FJ718">
        <v>9999</v>
      </c>
      <c r="FK718">
        <v>149.7</v>
      </c>
      <c r="FL718">
        <v>4.9709</v>
      </c>
      <c r="FM718">
        <v>1.86776</v>
      </c>
      <c r="FN718">
        <v>1.85926</v>
      </c>
      <c r="FO718">
        <v>1.86533</v>
      </c>
      <c r="FP718">
        <v>1.86311</v>
      </c>
      <c r="FQ718">
        <v>1.86447</v>
      </c>
      <c r="FR718">
        <v>1.86004</v>
      </c>
      <c r="FS718">
        <v>1.86417</v>
      </c>
      <c r="FT718">
        <v>0</v>
      </c>
      <c r="FU718">
        <v>0</v>
      </c>
      <c r="FV718">
        <v>0</v>
      </c>
      <c r="FW718">
        <v>0</v>
      </c>
      <c r="FX718" t="s">
        <v>364</v>
      </c>
      <c r="FY718" t="s">
        <v>365</v>
      </c>
      <c r="FZ718" t="s">
        <v>366</v>
      </c>
      <c r="GA718" t="s">
        <v>366</v>
      </c>
      <c r="GB718" t="s">
        <v>366</v>
      </c>
      <c r="GC718" t="s">
        <v>366</v>
      </c>
      <c r="GD718">
        <v>0</v>
      </c>
      <c r="GE718">
        <v>100</v>
      </c>
      <c r="GF718">
        <v>100</v>
      </c>
      <c r="GG718">
        <v>-10.95</v>
      </c>
      <c r="GH718">
        <v>-0.09039999999999999</v>
      </c>
      <c r="GI718">
        <v>-2.868309889394353</v>
      </c>
      <c r="GJ718">
        <v>-0.006773961979547998</v>
      </c>
      <c r="GK718">
        <v>-8.296070481250098E-08</v>
      </c>
      <c r="GL718">
        <v>3.322967193956903E-10</v>
      </c>
      <c r="GM718">
        <v>-0.07871069313407227</v>
      </c>
      <c r="GN718">
        <v>-0.00208336341840114</v>
      </c>
      <c r="GO718">
        <v>8.801746095907445E-05</v>
      </c>
      <c r="GP718">
        <v>-2.677693255255651E-07</v>
      </c>
      <c r="GQ718">
        <v>3</v>
      </c>
      <c r="GR718">
        <v>2052</v>
      </c>
      <c r="GS718">
        <v>2</v>
      </c>
      <c r="GT718">
        <v>18</v>
      </c>
      <c r="GU718">
        <v>103.8</v>
      </c>
      <c r="GV718">
        <v>103.7</v>
      </c>
      <c r="GW718">
        <v>2.82227</v>
      </c>
      <c r="GX718">
        <v>2.38892</v>
      </c>
      <c r="GY718">
        <v>1.44775</v>
      </c>
      <c r="GZ718">
        <v>2.31812</v>
      </c>
      <c r="HA718">
        <v>1.55151</v>
      </c>
      <c r="HB718">
        <v>2.38892</v>
      </c>
      <c r="HC718">
        <v>36.2694</v>
      </c>
      <c r="HD718">
        <v>13.9394</v>
      </c>
      <c r="HE718">
        <v>18</v>
      </c>
      <c r="HF718">
        <v>614.599</v>
      </c>
      <c r="HG718">
        <v>402.958</v>
      </c>
      <c r="HH718">
        <v>18.316</v>
      </c>
      <c r="HI718">
        <v>29.8531</v>
      </c>
      <c r="HJ718">
        <v>30.0013</v>
      </c>
      <c r="HK718">
        <v>29.7365</v>
      </c>
      <c r="HL718">
        <v>29.6755</v>
      </c>
      <c r="HM718">
        <v>56.5328</v>
      </c>
      <c r="HN718">
        <v>63.3084</v>
      </c>
      <c r="HO718">
        <v>0</v>
      </c>
      <c r="HP718">
        <v>18.2465</v>
      </c>
      <c r="HQ718">
        <v>1324.08</v>
      </c>
      <c r="HR718">
        <v>11.2557</v>
      </c>
      <c r="HS718">
        <v>99.3032</v>
      </c>
      <c r="HT718">
        <v>100.55</v>
      </c>
    </row>
    <row r="719" spans="1:228">
      <c r="A719">
        <v>703</v>
      </c>
      <c r="B719">
        <v>1728497184.1</v>
      </c>
      <c r="C719">
        <v>6246.599999904633</v>
      </c>
      <c r="D719" t="s">
        <v>1778</v>
      </c>
      <c r="E719" t="s">
        <v>1779</v>
      </c>
      <c r="F719">
        <v>5</v>
      </c>
      <c r="G719" t="s">
        <v>357</v>
      </c>
      <c r="H719" t="s">
        <v>1090</v>
      </c>
      <c r="I719" t="s">
        <v>359</v>
      </c>
      <c r="J719" t="s">
        <v>1569</v>
      </c>
      <c r="K719">
        <v>1728497176.6</v>
      </c>
      <c r="L719">
        <f>(M719)/1000</f>
        <v>0</v>
      </c>
      <c r="M719">
        <f>IF(BH719, AP719, AJ719)</f>
        <v>0</v>
      </c>
      <c r="N719">
        <f>IF(BH719, AK719, AI719)</f>
        <v>0</v>
      </c>
      <c r="O719">
        <f>BJ719 - IF(AW719&gt;1, N719*BD719*100.0/(AY719), 0)</f>
        <v>0</v>
      </c>
      <c r="P719">
        <f>((V719-L719/2)*O719-N719)/(V719+L719/2)</f>
        <v>0</v>
      </c>
      <c r="Q719">
        <f>P719*(BQ719+BR719)/1000.0</f>
        <v>0</v>
      </c>
      <c r="R719">
        <f>(BJ719 - IF(AW719&gt;1, N719*BD719*100.0/(AY719), 0))*(BQ719+BR719)/1000.0</f>
        <v>0</v>
      </c>
      <c r="S719">
        <f>2.0/((1/U719-1/T719)+SIGN(U719)*SQRT((1/U719-1/T719)*(1/U719-1/T719) + 4*BE719/((BE719+1)*(BE719+1))*(2*1/U719*1/T719-1/T719*1/T719)))</f>
        <v>0</v>
      </c>
      <c r="T719">
        <f>IF(LEFT(BF719,1)&lt;&gt;"0",IF(LEFT(BF719,1)="1",3.0,BG719),$D$5+$E$5*(BX719*BQ719/($K$5*1000))+$F$5*(BX719*BQ719/($K$5*1000))*MAX(MIN(BD719,$J$5),$I$5)*MAX(MIN(BD719,$J$5),$I$5)+$G$5*MAX(MIN(BD719,$J$5),$I$5)*(BX719*BQ719/($K$5*1000))+$H$5*(BX719*BQ719/($K$5*1000))*(BX719*BQ719/($K$5*1000)))</f>
        <v>0</v>
      </c>
      <c r="U719">
        <f>L719*(1000-(1000*0.61365*exp(17.502*Y719/(240.97+Y719))/(BQ719+BR719)+BL719)/2)/(1000*0.61365*exp(17.502*Y719/(240.97+Y719))/(BQ719+BR719)-BL719)</f>
        <v>0</v>
      </c>
      <c r="V719">
        <f>1/((BE719+1)/(S719/1.6)+1/(T719/1.37)) + BE719/((BE719+1)/(S719/1.6) + BE719/(T719/1.37))</f>
        <v>0</v>
      </c>
      <c r="W719">
        <f>(AZ719*BC719)</f>
        <v>0</v>
      </c>
      <c r="X719">
        <f>(BS719+(W719+2*0.95*5.67E-8*(((BS719+$B$7)+273)^4-(BS719+273)^4)-44100*L719)/(1.84*29.3*T719+8*0.95*5.67E-8*(BS719+273)^3))</f>
        <v>0</v>
      </c>
      <c r="Y719">
        <f>($C$7*BT719+$D$7*BU719+$E$7*X719)</f>
        <v>0</v>
      </c>
      <c r="Z719">
        <f>0.61365*exp(17.502*Y719/(240.97+Y719))</f>
        <v>0</v>
      </c>
      <c r="AA719">
        <f>(AB719/AC719*100)</f>
        <v>0</v>
      </c>
      <c r="AB719">
        <f>BL719*(BQ719+BR719)/1000</f>
        <v>0</v>
      </c>
      <c r="AC719">
        <f>0.61365*exp(17.502*BS719/(240.97+BS719))</f>
        <v>0</v>
      </c>
      <c r="AD719">
        <f>(Z719-BL719*(BQ719+BR719)/1000)</f>
        <v>0</v>
      </c>
      <c r="AE719">
        <f>(-L719*44100)</f>
        <v>0</v>
      </c>
      <c r="AF719">
        <f>2*29.3*T719*0.92*(BS719-Y719)</f>
        <v>0</v>
      </c>
      <c r="AG719">
        <f>2*0.95*5.67E-8*(((BS719+$B$7)+273)^4-(Y719+273)^4)</f>
        <v>0</v>
      </c>
      <c r="AH719">
        <f>W719+AG719+AE719+AF719</f>
        <v>0</v>
      </c>
      <c r="AI719">
        <f>BP719*AW719*(BK719-BJ719*(1000-AW719*BM719)/(1000-AW719*BL719))/(100*BD719)</f>
        <v>0</v>
      </c>
      <c r="AJ719">
        <f>1000*BP719*AW719*(BL719-BM719)/(100*BD719*(1000-AW719*BL719))</f>
        <v>0</v>
      </c>
      <c r="AK719">
        <f>(AL719 - AM719 - BQ719*1E3/(8.314*(BS719+273.15)) * AO719/BP719 * AN719) * BP719/(100*BD719) * (1000 - BM719)/1000</f>
        <v>0</v>
      </c>
      <c r="AL719">
        <v>1331.811664355975</v>
      </c>
      <c r="AM719">
        <v>1296.255333333333</v>
      </c>
      <c r="AN719">
        <v>2.593299946212008</v>
      </c>
      <c r="AO719">
        <v>66.77297276244596</v>
      </c>
      <c r="AP719">
        <f>(AR719 - AQ719 + BQ719*1E3/(8.314*(BS719+273.15)) * AT719/BP719 * AS719) * BP719/(100*BD719) * 1000/(1000 - AR719)</f>
        <v>0</v>
      </c>
      <c r="AQ719">
        <v>11.28251617215039</v>
      </c>
      <c r="AR719">
        <v>16.31539878787878</v>
      </c>
      <c r="AS719">
        <v>0.00553197893617482</v>
      </c>
      <c r="AT719">
        <v>79.96077634559281</v>
      </c>
      <c r="AU719">
        <v>0</v>
      </c>
      <c r="AV719">
        <v>0</v>
      </c>
      <c r="AW719">
        <f>IF(AU719*$H$13&gt;=AY719,1.0,(AY719/(AY719-AU719*$H$13)))</f>
        <v>0</v>
      </c>
      <c r="AX719">
        <f>(AW719-1)*100</f>
        <v>0</v>
      </c>
      <c r="AY719">
        <f>MAX(0,($B$13+$C$13*BX719)/(1+$D$13*BX719)*BQ719/(BS719+273)*$E$13)</f>
        <v>0</v>
      </c>
      <c r="AZ719">
        <f>$B$11*BY719+$C$11*BZ719+$F$11*CK719*(1-CN719)</f>
        <v>0</v>
      </c>
      <c r="BA719">
        <f>AZ719*BB719</f>
        <v>0</v>
      </c>
      <c r="BB719">
        <f>($B$11*$D$9+$C$11*$D$9+$F$11*((CX719+CP719)/MAX(CX719+CP719+CY719, 0.1)*$I$9+CY719/MAX(CX719+CP719+CY719, 0.1)*$J$9))/($B$11+$C$11+$F$11)</f>
        <v>0</v>
      </c>
      <c r="BC719">
        <f>($B$11*$K$9+$C$11*$K$9+$F$11*((CX719+CP719)/MAX(CX719+CP719+CY719, 0.1)*$P$9+CY719/MAX(CX719+CP719+CY719, 0.1)*$Q$9))/($B$11+$C$11+$F$11)</f>
        <v>0</v>
      </c>
      <c r="BD719">
        <v>6</v>
      </c>
      <c r="BE719">
        <v>0.5</v>
      </c>
      <c r="BF719" t="s">
        <v>361</v>
      </c>
      <c r="BG719">
        <v>2</v>
      </c>
      <c r="BH719" t="b">
        <v>1</v>
      </c>
      <c r="BI719">
        <v>1728497176.6</v>
      </c>
      <c r="BJ719">
        <v>1257.485925925926</v>
      </c>
      <c r="BK719">
        <v>1303.904814814815</v>
      </c>
      <c r="BL719">
        <v>16.2833962962963</v>
      </c>
      <c r="BM719">
        <v>11.23234074074074</v>
      </c>
      <c r="BN719">
        <v>1268.400740740741</v>
      </c>
      <c r="BO719">
        <v>16.3738037037037</v>
      </c>
      <c r="BP719">
        <v>599.9890740740741</v>
      </c>
      <c r="BQ719">
        <v>97.54594074074075</v>
      </c>
      <c r="BR719">
        <v>0.09993006296296295</v>
      </c>
      <c r="BS719">
        <v>25.02307037037037</v>
      </c>
      <c r="BT719">
        <v>25.07550740740741</v>
      </c>
      <c r="BU719">
        <v>999.9000000000001</v>
      </c>
      <c r="BV719">
        <v>0</v>
      </c>
      <c r="BW719">
        <v>0</v>
      </c>
      <c r="BX719">
        <v>10009.58592592593</v>
      </c>
      <c r="BY719">
        <v>0</v>
      </c>
      <c r="BZ719">
        <v>1264.881111111111</v>
      </c>
      <c r="CA719">
        <v>-46.41796296296296</v>
      </c>
      <c r="CB719">
        <v>1278.301111111111</v>
      </c>
      <c r="CC719">
        <v>1318.717037037037</v>
      </c>
      <c r="CD719">
        <v>5.051057407407407</v>
      </c>
      <c r="CE719">
        <v>1303.904814814815</v>
      </c>
      <c r="CF719">
        <v>11.23234074074074</v>
      </c>
      <c r="CG719">
        <v>1.588378888888889</v>
      </c>
      <c r="CH719">
        <v>1.095668888888889</v>
      </c>
      <c r="CI719">
        <v>13.84651481481482</v>
      </c>
      <c r="CJ719">
        <v>8.254565555555555</v>
      </c>
      <c r="CK719">
        <v>1599.986666666666</v>
      </c>
      <c r="CL719">
        <v>0.692003777777778</v>
      </c>
      <c r="CM719">
        <v>0.3079962222222222</v>
      </c>
      <c r="CN719">
        <v>0</v>
      </c>
      <c r="CO719">
        <v>2.158592592592592</v>
      </c>
      <c r="CP719">
        <v>0</v>
      </c>
      <c r="CQ719">
        <v>15188.64444444445</v>
      </c>
      <c r="CR719">
        <v>13790.09259259259</v>
      </c>
      <c r="CS719">
        <v>38.82599999999999</v>
      </c>
      <c r="CT719">
        <v>40.37266666666666</v>
      </c>
      <c r="CU719">
        <v>39.50459259259259</v>
      </c>
      <c r="CV719">
        <v>38.56666666666666</v>
      </c>
      <c r="CW719">
        <v>38.125</v>
      </c>
      <c r="CX719">
        <v>1107.197037037037</v>
      </c>
      <c r="CY719">
        <v>492.7896296296295</v>
      </c>
      <c r="CZ719">
        <v>0</v>
      </c>
      <c r="DA719">
        <v>1728497240.8</v>
      </c>
      <c r="DB719">
        <v>0</v>
      </c>
      <c r="DC719">
        <v>1728490956.5</v>
      </c>
      <c r="DD719" t="s">
        <v>362</v>
      </c>
      <c r="DE719">
        <v>1728490952.5</v>
      </c>
      <c r="DF719">
        <v>1728490956.5</v>
      </c>
      <c r="DG719">
        <v>1</v>
      </c>
      <c r="DH719">
        <v>-0.065</v>
      </c>
      <c r="DI719">
        <v>-0.008</v>
      </c>
      <c r="DJ719">
        <v>-3.246</v>
      </c>
      <c r="DK719">
        <v>-0.091</v>
      </c>
      <c r="DL719">
        <v>52</v>
      </c>
      <c r="DM719">
        <v>15</v>
      </c>
      <c r="DN719">
        <v>0.25</v>
      </c>
      <c r="DO719">
        <v>0.13</v>
      </c>
      <c r="DP719">
        <v>-46.40524</v>
      </c>
      <c r="DQ719">
        <v>-0.6126281425891166</v>
      </c>
      <c r="DR719">
        <v>0.1045508531768152</v>
      </c>
      <c r="DS719">
        <v>0</v>
      </c>
      <c r="DT719">
        <v>5.0731245</v>
      </c>
      <c r="DU719">
        <v>-0.4533960225140766</v>
      </c>
      <c r="DV719">
        <v>0.04806618811337134</v>
      </c>
      <c r="DW719">
        <v>0</v>
      </c>
      <c r="DX719">
        <v>0</v>
      </c>
      <c r="DY719">
        <v>2</v>
      </c>
      <c r="DZ719" t="s">
        <v>386</v>
      </c>
      <c r="EA719">
        <v>3.22765</v>
      </c>
      <c r="EB719">
        <v>2.70427</v>
      </c>
      <c r="EC719">
        <v>0.216696</v>
      </c>
      <c r="ED719">
        <v>0.22075</v>
      </c>
      <c r="EE719">
        <v>0.0844186</v>
      </c>
      <c r="EF719">
        <v>0.06432309999999999</v>
      </c>
      <c r="EG719">
        <v>25576.6</v>
      </c>
      <c r="EH719">
        <v>24748.4</v>
      </c>
      <c r="EI719">
        <v>31292.8</v>
      </c>
      <c r="EJ719">
        <v>30132.9</v>
      </c>
      <c r="EK719">
        <v>38377.3</v>
      </c>
      <c r="EL719">
        <v>37293.1</v>
      </c>
      <c r="EM719">
        <v>43852.1</v>
      </c>
      <c r="EN719">
        <v>42080.6</v>
      </c>
      <c r="EO719">
        <v>2.10573</v>
      </c>
      <c r="EP719">
        <v>1.7737</v>
      </c>
      <c r="EQ719">
        <v>-0.0150017</v>
      </c>
      <c r="ER719">
        <v>0</v>
      </c>
      <c r="ES719">
        <v>25.3154</v>
      </c>
      <c r="ET719">
        <v>999.9</v>
      </c>
      <c r="EU719">
        <v>68.40000000000001</v>
      </c>
      <c r="EV719">
        <v>29.3</v>
      </c>
      <c r="EW719">
        <v>28.6947</v>
      </c>
      <c r="EX719">
        <v>61.72</v>
      </c>
      <c r="EY719">
        <v>24.5192</v>
      </c>
      <c r="EZ719">
        <v>1</v>
      </c>
      <c r="FA719">
        <v>0.241692</v>
      </c>
      <c r="FB719">
        <v>5.46984</v>
      </c>
      <c r="FC719">
        <v>20.1121</v>
      </c>
      <c r="FD719">
        <v>5.2131</v>
      </c>
      <c r="FE719">
        <v>11.999</v>
      </c>
      <c r="FF719">
        <v>4.96235</v>
      </c>
      <c r="FG719">
        <v>3.29503</v>
      </c>
      <c r="FH719">
        <v>9999</v>
      </c>
      <c r="FI719">
        <v>9999</v>
      </c>
      <c r="FJ719">
        <v>9999</v>
      </c>
      <c r="FK719">
        <v>149.7</v>
      </c>
      <c r="FL719">
        <v>4.97089</v>
      </c>
      <c r="FM719">
        <v>1.86777</v>
      </c>
      <c r="FN719">
        <v>1.85928</v>
      </c>
      <c r="FO719">
        <v>1.86531</v>
      </c>
      <c r="FP719">
        <v>1.8631</v>
      </c>
      <c r="FQ719">
        <v>1.86448</v>
      </c>
      <c r="FR719">
        <v>1.86004</v>
      </c>
      <c r="FS719">
        <v>1.86417</v>
      </c>
      <c r="FT719">
        <v>0</v>
      </c>
      <c r="FU719">
        <v>0</v>
      </c>
      <c r="FV719">
        <v>0</v>
      </c>
      <c r="FW719">
        <v>0</v>
      </c>
      <c r="FX719" t="s">
        <v>364</v>
      </c>
      <c r="FY719" t="s">
        <v>365</v>
      </c>
      <c r="FZ719" t="s">
        <v>366</v>
      </c>
      <c r="GA719" t="s">
        <v>366</v>
      </c>
      <c r="GB719" t="s">
        <v>366</v>
      </c>
      <c r="GC719" t="s">
        <v>366</v>
      </c>
      <c r="GD719">
        <v>0</v>
      </c>
      <c r="GE719">
        <v>100</v>
      </c>
      <c r="GF719">
        <v>100</v>
      </c>
      <c r="GG719">
        <v>-11.01</v>
      </c>
      <c r="GH719">
        <v>-0.09039999999999999</v>
      </c>
      <c r="GI719">
        <v>-2.868309889394353</v>
      </c>
      <c r="GJ719">
        <v>-0.006773961979547998</v>
      </c>
      <c r="GK719">
        <v>-8.296070481250098E-08</v>
      </c>
      <c r="GL719">
        <v>3.322967193956903E-10</v>
      </c>
      <c r="GM719">
        <v>-0.07871069313407227</v>
      </c>
      <c r="GN719">
        <v>-0.00208336341840114</v>
      </c>
      <c r="GO719">
        <v>8.801746095907445E-05</v>
      </c>
      <c r="GP719">
        <v>-2.677693255255651E-07</v>
      </c>
      <c r="GQ719">
        <v>3</v>
      </c>
      <c r="GR719">
        <v>2052</v>
      </c>
      <c r="GS719">
        <v>2</v>
      </c>
      <c r="GT719">
        <v>18</v>
      </c>
      <c r="GU719">
        <v>103.9</v>
      </c>
      <c r="GV719">
        <v>103.8</v>
      </c>
      <c r="GW719">
        <v>2.84302</v>
      </c>
      <c r="GX719">
        <v>2.38892</v>
      </c>
      <c r="GY719">
        <v>1.44775</v>
      </c>
      <c r="GZ719">
        <v>2.31812</v>
      </c>
      <c r="HA719">
        <v>1.55151</v>
      </c>
      <c r="HB719">
        <v>2.39868</v>
      </c>
      <c r="HC719">
        <v>36.2694</v>
      </c>
      <c r="HD719">
        <v>13.9394</v>
      </c>
      <c r="HE719">
        <v>18</v>
      </c>
      <c r="HF719">
        <v>614.473</v>
      </c>
      <c r="HG719">
        <v>402.874</v>
      </c>
      <c r="HH719">
        <v>18.2452</v>
      </c>
      <c r="HI719">
        <v>29.8667</v>
      </c>
      <c r="HJ719">
        <v>30.0013</v>
      </c>
      <c r="HK719">
        <v>29.751</v>
      </c>
      <c r="HL719">
        <v>29.6906</v>
      </c>
      <c r="HM719">
        <v>56.9894</v>
      </c>
      <c r="HN719">
        <v>63.3084</v>
      </c>
      <c r="HO719">
        <v>0</v>
      </c>
      <c r="HP719">
        <v>18.1705</v>
      </c>
      <c r="HQ719">
        <v>1339.12</v>
      </c>
      <c r="HR719">
        <v>11.2361</v>
      </c>
      <c r="HS719">
        <v>99.3014</v>
      </c>
      <c r="HT719">
        <v>100.549</v>
      </c>
    </row>
    <row r="720" spans="1:228">
      <c r="A720">
        <v>704</v>
      </c>
      <c r="B720">
        <v>1728497189.1</v>
      </c>
      <c r="C720">
        <v>6251.599999904633</v>
      </c>
      <c r="D720" t="s">
        <v>1780</v>
      </c>
      <c r="E720" t="s">
        <v>1781</v>
      </c>
      <c r="F720">
        <v>5</v>
      </c>
      <c r="G720" t="s">
        <v>357</v>
      </c>
      <c r="H720" t="s">
        <v>1090</v>
      </c>
      <c r="I720" t="s">
        <v>359</v>
      </c>
      <c r="J720" t="s">
        <v>1569</v>
      </c>
      <c r="K720">
        <v>1728497181.314285</v>
      </c>
      <c r="L720">
        <f>(M720)/1000</f>
        <v>0</v>
      </c>
      <c r="M720">
        <f>IF(BH720, AP720, AJ720)</f>
        <v>0</v>
      </c>
      <c r="N720">
        <f>IF(BH720, AK720, AI720)</f>
        <v>0</v>
      </c>
      <c r="O720">
        <f>BJ720 - IF(AW720&gt;1, N720*BD720*100.0/(AY720), 0)</f>
        <v>0</v>
      </c>
      <c r="P720">
        <f>((V720-L720/2)*O720-N720)/(V720+L720/2)</f>
        <v>0</v>
      </c>
      <c r="Q720">
        <f>P720*(BQ720+BR720)/1000.0</f>
        <v>0</v>
      </c>
      <c r="R720">
        <f>(BJ720 - IF(AW720&gt;1, N720*BD720*100.0/(AY720), 0))*(BQ720+BR720)/1000.0</f>
        <v>0</v>
      </c>
      <c r="S720">
        <f>2.0/((1/U720-1/T720)+SIGN(U720)*SQRT((1/U720-1/T720)*(1/U720-1/T720) + 4*BE720/((BE720+1)*(BE720+1))*(2*1/U720*1/T720-1/T720*1/T720)))</f>
        <v>0</v>
      </c>
      <c r="T720">
        <f>IF(LEFT(BF720,1)&lt;&gt;"0",IF(LEFT(BF720,1)="1",3.0,BG720),$D$5+$E$5*(BX720*BQ720/($K$5*1000))+$F$5*(BX720*BQ720/($K$5*1000))*MAX(MIN(BD720,$J$5),$I$5)*MAX(MIN(BD720,$J$5),$I$5)+$G$5*MAX(MIN(BD720,$J$5),$I$5)*(BX720*BQ720/($K$5*1000))+$H$5*(BX720*BQ720/($K$5*1000))*(BX720*BQ720/($K$5*1000)))</f>
        <v>0</v>
      </c>
      <c r="U720">
        <f>L720*(1000-(1000*0.61365*exp(17.502*Y720/(240.97+Y720))/(BQ720+BR720)+BL720)/2)/(1000*0.61365*exp(17.502*Y720/(240.97+Y720))/(BQ720+BR720)-BL720)</f>
        <v>0</v>
      </c>
      <c r="V720">
        <f>1/((BE720+1)/(S720/1.6)+1/(T720/1.37)) + BE720/((BE720+1)/(S720/1.6) + BE720/(T720/1.37))</f>
        <v>0</v>
      </c>
      <c r="W720">
        <f>(AZ720*BC720)</f>
        <v>0</v>
      </c>
      <c r="X720">
        <f>(BS720+(W720+2*0.95*5.67E-8*(((BS720+$B$7)+273)^4-(BS720+273)^4)-44100*L720)/(1.84*29.3*T720+8*0.95*5.67E-8*(BS720+273)^3))</f>
        <v>0</v>
      </c>
      <c r="Y720">
        <f>($C$7*BT720+$D$7*BU720+$E$7*X720)</f>
        <v>0</v>
      </c>
      <c r="Z720">
        <f>0.61365*exp(17.502*Y720/(240.97+Y720))</f>
        <v>0</v>
      </c>
      <c r="AA720">
        <f>(AB720/AC720*100)</f>
        <v>0</v>
      </c>
      <c r="AB720">
        <f>BL720*(BQ720+BR720)/1000</f>
        <v>0</v>
      </c>
      <c r="AC720">
        <f>0.61365*exp(17.502*BS720/(240.97+BS720))</f>
        <v>0</v>
      </c>
      <c r="AD720">
        <f>(Z720-BL720*(BQ720+BR720)/1000)</f>
        <v>0</v>
      </c>
      <c r="AE720">
        <f>(-L720*44100)</f>
        <v>0</v>
      </c>
      <c r="AF720">
        <f>2*29.3*T720*0.92*(BS720-Y720)</f>
        <v>0</v>
      </c>
      <c r="AG720">
        <f>2*0.95*5.67E-8*(((BS720+$B$7)+273)^4-(Y720+273)^4)</f>
        <v>0</v>
      </c>
      <c r="AH720">
        <f>W720+AG720+AE720+AF720</f>
        <v>0</v>
      </c>
      <c r="AI720">
        <f>BP720*AW720*(BK720-BJ720*(1000-AW720*BM720)/(1000-AW720*BL720))/(100*BD720)</f>
        <v>0</v>
      </c>
      <c r="AJ720">
        <f>1000*BP720*AW720*(BL720-BM720)/(100*BD720*(1000-AW720*BL720))</f>
        <v>0</v>
      </c>
      <c r="AK720">
        <f>(AL720 - AM720 - BQ720*1E3/(8.314*(BS720+273.15)) * AO720/BP720 * AN720) * BP720/(100*BD720) * (1000 - BM720)/1000</f>
        <v>0</v>
      </c>
      <c r="AL720">
        <v>1344.454092083895</v>
      </c>
      <c r="AM720">
        <v>1308.93206060606</v>
      </c>
      <c r="AN720">
        <v>2.535577095683904</v>
      </c>
      <c r="AO720">
        <v>66.77297276244596</v>
      </c>
      <c r="AP720">
        <f>(AR720 - AQ720 + BQ720*1E3/(8.314*(BS720+273.15)) * AT720/BP720 * AS720) * BP720/(100*BD720) * 1000/(1000 - AR720)</f>
        <v>0</v>
      </c>
      <c r="AQ720">
        <v>11.29308125124561</v>
      </c>
      <c r="AR720">
        <v>16.32098969696969</v>
      </c>
      <c r="AS720">
        <v>8.179851272201439E-05</v>
      </c>
      <c r="AT720">
        <v>79.96077634559281</v>
      </c>
      <c r="AU720">
        <v>0</v>
      </c>
      <c r="AV720">
        <v>0</v>
      </c>
      <c r="AW720">
        <f>IF(AU720*$H$13&gt;=AY720,1.0,(AY720/(AY720-AU720*$H$13)))</f>
        <v>0</v>
      </c>
      <c r="AX720">
        <f>(AW720-1)*100</f>
        <v>0</v>
      </c>
      <c r="AY720">
        <f>MAX(0,($B$13+$C$13*BX720)/(1+$D$13*BX720)*BQ720/(BS720+273)*$E$13)</f>
        <v>0</v>
      </c>
      <c r="AZ720">
        <f>$B$11*BY720+$C$11*BZ720+$F$11*CK720*(1-CN720)</f>
        <v>0</v>
      </c>
      <c r="BA720">
        <f>AZ720*BB720</f>
        <v>0</v>
      </c>
      <c r="BB720">
        <f>($B$11*$D$9+$C$11*$D$9+$F$11*((CX720+CP720)/MAX(CX720+CP720+CY720, 0.1)*$I$9+CY720/MAX(CX720+CP720+CY720, 0.1)*$J$9))/($B$11+$C$11+$F$11)</f>
        <v>0</v>
      </c>
      <c r="BC720">
        <f>($B$11*$K$9+$C$11*$K$9+$F$11*((CX720+CP720)/MAX(CX720+CP720+CY720, 0.1)*$P$9+CY720/MAX(CX720+CP720+CY720, 0.1)*$Q$9))/($B$11+$C$11+$F$11)</f>
        <v>0</v>
      </c>
      <c r="BD720">
        <v>6</v>
      </c>
      <c r="BE720">
        <v>0.5</v>
      </c>
      <c r="BF720" t="s">
        <v>361</v>
      </c>
      <c r="BG720">
        <v>2</v>
      </c>
      <c r="BH720" t="b">
        <v>1</v>
      </c>
      <c r="BI720">
        <v>1728497181.314285</v>
      </c>
      <c r="BJ720">
        <v>1269.300714285714</v>
      </c>
      <c r="BK720">
        <v>1315.776071428571</v>
      </c>
      <c r="BL720">
        <v>16.30105714285714</v>
      </c>
      <c r="BM720">
        <v>11.27612142857143</v>
      </c>
      <c r="BN720">
        <v>1280.278928571429</v>
      </c>
      <c r="BO720">
        <v>16.39144642857143</v>
      </c>
      <c r="BP720">
        <v>600.0445000000001</v>
      </c>
      <c r="BQ720">
        <v>97.54549642857144</v>
      </c>
      <c r="BR720">
        <v>0.1000996535714286</v>
      </c>
      <c r="BS720">
        <v>25.01370714285714</v>
      </c>
      <c r="BT720">
        <v>25.07292857142857</v>
      </c>
      <c r="BU720">
        <v>999.9000000000002</v>
      </c>
      <c r="BV720">
        <v>0</v>
      </c>
      <c r="BW720">
        <v>0</v>
      </c>
      <c r="BX720">
        <v>10003.37</v>
      </c>
      <c r="BY720">
        <v>0</v>
      </c>
      <c r="BZ720">
        <v>1264.645357142857</v>
      </c>
      <c r="CA720">
        <v>-46.47435357142857</v>
      </c>
      <c r="CB720">
        <v>1290.335</v>
      </c>
      <c r="CC720">
        <v>1330.782142857143</v>
      </c>
      <c r="CD720">
        <v>5.024934285714286</v>
      </c>
      <c r="CE720">
        <v>1315.776071428571</v>
      </c>
      <c r="CF720">
        <v>11.27612142857143</v>
      </c>
      <c r="CG720">
        <v>1.590093571428571</v>
      </c>
      <c r="CH720">
        <v>1.099933928571428</v>
      </c>
      <c r="CI720">
        <v>13.86313571428571</v>
      </c>
      <c r="CJ720">
        <v>8.311950357142855</v>
      </c>
      <c r="CK720">
        <v>1599.988571428572</v>
      </c>
      <c r="CL720">
        <v>0.6920001428571432</v>
      </c>
      <c r="CM720">
        <v>0.3079998571428572</v>
      </c>
      <c r="CN720">
        <v>0</v>
      </c>
      <c r="CO720">
        <v>2.137357142857143</v>
      </c>
      <c r="CP720">
        <v>0</v>
      </c>
      <c r="CQ720">
        <v>15190.2</v>
      </c>
      <c r="CR720">
        <v>13790.09642857143</v>
      </c>
      <c r="CS720">
        <v>38.84575</v>
      </c>
      <c r="CT720">
        <v>40.375</v>
      </c>
      <c r="CU720">
        <v>39.52435714285713</v>
      </c>
      <c r="CV720">
        <v>38.58675</v>
      </c>
      <c r="CW720">
        <v>38.125</v>
      </c>
      <c r="CX720">
        <v>1107.191785714286</v>
      </c>
      <c r="CY720">
        <v>492.7967857142856</v>
      </c>
      <c r="CZ720">
        <v>0</v>
      </c>
      <c r="DA720">
        <v>1728497246.2</v>
      </c>
      <c r="DB720">
        <v>0</v>
      </c>
      <c r="DC720">
        <v>1728490956.5</v>
      </c>
      <c r="DD720" t="s">
        <v>362</v>
      </c>
      <c r="DE720">
        <v>1728490952.5</v>
      </c>
      <c r="DF720">
        <v>1728490956.5</v>
      </c>
      <c r="DG720">
        <v>1</v>
      </c>
      <c r="DH720">
        <v>-0.065</v>
      </c>
      <c r="DI720">
        <v>-0.008</v>
      </c>
      <c r="DJ720">
        <v>-3.246</v>
      </c>
      <c r="DK720">
        <v>-0.091</v>
      </c>
      <c r="DL720">
        <v>52</v>
      </c>
      <c r="DM720">
        <v>15</v>
      </c>
      <c r="DN720">
        <v>0.25</v>
      </c>
      <c r="DO720">
        <v>0.13</v>
      </c>
      <c r="DP720">
        <v>-46.4191756097561</v>
      </c>
      <c r="DQ720">
        <v>-0.7600243902439183</v>
      </c>
      <c r="DR720">
        <v>0.1218683351508221</v>
      </c>
      <c r="DS720">
        <v>0</v>
      </c>
      <c r="DT720">
        <v>5.047253414634146</v>
      </c>
      <c r="DU720">
        <v>-0.3109156097561038</v>
      </c>
      <c r="DV720">
        <v>0.03952231877083121</v>
      </c>
      <c r="DW720">
        <v>0</v>
      </c>
      <c r="DX720">
        <v>0</v>
      </c>
      <c r="DY720">
        <v>2</v>
      </c>
      <c r="DZ720" t="s">
        <v>386</v>
      </c>
      <c r="EA720">
        <v>3.22788</v>
      </c>
      <c r="EB720">
        <v>2.7047</v>
      </c>
      <c r="EC720">
        <v>0.217994</v>
      </c>
      <c r="ED720">
        <v>0.222057</v>
      </c>
      <c r="EE720">
        <v>0.0844376</v>
      </c>
      <c r="EF720">
        <v>0.06435589999999999</v>
      </c>
      <c r="EG720">
        <v>25533</v>
      </c>
      <c r="EH720">
        <v>24706.1</v>
      </c>
      <c r="EI720">
        <v>31291.4</v>
      </c>
      <c r="EJ720">
        <v>30132</v>
      </c>
      <c r="EK720">
        <v>38374.7</v>
      </c>
      <c r="EL720">
        <v>37290.7</v>
      </c>
      <c r="EM720">
        <v>43850.1</v>
      </c>
      <c r="EN720">
        <v>42079.3</v>
      </c>
      <c r="EO720">
        <v>2.10608</v>
      </c>
      <c r="EP720">
        <v>1.77315</v>
      </c>
      <c r="EQ720">
        <v>-0.0150278</v>
      </c>
      <c r="ER720">
        <v>0</v>
      </c>
      <c r="ES720">
        <v>25.3219</v>
      </c>
      <c r="ET720">
        <v>999.9</v>
      </c>
      <c r="EU720">
        <v>68.40000000000001</v>
      </c>
      <c r="EV720">
        <v>29.3</v>
      </c>
      <c r="EW720">
        <v>28.694</v>
      </c>
      <c r="EX720">
        <v>61.88</v>
      </c>
      <c r="EY720">
        <v>24.383</v>
      </c>
      <c r="EZ720">
        <v>1</v>
      </c>
      <c r="FA720">
        <v>0.242988</v>
      </c>
      <c r="FB720">
        <v>5.54179</v>
      </c>
      <c r="FC720">
        <v>20.1106</v>
      </c>
      <c r="FD720">
        <v>5.21594</v>
      </c>
      <c r="FE720">
        <v>11.9989</v>
      </c>
      <c r="FF720">
        <v>4.9633</v>
      </c>
      <c r="FG720">
        <v>3.29555</v>
      </c>
      <c r="FH720">
        <v>9999</v>
      </c>
      <c r="FI720">
        <v>9999</v>
      </c>
      <c r="FJ720">
        <v>9999</v>
      </c>
      <c r="FK720">
        <v>149.7</v>
      </c>
      <c r="FL720">
        <v>4.97091</v>
      </c>
      <c r="FM720">
        <v>1.86778</v>
      </c>
      <c r="FN720">
        <v>1.85926</v>
      </c>
      <c r="FO720">
        <v>1.86532</v>
      </c>
      <c r="FP720">
        <v>1.8631</v>
      </c>
      <c r="FQ720">
        <v>1.86447</v>
      </c>
      <c r="FR720">
        <v>1.86003</v>
      </c>
      <c r="FS720">
        <v>1.86417</v>
      </c>
      <c r="FT720">
        <v>0</v>
      </c>
      <c r="FU720">
        <v>0</v>
      </c>
      <c r="FV720">
        <v>0</v>
      </c>
      <c r="FW720">
        <v>0</v>
      </c>
      <c r="FX720" t="s">
        <v>364</v>
      </c>
      <c r="FY720" t="s">
        <v>365</v>
      </c>
      <c r="FZ720" t="s">
        <v>366</v>
      </c>
      <c r="GA720" t="s">
        <v>366</v>
      </c>
      <c r="GB720" t="s">
        <v>366</v>
      </c>
      <c r="GC720" t="s">
        <v>366</v>
      </c>
      <c r="GD720">
        <v>0</v>
      </c>
      <c r="GE720">
        <v>100</v>
      </c>
      <c r="GF720">
        <v>100</v>
      </c>
      <c r="GG720">
        <v>-11.08</v>
      </c>
      <c r="GH720">
        <v>-0.09030000000000001</v>
      </c>
      <c r="GI720">
        <v>-2.868309889394353</v>
      </c>
      <c r="GJ720">
        <v>-0.006773961979547998</v>
      </c>
      <c r="GK720">
        <v>-8.296070481250098E-08</v>
      </c>
      <c r="GL720">
        <v>3.322967193956903E-10</v>
      </c>
      <c r="GM720">
        <v>-0.07871069313407227</v>
      </c>
      <c r="GN720">
        <v>-0.00208336341840114</v>
      </c>
      <c r="GO720">
        <v>8.801746095907445E-05</v>
      </c>
      <c r="GP720">
        <v>-2.677693255255651E-07</v>
      </c>
      <c r="GQ720">
        <v>3</v>
      </c>
      <c r="GR720">
        <v>2052</v>
      </c>
      <c r="GS720">
        <v>2</v>
      </c>
      <c r="GT720">
        <v>18</v>
      </c>
      <c r="GU720">
        <v>103.9</v>
      </c>
      <c r="GV720">
        <v>103.9</v>
      </c>
      <c r="GW720">
        <v>2.86621</v>
      </c>
      <c r="GX720">
        <v>2.38647</v>
      </c>
      <c r="GY720">
        <v>1.44775</v>
      </c>
      <c r="GZ720">
        <v>2.31812</v>
      </c>
      <c r="HA720">
        <v>1.55151</v>
      </c>
      <c r="HB720">
        <v>2.39258</v>
      </c>
      <c r="HC720">
        <v>36.2929</v>
      </c>
      <c r="HD720">
        <v>13.9306</v>
      </c>
      <c r="HE720">
        <v>18</v>
      </c>
      <c r="HF720">
        <v>614.856</v>
      </c>
      <c r="HG720">
        <v>402.646</v>
      </c>
      <c r="HH720">
        <v>18.1736</v>
      </c>
      <c r="HI720">
        <v>29.8815</v>
      </c>
      <c r="HJ720">
        <v>30.0014</v>
      </c>
      <c r="HK720">
        <v>29.7638</v>
      </c>
      <c r="HL720">
        <v>29.7033</v>
      </c>
      <c r="HM720">
        <v>57.3926</v>
      </c>
      <c r="HN720">
        <v>63.3084</v>
      </c>
      <c r="HO720">
        <v>0</v>
      </c>
      <c r="HP720">
        <v>18.0998</v>
      </c>
      <c r="HQ720">
        <v>1349.14</v>
      </c>
      <c r="HR720">
        <v>11.233</v>
      </c>
      <c r="HS720">
        <v>99.2968</v>
      </c>
      <c r="HT720">
        <v>100.546</v>
      </c>
    </row>
    <row r="721" spans="1:228">
      <c r="A721">
        <v>705</v>
      </c>
      <c r="B721">
        <v>1728497194.1</v>
      </c>
      <c r="C721">
        <v>6256.599999904633</v>
      </c>
      <c r="D721" t="s">
        <v>1782</v>
      </c>
      <c r="E721" t="s">
        <v>1783</v>
      </c>
      <c r="F721">
        <v>5</v>
      </c>
      <c r="G721" t="s">
        <v>357</v>
      </c>
      <c r="H721" t="s">
        <v>1090</v>
      </c>
      <c r="I721" t="s">
        <v>359</v>
      </c>
      <c r="J721" t="s">
        <v>1569</v>
      </c>
      <c r="K721">
        <v>1728497186.6</v>
      </c>
      <c r="L721">
        <f>(M721)/1000</f>
        <v>0</v>
      </c>
      <c r="M721">
        <f>IF(BH721, AP721, AJ721)</f>
        <v>0</v>
      </c>
      <c r="N721">
        <f>IF(BH721, AK721, AI721)</f>
        <v>0</v>
      </c>
      <c r="O721">
        <f>BJ721 - IF(AW721&gt;1, N721*BD721*100.0/(AY721), 0)</f>
        <v>0</v>
      </c>
      <c r="P721">
        <f>((V721-L721/2)*O721-N721)/(V721+L721/2)</f>
        <v>0</v>
      </c>
      <c r="Q721">
        <f>P721*(BQ721+BR721)/1000.0</f>
        <v>0</v>
      </c>
      <c r="R721">
        <f>(BJ721 - IF(AW721&gt;1, N721*BD721*100.0/(AY721), 0))*(BQ721+BR721)/1000.0</f>
        <v>0</v>
      </c>
      <c r="S721">
        <f>2.0/((1/U721-1/T721)+SIGN(U721)*SQRT((1/U721-1/T721)*(1/U721-1/T721) + 4*BE721/((BE721+1)*(BE721+1))*(2*1/U721*1/T721-1/T721*1/T721)))</f>
        <v>0</v>
      </c>
      <c r="T721">
        <f>IF(LEFT(BF721,1)&lt;&gt;"0",IF(LEFT(BF721,1)="1",3.0,BG721),$D$5+$E$5*(BX721*BQ721/($K$5*1000))+$F$5*(BX721*BQ721/($K$5*1000))*MAX(MIN(BD721,$J$5),$I$5)*MAX(MIN(BD721,$J$5),$I$5)+$G$5*MAX(MIN(BD721,$J$5),$I$5)*(BX721*BQ721/($K$5*1000))+$H$5*(BX721*BQ721/($K$5*1000))*(BX721*BQ721/($K$5*1000)))</f>
        <v>0</v>
      </c>
      <c r="U721">
        <f>L721*(1000-(1000*0.61365*exp(17.502*Y721/(240.97+Y721))/(BQ721+BR721)+BL721)/2)/(1000*0.61365*exp(17.502*Y721/(240.97+Y721))/(BQ721+BR721)-BL721)</f>
        <v>0</v>
      </c>
      <c r="V721">
        <f>1/((BE721+1)/(S721/1.6)+1/(T721/1.37)) + BE721/((BE721+1)/(S721/1.6) + BE721/(T721/1.37))</f>
        <v>0</v>
      </c>
      <c r="W721">
        <f>(AZ721*BC721)</f>
        <v>0</v>
      </c>
      <c r="X721">
        <f>(BS721+(W721+2*0.95*5.67E-8*(((BS721+$B$7)+273)^4-(BS721+273)^4)-44100*L721)/(1.84*29.3*T721+8*0.95*5.67E-8*(BS721+273)^3))</f>
        <v>0</v>
      </c>
      <c r="Y721">
        <f>($C$7*BT721+$D$7*BU721+$E$7*X721)</f>
        <v>0</v>
      </c>
      <c r="Z721">
        <f>0.61365*exp(17.502*Y721/(240.97+Y721))</f>
        <v>0</v>
      </c>
      <c r="AA721">
        <f>(AB721/AC721*100)</f>
        <v>0</v>
      </c>
      <c r="AB721">
        <f>BL721*(BQ721+BR721)/1000</f>
        <v>0</v>
      </c>
      <c r="AC721">
        <f>0.61365*exp(17.502*BS721/(240.97+BS721))</f>
        <v>0</v>
      </c>
      <c r="AD721">
        <f>(Z721-BL721*(BQ721+BR721)/1000)</f>
        <v>0</v>
      </c>
      <c r="AE721">
        <f>(-L721*44100)</f>
        <v>0</v>
      </c>
      <c r="AF721">
        <f>2*29.3*T721*0.92*(BS721-Y721)</f>
        <v>0</v>
      </c>
      <c r="AG721">
        <f>2*0.95*5.67E-8*(((BS721+$B$7)+273)^4-(Y721+273)^4)</f>
        <v>0</v>
      </c>
      <c r="AH721">
        <f>W721+AG721+AE721+AF721</f>
        <v>0</v>
      </c>
      <c r="AI721">
        <f>BP721*AW721*(BK721-BJ721*(1000-AW721*BM721)/(1000-AW721*BL721))/(100*BD721)</f>
        <v>0</v>
      </c>
      <c r="AJ721">
        <f>1000*BP721*AW721*(BL721-BM721)/(100*BD721*(1000-AW721*BL721))</f>
        <v>0</v>
      </c>
      <c r="AK721">
        <f>(AL721 - AM721 - BQ721*1E3/(8.314*(BS721+273.15)) * AO721/BP721 * AN721) * BP721/(100*BD721) * (1000 - BM721)/1000</f>
        <v>0</v>
      </c>
      <c r="AL721">
        <v>1357.161223678363</v>
      </c>
      <c r="AM721">
        <v>1321.649575757576</v>
      </c>
      <c r="AN721">
        <v>2.526067851171349</v>
      </c>
      <c r="AO721">
        <v>66.77297276244596</v>
      </c>
      <c r="AP721">
        <f>(AR721 - AQ721 + BQ721*1E3/(8.314*(BS721+273.15)) * AT721/BP721 * AS721) * BP721/(100*BD721) * 1000/(1000 - AR721)</f>
        <v>0</v>
      </c>
      <c r="AQ721">
        <v>11.30060468136426</v>
      </c>
      <c r="AR721">
        <v>16.32936666666667</v>
      </c>
      <c r="AS721">
        <v>0.0003075879801934058</v>
      </c>
      <c r="AT721">
        <v>79.96077634559281</v>
      </c>
      <c r="AU721">
        <v>0</v>
      </c>
      <c r="AV721">
        <v>0</v>
      </c>
      <c r="AW721">
        <f>IF(AU721*$H$13&gt;=AY721,1.0,(AY721/(AY721-AU721*$H$13)))</f>
        <v>0</v>
      </c>
      <c r="AX721">
        <f>(AW721-1)*100</f>
        <v>0</v>
      </c>
      <c r="AY721">
        <f>MAX(0,($B$13+$C$13*BX721)/(1+$D$13*BX721)*BQ721/(BS721+273)*$E$13)</f>
        <v>0</v>
      </c>
      <c r="AZ721">
        <f>$B$11*BY721+$C$11*BZ721+$F$11*CK721*(1-CN721)</f>
        <v>0</v>
      </c>
      <c r="BA721">
        <f>AZ721*BB721</f>
        <v>0</v>
      </c>
      <c r="BB721">
        <f>($B$11*$D$9+$C$11*$D$9+$F$11*((CX721+CP721)/MAX(CX721+CP721+CY721, 0.1)*$I$9+CY721/MAX(CX721+CP721+CY721, 0.1)*$J$9))/($B$11+$C$11+$F$11)</f>
        <v>0</v>
      </c>
      <c r="BC721">
        <f>($B$11*$K$9+$C$11*$K$9+$F$11*((CX721+CP721)/MAX(CX721+CP721+CY721, 0.1)*$P$9+CY721/MAX(CX721+CP721+CY721, 0.1)*$Q$9))/($B$11+$C$11+$F$11)</f>
        <v>0</v>
      </c>
      <c r="BD721">
        <v>6</v>
      </c>
      <c r="BE721">
        <v>0.5</v>
      </c>
      <c r="BF721" t="s">
        <v>361</v>
      </c>
      <c r="BG721">
        <v>2</v>
      </c>
      <c r="BH721" t="b">
        <v>1</v>
      </c>
      <c r="BI721">
        <v>1728497186.6</v>
      </c>
      <c r="BJ721">
        <v>1282.565925925926</v>
      </c>
      <c r="BK721">
        <v>1329.068888888889</v>
      </c>
      <c r="BL721">
        <v>16.31773333333333</v>
      </c>
      <c r="BM721">
        <v>11.29294814814815</v>
      </c>
      <c r="BN721">
        <v>1293.614814814815</v>
      </c>
      <c r="BO721">
        <v>16.40811481481482</v>
      </c>
      <c r="BP721">
        <v>600.0948888888889</v>
      </c>
      <c r="BQ721">
        <v>97.54388888888889</v>
      </c>
      <c r="BR721">
        <v>0.1001596777777778</v>
      </c>
      <c r="BS721">
        <v>25.00001111111112</v>
      </c>
      <c r="BT721">
        <v>25.07204444444444</v>
      </c>
      <c r="BU721">
        <v>999.9000000000001</v>
      </c>
      <c r="BV721">
        <v>0</v>
      </c>
      <c r="BW721">
        <v>0</v>
      </c>
      <c r="BX721">
        <v>10004.17</v>
      </c>
      <c r="BY721">
        <v>0</v>
      </c>
      <c r="BZ721">
        <v>1264.144074074074</v>
      </c>
      <c r="CA721">
        <v>-46.50302222222222</v>
      </c>
      <c r="CB721">
        <v>1303.841481481481</v>
      </c>
      <c r="CC721">
        <v>1344.25</v>
      </c>
      <c r="CD721">
        <v>5.02477962962963</v>
      </c>
      <c r="CE721">
        <v>1329.068888888889</v>
      </c>
      <c r="CF721">
        <v>11.29294814814815</v>
      </c>
      <c r="CG721">
        <v>1.591694074074074</v>
      </c>
      <c r="CH721">
        <v>1.101558518518519</v>
      </c>
      <c r="CI721">
        <v>13.87864074074074</v>
      </c>
      <c r="CJ721">
        <v>8.333712962962963</v>
      </c>
      <c r="CK721">
        <v>1600.006296296296</v>
      </c>
      <c r="CL721">
        <v>0.6920002222222222</v>
      </c>
      <c r="CM721">
        <v>0.3079997777777778</v>
      </c>
      <c r="CN721">
        <v>0</v>
      </c>
      <c r="CO721">
        <v>2.134888888888889</v>
      </c>
      <c r="CP721">
        <v>0</v>
      </c>
      <c r="CQ721">
        <v>15190.91851851852</v>
      </c>
      <c r="CR721">
        <v>13790.23703703704</v>
      </c>
      <c r="CS721">
        <v>38.868</v>
      </c>
      <c r="CT721">
        <v>40.39566666666666</v>
      </c>
      <c r="CU721">
        <v>39.54592592592592</v>
      </c>
      <c r="CV721">
        <v>38.60866666666666</v>
      </c>
      <c r="CW721">
        <v>38.13188888888889</v>
      </c>
      <c r="CX721">
        <v>1107.204444444445</v>
      </c>
      <c r="CY721">
        <v>492.8018518518519</v>
      </c>
      <c r="CZ721">
        <v>0</v>
      </c>
      <c r="DA721">
        <v>1728497251</v>
      </c>
      <c r="DB721">
        <v>0</v>
      </c>
      <c r="DC721">
        <v>1728490956.5</v>
      </c>
      <c r="DD721" t="s">
        <v>362</v>
      </c>
      <c r="DE721">
        <v>1728490952.5</v>
      </c>
      <c r="DF721">
        <v>1728490956.5</v>
      </c>
      <c r="DG721">
        <v>1</v>
      </c>
      <c r="DH721">
        <v>-0.065</v>
      </c>
      <c r="DI721">
        <v>-0.008</v>
      </c>
      <c r="DJ721">
        <v>-3.246</v>
      </c>
      <c r="DK721">
        <v>-0.091</v>
      </c>
      <c r="DL721">
        <v>52</v>
      </c>
      <c r="DM721">
        <v>15</v>
      </c>
      <c r="DN721">
        <v>0.25</v>
      </c>
      <c r="DO721">
        <v>0.13</v>
      </c>
      <c r="DP721">
        <v>-46.48871463414635</v>
      </c>
      <c r="DQ721">
        <v>-0.4149783972126552</v>
      </c>
      <c r="DR721">
        <v>0.1118475629900686</v>
      </c>
      <c r="DS721">
        <v>0</v>
      </c>
      <c r="DT721">
        <v>5.025488292682927</v>
      </c>
      <c r="DU721">
        <v>-0.02189017421601876</v>
      </c>
      <c r="DV721">
        <v>0.009179875099431715</v>
      </c>
      <c r="DW721">
        <v>1</v>
      </c>
      <c r="DX721">
        <v>1</v>
      </c>
      <c r="DY721">
        <v>2</v>
      </c>
      <c r="DZ721" t="s">
        <v>363</v>
      </c>
      <c r="EA721">
        <v>3.22778</v>
      </c>
      <c r="EB721">
        <v>2.70431</v>
      </c>
      <c r="EC721">
        <v>0.219288</v>
      </c>
      <c r="ED721">
        <v>0.223316</v>
      </c>
      <c r="EE721">
        <v>0.0844651</v>
      </c>
      <c r="EF721">
        <v>0.0643837</v>
      </c>
      <c r="EG721">
        <v>25490.1</v>
      </c>
      <c r="EH721">
        <v>24665.1</v>
      </c>
      <c r="EI721">
        <v>31290.8</v>
      </c>
      <c r="EJ721">
        <v>30130.9</v>
      </c>
      <c r="EK721">
        <v>38372.7</v>
      </c>
      <c r="EL721">
        <v>37288.5</v>
      </c>
      <c r="EM721">
        <v>43849.1</v>
      </c>
      <c r="EN721">
        <v>42078</v>
      </c>
      <c r="EO721">
        <v>2.10547</v>
      </c>
      <c r="EP721">
        <v>1.77307</v>
      </c>
      <c r="EQ721">
        <v>-0.0163615</v>
      </c>
      <c r="ER721">
        <v>0</v>
      </c>
      <c r="ES721">
        <v>25.322</v>
      </c>
      <c r="ET721">
        <v>999.9</v>
      </c>
      <c r="EU721">
        <v>68.40000000000001</v>
      </c>
      <c r="EV721">
        <v>29.3</v>
      </c>
      <c r="EW721">
        <v>28.6943</v>
      </c>
      <c r="EX721">
        <v>62.04</v>
      </c>
      <c r="EY721">
        <v>24.3229</v>
      </c>
      <c r="EZ721">
        <v>1</v>
      </c>
      <c r="FA721">
        <v>0.244253</v>
      </c>
      <c r="FB721">
        <v>5.58304</v>
      </c>
      <c r="FC721">
        <v>20.1094</v>
      </c>
      <c r="FD721">
        <v>5.21639</v>
      </c>
      <c r="FE721">
        <v>11.9989</v>
      </c>
      <c r="FF721">
        <v>4.9634</v>
      </c>
      <c r="FG721">
        <v>3.29558</v>
      </c>
      <c r="FH721">
        <v>9999</v>
      </c>
      <c r="FI721">
        <v>9999</v>
      </c>
      <c r="FJ721">
        <v>9999</v>
      </c>
      <c r="FK721">
        <v>149.7</v>
      </c>
      <c r="FL721">
        <v>4.9709</v>
      </c>
      <c r="FM721">
        <v>1.86777</v>
      </c>
      <c r="FN721">
        <v>1.85927</v>
      </c>
      <c r="FO721">
        <v>1.8653</v>
      </c>
      <c r="FP721">
        <v>1.8631</v>
      </c>
      <c r="FQ721">
        <v>1.86447</v>
      </c>
      <c r="FR721">
        <v>1.86005</v>
      </c>
      <c r="FS721">
        <v>1.86417</v>
      </c>
      <c r="FT721">
        <v>0</v>
      </c>
      <c r="FU721">
        <v>0</v>
      </c>
      <c r="FV721">
        <v>0</v>
      </c>
      <c r="FW721">
        <v>0</v>
      </c>
      <c r="FX721" t="s">
        <v>364</v>
      </c>
      <c r="FY721" t="s">
        <v>365</v>
      </c>
      <c r="FZ721" t="s">
        <v>366</v>
      </c>
      <c r="GA721" t="s">
        <v>366</v>
      </c>
      <c r="GB721" t="s">
        <v>366</v>
      </c>
      <c r="GC721" t="s">
        <v>366</v>
      </c>
      <c r="GD721">
        <v>0</v>
      </c>
      <c r="GE721">
        <v>100</v>
      </c>
      <c r="GF721">
        <v>100</v>
      </c>
      <c r="GG721">
        <v>-11.16</v>
      </c>
      <c r="GH721">
        <v>-0.09039999999999999</v>
      </c>
      <c r="GI721">
        <v>-2.868309889394353</v>
      </c>
      <c r="GJ721">
        <v>-0.006773961979547998</v>
      </c>
      <c r="GK721">
        <v>-8.296070481250098E-08</v>
      </c>
      <c r="GL721">
        <v>3.322967193956903E-10</v>
      </c>
      <c r="GM721">
        <v>-0.07871069313407227</v>
      </c>
      <c r="GN721">
        <v>-0.00208336341840114</v>
      </c>
      <c r="GO721">
        <v>8.801746095907445E-05</v>
      </c>
      <c r="GP721">
        <v>-2.677693255255651E-07</v>
      </c>
      <c r="GQ721">
        <v>3</v>
      </c>
      <c r="GR721">
        <v>2052</v>
      </c>
      <c r="GS721">
        <v>2</v>
      </c>
      <c r="GT721">
        <v>18</v>
      </c>
      <c r="GU721">
        <v>104</v>
      </c>
      <c r="GV721">
        <v>104</v>
      </c>
      <c r="GW721">
        <v>2.88574</v>
      </c>
      <c r="GX721">
        <v>2.38281</v>
      </c>
      <c r="GY721">
        <v>1.44775</v>
      </c>
      <c r="GZ721">
        <v>2.31812</v>
      </c>
      <c r="HA721">
        <v>1.55151</v>
      </c>
      <c r="HB721">
        <v>2.40479</v>
      </c>
      <c r="HC721">
        <v>36.2929</v>
      </c>
      <c r="HD721">
        <v>13.9394</v>
      </c>
      <c r="HE721">
        <v>18</v>
      </c>
      <c r="HF721">
        <v>614.546</v>
      </c>
      <c r="HG721">
        <v>402.689</v>
      </c>
      <c r="HH721">
        <v>18.1011</v>
      </c>
      <c r="HI721">
        <v>29.8945</v>
      </c>
      <c r="HJ721">
        <v>30.0014</v>
      </c>
      <c r="HK721">
        <v>29.7765</v>
      </c>
      <c r="HL721">
        <v>29.716</v>
      </c>
      <c r="HM721">
        <v>57.8413</v>
      </c>
      <c r="HN721">
        <v>63.3084</v>
      </c>
      <c r="HO721">
        <v>0</v>
      </c>
      <c r="HP721">
        <v>18.0322</v>
      </c>
      <c r="HQ721">
        <v>1364.16</v>
      </c>
      <c r="HR721">
        <v>11.2277</v>
      </c>
      <c r="HS721">
        <v>99.29470000000001</v>
      </c>
      <c r="HT721">
        <v>100.542</v>
      </c>
    </row>
    <row r="722" spans="1:228">
      <c r="A722">
        <v>706</v>
      </c>
      <c r="B722">
        <v>1728497199.1</v>
      </c>
      <c r="C722">
        <v>6261.599999904633</v>
      </c>
      <c r="D722" t="s">
        <v>1784</v>
      </c>
      <c r="E722" t="s">
        <v>1785</v>
      </c>
      <c r="F722">
        <v>5</v>
      </c>
      <c r="G722" t="s">
        <v>357</v>
      </c>
      <c r="H722" t="s">
        <v>1090</v>
      </c>
      <c r="I722" t="s">
        <v>359</v>
      </c>
      <c r="J722" t="s">
        <v>1569</v>
      </c>
      <c r="K722">
        <v>1728497191.314285</v>
      </c>
      <c r="L722">
        <f>(M722)/1000</f>
        <v>0</v>
      </c>
      <c r="M722">
        <f>IF(BH722, AP722, AJ722)</f>
        <v>0</v>
      </c>
      <c r="N722">
        <f>IF(BH722, AK722, AI722)</f>
        <v>0</v>
      </c>
      <c r="O722">
        <f>BJ722 - IF(AW722&gt;1, N722*BD722*100.0/(AY722), 0)</f>
        <v>0</v>
      </c>
      <c r="P722">
        <f>((V722-L722/2)*O722-N722)/(V722+L722/2)</f>
        <v>0</v>
      </c>
      <c r="Q722">
        <f>P722*(BQ722+BR722)/1000.0</f>
        <v>0</v>
      </c>
      <c r="R722">
        <f>(BJ722 - IF(AW722&gt;1, N722*BD722*100.0/(AY722), 0))*(BQ722+BR722)/1000.0</f>
        <v>0</v>
      </c>
      <c r="S722">
        <f>2.0/((1/U722-1/T722)+SIGN(U722)*SQRT((1/U722-1/T722)*(1/U722-1/T722) + 4*BE722/((BE722+1)*(BE722+1))*(2*1/U722*1/T722-1/T722*1/T722)))</f>
        <v>0</v>
      </c>
      <c r="T722">
        <f>IF(LEFT(BF722,1)&lt;&gt;"0",IF(LEFT(BF722,1)="1",3.0,BG722),$D$5+$E$5*(BX722*BQ722/($K$5*1000))+$F$5*(BX722*BQ722/($K$5*1000))*MAX(MIN(BD722,$J$5),$I$5)*MAX(MIN(BD722,$J$5),$I$5)+$G$5*MAX(MIN(BD722,$J$5),$I$5)*(BX722*BQ722/($K$5*1000))+$H$5*(BX722*BQ722/($K$5*1000))*(BX722*BQ722/($K$5*1000)))</f>
        <v>0</v>
      </c>
      <c r="U722">
        <f>L722*(1000-(1000*0.61365*exp(17.502*Y722/(240.97+Y722))/(BQ722+BR722)+BL722)/2)/(1000*0.61365*exp(17.502*Y722/(240.97+Y722))/(BQ722+BR722)-BL722)</f>
        <v>0</v>
      </c>
      <c r="V722">
        <f>1/((BE722+1)/(S722/1.6)+1/(T722/1.37)) + BE722/((BE722+1)/(S722/1.6) + BE722/(T722/1.37))</f>
        <v>0</v>
      </c>
      <c r="W722">
        <f>(AZ722*BC722)</f>
        <v>0</v>
      </c>
      <c r="X722">
        <f>(BS722+(W722+2*0.95*5.67E-8*(((BS722+$B$7)+273)^4-(BS722+273)^4)-44100*L722)/(1.84*29.3*T722+8*0.95*5.67E-8*(BS722+273)^3))</f>
        <v>0</v>
      </c>
      <c r="Y722">
        <f>($C$7*BT722+$D$7*BU722+$E$7*X722)</f>
        <v>0</v>
      </c>
      <c r="Z722">
        <f>0.61365*exp(17.502*Y722/(240.97+Y722))</f>
        <v>0</v>
      </c>
      <c r="AA722">
        <f>(AB722/AC722*100)</f>
        <v>0</v>
      </c>
      <c r="AB722">
        <f>BL722*(BQ722+BR722)/1000</f>
        <v>0</v>
      </c>
      <c r="AC722">
        <f>0.61365*exp(17.502*BS722/(240.97+BS722))</f>
        <v>0</v>
      </c>
      <c r="AD722">
        <f>(Z722-BL722*(BQ722+BR722)/1000)</f>
        <v>0</v>
      </c>
      <c r="AE722">
        <f>(-L722*44100)</f>
        <v>0</v>
      </c>
      <c r="AF722">
        <f>2*29.3*T722*0.92*(BS722-Y722)</f>
        <v>0</v>
      </c>
      <c r="AG722">
        <f>2*0.95*5.67E-8*(((BS722+$B$7)+273)^4-(Y722+273)^4)</f>
        <v>0</v>
      </c>
      <c r="AH722">
        <f>W722+AG722+AE722+AF722</f>
        <v>0</v>
      </c>
      <c r="AI722">
        <f>BP722*AW722*(BK722-BJ722*(1000-AW722*BM722)/(1000-AW722*BL722))/(100*BD722)</f>
        <v>0</v>
      </c>
      <c r="AJ722">
        <f>1000*BP722*AW722*(BL722-BM722)/(100*BD722*(1000-AW722*BL722))</f>
        <v>0</v>
      </c>
      <c r="AK722">
        <f>(AL722 - AM722 - BQ722*1E3/(8.314*(BS722+273.15)) * AO722/BP722 * AN722) * BP722/(100*BD722) * (1000 - BM722)/1000</f>
        <v>0</v>
      </c>
      <c r="AL722">
        <v>1369.93932734358</v>
      </c>
      <c r="AM722">
        <v>1334.315818181818</v>
      </c>
      <c r="AN722">
        <v>2.518620714210724</v>
      </c>
      <c r="AO722">
        <v>66.77297276244596</v>
      </c>
      <c r="AP722">
        <f>(AR722 - AQ722 + BQ722*1E3/(8.314*(BS722+273.15)) * AT722/BP722 * AS722) * BP722/(100*BD722) * 1000/(1000 - AR722)</f>
        <v>0</v>
      </c>
      <c r="AQ722">
        <v>11.30898609455916</v>
      </c>
      <c r="AR722">
        <v>16.33405818181818</v>
      </c>
      <c r="AS722">
        <v>0.0001991117575073762</v>
      </c>
      <c r="AT722">
        <v>79.96077634559281</v>
      </c>
      <c r="AU722">
        <v>0</v>
      </c>
      <c r="AV722">
        <v>0</v>
      </c>
      <c r="AW722">
        <f>IF(AU722*$H$13&gt;=AY722,1.0,(AY722/(AY722-AU722*$H$13)))</f>
        <v>0</v>
      </c>
      <c r="AX722">
        <f>(AW722-1)*100</f>
        <v>0</v>
      </c>
      <c r="AY722">
        <f>MAX(0,($B$13+$C$13*BX722)/(1+$D$13*BX722)*BQ722/(BS722+273)*$E$13)</f>
        <v>0</v>
      </c>
      <c r="AZ722">
        <f>$B$11*BY722+$C$11*BZ722+$F$11*CK722*(1-CN722)</f>
        <v>0</v>
      </c>
      <c r="BA722">
        <f>AZ722*BB722</f>
        <v>0</v>
      </c>
      <c r="BB722">
        <f>($B$11*$D$9+$C$11*$D$9+$F$11*((CX722+CP722)/MAX(CX722+CP722+CY722, 0.1)*$I$9+CY722/MAX(CX722+CP722+CY722, 0.1)*$J$9))/($B$11+$C$11+$F$11)</f>
        <v>0</v>
      </c>
      <c r="BC722">
        <f>($B$11*$K$9+$C$11*$K$9+$F$11*((CX722+CP722)/MAX(CX722+CP722+CY722, 0.1)*$P$9+CY722/MAX(CX722+CP722+CY722, 0.1)*$Q$9))/($B$11+$C$11+$F$11)</f>
        <v>0</v>
      </c>
      <c r="BD722">
        <v>6</v>
      </c>
      <c r="BE722">
        <v>0.5</v>
      </c>
      <c r="BF722" t="s">
        <v>361</v>
      </c>
      <c r="BG722">
        <v>2</v>
      </c>
      <c r="BH722" t="b">
        <v>1</v>
      </c>
      <c r="BI722">
        <v>1728497191.314285</v>
      </c>
      <c r="BJ722">
        <v>1294.368571428571</v>
      </c>
      <c r="BK722">
        <v>1340.907142857143</v>
      </c>
      <c r="BL722">
        <v>16.32510714285714</v>
      </c>
      <c r="BM722">
        <v>11.30103571428571</v>
      </c>
      <c r="BN722">
        <v>1305.481785714286</v>
      </c>
      <c r="BO722">
        <v>16.415475</v>
      </c>
      <c r="BP722">
        <v>600.0651071428571</v>
      </c>
      <c r="BQ722">
        <v>97.54252142857142</v>
      </c>
      <c r="BR722">
        <v>0.1001405</v>
      </c>
      <c r="BS722">
        <v>24.9832</v>
      </c>
      <c r="BT722">
        <v>25.063675</v>
      </c>
      <c r="BU722">
        <v>999.9000000000002</v>
      </c>
      <c r="BV722">
        <v>0</v>
      </c>
      <c r="BW722">
        <v>0</v>
      </c>
      <c r="BX722">
        <v>10000.11642857143</v>
      </c>
      <c r="BY722">
        <v>0</v>
      </c>
      <c r="BZ722">
        <v>1264.269285714286</v>
      </c>
      <c r="CA722">
        <v>-46.5384</v>
      </c>
      <c r="CB722">
        <v>1315.850357142857</v>
      </c>
      <c r="CC722">
        <v>1356.234642857143</v>
      </c>
      <c r="CD722">
        <v>5.024060714285715</v>
      </c>
      <c r="CE722">
        <v>1340.907142857143</v>
      </c>
      <c r="CF722">
        <v>11.30103571428571</v>
      </c>
      <c r="CG722">
        <v>1.592391071428571</v>
      </c>
      <c r="CH722">
        <v>1.102332142857143</v>
      </c>
      <c r="CI722">
        <v>13.885375</v>
      </c>
      <c r="CJ722">
        <v>8.34405892857143</v>
      </c>
      <c r="CK722">
        <v>1600.019642857143</v>
      </c>
      <c r="CL722">
        <v>0.6920070000000003</v>
      </c>
      <c r="CM722">
        <v>0.3079930000000001</v>
      </c>
      <c r="CN722">
        <v>0</v>
      </c>
      <c r="CO722">
        <v>2.138782142857143</v>
      </c>
      <c r="CP722">
        <v>0</v>
      </c>
      <c r="CQ722">
        <v>15190.40714285714</v>
      </c>
      <c r="CR722">
        <v>13790.38214285714</v>
      </c>
      <c r="CS722">
        <v>38.875</v>
      </c>
      <c r="CT722">
        <v>40.41485714285714</v>
      </c>
      <c r="CU722">
        <v>39.56199999999999</v>
      </c>
      <c r="CV722">
        <v>38.61599999999999</v>
      </c>
      <c r="CW722">
        <v>38.14714285714285</v>
      </c>
      <c r="CX722">
        <v>1107.225357142857</v>
      </c>
      <c r="CY722">
        <v>492.7942857142858</v>
      </c>
      <c r="CZ722">
        <v>0</v>
      </c>
      <c r="DA722">
        <v>1728497255.8</v>
      </c>
      <c r="DB722">
        <v>0</v>
      </c>
      <c r="DC722">
        <v>1728490956.5</v>
      </c>
      <c r="DD722" t="s">
        <v>362</v>
      </c>
      <c r="DE722">
        <v>1728490952.5</v>
      </c>
      <c r="DF722">
        <v>1728490956.5</v>
      </c>
      <c r="DG722">
        <v>1</v>
      </c>
      <c r="DH722">
        <v>-0.065</v>
      </c>
      <c r="DI722">
        <v>-0.008</v>
      </c>
      <c r="DJ722">
        <v>-3.246</v>
      </c>
      <c r="DK722">
        <v>-0.091</v>
      </c>
      <c r="DL722">
        <v>52</v>
      </c>
      <c r="DM722">
        <v>15</v>
      </c>
      <c r="DN722">
        <v>0.25</v>
      </c>
      <c r="DO722">
        <v>0.13</v>
      </c>
      <c r="DP722">
        <v>-46.53026829268293</v>
      </c>
      <c r="DQ722">
        <v>-0.4878731707317132</v>
      </c>
      <c r="DR722">
        <v>0.112953613269977</v>
      </c>
      <c r="DS722">
        <v>0</v>
      </c>
      <c r="DT722">
        <v>5.024054146341464</v>
      </c>
      <c r="DU722">
        <v>0.005274982578394249</v>
      </c>
      <c r="DV722">
        <v>0.002321223369218022</v>
      </c>
      <c r="DW722">
        <v>1</v>
      </c>
      <c r="DX722">
        <v>1</v>
      </c>
      <c r="DY722">
        <v>2</v>
      </c>
      <c r="DZ722" t="s">
        <v>363</v>
      </c>
      <c r="EA722">
        <v>3.2279</v>
      </c>
      <c r="EB722">
        <v>2.70438</v>
      </c>
      <c r="EC722">
        <v>0.220574</v>
      </c>
      <c r="ED722">
        <v>0.224577</v>
      </c>
      <c r="EE722">
        <v>0.08447639999999999</v>
      </c>
      <c r="EF722">
        <v>0.0644137</v>
      </c>
      <c r="EG722">
        <v>25447.3</v>
      </c>
      <c r="EH722">
        <v>24624.3</v>
      </c>
      <c r="EI722">
        <v>31290</v>
      </c>
      <c r="EJ722">
        <v>30130.2</v>
      </c>
      <c r="EK722">
        <v>38371.3</v>
      </c>
      <c r="EL722">
        <v>37286.6</v>
      </c>
      <c r="EM722">
        <v>43847.9</v>
      </c>
      <c r="EN722">
        <v>42077.2</v>
      </c>
      <c r="EO722">
        <v>2.10545</v>
      </c>
      <c r="EP722">
        <v>1.77255</v>
      </c>
      <c r="EQ722">
        <v>-0.0166707</v>
      </c>
      <c r="ER722">
        <v>0</v>
      </c>
      <c r="ES722">
        <v>25.3168</v>
      </c>
      <c r="ET722">
        <v>999.9</v>
      </c>
      <c r="EU722">
        <v>68.40000000000001</v>
      </c>
      <c r="EV722">
        <v>29.3</v>
      </c>
      <c r="EW722">
        <v>28.6965</v>
      </c>
      <c r="EX722">
        <v>61.6</v>
      </c>
      <c r="EY722">
        <v>24.1546</v>
      </c>
      <c r="EZ722">
        <v>1</v>
      </c>
      <c r="FA722">
        <v>0.245645</v>
      </c>
      <c r="FB722">
        <v>5.61102</v>
      </c>
      <c r="FC722">
        <v>20.1084</v>
      </c>
      <c r="FD722">
        <v>5.21639</v>
      </c>
      <c r="FE722">
        <v>11.9989</v>
      </c>
      <c r="FF722">
        <v>4.9635</v>
      </c>
      <c r="FG722">
        <v>3.29558</v>
      </c>
      <c r="FH722">
        <v>9999</v>
      </c>
      <c r="FI722">
        <v>9999</v>
      </c>
      <c r="FJ722">
        <v>9999</v>
      </c>
      <c r="FK722">
        <v>149.7</v>
      </c>
      <c r="FL722">
        <v>4.9709</v>
      </c>
      <c r="FM722">
        <v>1.8678</v>
      </c>
      <c r="FN722">
        <v>1.85928</v>
      </c>
      <c r="FO722">
        <v>1.86529</v>
      </c>
      <c r="FP722">
        <v>1.8631</v>
      </c>
      <c r="FQ722">
        <v>1.86447</v>
      </c>
      <c r="FR722">
        <v>1.86005</v>
      </c>
      <c r="FS722">
        <v>1.86417</v>
      </c>
      <c r="FT722">
        <v>0</v>
      </c>
      <c r="FU722">
        <v>0</v>
      </c>
      <c r="FV722">
        <v>0</v>
      </c>
      <c r="FW722">
        <v>0</v>
      </c>
      <c r="FX722" t="s">
        <v>364</v>
      </c>
      <c r="FY722" t="s">
        <v>365</v>
      </c>
      <c r="FZ722" t="s">
        <v>366</v>
      </c>
      <c r="GA722" t="s">
        <v>366</v>
      </c>
      <c r="GB722" t="s">
        <v>366</v>
      </c>
      <c r="GC722" t="s">
        <v>366</v>
      </c>
      <c r="GD722">
        <v>0</v>
      </c>
      <c r="GE722">
        <v>100</v>
      </c>
      <c r="GF722">
        <v>100</v>
      </c>
      <c r="GG722">
        <v>-11.22</v>
      </c>
      <c r="GH722">
        <v>-0.09030000000000001</v>
      </c>
      <c r="GI722">
        <v>-2.868309889394353</v>
      </c>
      <c r="GJ722">
        <v>-0.006773961979547998</v>
      </c>
      <c r="GK722">
        <v>-8.296070481250098E-08</v>
      </c>
      <c r="GL722">
        <v>3.322967193956903E-10</v>
      </c>
      <c r="GM722">
        <v>-0.07871069313407227</v>
      </c>
      <c r="GN722">
        <v>-0.00208336341840114</v>
      </c>
      <c r="GO722">
        <v>8.801746095907445E-05</v>
      </c>
      <c r="GP722">
        <v>-2.677693255255651E-07</v>
      </c>
      <c r="GQ722">
        <v>3</v>
      </c>
      <c r="GR722">
        <v>2052</v>
      </c>
      <c r="GS722">
        <v>2</v>
      </c>
      <c r="GT722">
        <v>18</v>
      </c>
      <c r="GU722">
        <v>104.1</v>
      </c>
      <c r="GV722">
        <v>104</v>
      </c>
      <c r="GW722">
        <v>2.90894</v>
      </c>
      <c r="GX722">
        <v>2.37915</v>
      </c>
      <c r="GY722">
        <v>1.44775</v>
      </c>
      <c r="GZ722">
        <v>2.31812</v>
      </c>
      <c r="HA722">
        <v>1.55151</v>
      </c>
      <c r="HB722">
        <v>2.36816</v>
      </c>
      <c r="HC722">
        <v>36.3165</v>
      </c>
      <c r="HD722">
        <v>13.9219</v>
      </c>
      <c r="HE722">
        <v>18</v>
      </c>
      <c r="HF722">
        <v>614.6559999999999</v>
      </c>
      <c r="HG722">
        <v>402.475</v>
      </c>
      <c r="HH722">
        <v>18.0312</v>
      </c>
      <c r="HI722">
        <v>29.9099</v>
      </c>
      <c r="HJ722">
        <v>30.0014</v>
      </c>
      <c r="HK722">
        <v>29.7893</v>
      </c>
      <c r="HL722">
        <v>29.7286</v>
      </c>
      <c r="HM722">
        <v>58.253</v>
      </c>
      <c r="HN722">
        <v>63.6059</v>
      </c>
      <c r="HO722">
        <v>0</v>
      </c>
      <c r="HP722">
        <v>17.9822</v>
      </c>
      <c r="HQ722">
        <v>1374.18</v>
      </c>
      <c r="HR722">
        <v>11.2235</v>
      </c>
      <c r="HS722">
        <v>99.2921</v>
      </c>
      <c r="HT722">
        <v>100.54</v>
      </c>
    </row>
    <row r="723" spans="1:228">
      <c r="A723">
        <v>707</v>
      </c>
      <c r="B723">
        <v>1728497204.1</v>
      </c>
      <c r="C723">
        <v>6266.599999904633</v>
      </c>
      <c r="D723" t="s">
        <v>1786</v>
      </c>
      <c r="E723" t="s">
        <v>1787</v>
      </c>
      <c r="F723">
        <v>5</v>
      </c>
      <c r="G723" t="s">
        <v>357</v>
      </c>
      <c r="H723" t="s">
        <v>1090</v>
      </c>
      <c r="I723" t="s">
        <v>359</v>
      </c>
      <c r="J723" t="s">
        <v>1569</v>
      </c>
      <c r="K723">
        <v>1728497196.6</v>
      </c>
      <c r="L723">
        <f>(M723)/1000</f>
        <v>0</v>
      </c>
      <c r="M723">
        <f>IF(BH723, AP723, AJ723)</f>
        <v>0</v>
      </c>
      <c r="N723">
        <f>IF(BH723, AK723, AI723)</f>
        <v>0</v>
      </c>
      <c r="O723">
        <f>BJ723 - IF(AW723&gt;1, N723*BD723*100.0/(AY723), 0)</f>
        <v>0</v>
      </c>
      <c r="P723">
        <f>((V723-L723/2)*O723-N723)/(V723+L723/2)</f>
        <v>0</v>
      </c>
      <c r="Q723">
        <f>P723*(BQ723+BR723)/1000.0</f>
        <v>0</v>
      </c>
      <c r="R723">
        <f>(BJ723 - IF(AW723&gt;1, N723*BD723*100.0/(AY723), 0))*(BQ723+BR723)/1000.0</f>
        <v>0</v>
      </c>
      <c r="S723">
        <f>2.0/((1/U723-1/T723)+SIGN(U723)*SQRT((1/U723-1/T723)*(1/U723-1/T723) + 4*BE723/((BE723+1)*(BE723+1))*(2*1/U723*1/T723-1/T723*1/T723)))</f>
        <v>0</v>
      </c>
      <c r="T723">
        <f>IF(LEFT(BF723,1)&lt;&gt;"0",IF(LEFT(BF723,1)="1",3.0,BG723),$D$5+$E$5*(BX723*BQ723/($K$5*1000))+$F$5*(BX723*BQ723/($K$5*1000))*MAX(MIN(BD723,$J$5),$I$5)*MAX(MIN(BD723,$J$5),$I$5)+$G$5*MAX(MIN(BD723,$J$5),$I$5)*(BX723*BQ723/($K$5*1000))+$H$5*(BX723*BQ723/($K$5*1000))*(BX723*BQ723/($K$5*1000)))</f>
        <v>0</v>
      </c>
      <c r="U723">
        <f>L723*(1000-(1000*0.61365*exp(17.502*Y723/(240.97+Y723))/(BQ723+BR723)+BL723)/2)/(1000*0.61365*exp(17.502*Y723/(240.97+Y723))/(BQ723+BR723)-BL723)</f>
        <v>0</v>
      </c>
      <c r="V723">
        <f>1/((BE723+1)/(S723/1.6)+1/(T723/1.37)) + BE723/((BE723+1)/(S723/1.6) + BE723/(T723/1.37))</f>
        <v>0</v>
      </c>
      <c r="W723">
        <f>(AZ723*BC723)</f>
        <v>0</v>
      </c>
      <c r="X723">
        <f>(BS723+(W723+2*0.95*5.67E-8*(((BS723+$B$7)+273)^4-(BS723+273)^4)-44100*L723)/(1.84*29.3*T723+8*0.95*5.67E-8*(BS723+273)^3))</f>
        <v>0</v>
      </c>
      <c r="Y723">
        <f>($C$7*BT723+$D$7*BU723+$E$7*X723)</f>
        <v>0</v>
      </c>
      <c r="Z723">
        <f>0.61365*exp(17.502*Y723/(240.97+Y723))</f>
        <v>0</v>
      </c>
      <c r="AA723">
        <f>(AB723/AC723*100)</f>
        <v>0</v>
      </c>
      <c r="AB723">
        <f>BL723*(BQ723+BR723)/1000</f>
        <v>0</v>
      </c>
      <c r="AC723">
        <f>0.61365*exp(17.502*BS723/(240.97+BS723))</f>
        <v>0</v>
      </c>
      <c r="AD723">
        <f>(Z723-BL723*(BQ723+BR723)/1000)</f>
        <v>0</v>
      </c>
      <c r="AE723">
        <f>(-L723*44100)</f>
        <v>0</v>
      </c>
      <c r="AF723">
        <f>2*29.3*T723*0.92*(BS723-Y723)</f>
        <v>0</v>
      </c>
      <c r="AG723">
        <f>2*0.95*5.67E-8*(((BS723+$B$7)+273)^4-(Y723+273)^4)</f>
        <v>0</v>
      </c>
      <c r="AH723">
        <f>W723+AG723+AE723+AF723</f>
        <v>0</v>
      </c>
      <c r="AI723">
        <f>BP723*AW723*(BK723-BJ723*(1000-AW723*BM723)/(1000-AW723*BL723))/(100*BD723)</f>
        <v>0</v>
      </c>
      <c r="AJ723">
        <f>1000*BP723*AW723*(BL723-BM723)/(100*BD723*(1000-AW723*BL723))</f>
        <v>0</v>
      </c>
      <c r="AK723">
        <f>(AL723 - AM723 - BQ723*1E3/(8.314*(BS723+273.15)) * AO723/BP723 * AN723) * BP723/(100*BD723) * (1000 - BM723)/1000</f>
        <v>0</v>
      </c>
      <c r="AL723">
        <v>1382.415543887559</v>
      </c>
      <c r="AM723">
        <v>1346.821090909091</v>
      </c>
      <c r="AN723">
        <v>2.50112116322269</v>
      </c>
      <c r="AO723">
        <v>66.77297276244596</v>
      </c>
      <c r="AP723">
        <f>(AR723 - AQ723 + BQ723*1E3/(8.314*(BS723+273.15)) * AT723/BP723 * AS723) * BP723/(100*BD723) * 1000/(1000 - AR723)</f>
        <v>0</v>
      </c>
      <c r="AQ723">
        <v>11.3068233979735</v>
      </c>
      <c r="AR723">
        <v>16.32374242424242</v>
      </c>
      <c r="AS723">
        <v>-0.0001441238368133342</v>
      </c>
      <c r="AT723">
        <v>79.96077634559281</v>
      </c>
      <c r="AU723">
        <v>0</v>
      </c>
      <c r="AV723">
        <v>0</v>
      </c>
      <c r="AW723">
        <f>IF(AU723*$H$13&gt;=AY723,1.0,(AY723/(AY723-AU723*$H$13)))</f>
        <v>0</v>
      </c>
      <c r="AX723">
        <f>(AW723-1)*100</f>
        <v>0</v>
      </c>
      <c r="AY723">
        <f>MAX(0,($B$13+$C$13*BX723)/(1+$D$13*BX723)*BQ723/(BS723+273)*$E$13)</f>
        <v>0</v>
      </c>
      <c r="AZ723">
        <f>$B$11*BY723+$C$11*BZ723+$F$11*CK723*(1-CN723)</f>
        <v>0</v>
      </c>
      <c r="BA723">
        <f>AZ723*BB723</f>
        <v>0</v>
      </c>
      <c r="BB723">
        <f>($B$11*$D$9+$C$11*$D$9+$F$11*((CX723+CP723)/MAX(CX723+CP723+CY723, 0.1)*$I$9+CY723/MAX(CX723+CP723+CY723, 0.1)*$J$9))/($B$11+$C$11+$F$11)</f>
        <v>0</v>
      </c>
      <c r="BC723">
        <f>($B$11*$K$9+$C$11*$K$9+$F$11*((CX723+CP723)/MAX(CX723+CP723+CY723, 0.1)*$P$9+CY723/MAX(CX723+CP723+CY723, 0.1)*$Q$9))/($B$11+$C$11+$F$11)</f>
        <v>0</v>
      </c>
      <c r="BD723">
        <v>6</v>
      </c>
      <c r="BE723">
        <v>0.5</v>
      </c>
      <c r="BF723" t="s">
        <v>361</v>
      </c>
      <c r="BG723">
        <v>2</v>
      </c>
      <c r="BH723" t="b">
        <v>1</v>
      </c>
      <c r="BI723">
        <v>1728497196.6</v>
      </c>
      <c r="BJ723">
        <v>1307.523703703703</v>
      </c>
      <c r="BK723">
        <v>1354.125185185185</v>
      </c>
      <c r="BL723">
        <v>16.32934814814815</v>
      </c>
      <c r="BM723">
        <v>11.30335555555556</v>
      </c>
      <c r="BN723">
        <v>1318.707407407408</v>
      </c>
      <c r="BO723">
        <v>16.41971851851852</v>
      </c>
      <c r="BP723">
        <v>599.9938148148148</v>
      </c>
      <c r="BQ723">
        <v>97.54208888888888</v>
      </c>
      <c r="BR723">
        <v>0.09997708888888888</v>
      </c>
      <c r="BS723">
        <v>24.96233333333334</v>
      </c>
      <c r="BT723">
        <v>25.05206296296296</v>
      </c>
      <c r="BU723">
        <v>999.9000000000001</v>
      </c>
      <c r="BV723">
        <v>0</v>
      </c>
      <c r="BW723">
        <v>0</v>
      </c>
      <c r="BX723">
        <v>10002.82814814815</v>
      </c>
      <c r="BY723">
        <v>0</v>
      </c>
      <c r="BZ723">
        <v>1265.234444444444</v>
      </c>
      <c r="CA723">
        <v>-46.6013962962963</v>
      </c>
      <c r="CB723">
        <v>1329.229259259259</v>
      </c>
      <c r="CC723">
        <v>1369.606666666667</v>
      </c>
      <c r="CD723">
        <v>5.025988518518519</v>
      </c>
      <c r="CE723">
        <v>1354.125185185185</v>
      </c>
      <c r="CF723">
        <v>11.30335555555556</v>
      </c>
      <c r="CG723">
        <v>1.592797777777778</v>
      </c>
      <c r="CH723">
        <v>1.102553333333333</v>
      </c>
      <c r="CI723">
        <v>13.88930740740741</v>
      </c>
      <c r="CJ723">
        <v>8.347013333333333</v>
      </c>
      <c r="CK723">
        <v>1600.027037037037</v>
      </c>
      <c r="CL723">
        <v>0.6920115555555556</v>
      </c>
      <c r="CM723">
        <v>0.3079884444444445</v>
      </c>
      <c r="CN723">
        <v>0</v>
      </c>
      <c r="CO723">
        <v>2.20042962962963</v>
      </c>
      <c r="CP723">
        <v>0</v>
      </c>
      <c r="CQ723">
        <v>15190.74444444444</v>
      </c>
      <c r="CR723">
        <v>13790.46666666666</v>
      </c>
      <c r="CS723">
        <v>38.875</v>
      </c>
      <c r="CT723">
        <v>40.43699999999999</v>
      </c>
      <c r="CU723">
        <v>39.56199999999999</v>
      </c>
      <c r="CV723">
        <v>38.59466666666666</v>
      </c>
      <c r="CW723">
        <v>38.16862962962963</v>
      </c>
      <c r="CX723">
        <v>1107.238148148148</v>
      </c>
      <c r="CY723">
        <v>492.7888888888888</v>
      </c>
      <c r="CZ723">
        <v>0</v>
      </c>
      <c r="DA723">
        <v>1728497261.2</v>
      </c>
      <c r="DB723">
        <v>0</v>
      </c>
      <c r="DC723">
        <v>1728490956.5</v>
      </c>
      <c r="DD723" t="s">
        <v>362</v>
      </c>
      <c r="DE723">
        <v>1728490952.5</v>
      </c>
      <c r="DF723">
        <v>1728490956.5</v>
      </c>
      <c r="DG723">
        <v>1</v>
      </c>
      <c r="DH723">
        <v>-0.065</v>
      </c>
      <c r="DI723">
        <v>-0.008</v>
      </c>
      <c r="DJ723">
        <v>-3.246</v>
      </c>
      <c r="DK723">
        <v>-0.091</v>
      </c>
      <c r="DL723">
        <v>52</v>
      </c>
      <c r="DM723">
        <v>15</v>
      </c>
      <c r="DN723">
        <v>0.25</v>
      </c>
      <c r="DO723">
        <v>0.13</v>
      </c>
      <c r="DP723">
        <v>-46.55889499999999</v>
      </c>
      <c r="DQ723">
        <v>-0.6921388367729292</v>
      </c>
      <c r="DR723">
        <v>0.1203489799499768</v>
      </c>
      <c r="DS723">
        <v>0</v>
      </c>
      <c r="DT723">
        <v>5.02477725</v>
      </c>
      <c r="DU723">
        <v>0.0100609756097562</v>
      </c>
      <c r="DV723">
        <v>0.003864342109272977</v>
      </c>
      <c r="DW723">
        <v>1</v>
      </c>
      <c r="DX723">
        <v>1</v>
      </c>
      <c r="DY723">
        <v>2</v>
      </c>
      <c r="DZ723" t="s">
        <v>363</v>
      </c>
      <c r="EA723">
        <v>3.2277</v>
      </c>
      <c r="EB723">
        <v>2.70413</v>
      </c>
      <c r="EC723">
        <v>0.221842</v>
      </c>
      <c r="ED723">
        <v>0.225839</v>
      </c>
      <c r="EE723">
        <v>0.084427</v>
      </c>
      <c r="EF723">
        <v>0.06423139999999999</v>
      </c>
      <c r="EG723">
        <v>25405.4</v>
      </c>
      <c r="EH723">
        <v>24583.4</v>
      </c>
      <c r="EI723">
        <v>31289.4</v>
      </c>
      <c r="EJ723">
        <v>30129.4</v>
      </c>
      <c r="EK723">
        <v>38372.7</v>
      </c>
      <c r="EL723">
        <v>37292.8</v>
      </c>
      <c r="EM723">
        <v>43847.1</v>
      </c>
      <c r="EN723">
        <v>42076</v>
      </c>
      <c r="EO723">
        <v>2.10505</v>
      </c>
      <c r="EP723">
        <v>1.77272</v>
      </c>
      <c r="EQ723">
        <v>-0.0170805</v>
      </c>
      <c r="ER723">
        <v>0</v>
      </c>
      <c r="ES723">
        <v>25.3067</v>
      </c>
      <c r="ET723">
        <v>999.9</v>
      </c>
      <c r="EU723">
        <v>68.40000000000001</v>
      </c>
      <c r="EV723">
        <v>29.3</v>
      </c>
      <c r="EW723">
        <v>28.6965</v>
      </c>
      <c r="EX723">
        <v>61.97</v>
      </c>
      <c r="EY723">
        <v>24.363</v>
      </c>
      <c r="EZ723">
        <v>1</v>
      </c>
      <c r="FA723">
        <v>0.246827</v>
      </c>
      <c r="FB723">
        <v>5.57182</v>
      </c>
      <c r="FC723">
        <v>20.1099</v>
      </c>
      <c r="FD723">
        <v>5.21624</v>
      </c>
      <c r="FE723">
        <v>11.9989</v>
      </c>
      <c r="FF723">
        <v>4.9633</v>
      </c>
      <c r="FG723">
        <v>3.2955</v>
      </c>
      <c r="FH723">
        <v>9999</v>
      </c>
      <c r="FI723">
        <v>9999</v>
      </c>
      <c r="FJ723">
        <v>9999</v>
      </c>
      <c r="FK723">
        <v>149.7</v>
      </c>
      <c r="FL723">
        <v>4.97089</v>
      </c>
      <c r="FM723">
        <v>1.86781</v>
      </c>
      <c r="FN723">
        <v>1.85928</v>
      </c>
      <c r="FO723">
        <v>1.86527</v>
      </c>
      <c r="FP723">
        <v>1.86311</v>
      </c>
      <c r="FQ723">
        <v>1.86447</v>
      </c>
      <c r="FR723">
        <v>1.86005</v>
      </c>
      <c r="FS723">
        <v>1.86417</v>
      </c>
      <c r="FT723">
        <v>0</v>
      </c>
      <c r="FU723">
        <v>0</v>
      </c>
      <c r="FV723">
        <v>0</v>
      </c>
      <c r="FW723">
        <v>0</v>
      </c>
      <c r="FX723" t="s">
        <v>364</v>
      </c>
      <c r="FY723" t="s">
        <v>365</v>
      </c>
      <c r="FZ723" t="s">
        <v>366</v>
      </c>
      <c r="GA723" t="s">
        <v>366</v>
      </c>
      <c r="GB723" t="s">
        <v>366</v>
      </c>
      <c r="GC723" t="s">
        <v>366</v>
      </c>
      <c r="GD723">
        <v>0</v>
      </c>
      <c r="GE723">
        <v>100</v>
      </c>
      <c r="GF723">
        <v>100</v>
      </c>
      <c r="GG723">
        <v>-11.28</v>
      </c>
      <c r="GH723">
        <v>-0.09039999999999999</v>
      </c>
      <c r="GI723">
        <v>-2.868309889394353</v>
      </c>
      <c r="GJ723">
        <v>-0.006773961979547998</v>
      </c>
      <c r="GK723">
        <v>-8.296070481250098E-08</v>
      </c>
      <c r="GL723">
        <v>3.322967193956903E-10</v>
      </c>
      <c r="GM723">
        <v>-0.07871069313407227</v>
      </c>
      <c r="GN723">
        <v>-0.00208336341840114</v>
      </c>
      <c r="GO723">
        <v>8.801746095907445E-05</v>
      </c>
      <c r="GP723">
        <v>-2.677693255255651E-07</v>
      </c>
      <c r="GQ723">
        <v>3</v>
      </c>
      <c r="GR723">
        <v>2052</v>
      </c>
      <c r="GS723">
        <v>2</v>
      </c>
      <c r="GT723">
        <v>18</v>
      </c>
      <c r="GU723">
        <v>104.2</v>
      </c>
      <c r="GV723">
        <v>104.1</v>
      </c>
      <c r="GW723">
        <v>2.92847</v>
      </c>
      <c r="GX723">
        <v>2.39258</v>
      </c>
      <c r="GY723">
        <v>1.44897</v>
      </c>
      <c r="GZ723">
        <v>2.31689</v>
      </c>
      <c r="HA723">
        <v>1.55151</v>
      </c>
      <c r="HB723">
        <v>2.34497</v>
      </c>
      <c r="HC723">
        <v>36.3165</v>
      </c>
      <c r="HD723">
        <v>13.9306</v>
      </c>
      <c r="HE723">
        <v>18</v>
      </c>
      <c r="HF723">
        <v>614.492</v>
      </c>
      <c r="HG723">
        <v>402.659</v>
      </c>
      <c r="HH723">
        <v>17.9732</v>
      </c>
      <c r="HI723">
        <v>29.9228</v>
      </c>
      <c r="HJ723">
        <v>30.0013</v>
      </c>
      <c r="HK723">
        <v>29.8021</v>
      </c>
      <c r="HL723">
        <v>29.7413</v>
      </c>
      <c r="HM723">
        <v>58.712</v>
      </c>
      <c r="HN723">
        <v>63.6059</v>
      </c>
      <c r="HO723">
        <v>0</v>
      </c>
      <c r="HP723">
        <v>17.9469</v>
      </c>
      <c r="HQ723">
        <v>1389.21</v>
      </c>
      <c r="HR723">
        <v>11.228</v>
      </c>
      <c r="HS723">
        <v>99.2903</v>
      </c>
      <c r="HT723">
        <v>100.537</v>
      </c>
    </row>
    <row r="724" spans="1:228">
      <c r="A724">
        <v>708</v>
      </c>
      <c r="B724">
        <v>1728497209.1</v>
      </c>
      <c r="C724">
        <v>6271.599999904633</v>
      </c>
      <c r="D724" t="s">
        <v>1788</v>
      </c>
      <c r="E724" t="s">
        <v>1789</v>
      </c>
      <c r="F724">
        <v>5</v>
      </c>
      <c r="G724" t="s">
        <v>357</v>
      </c>
      <c r="H724" t="s">
        <v>1090</v>
      </c>
      <c r="I724" t="s">
        <v>359</v>
      </c>
      <c r="J724" t="s">
        <v>1569</v>
      </c>
      <c r="K724">
        <v>1728497201.314285</v>
      </c>
      <c r="L724">
        <f>(M724)/1000</f>
        <v>0</v>
      </c>
      <c r="M724">
        <f>IF(BH724, AP724, AJ724)</f>
        <v>0</v>
      </c>
      <c r="N724">
        <f>IF(BH724, AK724, AI724)</f>
        <v>0</v>
      </c>
      <c r="O724">
        <f>BJ724 - IF(AW724&gt;1, N724*BD724*100.0/(AY724), 0)</f>
        <v>0</v>
      </c>
      <c r="P724">
        <f>((V724-L724/2)*O724-N724)/(V724+L724/2)</f>
        <v>0</v>
      </c>
      <c r="Q724">
        <f>P724*(BQ724+BR724)/1000.0</f>
        <v>0</v>
      </c>
      <c r="R724">
        <f>(BJ724 - IF(AW724&gt;1, N724*BD724*100.0/(AY724), 0))*(BQ724+BR724)/1000.0</f>
        <v>0</v>
      </c>
      <c r="S724">
        <f>2.0/((1/U724-1/T724)+SIGN(U724)*SQRT((1/U724-1/T724)*(1/U724-1/T724) + 4*BE724/((BE724+1)*(BE724+1))*(2*1/U724*1/T724-1/T724*1/T724)))</f>
        <v>0</v>
      </c>
      <c r="T724">
        <f>IF(LEFT(BF724,1)&lt;&gt;"0",IF(LEFT(BF724,1)="1",3.0,BG724),$D$5+$E$5*(BX724*BQ724/($K$5*1000))+$F$5*(BX724*BQ724/($K$5*1000))*MAX(MIN(BD724,$J$5),$I$5)*MAX(MIN(BD724,$J$5),$I$5)+$G$5*MAX(MIN(BD724,$J$5),$I$5)*(BX724*BQ724/($K$5*1000))+$H$5*(BX724*BQ724/($K$5*1000))*(BX724*BQ724/($K$5*1000)))</f>
        <v>0</v>
      </c>
      <c r="U724">
        <f>L724*(1000-(1000*0.61365*exp(17.502*Y724/(240.97+Y724))/(BQ724+BR724)+BL724)/2)/(1000*0.61365*exp(17.502*Y724/(240.97+Y724))/(BQ724+BR724)-BL724)</f>
        <v>0</v>
      </c>
      <c r="V724">
        <f>1/((BE724+1)/(S724/1.6)+1/(T724/1.37)) + BE724/((BE724+1)/(S724/1.6) + BE724/(T724/1.37))</f>
        <v>0</v>
      </c>
      <c r="W724">
        <f>(AZ724*BC724)</f>
        <v>0</v>
      </c>
      <c r="X724">
        <f>(BS724+(W724+2*0.95*5.67E-8*(((BS724+$B$7)+273)^4-(BS724+273)^4)-44100*L724)/(1.84*29.3*T724+8*0.95*5.67E-8*(BS724+273)^3))</f>
        <v>0</v>
      </c>
      <c r="Y724">
        <f>($C$7*BT724+$D$7*BU724+$E$7*X724)</f>
        <v>0</v>
      </c>
      <c r="Z724">
        <f>0.61365*exp(17.502*Y724/(240.97+Y724))</f>
        <v>0</v>
      </c>
      <c r="AA724">
        <f>(AB724/AC724*100)</f>
        <v>0</v>
      </c>
      <c r="AB724">
        <f>BL724*(BQ724+BR724)/1000</f>
        <v>0</v>
      </c>
      <c r="AC724">
        <f>0.61365*exp(17.502*BS724/(240.97+BS724))</f>
        <v>0</v>
      </c>
      <c r="AD724">
        <f>(Z724-BL724*(BQ724+BR724)/1000)</f>
        <v>0</v>
      </c>
      <c r="AE724">
        <f>(-L724*44100)</f>
        <v>0</v>
      </c>
      <c r="AF724">
        <f>2*29.3*T724*0.92*(BS724-Y724)</f>
        <v>0</v>
      </c>
      <c r="AG724">
        <f>2*0.95*5.67E-8*(((BS724+$B$7)+273)^4-(Y724+273)^4)</f>
        <v>0</v>
      </c>
      <c r="AH724">
        <f>W724+AG724+AE724+AF724</f>
        <v>0</v>
      </c>
      <c r="AI724">
        <f>BP724*AW724*(BK724-BJ724*(1000-AW724*BM724)/(1000-AW724*BL724))/(100*BD724)</f>
        <v>0</v>
      </c>
      <c r="AJ724">
        <f>1000*BP724*AW724*(BL724-BM724)/(100*BD724*(1000-AW724*BL724))</f>
        <v>0</v>
      </c>
      <c r="AK724">
        <f>(AL724 - AM724 - BQ724*1E3/(8.314*(BS724+273.15)) * AO724/BP724 * AN724) * BP724/(100*BD724) * (1000 - BM724)/1000</f>
        <v>0</v>
      </c>
      <c r="AL724">
        <v>1395.186374746988</v>
      </c>
      <c r="AM724">
        <v>1359.566121212122</v>
      </c>
      <c r="AN724">
        <v>2.542961766116075</v>
      </c>
      <c r="AO724">
        <v>66.77297276244596</v>
      </c>
      <c r="AP724">
        <f>(AR724 - AQ724 + BQ724*1E3/(8.314*(BS724+273.15)) * AT724/BP724 * AS724) * BP724/(100*BD724) * 1000/(1000 - AR724)</f>
        <v>0</v>
      </c>
      <c r="AQ724">
        <v>11.26108748856792</v>
      </c>
      <c r="AR724">
        <v>16.29319393939394</v>
      </c>
      <c r="AS724">
        <v>-0.006552252788396427</v>
      </c>
      <c r="AT724">
        <v>79.96077634559281</v>
      </c>
      <c r="AU724">
        <v>0</v>
      </c>
      <c r="AV724">
        <v>0</v>
      </c>
      <c r="AW724">
        <f>IF(AU724*$H$13&gt;=AY724,1.0,(AY724/(AY724-AU724*$H$13)))</f>
        <v>0</v>
      </c>
      <c r="AX724">
        <f>(AW724-1)*100</f>
        <v>0</v>
      </c>
      <c r="AY724">
        <f>MAX(0,($B$13+$C$13*BX724)/(1+$D$13*BX724)*BQ724/(BS724+273)*$E$13)</f>
        <v>0</v>
      </c>
      <c r="AZ724">
        <f>$B$11*BY724+$C$11*BZ724+$F$11*CK724*(1-CN724)</f>
        <v>0</v>
      </c>
      <c r="BA724">
        <f>AZ724*BB724</f>
        <v>0</v>
      </c>
      <c r="BB724">
        <f>($B$11*$D$9+$C$11*$D$9+$F$11*((CX724+CP724)/MAX(CX724+CP724+CY724, 0.1)*$I$9+CY724/MAX(CX724+CP724+CY724, 0.1)*$J$9))/($B$11+$C$11+$F$11)</f>
        <v>0</v>
      </c>
      <c r="BC724">
        <f>($B$11*$K$9+$C$11*$K$9+$F$11*((CX724+CP724)/MAX(CX724+CP724+CY724, 0.1)*$P$9+CY724/MAX(CX724+CP724+CY724, 0.1)*$Q$9))/($B$11+$C$11+$F$11)</f>
        <v>0</v>
      </c>
      <c r="BD724">
        <v>6</v>
      </c>
      <c r="BE724">
        <v>0.5</v>
      </c>
      <c r="BF724" t="s">
        <v>361</v>
      </c>
      <c r="BG724">
        <v>2</v>
      </c>
      <c r="BH724" t="b">
        <v>1</v>
      </c>
      <c r="BI724">
        <v>1728497201.314285</v>
      </c>
      <c r="BJ724">
        <v>1319.244642857143</v>
      </c>
      <c r="BK724">
        <v>1365.926785714286</v>
      </c>
      <c r="BL724">
        <v>16.32275357142857</v>
      </c>
      <c r="BM724">
        <v>11.29061071428571</v>
      </c>
      <c r="BN724">
        <v>1330.49</v>
      </c>
      <c r="BO724">
        <v>16.41312857142857</v>
      </c>
      <c r="BP724">
        <v>599.9317142857143</v>
      </c>
      <c r="BQ724">
        <v>97.54268214285716</v>
      </c>
      <c r="BR724">
        <v>0.09984081071428572</v>
      </c>
      <c r="BS724">
        <v>24.94159285714286</v>
      </c>
      <c r="BT724">
        <v>25.03491428571428</v>
      </c>
      <c r="BU724">
        <v>999.9000000000002</v>
      </c>
      <c r="BV724">
        <v>0</v>
      </c>
      <c r="BW724">
        <v>0</v>
      </c>
      <c r="BX724">
        <v>10003.05821428571</v>
      </c>
      <c r="BY724">
        <v>0</v>
      </c>
      <c r="BZ724">
        <v>1265.891071428571</v>
      </c>
      <c r="CA724">
        <v>-46.68158214285713</v>
      </c>
      <c r="CB724">
        <v>1341.135714285714</v>
      </c>
      <c r="CC724">
        <v>1381.524642857143</v>
      </c>
      <c r="CD724">
        <v>5.032141071428572</v>
      </c>
      <c r="CE724">
        <v>1365.926785714286</v>
      </c>
      <c r="CF724">
        <v>11.29061071428571</v>
      </c>
      <c r="CG724">
        <v>1.592164642857143</v>
      </c>
      <c r="CH724">
        <v>1.101316428571429</v>
      </c>
      <c r="CI724">
        <v>13.88317142857143</v>
      </c>
      <c r="CJ724">
        <v>8.330450714285714</v>
      </c>
      <c r="CK724">
        <v>1600.018928571428</v>
      </c>
      <c r="CL724">
        <v>0.6920138571428572</v>
      </c>
      <c r="CM724">
        <v>0.3079861428571428</v>
      </c>
      <c r="CN724">
        <v>0</v>
      </c>
      <c r="CO724">
        <v>2.167542857142857</v>
      </c>
      <c r="CP724">
        <v>0</v>
      </c>
      <c r="CQ724">
        <v>15192.06071428571</v>
      </c>
      <c r="CR724">
        <v>13790.42142857143</v>
      </c>
      <c r="CS724">
        <v>38.875</v>
      </c>
      <c r="CT724">
        <v>40.43699999999999</v>
      </c>
      <c r="CU724">
        <v>39.5665</v>
      </c>
      <c r="CV724">
        <v>38.5845</v>
      </c>
      <c r="CW724">
        <v>38.18035714285713</v>
      </c>
      <c r="CX724">
        <v>1107.236428571429</v>
      </c>
      <c r="CY724">
        <v>492.7824999999999</v>
      </c>
      <c r="CZ724">
        <v>0</v>
      </c>
      <c r="DA724">
        <v>1728497266</v>
      </c>
      <c r="DB724">
        <v>0</v>
      </c>
      <c r="DC724">
        <v>1728490956.5</v>
      </c>
      <c r="DD724" t="s">
        <v>362</v>
      </c>
      <c r="DE724">
        <v>1728490952.5</v>
      </c>
      <c r="DF724">
        <v>1728490956.5</v>
      </c>
      <c r="DG724">
        <v>1</v>
      </c>
      <c r="DH724">
        <v>-0.065</v>
      </c>
      <c r="DI724">
        <v>-0.008</v>
      </c>
      <c r="DJ724">
        <v>-3.246</v>
      </c>
      <c r="DK724">
        <v>-0.091</v>
      </c>
      <c r="DL724">
        <v>52</v>
      </c>
      <c r="DM724">
        <v>15</v>
      </c>
      <c r="DN724">
        <v>0.25</v>
      </c>
      <c r="DO724">
        <v>0.13</v>
      </c>
      <c r="DP724">
        <v>-46.6531756097561</v>
      </c>
      <c r="DQ724">
        <v>-0.6967818815330493</v>
      </c>
      <c r="DR724">
        <v>0.1162191680183264</v>
      </c>
      <c r="DS724">
        <v>0</v>
      </c>
      <c r="DT724">
        <v>5.03029731707317</v>
      </c>
      <c r="DU724">
        <v>0.07156369337979863</v>
      </c>
      <c r="DV724">
        <v>0.01012157078920695</v>
      </c>
      <c r="DW724">
        <v>1</v>
      </c>
      <c r="DX724">
        <v>1</v>
      </c>
      <c r="DY724">
        <v>2</v>
      </c>
      <c r="DZ724" t="s">
        <v>363</v>
      </c>
      <c r="EA724">
        <v>3.22773</v>
      </c>
      <c r="EB724">
        <v>2.70434</v>
      </c>
      <c r="EC724">
        <v>0.223127</v>
      </c>
      <c r="ED724">
        <v>0.227089</v>
      </c>
      <c r="EE724">
        <v>0.0843146</v>
      </c>
      <c r="EF724">
        <v>0.0641876</v>
      </c>
      <c r="EG724">
        <v>25363</v>
      </c>
      <c r="EH724">
        <v>24542.9</v>
      </c>
      <c r="EI724">
        <v>31289</v>
      </c>
      <c r="EJ724">
        <v>30128.5</v>
      </c>
      <c r="EK724">
        <v>38377</v>
      </c>
      <c r="EL724">
        <v>37293.5</v>
      </c>
      <c r="EM724">
        <v>43846.6</v>
      </c>
      <c r="EN724">
        <v>42074.7</v>
      </c>
      <c r="EO724">
        <v>2.10488</v>
      </c>
      <c r="EP724">
        <v>1.77243</v>
      </c>
      <c r="EQ724">
        <v>-0.0176094</v>
      </c>
      <c r="ER724">
        <v>0</v>
      </c>
      <c r="ES724">
        <v>25.2961</v>
      </c>
      <c r="ET724">
        <v>999.9</v>
      </c>
      <c r="EU724">
        <v>68.3</v>
      </c>
      <c r="EV724">
        <v>29.3</v>
      </c>
      <c r="EW724">
        <v>28.6541</v>
      </c>
      <c r="EX724">
        <v>61.95</v>
      </c>
      <c r="EY724">
        <v>24.1747</v>
      </c>
      <c r="EZ724">
        <v>1</v>
      </c>
      <c r="FA724">
        <v>0.247403</v>
      </c>
      <c r="FB724">
        <v>5.49334</v>
      </c>
      <c r="FC724">
        <v>20.1125</v>
      </c>
      <c r="FD724">
        <v>5.21415</v>
      </c>
      <c r="FE724">
        <v>11.9993</v>
      </c>
      <c r="FF724">
        <v>4.9627</v>
      </c>
      <c r="FG724">
        <v>3.2953</v>
      </c>
      <c r="FH724">
        <v>9999</v>
      </c>
      <c r="FI724">
        <v>9999</v>
      </c>
      <c r="FJ724">
        <v>9999</v>
      </c>
      <c r="FK724">
        <v>149.7</v>
      </c>
      <c r="FL724">
        <v>4.97092</v>
      </c>
      <c r="FM724">
        <v>1.86782</v>
      </c>
      <c r="FN724">
        <v>1.85928</v>
      </c>
      <c r="FO724">
        <v>1.86531</v>
      </c>
      <c r="FP724">
        <v>1.86311</v>
      </c>
      <c r="FQ724">
        <v>1.86449</v>
      </c>
      <c r="FR724">
        <v>1.86004</v>
      </c>
      <c r="FS724">
        <v>1.86417</v>
      </c>
      <c r="FT724">
        <v>0</v>
      </c>
      <c r="FU724">
        <v>0</v>
      </c>
      <c r="FV724">
        <v>0</v>
      </c>
      <c r="FW724">
        <v>0</v>
      </c>
      <c r="FX724" t="s">
        <v>364</v>
      </c>
      <c r="FY724" t="s">
        <v>365</v>
      </c>
      <c r="FZ724" t="s">
        <v>366</v>
      </c>
      <c r="GA724" t="s">
        <v>366</v>
      </c>
      <c r="GB724" t="s">
        <v>366</v>
      </c>
      <c r="GC724" t="s">
        <v>366</v>
      </c>
      <c r="GD724">
        <v>0</v>
      </c>
      <c r="GE724">
        <v>100</v>
      </c>
      <c r="GF724">
        <v>100</v>
      </c>
      <c r="GG724">
        <v>-11.34</v>
      </c>
      <c r="GH724">
        <v>-0.09039999999999999</v>
      </c>
      <c r="GI724">
        <v>-2.868309889394353</v>
      </c>
      <c r="GJ724">
        <v>-0.006773961979547998</v>
      </c>
      <c r="GK724">
        <v>-8.296070481250098E-08</v>
      </c>
      <c r="GL724">
        <v>3.322967193956903E-10</v>
      </c>
      <c r="GM724">
        <v>-0.07871069313407227</v>
      </c>
      <c r="GN724">
        <v>-0.00208336341840114</v>
      </c>
      <c r="GO724">
        <v>8.801746095907445E-05</v>
      </c>
      <c r="GP724">
        <v>-2.677693255255651E-07</v>
      </c>
      <c r="GQ724">
        <v>3</v>
      </c>
      <c r="GR724">
        <v>2052</v>
      </c>
      <c r="GS724">
        <v>2</v>
      </c>
      <c r="GT724">
        <v>18</v>
      </c>
      <c r="GU724">
        <v>104.3</v>
      </c>
      <c r="GV724">
        <v>104.2</v>
      </c>
      <c r="GW724">
        <v>2.95166</v>
      </c>
      <c r="GX724">
        <v>2.38647</v>
      </c>
      <c r="GY724">
        <v>1.44775</v>
      </c>
      <c r="GZ724">
        <v>2.31689</v>
      </c>
      <c r="HA724">
        <v>1.55151</v>
      </c>
      <c r="HB724">
        <v>2.33032</v>
      </c>
      <c r="HC724">
        <v>36.3165</v>
      </c>
      <c r="HD724">
        <v>13.9219</v>
      </c>
      <c r="HE724">
        <v>18</v>
      </c>
      <c r="HF724">
        <v>614.492</v>
      </c>
      <c r="HG724">
        <v>402.573</v>
      </c>
      <c r="HH724">
        <v>17.9311</v>
      </c>
      <c r="HI724">
        <v>29.9357</v>
      </c>
      <c r="HJ724">
        <v>30.0008</v>
      </c>
      <c r="HK724">
        <v>29.8148</v>
      </c>
      <c r="HL724">
        <v>29.754</v>
      </c>
      <c r="HM724">
        <v>59.124</v>
      </c>
      <c r="HN724">
        <v>63.6059</v>
      </c>
      <c r="HO724">
        <v>0</v>
      </c>
      <c r="HP724">
        <v>17.9325</v>
      </c>
      <c r="HQ724">
        <v>1399.23</v>
      </c>
      <c r="HR724">
        <v>11.1757</v>
      </c>
      <c r="HS724">
        <v>99.2891</v>
      </c>
      <c r="HT724">
        <v>100.534</v>
      </c>
    </row>
    <row r="725" spans="1:228">
      <c r="A725">
        <v>709</v>
      </c>
      <c r="B725">
        <v>1728497214.1</v>
      </c>
      <c r="C725">
        <v>6276.599999904633</v>
      </c>
      <c r="D725" t="s">
        <v>1790</v>
      </c>
      <c r="E725" t="s">
        <v>1791</v>
      </c>
      <c r="F725">
        <v>5</v>
      </c>
      <c r="G725" t="s">
        <v>357</v>
      </c>
      <c r="H725" t="s">
        <v>1090</v>
      </c>
      <c r="I725" t="s">
        <v>359</v>
      </c>
      <c r="J725" t="s">
        <v>1569</v>
      </c>
      <c r="K725">
        <v>1728497206.6</v>
      </c>
      <c r="L725">
        <f>(M725)/1000</f>
        <v>0</v>
      </c>
      <c r="M725">
        <f>IF(BH725, AP725, AJ725)</f>
        <v>0</v>
      </c>
      <c r="N725">
        <f>IF(BH725, AK725, AI725)</f>
        <v>0</v>
      </c>
      <c r="O725">
        <f>BJ725 - IF(AW725&gt;1, N725*BD725*100.0/(AY725), 0)</f>
        <v>0</v>
      </c>
      <c r="P725">
        <f>((V725-L725/2)*O725-N725)/(V725+L725/2)</f>
        <v>0</v>
      </c>
      <c r="Q725">
        <f>P725*(BQ725+BR725)/1000.0</f>
        <v>0</v>
      </c>
      <c r="R725">
        <f>(BJ725 - IF(AW725&gt;1, N725*BD725*100.0/(AY725), 0))*(BQ725+BR725)/1000.0</f>
        <v>0</v>
      </c>
      <c r="S725">
        <f>2.0/((1/U725-1/T725)+SIGN(U725)*SQRT((1/U725-1/T725)*(1/U725-1/T725) + 4*BE725/((BE725+1)*(BE725+1))*(2*1/U725*1/T725-1/T725*1/T725)))</f>
        <v>0</v>
      </c>
      <c r="T725">
        <f>IF(LEFT(BF725,1)&lt;&gt;"0",IF(LEFT(BF725,1)="1",3.0,BG725),$D$5+$E$5*(BX725*BQ725/($K$5*1000))+$F$5*(BX725*BQ725/($K$5*1000))*MAX(MIN(BD725,$J$5),$I$5)*MAX(MIN(BD725,$J$5),$I$5)+$G$5*MAX(MIN(BD725,$J$5),$I$5)*(BX725*BQ725/($K$5*1000))+$H$5*(BX725*BQ725/($K$5*1000))*(BX725*BQ725/($K$5*1000)))</f>
        <v>0</v>
      </c>
      <c r="U725">
        <f>L725*(1000-(1000*0.61365*exp(17.502*Y725/(240.97+Y725))/(BQ725+BR725)+BL725)/2)/(1000*0.61365*exp(17.502*Y725/(240.97+Y725))/(BQ725+BR725)-BL725)</f>
        <v>0</v>
      </c>
      <c r="V725">
        <f>1/((BE725+1)/(S725/1.6)+1/(T725/1.37)) + BE725/((BE725+1)/(S725/1.6) + BE725/(T725/1.37))</f>
        <v>0</v>
      </c>
      <c r="W725">
        <f>(AZ725*BC725)</f>
        <v>0</v>
      </c>
      <c r="X725">
        <f>(BS725+(W725+2*0.95*5.67E-8*(((BS725+$B$7)+273)^4-(BS725+273)^4)-44100*L725)/(1.84*29.3*T725+8*0.95*5.67E-8*(BS725+273)^3))</f>
        <v>0</v>
      </c>
      <c r="Y725">
        <f>($C$7*BT725+$D$7*BU725+$E$7*X725)</f>
        <v>0</v>
      </c>
      <c r="Z725">
        <f>0.61365*exp(17.502*Y725/(240.97+Y725))</f>
        <v>0</v>
      </c>
      <c r="AA725">
        <f>(AB725/AC725*100)</f>
        <v>0</v>
      </c>
      <c r="AB725">
        <f>BL725*(BQ725+BR725)/1000</f>
        <v>0</v>
      </c>
      <c r="AC725">
        <f>0.61365*exp(17.502*BS725/(240.97+BS725))</f>
        <v>0</v>
      </c>
      <c r="AD725">
        <f>(Z725-BL725*(BQ725+BR725)/1000)</f>
        <v>0</v>
      </c>
      <c r="AE725">
        <f>(-L725*44100)</f>
        <v>0</v>
      </c>
      <c r="AF725">
        <f>2*29.3*T725*0.92*(BS725-Y725)</f>
        <v>0</v>
      </c>
      <c r="AG725">
        <f>2*0.95*5.67E-8*(((BS725+$B$7)+273)^4-(Y725+273)^4)</f>
        <v>0</v>
      </c>
      <c r="AH725">
        <f>W725+AG725+AE725+AF725</f>
        <v>0</v>
      </c>
      <c r="AI725">
        <f>BP725*AW725*(BK725-BJ725*(1000-AW725*BM725)/(1000-AW725*BL725))/(100*BD725)</f>
        <v>0</v>
      </c>
      <c r="AJ725">
        <f>1000*BP725*AW725*(BL725-BM725)/(100*BD725*(1000-AW725*BL725))</f>
        <v>0</v>
      </c>
      <c r="AK725">
        <f>(AL725 - AM725 - BQ725*1E3/(8.314*(BS725+273.15)) * AO725/BP725 * AN725) * BP725/(100*BD725) * (1000 - BM725)/1000</f>
        <v>0</v>
      </c>
      <c r="AL725">
        <v>1407.940832562794</v>
      </c>
      <c r="AM725">
        <v>1372.297151515152</v>
      </c>
      <c r="AN725">
        <v>2.572046311431952</v>
      </c>
      <c r="AO725">
        <v>66.77297276244596</v>
      </c>
      <c r="AP725">
        <f>(AR725 - AQ725 + BQ725*1E3/(8.314*(BS725+273.15)) * AT725/BP725 * AS725) * BP725/(100*BD725) * 1000/(1000 - AR725)</f>
        <v>0</v>
      </c>
      <c r="AQ725">
        <v>11.26244086923863</v>
      </c>
      <c r="AR725">
        <v>16.27376242424243</v>
      </c>
      <c r="AS725">
        <v>-0.001775281068466439</v>
      </c>
      <c r="AT725">
        <v>79.96077634559281</v>
      </c>
      <c r="AU725">
        <v>0</v>
      </c>
      <c r="AV725">
        <v>0</v>
      </c>
      <c r="AW725">
        <f>IF(AU725*$H$13&gt;=AY725,1.0,(AY725/(AY725-AU725*$H$13)))</f>
        <v>0</v>
      </c>
      <c r="AX725">
        <f>(AW725-1)*100</f>
        <v>0</v>
      </c>
      <c r="AY725">
        <f>MAX(0,($B$13+$C$13*BX725)/(1+$D$13*BX725)*BQ725/(BS725+273)*$E$13)</f>
        <v>0</v>
      </c>
      <c r="AZ725">
        <f>$B$11*BY725+$C$11*BZ725+$F$11*CK725*(1-CN725)</f>
        <v>0</v>
      </c>
      <c r="BA725">
        <f>AZ725*BB725</f>
        <v>0</v>
      </c>
      <c r="BB725">
        <f>($B$11*$D$9+$C$11*$D$9+$F$11*((CX725+CP725)/MAX(CX725+CP725+CY725, 0.1)*$I$9+CY725/MAX(CX725+CP725+CY725, 0.1)*$J$9))/($B$11+$C$11+$F$11)</f>
        <v>0</v>
      </c>
      <c r="BC725">
        <f>($B$11*$K$9+$C$11*$K$9+$F$11*((CX725+CP725)/MAX(CX725+CP725+CY725, 0.1)*$P$9+CY725/MAX(CX725+CP725+CY725, 0.1)*$Q$9))/($B$11+$C$11+$F$11)</f>
        <v>0</v>
      </c>
      <c r="BD725">
        <v>6</v>
      </c>
      <c r="BE725">
        <v>0.5</v>
      </c>
      <c r="BF725" t="s">
        <v>361</v>
      </c>
      <c r="BG725">
        <v>2</v>
      </c>
      <c r="BH725" t="b">
        <v>1</v>
      </c>
      <c r="BI725">
        <v>1728497206.6</v>
      </c>
      <c r="BJ725">
        <v>1332.399259259259</v>
      </c>
      <c r="BK725">
        <v>1379.172962962963</v>
      </c>
      <c r="BL725">
        <v>16.30534444444444</v>
      </c>
      <c r="BM725">
        <v>11.2747074074074</v>
      </c>
      <c r="BN725">
        <v>1343.712592592593</v>
      </c>
      <c r="BO725">
        <v>16.39573333333333</v>
      </c>
      <c r="BP725">
        <v>599.9427037037036</v>
      </c>
      <c r="BQ725">
        <v>97.54342962962964</v>
      </c>
      <c r="BR725">
        <v>0.0998833814814815</v>
      </c>
      <c r="BS725">
        <v>24.92231481481481</v>
      </c>
      <c r="BT725">
        <v>25.0146962962963</v>
      </c>
      <c r="BU725">
        <v>999.9000000000001</v>
      </c>
      <c r="BV725">
        <v>0</v>
      </c>
      <c r="BW725">
        <v>0</v>
      </c>
      <c r="BX725">
        <v>10004.72333333334</v>
      </c>
      <c r="BY725">
        <v>0</v>
      </c>
      <c r="BZ725">
        <v>1266.200740740741</v>
      </c>
      <c r="CA725">
        <v>-46.77398518518518</v>
      </c>
      <c r="CB725">
        <v>1354.484444444445</v>
      </c>
      <c r="CC725">
        <v>1394.89962962963</v>
      </c>
      <c r="CD725">
        <v>5.030644074074074</v>
      </c>
      <c r="CE725">
        <v>1379.172962962963</v>
      </c>
      <c r="CF725">
        <v>11.2747074074074</v>
      </c>
      <c r="CG725">
        <v>1.590478518518519</v>
      </c>
      <c r="CH725">
        <v>1.099772962962963</v>
      </c>
      <c r="CI725">
        <v>13.86685185185185</v>
      </c>
      <c r="CJ725">
        <v>8.309792592592592</v>
      </c>
      <c r="CK725">
        <v>1600.004814814814</v>
      </c>
      <c r="CL725">
        <v>0.6920129259259261</v>
      </c>
      <c r="CM725">
        <v>0.3079870740740741</v>
      </c>
      <c r="CN725">
        <v>0</v>
      </c>
      <c r="CO725">
        <v>2.151429629629629</v>
      </c>
      <c r="CP725">
        <v>0</v>
      </c>
      <c r="CQ725">
        <v>15195.01481481481</v>
      </c>
      <c r="CR725">
        <v>13790.3037037037</v>
      </c>
      <c r="CS725">
        <v>38.875</v>
      </c>
      <c r="CT725">
        <v>40.45333333333333</v>
      </c>
      <c r="CU725">
        <v>39.58766666666666</v>
      </c>
      <c r="CV725">
        <v>38.59233333333333</v>
      </c>
      <c r="CW725">
        <v>38.187</v>
      </c>
      <c r="CX725">
        <v>1107.225185185185</v>
      </c>
      <c r="CY725">
        <v>492.7796296296297</v>
      </c>
      <c r="CZ725">
        <v>0</v>
      </c>
      <c r="DA725">
        <v>1728497270.8</v>
      </c>
      <c r="DB725">
        <v>0</v>
      </c>
      <c r="DC725">
        <v>1728490956.5</v>
      </c>
      <c r="DD725" t="s">
        <v>362</v>
      </c>
      <c r="DE725">
        <v>1728490952.5</v>
      </c>
      <c r="DF725">
        <v>1728490956.5</v>
      </c>
      <c r="DG725">
        <v>1</v>
      </c>
      <c r="DH725">
        <v>-0.065</v>
      </c>
      <c r="DI725">
        <v>-0.008</v>
      </c>
      <c r="DJ725">
        <v>-3.246</v>
      </c>
      <c r="DK725">
        <v>-0.091</v>
      </c>
      <c r="DL725">
        <v>52</v>
      </c>
      <c r="DM725">
        <v>15</v>
      </c>
      <c r="DN725">
        <v>0.25</v>
      </c>
      <c r="DO725">
        <v>0.13</v>
      </c>
      <c r="DP725">
        <v>-46.72505121951219</v>
      </c>
      <c r="DQ725">
        <v>-1.035271777003636</v>
      </c>
      <c r="DR725">
        <v>0.1304365168867109</v>
      </c>
      <c r="DS725">
        <v>0</v>
      </c>
      <c r="DT725">
        <v>5.029113414634147</v>
      </c>
      <c r="DU725">
        <v>0.001396724738684599</v>
      </c>
      <c r="DV725">
        <v>0.01155548578619297</v>
      </c>
      <c r="DW725">
        <v>1</v>
      </c>
      <c r="DX725">
        <v>1</v>
      </c>
      <c r="DY725">
        <v>2</v>
      </c>
      <c r="DZ725" t="s">
        <v>363</v>
      </c>
      <c r="EA725">
        <v>3.22775</v>
      </c>
      <c r="EB725">
        <v>2.70423</v>
      </c>
      <c r="EC725">
        <v>0.224401</v>
      </c>
      <c r="ED725">
        <v>0.228356</v>
      </c>
      <c r="EE725">
        <v>0.08424</v>
      </c>
      <c r="EF725">
        <v>0.0642086</v>
      </c>
      <c r="EG725">
        <v>25320</v>
      </c>
      <c r="EH725">
        <v>24502</v>
      </c>
      <c r="EI725">
        <v>31287.5</v>
      </c>
      <c r="EJ725">
        <v>30127.9</v>
      </c>
      <c r="EK725">
        <v>38378.2</v>
      </c>
      <c r="EL725">
        <v>37291.7</v>
      </c>
      <c r="EM725">
        <v>43844.4</v>
      </c>
      <c r="EN725">
        <v>42073.6</v>
      </c>
      <c r="EO725">
        <v>2.10483</v>
      </c>
      <c r="EP725">
        <v>1.77213</v>
      </c>
      <c r="EQ725">
        <v>-0.0186786</v>
      </c>
      <c r="ER725">
        <v>0</v>
      </c>
      <c r="ES725">
        <v>25.2833</v>
      </c>
      <c r="ET725">
        <v>999.9</v>
      </c>
      <c r="EU725">
        <v>68.40000000000001</v>
      </c>
      <c r="EV725">
        <v>29.3</v>
      </c>
      <c r="EW725">
        <v>28.6922</v>
      </c>
      <c r="EX725">
        <v>62.05</v>
      </c>
      <c r="EY725">
        <v>24.4752</v>
      </c>
      <c r="EZ725">
        <v>1</v>
      </c>
      <c r="FA725">
        <v>0.247477</v>
      </c>
      <c r="FB725">
        <v>5.38337</v>
      </c>
      <c r="FC725">
        <v>20.1163</v>
      </c>
      <c r="FD725">
        <v>5.21579</v>
      </c>
      <c r="FE725">
        <v>11.9989</v>
      </c>
      <c r="FF725">
        <v>4.9633</v>
      </c>
      <c r="FG725">
        <v>3.29558</v>
      </c>
      <c r="FH725">
        <v>9999</v>
      </c>
      <c r="FI725">
        <v>9999</v>
      </c>
      <c r="FJ725">
        <v>9999</v>
      </c>
      <c r="FK725">
        <v>149.7</v>
      </c>
      <c r="FL725">
        <v>4.97088</v>
      </c>
      <c r="FM725">
        <v>1.86782</v>
      </c>
      <c r="FN725">
        <v>1.85928</v>
      </c>
      <c r="FO725">
        <v>1.86529</v>
      </c>
      <c r="FP725">
        <v>1.8631</v>
      </c>
      <c r="FQ725">
        <v>1.86447</v>
      </c>
      <c r="FR725">
        <v>1.86005</v>
      </c>
      <c r="FS725">
        <v>1.86417</v>
      </c>
      <c r="FT725">
        <v>0</v>
      </c>
      <c r="FU725">
        <v>0</v>
      </c>
      <c r="FV725">
        <v>0</v>
      </c>
      <c r="FW725">
        <v>0</v>
      </c>
      <c r="FX725" t="s">
        <v>364</v>
      </c>
      <c r="FY725" t="s">
        <v>365</v>
      </c>
      <c r="FZ725" t="s">
        <v>366</v>
      </c>
      <c r="GA725" t="s">
        <v>366</v>
      </c>
      <c r="GB725" t="s">
        <v>366</v>
      </c>
      <c r="GC725" t="s">
        <v>366</v>
      </c>
      <c r="GD725">
        <v>0</v>
      </c>
      <c r="GE725">
        <v>100</v>
      </c>
      <c r="GF725">
        <v>100</v>
      </c>
      <c r="GG725">
        <v>-11.42</v>
      </c>
      <c r="GH725">
        <v>-0.0905</v>
      </c>
      <c r="GI725">
        <v>-2.868309889394353</v>
      </c>
      <c r="GJ725">
        <v>-0.006773961979547998</v>
      </c>
      <c r="GK725">
        <v>-8.296070481250098E-08</v>
      </c>
      <c r="GL725">
        <v>3.322967193956903E-10</v>
      </c>
      <c r="GM725">
        <v>-0.07871069313407227</v>
      </c>
      <c r="GN725">
        <v>-0.00208336341840114</v>
      </c>
      <c r="GO725">
        <v>8.801746095907445E-05</v>
      </c>
      <c r="GP725">
        <v>-2.677693255255651E-07</v>
      </c>
      <c r="GQ725">
        <v>3</v>
      </c>
      <c r="GR725">
        <v>2052</v>
      </c>
      <c r="GS725">
        <v>2</v>
      </c>
      <c r="GT725">
        <v>18</v>
      </c>
      <c r="GU725">
        <v>104.4</v>
      </c>
      <c r="GV725">
        <v>104.3</v>
      </c>
      <c r="GW725">
        <v>2.97241</v>
      </c>
      <c r="GX725">
        <v>2.38647</v>
      </c>
      <c r="GY725">
        <v>1.44775</v>
      </c>
      <c r="GZ725">
        <v>2.31689</v>
      </c>
      <c r="HA725">
        <v>1.55151</v>
      </c>
      <c r="HB725">
        <v>2.36084</v>
      </c>
      <c r="HC725">
        <v>36.34</v>
      </c>
      <c r="HD725">
        <v>13.9394</v>
      </c>
      <c r="HE725">
        <v>18</v>
      </c>
      <c r="HF725">
        <v>614.583</v>
      </c>
      <c r="HG725">
        <v>402.487</v>
      </c>
      <c r="HH725">
        <v>17.9121</v>
      </c>
      <c r="HI725">
        <v>29.9486</v>
      </c>
      <c r="HJ725">
        <v>30.0004</v>
      </c>
      <c r="HK725">
        <v>29.8276</v>
      </c>
      <c r="HL725">
        <v>29.7667</v>
      </c>
      <c r="HM725">
        <v>59.5738</v>
      </c>
      <c r="HN725">
        <v>63.6059</v>
      </c>
      <c r="HO725">
        <v>0</v>
      </c>
      <c r="HP725">
        <v>18.8805</v>
      </c>
      <c r="HQ725">
        <v>1414.25</v>
      </c>
      <c r="HR725">
        <v>11.1765</v>
      </c>
      <c r="HS725">
        <v>99.2842</v>
      </c>
      <c r="HT725">
        <v>100.532</v>
      </c>
    </row>
    <row r="726" spans="1:228">
      <c r="A726">
        <v>710</v>
      </c>
      <c r="B726">
        <v>1728497219.1</v>
      </c>
      <c r="C726">
        <v>6281.599999904633</v>
      </c>
      <c r="D726" t="s">
        <v>1792</v>
      </c>
      <c r="E726" t="s">
        <v>1793</v>
      </c>
      <c r="F726">
        <v>5</v>
      </c>
      <c r="G726" t="s">
        <v>357</v>
      </c>
      <c r="H726" t="s">
        <v>1090</v>
      </c>
      <c r="I726" t="s">
        <v>359</v>
      </c>
      <c r="J726" t="s">
        <v>1569</v>
      </c>
      <c r="K726">
        <v>1728497211.314285</v>
      </c>
      <c r="L726">
        <f>(M726)/1000</f>
        <v>0</v>
      </c>
      <c r="M726">
        <f>IF(BH726, AP726, AJ726)</f>
        <v>0</v>
      </c>
      <c r="N726">
        <f>IF(BH726, AK726, AI726)</f>
        <v>0</v>
      </c>
      <c r="O726">
        <f>BJ726 - IF(AW726&gt;1, N726*BD726*100.0/(AY726), 0)</f>
        <v>0</v>
      </c>
      <c r="P726">
        <f>((V726-L726/2)*O726-N726)/(V726+L726/2)</f>
        <v>0</v>
      </c>
      <c r="Q726">
        <f>P726*(BQ726+BR726)/1000.0</f>
        <v>0</v>
      </c>
      <c r="R726">
        <f>(BJ726 - IF(AW726&gt;1, N726*BD726*100.0/(AY726), 0))*(BQ726+BR726)/1000.0</f>
        <v>0</v>
      </c>
      <c r="S726">
        <f>2.0/((1/U726-1/T726)+SIGN(U726)*SQRT((1/U726-1/T726)*(1/U726-1/T726) + 4*BE726/((BE726+1)*(BE726+1))*(2*1/U726*1/T726-1/T726*1/T726)))</f>
        <v>0</v>
      </c>
      <c r="T726">
        <f>IF(LEFT(BF726,1)&lt;&gt;"0",IF(LEFT(BF726,1)="1",3.0,BG726),$D$5+$E$5*(BX726*BQ726/($K$5*1000))+$F$5*(BX726*BQ726/($K$5*1000))*MAX(MIN(BD726,$J$5),$I$5)*MAX(MIN(BD726,$J$5),$I$5)+$G$5*MAX(MIN(BD726,$J$5),$I$5)*(BX726*BQ726/($K$5*1000))+$H$5*(BX726*BQ726/($K$5*1000))*(BX726*BQ726/($K$5*1000)))</f>
        <v>0</v>
      </c>
      <c r="U726">
        <f>L726*(1000-(1000*0.61365*exp(17.502*Y726/(240.97+Y726))/(BQ726+BR726)+BL726)/2)/(1000*0.61365*exp(17.502*Y726/(240.97+Y726))/(BQ726+BR726)-BL726)</f>
        <v>0</v>
      </c>
      <c r="V726">
        <f>1/((BE726+1)/(S726/1.6)+1/(T726/1.37)) + BE726/((BE726+1)/(S726/1.6) + BE726/(T726/1.37))</f>
        <v>0</v>
      </c>
      <c r="W726">
        <f>(AZ726*BC726)</f>
        <v>0</v>
      </c>
      <c r="X726">
        <f>(BS726+(W726+2*0.95*5.67E-8*(((BS726+$B$7)+273)^4-(BS726+273)^4)-44100*L726)/(1.84*29.3*T726+8*0.95*5.67E-8*(BS726+273)^3))</f>
        <v>0</v>
      </c>
      <c r="Y726">
        <f>($C$7*BT726+$D$7*BU726+$E$7*X726)</f>
        <v>0</v>
      </c>
      <c r="Z726">
        <f>0.61365*exp(17.502*Y726/(240.97+Y726))</f>
        <v>0</v>
      </c>
      <c r="AA726">
        <f>(AB726/AC726*100)</f>
        <v>0</v>
      </c>
      <c r="AB726">
        <f>BL726*(BQ726+BR726)/1000</f>
        <v>0</v>
      </c>
      <c r="AC726">
        <f>0.61365*exp(17.502*BS726/(240.97+BS726))</f>
        <v>0</v>
      </c>
      <c r="AD726">
        <f>(Z726-BL726*(BQ726+BR726)/1000)</f>
        <v>0</v>
      </c>
      <c r="AE726">
        <f>(-L726*44100)</f>
        <v>0</v>
      </c>
      <c r="AF726">
        <f>2*29.3*T726*0.92*(BS726-Y726)</f>
        <v>0</v>
      </c>
      <c r="AG726">
        <f>2*0.95*5.67E-8*(((BS726+$B$7)+273)^4-(Y726+273)^4)</f>
        <v>0</v>
      </c>
      <c r="AH726">
        <f>W726+AG726+AE726+AF726</f>
        <v>0</v>
      </c>
      <c r="AI726">
        <f>BP726*AW726*(BK726-BJ726*(1000-AW726*BM726)/(1000-AW726*BL726))/(100*BD726)</f>
        <v>0</v>
      </c>
      <c r="AJ726">
        <f>1000*BP726*AW726*(BL726-BM726)/(100*BD726*(1000-AW726*BL726))</f>
        <v>0</v>
      </c>
      <c r="AK726">
        <f>(AL726 - AM726 - BQ726*1E3/(8.314*(BS726+273.15)) * AO726/BP726 * AN726) * BP726/(100*BD726) * (1000 - BM726)/1000</f>
        <v>0</v>
      </c>
      <c r="AL726">
        <v>1420.478495433721</v>
      </c>
      <c r="AM726">
        <v>1384.884303030303</v>
      </c>
      <c r="AN726">
        <v>2.528437264531121</v>
      </c>
      <c r="AO726">
        <v>66.77297276244596</v>
      </c>
      <c r="AP726">
        <f>(AR726 - AQ726 + BQ726*1E3/(8.314*(BS726+273.15)) * AT726/BP726 * AS726) * BP726/(100*BD726) * 1000/(1000 - AR726)</f>
        <v>0</v>
      </c>
      <c r="AQ726">
        <v>11.26627837311419</v>
      </c>
      <c r="AR726">
        <v>16.28136242424243</v>
      </c>
      <c r="AS726">
        <v>-0.0002717274122703978</v>
      </c>
      <c r="AT726">
        <v>79.96077634559281</v>
      </c>
      <c r="AU726">
        <v>0</v>
      </c>
      <c r="AV726">
        <v>0</v>
      </c>
      <c r="AW726">
        <f>IF(AU726*$H$13&gt;=AY726,1.0,(AY726/(AY726-AU726*$H$13)))</f>
        <v>0</v>
      </c>
      <c r="AX726">
        <f>(AW726-1)*100</f>
        <v>0</v>
      </c>
      <c r="AY726">
        <f>MAX(0,($B$13+$C$13*BX726)/(1+$D$13*BX726)*BQ726/(BS726+273)*$E$13)</f>
        <v>0</v>
      </c>
      <c r="AZ726">
        <f>$B$11*BY726+$C$11*BZ726+$F$11*CK726*(1-CN726)</f>
        <v>0</v>
      </c>
      <c r="BA726">
        <f>AZ726*BB726</f>
        <v>0</v>
      </c>
      <c r="BB726">
        <f>($B$11*$D$9+$C$11*$D$9+$F$11*((CX726+CP726)/MAX(CX726+CP726+CY726, 0.1)*$I$9+CY726/MAX(CX726+CP726+CY726, 0.1)*$J$9))/($B$11+$C$11+$F$11)</f>
        <v>0</v>
      </c>
      <c r="BC726">
        <f>($B$11*$K$9+$C$11*$K$9+$F$11*((CX726+CP726)/MAX(CX726+CP726+CY726, 0.1)*$P$9+CY726/MAX(CX726+CP726+CY726, 0.1)*$Q$9))/($B$11+$C$11+$F$11)</f>
        <v>0</v>
      </c>
      <c r="BD726">
        <v>6</v>
      </c>
      <c r="BE726">
        <v>0.5</v>
      </c>
      <c r="BF726" t="s">
        <v>361</v>
      </c>
      <c r="BG726">
        <v>2</v>
      </c>
      <c r="BH726" t="b">
        <v>1</v>
      </c>
      <c r="BI726">
        <v>1728497211.314285</v>
      </c>
      <c r="BJ726">
        <v>1344.172857142857</v>
      </c>
      <c r="BK726">
        <v>1391.022857142857</v>
      </c>
      <c r="BL726">
        <v>16.28789642857143</v>
      </c>
      <c r="BM726">
        <v>11.26028928571428</v>
      </c>
      <c r="BN726">
        <v>1355.547857142857</v>
      </c>
      <c r="BO726">
        <v>16.37829285714286</v>
      </c>
      <c r="BP726">
        <v>599.9657857142856</v>
      </c>
      <c r="BQ726">
        <v>97.54359642857142</v>
      </c>
      <c r="BR726">
        <v>0.09971817499999999</v>
      </c>
      <c r="BS726">
        <v>24.90700714285714</v>
      </c>
      <c r="BT726">
        <v>24.99863928571429</v>
      </c>
      <c r="BU726">
        <v>999.9000000000002</v>
      </c>
      <c r="BV726">
        <v>0</v>
      </c>
      <c r="BW726">
        <v>0</v>
      </c>
      <c r="BX726">
        <v>10025.84464285714</v>
      </c>
      <c r="BY726">
        <v>0</v>
      </c>
      <c r="BZ726">
        <v>1266.510357142857</v>
      </c>
      <c r="CA726">
        <v>-46.85060714285714</v>
      </c>
      <c r="CB726">
        <v>1366.428571428572</v>
      </c>
      <c r="CC726">
        <v>1406.864642857143</v>
      </c>
      <c r="CD726">
        <v>5.027615</v>
      </c>
      <c r="CE726">
        <v>1391.022857142857</v>
      </c>
      <c r="CF726">
        <v>11.26028928571428</v>
      </c>
      <c r="CG726">
        <v>1.588779642857143</v>
      </c>
      <c r="CH726">
        <v>1.098368214285714</v>
      </c>
      <c r="CI726">
        <v>13.8504</v>
      </c>
      <c r="CJ726">
        <v>8.290977142857143</v>
      </c>
      <c r="CK726">
        <v>1599.998214285714</v>
      </c>
      <c r="CL726">
        <v>0.6920128214285716</v>
      </c>
      <c r="CM726">
        <v>0.3079871785714286</v>
      </c>
      <c r="CN726">
        <v>0</v>
      </c>
      <c r="CO726">
        <v>2.12985</v>
      </c>
      <c r="CP726">
        <v>0</v>
      </c>
      <c r="CQ726">
        <v>15198.60714285714</v>
      </c>
      <c r="CR726">
        <v>13790.23928571428</v>
      </c>
      <c r="CS726">
        <v>38.875</v>
      </c>
      <c r="CT726">
        <v>40.473</v>
      </c>
      <c r="CU726">
        <v>39.60700000000001</v>
      </c>
      <c r="CV726">
        <v>38.6115</v>
      </c>
      <c r="CW726">
        <v>38.187</v>
      </c>
      <c r="CX726">
        <v>1107.220357142857</v>
      </c>
      <c r="CY726">
        <v>492.7778571428571</v>
      </c>
      <c r="CZ726">
        <v>0</v>
      </c>
      <c r="DA726">
        <v>1728497276.2</v>
      </c>
      <c r="DB726">
        <v>0</v>
      </c>
      <c r="DC726">
        <v>1728490956.5</v>
      </c>
      <c r="DD726" t="s">
        <v>362</v>
      </c>
      <c r="DE726">
        <v>1728490952.5</v>
      </c>
      <c r="DF726">
        <v>1728490956.5</v>
      </c>
      <c r="DG726">
        <v>1</v>
      </c>
      <c r="DH726">
        <v>-0.065</v>
      </c>
      <c r="DI726">
        <v>-0.008</v>
      </c>
      <c r="DJ726">
        <v>-3.246</v>
      </c>
      <c r="DK726">
        <v>-0.091</v>
      </c>
      <c r="DL726">
        <v>52</v>
      </c>
      <c r="DM726">
        <v>15</v>
      </c>
      <c r="DN726">
        <v>0.25</v>
      </c>
      <c r="DO726">
        <v>0.13</v>
      </c>
      <c r="DP726">
        <v>-46.76751951219513</v>
      </c>
      <c r="DQ726">
        <v>-1.060827177700457</v>
      </c>
      <c r="DR726">
        <v>0.1294179978050182</v>
      </c>
      <c r="DS726">
        <v>0</v>
      </c>
      <c r="DT726">
        <v>5.026071951219512</v>
      </c>
      <c r="DU726">
        <v>-0.07201233449476269</v>
      </c>
      <c r="DV726">
        <v>0.01456950628078774</v>
      </c>
      <c r="DW726">
        <v>1</v>
      </c>
      <c r="DX726">
        <v>1</v>
      </c>
      <c r="DY726">
        <v>2</v>
      </c>
      <c r="DZ726" t="s">
        <v>363</v>
      </c>
      <c r="EA726">
        <v>3.2278</v>
      </c>
      <c r="EB726">
        <v>2.70438</v>
      </c>
      <c r="EC726">
        <v>0.225654</v>
      </c>
      <c r="ED726">
        <v>0.229596</v>
      </c>
      <c r="EE726">
        <v>0.0842861</v>
      </c>
      <c r="EF726">
        <v>0.0639542</v>
      </c>
      <c r="EG726">
        <v>25278.6</v>
      </c>
      <c r="EH726">
        <v>24462.1</v>
      </c>
      <c r="EI726">
        <v>31287</v>
      </c>
      <c r="EJ726">
        <v>30127.3</v>
      </c>
      <c r="EK726">
        <v>38375.3</v>
      </c>
      <c r="EL726">
        <v>37301.7</v>
      </c>
      <c r="EM726">
        <v>43843.3</v>
      </c>
      <c r="EN726">
        <v>42073.4</v>
      </c>
      <c r="EO726">
        <v>2.10527</v>
      </c>
      <c r="EP726">
        <v>1.77173</v>
      </c>
      <c r="EQ726">
        <v>-0.0174642</v>
      </c>
      <c r="ER726">
        <v>0</v>
      </c>
      <c r="ES726">
        <v>25.2748</v>
      </c>
      <c r="ET726">
        <v>999.9</v>
      </c>
      <c r="EU726">
        <v>68.3</v>
      </c>
      <c r="EV726">
        <v>29.3</v>
      </c>
      <c r="EW726">
        <v>28.6525</v>
      </c>
      <c r="EX726">
        <v>61.13</v>
      </c>
      <c r="EY726">
        <v>24.1947</v>
      </c>
      <c r="EZ726">
        <v>1</v>
      </c>
      <c r="FA726">
        <v>0.235749</v>
      </c>
      <c r="FB726">
        <v>1.7323</v>
      </c>
      <c r="FC726">
        <v>20.1892</v>
      </c>
      <c r="FD726">
        <v>5.21489</v>
      </c>
      <c r="FE726">
        <v>11.998</v>
      </c>
      <c r="FF726">
        <v>4.9628</v>
      </c>
      <c r="FG726">
        <v>3.29575</v>
      </c>
      <c r="FH726">
        <v>9999</v>
      </c>
      <c r="FI726">
        <v>9999</v>
      </c>
      <c r="FJ726">
        <v>9999</v>
      </c>
      <c r="FK726">
        <v>149.7</v>
      </c>
      <c r="FL726">
        <v>4.97095</v>
      </c>
      <c r="FM726">
        <v>1.86783</v>
      </c>
      <c r="FN726">
        <v>1.85928</v>
      </c>
      <c r="FO726">
        <v>1.86537</v>
      </c>
      <c r="FP726">
        <v>1.86314</v>
      </c>
      <c r="FQ726">
        <v>1.86449</v>
      </c>
      <c r="FR726">
        <v>1.86005</v>
      </c>
      <c r="FS726">
        <v>1.86417</v>
      </c>
      <c r="FT726">
        <v>0</v>
      </c>
      <c r="FU726">
        <v>0</v>
      </c>
      <c r="FV726">
        <v>0</v>
      </c>
      <c r="FW726">
        <v>0</v>
      </c>
      <c r="FX726" t="s">
        <v>364</v>
      </c>
      <c r="FY726" t="s">
        <v>365</v>
      </c>
      <c r="FZ726" t="s">
        <v>366</v>
      </c>
      <c r="GA726" t="s">
        <v>366</v>
      </c>
      <c r="GB726" t="s">
        <v>366</v>
      </c>
      <c r="GC726" t="s">
        <v>366</v>
      </c>
      <c r="GD726">
        <v>0</v>
      </c>
      <c r="GE726">
        <v>100</v>
      </c>
      <c r="GF726">
        <v>100</v>
      </c>
      <c r="GG726">
        <v>-11.48</v>
      </c>
      <c r="GH726">
        <v>-0.09039999999999999</v>
      </c>
      <c r="GI726">
        <v>-2.868309889394353</v>
      </c>
      <c r="GJ726">
        <v>-0.006773961979547998</v>
      </c>
      <c r="GK726">
        <v>-8.296070481250098E-08</v>
      </c>
      <c r="GL726">
        <v>3.322967193956903E-10</v>
      </c>
      <c r="GM726">
        <v>-0.07871069313407227</v>
      </c>
      <c r="GN726">
        <v>-0.00208336341840114</v>
      </c>
      <c r="GO726">
        <v>8.801746095907445E-05</v>
      </c>
      <c r="GP726">
        <v>-2.677693255255651E-07</v>
      </c>
      <c r="GQ726">
        <v>3</v>
      </c>
      <c r="GR726">
        <v>2052</v>
      </c>
      <c r="GS726">
        <v>2</v>
      </c>
      <c r="GT726">
        <v>18</v>
      </c>
      <c r="GU726">
        <v>104.4</v>
      </c>
      <c r="GV726">
        <v>104.4</v>
      </c>
      <c r="GW726">
        <v>2.99438</v>
      </c>
      <c r="GX726">
        <v>2.38281</v>
      </c>
      <c r="GY726">
        <v>1.44775</v>
      </c>
      <c r="GZ726">
        <v>2.31689</v>
      </c>
      <c r="HA726">
        <v>1.55151</v>
      </c>
      <c r="HB726">
        <v>2.31445</v>
      </c>
      <c r="HC726">
        <v>36.34</v>
      </c>
      <c r="HD726">
        <v>13.9744</v>
      </c>
      <c r="HE726">
        <v>18</v>
      </c>
      <c r="HF726">
        <v>615.039</v>
      </c>
      <c r="HG726">
        <v>402.344</v>
      </c>
      <c r="HH726">
        <v>18.4963</v>
      </c>
      <c r="HI726">
        <v>29.9616</v>
      </c>
      <c r="HJ726">
        <v>29.9922</v>
      </c>
      <c r="HK726">
        <v>29.8404</v>
      </c>
      <c r="HL726">
        <v>29.7794</v>
      </c>
      <c r="HM726">
        <v>59.9742</v>
      </c>
      <c r="HN726">
        <v>63.8841</v>
      </c>
      <c r="HO726">
        <v>0</v>
      </c>
      <c r="HP726">
        <v>18.8911</v>
      </c>
      <c r="HQ726">
        <v>1424.27</v>
      </c>
      <c r="HR726">
        <v>11.1386</v>
      </c>
      <c r="HS726">
        <v>99.282</v>
      </c>
      <c r="HT726">
        <v>100.531</v>
      </c>
    </row>
    <row r="727" spans="1:228">
      <c r="A727">
        <v>711</v>
      </c>
      <c r="B727">
        <v>1728497224.1</v>
      </c>
      <c r="C727">
        <v>6286.599999904633</v>
      </c>
      <c r="D727" t="s">
        <v>1794</v>
      </c>
      <c r="E727" t="s">
        <v>1795</v>
      </c>
      <c r="F727">
        <v>5</v>
      </c>
      <c r="G727" t="s">
        <v>357</v>
      </c>
      <c r="H727" t="s">
        <v>1090</v>
      </c>
      <c r="I727" t="s">
        <v>359</v>
      </c>
      <c r="J727" t="s">
        <v>1569</v>
      </c>
      <c r="K727">
        <v>1728497216.6</v>
      </c>
      <c r="L727">
        <f>(M727)/1000</f>
        <v>0</v>
      </c>
      <c r="M727">
        <f>IF(BH727, AP727, AJ727)</f>
        <v>0</v>
      </c>
      <c r="N727">
        <f>IF(BH727, AK727, AI727)</f>
        <v>0</v>
      </c>
      <c r="O727">
        <f>BJ727 - IF(AW727&gt;1, N727*BD727*100.0/(AY727), 0)</f>
        <v>0</v>
      </c>
      <c r="P727">
        <f>((V727-L727/2)*O727-N727)/(V727+L727/2)</f>
        <v>0</v>
      </c>
      <c r="Q727">
        <f>P727*(BQ727+BR727)/1000.0</f>
        <v>0</v>
      </c>
      <c r="R727">
        <f>(BJ727 - IF(AW727&gt;1, N727*BD727*100.0/(AY727), 0))*(BQ727+BR727)/1000.0</f>
        <v>0</v>
      </c>
      <c r="S727">
        <f>2.0/((1/U727-1/T727)+SIGN(U727)*SQRT((1/U727-1/T727)*(1/U727-1/T727) + 4*BE727/((BE727+1)*(BE727+1))*(2*1/U727*1/T727-1/T727*1/T727)))</f>
        <v>0</v>
      </c>
      <c r="T727">
        <f>IF(LEFT(BF727,1)&lt;&gt;"0",IF(LEFT(BF727,1)="1",3.0,BG727),$D$5+$E$5*(BX727*BQ727/($K$5*1000))+$F$5*(BX727*BQ727/($K$5*1000))*MAX(MIN(BD727,$J$5),$I$5)*MAX(MIN(BD727,$J$5),$I$5)+$G$5*MAX(MIN(BD727,$J$5),$I$5)*(BX727*BQ727/($K$5*1000))+$H$5*(BX727*BQ727/($K$5*1000))*(BX727*BQ727/($K$5*1000)))</f>
        <v>0</v>
      </c>
      <c r="U727">
        <f>L727*(1000-(1000*0.61365*exp(17.502*Y727/(240.97+Y727))/(BQ727+BR727)+BL727)/2)/(1000*0.61365*exp(17.502*Y727/(240.97+Y727))/(BQ727+BR727)-BL727)</f>
        <v>0</v>
      </c>
      <c r="V727">
        <f>1/((BE727+1)/(S727/1.6)+1/(T727/1.37)) + BE727/((BE727+1)/(S727/1.6) + BE727/(T727/1.37))</f>
        <v>0</v>
      </c>
      <c r="W727">
        <f>(AZ727*BC727)</f>
        <v>0</v>
      </c>
      <c r="X727">
        <f>(BS727+(W727+2*0.95*5.67E-8*(((BS727+$B$7)+273)^4-(BS727+273)^4)-44100*L727)/(1.84*29.3*T727+8*0.95*5.67E-8*(BS727+273)^3))</f>
        <v>0</v>
      </c>
      <c r="Y727">
        <f>($C$7*BT727+$D$7*BU727+$E$7*X727)</f>
        <v>0</v>
      </c>
      <c r="Z727">
        <f>0.61365*exp(17.502*Y727/(240.97+Y727))</f>
        <v>0</v>
      </c>
      <c r="AA727">
        <f>(AB727/AC727*100)</f>
        <v>0</v>
      </c>
      <c r="AB727">
        <f>BL727*(BQ727+BR727)/1000</f>
        <v>0</v>
      </c>
      <c r="AC727">
        <f>0.61365*exp(17.502*BS727/(240.97+BS727))</f>
        <v>0</v>
      </c>
      <c r="AD727">
        <f>(Z727-BL727*(BQ727+BR727)/1000)</f>
        <v>0</v>
      </c>
      <c r="AE727">
        <f>(-L727*44100)</f>
        <v>0</v>
      </c>
      <c r="AF727">
        <f>2*29.3*T727*0.92*(BS727-Y727)</f>
        <v>0</v>
      </c>
      <c r="AG727">
        <f>2*0.95*5.67E-8*(((BS727+$B$7)+273)^4-(Y727+273)^4)</f>
        <v>0</v>
      </c>
      <c r="AH727">
        <f>W727+AG727+AE727+AF727</f>
        <v>0</v>
      </c>
      <c r="AI727">
        <f>BP727*AW727*(BK727-BJ727*(1000-AW727*BM727)/(1000-AW727*BL727))/(100*BD727)</f>
        <v>0</v>
      </c>
      <c r="AJ727">
        <f>1000*BP727*AW727*(BL727-BM727)/(100*BD727*(1000-AW727*BL727))</f>
        <v>0</v>
      </c>
      <c r="AK727">
        <f>(AL727 - AM727 - BQ727*1E3/(8.314*(BS727+273.15)) * AO727/BP727 * AN727) * BP727/(100*BD727) * (1000 - BM727)/1000</f>
        <v>0</v>
      </c>
      <c r="AL727">
        <v>1433.060532690002</v>
      </c>
      <c r="AM727">
        <v>1397.456969696969</v>
      </c>
      <c r="AN727">
        <v>2.496407826147793</v>
      </c>
      <c r="AO727">
        <v>66.77297276244596</v>
      </c>
      <c r="AP727">
        <f>(AR727 - AQ727 + BQ727*1E3/(8.314*(BS727+273.15)) * AT727/BP727 * AS727) * BP727/(100*BD727) * 1000/(1000 - AR727)</f>
        <v>0</v>
      </c>
      <c r="AQ727">
        <v>11.16117386170057</v>
      </c>
      <c r="AR727">
        <v>16.31119757575758</v>
      </c>
      <c r="AS727">
        <v>0.007670548577602267</v>
      </c>
      <c r="AT727">
        <v>79.96077634559281</v>
      </c>
      <c r="AU727">
        <v>0</v>
      </c>
      <c r="AV727">
        <v>0</v>
      </c>
      <c r="AW727">
        <f>IF(AU727*$H$13&gt;=AY727,1.0,(AY727/(AY727-AU727*$H$13)))</f>
        <v>0</v>
      </c>
      <c r="AX727">
        <f>(AW727-1)*100</f>
        <v>0</v>
      </c>
      <c r="AY727">
        <f>MAX(0,($B$13+$C$13*BX727)/(1+$D$13*BX727)*BQ727/(BS727+273)*$E$13)</f>
        <v>0</v>
      </c>
      <c r="AZ727">
        <f>$B$11*BY727+$C$11*BZ727+$F$11*CK727*(1-CN727)</f>
        <v>0</v>
      </c>
      <c r="BA727">
        <f>AZ727*BB727</f>
        <v>0</v>
      </c>
      <c r="BB727">
        <f>($B$11*$D$9+$C$11*$D$9+$F$11*((CX727+CP727)/MAX(CX727+CP727+CY727, 0.1)*$I$9+CY727/MAX(CX727+CP727+CY727, 0.1)*$J$9))/($B$11+$C$11+$F$11)</f>
        <v>0</v>
      </c>
      <c r="BC727">
        <f>($B$11*$K$9+$C$11*$K$9+$F$11*((CX727+CP727)/MAX(CX727+CP727+CY727, 0.1)*$P$9+CY727/MAX(CX727+CP727+CY727, 0.1)*$Q$9))/($B$11+$C$11+$F$11)</f>
        <v>0</v>
      </c>
      <c r="BD727">
        <v>6</v>
      </c>
      <c r="BE727">
        <v>0.5</v>
      </c>
      <c r="BF727" t="s">
        <v>361</v>
      </c>
      <c r="BG727">
        <v>2</v>
      </c>
      <c r="BH727" t="b">
        <v>1</v>
      </c>
      <c r="BI727">
        <v>1728497216.6</v>
      </c>
      <c r="BJ727">
        <v>1357.344814814815</v>
      </c>
      <c r="BK727">
        <v>1404.287777777778</v>
      </c>
      <c r="BL727">
        <v>16.28593333333333</v>
      </c>
      <c r="BM727">
        <v>11.22664074074074</v>
      </c>
      <c r="BN727">
        <v>1368.788518518518</v>
      </c>
      <c r="BO727">
        <v>16.37632962962963</v>
      </c>
      <c r="BP727">
        <v>599.9972962962963</v>
      </c>
      <c r="BQ727">
        <v>97.5439888888889</v>
      </c>
      <c r="BR727">
        <v>0.09983722592592593</v>
      </c>
      <c r="BS727">
        <v>24.90083703703704</v>
      </c>
      <c r="BT727">
        <v>24.98983333333333</v>
      </c>
      <c r="BU727">
        <v>999.9000000000001</v>
      </c>
      <c r="BV727">
        <v>0</v>
      </c>
      <c r="BW727">
        <v>0</v>
      </c>
      <c r="BX727">
        <v>10031.08111111111</v>
      </c>
      <c r="BY727">
        <v>0</v>
      </c>
      <c r="BZ727">
        <v>1266.292962962963</v>
      </c>
      <c r="CA727">
        <v>-46.94368518518519</v>
      </c>
      <c r="CB727">
        <v>1379.816296296296</v>
      </c>
      <c r="CC727">
        <v>1420.231481481482</v>
      </c>
      <c r="CD727">
        <v>5.059295925925926</v>
      </c>
      <c r="CE727">
        <v>1404.287777777778</v>
      </c>
      <c r="CF727">
        <v>11.22664074074074</v>
      </c>
      <c r="CG727">
        <v>1.588594814814815</v>
      </c>
      <c r="CH727">
        <v>1.095091111111111</v>
      </c>
      <c r="CI727">
        <v>13.84861481481481</v>
      </c>
      <c r="CJ727">
        <v>8.24685925925926</v>
      </c>
      <c r="CK727">
        <v>1599.994814814815</v>
      </c>
      <c r="CL727">
        <v>0.6920144814814816</v>
      </c>
      <c r="CM727">
        <v>0.3079855185185185</v>
      </c>
      <c r="CN727">
        <v>0</v>
      </c>
      <c r="CO727">
        <v>2.121596296296297</v>
      </c>
      <c r="CP727">
        <v>0</v>
      </c>
      <c r="CQ727">
        <v>15202.35555555556</v>
      </c>
      <c r="CR727">
        <v>13790.21111111111</v>
      </c>
      <c r="CS727">
        <v>38.87959259259259</v>
      </c>
      <c r="CT727">
        <v>40.49533333333333</v>
      </c>
      <c r="CU727">
        <v>39.625</v>
      </c>
      <c r="CV727">
        <v>38.625</v>
      </c>
      <c r="CW727">
        <v>38.187</v>
      </c>
      <c r="CX727">
        <v>1107.22037037037</v>
      </c>
      <c r="CY727">
        <v>492.7744444444445</v>
      </c>
      <c r="CZ727">
        <v>0</v>
      </c>
      <c r="DA727">
        <v>1728497281</v>
      </c>
      <c r="DB727">
        <v>0</v>
      </c>
      <c r="DC727">
        <v>1728490956.5</v>
      </c>
      <c r="DD727" t="s">
        <v>362</v>
      </c>
      <c r="DE727">
        <v>1728490952.5</v>
      </c>
      <c r="DF727">
        <v>1728490956.5</v>
      </c>
      <c r="DG727">
        <v>1</v>
      </c>
      <c r="DH727">
        <v>-0.065</v>
      </c>
      <c r="DI727">
        <v>-0.008</v>
      </c>
      <c r="DJ727">
        <v>-3.246</v>
      </c>
      <c r="DK727">
        <v>-0.091</v>
      </c>
      <c r="DL727">
        <v>52</v>
      </c>
      <c r="DM727">
        <v>15</v>
      </c>
      <c r="DN727">
        <v>0.25</v>
      </c>
      <c r="DO727">
        <v>0.13</v>
      </c>
      <c r="DP727">
        <v>-46.88973</v>
      </c>
      <c r="DQ727">
        <v>-0.9282078799248673</v>
      </c>
      <c r="DR727">
        <v>0.1151533221405272</v>
      </c>
      <c r="DS727">
        <v>0</v>
      </c>
      <c r="DT727">
        <v>5.051186250000001</v>
      </c>
      <c r="DU727">
        <v>0.2733186866791603</v>
      </c>
      <c r="DV727">
        <v>0.04790290005247592</v>
      </c>
      <c r="DW727">
        <v>0</v>
      </c>
      <c r="DX727">
        <v>0</v>
      </c>
      <c r="DY727">
        <v>2</v>
      </c>
      <c r="DZ727" t="s">
        <v>386</v>
      </c>
      <c r="EA727">
        <v>3.22786</v>
      </c>
      <c r="EB727">
        <v>2.70449</v>
      </c>
      <c r="EC727">
        <v>0.226896</v>
      </c>
      <c r="ED727">
        <v>0.230834</v>
      </c>
      <c r="EE727">
        <v>0.0843839</v>
      </c>
      <c r="EF727">
        <v>0.0637025</v>
      </c>
      <c r="EG727">
        <v>25238.5</v>
      </c>
      <c r="EH727">
        <v>24423</v>
      </c>
      <c r="EI727">
        <v>31287.8</v>
      </c>
      <c r="EJ727">
        <v>30127.7</v>
      </c>
      <c r="EK727">
        <v>38372.1</v>
      </c>
      <c r="EL727">
        <v>37311.8</v>
      </c>
      <c r="EM727">
        <v>43844.3</v>
      </c>
      <c r="EN727">
        <v>42073.4</v>
      </c>
      <c r="EO727">
        <v>2.1053</v>
      </c>
      <c r="EP727">
        <v>1.77127</v>
      </c>
      <c r="EQ727">
        <v>-0.015866</v>
      </c>
      <c r="ER727">
        <v>0</v>
      </c>
      <c r="ES727">
        <v>25.2678</v>
      </c>
      <c r="ET727">
        <v>999.9</v>
      </c>
      <c r="EU727">
        <v>68.3</v>
      </c>
      <c r="EV727">
        <v>29.4</v>
      </c>
      <c r="EW727">
        <v>28.8183</v>
      </c>
      <c r="EX727">
        <v>61.05</v>
      </c>
      <c r="EY727">
        <v>24.4231</v>
      </c>
      <c r="EZ727">
        <v>1</v>
      </c>
      <c r="FA727">
        <v>0.234886</v>
      </c>
      <c r="FB727">
        <v>3.14722</v>
      </c>
      <c r="FC727">
        <v>20.1731</v>
      </c>
      <c r="FD727">
        <v>5.21594</v>
      </c>
      <c r="FE727">
        <v>11.998</v>
      </c>
      <c r="FF727">
        <v>4.9635</v>
      </c>
      <c r="FG727">
        <v>3.29583</v>
      </c>
      <c r="FH727">
        <v>9999</v>
      </c>
      <c r="FI727">
        <v>9999</v>
      </c>
      <c r="FJ727">
        <v>9999</v>
      </c>
      <c r="FK727">
        <v>149.7</v>
      </c>
      <c r="FL727">
        <v>4.97094</v>
      </c>
      <c r="FM727">
        <v>1.86782</v>
      </c>
      <c r="FN727">
        <v>1.85928</v>
      </c>
      <c r="FO727">
        <v>1.86536</v>
      </c>
      <c r="FP727">
        <v>1.86316</v>
      </c>
      <c r="FQ727">
        <v>1.86447</v>
      </c>
      <c r="FR727">
        <v>1.86004</v>
      </c>
      <c r="FS727">
        <v>1.86417</v>
      </c>
      <c r="FT727">
        <v>0</v>
      </c>
      <c r="FU727">
        <v>0</v>
      </c>
      <c r="FV727">
        <v>0</v>
      </c>
      <c r="FW727">
        <v>0</v>
      </c>
      <c r="FX727" t="s">
        <v>364</v>
      </c>
      <c r="FY727" t="s">
        <v>365</v>
      </c>
      <c r="FZ727" t="s">
        <v>366</v>
      </c>
      <c r="GA727" t="s">
        <v>366</v>
      </c>
      <c r="GB727" t="s">
        <v>366</v>
      </c>
      <c r="GC727" t="s">
        <v>366</v>
      </c>
      <c r="GD727">
        <v>0</v>
      </c>
      <c r="GE727">
        <v>100</v>
      </c>
      <c r="GF727">
        <v>100</v>
      </c>
      <c r="GG727">
        <v>-11.54</v>
      </c>
      <c r="GH727">
        <v>-0.09039999999999999</v>
      </c>
      <c r="GI727">
        <v>-2.868309889394353</v>
      </c>
      <c r="GJ727">
        <v>-0.006773961979547998</v>
      </c>
      <c r="GK727">
        <v>-8.296070481250098E-08</v>
      </c>
      <c r="GL727">
        <v>3.322967193956903E-10</v>
      </c>
      <c r="GM727">
        <v>-0.07871069313407227</v>
      </c>
      <c r="GN727">
        <v>-0.00208336341840114</v>
      </c>
      <c r="GO727">
        <v>8.801746095907445E-05</v>
      </c>
      <c r="GP727">
        <v>-2.677693255255651E-07</v>
      </c>
      <c r="GQ727">
        <v>3</v>
      </c>
      <c r="GR727">
        <v>2052</v>
      </c>
      <c r="GS727">
        <v>2</v>
      </c>
      <c r="GT727">
        <v>18</v>
      </c>
      <c r="GU727">
        <v>104.5</v>
      </c>
      <c r="GV727">
        <v>104.5</v>
      </c>
      <c r="GW727">
        <v>3.01514</v>
      </c>
      <c r="GX727">
        <v>2.39014</v>
      </c>
      <c r="GY727">
        <v>1.44775</v>
      </c>
      <c r="GZ727">
        <v>2.31689</v>
      </c>
      <c r="HA727">
        <v>1.55151</v>
      </c>
      <c r="HB727">
        <v>2.37305</v>
      </c>
      <c r="HC727">
        <v>36.34</v>
      </c>
      <c r="HD727">
        <v>13.9832</v>
      </c>
      <c r="HE727">
        <v>18</v>
      </c>
      <c r="HF727">
        <v>615.205</v>
      </c>
      <c r="HG727">
        <v>402.173</v>
      </c>
      <c r="HH727">
        <v>18.9188</v>
      </c>
      <c r="HI727">
        <v>29.9759</v>
      </c>
      <c r="HJ727">
        <v>29.9974</v>
      </c>
      <c r="HK727">
        <v>29.8552</v>
      </c>
      <c r="HL727">
        <v>29.7921</v>
      </c>
      <c r="HM727">
        <v>60.4278</v>
      </c>
      <c r="HN727">
        <v>63.8841</v>
      </c>
      <c r="HO727">
        <v>0</v>
      </c>
      <c r="HP727">
        <v>18.8954</v>
      </c>
      <c r="HQ727">
        <v>1439.3</v>
      </c>
      <c r="HR727">
        <v>11.1003</v>
      </c>
      <c r="HS727">
        <v>99.2843</v>
      </c>
      <c r="HT727">
        <v>100.532</v>
      </c>
    </row>
    <row r="728" spans="1:228">
      <c r="A728">
        <v>712</v>
      </c>
      <c r="B728">
        <v>1728497229.1</v>
      </c>
      <c r="C728">
        <v>6291.599999904633</v>
      </c>
      <c r="D728" t="s">
        <v>1796</v>
      </c>
      <c r="E728" t="s">
        <v>1797</v>
      </c>
      <c r="F728">
        <v>5</v>
      </c>
      <c r="G728" t="s">
        <v>357</v>
      </c>
      <c r="H728" t="s">
        <v>1090</v>
      </c>
      <c r="I728" t="s">
        <v>359</v>
      </c>
      <c r="J728" t="s">
        <v>1569</v>
      </c>
      <c r="K728">
        <v>1728497221.314285</v>
      </c>
      <c r="L728">
        <f>(M728)/1000</f>
        <v>0</v>
      </c>
      <c r="M728">
        <f>IF(BH728, AP728, AJ728)</f>
        <v>0</v>
      </c>
      <c r="N728">
        <f>IF(BH728, AK728, AI728)</f>
        <v>0</v>
      </c>
      <c r="O728">
        <f>BJ728 - IF(AW728&gt;1, N728*BD728*100.0/(AY728), 0)</f>
        <v>0</v>
      </c>
      <c r="P728">
        <f>((V728-L728/2)*O728-N728)/(V728+L728/2)</f>
        <v>0</v>
      </c>
      <c r="Q728">
        <f>P728*(BQ728+BR728)/1000.0</f>
        <v>0</v>
      </c>
      <c r="R728">
        <f>(BJ728 - IF(AW728&gt;1, N728*BD728*100.0/(AY728), 0))*(BQ728+BR728)/1000.0</f>
        <v>0</v>
      </c>
      <c r="S728">
        <f>2.0/((1/U728-1/T728)+SIGN(U728)*SQRT((1/U728-1/T728)*(1/U728-1/T728) + 4*BE728/((BE728+1)*(BE728+1))*(2*1/U728*1/T728-1/T728*1/T728)))</f>
        <v>0</v>
      </c>
      <c r="T728">
        <f>IF(LEFT(BF728,1)&lt;&gt;"0",IF(LEFT(BF728,1)="1",3.0,BG728),$D$5+$E$5*(BX728*BQ728/($K$5*1000))+$F$5*(BX728*BQ728/($K$5*1000))*MAX(MIN(BD728,$J$5),$I$5)*MAX(MIN(BD728,$J$5),$I$5)+$G$5*MAX(MIN(BD728,$J$5),$I$5)*(BX728*BQ728/($K$5*1000))+$H$5*(BX728*BQ728/($K$5*1000))*(BX728*BQ728/($K$5*1000)))</f>
        <v>0</v>
      </c>
      <c r="U728">
        <f>L728*(1000-(1000*0.61365*exp(17.502*Y728/(240.97+Y728))/(BQ728+BR728)+BL728)/2)/(1000*0.61365*exp(17.502*Y728/(240.97+Y728))/(BQ728+BR728)-BL728)</f>
        <v>0</v>
      </c>
      <c r="V728">
        <f>1/((BE728+1)/(S728/1.6)+1/(T728/1.37)) + BE728/((BE728+1)/(S728/1.6) + BE728/(T728/1.37))</f>
        <v>0</v>
      </c>
      <c r="W728">
        <f>(AZ728*BC728)</f>
        <v>0</v>
      </c>
      <c r="X728">
        <f>(BS728+(W728+2*0.95*5.67E-8*(((BS728+$B$7)+273)^4-(BS728+273)^4)-44100*L728)/(1.84*29.3*T728+8*0.95*5.67E-8*(BS728+273)^3))</f>
        <v>0</v>
      </c>
      <c r="Y728">
        <f>($C$7*BT728+$D$7*BU728+$E$7*X728)</f>
        <v>0</v>
      </c>
      <c r="Z728">
        <f>0.61365*exp(17.502*Y728/(240.97+Y728))</f>
        <v>0</v>
      </c>
      <c r="AA728">
        <f>(AB728/AC728*100)</f>
        <v>0</v>
      </c>
      <c r="AB728">
        <f>BL728*(BQ728+BR728)/1000</f>
        <v>0</v>
      </c>
      <c r="AC728">
        <f>0.61365*exp(17.502*BS728/(240.97+BS728))</f>
        <v>0</v>
      </c>
      <c r="AD728">
        <f>(Z728-BL728*(BQ728+BR728)/1000)</f>
        <v>0</v>
      </c>
      <c r="AE728">
        <f>(-L728*44100)</f>
        <v>0</v>
      </c>
      <c r="AF728">
        <f>2*29.3*T728*0.92*(BS728-Y728)</f>
        <v>0</v>
      </c>
      <c r="AG728">
        <f>2*0.95*5.67E-8*(((BS728+$B$7)+273)^4-(Y728+273)^4)</f>
        <v>0</v>
      </c>
      <c r="AH728">
        <f>W728+AG728+AE728+AF728</f>
        <v>0</v>
      </c>
      <c r="AI728">
        <f>BP728*AW728*(BK728-BJ728*(1000-AW728*BM728)/(1000-AW728*BL728))/(100*BD728)</f>
        <v>0</v>
      </c>
      <c r="AJ728">
        <f>1000*BP728*AW728*(BL728-BM728)/(100*BD728*(1000-AW728*BL728))</f>
        <v>0</v>
      </c>
      <c r="AK728">
        <f>(AL728 - AM728 - BQ728*1E3/(8.314*(BS728+273.15)) * AO728/BP728 * AN728) * BP728/(100*BD728) * (1000 - BM728)/1000</f>
        <v>0</v>
      </c>
      <c r="AL728">
        <v>1445.690266470468</v>
      </c>
      <c r="AM728">
        <v>1410.152606060605</v>
      </c>
      <c r="AN728">
        <v>2.551967330830576</v>
      </c>
      <c r="AO728">
        <v>66.77297276244596</v>
      </c>
      <c r="AP728">
        <f>(AR728 - AQ728 + BQ728*1E3/(8.314*(BS728+273.15)) * AT728/BP728 * AS728) * BP728/(100*BD728) * 1000/(1000 - AR728)</f>
        <v>0</v>
      </c>
      <c r="AQ728">
        <v>11.14953634758651</v>
      </c>
      <c r="AR728">
        <v>16.2993096969697</v>
      </c>
      <c r="AS728">
        <v>-0.0004856296566354903</v>
      </c>
      <c r="AT728">
        <v>79.96077634559281</v>
      </c>
      <c r="AU728">
        <v>0</v>
      </c>
      <c r="AV728">
        <v>0</v>
      </c>
      <c r="AW728">
        <f>IF(AU728*$H$13&gt;=AY728,1.0,(AY728/(AY728-AU728*$H$13)))</f>
        <v>0</v>
      </c>
      <c r="AX728">
        <f>(AW728-1)*100</f>
        <v>0</v>
      </c>
      <c r="AY728">
        <f>MAX(0,($B$13+$C$13*BX728)/(1+$D$13*BX728)*BQ728/(BS728+273)*$E$13)</f>
        <v>0</v>
      </c>
      <c r="AZ728">
        <f>$B$11*BY728+$C$11*BZ728+$F$11*CK728*(1-CN728)</f>
        <v>0</v>
      </c>
      <c r="BA728">
        <f>AZ728*BB728</f>
        <v>0</v>
      </c>
      <c r="BB728">
        <f>($B$11*$D$9+$C$11*$D$9+$F$11*((CX728+CP728)/MAX(CX728+CP728+CY728, 0.1)*$I$9+CY728/MAX(CX728+CP728+CY728, 0.1)*$J$9))/($B$11+$C$11+$F$11)</f>
        <v>0</v>
      </c>
      <c r="BC728">
        <f>($B$11*$K$9+$C$11*$K$9+$F$11*((CX728+CP728)/MAX(CX728+CP728+CY728, 0.1)*$P$9+CY728/MAX(CX728+CP728+CY728, 0.1)*$Q$9))/($B$11+$C$11+$F$11)</f>
        <v>0</v>
      </c>
      <c r="BD728">
        <v>6</v>
      </c>
      <c r="BE728">
        <v>0.5</v>
      </c>
      <c r="BF728" t="s">
        <v>361</v>
      </c>
      <c r="BG728">
        <v>2</v>
      </c>
      <c r="BH728" t="b">
        <v>1</v>
      </c>
      <c r="BI728">
        <v>1728497221.314285</v>
      </c>
      <c r="BJ728">
        <v>1369.050714285715</v>
      </c>
      <c r="BK728">
        <v>1416.083928571428</v>
      </c>
      <c r="BL728">
        <v>16.29366071428572</v>
      </c>
      <c r="BM728">
        <v>11.19184642857143</v>
      </c>
      <c r="BN728">
        <v>1380.554285714286</v>
      </c>
      <c r="BO728">
        <v>16.38405357142857</v>
      </c>
      <c r="BP728">
        <v>599.9992142857143</v>
      </c>
      <c r="BQ728">
        <v>97.54457857142859</v>
      </c>
      <c r="BR728">
        <v>0.09975392857142858</v>
      </c>
      <c r="BS728">
        <v>24.91104642857143</v>
      </c>
      <c r="BT728">
        <v>25.00008928571429</v>
      </c>
      <c r="BU728">
        <v>999.9000000000002</v>
      </c>
      <c r="BV728">
        <v>0</v>
      </c>
      <c r="BW728">
        <v>0</v>
      </c>
      <c r="BX728">
        <v>10038.96321428571</v>
      </c>
      <c r="BY728">
        <v>0</v>
      </c>
      <c r="BZ728">
        <v>1265.945</v>
      </c>
      <c r="CA728">
        <v>-47.03303571428571</v>
      </c>
      <c r="CB728">
        <v>1391.726785714286</v>
      </c>
      <c r="CC728">
        <v>1432.110357142858</v>
      </c>
      <c r="CD728">
        <v>5.101813571428571</v>
      </c>
      <c r="CE728">
        <v>1416.083928571428</v>
      </c>
      <c r="CF728">
        <v>11.19184642857143</v>
      </c>
      <c r="CG728">
        <v>1.589357857142857</v>
      </c>
      <c r="CH728">
        <v>1.091703928571429</v>
      </c>
      <c r="CI728">
        <v>13.85601071428571</v>
      </c>
      <c r="CJ728">
        <v>8.201241071428571</v>
      </c>
      <c r="CK728">
        <v>1599.986428571428</v>
      </c>
      <c r="CL728">
        <v>0.6920126071428572</v>
      </c>
      <c r="CM728">
        <v>0.3079873928571429</v>
      </c>
      <c r="CN728">
        <v>0</v>
      </c>
      <c r="CO728">
        <v>2.152625</v>
      </c>
      <c r="CP728">
        <v>0</v>
      </c>
      <c r="CQ728">
        <v>15203.70714285714</v>
      </c>
      <c r="CR728">
        <v>13790.12142857143</v>
      </c>
      <c r="CS728">
        <v>38.89271428571428</v>
      </c>
      <c r="CT728">
        <v>40.5</v>
      </c>
      <c r="CU728">
        <v>39.625</v>
      </c>
      <c r="CV728">
        <v>38.63385714285714</v>
      </c>
      <c r="CW728">
        <v>38.187</v>
      </c>
      <c r="CX728">
        <v>1107.211428571429</v>
      </c>
      <c r="CY728">
        <v>492.7750000000001</v>
      </c>
      <c r="CZ728">
        <v>0</v>
      </c>
      <c r="DA728">
        <v>1728497285.8</v>
      </c>
      <c r="DB728">
        <v>0</v>
      </c>
      <c r="DC728">
        <v>1728490956.5</v>
      </c>
      <c r="DD728" t="s">
        <v>362</v>
      </c>
      <c r="DE728">
        <v>1728490952.5</v>
      </c>
      <c r="DF728">
        <v>1728490956.5</v>
      </c>
      <c r="DG728">
        <v>1</v>
      </c>
      <c r="DH728">
        <v>-0.065</v>
      </c>
      <c r="DI728">
        <v>-0.008</v>
      </c>
      <c r="DJ728">
        <v>-3.246</v>
      </c>
      <c r="DK728">
        <v>-0.091</v>
      </c>
      <c r="DL728">
        <v>52</v>
      </c>
      <c r="DM728">
        <v>15</v>
      </c>
      <c r="DN728">
        <v>0.25</v>
      </c>
      <c r="DO728">
        <v>0.13</v>
      </c>
      <c r="DP728">
        <v>-46.9837375</v>
      </c>
      <c r="DQ728">
        <v>-1.392703564727931</v>
      </c>
      <c r="DR728">
        <v>0.1547919275794116</v>
      </c>
      <c r="DS728">
        <v>0</v>
      </c>
      <c r="DT728">
        <v>5.07929775</v>
      </c>
      <c r="DU728">
        <v>0.6067966604127428</v>
      </c>
      <c r="DV728">
        <v>0.06607557160129221</v>
      </c>
      <c r="DW728">
        <v>0</v>
      </c>
      <c r="DX728">
        <v>0</v>
      </c>
      <c r="DY728">
        <v>2</v>
      </c>
      <c r="DZ728" t="s">
        <v>386</v>
      </c>
      <c r="EA728">
        <v>3.22779</v>
      </c>
      <c r="EB728">
        <v>2.70436</v>
      </c>
      <c r="EC728">
        <v>0.22815</v>
      </c>
      <c r="ED728">
        <v>0.232057</v>
      </c>
      <c r="EE728">
        <v>0.08432679999999999</v>
      </c>
      <c r="EF728">
        <v>0.0637181</v>
      </c>
      <c r="EG728">
        <v>25197.8</v>
      </c>
      <c r="EH728">
        <v>24383.6</v>
      </c>
      <c r="EI728">
        <v>31288.1</v>
      </c>
      <c r="EJ728">
        <v>30127.2</v>
      </c>
      <c r="EK728">
        <v>38375.3</v>
      </c>
      <c r="EL728">
        <v>37311</v>
      </c>
      <c r="EM728">
        <v>43845.2</v>
      </c>
      <c r="EN728">
        <v>42073.2</v>
      </c>
      <c r="EO728">
        <v>2.10477</v>
      </c>
      <c r="EP728">
        <v>1.7715</v>
      </c>
      <c r="EQ728">
        <v>-0.0134818</v>
      </c>
      <c r="ER728">
        <v>0</v>
      </c>
      <c r="ES728">
        <v>25.265</v>
      </c>
      <c r="ET728">
        <v>999.9</v>
      </c>
      <c r="EU728">
        <v>68.3</v>
      </c>
      <c r="EV728">
        <v>29.4</v>
      </c>
      <c r="EW728">
        <v>28.8181</v>
      </c>
      <c r="EX728">
        <v>60.94</v>
      </c>
      <c r="EY728">
        <v>24.2508</v>
      </c>
      <c r="EZ728">
        <v>1</v>
      </c>
      <c r="FA728">
        <v>0.239454</v>
      </c>
      <c r="FB728">
        <v>3.91673</v>
      </c>
      <c r="FC728">
        <v>20.1567</v>
      </c>
      <c r="FD728">
        <v>5.21594</v>
      </c>
      <c r="FE728">
        <v>11.998</v>
      </c>
      <c r="FF728">
        <v>4.96345</v>
      </c>
      <c r="FG728">
        <v>3.29578</v>
      </c>
      <c r="FH728">
        <v>9999</v>
      </c>
      <c r="FI728">
        <v>9999</v>
      </c>
      <c r="FJ728">
        <v>9999</v>
      </c>
      <c r="FK728">
        <v>149.7</v>
      </c>
      <c r="FL728">
        <v>4.97092</v>
      </c>
      <c r="FM728">
        <v>1.8678</v>
      </c>
      <c r="FN728">
        <v>1.85927</v>
      </c>
      <c r="FO728">
        <v>1.86533</v>
      </c>
      <c r="FP728">
        <v>1.86313</v>
      </c>
      <c r="FQ728">
        <v>1.86449</v>
      </c>
      <c r="FR728">
        <v>1.86005</v>
      </c>
      <c r="FS728">
        <v>1.86417</v>
      </c>
      <c r="FT728">
        <v>0</v>
      </c>
      <c r="FU728">
        <v>0</v>
      </c>
      <c r="FV728">
        <v>0</v>
      </c>
      <c r="FW728">
        <v>0</v>
      </c>
      <c r="FX728" t="s">
        <v>364</v>
      </c>
      <c r="FY728" t="s">
        <v>365</v>
      </c>
      <c r="FZ728" t="s">
        <v>366</v>
      </c>
      <c r="GA728" t="s">
        <v>366</v>
      </c>
      <c r="GB728" t="s">
        <v>366</v>
      </c>
      <c r="GC728" t="s">
        <v>366</v>
      </c>
      <c r="GD728">
        <v>0</v>
      </c>
      <c r="GE728">
        <v>100</v>
      </c>
      <c r="GF728">
        <v>100</v>
      </c>
      <c r="GG728">
        <v>-11.6</v>
      </c>
      <c r="GH728">
        <v>-0.09039999999999999</v>
      </c>
      <c r="GI728">
        <v>-2.868309889394353</v>
      </c>
      <c r="GJ728">
        <v>-0.006773961979547998</v>
      </c>
      <c r="GK728">
        <v>-8.296070481250098E-08</v>
      </c>
      <c r="GL728">
        <v>3.322967193956903E-10</v>
      </c>
      <c r="GM728">
        <v>-0.07871069313407227</v>
      </c>
      <c r="GN728">
        <v>-0.00208336341840114</v>
      </c>
      <c r="GO728">
        <v>8.801746095907445E-05</v>
      </c>
      <c r="GP728">
        <v>-2.677693255255651E-07</v>
      </c>
      <c r="GQ728">
        <v>3</v>
      </c>
      <c r="GR728">
        <v>2052</v>
      </c>
      <c r="GS728">
        <v>2</v>
      </c>
      <c r="GT728">
        <v>18</v>
      </c>
      <c r="GU728">
        <v>104.6</v>
      </c>
      <c r="GV728">
        <v>104.5</v>
      </c>
      <c r="GW728">
        <v>3.03833</v>
      </c>
      <c r="GX728">
        <v>2.37793</v>
      </c>
      <c r="GY728">
        <v>1.44775</v>
      </c>
      <c r="GZ728">
        <v>2.31689</v>
      </c>
      <c r="HA728">
        <v>1.55151</v>
      </c>
      <c r="HB728">
        <v>2.39624</v>
      </c>
      <c r="HC728">
        <v>36.3635</v>
      </c>
      <c r="HD728">
        <v>13.9569</v>
      </c>
      <c r="HE728">
        <v>18</v>
      </c>
      <c r="HF728">
        <v>614.956</v>
      </c>
      <c r="HG728">
        <v>402.386</v>
      </c>
      <c r="HH728">
        <v>19.004</v>
      </c>
      <c r="HI728">
        <v>29.9901</v>
      </c>
      <c r="HJ728">
        <v>30.0019</v>
      </c>
      <c r="HK728">
        <v>29.8685</v>
      </c>
      <c r="HL728">
        <v>29.8048</v>
      </c>
      <c r="HM728">
        <v>60.8326</v>
      </c>
      <c r="HN728">
        <v>63.8841</v>
      </c>
      <c r="HO728">
        <v>0</v>
      </c>
      <c r="HP728">
        <v>18.9423</v>
      </c>
      <c r="HQ728">
        <v>1449.31</v>
      </c>
      <c r="HR728">
        <v>11.0952</v>
      </c>
      <c r="HS728">
        <v>99.286</v>
      </c>
      <c r="HT728">
        <v>100.53</v>
      </c>
    </row>
    <row r="729" spans="1:228">
      <c r="A729">
        <v>713</v>
      </c>
      <c r="B729">
        <v>1728497234.1</v>
      </c>
      <c r="C729">
        <v>6296.599999904633</v>
      </c>
      <c r="D729" t="s">
        <v>1798</v>
      </c>
      <c r="E729" t="s">
        <v>1799</v>
      </c>
      <c r="F729">
        <v>5</v>
      </c>
      <c r="G729" t="s">
        <v>357</v>
      </c>
      <c r="H729" t="s">
        <v>1090</v>
      </c>
      <c r="I729" t="s">
        <v>359</v>
      </c>
      <c r="J729" t="s">
        <v>1569</v>
      </c>
      <c r="K729">
        <v>1728497226.6</v>
      </c>
      <c r="L729">
        <f>(M729)/1000</f>
        <v>0</v>
      </c>
      <c r="M729">
        <f>IF(BH729, AP729, AJ729)</f>
        <v>0</v>
      </c>
      <c r="N729">
        <f>IF(BH729, AK729, AI729)</f>
        <v>0</v>
      </c>
      <c r="O729">
        <f>BJ729 - IF(AW729&gt;1, N729*BD729*100.0/(AY729), 0)</f>
        <v>0</v>
      </c>
      <c r="P729">
        <f>((V729-L729/2)*O729-N729)/(V729+L729/2)</f>
        <v>0</v>
      </c>
      <c r="Q729">
        <f>P729*(BQ729+BR729)/1000.0</f>
        <v>0</v>
      </c>
      <c r="R729">
        <f>(BJ729 - IF(AW729&gt;1, N729*BD729*100.0/(AY729), 0))*(BQ729+BR729)/1000.0</f>
        <v>0</v>
      </c>
      <c r="S729">
        <f>2.0/((1/U729-1/T729)+SIGN(U729)*SQRT((1/U729-1/T729)*(1/U729-1/T729) + 4*BE729/((BE729+1)*(BE729+1))*(2*1/U729*1/T729-1/T729*1/T729)))</f>
        <v>0</v>
      </c>
      <c r="T729">
        <f>IF(LEFT(BF729,1)&lt;&gt;"0",IF(LEFT(BF729,1)="1",3.0,BG729),$D$5+$E$5*(BX729*BQ729/($K$5*1000))+$F$5*(BX729*BQ729/($K$5*1000))*MAX(MIN(BD729,$J$5),$I$5)*MAX(MIN(BD729,$J$5),$I$5)+$G$5*MAX(MIN(BD729,$J$5),$I$5)*(BX729*BQ729/($K$5*1000))+$H$5*(BX729*BQ729/($K$5*1000))*(BX729*BQ729/($K$5*1000)))</f>
        <v>0</v>
      </c>
      <c r="U729">
        <f>L729*(1000-(1000*0.61365*exp(17.502*Y729/(240.97+Y729))/(BQ729+BR729)+BL729)/2)/(1000*0.61365*exp(17.502*Y729/(240.97+Y729))/(BQ729+BR729)-BL729)</f>
        <v>0</v>
      </c>
      <c r="V729">
        <f>1/((BE729+1)/(S729/1.6)+1/(T729/1.37)) + BE729/((BE729+1)/(S729/1.6) + BE729/(T729/1.37))</f>
        <v>0</v>
      </c>
      <c r="W729">
        <f>(AZ729*BC729)</f>
        <v>0</v>
      </c>
      <c r="X729">
        <f>(BS729+(W729+2*0.95*5.67E-8*(((BS729+$B$7)+273)^4-(BS729+273)^4)-44100*L729)/(1.84*29.3*T729+8*0.95*5.67E-8*(BS729+273)^3))</f>
        <v>0</v>
      </c>
      <c r="Y729">
        <f>($C$7*BT729+$D$7*BU729+$E$7*X729)</f>
        <v>0</v>
      </c>
      <c r="Z729">
        <f>0.61365*exp(17.502*Y729/(240.97+Y729))</f>
        <v>0</v>
      </c>
      <c r="AA729">
        <f>(AB729/AC729*100)</f>
        <v>0</v>
      </c>
      <c r="AB729">
        <f>BL729*(BQ729+BR729)/1000</f>
        <v>0</v>
      </c>
      <c r="AC729">
        <f>0.61365*exp(17.502*BS729/(240.97+BS729))</f>
        <v>0</v>
      </c>
      <c r="AD729">
        <f>(Z729-BL729*(BQ729+BR729)/1000)</f>
        <v>0</v>
      </c>
      <c r="AE729">
        <f>(-L729*44100)</f>
        <v>0</v>
      </c>
      <c r="AF729">
        <f>2*29.3*T729*0.92*(BS729-Y729)</f>
        <v>0</v>
      </c>
      <c r="AG729">
        <f>2*0.95*5.67E-8*(((BS729+$B$7)+273)^4-(Y729+273)^4)</f>
        <v>0</v>
      </c>
      <c r="AH729">
        <f>W729+AG729+AE729+AF729</f>
        <v>0</v>
      </c>
      <c r="AI729">
        <f>BP729*AW729*(BK729-BJ729*(1000-AW729*BM729)/(1000-AW729*BL729))/(100*BD729)</f>
        <v>0</v>
      </c>
      <c r="AJ729">
        <f>1000*BP729*AW729*(BL729-BM729)/(100*BD729*(1000-AW729*BL729))</f>
        <v>0</v>
      </c>
      <c r="AK729">
        <f>(AL729 - AM729 - BQ729*1E3/(8.314*(BS729+273.15)) * AO729/BP729 * AN729) * BP729/(100*BD729) * (1000 - BM729)/1000</f>
        <v>0</v>
      </c>
      <c r="AL729">
        <v>1458.40991206559</v>
      </c>
      <c r="AM729">
        <v>1422.788303030303</v>
      </c>
      <c r="AN729">
        <v>2.545233530945032</v>
      </c>
      <c r="AO729">
        <v>66.77297276244596</v>
      </c>
      <c r="AP729">
        <f>(AR729 - AQ729 + BQ729*1E3/(8.314*(BS729+273.15)) * AT729/BP729 * AS729) * BP729/(100*BD729) * 1000/(1000 - AR729)</f>
        <v>0</v>
      </c>
      <c r="AQ729">
        <v>11.15607884048539</v>
      </c>
      <c r="AR729">
        <v>16.27451454545455</v>
      </c>
      <c r="AS729">
        <v>-0.003100025443868698</v>
      </c>
      <c r="AT729">
        <v>79.96077634559281</v>
      </c>
      <c r="AU729">
        <v>0</v>
      </c>
      <c r="AV729">
        <v>0</v>
      </c>
      <c r="AW729">
        <f>IF(AU729*$H$13&gt;=AY729,1.0,(AY729/(AY729-AU729*$H$13)))</f>
        <v>0</v>
      </c>
      <c r="AX729">
        <f>(AW729-1)*100</f>
        <v>0</v>
      </c>
      <c r="AY729">
        <f>MAX(0,($B$13+$C$13*BX729)/(1+$D$13*BX729)*BQ729/(BS729+273)*$E$13)</f>
        <v>0</v>
      </c>
      <c r="AZ729">
        <f>$B$11*BY729+$C$11*BZ729+$F$11*CK729*(1-CN729)</f>
        <v>0</v>
      </c>
      <c r="BA729">
        <f>AZ729*BB729</f>
        <v>0</v>
      </c>
      <c r="BB729">
        <f>($B$11*$D$9+$C$11*$D$9+$F$11*((CX729+CP729)/MAX(CX729+CP729+CY729, 0.1)*$I$9+CY729/MAX(CX729+CP729+CY729, 0.1)*$J$9))/($B$11+$C$11+$F$11)</f>
        <v>0</v>
      </c>
      <c r="BC729">
        <f>($B$11*$K$9+$C$11*$K$9+$F$11*((CX729+CP729)/MAX(CX729+CP729+CY729, 0.1)*$P$9+CY729/MAX(CX729+CP729+CY729, 0.1)*$Q$9))/($B$11+$C$11+$F$11)</f>
        <v>0</v>
      </c>
      <c r="BD729">
        <v>6</v>
      </c>
      <c r="BE729">
        <v>0.5</v>
      </c>
      <c r="BF729" t="s">
        <v>361</v>
      </c>
      <c r="BG729">
        <v>2</v>
      </c>
      <c r="BH729" t="b">
        <v>1</v>
      </c>
      <c r="BI729">
        <v>1728497226.6</v>
      </c>
      <c r="BJ729">
        <v>1382.17037037037</v>
      </c>
      <c r="BK729">
        <v>1429.338888888889</v>
      </c>
      <c r="BL729">
        <v>16.29831111111111</v>
      </c>
      <c r="BM729">
        <v>11.1561962962963</v>
      </c>
      <c r="BN729">
        <v>1393.740370370371</v>
      </c>
      <c r="BO729">
        <v>16.3887</v>
      </c>
      <c r="BP729">
        <v>600.0125555555555</v>
      </c>
      <c r="BQ729">
        <v>97.54541851851853</v>
      </c>
      <c r="BR729">
        <v>0.1000499777777778</v>
      </c>
      <c r="BS729">
        <v>24.93628518518518</v>
      </c>
      <c r="BT729">
        <v>25.02528148148148</v>
      </c>
      <c r="BU729">
        <v>999.9000000000001</v>
      </c>
      <c r="BV729">
        <v>0</v>
      </c>
      <c r="BW729">
        <v>0</v>
      </c>
      <c r="BX729">
        <v>10014.43814814815</v>
      </c>
      <c r="BY729">
        <v>0</v>
      </c>
      <c r="BZ729">
        <v>1265.89962962963</v>
      </c>
      <c r="CA729">
        <v>-47.16815925925926</v>
      </c>
      <c r="CB729">
        <v>1405.070740740741</v>
      </c>
      <c r="CC729">
        <v>1445.463703703704</v>
      </c>
      <c r="CD729">
        <v>5.142108888888889</v>
      </c>
      <c r="CE729">
        <v>1429.338888888889</v>
      </c>
      <c r="CF729">
        <v>11.1561962962963</v>
      </c>
      <c r="CG729">
        <v>1.589825555555555</v>
      </c>
      <c r="CH729">
        <v>1.088236666666667</v>
      </c>
      <c r="CI729">
        <v>13.86054074074074</v>
      </c>
      <c r="CJ729">
        <v>8.154539999999999</v>
      </c>
      <c r="CK729">
        <v>1599.991481481482</v>
      </c>
      <c r="CL729">
        <v>0.6920144444444445</v>
      </c>
      <c r="CM729">
        <v>0.3079855555555555</v>
      </c>
      <c r="CN729">
        <v>0</v>
      </c>
      <c r="CO729">
        <v>2.13082962962963</v>
      </c>
      <c r="CP729">
        <v>0</v>
      </c>
      <c r="CQ729">
        <v>15203.5</v>
      </c>
      <c r="CR729">
        <v>13790.18148148148</v>
      </c>
      <c r="CS729">
        <v>38.91403703703703</v>
      </c>
      <c r="CT729">
        <v>40.50459259259259</v>
      </c>
      <c r="CU729">
        <v>39.62729629629629</v>
      </c>
      <c r="CV729">
        <v>38.65485185185184</v>
      </c>
      <c r="CW729">
        <v>38.187</v>
      </c>
      <c r="CX729">
        <v>1107.217777777778</v>
      </c>
      <c r="CY729">
        <v>492.7737037037037</v>
      </c>
      <c r="CZ729">
        <v>0</v>
      </c>
      <c r="DA729">
        <v>1728497291.2</v>
      </c>
      <c r="DB729">
        <v>0</v>
      </c>
      <c r="DC729">
        <v>1728490956.5</v>
      </c>
      <c r="DD729" t="s">
        <v>362</v>
      </c>
      <c r="DE729">
        <v>1728490952.5</v>
      </c>
      <c r="DF729">
        <v>1728490956.5</v>
      </c>
      <c r="DG729">
        <v>1</v>
      </c>
      <c r="DH729">
        <v>-0.065</v>
      </c>
      <c r="DI729">
        <v>-0.008</v>
      </c>
      <c r="DJ729">
        <v>-3.246</v>
      </c>
      <c r="DK729">
        <v>-0.091</v>
      </c>
      <c r="DL729">
        <v>52</v>
      </c>
      <c r="DM729">
        <v>15</v>
      </c>
      <c r="DN729">
        <v>0.25</v>
      </c>
      <c r="DO729">
        <v>0.13</v>
      </c>
      <c r="DP729">
        <v>-47.0796475</v>
      </c>
      <c r="DQ729">
        <v>-1.43027054408993</v>
      </c>
      <c r="DR729">
        <v>0.1549543287351142</v>
      </c>
      <c r="DS729">
        <v>0</v>
      </c>
      <c r="DT729">
        <v>5.107029</v>
      </c>
      <c r="DU729">
        <v>0.466159474671659</v>
      </c>
      <c r="DV729">
        <v>0.05918371405209372</v>
      </c>
      <c r="DW729">
        <v>0</v>
      </c>
      <c r="DX729">
        <v>0</v>
      </c>
      <c r="DY729">
        <v>2</v>
      </c>
      <c r="DZ729" t="s">
        <v>386</v>
      </c>
      <c r="EA729">
        <v>3.22784</v>
      </c>
      <c r="EB729">
        <v>2.70458</v>
      </c>
      <c r="EC729">
        <v>0.229396</v>
      </c>
      <c r="ED729">
        <v>0.233298</v>
      </c>
      <c r="EE729">
        <v>0.0842285</v>
      </c>
      <c r="EF729">
        <v>0.0637253</v>
      </c>
      <c r="EG729">
        <v>25156</v>
      </c>
      <c r="EH729">
        <v>24343.5</v>
      </c>
      <c r="EI729">
        <v>31286.9</v>
      </c>
      <c r="EJ729">
        <v>30126.5</v>
      </c>
      <c r="EK729">
        <v>38377.9</v>
      </c>
      <c r="EL729">
        <v>37309.7</v>
      </c>
      <c r="EM729">
        <v>43843.4</v>
      </c>
      <c r="EN729">
        <v>42072</v>
      </c>
      <c r="EO729">
        <v>2.1047</v>
      </c>
      <c r="EP729">
        <v>1.7712</v>
      </c>
      <c r="EQ729">
        <v>-0.0119545</v>
      </c>
      <c r="ER729">
        <v>0</v>
      </c>
      <c r="ES729">
        <v>25.267</v>
      </c>
      <c r="ET729">
        <v>999.9</v>
      </c>
      <c r="EU729">
        <v>68.3</v>
      </c>
      <c r="EV729">
        <v>29.4</v>
      </c>
      <c r="EW729">
        <v>28.8185</v>
      </c>
      <c r="EX729">
        <v>60.59</v>
      </c>
      <c r="EY729">
        <v>24.1987</v>
      </c>
      <c r="EZ729">
        <v>1</v>
      </c>
      <c r="FA729">
        <v>0.243061</v>
      </c>
      <c r="FB729">
        <v>4.18548</v>
      </c>
      <c r="FC729">
        <v>20.1498</v>
      </c>
      <c r="FD729">
        <v>5.21594</v>
      </c>
      <c r="FE729">
        <v>11.998</v>
      </c>
      <c r="FF729">
        <v>4.9634</v>
      </c>
      <c r="FG729">
        <v>3.29568</v>
      </c>
      <c r="FH729">
        <v>9999</v>
      </c>
      <c r="FI729">
        <v>9999</v>
      </c>
      <c r="FJ729">
        <v>9999</v>
      </c>
      <c r="FK729">
        <v>149.7</v>
      </c>
      <c r="FL729">
        <v>4.97092</v>
      </c>
      <c r="FM729">
        <v>1.86777</v>
      </c>
      <c r="FN729">
        <v>1.85928</v>
      </c>
      <c r="FO729">
        <v>1.86533</v>
      </c>
      <c r="FP729">
        <v>1.86312</v>
      </c>
      <c r="FQ729">
        <v>1.86448</v>
      </c>
      <c r="FR729">
        <v>1.86005</v>
      </c>
      <c r="FS729">
        <v>1.86417</v>
      </c>
      <c r="FT729">
        <v>0</v>
      </c>
      <c r="FU729">
        <v>0</v>
      </c>
      <c r="FV729">
        <v>0</v>
      </c>
      <c r="FW729">
        <v>0</v>
      </c>
      <c r="FX729" t="s">
        <v>364</v>
      </c>
      <c r="FY729" t="s">
        <v>365</v>
      </c>
      <c r="FZ729" t="s">
        <v>366</v>
      </c>
      <c r="GA729" t="s">
        <v>366</v>
      </c>
      <c r="GB729" t="s">
        <v>366</v>
      </c>
      <c r="GC729" t="s">
        <v>366</v>
      </c>
      <c r="GD729">
        <v>0</v>
      </c>
      <c r="GE729">
        <v>100</v>
      </c>
      <c r="GF729">
        <v>100</v>
      </c>
      <c r="GG729">
        <v>-11.67</v>
      </c>
      <c r="GH729">
        <v>-0.09039999999999999</v>
      </c>
      <c r="GI729">
        <v>-2.868309889394353</v>
      </c>
      <c r="GJ729">
        <v>-0.006773961979547998</v>
      </c>
      <c r="GK729">
        <v>-8.296070481250098E-08</v>
      </c>
      <c r="GL729">
        <v>3.322967193956903E-10</v>
      </c>
      <c r="GM729">
        <v>-0.07871069313407227</v>
      </c>
      <c r="GN729">
        <v>-0.00208336341840114</v>
      </c>
      <c r="GO729">
        <v>8.801746095907445E-05</v>
      </c>
      <c r="GP729">
        <v>-2.677693255255651E-07</v>
      </c>
      <c r="GQ729">
        <v>3</v>
      </c>
      <c r="GR729">
        <v>2052</v>
      </c>
      <c r="GS729">
        <v>2</v>
      </c>
      <c r="GT729">
        <v>18</v>
      </c>
      <c r="GU729">
        <v>104.7</v>
      </c>
      <c r="GV729">
        <v>104.6</v>
      </c>
      <c r="GW729">
        <v>3.05664</v>
      </c>
      <c r="GX729">
        <v>2.39258</v>
      </c>
      <c r="GY729">
        <v>1.44897</v>
      </c>
      <c r="GZ729">
        <v>2.31689</v>
      </c>
      <c r="HA729">
        <v>1.55151</v>
      </c>
      <c r="HB729">
        <v>2.29614</v>
      </c>
      <c r="HC729">
        <v>36.3635</v>
      </c>
      <c r="HD729">
        <v>13.9394</v>
      </c>
      <c r="HE729">
        <v>18</v>
      </c>
      <c r="HF729">
        <v>615.029</v>
      </c>
      <c r="HG729">
        <v>402.317</v>
      </c>
      <c r="HH729">
        <v>19.0195</v>
      </c>
      <c r="HI729">
        <v>30.003</v>
      </c>
      <c r="HJ729">
        <v>30.0028</v>
      </c>
      <c r="HK729">
        <v>29.8814</v>
      </c>
      <c r="HL729">
        <v>29.8201</v>
      </c>
      <c r="HM729">
        <v>61.2794</v>
      </c>
      <c r="HN729">
        <v>63.8841</v>
      </c>
      <c r="HO729">
        <v>0</v>
      </c>
      <c r="HP729">
        <v>18.8831</v>
      </c>
      <c r="HQ729">
        <v>1464.34</v>
      </c>
      <c r="HR729">
        <v>11.0973</v>
      </c>
      <c r="HS729">
        <v>99.282</v>
      </c>
      <c r="HT729">
        <v>100.528</v>
      </c>
    </row>
    <row r="730" spans="1:228">
      <c r="A730">
        <v>714</v>
      </c>
      <c r="B730">
        <v>1728497239.1</v>
      </c>
      <c r="C730">
        <v>6301.599999904633</v>
      </c>
      <c r="D730" t="s">
        <v>1800</v>
      </c>
      <c r="E730" t="s">
        <v>1801</v>
      </c>
      <c r="F730">
        <v>5</v>
      </c>
      <c r="G730" t="s">
        <v>357</v>
      </c>
      <c r="H730" t="s">
        <v>1090</v>
      </c>
      <c r="I730" t="s">
        <v>359</v>
      </c>
      <c r="J730" t="s">
        <v>1569</v>
      </c>
      <c r="K730">
        <v>1728497231.314285</v>
      </c>
      <c r="L730">
        <f>(M730)/1000</f>
        <v>0</v>
      </c>
      <c r="M730">
        <f>IF(BH730, AP730, AJ730)</f>
        <v>0</v>
      </c>
      <c r="N730">
        <f>IF(BH730, AK730, AI730)</f>
        <v>0</v>
      </c>
      <c r="O730">
        <f>BJ730 - IF(AW730&gt;1, N730*BD730*100.0/(AY730), 0)</f>
        <v>0</v>
      </c>
      <c r="P730">
        <f>((V730-L730/2)*O730-N730)/(V730+L730/2)</f>
        <v>0</v>
      </c>
      <c r="Q730">
        <f>P730*(BQ730+BR730)/1000.0</f>
        <v>0</v>
      </c>
      <c r="R730">
        <f>(BJ730 - IF(AW730&gt;1, N730*BD730*100.0/(AY730), 0))*(BQ730+BR730)/1000.0</f>
        <v>0</v>
      </c>
      <c r="S730">
        <f>2.0/((1/U730-1/T730)+SIGN(U730)*SQRT((1/U730-1/T730)*(1/U730-1/T730) + 4*BE730/((BE730+1)*(BE730+1))*(2*1/U730*1/T730-1/T730*1/T730)))</f>
        <v>0</v>
      </c>
      <c r="T730">
        <f>IF(LEFT(BF730,1)&lt;&gt;"0",IF(LEFT(BF730,1)="1",3.0,BG730),$D$5+$E$5*(BX730*BQ730/($K$5*1000))+$F$5*(BX730*BQ730/($K$5*1000))*MAX(MIN(BD730,$J$5),$I$5)*MAX(MIN(BD730,$J$5),$I$5)+$G$5*MAX(MIN(BD730,$J$5),$I$5)*(BX730*BQ730/($K$5*1000))+$H$5*(BX730*BQ730/($K$5*1000))*(BX730*BQ730/($K$5*1000)))</f>
        <v>0</v>
      </c>
      <c r="U730">
        <f>L730*(1000-(1000*0.61365*exp(17.502*Y730/(240.97+Y730))/(BQ730+BR730)+BL730)/2)/(1000*0.61365*exp(17.502*Y730/(240.97+Y730))/(BQ730+BR730)-BL730)</f>
        <v>0</v>
      </c>
      <c r="V730">
        <f>1/((BE730+1)/(S730/1.6)+1/(T730/1.37)) + BE730/((BE730+1)/(S730/1.6) + BE730/(T730/1.37))</f>
        <v>0</v>
      </c>
      <c r="W730">
        <f>(AZ730*BC730)</f>
        <v>0</v>
      </c>
      <c r="X730">
        <f>(BS730+(W730+2*0.95*5.67E-8*(((BS730+$B$7)+273)^4-(BS730+273)^4)-44100*L730)/(1.84*29.3*T730+8*0.95*5.67E-8*(BS730+273)^3))</f>
        <v>0</v>
      </c>
      <c r="Y730">
        <f>($C$7*BT730+$D$7*BU730+$E$7*X730)</f>
        <v>0</v>
      </c>
      <c r="Z730">
        <f>0.61365*exp(17.502*Y730/(240.97+Y730))</f>
        <v>0</v>
      </c>
      <c r="AA730">
        <f>(AB730/AC730*100)</f>
        <v>0</v>
      </c>
      <c r="AB730">
        <f>BL730*(BQ730+BR730)/1000</f>
        <v>0</v>
      </c>
      <c r="AC730">
        <f>0.61365*exp(17.502*BS730/(240.97+BS730))</f>
        <v>0</v>
      </c>
      <c r="AD730">
        <f>(Z730-BL730*(BQ730+BR730)/1000)</f>
        <v>0</v>
      </c>
      <c r="AE730">
        <f>(-L730*44100)</f>
        <v>0</v>
      </c>
      <c r="AF730">
        <f>2*29.3*T730*0.92*(BS730-Y730)</f>
        <v>0</v>
      </c>
      <c r="AG730">
        <f>2*0.95*5.67E-8*(((BS730+$B$7)+273)^4-(Y730+273)^4)</f>
        <v>0</v>
      </c>
      <c r="AH730">
        <f>W730+AG730+AE730+AF730</f>
        <v>0</v>
      </c>
      <c r="AI730">
        <f>BP730*AW730*(BK730-BJ730*(1000-AW730*BM730)/(1000-AW730*BL730))/(100*BD730)</f>
        <v>0</v>
      </c>
      <c r="AJ730">
        <f>1000*BP730*AW730*(BL730-BM730)/(100*BD730*(1000-AW730*BL730))</f>
        <v>0</v>
      </c>
      <c r="AK730">
        <f>(AL730 - AM730 - BQ730*1E3/(8.314*(BS730+273.15)) * AO730/BP730 * AN730) * BP730/(100*BD730) * (1000 - BM730)/1000</f>
        <v>0</v>
      </c>
      <c r="AL730">
        <v>1471.132326356827</v>
      </c>
      <c r="AM730">
        <v>1435.640727272727</v>
      </c>
      <c r="AN730">
        <v>2.571788188865688</v>
      </c>
      <c r="AO730">
        <v>66.77297276244596</v>
      </c>
      <c r="AP730">
        <f>(AR730 - AQ730 + BQ730*1E3/(8.314*(BS730+273.15)) * AT730/BP730 * AS730) * BP730/(100*BD730) * 1000/(1000 - AR730)</f>
        <v>0</v>
      </c>
      <c r="AQ730">
        <v>11.15921086592675</v>
      </c>
      <c r="AR730">
        <v>16.25062969696969</v>
      </c>
      <c r="AS730">
        <v>-0.002918137959420457</v>
      </c>
      <c r="AT730">
        <v>79.96077634559281</v>
      </c>
      <c r="AU730">
        <v>0</v>
      </c>
      <c r="AV730">
        <v>0</v>
      </c>
      <c r="AW730">
        <f>IF(AU730*$H$13&gt;=AY730,1.0,(AY730/(AY730-AU730*$H$13)))</f>
        <v>0</v>
      </c>
      <c r="AX730">
        <f>(AW730-1)*100</f>
        <v>0</v>
      </c>
      <c r="AY730">
        <f>MAX(0,($B$13+$C$13*BX730)/(1+$D$13*BX730)*BQ730/(BS730+273)*$E$13)</f>
        <v>0</v>
      </c>
      <c r="AZ730">
        <f>$B$11*BY730+$C$11*BZ730+$F$11*CK730*(1-CN730)</f>
        <v>0</v>
      </c>
      <c r="BA730">
        <f>AZ730*BB730</f>
        <v>0</v>
      </c>
      <c r="BB730">
        <f>($B$11*$D$9+$C$11*$D$9+$F$11*((CX730+CP730)/MAX(CX730+CP730+CY730, 0.1)*$I$9+CY730/MAX(CX730+CP730+CY730, 0.1)*$J$9))/($B$11+$C$11+$F$11)</f>
        <v>0</v>
      </c>
      <c r="BC730">
        <f>($B$11*$K$9+$C$11*$K$9+$F$11*((CX730+CP730)/MAX(CX730+CP730+CY730, 0.1)*$P$9+CY730/MAX(CX730+CP730+CY730, 0.1)*$Q$9))/($B$11+$C$11+$F$11)</f>
        <v>0</v>
      </c>
      <c r="BD730">
        <v>6</v>
      </c>
      <c r="BE730">
        <v>0.5</v>
      </c>
      <c r="BF730" t="s">
        <v>361</v>
      </c>
      <c r="BG730">
        <v>2</v>
      </c>
      <c r="BH730" t="b">
        <v>1</v>
      </c>
      <c r="BI730">
        <v>1728497231.314285</v>
      </c>
      <c r="BJ730">
        <v>1393.95</v>
      </c>
      <c r="BK730">
        <v>1441.167142857143</v>
      </c>
      <c r="BL730">
        <v>16.28473214285714</v>
      </c>
      <c r="BM730">
        <v>11.15513571428572</v>
      </c>
      <c r="BN730">
        <v>1405.578214285714</v>
      </c>
      <c r="BO730">
        <v>16.375125</v>
      </c>
      <c r="BP730">
        <v>600.0156785714286</v>
      </c>
      <c r="BQ730">
        <v>97.54587142857144</v>
      </c>
      <c r="BR730">
        <v>0.09994719285714285</v>
      </c>
      <c r="BS730">
        <v>24.96401071428571</v>
      </c>
      <c r="BT730">
        <v>25.05118571428571</v>
      </c>
      <c r="BU730">
        <v>999.9000000000002</v>
      </c>
      <c r="BV730">
        <v>0</v>
      </c>
      <c r="BW730">
        <v>0</v>
      </c>
      <c r="BX730">
        <v>10007.52357142857</v>
      </c>
      <c r="BY730">
        <v>0</v>
      </c>
      <c r="BZ730">
        <v>1266.930714285714</v>
      </c>
      <c r="CA730">
        <v>-47.21822142857143</v>
      </c>
      <c r="CB730">
        <v>1417.024285714285</v>
      </c>
      <c r="CC730">
        <v>1457.424285714286</v>
      </c>
      <c r="CD730">
        <v>5.129585357142857</v>
      </c>
      <c r="CE730">
        <v>1441.167142857143</v>
      </c>
      <c r="CF730">
        <v>11.15513571428572</v>
      </c>
      <c r="CG730">
        <v>1.588507857142857</v>
      </c>
      <c r="CH730">
        <v>1.088137857142857</v>
      </c>
      <c r="CI730">
        <v>13.84776428571429</v>
      </c>
      <c r="CJ730">
        <v>8.153205714285715</v>
      </c>
      <c r="CK730">
        <v>1599.987857142858</v>
      </c>
      <c r="CL730">
        <v>0.6920104285714288</v>
      </c>
      <c r="CM730">
        <v>0.3079895714285715</v>
      </c>
      <c r="CN730">
        <v>0</v>
      </c>
      <c r="CO730">
        <v>2.151296428571428</v>
      </c>
      <c r="CP730">
        <v>0</v>
      </c>
      <c r="CQ730">
        <v>15201.52142857143</v>
      </c>
      <c r="CR730">
        <v>13790.12142857143</v>
      </c>
      <c r="CS730">
        <v>38.92814285714285</v>
      </c>
      <c r="CT730">
        <v>40.52214285714285</v>
      </c>
      <c r="CU730">
        <v>39.64271428571428</v>
      </c>
      <c r="CV730">
        <v>38.67371428571428</v>
      </c>
      <c r="CW730">
        <v>38.187</v>
      </c>
      <c r="CX730">
        <v>1107.207857142857</v>
      </c>
      <c r="CY730">
        <v>492.78</v>
      </c>
      <c r="CZ730">
        <v>0</v>
      </c>
      <c r="DA730">
        <v>1728497296</v>
      </c>
      <c r="DB730">
        <v>0</v>
      </c>
      <c r="DC730">
        <v>1728490956.5</v>
      </c>
      <c r="DD730" t="s">
        <v>362</v>
      </c>
      <c r="DE730">
        <v>1728490952.5</v>
      </c>
      <c r="DF730">
        <v>1728490956.5</v>
      </c>
      <c r="DG730">
        <v>1</v>
      </c>
      <c r="DH730">
        <v>-0.065</v>
      </c>
      <c r="DI730">
        <v>-0.008</v>
      </c>
      <c r="DJ730">
        <v>-3.246</v>
      </c>
      <c r="DK730">
        <v>-0.091</v>
      </c>
      <c r="DL730">
        <v>52</v>
      </c>
      <c r="DM730">
        <v>15</v>
      </c>
      <c r="DN730">
        <v>0.25</v>
      </c>
      <c r="DO730">
        <v>0.13</v>
      </c>
      <c r="DP730">
        <v>-47.17483658536585</v>
      </c>
      <c r="DQ730">
        <v>-0.7113449477351095</v>
      </c>
      <c r="DR730">
        <v>0.1106185993184215</v>
      </c>
      <c r="DS730">
        <v>0</v>
      </c>
      <c r="DT730">
        <v>5.129130731707317</v>
      </c>
      <c r="DU730">
        <v>-0.09875310104529768</v>
      </c>
      <c r="DV730">
        <v>0.02689188792275408</v>
      </c>
      <c r="DW730">
        <v>1</v>
      </c>
      <c r="DX730">
        <v>1</v>
      </c>
      <c r="DY730">
        <v>2</v>
      </c>
      <c r="DZ730" t="s">
        <v>363</v>
      </c>
      <c r="EA730">
        <v>3.22752</v>
      </c>
      <c r="EB730">
        <v>2.70403</v>
      </c>
      <c r="EC730">
        <v>0.230643</v>
      </c>
      <c r="ED730">
        <v>0.234511</v>
      </c>
      <c r="EE730">
        <v>0.0841316</v>
      </c>
      <c r="EF730">
        <v>0.06374870000000001</v>
      </c>
      <c r="EG730">
        <v>25114.4</v>
      </c>
      <c r="EH730">
        <v>24303.7</v>
      </c>
      <c r="EI730">
        <v>31286</v>
      </c>
      <c r="EJ730">
        <v>30125.1</v>
      </c>
      <c r="EK730">
        <v>38380.7</v>
      </c>
      <c r="EL730">
        <v>37307.2</v>
      </c>
      <c r="EM730">
        <v>43841.9</v>
      </c>
      <c r="EN730">
        <v>42070.1</v>
      </c>
      <c r="EO730">
        <v>2.1043</v>
      </c>
      <c r="EP730">
        <v>1.77113</v>
      </c>
      <c r="EQ730">
        <v>-0.0118911</v>
      </c>
      <c r="ER730">
        <v>0</v>
      </c>
      <c r="ES730">
        <v>25.2733</v>
      </c>
      <c r="ET730">
        <v>999.9</v>
      </c>
      <c r="EU730">
        <v>68.3</v>
      </c>
      <c r="EV730">
        <v>29.4</v>
      </c>
      <c r="EW730">
        <v>28.8176</v>
      </c>
      <c r="EX730">
        <v>60.66</v>
      </c>
      <c r="EY730">
        <v>24.4671</v>
      </c>
      <c r="EZ730">
        <v>1</v>
      </c>
      <c r="FA730">
        <v>0.247449</v>
      </c>
      <c r="FB730">
        <v>4.6739</v>
      </c>
      <c r="FC730">
        <v>20.1363</v>
      </c>
      <c r="FD730">
        <v>5.21594</v>
      </c>
      <c r="FE730">
        <v>11.998</v>
      </c>
      <c r="FF730">
        <v>4.9634</v>
      </c>
      <c r="FG730">
        <v>3.2957</v>
      </c>
      <c r="FH730">
        <v>9999</v>
      </c>
      <c r="FI730">
        <v>9999</v>
      </c>
      <c r="FJ730">
        <v>9999</v>
      </c>
      <c r="FK730">
        <v>149.7</v>
      </c>
      <c r="FL730">
        <v>4.97091</v>
      </c>
      <c r="FM730">
        <v>1.86777</v>
      </c>
      <c r="FN730">
        <v>1.85928</v>
      </c>
      <c r="FO730">
        <v>1.86529</v>
      </c>
      <c r="FP730">
        <v>1.86312</v>
      </c>
      <c r="FQ730">
        <v>1.8645</v>
      </c>
      <c r="FR730">
        <v>1.86005</v>
      </c>
      <c r="FS730">
        <v>1.86417</v>
      </c>
      <c r="FT730">
        <v>0</v>
      </c>
      <c r="FU730">
        <v>0</v>
      </c>
      <c r="FV730">
        <v>0</v>
      </c>
      <c r="FW730">
        <v>0</v>
      </c>
      <c r="FX730" t="s">
        <v>364</v>
      </c>
      <c r="FY730" t="s">
        <v>365</v>
      </c>
      <c r="FZ730" t="s">
        <v>366</v>
      </c>
      <c r="GA730" t="s">
        <v>366</v>
      </c>
      <c r="GB730" t="s">
        <v>366</v>
      </c>
      <c r="GC730" t="s">
        <v>366</v>
      </c>
      <c r="GD730">
        <v>0</v>
      </c>
      <c r="GE730">
        <v>100</v>
      </c>
      <c r="GF730">
        <v>100</v>
      </c>
      <c r="GG730">
        <v>-11.73</v>
      </c>
      <c r="GH730">
        <v>-0.09039999999999999</v>
      </c>
      <c r="GI730">
        <v>-2.868309889394353</v>
      </c>
      <c r="GJ730">
        <v>-0.006773961979547998</v>
      </c>
      <c r="GK730">
        <v>-8.296070481250098E-08</v>
      </c>
      <c r="GL730">
        <v>3.322967193956903E-10</v>
      </c>
      <c r="GM730">
        <v>-0.07871069313407227</v>
      </c>
      <c r="GN730">
        <v>-0.00208336341840114</v>
      </c>
      <c r="GO730">
        <v>8.801746095907445E-05</v>
      </c>
      <c r="GP730">
        <v>-2.677693255255651E-07</v>
      </c>
      <c r="GQ730">
        <v>3</v>
      </c>
      <c r="GR730">
        <v>2052</v>
      </c>
      <c r="GS730">
        <v>2</v>
      </c>
      <c r="GT730">
        <v>18</v>
      </c>
      <c r="GU730">
        <v>104.8</v>
      </c>
      <c r="GV730">
        <v>104.7</v>
      </c>
      <c r="GW730">
        <v>3.07983</v>
      </c>
      <c r="GX730">
        <v>2.38525</v>
      </c>
      <c r="GY730">
        <v>1.44775</v>
      </c>
      <c r="GZ730">
        <v>2.31689</v>
      </c>
      <c r="HA730">
        <v>1.55151</v>
      </c>
      <c r="HB730">
        <v>2.39868</v>
      </c>
      <c r="HC730">
        <v>36.3871</v>
      </c>
      <c r="HD730">
        <v>13.9394</v>
      </c>
      <c r="HE730">
        <v>18</v>
      </c>
      <c r="HF730">
        <v>614.866</v>
      </c>
      <c r="HG730">
        <v>402.359</v>
      </c>
      <c r="HH730">
        <v>18.9667</v>
      </c>
      <c r="HI730">
        <v>30.0186</v>
      </c>
      <c r="HJ730">
        <v>30.0038</v>
      </c>
      <c r="HK730">
        <v>29.8942</v>
      </c>
      <c r="HL730">
        <v>29.8328</v>
      </c>
      <c r="HM730">
        <v>61.6838</v>
      </c>
      <c r="HN730">
        <v>63.8841</v>
      </c>
      <c r="HO730">
        <v>0</v>
      </c>
      <c r="HP730">
        <v>18.8075</v>
      </c>
      <c r="HQ730">
        <v>1474.36</v>
      </c>
      <c r="HR730">
        <v>11.1092</v>
      </c>
      <c r="HS730">
        <v>99.27889999999999</v>
      </c>
      <c r="HT730">
        <v>100.523</v>
      </c>
    </row>
    <row r="731" spans="1:228">
      <c r="A731">
        <v>715</v>
      </c>
      <c r="B731">
        <v>1728497244.1</v>
      </c>
      <c r="C731">
        <v>6306.599999904633</v>
      </c>
      <c r="D731" t="s">
        <v>1802</v>
      </c>
      <c r="E731" t="s">
        <v>1803</v>
      </c>
      <c r="F731">
        <v>5</v>
      </c>
      <c r="G731" t="s">
        <v>357</v>
      </c>
      <c r="H731" t="s">
        <v>1090</v>
      </c>
      <c r="I731" t="s">
        <v>359</v>
      </c>
      <c r="J731" t="s">
        <v>1569</v>
      </c>
      <c r="K731">
        <v>1728497236.6</v>
      </c>
      <c r="L731">
        <f>(M731)/1000</f>
        <v>0</v>
      </c>
      <c r="M731">
        <f>IF(BH731, AP731, AJ731)</f>
        <v>0</v>
      </c>
      <c r="N731">
        <f>IF(BH731, AK731, AI731)</f>
        <v>0</v>
      </c>
      <c r="O731">
        <f>BJ731 - IF(AW731&gt;1, N731*BD731*100.0/(AY731), 0)</f>
        <v>0</v>
      </c>
      <c r="P731">
        <f>((V731-L731/2)*O731-N731)/(V731+L731/2)</f>
        <v>0</v>
      </c>
      <c r="Q731">
        <f>P731*(BQ731+BR731)/1000.0</f>
        <v>0</v>
      </c>
      <c r="R731">
        <f>(BJ731 - IF(AW731&gt;1, N731*BD731*100.0/(AY731), 0))*(BQ731+BR731)/1000.0</f>
        <v>0</v>
      </c>
      <c r="S731">
        <f>2.0/((1/U731-1/T731)+SIGN(U731)*SQRT((1/U731-1/T731)*(1/U731-1/T731) + 4*BE731/((BE731+1)*(BE731+1))*(2*1/U731*1/T731-1/T731*1/T731)))</f>
        <v>0</v>
      </c>
      <c r="T731">
        <f>IF(LEFT(BF731,1)&lt;&gt;"0",IF(LEFT(BF731,1)="1",3.0,BG731),$D$5+$E$5*(BX731*BQ731/($K$5*1000))+$F$5*(BX731*BQ731/($K$5*1000))*MAX(MIN(BD731,$J$5),$I$5)*MAX(MIN(BD731,$J$5),$I$5)+$G$5*MAX(MIN(BD731,$J$5),$I$5)*(BX731*BQ731/($K$5*1000))+$H$5*(BX731*BQ731/($K$5*1000))*(BX731*BQ731/($K$5*1000)))</f>
        <v>0</v>
      </c>
      <c r="U731">
        <f>L731*(1000-(1000*0.61365*exp(17.502*Y731/(240.97+Y731))/(BQ731+BR731)+BL731)/2)/(1000*0.61365*exp(17.502*Y731/(240.97+Y731))/(BQ731+BR731)-BL731)</f>
        <v>0</v>
      </c>
      <c r="V731">
        <f>1/((BE731+1)/(S731/1.6)+1/(T731/1.37)) + BE731/((BE731+1)/(S731/1.6) + BE731/(T731/1.37))</f>
        <v>0</v>
      </c>
      <c r="W731">
        <f>(AZ731*BC731)</f>
        <v>0</v>
      </c>
      <c r="X731">
        <f>(BS731+(W731+2*0.95*5.67E-8*(((BS731+$B$7)+273)^4-(BS731+273)^4)-44100*L731)/(1.84*29.3*T731+8*0.95*5.67E-8*(BS731+273)^3))</f>
        <v>0</v>
      </c>
      <c r="Y731">
        <f>($C$7*BT731+$D$7*BU731+$E$7*X731)</f>
        <v>0</v>
      </c>
      <c r="Z731">
        <f>0.61365*exp(17.502*Y731/(240.97+Y731))</f>
        <v>0</v>
      </c>
      <c r="AA731">
        <f>(AB731/AC731*100)</f>
        <v>0</v>
      </c>
      <c r="AB731">
        <f>BL731*(BQ731+BR731)/1000</f>
        <v>0</v>
      </c>
      <c r="AC731">
        <f>0.61365*exp(17.502*BS731/(240.97+BS731))</f>
        <v>0</v>
      </c>
      <c r="AD731">
        <f>(Z731-BL731*(BQ731+BR731)/1000)</f>
        <v>0</v>
      </c>
      <c r="AE731">
        <f>(-L731*44100)</f>
        <v>0</v>
      </c>
      <c r="AF731">
        <f>2*29.3*T731*0.92*(BS731-Y731)</f>
        <v>0</v>
      </c>
      <c r="AG731">
        <f>2*0.95*5.67E-8*(((BS731+$B$7)+273)^4-(Y731+273)^4)</f>
        <v>0</v>
      </c>
      <c r="AH731">
        <f>W731+AG731+AE731+AF731</f>
        <v>0</v>
      </c>
      <c r="AI731">
        <f>BP731*AW731*(BK731-BJ731*(1000-AW731*BM731)/(1000-AW731*BL731))/(100*BD731)</f>
        <v>0</v>
      </c>
      <c r="AJ731">
        <f>1000*BP731*AW731*(BL731-BM731)/(100*BD731*(1000-AW731*BL731))</f>
        <v>0</v>
      </c>
      <c r="AK731">
        <f>(AL731 - AM731 - BQ731*1E3/(8.314*(BS731+273.15)) * AO731/BP731 * AN731) * BP731/(100*BD731) * (1000 - BM731)/1000</f>
        <v>0</v>
      </c>
      <c r="AL731">
        <v>1483.99364609767</v>
      </c>
      <c r="AM731">
        <v>1448.253333333333</v>
      </c>
      <c r="AN731">
        <v>2.536259199494523</v>
      </c>
      <c r="AO731">
        <v>66.77297276244596</v>
      </c>
      <c r="AP731">
        <f>(AR731 - AQ731 + BQ731*1E3/(8.314*(BS731+273.15)) * AT731/BP731 * AS731) * BP731/(100*BD731) * 1000/(1000 - AR731)</f>
        <v>0</v>
      </c>
      <c r="AQ731">
        <v>11.16444934443978</v>
      </c>
      <c r="AR731">
        <v>16.22164727272726</v>
      </c>
      <c r="AS731">
        <v>-0.005663066542892509</v>
      </c>
      <c r="AT731">
        <v>79.96077634559281</v>
      </c>
      <c r="AU731">
        <v>0</v>
      </c>
      <c r="AV731">
        <v>0</v>
      </c>
      <c r="AW731">
        <f>IF(AU731*$H$13&gt;=AY731,1.0,(AY731/(AY731-AU731*$H$13)))</f>
        <v>0</v>
      </c>
      <c r="AX731">
        <f>(AW731-1)*100</f>
        <v>0</v>
      </c>
      <c r="AY731">
        <f>MAX(0,($B$13+$C$13*BX731)/(1+$D$13*BX731)*BQ731/(BS731+273)*$E$13)</f>
        <v>0</v>
      </c>
      <c r="AZ731">
        <f>$B$11*BY731+$C$11*BZ731+$F$11*CK731*(1-CN731)</f>
        <v>0</v>
      </c>
      <c r="BA731">
        <f>AZ731*BB731</f>
        <v>0</v>
      </c>
      <c r="BB731">
        <f>($B$11*$D$9+$C$11*$D$9+$F$11*((CX731+CP731)/MAX(CX731+CP731+CY731, 0.1)*$I$9+CY731/MAX(CX731+CP731+CY731, 0.1)*$J$9))/($B$11+$C$11+$F$11)</f>
        <v>0</v>
      </c>
      <c r="BC731">
        <f>($B$11*$K$9+$C$11*$K$9+$F$11*((CX731+CP731)/MAX(CX731+CP731+CY731, 0.1)*$P$9+CY731/MAX(CX731+CP731+CY731, 0.1)*$Q$9))/($B$11+$C$11+$F$11)</f>
        <v>0</v>
      </c>
      <c r="BD731">
        <v>6</v>
      </c>
      <c r="BE731">
        <v>0.5</v>
      </c>
      <c r="BF731" t="s">
        <v>361</v>
      </c>
      <c r="BG731">
        <v>2</v>
      </c>
      <c r="BH731" t="b">
        <v>1</v>
      </c>
      <c r="BI731">
        <v>1728497236.6</v>
      </c>
      <c r="BJ731">
        <v>1407.203333333333</v>
      </c>
      <c r="BK731">
        <v>1454.495555555555</v>
      </c>
      <c r="BL731">
        <v>16.25896296296296</v>
      </c>
      <c r="BM731">
        <v>11.16</v>
      </c>
      <c r="BN731">
        <v>1418.899629629629</v>
      </c>
      <c r="BO731">
        <v>16.34936666666666</v>
      </c>
      <c r="BP731">
        <v>599.9964444444445</v>
      </c>
      <c r="BQ731">
        <v>97.54622962962965</v>
      </c>
      <c r="BR731">
        <v>0.1001779592592593</v>
      </c>
      <c r="BS731">
        <v>24.98857407407408</v>
      </c>
      <c r="BT731">
        <v>25.07768888888889</v>
      </c>
      <c r="BU731">
        <v>999.9000000000001</v>
      </c>
      <c r="BV731">
        <v>0</v>
      </c>
      <c r="BW731">
        <v>0</v>
      </c>
      <c r="BX731">
        <v>9972.363703703702</v>
      </c>
      <c r="BY731">
        <v>0</v>
      </c>
      <c r="BZ731">
        <v>1267.934814814815</v>
      </c>
      <c r="CA731">
        <v>-47.29298518518519</v>
      </c>
      <c r="CB731">
        <v>1430.46037037037</v>
      </c>
      <c r="CC731">
        <v>1470.91037037037</v>
      </c>
      <c r="CD731">
        <v>5.098952962962964</v>
      </c>
      <c r="CE731">
        <v>1454.495555555555</v>
      </c>
      <c r="CF731">
        <v>11.16</v>
      </c>
      <c r="CG731">
        <v>1.58600037037037</v>
      </c>
      <c r="CH731">
        <v>1.088615925925926</v>
      </c>
      <c r="CI731">
        <v>13.82342962962963</v>
      </c>
      <c r="CJ731">
        <v>8.159664814814814</v>
      </c>
      <c r="CK731">
        <v>1599.990370370371</v>
      </c>
      <c r="CL731">
        <v>0.6920046666666669</v>
      </c>
      <c r="CM731">
        <v>0.3079953333333333</v>
      </c>
      <c r="CN731">
        <v>0</v>
      </c>
      <c r="CO731">
        <v>2.149881481481482</v>
      </c>
      <c r="CP731">
        <v>0</v>
      </c>
      <c r="CQ731">
        <v>15198.74074074074</v>
      </c>
      <c r="CR731">
        <v>13790.11851851852</v>
      </c>
      <c r="CS731">
        <v>38.937</v>
      </c>
      <c r="CT731">
        <v>40.54362962962963</v>
      </c>
      <c r="CU731">
        <v>39.66403703703703</v>
      </c>
      <c r="CV731">
        <v>38.70099999999999</v>
      </c>
      <c r="CW731">
        <v>38.19866666666667</v>
      </c>
      <c r="CX731">
        <v>1107.200740740741</v>
      </c>
      <c r="CY731">
        <v>492.7896296296295</v>
      </c>
      <c r="CZ731">
        <v>0</v>
      </c>
      <c r="DA731">
        <v>1728497300.8</v>
      </c>
      <c r="DB731">
        <v>0</v>
      </c>
      <c r="DC731">
        <v>1728490956.5</v>
      </c>
      <c r="DD731" t="s">
        <v>362</v>
      </c>
      <c r="DE731">
        <v>1728490952.5</v>
      </c>
      <c r="DF731">
        <v>1728490956.5</v>
      </c>
      <c r="DG731">
        <v>1</v>
      </c>
      <c r="DH731">
        <v>-0.065</v>
      </c>
      <c r="DI731">
        <v>-0.008</v>
      </c>
      <c r="DJ731">
        <v>-3.246</v>
      </c>
      <c r="DK731">
        <v>-0.091</v>
      </c>
      <c r="DL731">
        <v>52</v>
      </c>
      <c r="DM731">
        <v>15</v>
      </c>
      <c r="DN731">
        <v>0.25</v>
      </c>
      <c r="DO731">
        <v>0.13</v>
      </c>
      <c r="DP731">
        <v>-47.23801707317073</v>
      </c>
      <c r="DQ731">
        <v>-0.6492919860627334</v>
      </c>
      <c r="DR731">
        <v>0.1090471119990626</v>
      </c>
      <c r="DS731">
        <v>0</v>
      </c>
      <c r="DT731">
        <v>5.120659268292682</v>
      </c>
      <c r="DU731">
        <v>-0.323553031358879</v>
      </c>
      <c r="DV731">
        <v>0.03225486905125152</v>
      </c>
      <c r="DW731">
        <v>0</v>
      </c>
      <c r="DX731">
        <v>0</v>
      </c>
      <c r="DY731">
        <v>2</v>
      </c>
      <c r="DZ731" t="s">
        <v>386</v>
      </c>
      <c r="EA731">
        <v>3.22785</v>
      </c>
      <c r="EB731">
        <v>2.70429</v>
      </c>
      <c r="EC731">
        <v>0.231877</v>
      </c>
      <c r="ED731">
        <v>0.235738</v>
      </c>
      <c r="EE731">
        <v>0.0840277</v>
      </c>
      <c r="EF731">
        <v>0.06376510000000001</v>
      </c>
      <c r="EG731">
        <v>25072.3</v>
      </c>
      <c r="EH731">
        <v>24262.9</v>
      </c>
      <c r="EI731">
        <v>31283.9</v>
      </c>
      <c r="EJ731">
        <v>30123</v>
      </c>
      <c r="EK731">
        <v>38382.5</v>
      </c>
      <c r="EL731">
        <v>37303.7</v>
      </c>
      <c r="EM731">
        <v>43838.9</v>
      </c>
      <c r="EN731">
        <v>42066.9</v>
      </c>
      <c r="EO731">
        <v>2.10448</v>
      </c>
      <c r="EP731">
        <v>1.77045</v>
      </c>
      <c r="EQ731">
        <v>-0.0104457</v>
      </c>
      <c r="ER731">
        <v>0</v>
      </c>
      <c r="ES731">
        <v>25.2829</v>
      </c>
      <c r="ET731">
        <v>999.9</v>
      </c>
      <c r="EU731">
        <v>68.3</v>
      </c>
      <c r="EV731">
        <v>29.4</v>
      </c>
      <c r="EW731">
        <v>28.8204</v>
      </c>
      <c r="EX731">
        <v>61.93</v>
      </c>
      <c r="EY731">
        <v>24.1026</v>
      </c>
      <c r="EZ731">
        <v>1</v>
      </c>
      <c r="FA731">
        <v>0.251166</v>
      </c>
      <c r="FB731">
        <v>4.96689</v>
      </c>
      <c r="FC731">
        <v>20.1276</v>
      </c>
      <c r="FD731">
        <v>5.21639</v>
      </c>
      <c r="FE731">
        <v>11.9984</v>
      </c>
      <c r="FF731">
        <v>4.9634</v>
      </c>
      <c r="FG731">
        <v>3.29573</v>
      </c>
      <c r="FH731">
        <v>9999</v>
      </c>
      <c r="FI731">
        <v>9999</v>
      </c>
      <c r="FJ731">
        <v>9999</v>
      </c>
      <c r="FK731">
        <v>149.7</v>
      </c>
      <c r="FL731">
        <v>4.97089</v>
      </c>
      <c r="FM731">
        <v>1.86781</v>
      </c>
      <c r="FN731">
        <v>1.85927</v>
      </c>
      <c r="FO731">
        <v>1.86533</v>
      </c>
      <c r="FP731">
        <v>1.86313</v>
      </c>
      <c r="FQ731">
        <v>1.86449</v>
      </c>
      <c r="FR731">
        <v>1.86005</v>
      </c>
      <c r="FS731">
        <v>1.86417</v>
      </c>
      <c r="FT731">
        <v>0</v>
      </c>
      <c r="FU731">
        <v>0</v>
      </c>
      <c r="FV731">
        <v>0</v>
      </c>
      <c r="FW731">
        <v>0</v>
      </c>
      <c r="FX731" t="s">
        <v>364</v>
      </c>
      <c r="FY731" t="s">
        <v>365</v>
      </c>
      <c r="FZ731" t="s">
        <v>366</v>
      </c>
      <c r="GA731" t="s">
        <v>366</v>
      </c>
      <c r="GB731" t="s">
        <v>366</v>
      </c>
      <c r="GC731" t="s">
        <v>366</v>
      </c>
      <c r="GD731">
        <v>0</v>
      </c>
      <c r="GE731">
        <v>100</v>
      </c>
      <c r="GF731">
        <v>100</v>
      </c>
      <c r="GG731">
        <v>-11.79</v>
      </c>
      <c r="GH731">
        <v>-0.0905</v>
      </c>
      <c r="GI731">
        <v>-2.868309889394353</v>
      </c>
      <c r="GJ731">
        <v>-0.006773961979547998</v>
      </c>
      <c r="GK731">
        <v>-8.296070481250098E-08</v>
      </c>
      <c r="GL731">
        <v>3.322967193956903E-10</v>
      </c>
      <c r="GM731">
        <v>-0.07871069313407227</v>
      </c>
      <c r="GN731">
        <v>-0.00208336341840114</v>
      </c>
      <c r="GO731">
        <v>8.801746095907445E-05</v>
      </c>
      <c r="GP731">
        <v>-2.677693255255651E-07</v>
      </c>
      <c r="GQ731">
        <v>3</v>
      </c>
      <c r="GR731">
        <v>2052</v>
      </c>
      <c r="GS731">
        <v>2</v>
      </c>
      <c r="GT731">
        <v>18</v>
      </c>
      <c r="GU731">
        <v>104.9</v>
      </c>
      <c r="GV731">
        <v>104.8</v>
      </c>
      <c r="GW731">
        <v>3.09937</v>
      </c>
      <c r="GX731">
        <v>2.38892</v>
      </c>
      <c r="GY731">
        <v>1.44897</v>
      </c>
      <c r="GZ731">
        <v>2.31689</v>
      </c>
      <c r="HA731">
        <v>1.55151</v>
      </c>
      <c r="HB731">
        <v>2.2998</v>
      </c>
      <c r="HC731">
        <v>36.3871</v>
      </c>
      <c r="HD731">
        <v>13.9219</v>
      </c>
      <c r="HE731">
        <v>18</v>
      </c>
      <c r="HF731">
        <v>615.128</v>
      </c>
      <c r="HG731">
        <v>402.076</v>
      </c>
      <c r="HH731">
        <v>18.8688</v>
      </c>
      <c r="HI731">
        <v>30.0315</v>
      </c>
      <c r="HJ731">
        <v>30.0037</v>
      </c>
      <c r="HK731">
        <v>29.9077</v>
      </c>
      <c r="HL731">
        <v>29.848</v>
      </c>
      <c r="HM731">
        <v>62.1258</v>
      </c>
      <c r="HN731">
        <v>63.8841</v>
      </c>
      <c r="HO731">
        <v>0</v>
      </c>
      <c r="HP731">
        <v>18.7064</v>
      </c>
      <c r="HQ731">
        <v>1489.39</v>
      </c>
      <c r="HR731">
        <v>11.1092</v>
      </c>
      <c r="HS731">
        <v>99.27209999999999</v>
      </c>
      <c r="HT731">
        <v>100.516</v>
      </c>
    </row>
    <row r="732" spans="1:228">
      <c r="A732">
        <v>716</v>
      </c>
      <c r="B732">
        <v>1728497249.1</v>
      </c>
      <c r="C732">
        <v>6311.599999904633</v>
      </c>
      <c r="D732" t="s">
        <v>1804</v>
      </c>
      <c r="E732" t="s">
        <v>1805</v>
      </c>
      <c r="F732">
        <v>5</v>
      </c>
      <c r="G732" t="s">
        <v>357</v>
      </c>
      <c r="H732" t="s">
        <v>1090</v>
      </c>
      <c r="I732" t="s">
        <v>359</v>
      </c>
      <c r="J732" t="s">
        <v>1569</v>
      </c>
      <c r="K732">
        <v>1728497241.314285</v>
      </c>
      <c r="L732">
        <f>(M732)/1000</f>
        <v>0</v>
      </c>
      <c r="M732">
        <f>IF(BH732, AP732, AJ732)</f>
        <v>0</v>
      </c>
      <c r="N732">
        <f>IF(BH732, AK732, AI732)</f>
        <v>0</v>
      </c>
      <c r="O732">
        <f>BJ732 - IF(AW732&gt;1, N732*BD732*100.0/(AY732), 0)</f>
        <v>0</v>
      </c>
      <c r="P732">
        <f>((V732-L732/2)*O732-N732)/(V732+L732/2)</f>
        <v>0</v>
      </c>
      <c r="Q732">
        <f>P732*(BQ732+BR732)/1000.0</f>
        <v>0</v>
      </c>
      <c r="R732">
        <f>(BJ732 - IF(AW732&gt;1, N732*BD732*100.0/(AY732), 0))*(BQ732+BR732)/1000.0</f>
        <v>0</v>
      </c>
      <c r="S732">
        <f>2.0/((1/U732-1/T732)+SIGN(U732)*SQRT((1/U732-1/T732)*(1/U732-1/T732) + 4*BE732/((BE732+1)*(BE732+1))*(2*1/U732*1/T732-1/T732*1/T732)))</f>
        <v>0</v>
      </c>
      <c r="T732">
        <f>IF(LEFT(BF732,1)&lt;&gt;"0",IF(LEFT(BF732,1)="1",3.0,BG732),$D$5+$E$5*(BX732*BQ732/($K$5*1000))+$F$5*(BX732*BQ732/($K$5*1000))*MAX(MIN(BD732,$J$5),$I$5)*MAX(MIN(BD732,$J$5),$I$5)+$G$5*MAX(MIN(BD732,$J$5),$I$5)*(BX732*BQ732/($K$5*1000))+$H$5*(BX732*BQ732/($K$5*1000))*(BX732*BQ732/($K$5*1000)))</f>
        <v>0</v>
      </c>
      <c r="U732">
        <f>L732*(1000-(1000*0.61365*exp(17.502*Y732/(240.97+Y732))/(BQ732+BR732)+BL732)/2)/(1000*0.61365*exp(17.502*Y732/(240.97+Y732))/(BQ732+BR732)-BL732)</f>
        <v>0</v>
      </c>
      <c r="V732">
        <f>1/((BE732+1)/(S732/1.6)+1/(T732/1.37)) + BE732/((BE732+1)/(S732/1.6) + BE732/(T732/1.37))</f>
        <v>0</v>
      </c>
      <c r="W732">
        <f>(AZ732*BC732)</f>
        <v>0</v>
      </c>
      <c r="X732">
        <f>(BS732+(W732+2*0.95*5.67E-8*(((BS732+$B$7)+273)^4-(BS732+273)^4)-44100*L732)/(1.84*29.3*T732+8*0.95*5.67E-8*(BS732+273)^3))</f>
        <v>0</v>
      </c>
      <c r="Y732">
        <f>($C$7*BT732+$D$7*BU732+$E$7*X732)</f>
        <v>0</v>
      </c>
      <c r="Z732">
        <f>0.61365*exp(17.502*Y732/(240.97+Y732))</f>
        <v>0</v>
      </c>
      <c r="AA732">
        <f>(AB732/AC732*100)</f>
        <v>0</v>
      </c>
      <c r="AB732">
        <f>BL732*(BQ732+BR732)/1000</f>
        <v>0</v>
      </c>
      <c r="AC732">
        <f>0.61365*exp(17.502*BS732/(240.97+BS732))</f>
        <v>0</v>
      </c>
      <c r="AD732">
        <f>(Z732-BL732*(BQ732+BR732)/1000)</f>
        <v>0</v>
      </c>
      <c r="AE732">
        <f>(-L732*44100)</f>
        <v>0</v>
      </c>
      <c r="AF732">
        <f>2*29.3*T732*0.92*(BS732-Y732)</f>
        <v>0</v>
      </c>
      <c r="AG732">
        <f>2*0.95*5.67E-8*(((BS732+$B$7)+273)^4-(Y732+273)^4)</f>
        <v>0</v>
      </c>
      <c r="AH732">
        <f>W732+AG732+AE732+AF732</f>
        <v>0</v>
      </c>
      <c r="AI732">
        <f>BP732*AW732*(BK732-BJ732*(1000-AW732*BM732)/(1000-AW732*BL732))/(100*BD732)</f>
        <v>0</v>
      </c>
      <c r="AJ732">
        <f>1000*BP732*AW732*(BL732-BM732)/(100*BD732*(1000-AW732*BL732))</f>
        <v>0</v>
      </c>
      <c r="AK732">
        <f>(AL732 - AM732 - BQ732*1E3/(8.314*(BS732+273.15)) * AO732/BP732 * AN732) * BP732/(100*BD732) * (1000 - BM732)/1000</f>
        <v>0</v>
      </c>
      <c r="AL732">
        <v>1496.517442433767</v>
      </c>
      <c r="AM732">
        <v>1460.897636363636</v>
      </c>
      <c r="AN732">
        <v>2.52695961225887</v>
      </c>
      <c r="AO732">
        <v>66.77297276244596</v>
      </c>
      <c r="AP732">
        <f>(AR732 - AQ732 + BQ732*1E3/(8.314*(BS732+273.15)) * AT732/BP732 * AS732) * BP732/(100*BD732) * 1000/(1000 - AR732)</f>
        <v>0</v>
      </c>
      <c r="AQ732">
        <v>11.16922060603058</v>
      </c>
      <c r="AR732">
        <v>16.20167575757576</v>
      </c>
      <c r="AS732">
        <v>-0.002403138290040446</v>
      </c>
      <c r="AT732">
        <v>79.96077634559281</v>
      </c>
      <c r="AU732">
        <v>0</v>
      </c>
      <c r="AV732">
        <v>0</v>
      </c>
      <c r="AW732">
        <f>IF(AU732*$H$13&gt;=AY732,1.0,(AY732/(AY732-AU732*$H$13)))</f>
        <v>0</v>
      </c>
      <c r="AX732">
        <f>(AW732-1)*100</f>
        <v>0</v>
      </c>
      <c r="AY732">
        <f>MAX(0,($B$13+$C$13*BX732)/(1+$D$13*BX732)*BQ732/(BS732+273)*$E$13)</f>
        <v>0</v>
      </c>
      <c r="AZ732">
        <f>$B$11*BY732+$C$11*BZ732+$F$11*CK732*(1-CN732)</f>
        <v>0</v>
      </c>
      <c r="BA732">
        <f>AZ732*BB732</f>
        <v>0</v>
      </c>
      <c r="BB732">
        <f>($B$11*$D$9+$C$11*$D$9+$F$11*((CX732+CP732)/MAX(CX732+CP732+CY732, 0.1)*$I$9+CY732/MAX(CX732+CP732+CY732, 0.1)*$J$9))/($B$11+$C$11+$F$11)</f>
        <v>0</v>
      </c>
      <c r="BC732">
        <f>($B$11*$K$9+$C$11*$K$9+$F$11*((CX732+CP732)/MAX(CX732+CP732+CY732, 0.1)*$P$9+CY732/MAX(CX732+CP732+CY732, 0.1)*$Q$9))/($B$11+$C$11+$F$11)</f>
        <v>0</v>
      </c>
      <c r="BD732">
        <v>6</v>
      </c>
      <c r="BE732">
        <v>0.5</v>
      </c>
      <c r="BF732" t="s">
        <v>361</v>
      </c>
      <c r="BG732">
        <v>2</v>
      </c>
      <c r="BH732" t="b">
        <v>1</v>
      </c>
      <c r="BI732">
        <v>1728497241.314285</v>
      </c>
      <c r="BJ732">
        <v>1419.029285714286</v>
      </c>
      <c r="BK732">
        <v>1466.325</v>
      </c>
      <c r="BL732">
        <v>16.23508928571428</v>
      </c>
      <c r="BM732">
        <v>11.16436785714285</v>
      </c>
      <c r="BN732">
        <v>1430.784642857143</v>
      </c>
      <c r="BO732">
        <v>16.32551428571428</v>
      </c>
      <c r="BP732">
        <v>599.9949285714285</v>
      </c>
      <c r="BQ732">
        <v>97.54704285714284</v>
      </c>
      <c r="BR732">
        <v>0.100158175</v>
      </c>
      <c r="BS732">
        <v>25.00314285714285</v>
      </c>
      <c r="BT732">
        <v>25.09272142857143</v>
      </c>
      <c r="BU732">
        <v>999.9000000000002</v>
      </c>
      <c r="BV732">
        <v>0</v>
      </c>
      <c r="BW732">
        <v>0</v>
      </c>
      <c r="BX732">
        <v>9965.759285714286</v>
      </c>
      <c r="BY732">
        <v>0</v>
      </c>
      <c r="BZ732">
        <v>1268.979285714286</v>
      </c>
      <c r="CA732">
        <v>-47.29666428571427</v>
      </c>
      <c r="CB732">
        <v>1442.446071428571</v>
      </c>
      <c r="CC732">
        <v>1482.879642857143</v>
      </c>
      <c r="CD732">
        <v>5.070714285714286</v>
      </c>
      <c r="CE732">
        <v>1466.325</v>
      </c>
      <c r="CF732">
        <v>11.16436785714285</v>
      </c>
      <c r="CG732">
        <v>1.583685</v>
      </c>
      <c r="CH732">
        <v>1.089051071428571</v>
      </c>
      <c r="CI732">
        <v>13.80094642857143</v>
      </c>
      <c r="CJ732">
        <v>8.165545357142857</v>
      </c>
      <c r="CK732">
        <v>1599.994642857142</v>
      </c>
      <c r="CL732">
        <v>0.6920010000000002</v>
      </c>
      <c r="CM732">
        <v>0.307999</v>
      </c>
      <c r="CN732">
        <v>0</v>
      </c>
      <c r="CO732">
        <v>2.132414285714286</v>
      </c>
      <c r="CP732">
        <v>0</v>
      </c>
      <c r="CQ732">
        <v>15196.65</v>
      </c>
      <c r="CR732">
        <v>13790.12857142857</v>
      </c>
      <c r="CS732">
        <v>38.9415</v>
      </c>
      <c r="CT732">
        <v>40.5642857142857</v>
      </c>
      <c r="CU732">
        <v>39.68035714285713</v>
      </c>
      <c r="CV732">
        <v>38.72075</v>
      </c>
      <c r="CW732">
        <v>38.21625</v>
      </c>
      <c r="CX732">
        <v>1107.197857142857</v>
      </c>
      <c r="CY732">
        <v>492.7967857142856</v>
      </c>
      <c r="CZ732">
        <v>0</v>
      </c>
      <c r="DA732">
        <v>1728497306.2</v>
      </c>
      <c r="DB732">
        <v>0</v>
      </c>
      <c r="DC732">
        <v>1728490956.5</v>
      </c>
      <c r="DD732" t="s">
        <v>362</v>
      </c>
      <c r="DE732">
        <v>1728490952.5</v>
      </c>
      <c r="DF732">
        <v>1728490956.5</v>
      </c>
      <c r="DG732">
        <v>1</v>
      </c>
      <c r="DH732">
        <v>-0.065</v>
      </c>
      <c r="DI732">
        <v>-0.008</v>
      </c>
      <c r="DJ732">
        <v>-3.246</v>
      </c>
      <c r="DK732">
        <v>-0.091</v>
      </c>
      <c r="DL732">
        <v>52</v>
      </c>
      <c r="DM732">
        <v>15</v>
      </c>
      <c r="DN732">
        <v>0.25</v>
      </c>
      <c r="DO732">
        <v>0.13</v>
      </c>
      <c r="DP732">
        <v>-47.27943658536585</v>
      </c>
      <c r="DQ732">
        <v>-0.3180397212543315</v>
      </c>
      <c r="DR732">
        <v>0.09654918058309511</v>
      </c>
      <c r="DS732">
        <v>0</v>
      </c>
      <c r="DT732">
        <v>5.086915853658536</v>
      </c>
      <c r="DU732">
        <v>-0.3603959581881598</v>
      </c>
      <c r="DV732">
        <v>0.03556246760729703</v>
      </c>
      <c r="DW732">
        <v>0</v>
      </c>
      <c r="DX732">
        <v>0</v>
      </c>
      <c r="DY732">
        <v>2</v>
      </c>
      <c r="DZ732" t="s">
        <v>386</v>
      </c>
      <c r="EA732">
        <v>3.22778</v>
      </c>
      <c r="EB732">
        <v>2.70429</v>
      </c>
      <c r="EC732">
        <v>0.233103</v>
      </c>
      <c r="ED732">
        <v>0.236912</v>
      </c>
      <c r="EE732">
        <v>0.08394840000000001</v>
      </c>
      <c r="EF732">
        <v>0.063791</v>
      </c>
      <c r="EG732">
        <v>25031.2</v>
      </c>
      <c r="EH732">
        <v>24224.4</v>
      </c>
      <c r="EI732">
        <v>31282.7</v>
      </c>
      <c r="EJ732">
        <v>30121.7</v>
      </c>
      <c r="EK732">
        <v>38384.3</v>
      </c>
      <c r="EL732">
        <v>37301.2</v>
      </c>
      <c r="EM732">
        <v>43837.2</v>
      </c>
      <c r="EN732">
        <v>42065.2</v>
      </c>
      <c r="EO732">
        <v>2.1045</v>
      </c>
      <c r="EP732">
        <v>1.77025</v>
      </c>
      <c r="EQ732">
        <v>-0.0109971</v>
      </c>
      <c r="ER732">
        <v>0</v>
      </c>
      <c r="ES732">
        <v>25.2951</v>
      </c>
      <c r="ET732">
        <v>999.9</v>
      </c>
      <c r="EU732">
        <v>68.3</v>
      </c>
      <c r="EV732">
        <v>29.4</v>
      </c>
      <c r="EW732">
        <v>28.8166</v>
      </c>
      <c r="EX732">
        <v>61.79</v>
      </c>
      <c r="EY732">
        <v>24.2388</v>
      </c>
      <c r="EZ732">
        <v>1</v>
      </c>
      <c r="FA732">
        <v>0.254131</v>
      </c>
      <c r="FB732">
        <v>5.21157</v>
      </c>
      <c r="FC732">
        <v>20.1195</v>
      </c>
      <c r="FD732">
        <v>5.21504</v>
      </c>
      <c r="FE732">
        <v>11.9983</v>
      </c>
      <c r="FF732">
        <v>4.9633</v>
      </c>
      <c r="FG732">
        <v>3.2955</v>
      </c>
      <c r="FH732">
        <v>9999</v>
      </c>
      <c r="FI732">
        <v>9999</v>
      </c>
      <c r="FJ732">
        <v>9999</v>
      </c>
      <c r="FK732">
        <v>149.7</v>
      </c>
      <c r="FL732">
        <v>4.97089</v>
      </c>
      <c r="FM732">
        <v>1.86779</v>
      </c>
      <c r="FN732">
        <v>1.85928</v>
      </c>
      <c r="FO732">
        <v>1.86531</v>
      </c>
      <c r="FP732">
        <v>1.8631</v>
      </c>
      <c r="FQ732">
        <v>1.86449</v>
      </c>
      <c r="FR732">
        <v>1.86005</v>
      </c>
      <c r="FS732">
        <v>1.86417</v>
      </c>
      <c r="FT732">
        <v>0</v>
      </c>
      <c r="FU732">
        <v>0</v>
      </c>
      <c r="FV732">
        <v>0</v>
      </c>
      <c r="FW732">
        <v>0</v>
      </c>
      <c r="FX732" t="s">
        <v>364</v>
      </c>
      <c r="FY732" t="s">
        <v>365</v>
      </c>
      <c r="FZ732" t="s">
        <v>366</v>
      </c>
      <c r="GA732" t="s">
        <v>366</v>
      </c>
      <c r="GB732" t="s">
        <v>366</v>
      </c>
      <c r="GC732" t="s">
        <v>366</v>
      </c>
      <c r="GD732">
        <v>0</v>
      </c>
      <c r="GE732">
        <v>100</v>
      </c>
      <c r="GF732">
        <v>100</v>
      </c>
      <c r="GG732">
        <v>-11.85</v>
      </c>
      <c r="GH732">
        <v>-0.09039999999999999</v>
      </c>
      <c r="GI732">
        <v>-2.868309889394353</v>
      </c>
      <c r="GJ732">
        <v>-0.006773961979547998</v>
      </c>
      <c r="GK732">
        <v>-8.296070481250098E-08</v>
      </c>
      <c r="GL732">
        <v>3.322967193956903E-10</v>
      </c>
      <c r="GM732">
        <v>-0.07871069313407227</v>
      </c>
      <c r="GN732">
        <v>-0.00208336341840114</v>
      </c>
      <c r="GO732">
        <v>8.801746095907445E-05</v>
      </c>
      <c r="GP732">
        <v>-2.677693255255651E-07</v>
      </c>
      <c r="GQ732">
        <v>3</v>
      </c>
      <c r="GR732">
        <v>2052</v>
      </c>
      <c r="GS732">
        <v>2</v>
      </c>
      <c r="GT732">
        <v>18</v>
      </c>
      <c r="GU732">
        <v>104.9</v>
      </c>
      <c r="GV732">
        <v>104.9</v>
      </c>
      <c r="GW732">
        <v>3.12256</v>
      </c>
      <c r="GX732">
        <v>2.39258</v>
      </c>
      <c r="GY732">
        <v>1.44897</v>
      </c>
      <c r="GZ732">
        <v>2.31812</v>
      </c>
      <c r="HA732">
        <v>1.55151</v>
      </c>
      <c r="HB732">
        <v>2.32544</v>
      </c>
      <c r="HC732">
        <v>36.3871</v>
      </c>
      <c r="HD732">
        <v>13.9306</v>
      </c>
      <c r="HE732">
        <v>18</v>
      </c>
      <c r="HF732">
        <v>615.294</v>
      </c>
      <c r="HG732">
        <v>402.048</v>
      </c>
      <c r="HH732">
        <v>18.7518</v>
      </c>
      <c r="HI732">
        <v>30.0471</v>
      </c>
      <c r="HJ732">
        <v>30.0032</v>
      </c>
      <c r="HK732">
        <v>29.9224</v>
      </c>
      <c r="HL732">
        <v>29.8608</v>
      </c>
      <c r="HM732">
        <v>62.5203</v>
      </c>
      <c r="HN732">
        <v>63.8841</v>
      </c>
      <c r="HO732">
        <v>0</v>
      </c>
      <c r="HP732">
        <v>18.5998</v>
      </c>
      <c r="HQ732">
        <v>1499.42</v>
      </c>
      <c r="HR732">
        <v>11.1811</v>
      </c>
      <c r="HS732">
        <v>99.2683</v>
      </c>
      <c r="HT732">
        <v>100.512</v>
      </c>
    </row>
    <row r="733" spans="1:228">
      <c r="A733">
        <v>717</v>
      </c>
      <c r="B733">
        <v>1728497531</v>
      </c>
      <c r="C733">
        <v>6593.5</v>
      </c>
      <c r="D733" t="s">
        <v>1806</v>
      </c>
      <c r="E733" t="s">
        <v>1807</v>
      </c>
      <c r="F733">
        <v>5</v>
      </c>
      <c r="G733" t="s">
        <v>357</v>
      </c>
      <c r="H733" t="s">
        <v>358</v>
      </c>
      <c r="I733" t="s">
        <v>359</v>
      </c>
      <c r="J733" t="s">
        <v>1808</v>
      </c>
      <c r="K733">
        <v>1728497523.25</v>
      </c>
      <c r="L733">
        <f>(M733)/1000</f>
        <v>0</v>
      </c>
      <c r="M733">
        <f>IF(BH733, AP733, AJ733)</f>
        <v>0</v>
      </c>
      <c r="N733">
        <f>IF(BH733, AK733, AI733)</f>
        <v>0</v>
      </c>
      <c r="O733">
        <f>BJ733 - IF(AW733&gt;1, N733*BD733*100.0/(AY733), 0)</f>
        <v>0</v>
      </c>
      <c r="P733">
        <f>((V733-L733/2)*O733-N733)/(V733+L733/2)</f>
        <v>0</v>
      </c>
      <c r="Q733">
        <f>P733*(BQ733+BR733)/1000.0</f>
        <v>0</v>
      </c>
      <c r="R733">
        <f>(BJ733 - IF(AW733&gt;1, N733*BD733*100.0/(AY733), 0))*(BQ733+BR733)/1000.0</f>
        <v>0</v>
      </c>
      <c r="S733">
        <f>2.0/((1/U733-1/T733)+SIGN(U733)*SQRT((1/U733-1/T733)*(1/U733-1/T733) + 4*BE733/((BE733+1)*(BE733+1))*(2*1/U733*1/T733-1/T733*1/T733)))</f>
        <v>0</v>
      </c>
      <c r="T733">
        <f>IF(LEFT(BF733,1)&lt;&gt;"0",IF(LEFT(BF733,1)="1",3.0,BG733),$D$5+$E$5*(BX733*BQ733/($K$5*1000))+$F$5*(BX733*BQ733/($K$5*1000))*MAX(MIN(BD733,$J$5),$I$5)*MAX(MIN(BD733,$J$5),$I$5)+$G$5*MAX(MIN(BD733,$J$5),$I$5)*(BX733*BQ733/($K$5*1000))+$H$5*(BX733*BQ733/($K$5*1000))*(BX733*BQ733/($K$5*1000)))</f>
        <v>0</v>
      </c>
      <c r="U733">
        <f>L733*(1000-(1000*0.61365*exp(17.502*Y733/(240.97+Y733))/(BQ733+BR733)+BL733)/2)/(1000*0.61365*exp(17.502*Y733/(240.97+Y733))/(BQ733+BR733)-BL733)</f>
        <v>0</v>
      </c>
      <c r="V733">
        <f>1/((BE733+1)/(S733/1.6)+1/(T733/1.37)) + BE733/((BE733+1)/(S733/1.6) + BE733/(T733/1.37))</f>
        <v>0</v>
      </c>
      <c r="W733">
        <f>(AZ733*BC733)</f>
        <v>0</v>
      </c>
      <c r="X733">
        <f>(BS733+(W733+2*0.95*5.67E-8*(((BS733+$B$7)+273)^4-(BS733+273)^4)-44100*L733)/(1.84*29.3*T733+8*0.95*5.67E-8*(BS733+273)^3))</f>
        <v>0</v>
      </c>
      <c r="Y733">
        <f>($C$7*BT733+$D$7*BU733+$E$7*X733)</f>
        <v>0</v>
      </c>
      <c r="Z733">
        <f>0.61365*exp(17.502*Y733/(240.97+Y733))</f>
        <v>0</v>
      </c>
      <c r="AA733">
        <f>(AB733/AC733*100)</f>
        <v>0</v>
      </c>
      <c r="AB733">
        <f>BL733*(BQ733+BR733)/1000</f>
        <v>0</v>
      </c>
      <c r="AC733">
        <f>0.61365*exp(17.502*BS733/(240.97+BS733))</f>
        <v>0</v>
      </c>
      <c r="AD733">
        <f>(Z733-BL733*(BQ733+BR733)/1000)</f>
        <v>0</v>
      </c>
      <c r="AE733">
        <f>(-L733*44100)</f>
        <v>0</v>
      </c>
      <c r="AF733">
        <f>2*29.3*T733*0.92*(BS733-Y733)</f>
        <v>0</v>
      </c>
      <c r="AG733">
        <f>2*0.95*5.67E-8*(((BS733+$B$7)+273)^4-(Y733+273)^4)</f>
        <v>0</v>
      </c>
      <c r="AH733">
        <f>W733+AG733+AE733+AF733</f>
        <v>0</v>
      </c>
      <c r="AI733">
        <f>BP733*AW733*(BK733-BJ733*(1000-AW733*BM733)/(1000-AW733*BL733))/(100*BD733)</f>
        <v>0</v>
      </c>
      <c r="AJ733">
        <f>1000*BP733*AW733*(BL733-BM733)/(100*BD733*(1000-AW733*BL733))</f>
        <v>0</v>
      </c>
      <c r="AK733">
        <f>(AL733 - AM733 - BQ733*1E3/(8.314*(BS733+273.15)) * AO733/BP733 * AN733) * BP733/(100*BD733) * (1000 - BM733)/1000</f>
        <v>0</v>
      </c>
      <c r="AL733">
        <v>25.39097151859496</v>
      </c>
      <c r="AM733">
        <v>26.00768787878788</v>
      </c>
      <c r="AN733">
        <v>0.0001452994539369942</v>
      </c>
      <c r="AO733">
        <v>66.75267127986791</v>
      </c>
      <c r="AP733">
        <f>(AR733 - AQ733 + BQ733*1E3/(8.314*(BS733+273.15)) * AT733/BP733 * AS733) * BP733/(100*BD733) * 1000/(1000 - AR733)</f>
        <v>0</v>
      </c>
      <c r="AQ733">
        <v>13.82176806849167</v>
      </c>
      <c r="AR733">
        <v>16.4035503030303</v>
      </c>
      <c r="AS733">
        <v>0.035471570460046</v>
      </c>
      <c r="AT733">
        <v>80.66482279212043</v>
      </c>
      <c r="AU733">
        <v>0</v>
      </c>
      <c r="AV733">
        <v>0</v>
      </c>
      <c r="AW733">
        <f>IF(AU733*$H$13&gt;=AY733,1.0,(AY733/(AY733-AU733*$H$13)))</f>
        <v>0</v>
      </c>
      <c r="AX733">
        <f>(AW733-1)*100</f>
        <v>0</v>
      </c>
      <c r="AY733">
        <f>MAX(0,($B$13+$C$13*BX733)/(1+$D$13*BX733)*BQ733/(BS733+273)*$E$13)</f>
        <v>0</v>
      </c>
      <c r="AZ733">
        <f>$B$11*BY733+$C$11*BZ733+$F$11*CK733*(1-CN733)</f>
        <v>0</v>
      </c>
      <c r="BA733">
        <f>AZ733*BB733</f>
        <v>0</v>
      </c>
      <c r="BB733">
        <f>($B$11*$D$9+$C$11*$D$9+$F$11*((CX733+CP733)/MAX(CX733+CP733+CY733, 0.1)*$I$9+CY733/MAX(CX733+CP733+CY733, 0.1)*$J$9))/($B$11+$C$11+$F$11)</f>
        <v>0</v>
      </c>
      <c r="BC733">
        <f>($B$11*$K$9+$C$11*$K$9+$F$11*((CX733+CP733)/MAX(CX733+CP733+CY733, 0.1)*$P$9+CY733/MAX(CX733+CP733+CY733, 0.1)*$Q$9))/($B$11+$C$11+$F$11)</f>
        <v>0</v>
      </c>
      <c r="BD733">
        <v>6</v>
      </c>
      <c r="BE733">
        <v>0.5</v>
      </c>
      <c r="BF733" t="s">
        <v>361</v>
      </c>
      <c r="BG733">
        <v>2</v>
      </c>
      <c r="BH733" t="b">
        <v>1</v>
      </c>
      <c r="BI733">
        <v>1728497523.25</v>
      </c>
      <c r="BJ733">
        <v>25.59654666666666</v>
      </c>
      <c r="BK733">
        <v>24.99570333333332</v>
      </c>
      <c r="BL733">
        <v>16.06008666666666</v>
      </c>
      <c r="BM733">
        <v>14.30434333333333</v>
      </c>
      <c r="BN733">
        <v>28.65906333333334</v>
      </c>
      <c r="BO733">
        <v>16.15059</v>
      </c>
      <c r="BP733">
        <v>599.9336</v>
      </c>
      <c r="BQ733">
        <v>97.54720333333333</v>
      </c>
      <c r="BR733">
        <v>0.09989058000000001</v>
      </c>
      <c r="BS733">
        <v>23.85495000000001</v>
      </c>
      <c r="BT733">
        <v>24.95635</v>
      </c>
      <c r="BU733">
        <v>999.9000000000002</v>
      </c>
      <c r="BV733">
        <v>0</v>
      </c>
      <c r="BW733">
        <v>0</v>
      </c>
      <c r="BX733">
        <v>10018.251</v>
      </c>
      <c r="BY733">
        <v>0</v>
      </c>
      <c r="BZ733">
        <v>1271.511</v>
      </c>
      <c r="CA733">
        <v>0.6008514333333331</v>
      </c>
      <c r="CB733">
        <v>26.01433</v>
      </c>
      <c r="CC733">
        <v>25.35844333333334</v>
      </c>
      <c r="CD733">
        <v>1.755741033333333</v>
      </c>
      <c r="CE733">
        <v>24.99570333333332</v>
      </c>
      <c r="CF733">
        <v>14.30434333333333</v>
      </c>
      <c r="CG733">
        <v>1.566616333333333</v>
      </c>
      <c r="CH733">
        <v>1.395347666666666</v>
      </c>
      <c r="CI733">
        <v>13.63162</v>
      </c>
      <c r="CJ733">
        <v>11.86127</v>
      </c>
      <c r="CK733">
        <v>1599.984333333333</v>
      </c>
      <c r="CL733">
        <v>0.6920012999999998</v>
      </c>
      <c r="CM733">
        <v>0.3079987333333333</v>
      </c>
      <c r="CN733">
        <v>0</v>
      </c>
      <c r="CO733">
        <v>2.17109</v>
      </c>
      <c r="CP733">
        <v>0</v>
      </c>
      <c r="CQ733">
        <v>17794.48333333333</v>
      </c>
      <c r="CR733">
        <v>13790.05333333333</v>
      </c>
      <c r="CS733">
        <v>39.63739999999999</v>
      </c>
      <c r="CT733">
        <v>41.625</v>
      </c>
      <c r="CU733">
        <v>40.4706</v>
      </c>
      <c r="CV733">
        <v>39.4832</v>
      </c>
      <c r="CW733">
        <v>38.75826666666667</v>
      </c>
      <c r="CX733">
        <v>1107.190333333333</v>
      </c>
      <c r="CY733">
        <v>492.794</v>
      </c>
      <c r="CZ733">
        <v>0</v>
      </c>
      <c r="DA733">
        <v>1728497588.2</v>
      </c>
      <c r="DB733">
        <v>0</v>
      </c>
      <c r="DC733">
        <v>1728490956.5</v>
      </c>
      <c r="DD733" t="s">
        <v>362</v>
      </c>
      <c r="DE733">
        <v>1728490952.5</v>
      </c>
      <c r="DF733">
        <v>1728490956.5</v>
      </c>
      <c r="DG733">
        <v>1</v>
      </c>
      <c r="DH733">
        <v>-0.065</v>
      </c>
      <c r="DI733">
        <v>-0.008</v>
      </c>
      <c r="DJ733">
        <v>-3.246</v>
      </c>
      <c r="DK733">
        <v>-0.091</v>
      </c>
      <c r="DL733">
        <v>52</v>
      </c>
      <c r="DM733">
        <v>15</v>
      </c>
      <c r="DN733">
        <v>0.25</v>
      </c>
      <c r="DO733">
        <v>0.13</v>
      </c>
      <c r="DP733">
        <v>0.6107029749999999</v>
      </c>
      <c r="DQ733">
        <v>-0.2663148180112573</v>
      </c>
      <c r="DR733">
        <v>0.05392564594767851</v>
      </c>
      <c r="DS733">
        <v>0</v>
      </c>
      <c r="DT733">
        <v>1.470051575</v>
      </c>
      <c r="DU733">
        <v>8.121269482176361</v>
      </c>
      <c r="DV733">
        <v>0.802547146669742</v>
      </c>
      <c r="DW733">
        <v>0</v>
      </c>
      <c r="DX733">
        <v>0</v>
      </c>
      <c r="DY733">
        <v>2</v>
      </c>
      <c r="DZ733" t="s">
        <v>386</v>
      </c>
      <c r="EA733">
        <v>3.22813</v>
      </c>
      <c r="EB733">
        <v>2.70401</v>
      </c>
      <c r="EC733">
        <v>0.00818732</v>
      </c>
      <c r="ED733">
        <v>0.00719457</v>
      </c>
      <c r="EE733">
        <v>0.08451740000000001</v>
      </c>
      <c r="EF733">
        <v>0.07324219999999999</v>
      </c>
      <c r="EG733">
        <v>32340.2</v>
      </c>
      <c r="EH733">
        <v>31469.7</v>
      </c>
      <c r="EI733">
        <v>31252</v>
      </c>
      <c r="EJ733">
        <v>30078</v>
      </c>
      <c r="EK733">
        <v>38313.8</v>
      </c>
      <c r="EL733">
        <v>36865.8</v>
      </c>
      <c r="EM733">
        <v>43790.4</v>
      </c>
      <c r="EN733">
        <v>42005.4</v>
      </c>
      <c r="EO733">
        <v>2.09238</v>
      </c>
      <c r="EP733">
        <v>1.75425</v>
      </c>
      <c r="EQ733">
        <v>0.000372529</v>
      </c>
      <c r="ER733">
        <v>0</v>
      </c>
      <c r="ES733">
        <v>25.025</v>
      </c>
      <c r="ET733">
        <v>999.9</v>
      </c>
      <c r="EU733">
        <v>67.40000000000001</v>
      </c>
      <c r="EV733">
        <v>30.1</v>
      </c>
      <c r="EW733">
        <v>29.6076</v>
      </c>
      <c r="EX733">
        <v>61.6401</v>
      </c>
      <c r="EY733">
        <v>24.1346</v>
      </c>
      <c r="EZ733">
        <v>1</v>
      </c>
      <c r="FA733">
        <v>0.309388</v>
      </c>
      <c r="FB733">
        <v>5.14175</v>
      </c>
      <c r="FC733">
        <v>20.1306</v>
      </c>
      <c r="FD733">
        <v>5.21909</v>
      </c>
      <c r="FE733">
        <v>12.004</v>
      </c>
      <c r="FF733">
        <v>4.9642</v>
      </c>
      <c r="FG733">
        <v>3.29643</v>
      </c>
      <c r="FH733">
        <v>9999</v>
      </c>
      <c r="FI733">
        <v>9999</v>
      </c>
      <c r="FJ733">
        <v>9999</v>
      </c>
      <c r="FK733">
        <v>149.8</v>
      </c>
      <c r="FL733">
        <v>4.97093</v>
      </c>
      <c r="FM733">
        <v>1.86783</v>
      </c>
      <c r="FN733">
        <v>1.85928</v>
      </c>
      <c r="FO733">
        <v>1.86539</v>
      </c>
      <c r="FP733">
        <v>1.86322</v>
      </c>
      <c r="FQ733">
        <v>1.8646</v>
      </c>
      <c r="FR733">
        <v>1.86005</v>
      </c>
      <c r="FS733">
        <v>1.86418</v>
      </c>
      <c r="FT733">
        <v>0</v>
      </c>
      <c r="FU733">
        <v>0</v>
      </c>
      <c r="FV733">
        <v>0</v>
      </c>
      <c r="FW733">
        <v>0</v>
      </c>
      <c r="FX733" t="s">
        <v>364</v>
      </c>
      <c r="FY733" t="s">
        <v>365</v>
      </c>
      <c r="FZ733" t="s">
        <v>366</v>
      </c>
      <c r="GA733" t="s">
        <v>366</v>
      </c>
      <c r="GB733" t="s">
        <v>366</v>
      </c>
      <c r="GC733" t="s">
        <v>366</v>
      </c>
      <c r="GD733">
        <v>0</v>
      </c>
      <c r="GE733">
        <v>100</v>
      </c>
      <c r="GF733">
        <v>100</v>
      </c>
      <c r="GG733">
        <v>-3.062</v>
      </c>
      <c r="GH733">
        <v>-0.09030000000000001</v>
      </c>
      <c r="GI733">
        <v>-2.868309889394353</v>
      </c>
      <c r="GJ733">
        <v>-0.006773961979547998</v>
      </c>
      <c r="GK733">
        <v>-8.296070481250098E-08</v>
      </c>
      <c r="GL733">
        <v>3.322967193956903E-10</v>
      </c>
      <c r="GM733">
        <v>-0.07871069313407227</v>
      </c>
      <c r="GN733">
        <v>-0.00208336341840114</v>
      </c>
      <c r="GO733">
        <v>8.801746095907445E-05</v>
      </c>
      <c r="GP733">
        <v>-2.677693255255651E-07</v>
      </c>
      <c r="GQ733">
        <v>3</v>
      </c>
      <c r="GR733">
        <v>2052</v>
      </c>
      <c r="GS733">
        <v>2</v>
      </c>
      <c r="GT733">
        <v>18</v>
      </c>
      <c r="GU733">
        <v>109.6</v>
      </c>
      <c r="GV733">
        <v>109.6</v>
      </c>
      <c r="GW733">
        <v>0.214844</v>
      </c>
      <c r="GX733">
        <v>2.47437</v>
      </c>
      <c r="GY733">
        <v>1.44775</v>
      </c>
      <c r="GZ733">
        <v>2.31812</v>
      </c>
      <c r="HA733">
        <v>1.55151</v>
      </c>
      <c r="HB733">
        <v>2.33032</v>
      </c>
      <c r="HC733">
        <v>37.3138</v>
      </c>
      <c r="HD733">
        <v>13.8518</v>
      </c>
      <c r="HE733">
        <v>18</v>
      </c>
      <c r="HF733">
        <v>613.697</v>
      </c>
      <c r="HG733">
        <v>397.603</v>
      </c>
      <c r="HH733">
        <v>15.9808</v>
      </c>
      <c r="HI733">
        <v>30.8552</v>
      </c>
      <c r="HJ733">
        <v>30.002</v>
      </c>
      <c r="HK733">
        <v>30.6546</v>
      </c>
      <c r="HL733">
        <v>30.5663</v>
      </c>
      <c r="HM733">
        <v>4.30167</v>
      </c>
      <c r="HN733">
        <v>60.164</v>
      </c>
      <c r="HO733">
        <v>0</v>
      </c>
      <c r="HP733">
        <v>15.9061</v>
      </c>
      <c r="HQ733">
        <v>30.0148</v>
      </c>
      <c r="HR733">
        <v>12.9337</v>
      </c>
      <c r="HS733">
        <v>99.16589999999999</v>
      </c>
      <c r="HT733">
        <v>100.368</v>
      </c>
    </row>
    <row r="734" spans="1:228">
      <c r="A734">
        <v>718</v>
      </c>
      <c r="B734">
        <v>1728497536</v>
      </c>
      <c r="C734">
        <v>6598.5</v>
      </c>
      <c r="D734" t="s">
        <v>1809</v>
      </c>
      <c r="E734" t="s">
        <v>1810</v>
      </c>
      <c r="F734">
        <v>5</v>
      </c>
      <c r="G734" t="s">
        <v>357</v>
      </c>
      <c r="H734" t="s">
        <v>358</v>
      </c>
      <c r="I734" t="s">
        <v>359</v>
      </c>
      <c r="J734" t="s">
        <v>1808</v>
      </c>
      <c r="K734">
        <v>1728497528.155172</v>
      </c>
      <c r="L734">
        <f>(M734)/1000</f>
        <v>0</v>
      </c>
      <c r="M734">
        <f>IF(BH734, AP734, AJ734)</f>
        <v>0</v>
      </c>
      <c r="N734">
        <f>IF(BH734, AK734, AI734)</f>
        <v>0</v>
      </c>
      <c r="O734">
        <f>BJ734 - IF(AW734&gt;1, N734*BD734*100.0/(AY734), 0)</f>
        <v>0</v>
      </c>
      <c r="P734">
        <f>((V734-L734/2)*O734-N734)/(V734+L734/2)</f>
        <v>0</v>
      </c>
      <c r="Q734">
        <f>P734*(BQ734+BR734)/1000.0</f>
        <v>0</v>
      </c>
      <c r="R734">
        <f>(BJ734 - IF(AW734&gt;1, N734*BD734*100.0/(AY734), 0))*(BQ734+BR734)/1000.0</f>
        <v>0</v>
      </c>
      <c r="S734">
        <f>2.0/((1/U734-1/T734)+SIGN(U734)*SQRT((1/U734-1/T734)*(1/U734-1/T734) + 4*BE734/((BE734+1)*(BE734+1))*(2*1/U734*1/T734-1/T734*1/T734)))</f>
        <v>0</v>
      </c>
      <c r="T734">
        <f>IF(LEFT(BF734,1)&lt;&gt;"0",IF(LEFT(BF734,1)="1",3.0,BG734),$D$5+$E$5*(BX734*BQ734/($K$5*1000))+$F$5*(BX734*BQ734/($K$5*1000))*MAX(MIN(BD734,$J$5),$I$5)*MAX(MIN(BD734,$J$5),$I$5)+$G$5*MAX(MIN(BD734,$J$5),$I$5)*(BX734*BQ734/($K$5*1000))+$H$5*(BX734*BQ734/($K$5*1000))*(BX734*BQ734/($K$5*1000)))</f>
        <v>0</v>
      </c>
      <c r="U734">
        <f>L734*(1000-(1000*0.61365*exp(17.502*Y734/(240.97+Y734))/(BQ734+BR734)+BL734)/2)/(1000*0.61365*exp(17.502*Y734/(240.97+Y734))/(BQ734+BR734)-BL734)</f>
        <v>0</v>
      </c>
      <c r="V734">
        <f>1/((BE734+1)/(S734/1.6)+1/(T734/1.37)) + BE734/((BE734+1)/(S734/1.6) + BE734/(T734/1.37))</f>
        <v>0</v>
      </c>
      <c r="W734">
        <f>(AZ734*BC734)</f>
        <v>0</v>
      </c>
      <c r="X734">
        <f>(BS734+(W734+2*0.95*5.67E-8*(((BS734+$B$7)+273)^4-(BS734+273)^4)-44100*L734)/(1.84*29.3*T734+8*0.95*5.67E-8*(BS734+273)^3))</f>
        <v>0</v>
      </c>
      <c r="Y734">
        <f>($C$7*BT734+$D$7*BU734+$E$7*X734)</f>
        <v>0</v>
      </c>
      <c r="Z734">
        <f>0.61365*exp(17.502*Y734/(240.97+Y734))</f>
        <v>0</v>
      </c>
      <c r="AA734">
        <f>(AB734/AC734*100)</f>
        <v>0</v>
      </c>
      <c r="AB734">
        <f>BL734*(BQ734+BR734)/1000</f>
        <v>0</v>
      </c>
      <c r="AC734">
        <f>0.61365*exp(17.502*BS734/(240.97+BS734))</f>
        <v>0</v>
      </c>
      <c r="AD734">
        <f>(Z734-BL734*(BQ734+BR734)/1000)</f>
        <v>0</v>
      </c>
      <c r="AE734">
        <f>(-L734*44100)</f>
        <v>0</v>
      </c>
      <c r="AF734">
        <f>2*29.3*T734*0.92*(BS734-Y734)</f>
        <v>0</v>
      </c>
      <c r="AG734">
        <f>2*0.95*5.67E-8*(((BS734+$B$7)+273)^4-(Y734+273)^4)</f>
        <v>0</v>
      </c>
      <c r="AH734">
        <f>W734+AG734+AE734+AF734</f>
        <v>0</v>
      </c>
      <c r="AI734">
        <f>BP734*AW734*(BK734-BJ734*(1000-AW734*BM734)/(1000-AW734*BL734))/(100*BD734)</f>
        <v>0</v>
      </c>
      <c r="AJ734">
        <f>1000*BP734*AW734*(BL734-BM734)/(100*BD734*(1000-AW734*BL734))</f>
        <v>0</v>
      </c>
      <c r="AK734">
        <f>(AL734 - AM734 - BQ734*1E3/(8.314*(BS734+273.15)) * AO734/BP734 * AN734) * BP734/(100*BD734) * (1000 - BM734)/1000</f>
        <v>0</v>
      </c>
      <c r="AL734">
        <v>25.46886448578059</v>
      </c>
      <c r="AM734">
        <v>26.0711212121212</v>
      </c>
      <c r="AN734">
        <v>0.02844920064439247</v>
      </c>
      <c r="AO734">
        <v>66.75267127986791</v>
      </c>
      <c r="AP734">
        <f>(AR734 - AQ734 + BQ734*1E3/(8.314*(BS734+273.15)) * AT734/BP734 * AS734) * BP734/(100*BD734) * 1000/(1000 - AR734)</f>
        <v>0</v>
      </c>
      <c r="AQ734">
        <v>13.27229211625556</v>
      </c>
      <c r="AR734">
        <v>16.11072727272727</v>
      </c>
      <c r="AS734">
        <v>-0.04871718867613915</v>
      </c>
      <c r="AT734">
        <v>80.66482279212043</v>
      </c>
      <c r="AU734">
        <v>0</v>
      </c>
      <c r="AV734">
        <v>0</v>
      </c>
      <c r="AW734">
        <f>IF(AU734*$H$13&gt;=AY734,1.0,(AY734/(AY734-AU734*$H$13)))</f>
        <v>0</v>
      </c>
      <c r="AX734">
        <f>(AW734-1)*100</f>
        <v>0</v>
      </c>
      <c r="AY734">
        <f>MAX(0,($B$13+$C$13*BX734)/(1+$D$13*BX734)*BQ734/(BS734+273)*$E$13)</f>
        <v>0</v>
      </c>
      <c r="AZ734">
        <f>$B$11*BY734+$C$11*BZ734+$F$11*CK734*(1-CN734)</f>
        <v>0</v>
      </c>
      <c r="BA734">
        <f>AZ734*BB734</f>
        <v>0</v>
      </c>
      <c r="BB734">
        <f>($B$11*$D$9+$C$11*$D$9+$F$11*((CX734+CP734)/MAX(CX734+CP734+CY734, 0.1)*$I$9+CY734/MAX(CX734+CP734+CY734, 0.1)*$J$9))/($B$11+$C$11+$F$11)</f>
        <v>0</v>
      </c>
      <c r="BC734">
        <f>($B$11*$K$9+$C$11*$K$9+$F$11*((CX734+CP734)/MAX(CX734+CP734+CY734, 0.1)*$P$9+CY734/MAX(CX734+CP734+CY734, 0.1)*$Q$9))/($B$11+$C$11+$F$11)</f>
        <v>0</v>
      </c>
      <c r="BD734">
        <v>6</v>
      </c>
      <c r="BE734">
        <v>0.5</v>
      </c>
      <c r="BF734" t="s">
        <v>361</v>
      </c>
      <c r="BG734">
        <v>2</v>
      </c>
      <c r="BH734" t="b">
        <v>1</v>
      </c>
      <c r="BI734">
        <v>1728497528.155172</v>
      </c>
      <c r="BJ734">
        <v>25.58135862068965</v>
      </c>
      <c r="BK734">
        <v>25.0708275862069</v>
      </c>
      <c r="BL734">
        <v>16.2582</v>
      </c>
      <c r="BM734">
        <v>13.81497586206897</v>
      </c>
      <c r="BN734">
        <v>28.64375517241379</v>
      </c>
      <c r="BO734">
        <v>16.34859655172414</v>
      </c>
      <c r="BP734">
        <v>599.9464827586208</v>
      </c>
      <c r="BQ734">
        <v>97.54763448275862</v>
      </c>
      <c r="BR734">
        <v>0.1000022206896552</v>
      </c>
      <c r="BS734">
        <v>23.89197241379311</v>
      </c>
      <c r="BT734">
        <v>24.9966</v>
      </c>
      <c r="BU734">
        <v>999.9000000000002</v>
      </c>
      <c r="BV734">
        <v>0</v>
      </c>
      <c r="BW734">
        <v>0</v>
      </c>
      <c r="BX734">
        <v>9984.307241379309</v>
      </c>
      <c r="BY734">
        <v>0</v>
      </c>
      <c r="BZ734">
        <v>1271.651379310345</v>
      </c>
      <c r="CA734">
        <v>0.5105275655172414</v>
      </c>
      <c r="CB734">
        <v>26.0041275862069</v>
      </c>
      <c r="CC734">
        <v>25.4219551724138</v>
      </c>
      <c r="CD734">
        <v>2.443221724137931</v>
      </c>
      <c r="CE734">
        <v>25.0708275862069</v>
      </c>
      <c r="CF734">
        <v>13.81497586206897</v>
      </c>
      <c r="CG734">
        <v>1.585948620689655</v>
      </c>
      <c r="CH734">
        <v>1.347616551724138</v>
      </c>
      <c r="CI734">
        <v>13.82241724137931</v>
      </c>
      <c r="CJ734">
        <v>11.33228275862069</v>
      </c>
      <c r="CK734">
        <v>1599.998275862069</v>
      </c>
      <c r="CL734">
        <v>0.6920114482758624</v>
      </c>
      <c r="CM734">
        <v>0.3079885862068966</v>
      </c>
      <c r="CN734">
        <v>0</v>
      </c>
      <c r="CO734">
        <v>2.177465517241379</v>
      </c>
      <c r="CP734">
        <v>0</v>
      </c>
      <c r="CQ734">
        <v>17654.36206896551</v>
      </c>
      <c r="CR734">
        <v>13790.2275862069</v>
      </c>
      <c r="CS734">
        <v>39.65706896551723</v>
      </c>
      <c r="CT734">
        <v>41.64210344827585</v>
      </c>
      <c r="CU734">
        <v>40.48262068965518</v>
      </c>
      <c r="CV734">
        <v>39.49558620689655</v>
      </c>
      <c r="CW734">
        <v>38.77565517241379</v>
      </c>
      <c r="CX734">
        <v>1107.216896551724</v>
      </c>
      <c r="CY734">
        <v>492.7813793103448</v>
      </c>
      <c r="CZ734">
        <v>0</v>
      </c>
      <c r="DA734">
        <v>1728497593</v>
      </c>
      <c r="DB734">
        <v>0</v>
      </c>
      <c r="DC734">
        <v>1728490956.5</v>
      </c>
      <c r="DD734" t="s">
        <v>362</v>
      </c>
      <c r="DE734">
        <v>1728490952.5</v>
      </c>
      <c r="DF734">
        <v>1728490956.5</v>
      </c>
      <c r="DG734">
        <v>1</v>
      </c>
      <c r="DH734">
        <v>-0.065</v>
      </c>
      <c r="DI734">
        <v>-0.008</v>
      </c>
      <c r="DJ734">
        <v>-3.246</v>
      </c>
      <c r="DK734">
        <v>-0.091</v>
      </c>
      <c r="DL734">
        <v>52</v>
      </c>
      <c r="DM734">
        <v>15</v>
      </c>
      <c r="DN734">
        <v>0.25</v>
      </c>
      <c r="DO734">
        <v>0.13</v>
      </c>
      <c r="DP734">
        <v>0.578853375</v>
      </c>
      <c r="DQ734">
        <v>-0.5455634183864913</v>
      </c>
      <c r="DR734">
        <v>0.09156666547485703</v>
      </c>
      <c r="DS734">
        <v>0</v>
      </c>
      <c r="DT734">
        <v>1.95195085</v>
      </c>
      <c r="DU734">
        <v>8.848607257035646</v>
      </c>
      <c r="DV734">
        <v>0.8600861260950716</v>
      </c>
      <c r="DW734">
        <v>0</v>
      </c>
      <c r="DX734">
        <v>0</v>
      </c>
      <c r="DY734">
        <v>2</v>
      </c>
      <c r="DZ734" t="s">
        <v>386</v>
      </c>
      <c r="EA734">
        <v>3.22802</v>
      </c>
      <c r="EB734">
        <v>2.70418</v>
      </c>
      <c r="EC734">
        <v>0.00822907</v>
      </c>
      <c r="ED734">
        <v>0.00764208</v>
      </c>
      <c r="EE734">
        <v>0.0832939</v>
      </c>
      <c r="EF734">
        <v>0.07150380000000001</v>
      </c>
      <c r="EG734">
        <v>32337.8</v>
      </c>
      <c r="EH734">
        <v>31453.5</v>
      </c>
      <c r="EI734">
        <v>31251.2</v>
      </c>
      <c r="EJ734">
        <v>30076.1</v>
      </c>
      <c r="EK734">
        <v>38363.8</v>
      </c>
      <c r="EL734">
        <v>36933.1</v>
      </c>
      <c r="EM734">
        <v>43788.9</v>
      </c>
      <c r="EN734">
        <v>42003</v>
      </c>
      <c r="EO734">
        <v>2.09205</v>
      </c>
      <c r="EP734">
        <v>1.75343</v>
      </c>
      <c r="EQ734">
        <v>0.00337884</v>
      </c>
      <c r="ER734">
        <v>0</v>
      </c>
      <c r="ES734">
        <v>25.0153</v>
      </c>
      <c r="ET734">
        <v>999.9</v>
      </c>
      <c r="EU734">
        <v>67.40000000000001</v>
      </c>
      <c r="EV734">
        <v>30.2</v>
      </c>
      <c r="EW734">
        <v>29.7763</v>
      </c>
      <c r="EX734">
        <v>62.2201</v>
      </c>
      <c r="EY734">
        <v>24.2027</v>
      </c>
      <c r="EZ734">
        <v>1</v>
      </c>
      <c r="FA734">
        <v>0.316794</v>
      </c>
      <c r="FB734">
        <v>6.0648</v>
      </c>
      <c r="FC734">
        <v>20.0987</v>
      </c>
      <c r="FD734">
        <v>5.21564</v>
      </c>
      <c r="FE734">
        <v>12.004</v>
      </c>
      <c r="FF734">
        <v>4.9626</v>
      </c>
      <c r="FG734">
        <v>3.29558</v>
      </c>
      <c r="FH734">
        <v>9999</v>
      </c>
      <c r="FI734">
        <v>9999</v>
      </c>
      <c r="FJ734">
        <v>9999</v>
      </c>
      <c r="FK734">
        <v>149.8</v>
      </c>
      <c r="FL734">
        <v>4.97091</v>
      </c>
      <c r="FM734">
        <v>1.86781</v>
      </c>
      <c r="FN734">
        <v>1.85928</v>
      </c>
      <c r="FO734">
        <v>1.86538</v>
      </c>
      <c r="FP734">
        <v>1.86318</v>
      </c>
      <c r="FQ734">
        <v>1.8646</v>
      </c>
      <c r="FR734">
        <v>1.86005</v>
      </c>
      <c r="FS734">
        <v>1.86417</v>
      </c>
      <c r="FT734">
        <v>0</v>
      </c>
      <c r="FU734">
        <v>0</v>
      </c>
      <c r="FV734">
        <v>0</v>
      </c>
      <c r="FW734">
        <v>0</v>
      </c>
      <c r="FX734" t="s">
        <v>364</v>
      </c>
      <c r="FY734" t="s">
        <v>365</v>
      </c>
      <c r="FZ734" t="s">
        <v>366</v>
      </c>
      <c r="GA734" t="s">
        <v>366</v>
      </c>
      <c r="GB734" t="s">
        <v>366</v>
      </c>
      <c r="GC734" t="s">
        <v>366</v>
      </c>
      <c r="GD734">
        <v>0</v>
      </c>
      <c r="GE734">
        <v>100</v>
      </c>
      <c r="GF734">
        <v>100</v>
      </c>
      <c r="GG734">
        <v>-3.063</v>
      </c>
      <c r="GH734">
        <v>-0.0905</v>
      </c>
      <c r="GI734">
        <v>-2.868309889394353</v>
      </c>
      <c r="GJ734">
        <v>-0.006773961979547998</v>
      </c>
      <c r="GK734">
        <v>-8.296070481250098E-08</v>
      </c>
      <c r="GL734">
        <v>3.322967193956903E-10</v>
      </c>
      <c r="GM734">
        <v>-0.07871069313407227</v>
      </c>
      <c r="GN734">
        <v>-0.00208336341840114</v>
      </c>
      <c r="GO734">
        <v>8.801746095907445E-05</v>
      </c>
      <c r="GP734">
        <v>-2.677693255255651E-07</v>
      </c>
      <c r="GQ734">
        <v>3</v>
      </c>
      <c r="GR734">
        <v>2052</v>
      </c>
      <c r="GS734">
        <v>2</v>
      </c>
      <c r="GT734">
        <v>18</v>
      </c>
      <c r="GU734">
        <v>109.7</v>
      </c>
      <c r="GV734">
        <v>109.7</v>
      </c>
      <c r="GW734">
        <v>0.234375</v>
      </c>
      <c r="GX734">
        <v>2.48291</v>
      </c>
      <c r="GY734">
        <v>1.44897</v>
      </c>
      <c r="GZ734">
        <v>2.31689</v>
      </c>
      <c r="HA734">
        <v>1.55151</v>
      </c>
      <c r="HB734">
        <v>2.30225</v>
      </c>
      <c r="HC734">
        <v>37.3138</v>
      </c>
      <c r="HD734">
        <v>13.8168</v>
      </c>
      <c r="HE734">
        <v>18</v>
      </c>
      <c r="HF734">
        <v>613.579</v>
      </c>
      <c r="HG734">
        <v>397.208</v>
      </c>
      <c r="HH734">
        <v>16.0525</v>
      </c>
      <c r="HI734">
        <v>30.8689</v>
      </c>
      <c r="HJ734">
        <v>30.0052</v>
      </c>
      <c r="HK734">
        <v>30.6667</v>
      </c>
      <c r="HL734">
        <v>30.5776</v>
      </c>
      <c r="HM734">
        <v>4.71522</v>
      </c>
      <c r="HN734">
        <v>60.4829</v>
      </c>
      <c r="HO734">
        <v>0</v>
      </c>
      <c r="HP734">
        <v>15.9</v>
      </c>
      <c r="HQ734">
        <v>40.0458</v>
      </c>
      <c r="HR734">
        <v>12.8718</v>
      </c>
      <c r="HS734">
        <v>99.1627</v>
      </c>
      <c r="HT734">
        <v>100.362</v>
      </c>
    </row>
    <row r="735" spans="1:228">
      <c r="A735">
        <v>719</v>
      </c>
      <c r="B735">
        <v>1728497541</v>
      </c>
      <c r="C735">
        <v>6603.5</v>
      </c>
      <c r="D735" t="s">
        <v>1811</v>
      </c>
      <c r="E735" t="s">
        <v>1812</v>
      </c>
      <c r="F735">
        <v>5</v>
      </c>
      <c r="G735" t="s">
        <v>357</v>
      </c>
      <c r="H735" t="s">
        <v>358</v>
      </c>
      <c r="I735" t="s">
        <v>359</v>
      </c>
      <c r="J735" t="s">
        <v>1808</v>
      </c>
      <c r="K735">
        <v>1728497533.232143</v>
      </c>
      <c r="L735">
        <f>(M735)/1000</f>
        <v>0</v>
      </c>
      <c r="M735">
        <f>IF(BH735, AP735, AJ735)</f>
        <v>0</v>
      </c>
      <c r="N735">
        <f>IF(BH735, AK735, AI735)</f>
        <v>0</v>
      </c>
      <c r="O735">
        <f>BJ735 - IF(AW735&gt;1, N735*BD735*100.0/(AY735), 0)</f>
        <v>0</v>
      </c>
      <c r="P735">
        <f>((V735-L735/2)*O735-N735)/(V735+L735/2)</f>
        <v>0</v>
      </c>
      <c r="Q735">
        <f>P735*(BQ735+BR735)/1000.0</f>
        <v>0</v>
      </c>
      <c r="R735">
        <f>(BJ735 - IF(AW735&gt;1, N735*BD735*100.0/(AY735), 0))*(BQ735+BR735)/1000.0</f>
        <v>0</v>
      </c>
      <c r="S735">
        <f>2.0/((1/U735-1/T735)+SIGN(U735)*SQRT((1/U735-1/T735)*(1/U735-1/T735) + 4*BE735/((BE735+1)*(BE735+1))*(2*1/U735*1/T735-1/T735*1/T735)))</f>
        <v>0</v>
      </c>
      <c r="T735">
        <f>IF(LEFT(BF735,1)&lt;&gt;"0",IF(LEFT(BF735,1)="1",3.0,BG735),$D$5+$E$5*(BX735*BQ735/($K$5*1000))+$F$5*(BX735*BQ735/($K$5*1000))*MAX(MIN(BD735,$J$5),$I$5)*MAX(MIN(BD735,$J$5),$I$5)+$G$5*MAX(MIN(BD735,$J$5),$I$5)*(BX735*BQ735/($K$5*1000))+$H$5*(BX735*BQ735/($K$5*1000))*(BX735*BQ735/($K$5*1000)))</f>
        <v>0</v>
      </c>
      <c r="U735">
        <f>L735*(1000-(1000*0.61365*exp(17.502*Y735/(240.97+Y735))/(BQ735+BR735)+BL735)/2)/(1000*0.61365*exp(17.502*Y735/(240.97+Y735))/(BQ735+BR735)-BL735)</f>
        <v>0</v>
      </c>
      <c r="V735">
        <f>1/((BE735+1)/(S735/1.6)+1/(T735/1.37)) + BE735/((BE735+1)/(S735/1.6) + BE735/(T735/1.37))</f>
        <v>0</v>
      </c>
      <c r="W735">
        <f>(AZ735*BC735)</f>
        <v>0</v>
      </c>
      <c r="X735">
        <f>(BS735+(W735+2*0.95*5.67E-8*(((BS735+$B$7)+273)^4-(BS735+273)^4)-44100*L735)/(1.84*29.3*T735+8*0.95*5.67E-8*(BS735+273)^3))</f>
        <v>0</v>
      </c>
      <c r="Y735">
        <f>($C$7*BT735+$D$7*BU735+$E$7*X735)</f>
        <v>0</v>
      </c>
      <c r="Z735">
        <f>0.61365*exp(17.502*Y735/(240.97+Y735))</f>
        <v>0</v>
      </c>
      <c r="AA735">
        <f>(AB735/AC735*100)</f>
        <v>0</v>
      </c>
      <c r="AB735">
        <f>BL735*(BQ735+BR735)/1000</f>
        <v>0</v>
      </c>
      <c r="AC735">
        <f>0.61365*exp(17.502*BS735/(240.97+BS735))</f>
        <v>0</v>
      </c>
      <c r="AD735">
        <f>(Z735-BL735*(BQ735+BR735)/1000)</f>
        <v>0</v>
      </c>
      <c r="AE735">
        <f>(-L735*44100)</f>
        <v>0</v>
      </c>
      <c r="AF735">
        <f>2*29.3*T735*0.92*(BS735-Y735)</f>
        <v>0</v>
      </c>
      <c r="AG735">
        <f>2*0.95*5.67E-8*(((BS735+$B$7)+273)^4-(Y735+273)^4)</f>
        <v>0</v>
      </c>
      <c r="AH735">
        <f>W735+AG735+AE735+AF735</f>
        <v>0</v>
      </c>
      <c r="AI735">
        <f>BP735*AW735*(BK735-BJ735*(1000-AW735*BM735)/(1000-AW735*BL735))/(100*BD735)</f>
        <v>0</v>
      </c>
      <c r="AJ735">
        <f>1000*BP735*AW735*(BL735-BM735)/(100*BD735*(1000-AW735*BL735))</f>
        <v>0</v>
      </c>
      <c r="AK735">
        <f>(AL735 - AM735 - BQ735*1E3/(8.314*(BS735+273.15)) * AO735/BP735 * AN735) * BP735/(100*BD735) * (1000 - BM735)/1000</f>
        <v>0</v>
      </c>
      <c r="AL735">
        <v>30.97079130126447</v>
      </c>
      <c r="AM735">
        <v>28.55617878787877</v>
      </c>
      <c r="AN735">
        <v>0.7126200342614045</v>
      </c>
      <c r="AO735">
        <v>66.75267127986791</v>
      </c>
      <c r="AP735">
        <f>(AR735 - AQ735 + BQ735*1E3/(8.314*(BS735+273.15)) * AT735/BP735 * AS735) * BP735/(100*BD735) * 1000/(1000 - AR735)</f>
        <v>0</v>
      </c>
      <c r="AQ735">
        <v>12.94184907948011</v>
      </c>
      <c r="AR735">
        <v>15.59191636363636</v>
      </c>
      <c r="AS735">
        <v>-0.1031773526115217</v>
      </c>
      <c r="AT735">
        <v>80.66482279212043</v>
      </c>
      <c r="AU735">
        <v>0</v>
      </c>
      <c r="AV735">
        <v>0</v>
      </c>
      <c r="AW735">
        <f>IF(AU735*$H$13&gt;=AY735,1.0,(AY735/(AY735-AU735*$H$13)))</f>
        <v>0</v>
      </c>
      <c r="AX735">
        <f>(AW735-1)*100</f>
        <v>0</v>
      </c>
      <c r="AY735">
        <f>MAX(0,($B$13+$C$13*BX735)/(1+$D$13*BX735)*BQ735/(BS735+273)*$E$13)</f>
        <v>0</v>
      </c>
      <c r="AZ735">
        <f>$B$11*BY735+$C$11*BZ735+$F$11*CK735*(1-CN735)</f>
        <v>0</v>
      </c>
      <c r="BA735">
        <f>AZ735*BB735</f>
        <v>0</v>
      </c>
      <c r="BB735">
        <f>($B$11*$D$9+$C$11*$D$9+$F$11*((CX735+CP735)/MAX(CX735+CP735+CY735, 0.1)*$I$9+CY735/MAX(CX735+CP735+CY735, 0.1)*$J$9))/($B$11+$C$11+$F$11)</f>
        <v>0</v>
      </c>
      <c r="BC735">
        <f>($B$11*$K$9+$C$11*$K$9+$F$11*((CX735+CP735)/MAX(CX735+CP735+CY735, 0.1)*$P$9+CY735/MAX(CX735+CP735+CY735, 0.1)*$Q$9))/($B$11+$C$11+$F$11)</f>
        <v>0</v>
      </c>
      <c r="BD735">
        <v>6</v>
      </c>
      <c r="BE735">
        <v>0.5</v>
      </c>
      <c r="BF735" t="s">
        <v>361</v>
      </c>
      <c r="BG735">
        <v>2</v>
      </c>
      <c r="BH735" t="b">
        <v>1</v>
      </c>
      <c r="BI735">
        <v>1728497533.232143</v>
      </c>
      <c r="BJ735">
        <v>25.94986071428572</v>
      </c>
      <c r="BK735">
        <v>26.85841785714286</v>
      </c>
      <c r="BL735">
        <v>16.16078214285714</v>
      </c>
      <c r="BM735">
        <v>13.33064285714286</v>
      </c>
      <c r="BN735">
        <v>29.01477142857143</v>
      </c>
      <c r="BO735">
        <v>16.25123571428571</v>
      </c>
      <c r="BP735">
        <v>599.9321785714285</v>
      </c>
      <c r="BQ735">
        <v>97.54870000000001</v>
      </c>
      <c r="BR735">
        <v>0.100015075</v>
      </c>
      <c r="BS735">
        <v>23.93225357142857</v>
      </c>
      <c r="BT735">
        <v>25.041975</v>
      </c>
      <c r="BU735">
        <v>999.9000000000002</v>
      </c>
      <c r="BV735">
        <v>0</v>
      </c>
      <c r="BW735">
        <v>0</v>
      </c>
      <c r="BX735">
        <v>9970.7125</v>
      </c>
      <c r="BY735">
        <v>0</v>
      </c>
      <c r="BZ735">
        <v>1271.772142857143</v>
      </c>
      <c r="CA735">
        <v>-0.908560807142857</v>
      </c>
      <c r="CB735">
        <v>26.37594285714286</v>
      </c>
      <c r="CC735">
        <v>27.22055357142857</v>
      </c>
      <c r="CD735">
        <v>2.830138214285714</v>
      </c>
      <c r="CE735">
        <v>26.85841785714286</v>
      </c>
      <c r="CF735">
        <v>13.33064285714286</v>
      </c>
      <c r="CG735">
        <v>1.576462857142857</v>
      </c>
      <c r="CH735">
        <v>1.300385357142857</v>
      </c>
      <c r="CI735">
        <v>13.72878214285714</v>
      </c>
      <c r="CJ735">
        <v>10.7981</v>
      </c>
      <c r="CK735">
        <v>1599.984642857143</v>
      </c>
      <c r="CL735">
        <v>0.6920172142857143</v>
      </c>
      <c r="CM735">
        <v>0.3079828214285714</v>
      </c>
      <c r="CN735">
        <v>0</v>
      </c>
      <c r="CO735">
        <v>2.145489285714285</v>
      </c>
      <c r="CP735">
        <v>0</v>
      </c>
      <c r="CQ735">
        <v>17517.82857142857</v>
      </c>
      <c r="CR735">
        <v>13790.13571428571</v>
      </c>
      <c r="CS735">
        <v>39.67814285714285</v>
      </c>
      <c r="CT735">
        <v>41.66264285714284</v>
      </c>
      <c r="CU735">
        <v>40.5</v>
      </c>
      <c r="CV735">
        <v>39.50878571428571</v>
      </c>
      <c r="CW735">
        <v>38.79207142857143</v>
      </c>
      <c r="CX735">
        <v>1107.216785714285</v>
      </c>
      <c r="CY735">
        <v>492.7678571428572</v>
      </c>
      <c r="CZ735">
        <v>0</v>
      </c>
      <c r="DA735">
        <v>1728497598.4</v>
      </c>
      <c r="DB735">
        <v>0</v>
      </c>
      <c r="DC735">
        <v>1728490956.5</v>
      </c>
      <c r="DD735" t="s">
        <v>362</v>
      </c>
      <c r="DE735">
        <v>1728490952.5</v>
      </c>
      <c r="DF735">
        <v>1728490956.5</v>
      </c>
      <c r="DG735">
        <v>1</v>
      </c>
      <c r="DH735">
        <v>-0.065</v>
      </c>
      <c r="DI735">
        <v>-0.008</v>
      </c>
      <c r="DJ735">
        <v>-3.246</v>
      </c>
      <c r="DK735">
        <v>-0.091</v>
      </c>
      <c r="DL735">
        <v>52</v>
      </c>
      <c r="DM735">
        <v>15</v>
      </c>
      <c r="DN735">
        <v>0.25</v>
      </c>
      <c r="DO735">
        <v>0.13</v>
      </c>
      <c r="DP735">
        <v>-0.2845087707317073</v>
      </c>
      <c r="DQ735">
        <v>-12.7792092543554</v>
      </c>
      <c r="DR735">
        <v>1.697941451028212</v>
      </c>
      <c r="DS735">
        <v>0</v>
      </c>
      <c r="DT735">
        <v>2.496364878048781</v>
      </c>
      <c r="DU735">
        <v>5.324771707317075</v>
      </c>
      <c r="DV735">
        <v>0.6006744717891144</v>
      </c>
      <c r="DW735">
        <v>0</v>
      </c>
      <c r="DX735">
        <v>0</v>
      </c>
      <c r="DY735">
        <v>2</v>
      </c>
      <c r="DZ735" t="s">
        <v>386</v>
      </c>
      <c r="EA735">
        <v>3.22801</v>
      </c>
      <c r="EB735">
        <v>2.70417</v>
      </c>
      <c r="EC735">
        <v>0.00906383</v>
      </c>
      <c r="ED735">
        <v>0.0101466</v>
      </c>
      <c r="EE735">
        <v>0.08129690000000001</v>
      </c>
      <c r="EF735">
        <v>0.0709819</v>
      </c>
      <c r="EG735">
        <v>32308.3</v>
      </c>
      <c r="EH735">
        <v>31372.1</v>
      </c>
      <c r="EI735">
        <v>31248.9</v>
      </c>
      <c r="EJ735">
        <v>30074.3</v>
      </c>
      <c r="EK735">
        <v>38445</v>
      </c>
      <c r="EL735">
        <v>36952.1</v>
      </c>
      <c r="EM735">
        <v>43785.8</v>
      </c>
      <c r="EN735">
        <v>42000.9</v>
      </c>
      <c r="EO735">
        <v>2.0919</v>
      </c>
      <c r="EP735">
        <v>1.7535</v>
      </c>
      <c r="EQ735">
        <v>0.00532717</v>
      </c>
      <c r="ER735">
        <v>0</v>
      </c>
      <c r="ES735">
        <v>25.0115</v>
      </c>
      <c r="ET735">
        <v>999.9</v>
      </c>
      <c r="EU735">
        <v>67.40000000000001</v>
      </c>
      <c r="EV735">
        <v>30.2</v>
      </c>
      <c r="EW735">
        <v>29.7779</v>
      </c>
      <c r="EX735">
        <v>62.3501</v>
      </c>
      <c r="EY735">
        <v>24.383</v>
      </c>
      <c r="EZ735">
        <v>1</v>
      </c>
      <c r="FA735">
        <v>0.322861</v>
      </c>
      <c r="FB735">
        <v>6.75559</v>
      </c>
      <c r="FC735">
        <v>20.0708</v>
      </c>
      <c r="FD735">
        <v>5.21295</v>
      </c>
      <c r="FE735">
        <v>12.004</v>
      </c>
      <c r="FF735">
        <v>4.96225</v>
      </c>
      <c r="FG735">
        <v>3.295</v>
      </c>
      <c r="FH735">
        <v>9999</v>
      </c>
      <c r="FI735">
        <v>9999</v>
      </c>
      <c r="FJ735">
        <v>9999</v>
      </c>
      <c r="FK735">
        <v>149.8</v>
      </c>
      <c r="FL735">
        <v>4.97086</v>
      </c>
      <c r="FM735">
        <v>1.86782</v>
      </c>
      <c r="FN735">
        <v>1.85928</v>
      </c>
      <c r="FO735">
        <v>1.86539</v>
      </c>
      <c r="FP735">
        <v>1.86315</v>
      </c>
      <c r="FQ735">
        <v>1.86457</v>
      </c>
      <c r="FR735">
        <v>1.86005</v>
      </c>
      <c r="FS735">
        <v>1.86417</v>
      </c>
      <c r="FT735">
        <v>0</v>
      </c>
      <c r="FU735">
        <v>0</v>
      </c>
      <c r="FV735">
        <v>0</v>
      </c>
      <c r="FW735">
        <v>0</v>
      </c>
      <c r="FX735" t="s">
        <v>364</v>
      </c>
      <c r="FY735" t="s">
        <v>365</v>
      </c>
      <c r="FZ735" t="s">
        <v>366</v>
      </c>
      <c r="GA735" t="s">
        <v>366</v>
      </c>
      <c r="GB735" t="s">
        <v>366</v>
      </c>
      <c r="GC735" t="s">
        <v>366</v>
      </c>
      <c r="GD735">
        <v>0</v>
      </c>
      <c r="GE735">
        <v>100</v>
      </c>
      <c r="GF735">
        <v>100</v>
      </c>
      <c r="GG735">
        <v>-3.083</v>
      </c>
      <c r="GH735">
        <v>-0.09080000000000001</v>
      </c>
      <c r="GI735">
        <v>-2.868309889394353</v>
      </c>
      <c r="GJ735">
        <v>-0.006773961979547998</v>
      </c>
      <c r="GK735">
        <v>-8.296070481250098E-08</v>
      </c>
      <c r="GL735">
        <v>3.322967193956903E-10</v>
      </c>
      <c r="GM735">
        <v>-0.07871069313407227</v>
      </c>
      <c r="GN735">
        <v>-0.00208336341840114</v>
      </c>
      <c r="GO735">
        <v>8.801746095907445E-05</v>
      </c>
      <c r="GP735">
        <v>-2.677693255255651E-07</v>
      </c>
      <c r="GQ735">
        <v>3</v>
      </c>
      <c r="GR735">
        <v>2052</v>
      </c>
      <c r="GS735">
        <v>2</v>
      </c>
      <c r="GT735">
        <v>18</v>
      </c>
      <c r="GU735">
        <v>109.8</v>
      </c>
      <c r="GV735">
        <v>109.7</v>
      </c>
      <c r="GW735">
        <v>0.26123</v>
      </c>
      <c r="GX735">
        <v>2.47681</v>
      </c>
      <c r="GY735">
        <v>1.44897</v>
      </c>
      <c r="GZ735">
        <v>2.31689</v>
      </c>
      <c r="HA735">
        <v>1.55151</v>
      </c>
      <c r="HB735">
        <v>2.29004</v>
      </c>
      <c r="HC735">
        <v>37.3378</v>
      </c>
      <c r="HD735">
        <v>13.7993</v>
      </c>
      <c r="HE735">
        <v>18</v>
      </c>
      <c r="HF735">
        <v>613.5650000000001</v>
      </c>
      <c r="HG735">
        <v>397.335</v>
      </c>
      <c r="HH735">
        <v>16.0196</v>
      </c>
      <c r="HI735">
        <v>30.8821</v>
      </c>
      <c r="HJ735">
        <v>30.0056</v>
      </c>
      <c r="HK735">
        <v>30.6765</v>
      </c>
      <c r="HL735">
        <v>30.5905</v>
      </c>
      <c r="HM735">
        <v>5.21418</v>
      </c>
      <c r="HN735">
        <v>59.8488</v>
      </c>
      <c r="HO735">
        <v>0</v>
      </c>
      <c r="HP735">
        <v>15.8282</v>
      </c>
      <c r="HQ735">
        <v>55.0709</v>
      </c>
      <c r="HR735">
        <v>13.1784</v>
      </c>
      <c r="HS735">
        <v>99.1558</v>
      </c>
      <c r="HT735">
        <v>100.356</v>
      </c>
    </row>
    <row r="736" spans="1:228">
      <c r="A736">
        <v>720</v>
      </c>
      <c r="B736">
        <v>1728497546</v>
      </c>
      <c r="C736">
        <v>6608.5</v>
      </c>
      <c r="D736" t="s">
        <v>1813</v>
      </c>
      <c r="E736" t="s">
        <v>1814</v>
      </c>
      <c r="F736">
        <v>5</v>
      </c>
      <c r="G736" t="s">
        <v>357</v>
      </c>
      <c r="H736" t="s">
        <v>358</v>
      </c>
      <c r="I736" t="s">
        <v>359</v>
      </c>
      <c r="J736" t="s">
        <v>1808</v>
      </c>
      <c r="K736">
        <v>1728497538.5</v>
      </c>
      <c r="L736">
        <f>(M736)/1000</f>
        <v>0</v>
      </c>
      <c r="M736">
        <f>IF(BH736, AP736, AJ736)</f>
        <v>0</v>
      </c>
      <c r="N736">
        <f>IF(BH736, AK736, AI736)</f>
        <v>0</v>
      </c>
      <c r="O736">
        <f>BJ736 - IF(AW736&gt;1, N736*BD736*100.0/(AY736), 0)</f>
        <v>0</v>
      </c>
      <c r="P736">
        <f>((V736-L736/2)*O736-N736)/(V736+L736/2)</f>
        <v>0</v>
      </c>
      <c r="Q736">
        <f>P736*(BQ736+BR736)/1000.0</f>
        <v>0</v>
      </c>
      <c r="R736">
        <f>(BJ736 - IF(AW736&gt;1, N736*BD736*100.0/(AY736), 0))*(BQ736+BR736)/1000.0</f>
        <v>0</v>
      </c>
      <c r="S736">
        <f>2.0/((1/U736-1/T736)+SIGN(U736)*SQRT((1/U736-1/T736)*(1/U736-1/T736) + 4*BE736/((BE736+1)*(BE736+1))*(2*1/U736*1/T736-1/T736*1/T736)))</f>
        <v>0</v>
      </c>
      <c r="T736">
        <f>IF(LEFT(BF736,1)&lt;&gt;"0",IF(LEFT(BF736,1)="1",3.0,BG736),$D$5+$E$5*(BX736*BQ736/($K$5*1000))+$F$5*(BX736*BQ736/($K$5*1000))*MAX(MIN(BD736,$J$5),$I$5)*MAX(MIN(BD736,$J$5),$I$5)+$G$5*MAX(MIN(BD736,$J$5),$I$5)*(BX736*BQ736/($K$5*1000))+$H$5*(BX736*BQ736/($K$5*1000))*(BX736*BQ736/($K$5*1000)))</f>
        <v>0</v>
      </c>
      <c r="U736">
        <f>L736*(1000-(1000*0.61365*exp(17.502*Y736/(240.97+Y736))/(BQ736+BR736)+BL736)/2)/(1000*0.61365*exp(17.502*Y736/(240.97+Y736))/(BQ736+BR736)-BL736)</f>
        <v>0</v>
      </c>
      <c r="V736">
        <f>1/((BE736+1)/(S736/1.6)+1/(T736/1.37)) + BE736/((BE736+1)/(S736/1.6) + BE736/(T736/1.37))</f>
        <v>0</v>
      </c>
      <c r="W736">
        <f>(AZ736*BC736)</f>
        <v>0</v>
      </c>
      <c r="X736">
        <f>(BS736+(W736+2*0.95*5.67E-8*(((BS736+$B$7)+273)^4-(BS736+273)^4)-44100*L736)/(1.84*29.3*T736+8*0.95*5.67E-8*(BS736+273)^3))</f>
        <v>0</v>
      </c>
      <c r="Y736">
        <f>($C$7*BT736+$D$7*BU736+$E$7*X736)</f>
        <v>0</v>
      </c>
      <c r="Z736">
        <f>0.61365*exp(17.502*Y736/(240.97+Y736))</f>
        <v>0</v>
      </c>
      <c r="AA736">
        <f>(AB736/AC736*100)</f>
        <v>0</v>
      </c>
      <c r="AB736">
        <f>BL736*(BQ736+BR736)/1000</f>
        <v>0</v>
      </c>
      <c r="AC736">
        <f>0.61365*exp(17.502*BS736/(240.97+BS736))</f>
        <v>0</v>
      </c>
      <c r="AD736">
        <f>(Z736-BL736*(BQ736+BR736)/1000)</f>
        <v>0</v>
      </c>
      <c r="AE736">
        <f>(-L736*44100)</f>
        <v>0</v>
      </c>
      <c r="AF736">
        <f>2*29.3*T736*0.92*(BS736-Y736)</f>
        <v>0</v>
      </c>
      <c r="AG736">
        <f>2*0.95*5.67E-8*(((BS736+$B$7)+273)^4-(Y736+273)^4)</f>
        <v>0</v>
      </c>
      <c r="AH736">
        <f>W736+AG736+AE736+AF736</f>
        <v>0</v>
      </c>
      <c r="AI736">
        <f>BP736*AW736*(BK736-BJ736*(1000-AW736*BM736)/(1000-AW736*BL736))/(100*BD736)</f>
        <v>0</v>
      </c>
      <c r="AJ736">
        <f>1000*BP736*AW736*(BL736-BM736)/(100*BD736*(1000-AW736*BL736))</f>
        <v>0</v>
      </c>
      <c r="AK736">
        <f>(AL736 - AM736 - BQ736*1E3/(8.314*(BS736+273.15)) * AO736/BP736 * AN736) * BP736/(100*BD736) * (1000 - BM736)/1000</f>
        <v>0</v>
      </c>
      <c r="AL736">
        <v>41.49281009714667</v>
      </c>
      <c r="AM736">
        <v>35.43948121212122</v>
      </c>
      <c r="AN736">
        <v>1.544845019405017</v>
      </c>
      <c r="AO736">
        <v>66.75267127986791</v>
      </c>
      <c r="AP736">
        <f>(AR736 - AQ736 + BQ736*1E3/(8.314*(BS736+273.15)) * AT736/BP736 * AS736) * BP736/(100*BD736) * 1000/(1000 - AR736)</f>
        <v>0</v>
      </c>
      <c r="AQ736">
        <v>12.92657123737659</v>
      </c>
      <c r="AR736">
        <v>15.09156363636364</v>
      </c>
      <c r="AS736">
        <v>-0.1062955034568519</v>
      </c>
      <c r="AT736">
        <v>80.66482279212043</v>
      </c>
      <c r="AU736">
        <v>0</v>
      </c>
      <c r="AV736">
        <v>0</v>
      </c>
      <c r="AW736">
        <f>IF(AU736*$H$13&gt;=AY736,1.0,(AY736/(AY736-AU736*$H$13)))</f>
        <v>0</v>
      </c>
      <c r="AX736">
        <f>(AW736-1)*100</f>
        <v>0</v>
      </c>
      <c r="AY736">
        <f>MAX(0,($B$13+$C$13*BX736)/(1+$D$13*BX736)*BQ736/(BS736+273)*$E$13)</f>
        <v>0</v>
      </c>
      <c r="AZ736">
        <f>$B$11*BY736+$C$11*BZ736+$F$11*CK736*(1-CN736)</f>
        <v>0</v>
      </c>
      <c r="BA736">
        <f>AZ736*BB736</f>
        <v>0</v>
      </c>
      <c r="BB736">
        <f>($B$11*$D$9+$C$11*$D$9+$F$11*((CX736+CP736)/MAX(CX736+CP736+CY736, 0.1)*$I$9+CY736/MAX(CX736+CP736+CY736, 0.1)*$J$9))/($B$11+$C$11+$F$11)</f>
        <v>0</v>
      </c>
      <c r="BC736">
        <f>($B$11*$K$9+$C$11*$K$9+$F$11*((CX736+CP736)/MAX(CX736+CP736+CY736, 0.1)*$P$9+CY736/MAX(CX736+CP736+CY736, 0.1)*$Q$9))/($B$11+$C$11+$F$11)</f>
        <v>0</v>
      </c>
      <c r="BD736">
        <v>6</v>
      </c>
      <c r="BE736">
        <v>0.5</v>
      </c>
      <c r="BF736" t="s">
        <v>361</v>
      </c>
      <c r="BG736">
        <v>2</v>
      </c>
      <c r="BH736" t="b">
        <v>1</v>
      </c>
      <c r="BI736">
        <v>1728497538.5</v>
      </c>
      <c r="BJ736">
        <v>28.06897037037037</v>
      </c>
      <c r="BK736">
        <v>32.1346037037037</v>
      </c>
      <c r="BL736">
        <v>15.78204444444444</v>
      </c>
      <c r="BM736">
        <v>13.04071481481481</v>
      </c>
      <c r="BN736">
        <v>31.14835185185185</v>
      </c>
      <c r="BO736">
        <v>15.87270740740741</v>
      </c>
      <c r="BP736">
        <v>599.9915555555555</v>
      </c>
      <c r="BQ736">
        <v>97.54942222222222</v>
      </c>
      <c r="BR736">
        <v>0.1000359962962963</v>
      </c>
      <c r="BS736">
        <v>23.96416666666666</v>
      </c>
      <c r="BT736">
        <v>25.08058148148148</v>
      </c>
      <c r="BU736">
        <v>999.9000000000001</v>
      </c>
      <c r="BV736">
        <v>0</v>
      </c>
      <c r="BW736">
        <v>0</v>
      </c>
      <c r="BX736">
        <v>9980.99851851852</v>
      </c>
      <c r="BY736">
        <v>0</v>
      </c>
      <c r="BZ736">
        <v>1271.699259259259</v>
      </c>
      <c r="CA736">
        <v>-4.065631022222222</v>
      </c>
      <c r="CB736">
        <v>28.51788518518518</v>
      </c>
      <c r="CC736">
        <v>32.55860740740741</v>
      </c>
      <c r="CD736">
        <v>2.741337777777777</v>
      </c>
      <c r="CE736">
        <v>32.1346037037037</v>
      </c>
      <c r="CF736">
        <v>13.04071481481481</v>
      </c>
      <c r="CG736">
        <v>1.53952925925926</v>
      </c>
      <c r="CH736">
        <v>1.272113333333333</v>
      </c>
      <c r="CI736">
        <v>13.36181481481481</v>
      </c>
      <c r="CJ736">
        <v>10.4724962962963</v>
      </c>
      <c r="CK736">
        <v>1599.981481481482</v>
      </c>
      <c r="CL736">
        <v>0.6920187777777779</v>
      </c>
      <c r="CM736">
        <v>0.3079812222222222</v>
      </c>
      <c r="CN736">
        <v>0</v>
      </c>
      <c r="CO736">
        <v>2.1129</v>
      </c>
      <c r="CP736">
        <v>0</v>
      </c>
      <c r="CQ736">
        <v>17383.35555555556</v>
      </c>
      <c r="CR736">
        <v>13790.11851851852</v>
      </c>
      <c r="CS736">
        <v>39.68699999999999</v>
      </c>
      <c r="CT736">
        <v>41.68470370370369</v>
      </c>
      <c r="CU736">
        <v>40.51377777777777</v>
      </c>
      <c r="CV736">
        <v>39.53444444444444</v>
      </c>
      <c r="CW736">
        <v>38.8097037037037</v>
      </c>
      <c r="CX736">
        <v>1107.217777777778</v>
      </c>
      <c r="CY736">
        <v>492.7637037037038</v>
      </c>
      <c r="CZ736">
        <v>0</v>
      </c>
      <c r="DA736">
        <v>1728497603.2</v>
      </c>
      <c r="DB736">
        <v>0</v>
      </c>
      <c r="DC736">
        <v>1728490956.5</v>
      </c>
      <c r="DD736" t="s">
        <v>362</v>
      </c>
      <c r="DE736">
        <v>1728490952.5</v>
      </c>
      <c r="DF736">
        <v>1728490956.5</v>
      </c>
      <c r="DG736">
        <v>1</v>
      </c>
      <c r="DH736">
        <v>-0.065</v>
      </c>
      <c r="DI736">
        <v>-0.008</v>
      </c>
      <c r="DJ736">
        <v>-3.246</v>
      </c>
      <c r="DK736">
        <v>-0.091</v>
      </c>
      <c r="DL736">
        <v>52</v>
      </c>
      <c r="DM736">
        <v>15</v>
      </c>
      <c r="DN736">
        <v>0.25</v>
      </c>
      <c r="DO736">
        <v>0.13</v>
      </c>
      <c r="DP736">
        <v>-2.437612892682927</v>
      </c>
      <c r="DQ736">
        <v>-33.89994589547037</v>
      </c>
      <c r="DR736">
        <v>3.671973915386599</v>
      </c>
      <c r="DS736">
        <v>0</v>
      </c>
      <c r="DT736">
        <v>2.706758048780487</v>
      </c>
      <c r="DU736">
        <v>-0.2196735888501705</v>
      </c>
      <c r="DV736">
        <v>0.3043284696990465</v>
      </c>
      <c r="DW736">
        <v>0</v>
      </c>
      <c r="DX736">
        <v>0</v>
      </c>
      <c r="DY736">
        <v>2</v>
      </c>
      <c r="DZ736" t="s">
        <v>386</v>
      </c>
      <c r="EA736">
        <v>3.22795</v>
      </c>
      <c r="EB736">
        <v>2.70424</v>
      </c>
      <c r="EC736">
        <v>0.0111265</v>
      </c>
      <c r="ED736">
        <v>0.0132928</v>
      </c>
      <c r="EE736">
        <v>0.0794219</v>
      </c>
      <c r="EF736">
        <v>0.0717198</v>
      </c>
      <c r="EG736">
        <v>32239</v>
      </c>
      <c r="EH736">
        <v>31267.6</v>
      </c>
      <c r="EI736">
        <v>31247</v>
      </c>
      <c r="EJ736">
        <v>30069.7</v>
      </c>
      <c r="EK736">
        <v>38521.5</v>
      </c>
      <c r="EL736">
        <v>36920.8</v>
      </c>
      <c r="EM736">
        <v>43783.2</v>
      </c>
      <c r="EN736">
        <v>41998.7</v>
      </c>
      <c r="EO736">
        <v>2.09135</v>
      </c>
      <c r="EP736">
        <v>1.75415</v>
      </c>
      <c r="EQ736">
        <v>0.00629574</v>
      </c>
      <c r="ER736">
        <v>0</v>
      </c>
      <c r="ES736">
        <v>25.0134</v>
      </c>
      <c r="ET736">
        <v>999.9</v>
      </c>
      <c r="EU736">
        <v>67.40000000000001</v>
      </c>
      <c r="EV736">
        <v>30.2</v>
      </c>
      <c r="EW736">
        <v>29.776</v>
      </c>
      <c r="EX736">
        <v>62.1501</v>
      </c>
      <c r="EY736">
        <v>24.4071</v>
      </c>
      <c r="EZ736">
        <v>1</v>
      </c>
      <c r="FA736">
        <v>0.32861</v>
      </c>
      <c r="FB736">
        <v>7.34245</v>
      </c>
      <c r="FC736">
        <v>20.0462</v>
      </c>
      <c r="FD736">
        <v>5.21624</v>
      </c>
      <c r="FE736">
        <v>12.004</v>
      </c>
      <c r="FF736">
        <v>4.96225</v>
      </c>
      <c r="FG736">
        <v>3.29568</v>
      </c>
      <c r="FH736">
        <v>9999</v>
      </c>
      <c r="FI736">
        <v>9999</v>
      </c>
      <c r="FJ736">
        <v>9999</v>
      </c>
      <c r="FK736">
        <v>149.8</v>
      </c>
      <c r="FL736">
        <v>4.97084</v>
      </c>
      <c r="FM736">
        <v>1.86779</v>
      </c>
      <c r="FN736">
        <v>1.85928</v>
      </c>
      <c r="FO736">
        <v>1.86537</v>
      </c>
      <c r="FP736">
        <v>1.86311</v>
      </c>
      <c r="FQ736">
        <v>1.86452</v>
      </c>
      <c r="FR736">
        <v>1.86005</v>
      </c>
      <c r="FS736">
        <v>1.86417</v>
      </c>
      <c r="FT736">
        <v>0</v>
      </c>
      <c r="FU736">
        <v>0</v>
      </c>
      <c r="FV736">
        <v>0</v>
      </c>
      <c r="FW736">
        <v>0</v>
      </c>
      <c r="FX736" t="s">
        <v>364</v>
      </c>
      <c r="FY736" t="s">
        <v>365</v>
      </c>
      <c r="FZ736" t="s">
        <v>366</v>
      </c>
      <c r="GA736" t="s">
        <v>366</v>
      </c>
      <c r="GB736" t="s">
        <v>366</v>
      </c>
      <c r="GC736" t="s">
        <v>366</v>
      </c>
      <c r="GD736">
        <v>0</v>
      </c>
      <c r="GE736">
        <v>100</v>
      </c>
      <c r="GF736">
        <v>100</v>
      </c>
      <c r="GG736">
        <v>-3.132</v>
      </c>
      <c r="GH736">
        <v>-0.091</v>
      </c>
      <c r="GI736">
        <v>-2.868309889394353</v>
      </c>
      <c r="GJ736">
        <v>-0.006773961979547998</v>
      </c>
      <c r="GK736">
        <v>-8.296070481250098E-08</v>
      </c>
      <c r="GL736">
        <v>3.322967193956903E-10</v>
      </c>
      <c r="GM736">
        <v>-0.07871069313407227</v>
      </c>
      <c r="GN736">
        <v>-0.00208336341840114</v>
      </c>
      <c r="GO736">
        <v>8.801746095907445E-05</v>
      </c>
      <c r="GP736">
        <v>-2.677693255255651E-07</v>
      </c>
      <c r="GQ736">
        <v>3</v>
      </c>
      <c r="GR736">
        <v>2052</v>
      </c>
      <c r="GS736">
        <v>2</v>
      </c>
      <c r="GT736">
        <v>18</v>
      </c>
      <c r="GU736">
        <v>109.9</v>
      </c>
      <c r="GV736">
        <v>109.8</v>
      </c>
      <c r="GW736">
        <v>0.289307</v>
      </c>
      <c r="GX736">
        <v>2.4585</v>
      </c>
      <c r="GY736">
        <v>1.44775</v>
      </c>
      <c r="GZ736">
        <v>2.31689</v>
      </c>
      <c r="HA736">
        <v>1.55151</v>
      </c>
      <c r="HB736">
        <v>2.39502</v>
      </c>
      <c r="HC736">
        <v>37.3378</v>
      </c>
      <c r="HD736">
        <v>13.7818</v>
      </c>
      <c r="HE736">
        <v>18</v>
      </c>
      <c r="HF736">
        <v>613.276</v>
      </c>
      <c r="HG736">
        <v>397.79</v>
      </c>
      <c r="HH736">
        <v>15.91</v>
      </c>
      <c r="HI736">
        <v>30.8944</v>
      </c>
      <c r="HJ736">
        <v>30.0054</v>
      </c>
      <c r="HK736">
        <v>30.6879</v>
      </c>
      <c r="HL736">
        <v>30.6039</v>
      </c>
      <c r="HM736">
        <v>5.82836</v>
      </c>
      <c r="HN736">
        <v>59.051</v>
      </c>
      <c r="HO736">
        <v>0</v>
      </c>
      <c r="HP736">
        <v>15.7279</v>
      </c>
      <c r="HQ736">
        <v>65.0959</v>
      </c>
      <c r="HR736">
        <v>13.5103</v>
      </c>
      <c r="HS736">
        <v>99.1497</v>
      </c>
      <c r="HT736">
        <v>100.347</v>
      </c>
    </row>
    <row r="737" spans="1:228">
      <c r="A737">
        <v>721</v>
      </c>
      <c r="B737">
        <v>1728497551</v>
      </c>
      <c r="C737">
        <v>6613.5</v>
      </c>
      <c r="D737" t="s">
        <v>1815</v>
      </c>
      <c r="E737" t="s">
        <v>1816</v>
      </c>
      <c r="F737">
        <v>5</v>
      </c>
      <c r="G737" t="s">
        <v>357</v>
      </c>
      <c r="H737" t="s">
        <v>358</v>
      </c>
      <c r="I737" t="s">
        <v>359</v>
      </c>
      <c r="J737" t="s">
        <v>1808</v>
      </c>
      <c r="K737">
        <v>1728497543.214286</v>
      </c>
      <c r="L737">
        <f>(M737)/1000</f>
        <v>0</v>
      </c>
      <c r="M737">
        <f>IF(BH737, AP737, AJ737)</f>
        <v>0</v>
      </c>
      <c r="N737">
        <f>IF(BH737, AK737, AI737)</f>
        <v>0</v>
      </c>
      <c r="O737">
        <f>BJ737 - IF(AW737&gt;1, N737*BD737*100.0/(AY737), 0)</f>
        <v>0</v>
      </c>
      <c r="P737">
        <f>((V737-L737/2)*O737-N737)/(V737+L737/2)</f>
        <v>0</v>
      </c>
      <c r="Q737">
        <f>P737*(BQ737+BR737)/1000.0</f>
        <v>0</v>
      </c>
      <c r="R737">
        <f>(BJ737 - IF(AW737&gt;1, N737*BD737*100.0/(AY737), 0))*(BQ737+BR737)/1000.0</f>
        <v>0</v>
      </c>
      <c r="S737">
        <f>2.0/((1/U737-1/T737)+SIGN(U737)*SQRT((1/U737-1/T737)*(1/U737-1/T737) + 4*BE737/((BE737+1)*(BE737+1))*(2*1/U737*1/T737-1/T737*1/T737)))</f>
        <v>0</v>
      </c>
      <c r="T737">
        <f>IF(LEFT(BF737,1)&lt;&gt;"0",IF(LEFT(BF737,1)="1",3.0,BG737),$D$5+$E$5*(BX737*BQ737/($K$5*1000))+$F$5*(BX737*BQ737/($K$5*1000))*MAX(MIN(BD737,$J$5),$I$5)*MAX(MIN(BD737,$J$5),$I$5)+$G$5*MAX(MIN(BD737,$J$5),$I$5)*(BX737*BQ737/($K$5*1000))+$H$5*(BX737*BQ737/($K$5*1000))*(BX737*BQ737/($K$5*1000)))</f>
        <v>0</v>
      </c>
      <c r="U737">
        <f>L737*(1000-(1000*0.61365*exp(17.502*Y737/(240.97+Y737))/(BQ737+BR737)+BL737)/2)/(1000*0.61365*exp(17.502*Y737/(240.97+Y737))/(BQ737+BR737)-BL737)</f>
        <v>0</v>
      </c>
      <c r="V737">
        <f>1/((BE737+1)/(S737/1.6)+1/(T737/1.37)) + BE737/((BE737+1)/(S737/1.6) + BE737/(T737/1.37))</f>
        <v>0</v>
      </c>
      <c r="W737">
        <f>(AZ737*BC737)</f>
        <v>0</v>
      </c>
      <c r="X737">
        <f>(BS737+(W737+2*0.95*5.67E-8*(((BS737+$B$7)+273)^4-(BS737+273)^4)-44100*L737)/(1.84*29.3*T737+8*0.95*5.67E-8*(BS737+273)^3))</f>
        <v>0</v>
      </c>
      <c r="Y737">
        <f>($C$7*BT737+$D$7*BU737+$E$7*X737)</f>
        <v>0</v>
      </c>
      <c r="Z737">
        <f>0.61365*exp(17.502*Y737/(240.97+Y737))</f>
        <v>0</v>
      </c>
      <c r="AA737">
        <f>(AB737/AC737*100)</f>
        <v>0</v>
      </c>
      <c r="AB737">
        <f>BL737*(BQ737+BR737)/1000</f>
        <v>0</v>
      </c>
      <c r="AC737">
        <f>0.61365*exp(17.502*BS737/(240.97+BS737))</f>
        <v>0</v>
      </c>
      <c r="AD737">
        <f>(Z737-BL737*(BQ737+BR737)/1000)</f>
        <v>0</v>
      </c>
      <c r="AE737">
        <f>(-L737*44100)</f>
        <v>0</v>
      </c>
      <c r="AF737">
        <f>2*29.3*T737*0.92*(BS737-Y737)</f>
        <v>0</v>
      </c>
      <c r="AG737">
        <f>2*0.95*5.67E-8*(((BS737+$B$7)+273)^4-(Y737+273)^4)</f>
        <v>0</v>
      </c>
      <c r="AH737">
        <f>W737+AG737+AE737+AF737</f>
        <v>0</v>
      </c>
      <c r="AI737">
        <f>BP737*AW737*(BK737-BJ737*(1000-AW737*BM737)/(1000-AW737*BL737))/(100*BD737)</f>
        <v>0</v>
      </c>
      <c r="AJ737">
        <f>1000*BP737*AW737*(BL737-BM737)/(100*BD737*(1000-AW737*BL737))</f>
        <v>0</v>
      </c>
      <c r="AK737">
        <f>(AL737 - AM737 - BQ737*1E3/(8.314*(BS737+273.15)) * AO737/BP737 * AN737) * BP737/(100*BD737) * (1000 - BM737)/1000</f>
        <v>0</v>
      </c>
      <c r="AL737">
        <v>53.69944771099046</v>
      </c>
      <c r="AM737">
        <v>45.25920242424242</v>
      </c>
      <c r="AN737">
        <v>2.069810057934646</v>
      </c>
      <c r="AO737">
        <v>66.75267127986791</v>
      </c>
      <c r="AP737">
        <f>(AR737 - AQ737 + BQ737*1E3/(8.314*(BS737+273.15)) * AT737/BP737 * AS737) * BP737/(100*BD737) * 1000/(1000 - AR737)</f>
        <v>0</v>
      </c>
      <c r="AQ737">
        <v>13.22029136170611</v>
      </c>
      <c r="AR737">
        <v>14.78056303030303</v>
      </c>
      <c r="AS737">
        <v>-0.07077514304280524</v>
      </c>
      <c r="AT737">
        <v>80.66482279212043</v>
      </c>
      <c r="AU737">
        <v>0</v>
      </c>
      <c r="AV737">
        <v>0</v>
      </c>
      <c r="AW737">
        <f>IF(AU737*$H$13&gt;=AY737,1.0,(AY737/(AY737-AU737*$H$13)))</f>
        <v>0</v>
      </c>
      <c r="AX737">
        <f>(AW737-1)*100</f>
        <v>0</v>
      </c>
      <c r="AY737">
        <f>MAX(0,($B$13+$C$13*BX737)/(1+$D$13*BX737)*BQ737/(BS737+273)*$E$13)</f>
        <v>0</v>
      </c>
      <c r="AZ737">
        <f>$B$11*BY737+$C$11*BZ737+$F$11*CK737*(1-CN737)</f>
        <v>0</v>
      </c>
      <c r="BA737">
        <f>AZ737*BB737</f>
        <v>0</v>
      </c>
      <c r="BB737">
        <f>($B$11*$D$9+$C$11*$D$9+$F$11*((CX737+CP737)/MAX(CX737+CP737+CY737, 0.1)*$I$9+CY737/MAX(CX737+CP737+CY737, 0.1)*$J$9))/($B$11+$C$11+$F$11)</f>
        <v>0</v>
      </c>
      <c r="BC737">
        <f>($B$11*$K$9+$C$11*$K$9+$F$11*((CX737+CP737)/MAX(CX737+CP737+CY737, 0.1)*$P$9+CY737/MAX(CX737+CP737+CY737, 0.1)*$Q$9))/($B$11+$C$11+$F$11)</f>
        <v>0</v>
      </c>
      <c r="BD737">
        <v>6</v>
      </c>
      <c r="BE737">
        <v>0.5</v>
      </c>
      <c r="BF737" t="s">
        <v>361</v>
      </c>
      <c r="BG737">
        <v>2</v>
      </c>
      <c r="BH737" t="b">
        <v>1</v>
      </c>
      <c r="BI737">
        <v>1728497543.214286</v>
      </c>
      <c r="BJ737">
        <v>32.78089642857144</v>
      </c>
      <c r="BK737">
        <v>40.69987142857143</v>
      </c>
      <c r="BL737">
        <v>15.35321428571429</v>
      </c>
      <c r="BM737">
        <v>13.05270357142857</v>
      </c>
      <c r="BN737">
        <v>35.89243571428572</v>
      </c>
      <c r="BO737">
        <v>15.44409285714286</v>
      </c>
      <c r="BP737">
        <v>600.0141428571429</v>
      </c>
      <c r="BQ737">
        <v>97.54967857142857</v>
      </c>
      <c r="BR737">
        <v>0.100046975</v>
      </c>
      <c r="BS737">
        <v>23.98209285714286</v>
      </c>
      <c r="BT737">
        <v>25.10215</v>
      </c>
      <c r="BU737">
        <v>999.9000000000002</v>
      </c>
      <c r="BV737">
        <v>0</v>
      </c>
      <c r="BW737">
        <v>0</v>
      </c>
      <c r="BX737">
        <v>9992.235357142858</v>
      </c>
      <c r="BY737">
        <v>0</v>
      </c>
      <c r="BZ737">
        <v>1271.833571428571</v>
      </c>
      <c r="CA737">
        <v>-7.918970678571429</v>
      </c>
      <c r="CB737">
        <v>33.28958571428571</v>
      </c>
      <c r="CC737">
        <v>41.23946785714286</v>
      </c>
      <c r="CD737">
        <v>2.3005275</v>
      </c>
      <c r="CE737">
        <v>40.69987142857143</v>
      </c>
      <c r="CF737">
        <v>13.05270357142857</v>
      </c>
      <c r="CG737">
        <v>1.497702142857143</v>
      </c>
      <c r="CH737">
        <v>1.273286071428571</v>
      </c>
      <c r="CI737">
        <v>12.93984642857143</v>
      </c>
      <c r="CJ737">
        <v>10.48621785714286</v>
      </c>
      <c r="CK737">
        <v>1599.973214285714</v>
      </c>
      <c r="CL737">
        <v>0.6920080000000001</v>
      </c>
      <c r="CM737">
        <v>0.307992</v>
      </c>
      <c r="CN737">
        <v>0</v>
      </c>
      <c r="CO737">
        <v>2.131803571428571</v>
      </c>
      <c r="CP737">
        <v>0</v>
      </c>
      <c r="CQ737">
        <v>17269.10357142857</v>
      </c>
      <c r="CR737">
        <v>13789.98928571429</v>
      </c>
      <c r="CS737">
        <v>39.7005</v>
      </c>
      <c r="CT737">
        <v>41.6915</v>
      </c>
      <c r="CU737">
        <v>40.53321428571427</v>
      </c>
      <c r="CV737">
        <v>39.55992857142856</v>
      </c>
      <c r="CW737">
        <v>38.812</v>
      </c>
      <c r="CX737">
        <v>1107.194642857143</v>
      </c>
      <c r="CY737">
        <v>492.7785714285714</v>
      </c>
      <c r="CZ737">
        <v>0</v>
      </c>
      <c r="DA737">
        <v>1728497608</v>
      </c>
      <c r="DB737">
        <v>0</v>
      </c>
      <c r="DC737">
        <v>1728490956.5</v>
      </c>
      <c r="DD737" t="s">
        <v>362</v>
      </c>
      <c r="DE737">
        <v>1728490952.5</v>
      </c>
      <c r="DF737">
        <v>1728490956.5</v>
      </c>
      <c r="DG737">
        <v>1</v>
      </c>
      <c r="DH737">
        <v>-0.065</v>
      </c>
      <c r="DI737">
        <v>-0.008</v>
      </c>
      <c r="DJ737">
        <v>-3.246</v>
      </c>
      <c r="DK737">
        <v>-0.091</v>
      </c>
      <c r="DL737">
        <v>52</v>
      </c>
      <c r="DM737">
        <v>15</v>
      </c>
      <c r="DN737">
        <v>0.25</v>
      </c>
      <c r="DO737">
        <v>0.13</v>
      </c>
      <c r="DP737">
        <v>-5.89689939</v>
      </c>
      <c r="DQ737">
        <v>-49.71136736060038</v>
      </c>
      <c r="DR737">
        <v>4.828387445809844</v>
      </c>
      <c r="DS737">
        <v>0</v>
      </c>
      <c r="DT737">
        <v>2.480814</v>
      </c>
      <c r="DU737">
        <v>-5.497987767354601</v>
      </c>
      <c r="DV737">
        <v>0.5557577624954959</v>
      </c>
      <c r="DW737">
        <v>0</v>
      </c>
      <c r="DX737">
        <v>0</v>
      </c>
      <c r="DY737">
        <v>2</v>
      </c>
      <c r="DZ737" t="s">
        <v>386</v>
      </c>
      <c r="EA737">
        <v>3.22824</v>
      </c>
      <c r="EB737">
        <v>2.70488</v>
      </c>
      <c r="EC737">
        <v>0.0139718</v>
      </c>
      <c r="ED737">
        <v>0.0169451</v>
      </c>
      <c r="EE737">
        <v>0.0782923</v>
      </c>
      <c r="EF737">
        <v>0.0731087</v>
      </c>
      <c r="EG737">
        <v>32145.1</v>
      </c>
      <c r="EH737">
        <v>31151.9</v>
      </c>
      <c r="EI737">
        <v>31245.9</v>
      </c>
      <c r="EJ737">
        <v>30069.8</v>
      </c>
      <c r="EK737">
        <v>38567.7</v>
      </c>
      <c r="EL737">
        <v>36861.9</v>
      </c>
      <c r="EM737">
        <v>43781.7</v>
      </c>
      <c r="EN737">
        <v>41994.6</v>
      </c>
      <c r="EO737">
        <v>2.09095</v>
      </c>
      <c r="EP737">
        <v>1.75417</v>
      </c>
      <c r="EQ737">
        <v>0.00655651</v>
      </c>
      <c r="ER737">
        <v>0</v>
      </c>
      <c r="ES737">
        <v>25.018</v>
      </c>
      <c r="ET737">
        <v>999.9</v>
      </c>
      <c r="EU737">
        <v>67.40000000000001</v>
      </c>
      <c r="EV737">
        <v>30.2</v>
      </c>
      <c r="EW737">
        <v>29.7756</v>
      </c>
      <c r="EX737">
        <v>62.2501</v>
      </c>
      <c r="EY737">
        <v>24.2708</v>
      </c>
      <c r="EZ737">
        <v>1</v>
      </c>
      <c r="FA737">
        <v>0.332866</v>
      </c>
      <c r="FB737">
        <v>7.68653</v>
      </c>
      <c r="FC737">
        <v>20.0309</v>
      </c>
      <c r="FD737">
        <v>5.21759</v>
      </c>
      <c r="FE737">
        <v>12.004</v>
      </c>
      <c r="FF737">
        <v>4.96355</v>
      </c>
      <c r="FG737">
        <v>3.29575</v>
      </c>
      <c r="FH737">
        <v>9999</v>
      </c>
      <c r="FI737">
        <v>9999</v>
      </c>
      <c r="FJ737">
        <v>9999</v>
      </c>
      <c r="FK737">
        <v>149.8</v>
      </c>
      <c r="FL737">
        <v>4.97081</v>
      </c>
      <c r="FM737">
        <v>1.86777</v>
      </c>
      <c r="FN737">
        <v>1.85928</v>
      </c>
      <c r="FO737">
        <v>1.86532</v>
      </c>
      <c r="FP737">
        <v>1.8631</v>
      </c>
      <c r="FQ737">
        <v>1.8645</v>
      </c>
      <c r="FR737">
        <v>1.86005</v>
      </c>
      <c r="FS737">
        <v>1.86417</v>
      </c>
      <c r="FT737">
        <v>0</v>
      </c>
      <c r="FU737">
        <v>0</v>
      </c>
      <c r="FV737">
        <v>0</v>
      </c>
      <c r="FW737">
        <v>0</v>
      </c>
      <c r="FX737" t="s">
        <v>364</v>
      </c>
      <c r="FY737" t="s">
        <v>365</v>
      </c>
      <c r="FZ737" t="s">
        <v>366</v>
      </c>
      <c r="GA737" t="s">
        <v>366</v>
      </c>
      <c r="GB737" t="s">
        <v>366</v>
      </c>
      <c r="GC737" t="s">
        <v>366</v>
      </c>
      <c r="GD737">
        <v>0</v>
      </c>
      <c r="GE737">
        <v>100</v>
      </c>
      <c r="GF737">
        <v>100</v>
      </c>
      <c r="GG737">
        <v>-3.199</v>
      </c>
      <c r="GH737">
        <v>-0.0911</v>
      </c>
      <c r="GI737">
        <v>-2.868309889394353</v>
      </c>
      <c r="GJ737">
        <v>-0.006773961979547998</v>
      </c>
      <c r="GK737">
        <v>-8.296070481250098E-08</v>
      </c>
      <c r="GL737">
        <v>3.322967193956903E-10</v>
      </c>
      <c r="GM737">
        <v>-0.07871069313407227</v>
      </c>
      <c r="GN737">
        <v>-0.00208336341840114</v>
      </c>
      <c r="GO737">
        <v>8.801746095907445E-05</v>
      </c>
      <c r="GP737">
        <v>-2.677693255255651E-07</v>
      </c>
      <c r="GQ737">
        <v>3</v>
      </c>
      <c r="GR737">
        <v>2052</v>
      </c>
      <c r="GS737">
        <v>2</v>
      </c>
      <c r="GT737">
        <v>18</v>
      </c>
      <c r="GU737">
        <v>110</v>
      </c>
      <c r="GV737">
        <v>109.9</v>
      </c>
      <c r="GW737">
        <v>0.318604</v>
      </c>
      <c r="GX737">
        <v>2.46094</v>
      </c>
      <c r="GY737">
        <v>1.44775</v>
      </c>
      <c r="GZ737">
        <v>2.31689</v>
      </c>
      <c r="HA737">
        <v>1.55151</v>
      </c>
      <c r="HB737">
        <v>2.40356</v>
      </c>
      <c r="HC737">
        <v>37.3378</v>
      </c>
      <c r="HD737">
        <v>13.7818</v>
      </c>
      <c r="HE737">
        <v>18</v>
      </c>
      <c r="HF737">
        <v>613.098</v>
      </c>
      <c r="HG737">
        <v>397.903</v>
      </c>
      <c r="HH737">
        <v>15.7722</v>
      </c>
      <c r="HI737">
        <v>30.9063</v>
      </c>
      <c r="HJ737">
        <v>30.0045</v>
      </c>
      <c r="HK737">
        <v>30.6997</v>
      </c>
      <c r="HL737">
        <v>30.6193</v>
      </c>
      <c r="HM737">
        <v>6.3747</v>
      </c>
      <c r="HN737">
        <v>58.0002</v>
      </c>
      <c r="HO737">
        <v>0</v>
      </c>
      <c r="HP737">
        <v>15.6105</v>
      </c>
      <c r="HQ737">
        <v>80.1327</v>
      </c>
      <c r="HR737">
        <v>13.8639</v>
      </c>
      <c r="HS737">
        <v>99.1464</v>
      </c>
      <c r="HT737">
        <v>100.341</v>
      </c>
    </row>
    <row r="738" spans="1:228">
      <c r="A738">
        <v>722</v>
      </c>
      <c r="B738">
        <v>1728497556</v>
      </c>
      <c r="C738">
        <v>6618.5</v>
      </c>
      <c r="D738" t="s">
        <v>1817</v>
      </c>
      <c r="E738" t="s">
        <v>1818</v>
      </c>
      <c r="F738">
        <v>5</v>
      </c>
      <c r="G738" t="s">
        <v>357</v>
      </c>
      <c r="H738" t="s">
        <v>358</v>
      </c>
      <c r="I738" t="s">
        <v>359</v>
      </c>
      <c r="J738" t="s">
        <v>1808</v>
      </c>
      <c r="K738">
        <v>1728497548.5</v>
      </c>
      <c r="L738">
        <f>(M738)/1000</f>
        <v>0</v>
      </c>
      <c r="M738">
        <f>IF(BH738, AP738, AJ738)</f>
        <v>0</v>
      </c>
      <c r="N738">
        <f>IF(BH738, AK738, AI738)</f>
        <v>0</v>
      </c>
      <c r="O738">
        <f>BJ738 - IF(AW738&gt;1, N738*BD738*100.0/(AY738), 0)</f>
        <v>0</v>
      </c>
      <c r="P738">
        <f>((V738-L738/2)*O738-N738)/(V738+L738/2)</f>
        <v>0</v>
      </c>
      <c r="Q738">
        <f>P738*(BQ738+BR738)/1000.0</f>
        <v>0</v>
      </c>
      <c r="R738">
        <f>(BJ738 - IF(AW738&gt;1, N738*BD738*100.0/(AY738), 0))*(BQ738+BR738)/1000.0</f>
        <v>0</v>
      </c>
      <c r="S738">
        <f>2.0/((1/U738-1/T738)+SIGN(U738)*SQRT((1/U738-1/T738)*(1/U738-1/T738) + 4*BE738/((BE738+1)*(BE738+1))*(2*1/U738*1/T738-1/T738*1/T738)))</f>
        <v>0</v>
      </c>
      <c r="T738">
        <f>IF(LEFT(BF738,1)&lt;&gt;"0",IF(LEFT(BF738,1)="1",3.0,BG738),$D$5+$E$5*(BX738*BQ738/($K$5*1000))+$F$5*(BX738*BQ738/($K$5*1000))*MAX(MIN(BD738,$J$5),$I$5)*MAX(MIN(BD738,$J$5),$I$5)+$G$5*MAX(MIN(BD738,$J$5),$I$5)*(BX738*BQ738/($K$5*1000))+$H$5*(BX738*BQ738/($K$5*1000))*(BX738*BQ738/($K$5*1000)))</f>
        <v>0</v>
      </c>
      <c r="U738">
        <f>L738*(1000-(1000*0.61365*exp(17.502*Y738/(240.97+Y738))/(BQ738+BR738)+BL738)/2)/(1000*0.61365*exp(17.502*Y738/(240.97+Y738))/(BQ738+BR738)-BL738)</f>
        <v>0</v>
      </c>
      <c r="V738">
        <f>1/((BE738+1)/(S738/1.6)+1/(T738/1.37)) + BE738/((BE738+1)/(S738/1.6) + BE738/(T738/1.37))</f>
        <v>0</v>
      </c>
      <c r="W738">
        <f>(AZ738*BC738)</f>
        <v>0</v>
      </c>
      <c r="X738">
        <f>(BS738+(W738+2*0.95*5.67E-8*(((BS738+$B$7)+273)^4-(BS738+273)^4)-44100*L738)/(1.84*29.3*T738+8*0.95*5.67E-8*(BS738+273)^3))</f>
        <v>0</v>
      </c>
      <c r="Y738">
        <f>($C$7*BT738+$D$7*BU738+$E$7*X738)</f>
        <v>0</v>
      </c>
      <c r="Z738">
        <f>0.61365*exp(17.502*Y738/(240.97+Y738))</f>
        <v>0</v>
      </c>
      <c r="AA738">
        <f>(AB738/AC738*100)</f>
        <v>0</v>
      </c>
      <c r="AB738">
        <f>BL738*(BQ738+BR738)/1000</f>
        <v>0</v>
      </c>
      <c r="AC738">
        <f>0.61365*exp(17.502*BS738/(240.97+BS738))</f>
        <v>0</v>
      </c>
      <c r="AD738">
        <f>(Z738-BL738*(BQ738+BR738)/1000)</f>
        <v>0</v>
      </c>
      <c r="AE738">
        <f>(-L738*44100)</f>
        <v>0</v>
      </c>
      <c r="AF738">
        <f>2*29.3*T738*0.92*(BS738-Y738)</f>
        <v>0</v>
      </c>
      <c r="AG738">
        <f>2*0.95*5.67E-8*(((BS738+$B$7)+273)^4-(Y738+273)^4)</f>
        <v>0</v>
      </c>
      <c r="AH738">
        <f>W738+AG738+AE738+AF738</f>
        <v>0</v>
      </c>
      <c r="AI738">
        <f>BP738*AW738*(BK738-BJ738*(1000-AW738*BM738)/(1000-AW738*BL738))/(100*BD738)</f>
        <v>0</v>
      </c>
      <c r="AJ738">
        <f>1000*BP738*AW738*(BL738-BM738)/(100*BD738*(1000-AW738*BL738))</f>
        <v>0</v>
      </c>
      <c r="AK738">
        <f>(AL738 - AM738 - BQ738*1E3/(8.314*(BS738+273.15)) * AO738/BP738 * AN738) * BP738/(100*BD738) * (1000 - BM738)/1000</f>
        <v>0</v>
      </c>
      <c r="AL738">
        <v>66.22428596239371</v>
      </c>
      <c r="AM738">
        <v>56.44471212121211</v>
      </c>
      <c r="AN738">
        <v>2.272598425080775</v>
      </c>
      <c r="AO738">
        <v>66.75267127986791</v>
      </c>
      <c r="AP738">
        <f>(AR738 - AQ738 + BQ738*1E3/(8.314*(BS738+273.15)) * AT738/BP738 * AS738) * BP738/(100*BD738) * 1000/(1000 - AR738)</f>
        <v>0</v>
      </c>
      <c r="AQ738">
        <v>13.53436470980805</v>
      </c>
      <c r="AR738">
        <v>14.64982363636363</v>
      </c>
      <c r="AS738">
        <v>-0.03127136141146561</v>
      </c>
      <c r="AT738">
        <v>80.66482279212043</v>
      </c>
      <c r="AU738">
        <v>0</v>
      </c>
      <c r="AV738">
        <v>0</v>
      </c>
      <c r="AW738">
        <f>IF(AU738*$H$13&gt;=AY738,1.0,(AY738/(AY738-AU738*$H$13)))</f>
        <v>0</v>
      </c>
      <c r="AX738">
        <f>(AW738-1)*100</f>
        <v>0</v>
      </c>
      <c r="AY738">
        <f>MAX(0,($B$13+$C$13*BX738)/(1+$D$13*BX738)*BQ738/(BS738+273)*$E$13)</f>
        <v>0</v>
      </c>
      <c r="AZ738">
        <f>$B$11*BY738+$C$11*BZ738+$F$11*CK738*(1-CN738)</f>
        <v>0</v>
      </c>
      <c r="BA738">
        <f>AZ738*BB738</f>
        <v>0</v>
      </c>
      <c r="BB738">
        <f>($B$11*$D$9+$C$11*$D$9+$F$11*((CX738+CP738)/MAX(CX738+CP738+CY738, 0.1)*$I$9+CY738/MAX(CX738+CP738+CY738, 0.1)*$J$9))/($B$11+$C$11+$F$11)</f>
        <v>0</v>
      </c>
      <c r="BC738">
        <f>($B$11*$K$9+$C$11*$K$9+$F$11*((CX738+CP738)/MAX(CX738+CP738+CY738, 0.1)*$P$9+CY738/MAX(CX738+CP738+CY738, 0.1)*$Q$9))/($B$11+$C$11+$F$11)</f>
        <v>0</v>
      </c>
      <c r="BD738">
        <v>6</v>
      </c>
      <c r="BE738">
        <v>0.5</v>
      </c>
      <c r="BF738" t="s">
        <v>361</v>
      </c>
      <c r="BG738">
        <v>2</v>
      </c>
      <c r="BH738" t="b">
        <v>1</v>
      </c>
      <c r="BI738">
        <v>1728497548.5</v>
      </c>
      <c r="BJ738">
        <v>41.18028148148147</v>
      </c>
      <c r="BK738">
        <v>52.74947777777778</v>
      </c>
      <c r="BL738">
        <v>14.95263703703704</v>
      </c>
      <c r="BM738">
        <v>13.2690074074074</v>
      </c>
      <c r="BN738">
        <v>44.34915185185186</v>
      </c>
      <c r="BO738">
        <v>15.04368148148148</v>
      </c>
      <c r="BP738">
        <v>600.0611111111111</v>
      </c>
      <c r="BQ738">
        <v>97.5500185185185</v>
      </c>
      <c r="BR738">
        <v>0.1000525925925926</v>
      </c>
      <c r="BS738">
        <v>23.99222222222222</v>
      </c>
      <c r="BT738">
        <v>25.11809999999999</v>
      </c>
      <c r="BU738">
        <v>999.9000000000001</v>
      </c>
      <c r="BV738">
        <v>0</v>
      </c>
      <c r="BW738">
        <v>0</v>
      </c>
      <c r="BX738">
        <v>10003.75481481481</v>
      </c>
      <c r="BY738">
        <v>0</v>
      </c>
      <c r="BZ738">
        <v>1271.998888888889</v>
      </c>
      <c r="CA738">
        <v>-11.56918962962963</v>
      </c>
      <c r="CB738">
        <v>41.80328518518518</v>
      </c>
      <c r="CC738">
        <v>53.46168888888889</v>
      </c>
      <c r="CD738">
        <v>1.683646851851852</v>
      </c>
      <c r="CE738">
        <v>52.74947777777778</v>
      </c>
      <c r="CF738">
        <v>13.2690074074074</v>
      </c>
      <c r="CG738">
        <v>1.458630740740741</v>
      </c>
      <c r="CH738">
        <v>1.294391111111111</v>
      </c>
      <c r="CI738">
        <v>12.53923703703704</v>
      </c>
      <c r="CJ738">
        <v>10.73117777777778</v>
      </c>
      <c r="CK738">
        <v>1599.994444444445</v>
      </c>
      <c r="CL738">
        <v>0.6919989999999999</v>
      </c>
      <c r="CM738">
        <v>0.3080009999999999</v>
      </c>
      <c r="CN738">
        <v>0</v>
      </c>
      <c r="CO738">
        <v>2.08585925925926</v>
      </c>
      <c r="CP738">
        <v>0</v>
      </c>
      <c r="CQ738">
        <v>17149.05555555555</v>
      </c>
      <c r="CR738">
        <v>13790.12962962963</v>
      </c>
      <c r="CS738">
        <v>39.72199999999999</v>
      </c>
      <c r="CT738">
        <v>41.71266666666666</v>
      </c>
      <c r="CU738">
        <v>40.55977777777778</v>
      </c>
      <c r="CV738">
        <v>39.59233333333333</v>
      </c>
      <c r="CW738">
        <v>38.812</v>
      </c>
      <c r="CX738">
        <v>1107.195185185185</v>
      </c>
      <c r="CY738">
        <v>492.7992592592593</v>
      </c>
      <c r="CZ738">
        <v>0</v>
      </c>
      <c r="DA738">
        <v>1728497612.8</v>
      </c>
      <c r="DB738">
        <v>0</v>
      </c>
      <c r="DC738">
        <v>1728490956.5</v>
      </c>
      <c r="DD738" t="s">
        <v>362</v>
      </c>
      <c r="DE738">
        <v>1728490952.5</v>
      </c>
      <c r="DF738">
        <v>1728490956.5</v>
      </c>
      <c r="DG738">
        <v>1</v>
      </c>
      <c r="DH738">
        <v>-0.065</v>
      </c>
      <c r="DI738">
        <v>-0.008</v>
      </c>
      <c r="DJ738">
        <v>-3.246</v>
      </c>
      <c r="DK738">
        <v>-0.091</v>
      </c>
      <c r="DL738">
        <v>52</v>
      </c>
      <c r="DM738">
        <v>15</v>
      </c>
      <c r="DN738">
        <v>0.25</v>
      </c>
      <c r="DO738">
        <v>0.13</v>
      </c>
      <c r="DP738">
        <v>-8.732852265</v>
      </c>
      <c r="DQ738">
        <v>-44.68669045328331</v>
      </c>
      <c r="DR738">
        <v>4.395344841749107</v>
      </c>
      <c r="DS738">
        <v>0</v>
      </c>
      <c r="DT738">
        <v>2.11325725</v>
      </c>
      <c r="DU738">
        <v>-7.008645816135089</v>
      </c>
      <c r="DV738">
        <v>0.6773823008316187</v>
      </c>
      <c r="DW738">
        <v>0</v>
      </c>
      <c r="DX738">
        <v>0</v>
      </c>
      <c r="DY738">
        <v>2</v>
      </c>
      <c r="DZ738" t="s">
        <v>386</v>
      </c>
      <c r="EA738">
        <v>3.22829</v>
      </c>
      <c r="EB738">
        <v>2.70436</v>
      </c>
      <c r="EC738">
        <v>0.0171574</v>
      </c>
      <c r="ED738">
        <v>0.0204089</v>
      </c>
      <c r="EE738">
        <v>0.0778446</v>
      </c>
      <c r="EF738">
        <v>0.0745886</v>
      </c>
      <c r="EG738">
        <v>32039.9</v>
      </c>
      <c r="EH738">
        <v>31041.2</v>
      </c>
      <c r="EI738">
        <v>31244.7</v>
      </c>
      <c r="EJ738">
        <v>30068.9</v>
      </c>
      <c r="EK738">
        <v>38585.1</v>
      </c>
      <c r="EL738">
        <v>36801.5</v>
      </c>
      <c r="EM738">
        <v>43780.1</v>
      </c>
      <c r="EN738">
        <v>41993</v>
      </c>
      <c r="EO738">
        <v>2.09085</v>
      </c>
      <c r="EP738">
        <v>1.754</v>
      </c>
      <c r="EQ738">
        <v>0.00599399</v>
      </c>
      <c r="ER738">
        <v>0</v>
      </c>
      <c r="ES738">
        <v>25.0239</v>
      </c>
      <c r="ET738">
        <v>999.9</v>
      </c>
      <c r="EU738">
        <v>67.40000000000001</v>
      </c>
      <c r="EV738">
        <v>30.2</v>
      </c>
      <c r="EW738">
        <v>29.7773</v>
      </c>
      <c r="EX738">
        <v>62.3501</v>
      </c>
      <c r="EY738">
        <v>24.0785</v>
      </c>
      <c r="EZ738">
        <v>1</v>
      </c>
      <c r="FA738">
        <v>0.335912</v>
      </c>
      <c r="FB738">
        <v>7.98932</v>
      </c>
      <c r="FC738">
        <v>20.0169</v>
      </c>
      <c r="FD738">
        <v>5.21684</v>
      </c>
      <c r="FE738">
        <v>12.004</v>
      </c>
      <c r="FF738">
        <v>4.96345</v>
      </c>
      <c r="FG738">
        <v>3.29568</v>
      </c>
      <c r="FH738">
        <v>9999</v>
      </c>
      <c r="FI738">
        <v>9999</v>
      </c>
      <c r="FJ738">
        <v>9999</v>
      </c>
      <c r="FK738">
        <v>149.8</v>
      </c>
      <c r="FL738">
        <v>4.97081</v>
      </c>
      <c r="FM738">
        <v>1.86774</v>
      </c>
      <c r="FN738">
        <v>1.85928</v>
      </c>
      <c r="FO738">
        <v>1.86535</v>
      </c>
      <c r="FP738">
        <v>1.86311</v>
      </c>
      <c r="FQ738">
        <v>1.86448</v>
      </c>
      <c r="FR738">
        <v>1.86005</v>
      </c>
      <c r="FS738">
        <v>1.86417</v>
      </c>
      <c r="FT738">
        <v>0</v>
      </c>
      <c r="FU738">
        <v>0</v>
      </c>
      <c r="FV738">
        <v>0</v>
      </c>
      <c r="FW738">
        <v>0</v>
      </c>
      <c r="FX738" t="s">
        <v>364</v>
      </c>
      <c r="FY738" t="s">
        <v>365</v>
      </c>
      <c r="FZ738" t="s">
        <v>366</v>
      </c>
      <c r="GA738" t="s">
        <v>366</v>
      </c>
      <c r="GB738" t="s">
        <v>366</v>
      </c>
      <c r="GC738" t="s">
        <v>366</v>
      </c>
      <c r="GD738">
        <v>0</v>
      </c>
      <c r="GE738">
        <v>100</v>
      </c>
      <c r="GF738">
        <v>100</v>
      </c>
      <c r="GG738">
        <v>-3.275</v>
      </c>
      <c r="GH738">
        <v>-0.0912</v>
      </c>
      <c r="GI738">
        <v>-2.868309889394353</v>
      </c>
      <c r="GJ738">
        <v>-0.006773961979547998</v>
      </c>
      <c r="GK738">
        <v>-8.296070481250098E-08</v>
      </c>
      <c r="GL738">
        <v>3.322967193956903E-10</v>
      </c>
      <c r="GM738">
        <v>-0.07871069313407227</v>
      </c>
      <c r="GN738">
        <v>-0.00208336341840114</v>
      </c>
      <c r="GO738">
        <v>8.801746095907445E-05</v>
      </c>
      <c r="GP738">
        <v>-2.677693255255651E-07</v>
      </c>
      <c r="GQ738">
        <v>3</v>
      </c>
      <c r="GR738">
        <v>2052</v>
      </c>
      <c r="GS738">
        <v>2</v>
      </c>
      <c r="GT738">
        <v>18</v>
      </c>
      <c r="GU738">
        <v>110.1</v>
      </c>
      <c r="GV738">
        <v>110</v>
      </c>
      <c r="GW738">
        <v>0.34668</v>
      </c>
      <c r="GX738">
        <v>2.44385</v>
      </c>
      <c r="GY738">
        <v>1.44775</v>
      </c>
      <c r="GZ738">
        <v>2.31689</v>
      </c>
      <c r="HA738">
        <v>1.55151</v>
      </c>
      <c r="HB738">
        <v>2.38159</v>
      </c>
      <c r="HC738">
        <v>37.3378</v>
      </c>
      <c r="HD738">
        <v>13.7468</v>
      </c>
      <c r="HE738">
        <v>18</v>
      </c>
      <c r="HF738">
        <v>613.157</v>
      </c>
      <c r="HG738">
        <v>397.892</v>
      </c>
      <c r="HH738">
        <v>15.6225</v>
      </c>
      <c r="HI738">
        <v>30.92</v>
      </c>
      <c r="HJ738">
        <v>30.0034</v>
      </c>
      <c r="HK738">
        <v>30.7132</v>
      </c>
      <c r="HL738">
        <v>30.6328</v>
      </c>
      <c r="HM738">
        <v>6.9973</v>
      </c>
      <c r="HN738">
        <v>57.3706</v>
      </c>
      <c r="HO738">
        <v>0</v>
      </c>
      <c r="HP738">
        <v>15.4851</v>
      </c>
      <c r="HQ738">
        <v>90.18819999999999</v>
      </c>
      <c r="HR738">
        <v>14.1627</v>
      </c>
      <c r="HS738">
        <v>99.1426</v>
      </c>
      <c r="HT738">
        <v>100.338</v>
      </c>
    </row>
    <row r="739" spans="1:228">
      <c r="A739">
        <v>723</v>
      </c>
      <c r="B739">
        <v>1728497561</v>
      </c>
      <c r="C739">
        <v>6623.5</v>
      </c>
      <c r="D739" t="s">
        <v>1819</v>
      </c>
      <c r="E739" t="s">
        <v>1820</v>
      </c>
      <c r="F739">
        <v>5</v>
      </c>
      <c r="G739" t="s">
        <v>357</v>
      </c>
      <c r="H739" t="s">
        <v>358</v>
      </c>
      <c r="I739" t="s">
        <v>359</v>
      </c>
      <c r="J739" t="s">
        <v>1808</v>
      </c>
      <c r="K739">
        <v>1728497553.214286</v>
      </c>
      <c r="L739">
        <f>(M739)/1000</f>
        <v>0</v>
      </c>
      <c r="M739">
        <f>IF(BH739, AP739, AJ739)</f>
        <v>0</v>
      </c>
      <c r="N739">
        <f>IF(BH739, AK739, AI739)</f>
        <v>0</v>
      </c>
      <c r="O739">
        <f>BJ739 - IF(AW739&gt;1, N739*BD739*100.0/(AY739), 0)</f>
        <v>0</v>
      </c>
      <c r="P739">
        <f>((V739-L739/2)*O739-N739)/(V739+L739/2)</f>
        <v>0</v>
      </c>
      <c r="Q739">
        <f>P739*(BQ739+BR739)/1000.0</f>
        <v>0</v>
      </c>
      <c r="R739">
        <f>(BJ739 - IF(AW739&gt;1, N739*BD739*100.0/(AY739), 0))*(BQ739+BR739)/1000.0</f>
        <v>0</v>
      </c>
      <c r="S739">
        <f>2.0/((1/U739-1/T739)+SIGN(U739)*SQRT((1/U739-1/T739)*(1/U739-1/T739) + 4*BE739/((BE739+1)*(BE739+1))*(2*1/U739*1/T739-1/T739*1/T739)))</f>
        <v>0</v>
      </c>
      <c r="T739">
        <f>IF(LEFT(BF739,1)&lt;&gt;"0",IF(LEFT(BF739,1)="1",3.0,BG739),$D$5+$E$5*(BX739*BQ739/($K$5*1000))+$F$5*(BX739*BQ739/($K$5*1000))*MAX(MIN(BD739,$J$5),$I$5)*MAX(MIN(BD739,$J$5),$I$5)+$G$5*MAX(MIN(BD739,$J$5),$I$5)*(BX739*BQ739/($K$5*1000))+$H$5*(BX739*BQ739/($K$5*1000))*(BX739*BQ739/($K$5*1000)))</f>
        <v>0</v>
      </c>
      <c r="U739">
        <f>L739*(1000-(1000*0.61365*exp(17.502*Y739/(240.97+Y739))/(BQ739+BR739)+BL739)/2)/(1000*0.61365*exp(17.502*Y739/(240.97+Y739))/(BQ739+BR739)-BL739)</f>
        <v>0</v>
      </c>
      <c r="V739">
        <f>1/((BE739+1)/(S739/1.6)+1/(T739/1.37)) + BE739/((BE739+1)/(S739/1.6) + BE739/(T739/1.37))</f>
        <v>0</v>
      </c>
      <c r="W739">
        <f>(AZ739*BC739)</f>
        <v>0</v>
      </c>
      <c r="X739">
        <f>(BS739+(W739+2*0.95*5.67E-8*(((BS739+$B$7)+273)^4-(BS739+273)^4)-44100*L739)/(1.84*29.3*T739+8*0.95*5.67E-8*(BS739+273)^3))</f>
        <v>0</v>
      </c>
      <c r="Y739">
        <f>($C$7*BT739+$D$7*BU739+$E$7*X739)</f>
        <v>0</v>
      </c>
      <c r="Z739">
        <f>0.61365*exp(17.502*Y739/(240.97+Y739))</f>
        <v>0</v>
      </c>
      <c r="AA739">
        <f>(AB739/AC739*100)</f>
        <v>0</v>
      </c>
      <c r="AB739">
        <f>BL739*(BQ739+BR739)/1000</f>
        <v>0</v>
      </c>
      <c r="AC739">
        <f>0.61365*exp(17.502*BS739/(240.97+BS739))</f>
        <v>0</v>
      </c>
      <c r="AD739">
        <f>(Z739-BL739*(BQ739+BR739)/1000)</f>
        <v>0</v>
      </c>
      <c r="AE739">
        <f>(-L739*44100)</f>
        <v>0</v>
      </c>
      <c r="AF739">
        <f>2*29.3*T739*0.92*(BS739-Y739)</f>
        <v>0</v>
      </c>
      <c r="AG739">
        <f>2*0.95*5.67E-8*(((BS739+$B$7)+273)^4-(Y739+273)^4)</f>
        <v>0</v>
      </c>
      <c r="AH739">
        <f>W739+AG739+AE739+AF739</f>
        <v>0</v>
      </c>
      <c r="AI739">
        <f>BP739*AW739*(BK739-BJ739*(1000-AW739*BM739)/(1000-AW739*BL739))/(100*BD739)</f>
        <v>0</v>
      </c>
      <c r="AJ739">
        <f>1000*BP739*AW739*(BL739-BM739)/(100*BD739*(1000-AW739*BL739))</f>
        <v>0</v>
      </c>
      <c r="AK739">
        <f>(AL739 - AM739 - BQ739*1E3/(8.314*(BS739+273.15)) * AO739/BP739 * AN739) * BP739/(100*BD739) * (1000 - BM739)/1000</f>
        <v>0</v>
      </c>
      <c r="AL739">
        <v>78.74998129289052</v>
      </c>
      <c r="AM739">
        <v>68.28732424242422</v>
      </c>
      <c r="AN739">
        <v>2.39513611776856</v>
      </c>
      <c r="AO739">
        <v>66.75267127986791</v>
      </c>
      <c r="AP739">
        <f>(AR739 - AQ739 + BQ739*1E3/(8.314*(BS739+273.15)) * AT739/BP739 * AS739) * BP739/(100*BD739) * 1000/(1000 - AR739)</f>
        <v>0</v>
      </c>
      <c r="AQ739">
        <v>13.93808181830366</v>
      </c>
      <c r="AR739">
        <v>14.65954363636363</v>
      </c>
      <c r="AS739">
        <v>0.000221991807495707</v>
      </c>
      <c r="AT739">
        <v>80.66482279212043</v>
      </c>
      <c r="AU739">
        <v>0</v>
      </c>
      <c r="AV739">
        <v>0</v>
      </c>
      <c r="AW739">
        <f>IF(AU739*$H$13&gt;=AY739,1.0,(AY739/(AY739-AU739*$H$13)))</f>
        <v>0</v>
      </c>
      <c r="AX739">
        <f>(AW739-1)*100</f>
        <v>0</v>
      </c>
      <c r="AY739">
        <f>MAX(0,($B$13+$C$13*BX739)/(1+$D$13*BX739)*BQ739/(BS739+273)*$E$13)</f>
        <v>0</v>
      </c>
      <c r="AZ739">
        <f>$B$11*BY739+$C$11*BZ739+$F$11*CK739*(1-CN739)</f>
        <v>0</v>
      </c>
      <c r="BA739">
        <f>AZ739*BB739</f>
        <v>0</v>
      </c>
      <c r="BB739">
        <f>($B$11*$D$9+$C$11*$D$9+$F$11*((CX739+CP739)/MAX(CX739+CP739+CY739, 0.1)*$I$9+CY739/MAX(CX739+CP739+CY739, 0.1)*$J$9))/($B$11+$C$11+$F$11)</f>
        <v>0</v>
      </c>
      <c r="BC739">
        <f>($B$11*$K$9+$C$11*$K$9+$F$11*((CX739+CP739)/MAX(CX739+CP739+CY739, 0.1)*$P$9+CY739/MAX(CX739+CP739+CY739, 0.1)*$Q$9))/($B$11+$C$11+$F$11)</f>
        <v>0</v>
      </c>
      <c r="BD739">
        <v>6</v>
      </c>
      <c r="BE739">
        <v>0.5</v>
      </c>
      <c r="BF739" t="s">
        <v>361</v>
      </c>
      <c r="BG739">
        <v>2</v>
      </c>
      <c r="BH739" t="b">
        <v>1</v>
      </c>
      <c r="BI739">
        <v>1728497553.214286</v>
      </c>
      <c r="BJ739">
        <v>50.82151785714286</v>
      </c>
      <c r="BK739">
        <v>64.25754642857143</v>
      </c>
      <c r="BL739">
        <v>14.75368214285714</v>
      </c>
      <c r="BM739">
        <v>13.584525</v>
      </c>
      <c r="BN739">
        <v>54.05619285714285</v>
      </c>
      <c r="BO739">
        <v>14.84479285714286</v>
      </c>
      <c r="BP739">
        <v>600.00525</v>
      </c>
      <c r="BQ739">
        <v>97.55070000000002</v>
      </c>
      <c r="BR739">
        <v>0.09994335</v>
      </c>
      <c r="BS739">
        <v>23.99447857142858</v>
      </c>
      <c r="BT739">
        <v>25.1229</v>
      </c>
      <c r="BU739">
        <v>999.9000000000002</v>
      </c>
      <c r="BV739">
        <v>0</v>
      </c>
      <c r="BW739">
        <v>0</v>
      </c>
      <c r="BX739">
        <v>10000.53678571428</v>
      </c>
      <c r="BY739">
        <v>0</v>
      </c>
      <c r="BZ739">
        <v>1272.185</v>
      </c>
      <c r="CA739">
        <v>-13.43602857142857</v>
      </c>
      <c r="CB739">
        <v>51.58139642857143</v>
      </c>
      <c r="CC739">
        <v>65.14603928571429</v>
      </c>
      <c r="CD739">
        <v>1.169159642857143</v>
      </c>
      <c r="CE739">
        <v>64.25754642857143</v>
      </c>
      <c r="CF739">
        <v>13.584525</v>
      </c>
      <c r="CG739">
        <v>1.4392325</v>
      </c>
      <c r="CH739">
        <v>1.32518</v>
      </c>
      <c r="CI739">
        <v>12.3369</v>
      </c>
      <c r="CJ739">
        <v>11.08398214285714</v>
      </c>
      <c r="CK739">
        <v>1600.005714285714</v>
      </c>
      <c r="CL739">
        <v>0.6919949285714283</v>
      </c>
      <c r="CM739">
        <v>0.3080050714285714</v>
      </c>
      <c r="CN739">
        <v>0</v>
      </c>
      <c r="CO739">
        <v>2.041853571428571</v>
      </c>
      <c r="CP739">
        <v>0</v>
      </c>
      <c r="CQ739">
        <v>17050.475</v>
      </c>
      <c r="CR739">
        <v>13790.2</v>
      </c>
      <c r="CS739">
        <v>39.75428571428571</v>
      </c>
      <c r="CT739">
        <v>41.73200000000001</v>
      </c>
      <c r="CU739">
        <v>40.58675</v>
      </c>
      <c r="CV739">
        <v>39.62035714285714</v>
      </c>
      <c r="CW739">
        <v>38.82775</v>
      </c>
      <c r="CX739">
        <v>1107.196428571429</v>
      </c>
      <c r="CY739">
        <v>492.8092857142857</v>
      </c>
      <c r="CZ739">
        <v>0</v>
      </c>
      <c r="DA739">
        <v>1728497618.2</v>
      </c>
      <c r="DB739">
        <v>0</v>
      </c>
      <c r="DC739">
        <v>1728490956.5</v>
      </c>
      <c r="DD739" t="s">
        <v>362</v>
      </c>
      <c r="DE739">
        <v>1728490952.5</v>
      </c>
      <c r="DF739">
        <v>1728490956.5</v>
      </c>
      <c r="DG739">
        <v>1</v>
      </c>
      <c r="DH739">
        <v>-0.065</v>
      </c>
      <c r="DI739">
        <v>-0.008</v>
      </c>
      <c r="DJ739">
        <v>-3.246</v>
      </c>
      <c r="DK739">
        <v>-0.091</v>
      </c>
      <c r="DL739">
        <v>52</v>
      </c>
      <c r="DM739">
        <v>15</v>
      </c>
      <c r="DN739">
        <v>0.25</v>
      </c>
      <c r="DO739">
        <v>0.13</v>
      </c>
      <c r="DP739">
        <v>-12.242993</v>
      </c>
      <c r="DQ739">
        <v>-24.49818281425889</v>
      </c>
      <c r="DR739">
        <v>2.46793237499045</v>
      </c>
      <c r="DS739">
        <v>0</v>
      </c>
      <c r="DT739">
        <v>1.459738575</v>
      </c>
      <c r="DU739">
        <v>-6.577972356472801</v>
      </c>
      <c r="DV739">
        <v>0.6378396081484705</v>
      </c>
      <c r="DW739">
        <v>0</v>
      </c>
      <c r="DX739">
        <v>0</v>
      </c>
      <c r="DY739">
        <v>2</v>
      </c>
      <c r="DZ739" t="s">
        <v>386</v>
      </c>
      <c r="EA739">
        <v>3.22837</v>
      </c>
      <c r="EB739">
        <v>2.70412</v>
      </c>
      <c r="EC739">
        <v>0.0204994</v>
      </c>
      <c r="ED739">
        <v>0.0239187</v>
      </c>
      <c r="EE739">
        <v>0.0779131</v>
      </c>
      <c r="EF739">
        <v>0.0758016</v>
      </c>
      <c r="EG739">
        <v>31930.2</v>
      </c>
      <c r="EH739">
        <v>30929</v>
      </c>
      <c r="EI739">
        <v>31243.9</v>
      </c>
      <c r="EJ739">
        <v>30068</v>
      </c>
      <c r="EK739">
        <v>38581.3</v>
      </c>
      <c r="EL739">
        <v>36752.1</v>
      </c>
      <c r="EM739">
        <v>43779</v>
      </c>
      <c r="EN739">
        <v>41991.7</v>
      </c>
      <c r="EO739">
        <v>2.0899</v>
      </c>
      <c r="EP739">
        <v>1.75408</v>
      </c>
      <c r="EQ739">
        <v>0.00558794</v>
      </c>
      <c r="ER739">
        <v>0</v>
      </c>
      <c r="ES739">
        <v>25.0308</v>
      </c>
      <c r="ET739">
        <v>999.9</v>
      </c>
      <c r="EU739">
        <v>67.40000000000001</v>
      </c>
      <c r="EV739">
        <v>30.2</v>
      </c>
      <c r="EW739">
        <v>29.7777</v>
      </c>
      <c r="EX739">
        <v>62.0901</v>
      </c>
      <c r="EY739">
        <v>24.0144</v>
      </c>
      <c r="EZ739">
        <v>1</v>
      </c>
      <c r="FA739">
        <v>0.338171</v>
      </c>
      <c r="FB739">
        <v>8.12059</v>
      </c>
      <c r="FC739">
        <v>20.011</v>
      </c>
      <c r="FD739">
        <v>5.21669</v>
      </c>
      <c r="FE739">
        <v>12.004</v>
      </c>
      <c r="FF739">
        <v>4.9634</v>
      </c>
      <c r="FG739">
        <v>3.2956</v>
      </c>
      <c r="FH739">
        <v>9999</v>
      </c>
      <c r="FI739">
        <v>9999</v>
      </c>
      <c r="FJ739">
        <v>9999</v>
      </c>
      <c r="FK739">
        <v>149.8</v>
      </c>
      <c r="FL739">
        <v>4.9708</v>
      </c>
      <c r="FM739">
        <v>1.86772</v>
      </c>
      <c r="FN739">
        <v>1.85928</v>
      </c>
      <c r="FO739">
        <v>1.86532</v>
      </c>
      <c r="FP739">
        <v>1.8631</v>
      </c>
      <c r="FQ739">
        <v>1.86447</v>
      </c>
      <c r="FR739">
        <v>1.86005</v>
      </c>
      <c r="FS739">
        <v>1.86417</v>
      </c>
      <c r="FT739">
        <v>0</v>
      </c>
      <c r="FU739">
        <v>0</v>
      </c>
      <c r="FV739">
        <v>0</v>
      </c>
      <c r="FW739">
        <v>0</v>
      </c>
      <c r="FX739" t="s">
        <v>364</v>
      </c>
      <c r="FY739" t="s">
        <v>365</v>
      </c>
      <c r="FZ739" t="s">
        <v>366</v>
      </c>
      <c r="GA739" t="s">
        <v>366</v>
      </c>
      <c r="GB739" t="s">
        <v>366</v>
      </c>
      <c r="GC739" t="s">
        <v>366</v>
      </c>
      <c r="GD739">
        <v>0</v>
      </c>
      <c r="GE739">
        <v>100</v>
      </c>
      <c r="GF739">
        <v>100</v>
      </c>
      <c r="GG739">
        <v>-3.355</v>
      </c>
      <c r="GH739">
        <v>-0.0911</v>
      </c>
      <c r="GI739">
        <v>-2.868309889394353</v>
      </c>
      <c r="GJ739">
        <v>-0.006773961979547998</v>
      </c>
      <c r="GK739">
        <v>-8.296070481250098E-08</v>
      </c>
      <c r="GL739">
        <v>3.322967193956903E-10</v>
      </c>
      <c r="GM739">
        <v>-0.07871069313407227</v>
      </c>
      <c r="GN739">
        <v>-0.00208336341840114</v>
      </c>
      <c r="GO739">
        <v>8.801746095907445E-05</v>
      </c>
      <c r="GP739">
        <v>-2.677693255255651E-07</v>
      </c>
      <c r="GQ739">
        <v>3</v>
      </c>
      <c r="GR739">
        <v>2052</v>
      </c>
      <c r="GS739">
        <v>2</v>
      </c>
      <c r="GT739">
        <v>18</v>
      </c>
      <c r="GU739">
        <v>110.1</v>
      </c>
      <c r="GV739">
        <v>110.1</v>
      </c>
      <c r="GW739">
        <v>0.377197</v>
      </c>
      <c r="GX739">
        <v>2.44629</v>
      </c>
      <c r="GY739">
        <v>1.44775</v>
      </c>
      <c r="GZ739">
        <v>2.31689</v>
      </c>
      <c r="HA739">
        <v>1.55151</v>
      </c>
      <c r="HB739">
        <v>2.36816</v>
      </c>
      <c r="HC739">
        <v>37.3618</v>
      </c>
      <c r="HD739">
        <v>13.7555</v>
      </c>
      <c r="HE739">
        <v>18</v>
      </c>
      <c r="HF739">
        <v>612.593</v>
      </c>
      <c r="HG739">
        <v>398.02</v>
      </c>
      <c r="HH739">
        <v>15.4766</v>
      </c>
      <c r="HI739">
        <v>30.9308</v>
      </c>
      <c r="HJ739">
        <v>30.0026</v>
      </c>
      <c r="HK739">
        <v>30.7265</v>
      </c>
      <c r="HL739">
        <v>30.646</v>
      </c>
      <c r="HM739">
        <v>7.56443</v>
      </c>
      <c r="HN739">
        <v>56.8214</v>
      </c>
      <c r="HO739">
        <v>0</v>
      </c>
      <c r="HP739">
        <v>15.3617</v>
      </c>
      <c r="HQ739">
        <v>105.215</v>
      </c>
      <c r="HR739">
        <v>14.3835</v>
      </c>
      <c r="HS739">
        <v>99.1401</v>
      </c>
      <c r="HT739">
        <v>100.335</v>
      </c>
    </row>
    <row r="740" spans="1:228">
      <c r="A740">
        <v>724</v>
      </c>
      <c r="B740">
        <v>1728497566</v>
      </c>
      <c r="C740">
        <v>6628.5</v>
      </c>
      <c r="D740" t="s">
        <v>1821</v>
      </c>
      <c r="E740" t="s">
        <v>1822</v>
      </c>
      <c r="F740">
        <v>5</v>
      </c>
      <c r="G740" t="s">
        <v>357</v>
      </c>
      <c r="H740" t="s">
        <v>358</v>
      </c>
      <c r="I740" t="s">
        <v>359</v>
      </c>
      <c r="J740" t="s">
        <v>1808</v>
      </c>
      <c r="K740">
        <v>1728497558.5</v>
      </c>
      <c r="L740">
        <f>(M740)/1000</f>
        <v>0</v>
      </c>
      <c r="M740">
        <f>IF(BH740, AP740, AJ740)</f>
        <v>0</v>
      </c>
      <c r="N740">
        <f>IF(BH740, AK740, AI740)</f>
        <v>0</v>
      </c>
      <c r="O740">
        <f>BJ740 - IF(AW740&gt;1, N740*BD740*100.0/(AY740), 0)</f>
        <v>0</v>
      </c>
      <c r="P740">
        <f>((V740-L740/2)*O740-N740)/(V740+L740/2)</f>
        <v>0</v>
      </c>
      <c r="Q740">
        <f>P740*(BQ740+BR740)/1000.0</f>
        <v>0</v>
      </c>
      <c r="R740">
        <f>(BJ740 - IF(AW740&gt;1, N740*BD740*100.0/(AY740), 0))*(BQ740+BR740)/1000.0</f>
        <v>0</v>
      </c>
      <c r="S740">
        <f>2.0/((1/U740-1/T740)+SIGN(U740)*SQRT((1/U740-1/T740)*(1/U740-1/T740) + 4*BE740/((BE740+1)*(BE740+1))*(2*1/U740*1/T740-1/T740*1/T740)))</f>
        <v>0</v>
      </c>
      <c r="T740">
        <f>IF(LEFT(BF740,1)&lt;&gt;"0",IF(LEFT(BF740,1)="1",3.0,BG740),$D$5+$E$5*(BX740*BQ740/($K$5*1000))+$F$5*(BX740*BQ740/($K$5*1000))*MAX(MIN(BD740,$J$5),$I$5)*MAX(MIN(BD740,$J$5),$I$5)+$G$5*MAX(MIN(BD740,$J$5),$I$5)*(BX740*BQ740/($K$5*1000))+$H$5*(BX740*BQ740/($K$5*1000))*(BX740*BQ740/($K$5*1000)))</f>
        <v>0</v>
      </c>
      <c r="U740">
        <f>L740*(1000-(1000*0.61365*exp(17.502*Y740/(240.97+Y740))/(BQ740+BR740)+BL740)/2)/(1000*0.61365*exp(17.502*Y740/(240.97+Y740))/(BQ740+BR740)-BL740)</f>
        <v>0</v>
      </c>
      <c r="V740">
        <f>1/((BE740+1)/(S740/1.6)+1/(T740/1.37)) + BE740/((BE740+1)/(S740/1.6) + BE740/(T740/1.37))</f>
        <v>0</v>
      </c>
      <c r="W740">
        <f>(AZ740*BC740)</f>
        <v>0</v>
      </c>
      <c r="X740">
        <f>(BS740+(W740+2*0.95*5.67E-8*(((BS740+$B$7)+273)^4-(BS740+273)^4)-44100*L740)/(1.84*29.3*T740+8*0.95*5.67E-8*(BS740+273)^3))</f>
        <v>0</v>
      </c>
      <c r="Y740">
        <f>($C$7*BT740+$D$7*BU740+$E$7*X740)</f>
        <v>0</v>
      </c>
      <c r="Z740">
        <f>0.61365*exp(17.502*Y740/(240.97+Y740))</f>
        <v>0</v>
      </c>
      <c r="AA740">
        <f>(AB740/AC740*100)</f>
        <v>0</v>
      </c>
      <c r="AB740">
        <f>BL740*(BQ740+BR740)/1000</f>
        <v>0</v>
      </c>
      <c r="AC740">
        <f>0.61365*exp(17.502*BS740/(240.97+BS740))</f>
        <v>0</v>
      </c>
      <c r="AD740">
        <f>(Z740-BL740*(BQ740+BR740)/1000)</f>
        <v>0</v>
      </c>
      <c r="AE740">
        <f>(-L740*44100)</f>
        <v>0</v>
      </c>
      <c r="AF740">
        <f>2*29.3*T740*0.92*(BS740-Y740)</f>
        <v>0</v>
      </c>
      <c r="AG740">
        <f>2*0.95*5.67E-8*(((BS740+$B$7)+273)^4-(Y740+273)^4)</f>
        <v>0</v>
      </c>
      <c r="AH740">
        <f>W740+AG740+AE740+AF740</f>
        <v>0</v>
      </c>
      <c r="AI740">
        <f>BP740*AW740*(BK740-BJ740*(1000-AW740*BM740)/(1000-AW740*BL740))/(100*BD740)</f>
        <v>0</v>
      </c>
      <c r="AJ740">
        <f>1000*BP740*AW740*(BL740-BM740)/(100*BD740*(1000-AW740*BL740))</f>
        <v>0</v>
      </c>
      <c r="AK740">
        <f>(AL740 - AM740 - BQ740*1E3/(8.314*(BS740+273.15)) * AO740/BP740 * AN740) * BP740/(100*BD740) * (1000 - BM740)/1000</f>
        <v>0</v>
      </c>
      <c r="AL740">
        <v>91.35605523113441</v>
      </c>
      <c r="AM740">
        <v>80.43484060606058</v>
      </c>
      <c r="AN740">
        <v>2.438695955519208</v>
      </c>
      <c r="AO740">
        <v>66.75267127986791</v>
      </c>
      <c r="AP740">
        <f>(AR740 - AQ740 + BQ740*1E3/(8.314*(BS740+273.15)) * AT740/BP740 * AS740) * BP740/(100*BD740) * 1000/(1000 - AR740)</f>
        <v>0</v>
      </c>
      <c r="AQ740">
        <v>14.18911096288982</v>
      </c>
      <c r="AR740">
        <v>14.7244703030303</v>
      </c>
      <c r="AS740">
        <v>0.01142208556761572</v>
      </c>
      <c r="AT740">
        <v>80.66482279212043</v>
      </c>
      <c r="AU740">
        <v>0</v>
      </c>
      <c r="AV740">
        <v>0</v>
      </c>
      <c r="AW740">
        <f>IF(AU740*$H$13&gt;=AY740,1.0,(AY740/(AY740-AU740*$H$13)))</f>
        <v>0</v>
      </c>
      <c r="AX740">
        <f>(AW740-1)*100</f>
        <v>0</v>
      </c>
      <c r="AY740">
        <f>MAX(0,($B$13+$C$13*BX740)/(1+$D$13*BX740)*BQ740/(BS740+273)*$E$13)</f>
        <v>0</v>
      </c>
      <c r="AZ740">
        <f>$B$11*BY740+$C$11*BZ740+$F$11*CK740*(1-CN740)</f>
        <v>0</v>
      </c>
      <c r="BA740">
        <f>AZ740*BB740</f>
        <v>0</v>
      </c>
      <c r="BB740">
        <f>($B$11*$D$9+$C$11*$D$9+$F$11*((CX740+CP740)/MAX(CX740+CP740+CY740, 0.1)*$I$9+CY740/MAX(CX740+CP740+CY740, 0.1)*$J$9))/($B$11+$C$11+$F$11)</f>
        <v>0</v>
      </c>
      <c r="BC740">
        <f>($B$11*$K$9+$C$11*$K$9+$F$11*((CX740+CP740)/MAX(CX740+CP740+CY740, 0.1)*$P$9+CY740/MAX(CX740+CP740+CY740, 0.1)*$Q$9))/($B$11+$C$11+$F$11)</f>
        <v>0</v>
      </c>
      <c r="BD740">
        <v>6</v>
      </c>
      <c r="BE740">
        <v>0.5</v>
      </c>
      <c r="BF740" t="s">
        <v>361</v>
      </c>
      <c r="BG740">
        <v>2</v>
      </c>
      <c r="BH740" t="b">
        <v>1</v>
      </c>
      <c r="BI740">
        <v>1728497558.5</v>
      </c>
      <c r="BJ740">
        <v>62.71992962962963</v>
      </c>
      <c r="BK740">
        <v>77.34150370370371</v>
      </c>
      <c r="BL740">
        <v>14.67747407407407</v>
      </c>
      <c r="BM740">
        <v>13.92252962962963</v>
      </c>
      <c r="BN740">
        <v>66.03582592592592</v>
      </c>
      <c r="BO740">
        <v>14.7686</v>
      </c>
      <c r="BP740">
        <v>600.0170740740742</v>
      </c>
      <c r="BQ740">
        <v>97.55155185185185</v>
      </c>
      <c r="BR740">
        <v>0.1000326592592593</v>
      </c>
      <c r="BS740">
        <v>23.99216666666667</v>
      </c>
      <c r="BT740">
        <v>25.12492222222222</v>
      </c>
      <c r="BU740">
        <v>999.9000000000001</v>
      </c>
      <c r="BV740">
        <v>0</v>
      </c>
      <c r="BW740">
        <v>0</v>
      </c>
      <c r="BX740">
        <v>9995.650740740741</v>
      </c>
      <c r="BY740">
        <v>0</v>
      </c>
      <c r="BZ740">
        <v>1272.657777777778</v>
      </c>
      <c r="CA740">
        <v>-14.62158148148148</v>
      </c>
      <c r="CB740">
        <v>63.65422592592591</v>
      </c>
      <c r="CC740">
        <v>78.43642222222223</v>
      </c>
      <c r="CD740">
        <v>0.7549348518518518</v>
      </c>
      <c r="CE740">
        <v>77.34150370370371</v>
      </c>
      <c r="CF740">
        <v>13.92252962962963</v>
      </c>
      <c r="CG740">
        <v>1.43181</v>
      </c>
      <c r="CH740">
        <v>1.358164814814815</v>
      </c>
      <c r="CI740">
        <v>12.25874814814815</v>
      </c>
      <c r="CJ740">
        <v>11.45592222222222</v>
      </c>
      <c r="CK740">
        <v>1600.012962962963</v>
      </c>
      <c r="CL740">
        <v>0.6919873703703703</v>
      </c>
      <c r="CM740">
        <v>0.3080126296296296</v>
      </c>
      <c r="CN740">
        <v>0</v>
      </c>
      <c r="CO740">
        <v>2.007096296296296</v>
      </c>
      <c r="CP740">
        <v>0</v>
      </c>
      <c r="CQ740">
        <v>16948.94814814815</v>
      </c>
      <c r="CR740">
        <v>13790.22592592592</v>
      </c>
      <c r="CS740">
        <v>39.76837037037038</v>
      </c>
      <c r="CT740">
        <v>41.77066666666666</v>
      </c>
      <c r="CU740">
        <v>40.60866666666666</v>
      </c>
      <c r="CV740">
        <v>39.65485185185184</v>
      </c>
      <c r="CW740">
        <v>38.84933333333333</v>
      </c>
      <c r="CX740">
        <v>1107.18962962963</v>
      </c>
      <c r="CY740">
        <v>492.8233333333334</v>
      </c>
      <c r="CZ740">
        <v>0</v>
      </c>
      <c r="DA740">
        <v>1728497623</v>
      </c>
      <c r="DB740">
        <v>0</v>
      </c>
      <c r="DC740">
        <v>1728490956.5</v>
      </c>
      <c r="DD740" t="s">
        <v>362</v>
      </c>
      <c r="DE740">
        <v>1728490952.5</v>
      </c>
      <c r="DF740">
        <v>1728490956.5</v>
      </c>
      <c r="DG740">
        <v>1</v>
      </c>
      <c r="DH740">
        <v>-0.065</v>
      </c>
      <c r="DI740">
        <v>-0.008</v>
      </c>
      <c r="DJ740">
        <v>-3.246</v>
      </c>
      <c r="DK740">
        <v>-0.091</v>
      </c>
      <c r="DL740">
        <v>52</v>
      </c>
      <c r="DM740">
        <v>15</v>
      </c>
      <c r="DN740">
        <v>0.25</v>
      </c>
      <c r="DO740">
        <v>0.13</v>
      </c>
      <c r="DP740">
        <v>-13.64325925</v>
      </c>
      <c r="DQ740">
        <v>-15.26724168855532</v>
      </c>
      <c r="DR740">
        <v>1.568040380175822</v>
      </c>
      <c r="DS740">
        <v>0</v>
      </c>
      <c r="DT740">
        <v>1.076185025</v>
      </c>
      <c r="DU740">
        <v>-5.123449001876176</v>
      </c>
      <c r="DV740">
        <v>0.5025875585033163</v>
      </c>
      <c r="DW740">
        <v>0</v>
      </c>
      <c r="DX740">
        <v>0</v>
      </c>
      <c r="DY740">
        <v>2</v>
      </c>
      <c r="DZ740" t="s">
        <v>386</v>
      </c>
      <c r="EA740">
        <v>3.22852</v>
      </c>
      <c r="EB740">
        <v>2.70428</v>
      </c>
      <c r="EC740">
        <v>0.0238917</v>
      </c>
      <c r="ED740">
        <v>0.0273769</v>
      </c>
      <c r="EE740">
        <v>0.07817490000000001</v>
      </c>
      <c r="EF740">
        <v>0.0766902</v>
      </c>
      <c r="EG740">
        <v>31818.7</v>
      </c>
      <c r="EH740">
        <v>30818.5</v>
      </c>
      <c r="EI740">
        <v>31243.1</v>
      </c>
      <c r="EJ740">
        <v>30067.2</v>
      </c>
      <c r="EK740">
        <v>38569.6</v>
      </c>
      <c r="EL740">
        <v>36715.8</v>
      </c>
      <c r="EM740">
        <v>43778.1</v>
      </c>
      <c r="EN740">
        <v>41990.6</v>
      </c>
      <c r="EO740">
        <v>2.0899</v>
      </c>
      <c r="EP740">
        <v>1.75353</v>
      </c>
      <c r="EQ740">
        <v>0.0057295</v>
      </c>
      <c r="ER740">
        <v>0</v>
      </c>
      <c r="ES740">
        <v>25.0361</v>
      </c>
      <c r="ET740">
        <v>999.9</v>
      </c>
      <c r="EU740">
        <v>67.40000000000001</v>
      </c>
      <c r="EV740">
        <v>30.2</v>
      </c>
      <c r="EW740">
        <v>29.7762</v>
      </c>
      <c r="EX740">
        <v>62.4001</v>
      </c>
      <c r="EY740">
        <v>24.0425</v>
      </c>
      <c r="EZ740">
        <v>1</v>
      </c>
      <c r="FA740">
        <v>0.339784</v>
      </c>
      <c r="FB740">
        <v>8.29279</v>
      </c>
      <c r="FC740">
        <v>20.0032</v>
      </c>
      <c r="FD740">
        <v>5.21729</v>
      </c>
      <c r="FE740">
        <v>12.004</v>
      </c>
      <c r="FF740">
        <v>4.96365</v>
      </c>
      <c r="FG740">
        <v>3.29565</v>
      </c>
      <c r="FH740">
        <v>9999</v>
      </c>
      <c r="FI740">
        <v>9999</v>
      </c>
      <c r="FJ740">
        <v>9999</v>
      </c>
      <c r="FK740">
        <v>149.8</v>
      </c>
      <c r="FL740">
        <v>4.97078</v>
      </c>
      <c r="FM740">
        <v>1.86773</v>
      </c>
      <c r="FN740">
        <v>1.85928</v>
      </c>
      <c r="FO740">
        <v>1.86535</v>
      </c>
      <c r="FP740">
        <v>1.8631</v>
      </c>
      <c r="FQ740">
        <v>1.86449</v>
      </c>
      <c r="FR740">
        <v>1.86005</v>
      </c>
      <c r="FS740">
        <v>1.86417</v>
      </c>
      <c r="FT740">
        <v>0</v>
      </c>
      <c r="FU740">
        <v>0</v>
      </c>
      <c r="FV740">
        <v>0</v>
      </c>
      <c r="FW740">
        <v>0</v>
      </c>
      <c r="FX740" t="s">
        <v>364</v>
      </c>
      <c r="FY740" t="s">
        <v>365</v>
      </c>
      <c r="FZ740" t="s">
        <v>366</v>
      </c>
      <c r="GA740" t="s">
        <v>366</v>
      </c>
      <c r="GB740" t="s">
        <v>366</v>
      </c>
      <c r="GC740" t="s">
        <v>366</v>
      </c>
      <c r="GD740">
        <v>0</v>
      </c>
      <c r="GE740">
        <v>100</v>
      </c>
      <c r="GF740">
        <v>100</v>
      </c>
      <c r="GG740">
        <v>-3.437</v>
      </c>
      <c r="GH740">
        <v>-0.0911</v>
      </c>
      <c r="GI740">
        <v>-2.868309889394353</v>
      </c>
      <c r="GJ740">
        <v>-0.006773961979547998</v>
      </c>
      <c r="GK740">
        <v>-8.296070481250098E-08</v>
      </c>
      <c r="GL740">
        <v>3.322967193956903E-10</v>
      </c>
      <c r="GM740">
        <v>-0.07871069313407227</v>
      </c>
      <c r="GN740">
        <v>-0.00208336341840114</v>
      </c>
      <c r="GO740">
        <v>8.801746095907445E-05</v>
      </c>
      <c r="GP740">
        <v>-2.677693255255651E-07</v>
      </c>
      <c r="GQ740">
        <v>3</v>
      </c>
      <c r="GR740">
        <v>2052</v>
      </c>
      <c r="GS740">
        <v>2</v>
      </c>
      <c r="GT740">
        <v>18</v>
      </c>
      <c r="GU740">
        <v>110.2</v>
      </c>
      <c r="GV740">
        <v>110.2</v>
      </c>
      <c r="GW740">
        <v>0.407715</v>
      </c>
      <c r="GX740">
        <v>2.4585</v>
      </c>
      <c r="GY740">
        <v>1.44897</v>
      </c>
      <c r="GZ740">
        <v>2.31689</v>
      </c>
      <c r="HA740">
        <v>1.55151</v>
      </c>
      <c r="HB740">
        <v>2.30713</v>
      </c>
      <c r="HC740">
        <v>37.3618</v>
      </c>
      <c r="HD740">
        <v>13.7205</v>
      </c>
      <c r="HE740">
        <v>18</v>
      </c>
      <c r="HF740">
        <v>612.711</v>
      </c>
      <c r="HG740">
        <v>397.79</v>
      </c>
      <c r="HH740">
        <v>15.3391</v>
      </c>
      <c r="HI740">
        <v>30.9429</v>
      </c>
      <c r="HJ740">
        <v>30.0018</v>
      </c>
      <c r="HK740">
        <v>30.7384</v>
      </c>
      <c r="HL740">
        <v>30.6586</v>
      </c>
      <c r="HM740">
        <v>8.198309999999999</v>
      </c>
      <c r="HN740">
        <v>56.2637</v>
      </c>
      <c r="HO740">
        <v>0</v>
      </c>
      <c r="HP740">
        <v>15.2374</v>
      </c>
      <c r="HQ740">
        <v>115.246</v>
      </c>
      <c r="HR740">
        <v>14.5513</v>
      </c>
      <c r="HS740">
        <v>99.1379</v>
      </c>
      <c r="HT740">
        <v>100.332</v>
      </c>
    </row>
    <row r="741" spans="1:228">
      <c r="A741">
        <v>725</v>
      </c>
      <c r="B741">
        <v>1728497571</v>
      </c>
      <c r="C741">
        <v>6633.5</v>
      </c>
      <c r="D741" t="s">
        <v>1823</v>
      </c>
      <c r="E741" t="s">
        <v>1824</v>
      </c>
      <c r="F741">
        <v>5</v>
      </c>
      <c r="G741" t="s">
        <v>357</v>
      </c>
      <c r="H741" t="s">
        <v>358</v>
      </c>
      <c r="I741" t="s">
        <v>359</v>
      </c>
      <c r="J741" t="s">
        <v>1808</v>
      </c>
      <c r="K741">
        <v>1728497563.214286</v>
      </c>
      <c r="L741">
        <f>(M741)/1000</f>
        <v>0</v>
      </c>
      <c r="M741">
        <f>IF(BH741, AP741, AJ741)</f>
        <v>0</v>
      </c>
      <c r="N741">
        <f>IF(BH741, AK741, AI741)</f>
        <v>0</v>
      </c>
      <c r="O741">
        <f>BJ741 - IF(AW741&gt;1, N741*BD741*100.0/(AY741), 0)</f>
        <v>0</v>
      </c>
      <c r="P741">
        <f>((V741-L741/2)*O741-N741)/(V741+L741/2)</f>
        <v>0</v>
      </c>
      <c r="Q741">
        <f>P741*(BQ741+BR741)/1000.0</f>
        <v>0</v>
      </c>
      <c r="R741">
        <f>(BJ741 - IF(AW741&gt;1, N741*BD741*100.0/(AY741), 0))*(BQ741+BR741)/1000.0</f>
        <v>0</v>
      </c>
      <c r="S741">
        <f>2.0/((1/U741-1/T741)+SIGN(U741)*SQRT((1/U741-1/T741)*(1/U741-1/T741) + 4*BE741/((BE741+1)*(BE741+1))*(2*1/U741*1/T741-1/T741*1/T741)))</f>
        <v>0</v>
      </c>
      <c r="T741">
        <f>IF(LEFT(BF741,1)&lt;&gt;"0",IF(LEFT(BF741,1)="1",3.0,BG741),$D$5+$E$5*(BX741*BQ741/($K$5*1000))+$F$5*(BX741*BQ741/($K$5*1000))*MAX(MIN(BD741,$J$5),$I$5)*MAX(MIN(BD741,$J$5),$I$5)+$G$5*MAX(MIN(BD741,$J$5),$I$5)*(BX741*BQ741/($K$5*1000))+$H$5*(BX741*BQ741/($K$5*1000))*(BX741*BQ741/($K$5*1000)))</f>
        <v>0</v>
      </c>
      <c r="U741">
        <f>L741*(1000-(1000*0.61365*exp(17.502*Y741/(240.97+Y741))/(BQ741+BR741)+BL741)/2)/(1000*0.61365*exp(17.502*Y741/(240.97+Y741))/(BQ741+BR741)-BL741)</f>
        <v>0</v>
      </c>
      <c r="V741">
        <f>1/((BE741+1)/(S741/1.6)+1/(T741/1.37)) + BE741/((BE741+1)/(S741/1.6) + BE741/(T741/1.37))</f>
        <v>0</v>
      </c>
      <c r="W741">
        <f>(AZ741*BC741)</f>
        <v>0</v>
      </c>
      <c r="X741">
        <f>(BS741+(W741+2*0.95*5.67E-8*(((BS741+$B$7)+273)^4-(BS741+273)^4)-44100*L741)/(1.84*29.3*T741+8*0.95*5.67E-8*(BS741+273)^3))</f>
        <v>0</v>
      </c>
      <c r="Y741">
        <f>($C$7*BT741+$D$7*BU741+$E$7*X741)</f>
        <v>0</v>
      </c>
      <c r="Z741">
        <f>0.61365*exp(17.502*Y741/(240.97+Y741))</f>
        <v>0</v>
      </c>
      <c r="AA741">
        <f>(AB741/AC741*100)</f>
        <v>0</v>
      </c>
      <c r="AB741">
        <f>BL741*(BQ741+BR741)/1000</f>
        <v>0</v>
      </c>
      <c r="AC741">
        <f>0.61365*exp(17.502*BS741/(240.97+BS741))</f>
        <v>0</v>
      </c>
      <c r="AD741">
        <f>(Z741-BL741*(BQ741+BR741)/1000)</f>
        <v>0</v>
      </c>
      <c r="AE741">
        <f>(-L741*44100)</f>
        <v>0</v>
      </c>
      <c r="AF741">
        <f>2*29.3*T741*0.92*(BS741-Y741)</f>
        <v>0</v>
      </c>
      <c r="AG741">
        <f>2*0.95*5.67E-8*(((BS741+$B$7)+273)^4-(Y741+273)^4)</f>
        <v>0</v>
      </c>
      <c r="AH741">
        <f>W741+AG741+AE741+AF741</f>
        <v>0</v>
      </c>
      <c r="AI741">
        <f>BP741*AW741*(BK741-BJ741*(1000-AW741*BM741)/(1000-AW741*BL741))/(100*BD741)</f>
        <v>0</v>
      </c>
      <c r="AJ741">
        <f>1000*BP741*AW741*(BL741-BM741)/(100*BD741*(1000-AW741*BL741))</f>
        <v>0</v>
      </c>
      <c r="AK741">
        <f>(AL741 - AM741 - BQ741*1E3/(8.314*(BS741+273.15)) * AO741/BP741 * AN741) * BP741/(100*BD741) * (1000 - BM741)/1000</f>
        <v>0</v>
      </c>
      <c r="AL741">
        <v>103.9499520356566</v>
      </c>
      <c r="AM741">
        <v>92.72496909090903</v>
      </c>
      <c r="AN741">
        <v>2.459818939611921</v>
      </c>
      <c r="AO741">
        <v>66.75267127986791</v>
      </c>
      <c r="AP741">
        <f>(AR741 - AQ741 + BQ741*1E3/(8.314*(BS741+273.15)) * AT741/BP741 * AS741) * BP741/(100*BD741) * 1000/(1000 - AR741)</f>
        <v>0</v>
      </c>
      <c r="AQ741">
        <v>14.36861228313579</v>
      </c>
      <c r="AR741">
        <v>14.80098848484848</v>
      </c>
      <c r="AS741">
        <v>0.01566123186525677</v>
      </c>
      <c r="AT741">
        <v>80.66482279212043</v>
      </c>
      <c r="AU741">
        <v>0</v>
      </c>
      <c r="AV741">
        <v>0</v>
      </c>
      <c r="AW741">
        <f>IF(AU741*$H$13&gt;=AY741,1.0,(AY741/(AY741-AU741*$H$13)))</f>
        <v>0</v>
      </c>
      <c r="AX741">
        <f>(AW741-1)*100</f>
        <v>0</v>
      </c>
      <c r="AY741">
        <f>MAX(0,($B$13+$C$13*BX741)/(1+$D$13*BX741)*BQ741/(BS741+273)*$E$13)</f>
        <v>0</v>
      </c>
      <c r="AZ741">
        <f>$B$11*BY741+$C$11*BZ741+$F$11*CK741*(1-CN741)</f>
        <v>0</v>
      </c>
      <c r="BA741">
        <f>AZ741*BB741</f>
        <v>0</v>
      </c>
      <c r="BB741">
        <f>($B$11*$D$9+$C$11*$D$9+$F$11*((CX741+CP741)/MAX(CX741+CP741+CY741, 0.1)*$I$9+CY741/MAX(CX741+CP741+CY741, 0.1)*$J$9))/($B$11+$C$11+$F$11)</f>
        <v>0</v>
      </c>
      <c r="BC741">
        <f>($B$11*$K$9+$C$11*$K$9+$F$11*((CX741+CP741)/MAX(CX741+CP741+CY741, 0.1)*$P$9+CY741/MAX(CX741+CP741+CY741, 0.1)*$Q$9))/($B$11+$C$11+$F$11)</f>
        <v>0</v>
      </c>
      <c r="BD741">
        <v>6</v>
      </c>
      <c r="BE741">
        <v>0.5</v>
      </c>
      <c r="BF741" t="s">
        <v>361</v>
      </c>
      <c r="BG741">
        <v>2</v>
      </c>
      <c r="BH741" t="b">
        <v>1</v>
      </c>
      <c r="BI741">
        <v>1728497563.214286</v>
      </c>
      <c r="BJ741">
        <v>73.83437142857143</v>
      </c>
      <c r="BK741">
        <v>89.00494642857144</v>
      </c>
      <c r="BL741">
        <v>14.70271785714286</v>
      </c>
      <c r="BM741">
        <v>14.173125</v>
      </c>
      <c r="BN741">
        <v>77.22614999999999</v>
      </c>
      <c r="BO741">
        <v>14.79383928571429</v>
      </c>
      <c r="BP741">
        <v>600.0096428571427</v>
      </c>
      <c r="BQ741">
        <v>97.55149285714285</v>
      </c>
      <c r="BR741">
        <v>0.09995754285714287</v>
      </c>
      <c r="BS741">
        <v>23.98758928571429</v>
      </c>
      <c r="BT741">
        <v>25.1243</v>
      </c>
      <c r="BU741">
        <v>999.9000000000002</v>
      </c>
      <c r="BV741">
        <v>0</v>
      </c>
      <c r="BW741">
        <v>0</v>
      </c>
      <c r="BX741">
        <v>9997.365000000002</v>
      </c>
      <c r="BY741">
        <v>0</v>
      </c>
      <c r="BZ741">
        <v>1273.373928571428</v>
      </c>
      <c r="CA741">
        <v>-15.17058214285714</v>
      </c>
      <c r="CB741">
        <v>74.93670714285714</v>
      </c>
      <c r="CC741">
        <v>90.28679642857144</v>
      </c>
      <c r="CD741">
        <v>0.5295804642857143</v>
      </c>
      <c r="CE741">
        <v>89.00494642857144</v>
      </c>
      <c r="CF741">
        <v>14.173125</v>
      </c>
      <c r="CG741">
        <v>1.434271785714285</v>
      </c>
      <c r="CH741">
        <v>1.38261</v>
      </c>
      <c r="CI741">
        <v>12.28480357142857</v>
      </c>
      <c r="CJ741">
        <v>11.72695</v>
      </c>
      <c r="CK741">
        <v>1600.010357142857</v>
      </c>
      <c r="CL741">
        <v>0.6919811428571426</v>
      </c>
      <c r="CM741">
        <v>0.3080188571428571</v>
      </c>
      <c r="CN741">
        <v>0</v>
      </c>
      <c r="CO741">
        <v>2.023171428571428</v>
      </c>
      <c r="CP741">
        <v>0</v>
      </c>
      <c r="CQ741">
        <v>16866.87142857143</v>
      </c>
      <c r="CR741">
        <v>13790.175</v>
      </c>
      <c r="CS741">
        <v>39.77657142857142</v>
      </c>
      <c r="CT741">
        <v>41.78985714285712</v>
      </c>
      <c r="CU741">
        <v>40.625</v>
      </c>
      <c r="CV741">
        <v>39.67371428571428</v>
      </c>
      <c r="CW741">
        <v>38.86825</v>
      </c>
      <c r="CX741">
        <v>1107.177857142857</v>
      </c>
      <c r="CY741">
        <v>492.8325</v>
      </c>
      <c r="CZ741">
        <v>0</v>
      </c>
      <c r="DA741">
        <v>1728497628.4</v>
      </c>
      <c r="DB741">
        <v>0</v>
      </c>
      <c r="DC741">
        <v>1728490956.5</v>
      </c>
      <c r="DD741" t="s">
        <v>362</v>
      </c>
      <c r="DE741">
        <v>1728490952.5</v>
      </c>
      <c r="DF741">
        <v>1728490956.5</v>
      </c>
      <c r="DG741">
        <v>1</v>
      </c>
      <c r="DH741">
        <v>-0.065</v>
      </c>
      <c r="DI741">
        <v>-0.008</v>
      </c>
      <c r="DJ741">
        <v>-3.246</v>
      </c>
      <c r="DK741">
        <v>-0.091</v>
      </c>
      <c r="DL741">
        <v>52</v>
      </c>
      <c r="DM741">
        <v>15</v>
      </c>
      <c r="DN741">
        <v>0.25</v>
      </c>
      <c r="DO741">
        <v>0.13</v>
      </c>
      <c r="DP741">
        <v>-14.72553658536586</v>
      </c>
      <c r="DQ741">
        <v>-7.652103135888518</v>
      </c>
      <c r="DR741">
        <v>0.7772624558325693</v>
      </c>
      <c r="DS741">
        <v>0</v>
      </c>
      <c r="DT741">
        <v>0.7194933170731707</v>
      </c>
      <c r="DU741">
        <v>-3.167731651567941</v>
      </c>
      <c r="DV741">
        <v>0.3279298790289227</v>
      </c>
      <c r="DW741">
        <v>0</v>
      </c>
      <c r="DX741">
        <v>0</v>
      </c>
      <c r="DY741">
        <v>2</v>
      </c>
      <c r="DZ741" t="s">
        <v>386</v>
      </c>
      <c r="EA741">
        <v>3.22857</v>
      </c>
      <c r="EB741">
        <v>2.70428</v>
      </c>
      <c r="EC741">
        <v>0.0272864</v>
      </c>
      <c r="ED741">
        <v>0.0308215</v>
      </c>
      <c r="EE741">
        <v>0.07846930000000001</v>
      </c>
      <c r="EF741">
        <v>0.0772653</v>
      </c>
      <c r="EG741">
        <v>31707.1</v>
      </c>
      <c r="EH741">
        <v>30708.6</v>
      </c>
      <c r="EI741">
        <v>31242.2</v>
      </c>
      <c r="EJ741">
        <v>30066.5</v>
      </c>
      <c r="EK741">
        <v>38556.1</v>
      </c>
      <c r="EL741">
        <v>36692.4</v>
      </c>
      <c r="EM741">
        <v>43776.7</v>
      </c>
      <c r="EN741">
        <v>41990</v>
      </c>
      <c r="EO741">
        <v>2.0896</v>
      </c>
      <c r="EP741">
        <v>1.75327</v>
      </c>
      <c r="EQ741">
        <v>0.00474975</v>
      </c>
      <c r="ER741">
        <v>0</v>
      </c>
      <c r="ES741">
        <v>25.0398</v>
      </c>
      <c r="ET741">
        <v>999.9</v>
      </c>
      <c r="EU741">
        <v>67.40000000000001</v>
      </c>
      <c r="EV741">
        <v>30.2</v>
      </c>
      <c r="EW741">
        <v>29.7804</v>
      </c>
      <c r="EX741">
        <v>62.4401</v>
      </c>
      <c r="EY741">
        <v>23.9944</v>
      </c>
      <c r="EZ741">
        <v>1</v>
      </c>
      <c r="FA741">
        <v>0.341245</v>
      </c>
      <c r="FB741">
        <v>8.37195</v>
      </c>
      <c r="FC741">
        <v>19.9998</v>
      </c>
      <c r="FD741">
        <v>5.21714</v>
      </c>
      <c r="FE741">
        <v>12.004</v>
      </c>
      <c r="FF741">
        <v>4.96335</v>
      </c>
      <c r="FG741">
        <v>3.29568</v>
      </c>
      <c r="FH741">
        <v>9999</v>
      </c>
      <c r="FI741">
        <v>9999</v>
      </c>
      <c r="FJ741">
        <v>9999</v>
      </c>
      <c r="FK741">
        <v>149.8</v>
      </c>
      <c r="FL741">
        <v>4.97079</v>
      </c>
      <c r="FM741">
        <v>1.86774</v>
      </c>
      <c r="FN741">
        <v>1.85927</v>
      </c>
      <c r="FO741">
        <v>1.86536</v>
      </c>
      <c r="FP741">
        <v>1.8631</v>
      </c>
      <c r="FQ741">
        <v>1.86447</v>
      </c>
      <c r="FR741">
        <v>1.86003</v>
      </c>
      <c r="FS741">
        <v>1.86417</v>
      </c>
      <c r="FT741">
        <v>0</v>
      </c>
      <c r="FU741">
        <v>0</v>
      </c>
      <c r="FV741">
        <v>0</v>
      </c>
      <c r="FW741">
        <v>0</v>
      </c>
      <c r="FX741" t="s">
        <v>364</v>
      </c>
      <c r="FY741" t="s">
        <v>365</v>
      </c>
      <c r="FZ741" t="s">
        <v>366</v>
      </c>
      <c r="GA741" t="s">
        <v>366</v>
      </c>
      <c r="GB741" t="s">
        <v>366</v>
      </c>
      <c r="GC741" t="s">
        <v>366</v>
      </c>
      <c r="GD741">
        <v>0</v>
      </c>
      <c r="GE741">
        <v>100</v>
      </c>
      <c r="GF741">
        <v>100</v>
      </c>
      <c r="GG741">
        <v>-3.52</v>
      </c>
      <c r="GH741">
        <v>-0.0911</v>
      </c>
      <c r="GI741">
        <v>-2.868309889394353</v>
      </c>
      <c r="GJ741">
        <v>-0.006773961979547998</v>
      </c>
      <c r="GK741">
        <v>-8.296070481250098E-08</v>
      </c>
      <c r="GL741">
        <v>3.322967193956903E-10</v>
      </c>
      <c r="GM741">
        <v>-0.07871069313407227</v>
      </c>
      <c r="GN741">
        <v>-0.00208336341840114</v>
      </c>
      <c r="GO741">
        <v>8.801746095907445E-05</v>
      </c>
      <c r="GP741">
        <v>-2.677693255255651E-07</v>
      </c>
      <c r="GQ741">
        <v>3</v>
      </c>
      <c r="GR741">
        <v>2052</v>
      </c>
      <c r="GS741">
        <v>2</v>
      </c>
      <c r="GT741">
        <v>18</v>
      </c>
      <c r="GU741">
        <v>110.3</v>
      </c>
      <c r="GV741">
        <v>110.2</v>
      </c>
      <c r="GW741">
        <v>0.438232</v>
      </c>
      <c r="GX741">
        <v>2.45239</v>
      </c>
      <c r="GY741">
        <v>1.44897</v>
      </c>
      <c r="GZ741">
        <v>2.31689</v>
      </c>
      <c r="HA741">
        <v>1.55151</v>
      </c>
      <c r="HB741">
        <v>2.33521</v>
      </c>
      <c r="HC741">
        <v>37.3618</v>
      </c>
      <c r="HD741">
        <v>13.738</v>
      </c>
      <c r="HE741">
        <v>18</v>
      </c>
      <c r="HF741">
        <v>612.609</v>
      </c>
      <c r="HG741">
        <v>397.72</v>
      </c>
      <c r="HH741">
        <v>15.2082</v>
      </c>
      <c r="HI741">
        <v>30.955</v>
      </c>
      <c r="HJ741">
        <v>30.0015</v>
      </c>
      <c r="HK741">
        <v>30.7504</v>
      </c>
      <c r="HL741">
        <v>30.6697</v>
      </c>
      <c r="HM741">
        <v>8.77474</v>
      </c>
      <c r="HN741">
        <v>55.957</v>
      </c>
      <c r="HO741">
        <v>0</v>
      </c>
      <c r="HP741">
        <v>15.1106</v>
      </c>
      <c r="HQ741">
        <v>130.271</v>
      </c>
      <c r="HR741">
        <v>14.6911</v>
      </c>
      <c r="HS741">
        <v>99.1348</v>
      </c>
      <c r="HT741">
        <v>100.33</v>
      </c>
    </row>
    <row r="742" spans="1:228">
      <c r="A742">
        <v>726</v>
      </c>
      <c r="B742">
        <v>1728497576</v>
      </c>
      <c r="C742">
        <v>6638.5</v>
      </c>
      <c r="D742" t="s">
        <v>1825</v>
      </c>
      <c r="E742" t="s">
        <v>1826</v>
      </c>
      <c r="F742">
        <v>5</v>
      </c>
      <c r="G742" t="s">
        <v>357</v>
      </c>
      <c r="H742" t="s">
        <v>358</v>
      </c>
      <c r="I742" t="s">
        <v>359</v>
      </c>
      <c r="J742" t="s">
        <v>1808</v>
      </c>
      <c r="K742">
        <v>1728497568.5</v>
      </c>
      <c r="L742">
        <f>(M742)/1000</f>
        <v>0</v>
      </c>
      <c r="M742">
        <f>IF(BH742, AP742, AJ742)</f>
        <v>0</v>
      </c>
      <c r="N742">
        <f>IF(BH742, AK742, AI742)</f>
        <v>0</v>
      </c>
      <c r="O742">
        <f>BJ742 - IF(AW742&gt;1, N742*BD742*100.0/(AY742), 0)</f>
        <v>0</v>
      </c>
      <c r="P742">
        <f>((V742-L742/2)*O742-N742)/(V742+L742/2)</f>
        <v>0</v>
      </c>
      <c r="Q742">
        <f>P742*(BQ742+BR742)/1000.0</f>
        <v>0</v>
      </c>
      <c r="R742">
        <f>(BJ742 - IF(AW742&gt;1, N742*BD742*100.0/(AY742), 0))*(BQ742+BR742)/1000.0</f>
        <v>0</v>
      </c>
      <c r="S742">
        <f>2.0/((1/U742-1/T742)+SIGN(U742)*SQRT((1/U742-1/T742)*(1/U742-1/T742) + 4*BE742/((BE742+1)*(BE742+1))*(2*1/U742*1/T742-1/T742*1/T742)))</f>
        <v>0</v>
      </c>
      <c r="T742">
        <f>IF(LEFT(BF742,1)&lt;&gt;"0",IF(LEFT(BF742,1)="1",3.0,BG742),$D$5+$E$5*(BX742*BQ742/($K$5*1000))+$F$5*(BX742*BQ742/($K$5*1000))*MAX(MIN(BD742,$J$5),$I$5)*MAX(MIN(BD742,$J$5),$I$5)+$G$5*MAX(MIN(BD742,$J$5),$I$5)*(BX742*BQ742/($K$5*1000))+$H$5*(BX742*BQ742/($K$5*1000))*(BX742*BQ742/($K$5*1000)))</f>
        <v>0</v>
      </c>
      <c r="U742">
        <f>L742*(1000-(1000*0.61365*exp(17.502*Y742/(240.97+Y742))/(BQ742+BR742)+BL742)/2)/(1000*0.61365*exp(17.502*Y742/(240.97+Y742))/(BQ742+BR742)-BL742)</f>
        <v>0</v>
      </c>
      <c r="V742">
        <f>1/((BE742+1)/(S742/1.6)+1/(T742/1.37)) + BE742/((BE742+1)/(S742/1.6) + BE742/(T742/1.37))</f>
        <v>0</v>
      </c>
      <c r="W742">
        <f>(AZ742*BC742)</f>
        <v>0</v>
      </c>
      <c r="X742">
        <f>(BS742+(W742+2*0.95*5.67E-8*(((BS742+$B$7)+273)^4-(BS742+273)^4)-44100*L742)/(1.84*29.3*T742+8*0.95*5.67E-8*(BS742+273)^3))</f>
        <v>0</v>
      </c>
      <c r="Y742">
        <f>($C$7*BT742+$D$7*BU742+$E$7*X742)</f>
        <v>0</v>
      </c>
      <c r="Z742">
        <f>0.61365*exp(17.502*Y742/(240.97+Y742))</f>
        <v>0</v>
      </c>
      <c r="AA742">
        <f>(AB742/AC742*100)</f>
        <v>0</v>
      </c>
      <c r="AB742">
        <f>BL742*(BQ742+BR742)/1000</f>
        <v>0</v>
      </c>
      <c r="AC742">
        <f>0.61365*exp(17.502*BS742/(240.97+BS742))</f>
        <v>0</v>
      </c>
      <c r="AD742">
        <f>(Z742-BL742*(BQ742+BR742)/1000)</f>
        <v>0</v>
      </c>
      <c r="AE742">
        <f>(-L742*44100)</f>
        <v>0</v>
      </c>
      <c r="AF742">
        <f>2*29.3*T742*0.92*(BS742-Y742)</f>
        <v>0</v>
      </c>
      <c r="AG742">
        <f>2*0.95*5.67E-8*(((BS742+$B$7)+273)^4-(Y742+273)^4)</f>
        <v>0</v>
      </c>
      <c r="AH742">
        <f>W742+AG742+AE742+AF742</f>
        <v>0</v>
      </c>
      <c r="AI742">
        <f>BP742*AW742*(BK742-BJ742*(1000-AW742*BM742)/(1000-AW742*BL742))/(100*BD742)</f>
        <v>0</v>
      </c>
      <c r="AJ742">
        <f>1000*BP742*AW742*(BL742-BM742)/(100*BD742*(1000-AW742*BL742))</f>
        <v>0</v>
      </c>
      <c r="AK742">
        <f>(AL742 - AM742 - BQ742*1E3/(8.314*(BS742+273.15)) * AO742/BP742 * AN742) * BP742/(100*BD742) * (1000 - BM742)/1000</f>
        <v>0</v>
      </c>
      <c r="AL742">
        <v>116.6453166216128</v>
      </c>
      <c r="AM742">
        <v>105.1214721212121</v>
      </c>
      <c r="AN742">
        <v>2.48082572309126</v>
      </c>
      <c r="AO742">
        <v>66.75267127986791</v>
      </c>
      <c r="AP742">
        <f>(AR742 - AQ742 + BQ742*1E3/(8.314*(BS742+273.15)) * AT742/BP742 * AS742) * BP742/(100*BD742) * 1000/(1000 - AR742)</f>
        <v>0</v>
      </c>
      <c r="AQ742">
        <v>14.53207891370941</v>
      </c>
      <c r="AR742">
        <v>14.87816303030302</v>
      </c>
      <c r="AS742">
        <v>0.01507506341755795</v>
      </c>
      <c r="AT742">
        <v>80.66482279212043</v>
      </c>
      <c r="AU742">
        <v>0</v>
      </c>
      <c r="AV742">
        <v>0</v>
      </c>
      <c r="AW742">
        <f>IF(AU742*$H$13&gt;=AY742,1.0,(AY742/(AY742-AU742*$H$13)))</f>
        <v>0</v>
      </c>
      <c r="AX742">
        <f>(AW742-1)*100</f>
        <v>0</v>
      </c>
      <c r="AY742">
        <f>MAX(0,($B$13+$C$13*BX742)/(1+$D$13*BX742)*BQ742/(BS742+273)*$E$13)</f>
        <v>0</v>
      </c>
      <c r="AZ742">
        <f>$B$11*BY742+$C$11*BZ742+$F$11*CK742*(1-CN742)</f>
        <v>0</v>
      </c>
      <c r="BA742">
        <f>AZ742*BB742</f>
        <v>0</v>
      </c>
      <c r="BB742">
        <f>($B$11*$D$9+$C$11*$D$9+$F$11*((CX742+CP742)/MAX(CX742+CP742+CY742, 0.1)*$I$9+CY742/MAX(CX742+CP742+CY742, 0.1)*$J$9))/($B$11+$C$11+$F$11)</f>
        <v>0</v>
      </c>
      <c r="BC742">
        <f>($B$11*$K$9+$C$11*$K$9+$F$11*((CX742+CP742)/MAX(CX742+CP742+CY742, 0.1)*$P$9+CY742/MAX(CX742+CP742+CY742, 0.1)*$Q$9))/($B$11+$C$11+$F$11)</f>
        <v>0</v>
      </c>
      <c r="BD742">
        <v>6</v>
      </c>
      <c r="BE742">
        <v>0.5</v>
      </c>
      <c r="BF742" t="s">
        <v>361</v>
      </c>
      <c r="BG742">
        <v>2</v>
      </c>
      <c r="BH742" t="b">
        <v>1</v>
      </c>
      <c r="BI742">
        <v>1728497568.5</v>
      </c>
      <c r="BJ742">
        <v>86.5430074074074</v>
      </c>
      <c r="BK742">
        <v>102.1471481481481</v>
      </c>
      <c r="BL742">
        <v>14.77111111111111</v>
      </c>
      <c r="BM742">
        <v>14.38448888888889</v>
      </c>
      <c r="BN742">
        <v>90.02155555555555</v>
      </c>
      <c r="BO742">
        <v>14.86221111111111</v>
      </c>
      <c r="BP742">
        <v>600.0393333333333</v>
      </c>
      <c r="BQ742">
        <v>97.55113333333333</v>
      </c>
      <c r="BR742">
        <v>0.1000220888888889</v>
      </c>
      <c r="BS742">
        <v>23.97879259259259</v>
      </c>
      <c r="BT742">
        <v>25.12247037037037</v>
      </c>
      <c r="BU742">
        <v>999.9000000000001</v>
      </c>
      <c r="BV742">
        <v>0</v>
      </c>
      <c r="BW742">
        <v>0</v>
      </c>
      <c r="BX742">
        <v>9998.215185185185</v>
      </c>
      <c r="BY742">
        <v>0</v>
      </c>
      <c r="BZ742">
        <v>1274.44</v>
      </c>
      <c r="CA742">
        <v>-15.60421481481482</v>
      </c>
      <c r="CB742">
        <v>87.84115185185183</v>
      </c>
      <c r="CC742">
        <v>103.6396074074074</v>
      </c>
      <c r="CD742">
        <v>0.3866146666666667</v>
      </c>
      <c r="CE742">
        <v>102.1471481481481</v>
      </c>
      <c r="CF742">
        <v>14.38448888888889</v>
      </c>
      <c r="CG742">
        <v>1.440938148148148</v>
      </c>
      <c r="CH742">
        <v>1.403223333333333</v>
      </c>
      <c r="CI742">
        <v>12.35531111111111</v>
      </c>
      <c r="CJ742">
        <v>11.95181851851852</v>
      </c>
      <c r="CK742">
        <v>1600.001481481482</v>
      </c>
      <c r="CL742">
        <v>0.6919762592592592</v>
      </c>
      <c r="CM742">
        <v>0.3080237407407407</v>
      </c>
      <c r="CN742">
        <v>0</v>
      </c>
      <c r="CO742">
        <v>2.079248148148148</v>
      </c>
      <c r="CP742">
        <v>0</v>
      </c>
      <c r="CQ742">
        <v>16781.62592592593</v>
      </c>
      <c r="CR742">
        <v>13790.08148148148</v>
      </c>
      <c r="CS742">
        <v>39.77985185185184</v>
      </c>
      <c r="CT742">
        <v>41.81666666666666</v>
      </c>
      <c r="CU742">
        <v>40.625</v>
      </c>
      <c r="CV742">
        <v>39.70099999999999</v>
      </c>
      <c r="CW742">
        <v>38.875</v>
      </c>
      <c r="CX742">
        <v>1107.163703703704</v>
      </c>
      <c r="CY742">
        <v>492.8377777777778</v>
      </c>
      <c r="CZ742">
        <v>0</v>
      </c>
      <c r="DA742">
        <v>1728497633.2</v>
      </c>
      <c r="DB742">
        <v>0</v>
      </c>
      <c r="DC742">
        <v>1728490956.5</v>
      </c>
      <c r="DD742" t="s">
        <v>362</v>
      </c>
      <c r="DE742">
        <v>1728490952.5</v>
      </c>
      <c r="DF742">
        <v>1728490956.5</v>
      </c>
      <c r="DG742">
        <v>1</v>
      </c>
      <c r="DH742">
        <v>-0.065</v>
      </c>
      <c r="DI742">
        <v>-0.008</v>
      </c>
      <c r="DJ742">
        <v>-3.246</v>
      </c>
      <c r="DK742">
        <v>-0.091</v>
      </c>
      <c r="DL742">
        <v>52</v>
      </c>
      <c r="DM742">
        <v>15</v>
      </c>
      <c r="DN742">
        <v>0.25</v>
      </c>
      <c r="DO742">
        <v>0.13</v>
      </c>
      <c r="DP742">
        <v>-15.29140243902439</v>
      </c>
      <c r="DQ742">
        <v>-5.142255052264813</v>
      </c>
      <c r="DR742">
        <v>0.5162219009008248</v>
      </c>
      <c r="DS742">
        <v>0</v>
      </c>
      <c r="DT742">
        <v>0.4964941951219513</v>
      </c>
      <c r="DU742">
        <v>-1.747337916376308</v>
      </c>
      <c r="DV742">
        <v>0.1808015032656882</v>
      </c>
      <c r="DW742">
        <v>0</v>
      </c>
      <c r="DX742">
        <v>0</v>
      </c>
      <c r="DY742">
        <v>2</v>
      </c>
      <c r="DZ742" t="s">
        <v>386</v>
      </c>
      <c r="EA742">
        <v>3.22851</v>
      </c>
      <c r="EB742">
        <v>2.70419</v>
      </c>
      <c r="EC742">
        <v>0.0306756</v>
      </c>
      <c r="ED742">
        <v>0.0342315</v>
      </c>
      <c r="EE742">
        <v>0.07877140000000001</v>
      </c>
      <c r="EF742">
        <v>0.077961</v>
      </c>
      <c r="EG742">
        <v>31596.3</v>
      </c>
      <c r="EH742">
        <v>30600.1</v>
      </c>
      <c r="EI742">
        <v>31242</v>
      </c>
      <c r="EJ742">
        <v>30066.2</v>
      </c>
      <c r="EK742">
        <v>38542.6</v>
      </c>
      <c r="EL742">
        <v>36664.2</v>
      </c>
      <c r="EM742">
        <v>43775.7</v>
      </c>
      <c r="EN742">
        <v>41989.4</v>
      </c>
      <c r="EO742">
        <v>2.08955</v>
      </c>
      <c r="EP742">
        <v>1.75318</v>
      </c>
      <c r="EQ742">
        <v>0.00402331</v>
      </c>
      <c r="ER742">
        <v>0</v>
      </c>
      <c r="ES742">
        <v>25.0424</v>
      </c>
      <c r="ET742">
        <v>999.9</v>
      </c>
      <c r="EU742">
        <v>67.3</v>
      </c>
      <c r="EV742">
        <v>30.3</v>
      </c>
      <c r="EW742">
        <v>29.903</v>
      </c>
      <c r="EX742">
        <v>62.3601</v>
      </c>
      <c r="EY742">
        <v>24.1426</v>
      </c>
      <c r="EZ742">
        <v>1</v>
      </c>
      <c r="FA742">
        <v>0.342642</v>
      </c>
      <c r="FB742">
        <v>8.50943</v>
      </c>
      <c r="FC742">
        <v>19.9935</v>
      </c>
      <c r="FD742">
        <v>5.21744</v>
      </c>
      <c r="FE742">
        <v>12.004</v>
      </c>
      <c r="FF742">
        <v>4.96365</v>
      </c>
      <c r="FG742">
        <v>3.2958</v>
      </c>
      <c r="FH742">
        <v>9999</v>
      </c>
      <c r="FI742">
        <v>9999</v>
      </c>
      <c r="FJ742">
        <v>9999</v>
      </c>
      <c r="FK742">
        <v>149.8</v>
      </c>
      <c r="FL742">
        <v>4.9708</v>
      </c>
      <c r="FM742">
        <v>1.86773</v>
      </c>
      <c r="FN742">
        <v>1.85927</v>
      </c>
      <c r="FO742">
        <v>1.86533</v>
      </c>
      <c r="FP742">
        <v>1.8631</v>
      </c>
      <c r="FQ742">
        <v>1.86447</v>
      </c>
      <c r="FR742">
        <v>1.86001</v>
      </c>
      <c r="FS742">
        <v>1.86416</v>
      </c>
      <c r="FT742">
        <v>0</v>
      </c>
      <c r="FU742">
        <v>0</v>
      </c>
      <c r="FV742">
        <v>0</v>
      </c>
      <c r="FW742">
        <v>0</v>
      </c>
      <c r="FX742" t="s">
        <v>364</v>
      </c>
      <c r="FY742" t="s">
        <v>365</v>
      </c>
      <c r="FZ742" t="s">
        <v>366</v>
      </c>
      <c r="GA742" t="s">
        <v>366</v>
      </c>
      <c r="GB742" t="s">
        <v>366</v>
      </c>
      <c r="GC742" t="s">
        <v>366</v>
      </c>
      <c r="GD742">
        <v>0</v>
      </c>
      <c r="GE742">
        <v>100</v>
      </c>
      <c r="GF742">
        <v>100</v>
      </c>
      <c r="GG742">
        <v>-3.603</v>
      </c>
      <c r="GH742">
        <v>-0.0911</v>
      </c>
      <c r="GI742">
        <v>-2.868309889394353</v>
      </c>
      <c r="GJ742">
        <v>-0.006773961979547998</v>
      </c>
      <c r="GK742">
        <v>-8.296070481250098E-08</v>
      </c>
      <c r="GL742">
        <v>3.322967193956903E-10</v>
      </c>
      <c r="GM742">
        <v>-0.07871069313407227</v>
      </c>
      <c r="GN742">
        <v>-0.00208336341840114</v>
      </c>
      <c r="GO742">
        <v>8.801746095907445E-05</v>
      </c>
      <c r="GP742">
        <v>-2.677693255255651E-07</v>
      </c>
      <c r="GQ742">
        <v>3</v>
      </c>
      <c r="GR742">
        <v>2052</v>
      </c>
      <c r="GS742">
        <v>2</v>
      </c>
      <c r="GT742">
        <v>18</v>
      </c>
      <c r="GU742">
        <v>110.4</v>
      </c>
      <c r="GV742">
        <v>110.3</v>
      </c>
      <c r="GW742">
        <v>0.467529</v>
      </c>
      <c r="GX742">
        <v>2.44141</v>
      </c>
      <c r="GY742">
        <v>1.44775</v>
      </c>
      <c r="GZ742">
        <v>2.31567</v>
      </c>
      <c r="HA742">
        <v>1.55151</v>
      </c>
      <c r="HB742">
        <v>2.41699</v>
      </c>
      <c r="HC742">
        <v>37.3618</v>
      </c>
      <c r="HD742">
        <v>13.7205</v>
      </c>
      <c r="HE742">
        <v>18</v>
      </c>
      <c r="HF742">
        <v>612.683</v>
      </c>
      <c r="HG742">
        <v>397.733</v>
      </c>
      <c r="HH742">
        <v>15.079</v>
      </c>
      <c r="HI742">
        <v>30.9659</v>
      </c>
      <c r="HJ742">
        <v>30.0014</v>
      </c>
      <c r="HK742">
        <v>30.7616</v>
      </c>
      <c r="HL742">
        <v>30.6803</v>
      </c>
      <c r="HM742">
        <v>9.412050000000001</v>
      </c>
      <c r="HN742">
        <v>55.6629</v>
      </c>
      <c r="HO742">
        <v>0</v>
      </c>
      <c r="HP742">
        <v>14.9918</v>
      </c>
      <c r="HQ742">
        <v>140.299</v>
      </c>
      <c r="HR742">
        <v>14.7961</v>
      </c>
      <c r="HS742">
        <v>99.1332</v>
      </c>
      <c r="HT742">
        <v>100.329</v>
      </c>
    </row>
    <row r="743" spans="1:228">
      <c r="A743">
        <v>727</v>
      </c>
      <c r="B743">
        <v>1728497581</v>
      </c>
      <c r="C743">
        <v>6643.5</v>
      </c>
      <c r="D743" t="s">
        <v>1827</v>
      </c>
      <c r="E743" t="s">
        <v>1828</v>
      </c>
      <c r="F743">
        <v>5</v>
      </c>
      <c r="G743" t="s">
        <v>357</v>
      </c>
      <c r="H743" t="s">
        <v>358</v>
      </c>
      <c r="I743" t="s">
        <v>359</v>
      </c>
      <c r="J743" t="s">
        <v>1808</v>
      </c>
      <c r="K743">
        <v>1728497573.214286</v>
      </c>
      <c r="L743">
        <f>(M743)/1000</f>
        <v>0</v>
      </c>
      <c r="M743">
        <f>IF(BH743, AP743, AJ743)</f>
        <v>0</v>
      </c>
      <c r="N743">
        <f>IF(BH743, AK743, AI743)</f>
        <v>0</v>
      </c>
      <c r="O743">
        <f>BJ743 - IF(AW743&gt;1, N743*BD743*100.0/(AY743), 0)</f>
        <v>0</v>
      </c>
      <c r="P743">
        <f>((V743-L743/2)*O743-N743)/(V743+L743/2)</f>
        <v>0</v>
      </c>
      <c r="Q743">
        <f>P743*(BQ743+BR743)/1000.0</f>
        <v>0</v>
      </c>
      <c r="R743">
        <f>(BJ743 - IF(AW743&gt;1, N743*BD743*100.0/(AY743), 0))*(BQ743+BR743)/1000.0</f>
        <v>0</v>
      </c>
      <c r="S743">
        <f>2.0/((1/U743-1/T743)+SIGN(U743)*SQRT((1/U743-1/T743)*(1/U743-1/T743) + 4*BE743/((BE743+1)*(BE743+1))*(2*1/U743*1/T743-1/T743*1/T743)))</f>
        <v>0</v>
      </c>
      <c r="T743">
        <f>IF(LEFT(BF743,1)&lt;&gt;"0",IF(LEFT(BF743,1)="1",3.0,BG743),$D$5+$E$5*(BX743*BQ743/($K$5*1000))+$F$5*(BX743*BQ743/($K$5*1000))*MAX(MIN(BD743,$J$5),$I$5)*MAX(MIN(BD743,$J$5),$I$5)+$G$5*MAX(MIN(BD743,$J$5),$I$5)*(BX743*BQ743/($K$5*1000))+$H$5*(BX743*BQ743/($K$5*1000))*(BX743*BQ743/($K$5*1000)))</f>
        <v>0</v>
      </c>
      <c r="U743">
        <f>L743*(1000-(1000*0.61365*exp(17.502*Y743/(240.97+Y743))/(BQ743+BR743)+BL743)/2)/(1000*0.61365*exp(17.502*Y743/(240.97+Y743))/(BQ743+BR743)-BL743)</f>
        <v>0</v>
      </c>
      <c r="V743">
        <f>1/((BE743+1)/(S743/1.6)+1/(T743/1.37)) + BE743/((BE743+1)/(S743/1.6) + BE743/(T743/1.37))</f>
        <v>0</v>
      </c>
      <c r="W743">
        <f>(AZ743*BC743)</f>
        <v>0</v>
      </c>
      <c r="X743">
        <f>(BS743+(W743+2*0.95*5.67E-8*(((BS743+$B$7)+273)^4-(BS743+273)^4)-44100*L743)/(1.84*29.3*T743+8*0.95*5.67E-8*(BS743+273)^3))</f>
        <v>0</v>
      </c>
      <c r="Y743">
        <f>($C$7*BT743+$D$7*BU743+$E$7*X743)</f>
        <v>0</v>
      </c>
      <c r="Z743">
        <f>0.61365*exp(17.502*Y743/(240.97+Y743))</f>
        <v>0</v>
      </c>
      <c r="AA743">
        <f>(AB743/AC743*100)</f>
        <v>0</v>
      </c>
      <c r="AB743">
        <f>BL743*(BQ743+BR743)/1000</f>
        <v>0</v>
      </c>
      <c r="AC743">
        <f>0.61365*exp(17.502*BS743/(240.97+BS743))</f>
        <v>0</v>
      </c>
      <c r="AD743">
        <f>(Z743-BL743*(BQ743+BR743)/1000)</f>
        <v>0</v>
      </c>
      <c r="AE743">
        <f>(-L743*44100)</f>
        <v>0</v>
      </c>
      <c r="AF743">
        <f>2*29.3*T743*0.92*(BS743-Y743)</f>
        <v>0</v>
      </c>
      <c r="AG743">
        <f>2*0.95*5.67E-8*(((BS743+$B$7)+273)^4-(Y743+273)^4)</f>
        <v>0</v>
      </c>
      <c r="AH743">
        <f>W743+AG743+AE743+AF743</f>
        <v>0</v>
      </c>
      <c r="AI743">
        <f>BP743*AW743*(BK743-BJ743*(1000-AW743*BM743)/(1000-AW743*BL743))/(100*BD743)</f>
        <v>0</v>
      </c>
      <c r="AJ743">
        <f>1000*BP743*AW743*(BL743-BM743)/(100*BD743*(1000-AW743*BL743))</f>
        <v>0</v>
      </c>
      <c r="AK743">
        <f>(AL743 - AM743 - BQ743*1E3/(8.314*(BS743+273.15)) * AO743/BP743 * AN743) * BP743/(100*BD743) * (1000 - BM743)/1000</f>
        <v>0</v>
      </c>
      <c r="AL743">
        <v>129.377176743412</v>
      </c>
      <c r="AM743">
        <v>117.5995090909091</v>
      </c>
      <c r="AN743">
        <v>2.494297680668081</v>
      </c>
      <c r="AO743">
        <v>66.75267127986791</v>
      </c>
      <c r="AP743">
        <f>(AR743 - AQ743 + BQ743*1E3/(8.314*(BS743+273.15)) * AT743/BP743 * AS743) * BP743/(100*BD743) * 1000/(1000 - AR743)</f>
        <v>0</v>
      </c>
      <c r="AQ743">
        <v>14.70169311766194</v>
      </c>
      <c r="AR743">
        <v>14.96363757575756</v>
      </c>
      <c r="AS743">
        <v>0.01807100987309149</v>
      </c>
      <c r="AT743">
        <v>80.66482279212043</v>
      </c>
      <c r="AU743">
        <v>0</v>
      </c>
      <c r="AV743">
        <v>0</v>
      </c>
      <c r="AW743">
        <f>IF(AU743*$H$13&gt;=AY743,1.0,(AY743/(AY743-AU743*$H$13)))</f>
        <v>0</v>
      </c>
      <c r="AX743">
        <f>(AW743-1)*100</f>
        <v>0</v>
      </c>
      <c r="AY743">
        <f>MAX(0,($B$13+$C$13*BX743)/(1+$D$13*BX743)*BQ743/(BS743+273)*$E$13)</f>
        <v>0</v>
      </c>
      <c r="AZ743">
        <f>$B$11*BY743+$C$11*BZ743+$F$11*CK743*(1-CN743)</f>
        <v>0</v>
      </c>
      <c r="BA743">
        <f>AZ743*BB743</f>
        <v>0</v>
      </c>
      <c r="BB743">
        <f>($B$11*$D$9+$C$11*$D$9+$F$11*((CX743+CP743)/MAX(CX743+CP743+CY743, 0.1)*$I$9+CY743/MAX(CX743+CP743+CY743, 0.1)*$J$9))/($B$11+$C$11+$F$11)</f>
        <v>0</v>
      </c>
      <c r="BC743">
        <f>($B$11*$K$9+$C$11*$K$9+$F$11*((CX743+CP743)/MAX(CX743+CP743+CY743, 0.1)*$P$9+CY743/MAX(CX743+CP743+CY743, 0.1)*$Q$9))/($B$11+$C$11+$F$11)</f>
        <v>0</v>
      </c>
      <c r="BD743">
        <v>6</v>
      </c>
      <c r="BE743">
        <v>0.5</v>
      </c>
      <c r="BF743" t="s">
        <v>361</v>
      </c>
      <c r="BG743">
        <v>2</v>
      </c>
      <c r="BH743" t="b">
        <v>1</v>
      </c>
      <c r="BI743">
        <v>1728497573.214286</v>
      </c>
      <c r="BJ743">
        <v>98.00865357142857</v>
      </c>
      <c r="BK743">
        <v>113.9039964285714</v>
      </c>
      <c r="BL743">
        <v>14.84507142857143</v>
      </c>
      <c r="BM743">
        <v>14.53944285714286</v>
      </c>
      <c r="BN743">
        <v>101.5655428571428</v>
      </c>
      <c r="BO743">
        <v>14.93615357142857</v>
      </c>
      <c r="BP743">
        <v>600.0627142857142</v>
      </c>
      <c r="BQ743">
        <v>97.5507392857143</v>
      </c>
      <c r="BR743">
        <v>0.0999908142857143</v>
      </c>
      <c r="BS743">
        <v>23.96670714285714</v>
      </c>
      <c r="BT743">
        <v>25.11075</v>
      </c>
      <c r="BU743">
        <v>999.9000000000002</v>
      </c>
      <c r="BV743">
        <v>0</v>
      </c>
      <c r="BW743">
        <v>0</v>
      </c>
      <c r="BX743">
        <v>10004.59428571429</v>
      </c>
      <c r="BY743">
        <v>0</v>
      </c>
      <c r="BZ743">
        <v>1275.126785714285</v>
      </c>
      <c r="CA743">
        <v>-15.89532142857143</v>
      </c>
      <c r="CB743">
        <v>99.48633214285715</v>
      </c>
      <c r="CC743">
        <v>115.5861714285714</v>
      </c>
      <c r="CD743">
        <v>0.3056262857142857</v>
      </c>
      <c r="CE743">
        <v>113.9039964285714</v>
      </c>
      <c r="CF743">
        <v>14.53944285714286</v>
      </c>
      <c r="CG743">
        <v>1.448147142857143</v>
      </c>
      <c r="CH743">
        <v>1.418333571428571</v>
      </c>
      <c r="CI743">
        <v>12.43125</v>
      </c>
      <c r="CJ743">
        <v>12.11444642857143</v>
      </c>
      <c r="CK743">
        <v>1600.010714285714</v>
      </c>
      <c r="CL743">
        <v>0.6919831071428569</v>
      </c>
      <c r="CM743">
        <v>0.3080168928571428</v>
      </c>
      <c r="CN743">
        <v>0</v>
      </c>
      <c r="CO743">
        <v>2.106457142857143</v>
      </c>
      <c r="CP743">
        <v>0</v>
      </c>
      <c r="CQ743">
        <v>16712.54642857143</v>
      </c>
      <c r="CR743">
        <v>13790.2</v>
      </c>
      <c r="CS743">
        <v>39.79428571428571</v>
      </c>
      <c r="CT743">
        <v>41.83224999999999</v>
      </c>
      <c r="CU743">
        <v>40.63385714285714</v>
      </c>
      <c r="CV743">
        <v>39.714</v>
      </c>
      <c r="CW743">
        <v>38.875</v>
      </c>
      <c r="CX743">
        <v>1107.181071428572</v>
      </c>
      <c r="CY743">
        <v>492.8296428571429</v>
      </c>
      <c r="CZ743">
        <v>0</v>
      </c>
      <c r="DA743">
        <v>1728497638</v>
      </c>
      <c r="DB743">
        <v>0</v>
      </c>
      <c r="DC743">
        <v>1728490956.5</v>
      </c>
      <c r="DD743" t="s">
        <v>362</v>
      </c>
      <c r="DE743">
        <v>1728490952.5</v>
      </c>
      <c r="DF743">
        <v>1728490956.5</v>
      </c>
      <c r="DG743">
        <v>1</v>
      </c>
      <c r="DH743">
        <v>-0.065</v>
      </c>
      <c r="DI743">
        <v>-0.008</v>
      </c>
      <c r="DJ743">
        <v>-3.246</v>
      </c>
      <c r="DK743">
        <v>-0.091</v>
      </c>
      <c r="DL743">
        <v>52</v>
      </c>
      <c r="DM743">
        <v>15</v>
      </c>
      <c r="DN743">
        <v>0.25</v>
      </c>
      <c r="DO743">
        <v>0.13</v>
      </c>
      <c r="DP743">
        <v>-15.68491219512195</v>
      </c>
      <c r="DQ743">
        <v>-3.883703832752638</v>
      </c>
      <c r="DR743">
        <v>0.3844289697435772</v>
      </c>
      <c r="DS743">
        <v>0</v>
      </c>
      <c r="DT743">
        <v>0.3655925365853658</v>
      </c>
      <c r="DU743">
        <v>-1.12395806968641</v>
      </c>
      <c r="DV743">
        <v>0.1125530954569069</v>
      </c>
      <c r="DW743">
        <v>0</v>
      </c>
      <c r="DX743">
        <v>0</v>
      </c>
      <c r="DY743">
        <v>2</v>
      </c>
      <c r="DZ743" t="s">
        <v>386</v>
      </c>
      <c r="EA743">
        <v>3.22874</v>
      </c>
      <c r="EB743">
        <v>2.70443</v>
      </c>
      <c r="EC743">
        <v>0.0340341</v>
      </c>
      <c r="ED743">
        <v>0.037596</v>
      </c>
      <c r="EE743">
        <v>0.0790969</v>
      </c>
      <c r="EF743">
        <v>0.0783257</v>
      </c>
      <c r="EG743">
        <v>31486.8</v>
      </c>
      <c r="EH743">
        <v>30493</v>
      </c>
      <c r="EI743">
        <v>31241.9</v>
      </c>
      <c r="EJ743">
        <v>30065.7</v>
      </c>
      <c r="EK743">
        <v>38528.9</v>
      </c>
      <c r="EL743">
        <v>36649.3</v>
      </c>
      <c r="EM743">
        <v>43775.6</v>
      </c>
      <c r="EN743">
        <v>41988.9</v>
      </c>
      <c r="EO743">
        <v>2.08987</v>
      </c>
      <c r="EP743">
        <v>1.75187</v>
      </c>
      <c r="EQ743">
        <v>0.00176206</v>
      </c>
      <c r="ER743">
        <v>0</v>
      </c>
      <c r="ES743">
        <v>25.0424</v>
      </c>
      <c r="ET743">
        <v>999.9</v>
      </c>
      <c r="EU743">
        <v>67.3</v>
      </c>
      <c r="EV743">
        <v>30.3</v>
      </c>
      <c r="EW743">
        <v>29.9025</v>
      </c>
      <c r="EX743">
        <v>62.1901</v>
      </c>
      <c r="EY743">
        <v>24.0264</v>
      </c>
      <c r="EZ743">
        <v>1</v>
      </c>
      <c r="FA743">
        <v>0.343763</v>
      </c>
      <c r="FB743">
        <v>8.56828</v>
      </c>
      <c r="FC743">
        <v>19.9912</v>
      </c>
      <c r="FD743">
        <v>5.21744</v>
      </c>
      <c r="FE743">
        <v>12.004</v>
      </c>
      <c r="FF743">
        <v>4.96365</v>
      </c>
      <c r="FG743">
        <v>3.29568</v>
      </c>
      <c r="FH743">
        <v>9999</v>
      </c>
      <c r="FI743">
        <v>9999</v>
      </c>
      <c r="FJ743">
        <v>9999</v>
      </c>
      <c r="FK743">
        <v>149.8</v>
      </c>
      <c r="FL743">
        <v>4.97079</v>
      </c>
      <c r="FM743">
        <v>1.86776</v>
      </c>
      <c r="FN743">
        <v>1.85928</v>
      </c>
      <c r="FO743">
        <v>1.8653</v>
      </c>
      <c r="FP743">
        <v>1.8631</v>
      </c>
      <c r="FQ743">
        <v>1.86447</v>
      </c>
      <c r="FR743">
        <v>1.86001</v>
      </c>
      <c r="FS743">
        <v>1.86416</v>
      </c>
      <c r="FT743">
        <v>0</v>
      </c>
      <c r="FU743">
        <v>0</v>
      </c>
      <c r="FV743">
        <v>0</v>
      </c>
      <c r="FW743">
        <v>0</v>
      </c>
      <c r="FX743" t="s">
        <v>364</v>
      </c>
      <c r="FY743" t="s">
        <v>365</v>
      </c>
      <c r="FZ743" t="s">
        <v>366</v>
      </c>
      <c r="GA743" t="s">
        <v>366</v>
      </c>
      <c r="GB743" t="s">
        <v>366</v>
      </c>
      <c r="GC743" t="s">
        <v>366</v>
      </c>
      <c r="GD743">
        <v>0</v>
      </c>
      <c r="GE743">
        <v>100</v>
      </c>
      <c r="GF743">
        <v>100</v>
      </c>
      <c r="GG743">
        <v>-3.687</v>
      </c>
      <c r="GH743">
        <v>-0.091</v>
      </c>
      <c r="GI743">
        <v>-2.868309889394353</v>
      </c>
      <c r="GJ743">
        <v>-0.006773961979547998</v>
      </c>
      <c r="GK743">
        <v>-8.296070481250098E-08</v>
      </c>
      <c r="GL743">
        <v>3.322967193956903E-10</v>
      </c>
      <c r="GM743">
        <v>-0.07871069313407227</v>
      </c>
      <c r="GN743">
        <v>-0.00208336341840114</v>
      </c>
      <c r="GO743">
        <v>8.801746095907445E-05</v>
      </c>
      <c r="GP743">
        <v>-2.677693255255651E-07</v>
      </c>
      <c r="GQ743">
        <v>3</v>
      </c>
      <c r="GR743">
        <v>2052</v>
      </c>
      <c r="GS743">
        <v>2</v>
      </c>
      <c r="GT743">
        <v>18</v>
      </c>
      <c r="GU743">
        <v>110.5</v>
      </c>
      <c r="GV743">
        <v>110.4</v>
      </c>
      <c r="GW743">
        <v>0.496826</v>
      </c>
      <c r="GX743">
        <v>2.44873</v>
      </c>
      <c r="GY743">
        <v>1.44775</v>
      </c>
      <c r="GZ743">
        <v>2.31445</v>
      </c>
      <c r="HA743">
        <v>1.55151</v>
      </c>
      <c r="HB743">
        <v>2.34741</v>
      </c>
      <c r="HC743">
        <v>37.3618</v>
      </c>
      <c r="HD743">
        <v>13.7205</v>
      </c>
      <c r="HE743">
        <v>18</v>
      </c>
      <c r="HF743">
        <v>613.044</v>
      </c>
      <c r="HG743">
        <v>397.073</v>
      </c>
      <c r="HH743">
        <v>14.9584</v>
      </c>
      <c r="HI743">
        <v>30.9767</v>
      </c>
      <c r="HJ743">
        <v>30.0013</v>
      </c>
      <c r="HK743">
        <v>30.7742</v>
      </c>
      <c r="HL743">
        <v>30.6922</v>
      </c>
      <c r="HM743">
        <v>9.98972</v>
      </c>
      <c r="HN743">
        <v>55.3775</v>
      </c>
      <c r="HO743">
        <v>0</v>
      </c>
      <c r="HP743">
        <v>14.8895</v>
      </c>
      <c r="HQ743">
        <v>150.317</v>
      </c>
      <c r="HR743">
        <v>14.8654</v>
      </c>
      <c r="HS743">
        <v>99.133</v>
      </c>
      <c r="HT743">
        <v>100.327</v>
      </c>
    </row>
    <row r="744" spans="1:228">
      <c r="A744">
        <v>728</v>
      </c>
      <c r="B744">
        <v>1728497586</v>
      </c>
      <c r="C744">
        <v>6648.5</v>
      </c>
      <c r="D744" t="s">
        <v>1829</v>
      </c>
      <c r="E744" t="s">
        <v>1830</v>
      </c>
      <c r="F744">
        <v>5</v>
      </c>
      <c r="G744" t="s">
        <v>357</v>
      </c>
      <c r="H744" t="s">
        <v>358</v>
      </c>
      <c r="I744" t="s">
        <v>359</v>
      </c>
      <c r="J744" t="s">
        <v>1808</v>
      </c>
      <c r="K744">
        <v>1728497578.5</v>
      </c>
      <c r="L744">
        <f>(M744)/1000</f>
        <v>0</v>
      </c>
      <c r="M744">
        <f>IF(BH744, AP744, AJ744)</f>
        <v>0</v>
      </c>
      <c r="N744">
        <f>IF(BH744, AK744, AI744)</f>
        <v>0</v>
      </c>
      <c r="O744">
        <f>BJ744 - IF(AW744&gt;1, N744*BD744*100.0/(AY744), 0)</f>
        <v>0</v>
      </c>
      <c r="P744">
        <f>((V744-L744/2)*O744-N744)/(V744+L744/2)</f>
        <v>0</v>
      </c>
      <c r="Q744">
        <f>P744*(BQ744+BR744)/1000.0</f>
        <v>0</v>
      </c>
      <c r="R744">
        <f>(BJ744 - IF(AW744&gt;1, N744*BD744*100.0/(AY744), 0))*(BQ744+BR744)/1000.0</f>
        <v>0</v>
      </c>
      <c r="S744">
        <f>2.0/((1/U744-1/T744)+SIGN(U744)*SQRT((1/U744-1/T744)*(1/U744-1/T744) + 4*BE744/((BE744+1)*(BE744+1))*(2*1/U744*1/T744-1/T744*1/T744)))</f>
        <v>0</v>
      </c>
      <c r="T744">
        <f>IF(LEFT(BF744,1)&lt;&gt;"0",IF(LEFT(BF744,1)="1",3.0,BG744),$D$5+$E$5*(BX744*BQ744/($K$5*1000))+$F$5*(BX744*BQ744/($K$5*1000))*MAX(MIN(BD744,$J$5),$I$5)*MAX(MIN(BD744,$J$5),$I$5)+$G$5*MAX(MIN(BD744,$J$5),$I$5)*(BX744*BQ744/($K$5*1000))+$H$5*(BX744*BQ744/($K$5*1000))*(BX744*BQ744/($K$5*1000)))</f>
        <v>0</v>
      </c>
      <c r="U744">
        <f>L744*(1000-(1000*0.61365*exp(17.502*Y744/(240.97+Y744))/(BQ744+BR744)+BL744)/2)/(1000*0.61365*exp(17.502*Y744/(240.97+Y744))/(BQ744+BR744)-BL744)</f>
        <v>0</v>
      </c>
      <c r="V744">
        <f>1/((BE744+1)/(S744/1.6)+1/(T744/1.37)) + BE744/((BE744+1)/(S744/1.6) + BE744/(T744/1.37))</f>
        <v>0</v>
      </c>
      <c r="W744">
        <f>(AZ744*BC744)</f>
        <v>0</v>
      </c>
      <c r="X744">
        <f>(BS744+(W744+2*0.95*5.67E-8*(((BS744+$B$7)+273)^4-(BS744+273)^4)-44100*L744)/(1.84*29.3*T744+8*0.95*5.67E-8*(BS744+273)^3))</f>
        <v>0</v>
      </c>
      <c r="Y744">
        <f>($C$7*BT744+$D$7*BU744+$E$7*X744)</f>
        <v>0</v>
      </c>
      <c r="Z744">
        <f>0.61365*exp(17.502*Y744/(240.97+Y744))</f>
        <v>0</v>
      </c>
      <c r="AA744">
        <f>(AB744/AC744*100)</f>
        <v>0</v>
      </c>
      <c r="AB744">
        <f>BL744*(BQ744+BR744)/1000</f>
        <v>0</v>
      </c>
      <c r="AC744">
        <f>0.61365*exp(17.502*BS744/(240.97+BS744))</f>
        <v>0</v>
      </c>
      <c r="AD744">
        <f>(Z744-BL744*(BQ744+BR744)/1000)</f>
        <v>0</v>
      </c>
      <c r="AE744">
        <f>(-L744*44100)</f>
        <v>0</v>
      </c>
      <c r="AF744">
        <f>2*29.3*T744*0.92*(BS744-Y744)</f>
        <v>0</v>
      </c>
      <c r="AG744">
        <f>2*0.95*5.67E-8*(((BS744+$B$7)+273)^4-(Y744+273)^4)</f>
        <v>0</v>
      </c>
      <c r="AH744">
        <f>W744+AG744+AE744+AF744</f>
        <v>0</v>
      </c>
      <c r="AI744">
        <f>BP744*AW744*(BK744-BJ744*(1000-AW744*BM744)/(1000-AW744*BL744))/(100*BD744)</f>
        <v>0</v>
      </c>
      <c r="AJ744">
        <f>1000*BP744*AW744*(BL744-BM744)/(100*BD744*(1000-AW744*BL744))</f>
        <v>0</v>
      </c>
      <c r="AK744">
        <f>(AL744 - AM744 - BQ744*1E3/(8.314*(BS744+273.15)) * AO744/BP744 * AN744) * BP744/(100*BD744) * (1000 - BM744)/1000</f>
        <v>0</v>
      </c>
      <c r="AL744">
        <v>142.0772248833977</v>
      </c>
      <c r="AM744">
        <v>130.0904606060606</v>
      </c>
      <c r="AN744">
        <v>2.503376476898032</v>
      </c>
      <c r="AO744">
        <v>66.75267127986791</v>
      </c>
      <c r="AP744">
        <f>(AR744 - AQ744 + BQ744*1E3/(8.314*(BS744+273.15)) * AT744/BP744 * AS744) * BP744/(100*BD744) * 1000/(1000 - AR744)</f>
        <v>0</v>
      </c>
      <c r="AQ744">
        <v>14.75799303019992</v>
      </c>
      <c r="AR744">
        <v>15.03040909090909</v>
      </c>
      <c r="AS744">
        <v>0.01274561007778618</v>
      </c>
      <c r="AT744">
        <v>80.66482279212043</v>
      </c>
      <c r="AU744">
        <v>0</v>
      </c>
      <c r="AV744">
        <v>0</v>
      </c>
      <c r="AW744">
        <f>IF(AU744*$H$13&gt;=AY744,1.0,(AY744/(AY744-AU744*$H$13)))</f>
        <v>0</v>
      </c>
      <c r="AX744">
        <f>(AW744-1)*100</f>
        <v>0</v>
      </c>
      <c r="AY744">
        <f>MAX(0,($B$13+$C$13*BX744)/(1+$D$13*BX744)*BQ744/(BS744+273)*$E$13)</f>
        <v>0</v>
      </c>
      <c r="AZ744">
        <f>$B$11*BY744+$C$11*BZ744+$F$11*CK744*(1-CN744)</f>
        <v>0</v>
      </c>
      <c r="BA744">
        <f>AZ744*BB744</f>
        <v>0</v>
      </c>
      <c r="BB744">
        <f>($B$11*$D$9+$C$11*$D$9+$F$11*((CX744+CP744)/MAX(CX744+CP744+CY744, 0.1)*$I$9+CY744/MAX(CX744+CP744+CY744, 0.1)*$J$9))/($B$11+$C$11+$F$11)</f>
        <v>0</v>
      </c>
      <c r="BC744">
        <f>($B$11*$K$9+$C$11*$K$9+$F$11*((CX744+CP744)/MAX(CX744+CP744+CY744, 0.1)*$P$9+CY744/MAX(CX744+CP744+CY744, 0.1)*$Q$9))/($B$11+$C$11+$F$11)</f>
        <v>0</v>
      </c>
      <c r="BD744">
        <v>6</v>
      </c>
      <c r="BE744">
        <v>0.5</v>
      </c>
      <c r="BF744" t="s">
        <v>361</v>
      </c>
      <c r="BG744">
        <v>2</v>
      </c>
      <c r="BH744" t="b">
        <v>1</v>
      </c>
      <c r="BI744">
        <v>1728497578.5</v>
      </c>
      <c r="BJ744">
        <v>110.9361777777778</v>
      </c>
      <c r="BK744">
        <v>127.1258518518519</v>
      </c>
      <c r="BL744">
        <v>14.92717777777777</v>
      </c>
      <c r="BM744">
        <v>14.67618888888889</v>
      </c>
      <c r="BN744">
        <v>114.5813740740741</v>
      </c>
      <c r="BO744">
        <v>15.01822962962963</v>
      </c>
      <c r="BP744">
        <v>600.1085555555555</v>
      </c>
      <c r="BQ744">
        <v>97.55102592592593</v>
      </c>
      <c r="BR744">
        <v>0.1001047777777778</v>
      </c>
      <c r="BS744">
        <v>23.94827777777778</v>
      </c>
      <c r="BT744">
        <v>25.09272222222222</v>
      </c>
      <c r="BU744">
        <v>999.9000000000001</v>
      </c>
      <c r="BV744">
        <v>0</v>
      </c>
      <c r="BW744">
        <v>0</v>
      </c>
      <c r="BX744">
        <v>10000.71592592593</v>
      </c>
      <c r="BY744">
        <v>0</v>
      </c>
      <c r="BZ744">
        <v>1275.293703703704</v>
      </c>
      <c r="CA744">
        <v>-16.18963333333333</v>
      </c>
      <c r="CB744">
        <v>112.6179074074074</v>
      </c>
      <c r="CC744">
        <v>129.0204074074074</v>
      </c>
      <c r="CD744">
        <v>0.2509921481481482</v>
      </c>
      <c r="CE744">
        <v>127.1258518518519</v>
      </c>
      <c r="CF744">
        <v>14.67618888888889</v>
      </c>
      <c r="CG744">
        <v>1.456161481481481</v>
      </c>
      <c r="CH744">
        <v>1.431677037037037</v>
      </c>
      <c r="CI744">
        <v>12.51532592592593</v>
      </c>
      <c r="CJ744">
        <v>12.25707777777778</v>
      </c>
      <c r="CK744">
        <v>1600.024074074074</v>
      </c>
      <c r="CL744">
        <v>0.6919944814814813</v>
      </c>
      <c r="CM744">
        <v>0.3080055185185184</v>
      </c>
      <c r="CN744">
        <v>0</v>
      </c>
      <c r="CO744">
        <v>2.115762962962963</v>
      </c>
      <c r="CP744">
        <v>0</v>
      </c>
      <c r="CQ744">
        <v>16641</v>
      </c>
      <c r="CR744">
        <v>13790.36666666667</v>
      </c>
      <c r="CS744">
        <v>39.81674074074075</v>
      </c>
      <c r="CT744">
        <v>41.854</v>
      </c>
      <c r="CU744">
        <v>40.65485185185184</v>
      </c>
      <c r="CV744">
        <v>39.73133333333334</v>
      </c>
      <c r="CW744">
        <v>38.88188888888889</v>
      </c>
      <c r="CX744">
        <v>1107.208148148148</v>
      </c>
      <c r="CY744">
        <v>492.8159259259259</v>
      </c>
      <c r="CZ744">
        <v>0</v>
      </c>
      <c r="DA744">
        <v>1728497642.8</v>
      </c>
      <c r="DB744">
        <v>0</v>
      </c>
      <c r="DC744">
        <v>1728490956.5</v>
      </c>
      <c r="DD744" t="s">
        <v>362</v>
      </c>
      <c r="DE744">
        <v>1728490952.5</v>
      </c>
      <c r="DF744">
        <v>1728490956.5</v>
      </c>
      <c r="DG744">
        <v>1</v>
      </c>
      <c r="DH744">
        <v>-0.065</v>
      </c>
      <c r="DI744">
        <v>-0.008</v>
      </c>
      <c r="DJ744">
        <v>-3.246</v>
      </c>
      <c r="DK744">
        <v>-0.091</v>
      </c>
      <c r="DL744">
        <v>52</v>
      </c>
      <c r="DM744">
        <v>15</v>
      </c>
      <c r="DN744">
        <v>0.25</v>
      </c>
      <c r="DO744">
        <v>0.13</v>
      </c>
      <c r="DP744">
        <v>-15.98561707317073</v>
      </c>
      <c r="DQ744">
        <v>-3.375027177700361</v>
      </c>
      <c r="DR744">
        <v>0.334170688751575</v>
      </c>
      <c r="DS744">
        <v>0</v>
      </c>
      <c r="DT744">
        <v>0.295597243902439</v>
      </c>
      <c r="DU744">
        <v>-0.6768221602787455</v>
      </c>
      <c r="DV744">
        <v>0.07208343133354961</v>
      </c>
      <c r="DW744">
        <v>0</v>
      </c>
      <c r="DX744">
        <v>0</v>
      </c>
      <c r="DY744">
        <v>2</v>
      </c>
      <c r="DZ744" t="s">
        <v>386</v>
      </c>
      <c r="EA744">
        <v>3.22868</v>
      </c>
      <c r="EB744">
        <v>2.70457</v>
      </c>
      <c r="EC744">
        <v>0.0373546</v>
      </c>
      <c r="ED744">
        <v>0.0409233</v>
      </c>
      <c r="EE744">
        <v>0.0793489</v>
      </c>
      <c r="EF744">
        <v>0.07862379999999999</v>
      </c>
      <c r="EG744">
        <v>31378.6</v>
      </c>
      <c r="EH744">
        <v>30386.9</v>
      </c>
      <c r="EI744">
        <v>31242.1</v>
      </c>
      <c r="EJ744">
        <v>30065.2</v>
      </c>
      <c r="EK744">
        <v>38518.5</v>
      </c>
      <c r="EL744">
        <v>36636.9</v>
      </c>
      <c r="EM744">
        <v>43775.7</v>
      </c>
      <c r="EN744">
        <v>41988.2</v>
      </c>
      <c r="EO744">
        <v>2.08923</v>
      </c>
      <c r="EP744">
        <v>1.75088</v>
      </c>
      <c r="EQ744">
        <v>0.00149757</v>
      </c>
      <c r="ER744">
        <v>0</v>
      </c>
      <c r="ES744">
        <v>25.042</v>
      </c>
      <c r="ET744">
        <v>999.9</v>
      </c>
      <c r="EU744">
        <v>67.3</v>
      </c>
      <c r="EV744">
        <v>30.3</v>
      </c>
      <c r="EW744">
        <v>29.9007</v>
      </c>
      <c r="EX744">
        <v>62.3201</v>
      </c>
      <c r="EY744">
        <v>23.762</v>
      </c>
      <c r="EZ744">
        <v>1</v>
      </c>
      <c r="FA744">
        <v>0.344624</v>
      </c>
      <c r="FB744">
        <v>8.53922</v>
      </c>
      <c r="FC744">
        <v>19.993</v>
      </c>
      <c r="FD744">
        <v>5.21834</v>
      </c>
      <c r="FE744">
        <v>12.004</v>
      </c>
      <c r="FF744">
        <v>4.9636</v>
      </c>
      <c r="FG744">
        <v>3.29585</v>
      </c>
      <c r="FH744">
        <v>9999</v>
      </c>
      <c r="FI744">
        <v>9999</v>
      </c>
      <c r="FJ744">
        <v>9999</v>
      </c>
      <c r="FK744">
        <v>149.8</v>
      </c>
      <c r="FL744">
        <v>4.97078</v>
      </c>
      <c r="FM744">
        <v>1.86773</v>
      </c>
      <c r="FN744">
        <v>1.85927</v>
      </c>
      <c r="FO744">
        <v>1.86531</v>
      </c>
      <c r="FP744">
        <v>1.8631</v>
      </c>
      <c r="FQ744">
        <v>1.86447</v>
      </c>
      <c r="FR744">
        <v>1.86005</v>
      </c>
      <c r="FS744">
        <v>1.86416</v>
      </c>
      <c r="FT744">
        <v>0</v>
      </c>
      <c r="FU744">
        <v>0</v>
      </c>
      <c r="FV744">
        <v>0</v>
      </c>
      <c r="FW744">
        <v>0</v>
      </c>
      <c r="FX744" t="s">
        <v>364</v>
      </c>
      <c r="FY744" t="s">
        <v>365</v>
      </c>
      <c r="FZ744" t="s">
        <v>366</v>
      </c>
      <c r="GA744" t="s">
        <v>366</v>
      </c>
      <c r="GB744" t="s">
        <v>366</v>
      </c>
      <c r="GC744" t="s">
        <v>366</v>
      </c>
      <c r="GD744">
        <v>0</v>
      </c>
      <c r="GE744">
        <v>100</v>
      </c>
      <c r="GF744">
        <v>100</v>
      </c>
      <c r="GG744">
        <v>-3.771</v>
      </c>
      <c r="GH744">
        <v>-0.091</v>
      </c>
      <c r="GI744">
        <v>-2.868309889394353</v>
      </c>
      <c r="GJ744">
        <v>-0.006773961979547998</v>
      </c>
      <c r="GK744">
        <v>-8.296070481250098E-08</v>
      </c>
      <c r="GL744">
        <v>3.322967193956903E-10</v>
      </c>
      <c r="GM744">
        <v>-0.07871069313407227</v>
      </c>
      <c r="GN744">
        <v>-0.00208336341840114</v>
      </c>
      <c r="GO744">
        <v>8.801746095907445E-05</v>
      </c>
      <c r="GP744">
        <v>-2.677693255255651E-07</v>
      </c>
      <c r="GQ744">
        <v>3</v>
      </c>
      <c r="GR744">
        <v>2052</v>
      </c>
      <c r="GS744">
        <v>2</v>
      </c>
      <c r="GT744">
        <v>18</v>
      </c>
      <c r="GU744">
        <v>110.6</v>
      </c>
      <c r="GV744">
        <v>110.5</v>
      </c>
      <c r="GW744">
        <v>0.527344</v>
      </c>
      <c r="GX744">
        <v>2.43896</v>
      </c>
      <c r="GY744">
        <v>1.44775</v>
      </c>
      <c r="GZ744">
        <v>2.31445</v>
      </c>
      <c r="HA744">
        <v>1.55151</v>
      </c>
      <c r="HB744">
        <v>2.323</v>
      </c>
      <c r="HC744">
        <v>37.3618</v>
      </c>
      <c r="HD744">
        <v>13.7118</v>
      </c>
      <c r="HE744">
        <v>18</v>
      </c>
      <c r="HF744">
        <v>612.674</v>
      </c>
      <c r="HG744">
        <v>396.583</v>
      </c>
      <c r="HH744">
        <v>14.854</v>
      </c>
      <c r="HI744">
        <v>30.9875</v>
      </c>
      <c r="HJ744">
        <v>30.001</v>
      </c>
      <c r="HK744">
        <v>30.7849</v>
      </c>
      <c r="HL744">
        <v>30.704</v>
      </c>
      <c r="HM744">
        <v>10.6253</v>
      </c>
      <c r="HN744">
        <v>55.3775</v>
      </c>
      <c r="HO744">
        <v>0</v>
      </c>
      <c r="HP744">
        <v>14.8164</v>
      </c>
      <c r="HQ744">
        <v>165.35</v>
      </c>
      <c r="HR744">
        <v>14.9195</v>
      </c>
      <c r="HS744">
        <v>99.13339999999999</v>
      </c>
      <c r="HT744">
        <v>100.326</v>
      </c>
    </row>
    <row r="745" spans="1:228">
      <c r="A745">
        <v>729</v>
      </c>
      <c r="B745">
        <v>1728497591</v>
      </c>
      <c r="C745">
        <v>6653.5</v>
      </c>
      <c r="D745" t="s">
        <v>1831</v>
      </c>
      <c r="E745" t="s">
        <v>1832</v>
      </c>
      <c r="F745">
        <v>5</v>
      </c>
      <c r="G745" t="s">
        <v>357</v>
      </c>
      <c r="H745" t="s">
        <v>358</v>
      </c>
      <c r="I745" t="s">
        <v>359</v>
      </c>
      <c r="J745" t="s">
        <v>1808</v>
      </c>
      <c r="K745">
        <v>1728497583.214286</v>
      </c>
      <c r="L745">
        <f>(M745)/1000</f>
        <v>0</v>
      </c>
      <c r="M745">
        <f>IF(BH745, AP745, AJ745)</f>
        <v>0</v>
      </c>
      <c r="N745">
        <f>IF(BH745, AK745, AI745)</f>
        <v>0</v>
      </c>
      <c r="O745">
        <f>BJ745 - IF(AW745&gt;1, N745*BD745*100.0/(AY745), 0)</f>
        <v>0</v>
      </c>
      <c r="P745">
        <f>((V745-L745/2)*O745-N745)/(V745+L745/2)</f>
        <v>0</v>
      </c>
      <c r="Q745">
        <f>P745*(BQ745+BR745)/1000.0</f>
        <v>0</v>
      </c>
      <c r="R745">
        <f>(BJ745 - IF(AW745&gt;1, N745*BD745*100.0/(AY745), 0))*(BQ745+BR745)/1000.0</f>
        <v>0</v>
      </c>
      <c r="S745">
        <f>2.0/((1/U745-1/T745)+SIGN(U745)*SQRT((1/U745-1/T745)*(1/U745-1/T745) + 4*BE745/((BE745+1)*(BE745+1))*(2*1/U745*1/T745-1/T745*1/T745)))</f>
        <v>0</v>
      </c>
      <c r="T745">
        <f>IF(LEFT(BF745,1)&lt;&gt;"0",IF(LEFT(BF745,1)="1",3.0,BG745),$D$5+$E$5*(BX745*BQ745/($K$5*1000))+$F$5*(BX745*BQ745/($K$5*1000))*MAX(MIN(BD745,$J$5),$I$5)*MAX(MIN(BD745,$J$5),$I$5)+$G$5*MAX(MIN(BD745,$J$5),$I$5)*(BX745*BQ745/($K$5*1000))+$H$5*(BX745*BQ745/($K$5*1000))*(BX745*BQ745/($K$5*1000)))</f>
        <v>0</v>
      </c>
      <c r="U745">
        <f>L745*(1000-(1000*0.61365*exp(17.502*Y745/(240.97+Y745))/(BQ745+BR745)+BL745)/2)/(1000*0.61365*exp(17.502*Y745/(240.97+Y745))/(BQ745+BR745)-BL745)</f>
        <v>0</v>
      </c>
      <c r="V745">
        <f>1/((BE745+1)/(S745/1.6)+1/(T745/1.37)) + BE745/((BE745+1)/(S745/1.6) + BE745/(T745/1.37))</f>
        <v>0</v>
      </c>
      <c r="W745">
        <f>(AZ745*BC745)</f>
        <v>0</v>
      </c>
      <c r="X745">
        <f>(BS745+(W745+2*0.95*5.67E-8*(((BS745+$B$7)+273)^4-(BS745+273)^4)-44100*L745)/(1.84*29.3*T745+8*0.95*5.67E-8*(BS745+273)^3))</f>
        <v>0</v>
      </c>
      <c r="Y745">
        <f>($C$7*BT745+$D$7*BU745+$E$7*X745)</f>
        <v>0</v>
      </c>
      <c r="Z745">
        <f>0.61365*exp(17.502*Y745/(240.97+Y745))</f>
        <v>0</v>
      </c>
      <c r="AA745">
        <f>(AB745/AC745*100)</f>
        <v>0</v>
      </c>
      <c r="AB745">
        <f>BL745*(BQ745+BR745)/1000</f>
        <v>0</v>
      </c>
      <c r="AC745">
        <f>0.61365*exp(17.502*BS745/(240.97+BS745))</f>
        <v>0</v>
      </c>
      <c r="AD745">
        <f>(Z745-BL745*(BQ745+BR745)/1000)</f>
        <v>0</v>
      </c>
      <c r="AE745">
        <f>(-L745*44100)</f>
        <v>0</v>
      </c>
      <c r="AF745">
        <f>2*29.3*T745*0.92*(BS745-Y745)</f>
        <v>0</v>
      </c>
      <c r="AG745">
        <f>2*0.95*5.67E-8*(((BS745+$B$7)+273)^4-(Y745+273)^4)</f>
        <v>0</v>
      </c>
      <c r="AH745">
        <f>W745+AG745+AE745+AF745</f>
        <v>0</v>
      </c>
      <c r="AI745">
        <f>BP745*AW745*(BK745-BJ745*(1000-AW745*BM745)/(1000-AW745*BL745))/(100*BD745)</f>
        <v>0</v>
      </c>
      <c r="AJ745">
        <f>1000*BP745*AW745*(BL745-BM745)/(100*BD745*(1000-AW745*BL745))</f>
        <v>0</v>
      </c>
      <c r="AK745">
        <f>(AL745 - AM745 - BQ745*1E3/(8.314*(BS745+273.15)) * AO745/BP745 * AN745) * BP745/(100*BD745) * (1000 - BM745)/1000</f>
        <v>0</v>
      </c>
      <c r="AL745">
        <v>154.8376821559883</v>
      </c>
      <c r="AM745">
        <v>142.582793939394</v>
      </c>
      <c r="AN745">
        <v>2.4953960616052</v>
      </c>
      <c r="AO745">
        <v>66.75267127986791</v>
      </c>
      <c r="AP745">
        <f>(AR745 - AQ745 + BQ745*1E3/(8.314*(BS745+273.15)) * AT745/BP745 * AS745) * BP745/(100*BD745) * 1000/(1000 - AR745)</f>
        <v>0</v>
      </c>
      <c r="AQ745">
        <v>14.81935508684016</v>
      </c>
      <c r="AR745">
        <v>15.09038666666666</v>
      </c>
      <c r="AS745">
        <v>0.01253032134001206</v>
      </c>
      <c r="AT745">
        <v>80.66482279212043</v>
      </c>
      <c r="AU745">
        <v>0</v>
      </c>
      <c r="AV745">
        <v>0</v>
      </c>
      <c r="AW745">
        <f>IF(AU745*$H$13&gt;=AY745,1.0,(AY745/(AY745-AU745*$H$13)))</f>
        <v>0</v>
      </c>
      <c r="AX745">
        <f>(AW745-1)*100</f>
        <v>0</v>
      </c>
      <c r="AY745">
        <f>MAX(0,($B$13+$C$13*BX745)/(1+$D$13*BX745)*BQ745/(BS745+273)*$E$13)</f>
        <v>0</v>
      </c>
      <c r="AZ745">
        <f>$B$11*BY745+$C$11*BZ745+$F$11*CK745*(1-CN745)</f>
        <v>0</v>
      </c>
      <c r="BA745">
        <f>AZ745*BB745</f>
        <v>0</v>
      </c>
      <c r="BB745">
        <f>($B$11*$D$9+$C$11*$D$9+$F$11*((CX745+CP745)/MAX(CX745+CP745+CY745, 0.1)*$I$9+CY745/MAX(CX745+CP745+CY745, 0.1)*$J$9))/($B$11+$C$11+$F$11)</f>
        <v>0</v>
      </c>
      <c r="BC745">
        <f>($B$11*$K$9+$C$11*$K$9+$F$11*((CX745+CP745)/MAX(CX745+CP745+CY745, 0.1)*$P$9+CY745/MAX(CX745+CP745+CY745, 0.1)*$Q$9))/($B$11+$C$11+$F$11)</f>
        <v>0</v>
      </c>
      <c r="BD745">
        <v>6</v>
      </c>
      <c r="BE745">
        <v>0.5</v>
      </c>
      <c r="BF745" t="s">
        <v>361</v>
      </c>
      <c r="BG745">
        <v>2</v>
      </c>
      <c r="BH745" t="b">
        <v>1</v>
      </c>
      <c r="BI745">
        <v>1728497583.214286</v>
      </c>
      <c r="BJ745">
        <v>122.5159285714285</v>
      </c>
      <c r="BK745">
        <v>138.9408928571429</v>
      </c>
      <c r="BL745">
        <v>14.99654642857143</v>
      </c>
      <c r="BM745">
        <v>14.764475</v>
      </c>
      <c r="BN745">
        <v>126.2401428571429</v>
      </c>
      <c r="BO745">
        <v>15.087575</v>
      </c>
      <c r="BP745">
        <v>600.0851785714285</v>
      </c>
      <c r="BQ745">
        <v>97.55071071428571</v>
      </c>
      <c r="BR745">
        <v>0.1001292678571429</v>
      </c>
      <c r="BS745">
        <v>23.93133928571428</v>
      </c>
      <c r="BT745">
        <v>25.07321428571429</v>
      </c>
      <c r="BU745">
        <v>999.9000000000002</v>
      </c>
      <c r="BV745">
        <v>0</v>
      </c>
      <c r="BW745">
        <v>0</v>
      </c>
      <c r="BX745">
        <v>10003.41464285714</v>
      </c>
      <c r="BY745">
        <v>0</v>
      </c>
      <c r="BZ745">
        <v>1275.174642857143</v>
      </c>
      <c r="CA745">
        <v>-16.42492857142857</v>
      </c>
      <c r="CB745">
        <v>124.3818571428571</v>
      </c>
      <c r="CC745">
        <v>141.0237142857143</v>
      </c>
      <c r="CD745">
        <v>0.2320766785714286</v>
      </c>
      <c r="CE745">
        <v>138.9408928571429</v>
      </c>
      <c r="CF745">
        <v>14.764475</v>
      </c>
      <c r="CG745">
        <v>1.462923214285714</v>
      </c>
      <c r="CH745">
        <v>1.440284642857143</v>
      </c>
      <c r="CI745">
        <v>12.58595</v>
      </c>
      <c r="CJ745">
        <v>12.34842142857143</v>
      </c>
      <c r="CK745">
        <v>1600.019285714285</v>
      </c>
      <c r="CL745">
        <v>0.692001214285714</v>
      </c>
      <c r="CM745">
        <v>0.3079987857142857</v>
      </c>
      <c r="CN745">
        <v>0</v>
      </c>
      <c r="CO745">
        <v>2.098692857142857</v>
      </c>
      <c r="CP745">
        <v>0</v>
      </c>
      <c r="CQ745">
        <v>16582.63928571429</v>
      </c>
      <c r="CR745">
        <v>13790.35714285714</v>
      </c>
      <c r="CS745">
        <v>39.84125</v>
      </c>
      <c r="CT745">
        <v>41.86825</v>
      </c>
      <c r="CU745">
        <v>40.67371428571428</v>
      </c>
      <c r="CV745">
        <v>39.74760714285713</v>
      </c>
      <c r="CW745">
        <v>38.89935714285713</v>
      </c>
      <c r="CX745">
        <v>1107.215714285714</v>
      </c>
      <c r="CY745">
        <v>492.8035714285714</v>
      </c>
      <c r="CZ745">
        <v>0</v>
      </c>
      <c r="DA745">
        <v>1728497648.2</v>
      </c>
      <c r="DB745">
        <v>0</v>
      </c>
      <c r="DC745">
        <v>1728490956.5</v>
      </c>
      <c r="DD745" t="s">
        <v>362</v>
      </c>
      <c r="DE745">
        <v>1728490952.5</v>
      </c>
      <c r="DF745">
        <v>1728490956.5</v>
      </c>
      <c r="DG745">
        <v>1</v>
      </c>
      <c r="DH745">
        <v>-0.065</v>
      </c>
      <c r="DI745">
        <v>-0.008</v>
      </c>
      <c r="DJ745">
        <v>-3.246</v>
      </c>
      <c r="DK745">
        <v>-0.091</v>
      </c>
      <c r="DL745">
        <v>52</v>
      </c>
      <c r="DM745">
        <v>15</v>
      </c>
      <c r="DN745">
        <v>0.25</v>
      </c>
      <c r="DO745">
        <v>0.13</v>
      </c>
      <c r="DP745">
        <v>-16.30033</v>
      </c>
      <c r="DQ745">
        <v>-2.993752345215762</v>
      </c>
      <c r="DR745">
        <v>0.2882350847832374</v>
      </c>
      <c r="DS745">
        <v>0</v>
      </c>
      <c r="DT745">
        <v>0.2485464</v>
      </c>
      <c r="DU745">
        <v>-0.2349852157598506</v>
      </c>
      <c r="DV745">
        <v>0.03328794095299378</v>
      </c>
      <c r="DW745">
        <v>0</v>
      </c>
      <c r="DX745">
        <v>0</v>
      </c>
      <c r="DY745">
        <v>2</v>
      </c>
      <c r="DZ745" t="s">
        <v>386</v>
      </c>
      <c r="EA745">
        <v>3.2285</v>
      </c>
      <c r="EB745">
        <v>2.70459</v>
      </c>
      <c r="EC745">
        <v>0.0406235</v>
      </c>
      <c r="ED745">
        <v>0.044192</v>
      </c>
      <c r="EE745">
        <v>0.07957880000000001</v>
      </c>
      <c r="EF745">
        <v>0.0789333</v>
      </c>
      <c r="EG745">
        <v>31271.4</v>
      </c>
      <c r="EH745">
        <v>30283</v>
      </c>
      <c r="EI745">
        <v>31241.4</v>
      </c>
      <c r="EJ745">
        <v>30064.9</v>
      </c>
      <c r="EK745">
        <v>38508.3</v>
      </c>
      <c r="EL745">
        <v>36624.3</v>
      </c>
      <c r="EM745">
        <v>43774.9</v>
      </c>
      <c r="EN745">
        <v>41987.8</v>
      </c>
      <c r="EO745">
        <v>2.08917</v>
      </c>
      <c r="EP745">
        <v>1.75207</v>
      </c>
      <c r="EQ745">
        <v>0.000406057</v>
      </c>
      <c r="ER745">
        <v>0</v>
      </c>
      <c r="ES745">
        <v>25.0369</v>
      </c>
      <c r="ET745">
        <v>999.9</v>
      </c>
      <c r="EU745">
        <v>67.3</v>
      </c>
      <c r="EV745">
        <v>30.3</v>
      </c>
      <c r="EW745">
        <v>29.905</v>
      </c>
      <c r="EX745">
        <v>62.2101</v>
      </c>
      <c r="EY745">
        <v>24.0625</v>
      </c>
      <c r="EZ745">
        <v>1</v>
      </c>
      <c r="FA745">
        <v>0.344967</v>
      </c>
      <c r="FB745">
        <v>8.4621</v>
      </c>
      <c r="FC745">
        <v>19.9974</v>
      </c>
      <c r="FD745">
        <v>5.21744</v>
      </c>
      <c r="FE745">
        <v>12.004</v>
      </c>
      <c r="FF745">
        <v>4.96305</v>
      </c>
      <c r="FG745">
        <v>3.29588</v>
      </c>
      <c r="FH745">
        <v>9999</v>
      </c>
      <c r="FI745">
        <v>9999</v>
      </c>
      <c r="FJ745">
        <v>9999</v>
      </c>
      <c r="FK745">
        <v>149.8</v>
      </c>
      <c r="FL745">
        <v>4.97078</v>
      </c>
      <c r="FM745">
        <v>1.86773</v>
      </c>
      <c r="FN745">
        <v>1.85928</v>
      </c>
      <c r="FO745">
        <v>1.86527</v>
      </c>
      <c r="FP745">
        <v>1.8631</v>
      </c>
      <c r="FQ745">
        <v>1.86449</v>
      </c>
      <c r="FR745">
        <v>1.86004</v>
      </c>
      <c r="FS745">
        <v>1.86417</v>
      </c>
      <c r="FT745">
        <v>0</v>
      </c>
      <c r="FU745">
        <v>0</v>
      </c>
      <c r="FV745">
        <v>0</v>
      </c>
      <c r="FW745">
        <v>0</v>
      </c>
      <c r="FX745" t="s">
        <v>364</v>
      </c>
      <c r="FY745" t="s">
        <v>365</v>
      </c>
      <c r="FZ745" t="s">
        <v>366</v>
      </c>
      <c r="GA745" t="s">
        <v>366</v>
      </c>
      <c r="GB745" t="s">
        <v>366</v>
      </c>
      <c r="GC745" t="s">
        <v>366</v>
      </c>
      <c r="GD745">
        <v>0</v>
      </c>
      <c r="GE745">
        <v>100</v>
      </c>
      <c r="GF745">
        <v>100</v>
      </c>
      <c r="GG745">
        <v>-3.855</v>
      </c>
      <c r="GH745">
        <v>-0.091</v>
      </c>
      <c r="GI745">
        <v>-2.868309889394353</v>
      </c>
      <c r="GJ745">
        <v>-0.006773961979547998</v>
      </c>
      <c r="GK745">
        <v>-8.296070481250098E-08</v>
      </c>
      <c r="GL745">
        <v>3.322967193956903E-10</v>
      </c>
      <c r="GM745">
        <v>-0.07871069313407227</v>
      </c>
      <c r="GN745">
        <v>-0.00208336341840114</v>
      </c>
      <c r="GO745">
        <v>8.801746095907445E-05</v>
      </c>
      <c r="GP745">
        <v>-2.677693255255651E-07</v>
      </c>
      <c r="GQ745">
        <v>3</v>
      </c>
      <c r="GR745">
        <v>2052</v>
      </c>
      <c r="GS745">
        <v>2</v>
      </c>
      <c r="GT745">
        <v>18</v>
      </c>
      <c r="GU745">
        <v>110.6</v>
      </c>
      <c r="GV745">
        <v>110.6</v>
      </c>
      <c r="GW745">
        <v>0.5578610000000001</v>
      </c>
      <c r="GX745">
        <v>2.44385</v>
      </c>
      <c r="GY745">
        <v>1.44775</v>
      </c>
      <c r="GZ745">
        <v>2.31445</v>
      </c>
      <c r="HA745">
        <v>1.55151</v>
      </c>
      <c r="HB745">
        <v>2.39502</v>
      </c>
      <c r="HC745">
        <v>37.3858</v>
      </c>
      <c r="HD745">
        <v>13.7293</v>
      </c>
      <c r="HE745">
        <v>18</v>
      </c>
      <c r="HF745">
        <v>612.755</v>
      </c>
      <c r="HG745">
        <v>397.331</v>
      </c>
      <c r="HH745">
        <v>14.7752</v>
      </c>
      <c r="HI745">
        <v>30.9989</v>
      </c>
      <c r="HJ745">
        <v>30.0005</v>
      </c>
      <c r="HK745">
        <v>30.7969</v>
      </c>
      <c r="HL745">
        <v>30.7146</v>
      </c>
      <c r="HM745">
        <v>11.2</v>
      </c>
      <c r="HN745">
        <v>55.1024</v>
      </c>
      <c r="HO745">
        <v>0</v>
      </c>
      <c r="HP745">
        <v>14.7534</v>
      </c>
      <c r="HQ745">
        <v>175.372</v>
      </c>
      <c r="HR745">
        <v>14.9557</v>
      </c>
      <c r="HS745">
        <v>99.1315</v>
      </c>
      <c r="HT745">
        <v>100.325</v>
      </c>
    </row>
    <row r="746" spans="1:228">
      <c r="A746">
        <v>730</v>
      </c>
      <c r="B746">
        <v>1728497596</v>
      </c>
      <c r="C746">
        <v>6658.5</v>
      </c>
      <c r="D746" t="s">
        <v>1833</v>
      </c>
      <c r="E746" t="s">
        <v>1834</v>
      </c>
      <c r="F746">
        <v>5</v>
      </c>
      <c r="G746" t="s">
        <v>357</v>
      </c>
      <c r="H746" t="s">
        <v>358</v>
      </c>
      <c r="I746" t="s">
        <v>359</v>
      </c>
      <c r="J746" t="s">
        <v>1808</v>
      </c>
      <c r="K746">
        <v>1728497588.5</v>
      </c>
      <c r="L746">
        <f>(M746)/1000</f>
        <v>0</v>
      </c>
      <c r="M746">
        <f>IF(BH746, AP746, AJ746)</f>
        <v>0</v>
      </c>
      <c r="N746">
        <f>IF(BH746, AK746, AI746)</f>
        <v>0</v>
      </c>
      <c r="O746">
        <f>BJ746 - IF(AW746&gt;1, N746*BD746*100.0/(AY746), 0)</f>
        <v>0</v>
      </c>
      <c r="P746">
        <f>((V746-L746/2)*O746-N746)/(V746+L746/2)</f>
        <v>0</v>
      </c>
      <c r="Q746">
        <f>P746*(BQ746+BR746)/1000.0</f>
        <v>0</v>
      </c>
      <c r="R746">
        <f>(BJ746 - IF(AW746&gt;1, N746*BD746*100.0/(AY746), 0))*(BQ746+BR746)/1000.0</f>
        <v>0</v>
      </c>
      <c r="S746">
        <f>2.0/((1/U746-1/T746)+SIGN(U746)*SQRT((1/U746-1/T746)*(1/U746-1/T746) + 4*BE746/((BE746+1)*(BE746+1))*(2*1/U746*1/T746-1/T746*1/T746)))</f>
        <v>0</v>
      </c>
      <c r="T746">
        <f>IF(LEFT(BF746,1)&lt;&gt;"0",IF(LEFT(BF746,1)="1",3.0,BG746),$D$5+$E$5*(BX746*BQ746/($K$5*1000))+$F$5*(BX746*BQ746/($K$5*1000))*MAX(MIN(BD746,$J$5),$I$5)*MAX(MIN(BD746,$J$5),$I$5)+$G$5*MAX(MIN(BD746,$J$5),$I$5)*(BX746*BQ746/($K$5*1000))+$H$5*(BX746*BQ746/($K$5*1000))*(BX746*BQ746/($K$5*1000)))</f>
        <v>0</v>
      </c>
      <c r="U746">
        <f>L746*(1000-(1000*0.61365*exp(17.502*Y746/(240.97+Y746))/(BQ746+BR746)+BL746)/2)/(1000*0.61365*exp(17.502*Y746/(240.97+Y746))/(BQ746+BR746)-BL746)</f>
        <v>0</v>
      </c>
      <c r="V746">
        <f>1/((BE746+1)/(S746/1.6)+1/(T746/1.37)) + BE746/((BE746+1)/(S746/1.6) + BE746/(T746/1.37))</f>
        <v>0</v>
      </c>
      <c r="W746">
        <f>(AZ746*BC746)</f>
        <v>0</v>
      </c>
      <c r="X746">
        <f>(BS746+(W746+2*0.95*5.67E-8*(((BS746+$B$7)+273)^4-(BS746+273)^4)-44100*L746)/(1.84*29.3*T746+8*0.95*5.67E-8*(BS746+273)^3))</f>
        <v>0</v>
      </c>
      <c r="Y746">
        <f>($C$7*BT746+$D$7*BU746+$E$7*X746)</f>
        <v>0</v>
      </c>
      <c r="Z746">
        <f>0.61365*exp(17.502*Y746/(240.97+Y746))</f>
        <v>0</v>
      </c>
      <c r="AA746">
        <f>(AB746/AC746*100)</f>
        <v>0</v>
      </c>
      <c r="AB746">
        <f>BL746*(BQ746+BR746)/1000</f>
        <v>0</v>
      </c>
      <c r="AC746">
        <f>0.61365*exp(17.502*BS746/(240.97+BS746))</f>
        <v>0</v>
      </c>
      <c r="AD746">
        <f>(Z746-BL746*(BQ746+BR746)/1000)</f>
        <v>0</v>
      </c>
      <c r="AE746">
        <f>(-L746*44100)</f>
        <v>0</v>
      </c>
      <c r="AF746">
        <f>2*29.3*T746*0.92*(BS746-Y746)</f>
        <v>0</v>
      </c>
      <c r="AG746">
        <f>2*0.95*5.67E-8*(((BS746+$B$7)+273)^4-(Y746+273)^4)</f>
        <v>0</v>
      </c>
      <c r="AH746">
        <f>W746+AG746+AE746+AF746</f>
        <v>0</v>
      </c>
      <c r="AI746">
        <f>BP746*AW746*(BK746-BJ746*(1000-AW746*BM746)/(1000-AW746*BL746))/(100*BD746)</f>
        <v>0</v>
      </c>
      <c r="AJ746">
        <f>1000*BP746*AW746*(BL746-BM746)/(100*BD746*(1000-AW746*BL746))</f>
        <v>0</v>
      </c>
      <c r="AK746">
        <f>(AL746 - AM746 - BQ746*1E3/(8.314*(BS746+273.15)) * AO746/BP746 * AN746) * BP746/(100*BD746) * (1000 - BM746)/1000</f>
        <v>0</v>
      </c>
      <c r="AL746">
        <v>167.6821011549283</v>
      </c>
      <c r="AM746">
        <v>155.192503030303</v>
      </c>
      <c r="AN746">
        <v>2.527383740333769</v>
      </c>
      <c r="AO746">
        <v>66.75267127986791</v>
      </c>
      <c r="AP746">
        <f>(AR746 - AQ746 + BQ746*1E3/(8.314*(BS746+273.15)) * AT746/BP746 * AS746) * BP746/(100*BD746) * 1000/(1000 - AR746)</f>
        <v>0</v>
      </c>
      <c r="AQ746">
        <v>14.95795376320543</v>
      </c>
      <c r="AR746">
        <v>15.16210666666666</v>
      </c>
      <c r="AS746">
        <v>0.01388122348365751</v>
      </c>
      <c r="AT746">
        <v>80.66482279212043</v>
      </c>
      <c r="AU746">
        <v>0</v>
      </c>
      <c r="AV746">
        <v>0</v>
      </c>
      <c r="AW746">
        <f>IF(AU746*$H$13&gt;=AY746,1.0,(AY746/(AY746-AU746*$H$13)))</f>
        <v>0</v>
      </c>
      <c r="AX746">
        <f>(AW746-1)*100</f>
        <v>0</v>
      </c>
      <c r="AY746">
        <f>MAX(0,($B$13+$C$13*BX746)/(1+$D$13*BX746)*BQ746/(BS746+273)*$E$13)</f>
        <v>0</v>
      </c>
      <c r="AZ746">
        <f>$B$11*BY746+$C$11*BZ746+$F$11*CK746*(1-CN746)</f>
        <v>0</v>
      </c>
      <c r="BA746">
        <f>AZ746*BB746</f>
        <v>0</v>
      </c>
      <c r="BB746">
        <f>($B$11*$D$9+$C$11*$D$9+$F$11*((CX746+CP746)/MAX(CX746+CP746+CY746, 0.1)*$I$9+CY746/MAX(CX746+CP746+CY746, 0.1)*$J$9))/($B$11+$C$11+$F$11)</f>
        <v>0</v>
      </c>
      <c r="BC746">
        <f>($B$11*$K$9+$C$11*$K$9+$F$11*((CX746+CP746)/MAX(CX746+CP746+CY746, 0.1)*$P$9+CY746/MAX(CX746+CP746+CY746, 0.1)*$Q$9))/($B$11+$C$11+$F$11)</f>
        <v>0</v>
      </c>
      <c r="BD746">
        <v>6</v>
      </c>
      <c r="BE746">
        <v>0.5</v>
      </c>
      <c r="BF746" t="s">
        <v>361</v>
      </c>
      <c r="BG746">
        <v>2</v>
      </c>
      <c r="BH746" t="b">
        <v>1</v>
      </c>
      <c r="BI746">
        <v>1728497588.5</v>
      </c>
      <c r="BJ746">
        <v>135.5304444444444</v>
      </c>
      <c r="BK746">
        <v>152.2215925925926</v>
      </c>
      <c r="BL746">
        <v>15.06828518518519</v>
      </c>
      <c r="BM746">
        <v>14.85497037037037</v>
      </c>
      <c r="BN746">
        <v>139.3434444444444</v>
      </c>
      <c r="BO746">
        <v>15.15928518518519</v>
      </c>
      <c r="BP746">
        <v>600.0270740740741</v>
      </c>
      <c r="BQ746">
        <v>97.55068888888889</v>
      </c>
      <c r="BR746">
        <v>0.100095462962963</v>
      </c>
      <c r="BS746">
        <v>23.91266666666666</v>
      </c>
      <c r="BT746">
        <v>25.05142222222222</v>
      </c>
      <c r="BU746">
        <v>999.9000000000001</v>
      </c>
      <c r="BV746">
        <v>0</v>
      </c>
      <c r="BW746">
        <v>0</v>
      </c>
      <c r="BX746">
        <v>10004.84185185185</v>
      </c>
      <c r="BY746">
        <v>0</v>
      </c>
      <c r="BZ746">
        <v>1275.423333333333</v>
      </c>
      <c r="CA746">
        <v>-16.69112222222222</v>
      </c>
      <c r="CB746">
        <v>137.6043703703704</v>
      </c>
      <c r="CC746">
        <v>154.5178148148148</v>
      </c>
      <c r="CD746">
        <v>0.2133176666666667</v>
      </c>
      <c r="CE746">
        <v>152.2215925925926</v>
      </c>
      <c r="CF746">
        <v>14.85497037037037</v>
      </c>
      <c r="CG746">
        <v>1.469921481481481</v>
      </c>
      <c r="CH746">
        <v>1.449112962962963</v>
      </c>
      <c r="CI746">
        <v>12.65874444444445</v>
      </c>
      <c r="CJ746">
        <v>12.44132962962963</v>
      </c>
      <c r="CK746">
        <v>1600.007037037037</v>
      </c>
      <c r="CL746">
        <v>0.6920031111111109</v>
      </c>
      <c r="CM746">
        <v>0.3079968888888889</v>
      </c>
      <c r="CN746">
        <v>0</v>
      </c>
      <c r="CO746">
        <v>2.056477777777778</v>
      </c>
      <c r="CP746">
        <v>0</v>
      </c>
      <c r="CQ746">
        <v>16522.35185185185</v>
      </c>
      <c r="CR746">
        <v>13790.25555555555</v>
      </c>
      <c r="CS746">
        <v>39.87251851851852</v>
      </c>
      <c r="CT746">
        <v>41.89107407407406</v>
      </c>
      <c r="CU746">
        <v>40.68699999999999</v>
      </c>
      <c r="CV746">
        <v>39.77518518518518</v>
      </c>
      <c r="CW746">
        <v>38.92092592592593</v>
      </c>
      <c r="CX746">
        <v>1107.21</v>
      </c>
      <c r="CY746">
        <v>492.797037037037</v>
      </c>
      <c r="CZ746">
        <v>0</v>
      </c>
      <c r="DA746">
        <v>1728497653</v>
      </c>
      <c r="DB746">
        <v>0</v>
      </c>
      <c r="DC746">
        <v>1728490956.5</v>
      </c>
      <c r="DD746" t="s">
        <v>362</v>
      </c>
      <c r="DE746">
        <v>1728490952.5</v>
      </c>
      <c r="DF746">
        <v>1728490956.5</v>
      </c>
      <c r="DG746">
        <v>1</v>
      </c>
      <c r="DH746">
        <v>-0.065</v>
      </c>
      <c r="DI746">
        <v>-0.008</v>
      </c>
      <c r="DJ746">
        <v>-3.246</v>
      </c>
      <c r="DK746">
        <v>-0.091</v>
      </c>
      <c r="DL746">
        <v>52</v>
      </c>
      <c r="DM746">
        <v>15</v>
      </c>
      <c r="DN746">
        <v>0.25</v>
      </c>
      <c r="DO746">
        <v>0.13</v>
      </c>
      <c r="DP746">
        <v>-16.5180756097561</v>
      </c>
      <c r="DQ746">
        <v>-3.008211846689916</v>
      </c>
      <c r="DR746">
        <v>0.2969575815815698</v>
      </c>
      <c r="DS746">
        <v>0</v>
      </c>
      <c r="DT746">
        <v>0.220476756097561</v>
      </c>
      <c r="DU746">
        <v>-0.1929134634146347</v>
      </c>
      <c r="DV746">
        <v>0.02738136910274049</v>
      </c>
      <c r="DW746">
        <v>0</v>
      </c>
      <c r="DX746">
        <v>0</v>
      </c>
      <c r="DY746">
        <v>2</v>
      </c>
      <c r="DZ746" t="s">
        <v>386</v>
      </c>
      <c r="EA746">
        <v>3.22846</v>
      </c>
      <c r="EB746">
        <v>2.70398</v>
      </c>
      <c r="EC746">
        <v>0.0438675</v>
      </c>
      <c r="ED746">
        <v>0.0474306</v>
      </c>
      <c r="EE746">
        <v>0.079855</v>
      </c>
      <c r="EF746">
        <v>0.0793225</v>
      </c>
      <c r="EG746">
        <v>31165.8</v>
      </c>
      <c r="EH746">
        <v>30180.4</v>
      </c>
      <c r="EI746">
        <v>31241.6</v>
      </c>
      <c r="EJ746">
        <v>30065</v>
      </c>
      <c r="EK746">
        <v>38496.8</v>
      </c>
      <c r="EL746">
        <v>36608.8</v>
      </c>
      <c r="EM746">
        <v>43774.9</v>
      </c>
      <c r="EN746">
        <v>41987.7</v>
      </c>
      <c r="EO746">
        <v>2.0889</v>
      </c>
      <c r="EP746">
        <v>1.7522</v>
      </c>
      <c r="EQ746">
        <v>-0.000670552</v>
      </c>
      <c r="ER746">
        <v>0</v>
      </c>
      <c r="ES746">
        <v>25.029</v>
      </c>
      <c r="ET746">
        <v>999.9</v>
      </c>
      <c r="EU746">
        <v>67.3</v>
      </c>
      <c r="EV746">
        <v>30.3</v>
      </c>
      <c r="EW746">
        <v>29.9023</v>
      </c>
      <c r="EX746">
        <v>62.4001</v>
      </c>
      <c r="EY746">
        <v>23.9103</v>
      </c>
      <c r="EZ746">
        <v>1</v>
      </c>
      <c r="FA746">
        <v>0.345213</v>
      </c>
      <c r="FB746">
        <v>8.367240000000001</v>
      </c>
      <c r="FC746">
        <v>20.0026</v>
      </c>
      <c r="FD746">
        <v>5.21684</v>
      </c>
      <c r="FE746">
        <v>12.004</v>
      </c>
      <c r="FF746">
        <v>4.96305</v>
      </c>
      <c r="FG746">
        <v>3.29588</v>
      </c>
      <c r="FH746">
        <v>9999</v>
      </c>
      <c r="FI746">
        <v>9999</v>
      </c>
      <c r="FJ746">
        <v>9999</v>
      </c>
      <c r="FK746">
        <v>149.8</v>
      </c>
      <c r="FL746">
        <v>4.97079</v>
      </c>
      <c r="FM746">
        <v>1.86776</v>
      </c>
      <c r="FN746">
        <v>1.85928</v>
      </c>
      <c r="FO746">
        <v>1.86531</v>
      </c>
      <c r="FP746">
        <v>1.8631</v>
      </c>
      <c r="FQ746">
        <v>1.86449</v>
      </c>
      <c r="FR746">
        <v>1.86005</v>
      </c>
      <c r="FS746">
        <v>1.86416</v>
      </c>
      <c r="FT746">
        <v>0</v>
      </c>
      <c r="FU746">
        <v>0</v>
      </c>
      <c r="FV746">
        <v>0</v>
      </c>
      <c r="FW746">
        <v>0</v>
      </c>
      <c r="FX746" t="s">
        <v>364</v>
      </c>
      <c r="FY746" t="s">
        <v>365</v>
      </c>
      <c r="FZ746" t="s">
        <v>366</v>
      </c>
      <c r="GA746" t="s">
        <v>366</v>
      </c>
      <c r="GB746" t="s">
        <v>366</v>
      </c>
      <c r="GC746" t="s">
        <v>366</v>
      </c>
      <c r="GD746">
        <v>0</v>
      </c>
      <c r="GE746">
        <v>100</v>
      </c>
      <c r="GF746">
        <v>100</v>
      </c>
      <c r="GG746">
        <v>-3.939</v>
      </c>
      <c r="GH746">
        <v>-0.09089999999999999</v>
      </c>
      <c r="GI746">
        <v>-2.868309889394353</v>
      </c>
      <c r="GJ746">
        <v>-0.006773961979547998</v>
      </c>
      <c r="GK746">
        <v>-8.296070481250098E-08</v>
      </c>
      <c r="GL746">
        <v>3.322967193956903E-10</v>
      </c>
      <c r="GM746">
        <v>-0.07871069313407227</v>
      </c>
      <c r="GN746">
        <v>-0.00208336341840114</v>
      </c>
      <c r="GO746">
        <v>8.801746095907445E-05</v>
      </c>
      <c r="GP746">
        <v>-2.677693255255651E-07</v>
      </c>
      <c r="GQ746">
        <v>3</v>
      </c>
      <c r="GR746">
        <v>2052</v>
      </c>
      <c r="GS746">
        <v>2</v>
      </c>
      <c r="GT746">
        <v>18</v>
      </c>
      <c r="GU746">
        <v>110.7</v>
      </c>
      <c r="GV746">
        <v>110.7</v>
      </c>
      <c r="GW746">
        <v>0.588379</v>
      </c>
      <c r="GX746">
        <v>2.44385</v>
      </c>
      <c r="GY746">
        <v>1.44897</v>
      </c>
      <c r="GZ746">
        <v>2.31445</v>
      </c>
      <c r="HA746">
        <v>1.55151</v>
      </c>
      <c r="HB746">
        <v>2.29858</v>
      </c>
      <c r="HC746">
        <v>37.3858</v>
      </c>
      <c r="HD746">
        <v>13.7118</v>
      </c>
      <c r="HE746">
        <v>18</v>
      </c>
      <c r="HF746">
        <v>612.671</v>
      </c>
      <c r="HG746">
        <v>397.48</v>
      </c>
      <c r="HH746">
        <v>14.7164</v>
      </c>
      <c r="HI746">
        <v>31.0097</v>
      </c>
      <c r="HJ746">
        <v>30.0005</v>
      </c>
      <c r="HK746">
        <v>30.8088</v>
      </c>
      <c r="HL746">
        <v>30.7265</v>
      </c>
      <c r="HM746">
        <v>11.8313</v>
      </c>
      <c r="HN746">
        <v>55.1024</v>
      </c>
      <c r="HO746">
        <v>0</v>
      </c>
      <c r="HP746">
        <v>14.7143</v>
      </c>
      <c r="HQ746">
        <v>190.401</v>
      </c>
      <c r="HR746">
        <v>14.9523</v>
      </c>
      <c r="HS746">
        <v>99.1318</v>
      </c>
      <c r="HT746">
        <v>100.325</v>
      </c>
    </row>
    <row r="747" spans="1:228">
      <c r="A747">
        <v>731</v>
      </c>
      <c r="B747">
        <v>1728497601</v>
      </c>
      <c r="C747">
        <v>6663.5</v>
      </c>
      <c r="D747" t="s">
        <v>1835</v>
      </c>
      <c r="E747" t="s">
        <v>1836</v>
      </c>
      <c r="F747">
        <v>5</v>
      </c>
      <c r="G747" t="s">
        <v>357</v>
      </c>
      <c r="H747" t="s">
        <v>358</v>
      </c>
      <c r="I747" t="s">
        <v>359</v>
      </c>
      <c r="J747" t="s">
        <v>1808</v>
      </c>
      <c r="K747">
        <v>1728497593.214286</v>
      </c>
      <c r="L747">
        <f>(M747)/1000</f>
        <v>0</v>
      </c>
      <c r="M747">
        <f>IF(BH747, AP747, AJ747)</f>
        <v>0</v>
      </c>
      <c r="N747">
        <f>IF(BH747, AK747, AI747)</f>
        <v>0</v>
      </c>
      <c r="O747">
        <f>BJ747 - IF(AW747&gt;1, N747*BD747*100.0/(AY747), 0)</f>
        <v>0</v>
      </c>
      <c r="P747">
        <f>((V747-L747/2)*O747-N747)/(V747+L747/2)</f>
        <v>0</v>
      </c>
      <c r="Q747">
        <f>P747*(BQ747+BR747)/1000.0</f>
        <v>0</v>
      </c>
      <c r="R747">
        <f>(BJ747 - IF(AW747&gt;1, N747*BD747*100.0/(AY747), 0))*(BQ747+BR747)/1000.0</f>
        <v>0</v>
      </c>
      <c r="S747">
        <f>2.0/((1/U747-1/T747)+SIGN(U747)*SQRT((1/U747-1/T747)*(1/U747-1/T747) + 4*BE747/((BE747+1)*(BE747+1))*(2*1/U747*1/T747-1/T747*1/T747)))</f>
        <v>0</v>
      </c>
      <c r="T747">
        <f>IF(LEFT(BF747,1)&lt;&gt;"0",IF(LEFT(BF747,1)="1",3.0,BG747),$D$5+$E$5*(BX747*BQ747/($K$5*1000))+$F$5*(BX747*BQ747/($K$5*1000))*MAX(MIN(BD747,$J$5),$I$5)*MAX(MIN(BD747,$J$5),$I$5)+$G$5*MAX(MIN(BD747,$J$5),$I$5)*(BX747*BQ747/($K$5*1000))+$H$5*(BX747*BQ747/($K$5*1000))*(BX747*BQ747/($K$5*1000)))</f>
        <v>0</v>
      </c>
      <c r="U747">
        <f>L747*(1000-(1000*0.61365*exp(17.502*Y747/(240.97+Y747))/(BQ747+BR747)+BL747)/2)/(1000*0.61365*exp(17.502*Y747/(240.97+Y747))/(BQ747+BR747)-BL747)</f>
        <v>0</v>
      </c>
      <c r="V747">
        <f>1/((BE747+1)/(S747/1.6)+1/(T747/1.37)) + BE747/((BE747+1)/(S747/1.6) + BE747/(T747/1.37))</f>
        <v>0</v>
      </c>
      <c r="W747">
        <f>(AZ747*BC747)</f>
        <v>0</v>
      </c>
      <c r="X747">
        <f>(BS747+(W747+2*0.95*5.67E-8*(((BS747+$B$7)+273)^4-(BS747+273)^4)-44100*L747)/(1.84*29.3*T747+8*0.95*5.67E-8*(BS747+273)^3))</f>
        <v>0</v>
      </c>
      <c r="Y747">
        <f>($C$7*BT747+$D$7*BU747+$E$7*X747)</f>
        <v>0</v>
      </c>
      <c r="Z747">
        <f>0.61365*exp(17.502*Y747/(240.97+Y747))</f>
        <v>0</v>
      </c>
      <c r="AA747">
        <f>(AB747/AC747*100)</f>
        <v>0</v>
      </c>
      <c r="AB747">
        <f>BL747*(BQ747+BR747)/1000</f>
        <v>0</v>
      </c>
      <c r="AC747">
        <f>0.61365*exp(17.502*BS747/(240.97+BS747))</f>
        <v>0</v>
      </c>
      <c r="AD747">
        <f>(Z747-BL747*(BQ747+BR747)/1000)</f>
        <v>0</v>
      </c>
      <c r="AE747">
        <f>(-L747*44100)</f>
        <v>0</v>
      </c>
      <c r="AF747">
        <f>2*29.3*T747*0.92*(BS747-Y747)</f>
        <v>0</v>
      </c>
      <c r="AG747">
        <f>2*0.95*5.67E-8*(((BS747+$B$7)+273)^4-(Y747+273)^4)</f>
        <v>0</v>
      </c>
      <c r="AH747">
        <f>W747+AG747+AE747+AF747</f>
        <v>0</v>
      </c>
      <c r="AI747">
        <f>BP747*AW747*(BK747-BJ747*(1000-AW747*BM747)/(1000-AW747*BL747))/(100*BD747)</f>
        <v>0</v>
      </c>
      <c r="AJ747">
        <f>1000*BP747*AW747*(BL747-BM747)/(100*BD747*(1000-AW747*BL747))</f>
        <v>0</v>
      </c>
      <c r="AK747">
        <f>(AL747 - AM747 - BQ747*1E3/(8.314*(BS747+273.15)) * AO747/BP747 * AN747) * BP747/(100*BD747) * (1000 - BM747)/1000</f>
        <v>0</v>
      </c>
      <c r="AL747">
        <v>180.4501078601458</v>
      </c>
      <c r="AM747">
        <v>167.7195757575757</v>
      </c>
      <c r="AN747">
        <v>2.514142470112367</v>
      </c>
      <c r="AO747">
        <v>66.75267127986791</v>
      </c>
      <c r="AP747">
        <f>(AR747 - AQ747 + BQ747*1E3/(8.314*(BS747+273.15)) * AT747/BP747 * AS747) * BP747/(100*BD747) * 1000/(1000 - AR747)</f>
        <v>0</v>
      </c>
      <c r="AQ747">
        <v>14.99569041965577</v>
      </c>
      <c r="AR747">
        <v>15.23138181818181</v>
      </c>
      <c r="AS747">
        <v>0.01471782593147054</v>
      </c>
      <c r="AT747">
        <v>80.66482279212043</v>
      </c>
      <c r="AU747">
        <v>0</v>
      </c>
      <c r="AV747">
        <v>0</v>
      </c>
      <c r="AW747">
        <f>IF(AU747*$H$13&gt;=AY747,1.0,(AY747/(AY747-AU747*$H$13)))</f>
        <v>0</v>
      </c>
      <c r="AX747">
        <f>(AW747-1)*100</f>
        <v>0</v>
      </c>
      <c r="AY747">
        <f>MAX(0,($B$13+$C$13*BX747)/(1+$D$13*BX747)*BQ747/(BS747+273)*$E$13)</f>
        <v>0</v>
      </c>
      <c r="AZ747">
        <f>$B$11*BY747+$C$11*BZ747+$F$11*CK747*(1-CN747)</f>
        <v>0</v>
      </c>
      <c r="BA747">
        <f>AZ747*BB747</f>
        <v>0</v>
      </c>
      <c r="BB747">
        <f>($B$11*$D$9+$C$11*$D$9+$F$11*((CX747+CP747)/MAX(CX747+CP747+CY747, 0.1)*$I$9+CY747/MAX(CX747+CP747+CY747, 0.1)*$J$9))/($B$11+$C$11+$F$11)</f>
        <v>0</v>
      </c>
      <c r="BC747">
        <f>($B$11*$K$9+$C$11*$K$9+$F$11*((CX747+CP747)/MAX(CX747+CP747+CY747, 0.1)*$P$9+CY747/MAX(CX747+CP747+CY747, 0.1)*$Q$9))/($B$11+$C$11+$F$11)</f>
        <v>0</v>
      </c>
      <c r="BD747">
        <v>6</v>
      </c>
      <c r="BE747">
        <v>0.5</v>
      </c>
      <c r="BF747" t="s">
        <v>361</v>
      </c>
      <c r="BG747">
        <v>2</v>
      </c>
      <c r="BH747" t="b">
        <v>1</v>
      </c>
      <c r="BI747">
        <v>1728497593.214286</v>
      </c>
      <c r="BJ747">
        <v>147.1628571428571</v>
      </c>
      <c r="BK747">
        <v>164.0872857142857</v>
      </c>
      <c r="BL747">
        <v>15.13133571428571</v>
      </c>
      <c r="BM747">
        <v>14.92646428571429</v>
      </c>
      <c r="BN747">
        <v>151.0552142857143</v>
      </c>
      <c r="BO747">
        <v>15.22230357142857</v>
      </c>
      <c r="BP747">
        <v>599.9217499999999</v>
      </c>
      <c r="BQ747">
        <v>97.55057499999999</v>
      </c>
      <c r="BR747">
        <v>0.09990658928571428</v>
      </c>
      <c r="BS747">
        <v>23.89459642857143</v>
      </c>
      <c r="BT747">
        <v>25.03024642857143</v>
      </c>
      <c r="BU747">
        <v>999.9000000000002</v>
      </c>
      <c r="BV747">
        <v>0</v>
      </c>
      <c r="BW747">
        <v>0</v>
      </c>
      <c r="BX747">
        <v>10006.56607142857</v>
      </c>
      <c r="BY747">
        <v>0</v>
      </c>
      <c r="BZ747">
        <v>1275.728571428571</v>
      </c>
      <c r="CA747">
        <v>-16.92436428571429</v>
      </c>
      <c r="CB747">
        <v>149.4245</v>
      </c>
      <c r="CC747">
        <v>166.5744285714286</v>
      </c>
      <c r="CD747">
        <v>0.2048666071428571</v>
      </c>
      <c r="CE747">
        <v>164.0872857142857</v>
      </c>
      <c r="CF747">
        <v>14.92646428571429</v>
      </c>
      <c r="CG747">
        <v>1.47607</v>
      </c>
      <c r="CH747">
        <v>1.456086071428572</v>
      </c>
      <c r="CI747">
        <v>12.72241071428572</v>
      </c>
      <c r="CJ747">
        <v>12.51448571428571</v>
      </c>
      <c r="CK747">
        <v>1600.012857142858</v>
      </c>
      <c r="CL747">
        <v>0.6920012142857145</v>
      </c>
      <c r="CM747">
        <v>0.3079987857142857</v>
      </c>
      <c r="CN747">
        <v>0</v>
      </c>
      <c r="CO747">
        <v>2.106492857142857</v>
      </c>
      <c r="CP747">
        <v>0</v>
      </c>
      <c r="CQ747">
        <v>16473.07857142857</v>
      </c>
      <c r="CR747">
        <v>13790.29285714285</v>
      </c>
      <c r="CS747">
        <v>39.90378571428571</v>
      </c>
      <c r="CT747">
        <v>41.91042857142855</v>
      </c>
      <c r="CU747">
        <v>40.70724999999999</v>
      </c>
      <c r="CV747">
        <v>39.79871428571428</v>
      </c>
      <c r="CW747">
        <v>38.94157142857143</v>
      </c>
      <c r="CX747">
        <v>1107.211428571428</v>
      </c>
      <c r="CY747">
        <v>492.8014285714286</v>
      </c>
      <c r="CZ747">
        <v>0</v>
      </c>
      <c r="DA747">
        <v>1728497657.8</v>
      </c>
      <c r="DB747">
        <v>0</v>
      </c>
      <c r="DC747">
        <v>1728490956.5</v>
      </c>
      <c r="DD747" t="s">
        <v>362</v>
      </c>
      <c r="DE747">
        <v>1728490952.5</v>
      </c>
      <c r="DF747">
        <v>1728490956.5</v>
      </c>
      <c r="DG747">
        <v>1</v>
      </c>
      <c r="DH747">
        <v>-0.065</v>
      </c>
      <c r="DI747">
        <v>-0.008</v>
      </c>
      <c r="DJ747">
        <v>-3.246</v>
      </c>
      <c r="DK747">
        <v>-0.091</v>
      </c>
      <c r="DL747">
        <v>52</v>
      </c>
      <c r="DM747">
        <v>15</v>
      </c>
      <c r="DN747">
        <v>0.25</v>
      </c>
      <c r="DO747">
        <v>0.13</v>
      </c>
      <c r="DP747">
        <v>-16.752375</v>
      </c>
      <c r="DQ747">
        <v>-3.025312570356444</v>
      </c>
      <c r="DR747">
        <v>0.2913709223223896</v>
      </c>
      <c r="DS747">
        <v>0</v>
      </c>
      <c r="DT747">
        <v>0.212011325</v>
      </c>
      <c r="DU747">
        <v>-0.1988339099437151</v>
      </c>
      <c r="DV747">
        <v>0.02782442865755513</v>
      </c>
      <c r="DW747">
        <v>0</v>
      </c>
      <c r="DX747">
        <v>0</v>
      </c>
      <c r="DY747">
        <v>2</v>
      </c>
      <c r="DZ747" t="s">
        <v>386</v>
      </c>
      <c r="EA747">
        <v>3.22848</v>
      </c>
      <c r="EB747">
        <v>2.70434</v>
      </c>
      <c r="EC747">
        <v>0.0470432</v>
      </c>
      <c r="ED747">
        <v>0.0505857</v>
      </c>
      <c r="EE747">
        <v>0.0801163</v>
      </c>
      <c r="EF747">
        <v>0.0793768</v>
      </c>
      <c r="EG747">
        <v>31062.1</v>
      </c>
      <c r="EH747">
        <v>30079.3</v>
      </c>
      <c r="EI747">
        <v>31241.5</v>
      </c>
      <c r="EJ747">
        <v>30063.9</v>
      </c>
      <c r="EK747">
        <v>38485.8</v>
      </c>
      <c r="EL747">
        <v>36605.4</v>
      </c>
      <c r="EM747">
        <v>43774.9</v>
      </c>
      <c r="EN747">
        <v>41986.2</v>
      </c>
      <c r="EO747">
        <v>2.08868</v>
      </c>
      <c r="EP747">
        <v>1.75257</v>
      </c>
      <c r="EQ747">
        <v>-0.00207126</v>
      </c>
      <c r="ER747">
        <v>0</v>
      </c>
      <c r="ES747">
        <v>25.0185</v>
      </c>
      <c r="ET747">
        <v>999.9</v>
      </c>
      <c r="EU747">
        <v>67.2</v>
      </c>
      <c r="EV747">
        <v>30.3</v>
      </c>
      <c r="EW747">
        <v>29.8592</v>
      </c>
      <c r="EX747">
        <v>62.4401</v>
      </c>
      <c r="EY747">
        <v>24.0184</v>
      </c>
      <c r="EZ747">
        <v>1</v>
      </c>
      <c r="FA747">
        <v>0.345366</v>
      </c>
      <c r="FB747">
        <v>8.219760000000001</v>
      </c>
      <c r="FC747">
        <v>20.0099</v>
      </c>
      <c r="FD747">
        <v>5.21624</v>
      </c>
      <c r="FE747">
        <v>12.004</v>
      </c>
      <c r="FF747">
        <v>4.9627</v>
      </c>
      <c r="FG747">
        <v>3.29578</v>
      </c>
      <c r="FH747">
        <v>9999</v>
      </c>
      <c r="FI747">
        <v>9999</v>
      </c>
      <c r="FJ747">
        <v>9999</v>
      </c>
      <c r="FK747">
        <v>149.8</v>
      </c>
      <c r="FL747">
        <v>4.9708</v>
      </c>
      <c r="FM747">
        <v>1.86777</v>
      </c>
      <c r="FN747">
        <v>1.85928</v>
      </c>
      <c r="FO747">
        <v>1.86533</v>
      </c>
      <c r="FP747">
        <v>1.8631</v>
      </c>
      <c r="FQ747">
        <v>1.86449</v>
      </c>
      <c r="FR747">
        <v>1.86005</v>
      </c>
      <c r="FS747">
        <v>1.86415</v>
      </c>
      <c r="FT747">
        <v>0</v>
      </c>
      <c r="FU747">
        <v>0</v>
      </c>
      <c r="FV747">
        <v>0</v>
      </c>
      <c r="FW747">
        <v>0</v>
      </c>
      <c r="FX747" t="s">
        <v>364</v>
      </c>
      <c r="FY747" t="s">
        <v>365</v>
      </c>
      <c r="FZ747" t="s">
        <v>366</v>
      </c>
      <c r="GA747" t="s">
        <v>366</v>
      </c>
      <c r="GB747" t="s">
        <v>366</v>
      </c>
      <c r="GC747" t="s">
        <v>366</v>
      </c>
      <c r="GD747">
        <v>0</v>
      </c>
      <c r="GE747">
        <v>100</v>
      </c>
      <c r="GF747">
        <v>100</v>
      </c>
      <c r="GG747">
        <v>-4.024</v>
      </c>
      <c r="GH747">
        <v>-0.09089999999999999</v>
      </c>
      <c r="GI747">
        <v>-2.868309889394353</v>
      </c>
      <c r="GJ747">
        <v>-0.006773961979547998</v>
      </c>
      <c r="GK747">
        <v>-8.296070481250098E-08</v>
      </c>
      <c r="GL747">
        <v>3.322967193956903E-10</v>
      </c>
      <c r="GM747">
        <v>-0.07871069313407227</v>
      </c>
      <c r="GN747">
        <v>-0.00208336341840114</v>
      </c>
      <c r="GO747">
        <v>8.801746095907445E-05</v>
      </c>
      <c r="GP747">
        <v>-2.677693255255651E-07</v>
      </c>
      <c r="GQ747">
        <v>3</v>
      </c>
      <c r="GR747">
        <v>2052</v>
      </c>
      <c r="GS747">
        <v>2</v>
      </c>
      <c r="GT747">
        <v>18</v>
      </c>
      <c r="GU747">
        <v>110.8</v>
      </c>
      <c r="GV747">
        <v>110.7</v>
      </c>
      <c r="GW747">
        <v>0.617676</v>
      </c>
      <c r="GX747">
        <v>2.4292</v>
      </c>
      <c r="GY747">
        <v>1.44775</v>
      </c>
      <c r="GZ747">
        <v>2.31445</v>
      </c>
      <c r="HA747">
        <v>1.55151</v>
      </c>
      <c r="HB747">
        <v>2.40356</v>
      </c>
      <c r="HC747">
        <v>37.3858</v>
      </c>
      <c r="HD747">
        <v>13.738</v>
      </c>
      <c r="HE747">
        <v>18</v>
      </c>
      <c r="HF747">
        <v>612.61</v>
      </c>
      <c r="HG747">
        <v>397.765</v>
      </c>
      <c r="HH747">
        <v>14.6799</v>
      </c>
      <c r="HI747">
        <v>31.0199</v>
      </c>
      <c r="HJ747">
        <v>30.0002</v>
      </c>
      <c r="HK747">
        <v>30.8196</v>
      </c>
      <c r="HL747">
        <v>30.7378</v>
      </c>
      <c r="HM747">
        <v>12.4011</v>
      </c>
      <c r="HN747">
        <v>55.1024</v>
      </c>
      <c r="HO747">
        <v>0</v>
      </c>
      <c r="HP747">
        <v>14.7013</v>
      </c>
      <c r="HQ747">
        <v>200.423</v>
      </c>
      <c r="HR747">
        <v>14.8943</v>
      </c>
      <c r="HS747">
        <v>99.1315</v>
      </c>
      <c r="HT747">
        <v>100.321</v>
      </c>
    </row>
    <row r="748" spans="1:228">
      <c r="A748">
        <v>732</v>
      </c>
      <c r="B748">
        <v>1728497606</v>
      </c>
      <c r="C748">
        <v>6668.5</v>
      </c>
      <c r="D748" t="s">
        <v>1837</v>
      </c>
      <c r="E748" t="s">
        <v>1838</v>
      </c>
      <c r="F748">
        <v>5</v>
      </c>
      <c r="G748" t="s">
        <v>357</v>
      </c>
      <c r="H748" t="s">
        <v>358</v>
      </c>
      <c r="I748" t="s">
        <v>359</v>
      </c>
      <c r="J748" t="s">
        <v>1808</v>
      </c>
      <c r="K748">
        <v>1728497598.5</v>
      </c>
      <c r="L748">
        <f>(M748)/1000</f>
        <v>0</v>
      </c>
      <c r="M748">
        <f>IF(BH748, AP748, AJ748)</f>
        <v>0</v>
      </c>
      <c r="N748">
        <f>IF(BH748, AK748, AI748)</f>
        <v>0</v>
      </c>
      <c r="O748">
        <f>BJ748 - IF(AW748&gt;1, N748*BD748*100.0/(AY748), 0)</f>
        <v>0</v>
      </c>
      <c r="P748">
        <f>((V748-L748/2)*O748-N748)/(V748+L748/2)</f>
        <v>0</v>
      </c>
      <c r="Q748">
        <f>P748*(BQ748+BR748)/1000.0</f>
        <v>0</v>
      </c>
      <c r="R748">
        <f>(BJ748 - IF(AW748&gt;1, N748*BD748*100.0/(AY748), 0))*(BQ748+BR748)/1000.0</f>
        <v>0</v>
      </c>
      <c r="S748">
        <f>2.0/((1/U748-1/T748)+SIGN(U748)*SQRT((1/U748-1/T748)*(1/U748-1/T748) + 4*BE748/((BE748+1)*(BE748+1))*(2*1/U748*1/T748-1/T748*1/T748)))</f>
        <v>0</v>
      </c>
      <c r="T748">
        <f>IF(LEFT(BF748,1)&lt;&gt;"0",IF(LEFT(BF748,1)="1",3.0,BG748),$D$5+$E$5*(BX748*BQ748/($K$5*1000))+$F$5*(BX748*BQ748/($K$5*1000))*MAX(MIN(BD748,$J$5),$I$5)*MAX(MIN(BD748,$J$5),$I$5)+$G$5*MAX(MIN(BD748,$J$5),$I$5)*(BX748*BQ748/($K$5*1000))+$H$5*(BX748*BQ748/($K$5*1000))*(BX748*BQ748/($K$5*1000)))</f>
        <v>0</v>
      </c>
      <c r="U748">
        <f>L748*(1000-(1000*0.61365*exp(17.502*Y748/(240.97+Y748))/(BQ748+BR748)+BL748)/2)/(1000*0.61365*exp(17.502*Y748/(240.97+Y748))/(BQ748+BR748)-BL748)</f>
        <v>0</v>
      </c>
      <c r="V748">
        <f>1/((BE748+1)/(S748/1.6)+1/(T748/1.37)) + BE748/((BE748+1)/(S748/1.6) + BE748/(T748/1.37))</f>
        <v>0</v>
      </c>
      <c r="W748">
        <f>(AZ748*BC748)</f>
        <v>0</v>
      </c>
      <c r="X748">
        <f>(BS748+(W748+2*0.95*5.67E-8*(((BS748+$B$7)+273)^4-(BS748+273)^4)-44100*L748)/(1.84*29.3*T748+8*0.95*5.67E-8*(BS748+273)^3))</f>
        <v>0</v>
      </c>
      <c r="Y748">
        <f>($C$7*BT748+$D$7*BU748+$E$7*X748)</f>
        <v>0</v>
      </c>
      <c r="Z748">
        <f>0.61365*exp(17.502*Y748/(240.97+Y748))</f>
        <v>0</v>
      </c>
      <c r="AA748">
        <f>(AB748/AC748*100)</f>
        <v>0</v>
      </c>
      <c r="AB748">
        <f>BL748*(BQ748+BR748)/1000</f>
        <v>0</v>
      </c>
      <c r="AC748">
        <f>0.61365*exp(17.502*BS748/(240.97+BS748))</f>
        <v>0</v>
      </c>
      <c r="AD748">
        <f>(Z748-BL748*(BQ748+BR748)/1000)</f>
        <v>0</v>
      </c>
      <c r="AE748">
        <f>(-L748*44100)</f>
        <v>0</v>
      </c>
      <c r="AF748">
        <f>2*29.3*T748*0.92*(BS748-Y748)</f>
        <v>0</v>
      </c>
      <c r="AG748">
        <f>2*0.95*5.67E-8*(((BS748+$B$7)+273)^4-(Y748+273)^4)</f>
        <v>0</v>
      </c>
      <c r="AH748">
        <f>W748+AG748+AE748+AF748</f>
        <v>0</v>
      </c>
      <c r="AI748">
        <f>BP748*AW748*(BK748-BJ748*(1000-AW748*BM748)/(1000-AW748*BL748))/(100*BD748)</f>
        <v>0</v>
      </c>
      <c r="AJ748">
        <f>1000*BP748*AW748*(BL748-BM748)/(100*BD748*(1000-AW748*BL748))</f>
        <v>0</v>
      </c>
      <c r="AK748">
        <f>(AL748 - AM748 - BQ748*1E3/(8.314*(BS748+273.15)) * AO748/BP748 * AN748) * BP748/(100*BD748) * (1000 - BM748)/1000</f>
        <v>0</v>
      </c>
      <c r="AL748">
        <v>193.1456513856483</v>
      </c>
      <c r="AM748">
        <v>180.2388848484848</v>
      </c>
      <c r="AN748">
        <v>2.501319943780558</v>
      </c>
      <c r="AO748">
        <v>66.75267127986791</v>
      </c>
      <c r="AP748">
        <f>(AR748 - AQ748 + BQ748*1E3/(8.314*(BS748+273.15)) * AT748/BP748 * AS748) * BP748/(100*BD748) * 1000/(1000 - AR748)</f>
        <v>0</v>
      </c>
      <c r="AQ748">
        <v>15.00857460830952</v>
      </c>
      <c r="AR748">
        <v>15.291</v>
      </c>
      <c r="AS748">
        <v>0.01148286679241283</v>
      </c>
      <c r="AT748">
        <v>80.66482279212043</v>
      </c>
      <c r="AU748">
        <v>0</v>
      </c>
      <c r="AV748">
        <v>0</v>
      </c>
      <c r="AW748">
        <f>IF(AU748*$H$13&gt;=AY748,1.0,(AY748/(AY748-AU748*$H$13)))</f>
        <v>0</v>
      </c>
      <c r="AX748">
        <f>(AW748-1)*100</f>
        <v>0</v>
      </c>
      <c r="AY748">
        <f>MAX(0,($B$13+$C$13*BX748)/(1+$D$13*BX748)*BQ748/(BS748+273)*$E$13)</f>
        <v>0</v>
      </c>
      <c r="AZ748">
        <f>$B$11*BY748+$C$11*BZ748+$F$11*CK748*(1-CN748)</f>
        <v>0</v>
      </c>
      <c r="BA748">
        <f>AZ748*BB748</f>
        <v>0</v>
      </c>
      <c r="BB748">
        <f>($B$11*$D$9+$C$11*$D$9+$F$11*((CX748+CP748)/MAX(CX748+CP748+CY748, 0.1)*$I$9+CY748/MAX(CX748+CP748+CY748, 0.1)*$J$9))/($B$11+$C$11+$F$11)</f>
        <v>0</v>
      </c>
      <c r="BC748">
        <f>($B$11*$K$9+$C$11*$K$9+$F$11*((CX748+CP748)/MAX(CX748+CP748+CY748, 0.1)*$P$9+CY748/MAX(CX748+CP748+CY748, 0.1)*$Q$9))/($B$11+$C$11+$F$11)</f>
        <v>0</v>
      </c>
      <c r="BD748">
        <v>6</v>
      </c>
      <c r="BE748">
        <v>0.5</v>
      </c>
      <c r="BF748" t="s">
        <v>361</v>
      </c>
      <c r="BG748">
        <v>2</v>
      </c>
      <c r="BH748" t="b">
        <v>1</v>
      </c>
      <c r="BI748">
        <v>1728497598.5</v>
      </c>
      <c r="BJ748">
        <v>160.2149259259259</v>
      </c>
      <c r="BK748">
        <v>177.3676666666667</v>
      </c>
      <c r="BL748">
        <v>15.20143703703703</v>
      </c>
      <c r="BM748">
        <v>14.98723703703704</v>
      </c>
      <c r="BN748">
        <v>164.1963703703704</v>
      </c>
      <c r="BO748">
        <v>15.29236666666667</v>
      </c>
      <c r="BP748">
        <v>599.8980370370371</v>
      </c>
      <c r="BQ748">
        <v>97.55127037037036</v>
      </c>
      <c r="BR748">
        <v>0.0998282037037037</v>
      </c>
      <c r="BS748">
        <v>23.87517037037037</v>
      </c>
      <c r="BT748">
        <v>25.00417777777777</v>
      </c>
      <c r="BU748">
        <v>999.9000000000001</v>
      </c>
      <c r="BV748">
        <v>0</v>
      </c>
      <c r="BW748">
        <v>0</v>
      </c>
      <c r="BX748">
        <v>10008.33814814815</v>
      </c>
      <c r="BY748">
        <v>0</v>
      </c>
      <c r="BZ748">
        <v>1276.014444444445</v>
      </c>
      <c r="CA748">
        <v>-17.15252222222222</v>
      </c>
      <c r="CB748">
        <v>162.6887037037037</v>
      </c>
      <c r="CC748">
        <v>180.0664814814815</v>
      </c>
      <c r="CD748">
        <v>0.2141885555555555</v>
      </c>
      <c r="CE748">
        <v>177.3676666666667</v>
      </c>
      <c r="CF748">
        <v>14.98723703703704</v>
      </c>
      <c r="CG748">
        <v>1.482918888888889</v>
      </c>
      <c r="CH748">
        <v>1.462025185185185</v>
      </c>
      <c r="CI748">
        <v>12.79307777777778</v>
      </c>
      <c r="CJ748">
        <v>12.57667407407408</v>
      </c>
      <c r="CK748">
        <v>1600.004444444445</v>
      </c>
      <c r="CL748">
        <v>0.6919989259259258</v>
      </c>
      <c r="CM748">
        <v>0.308001074074074</v>
      </c>
      <c r="CN748">
        <v>0</v>
      </c>
      <c r="CO748">
        <v>2.123703703703704</v>
      </c>
      <c r="CP748">
        <v>0</v>
      </c>
      <c r="CQ748">
        <v>16421.63703703704</v>
      </c>
      <c r="CR748">
        <v>13790.20740740741</v>
      </c>
      <c r="CS748">
        <v>39.92551851851851</v>
      </c>
      <c r="CT748">
        <v>41.9324074074074</v>
      </c>
      <c r="CU748">
        <v>40.729</v>
      </c>
      <c r="CV748">
        <v>39.81666666666666</v>
      </c>
      <c r="CW748">
        <v>38.96733333333333</v>
      </c>
      <c r="CX748">
        <v>1107.201851851852</v>
      </c>
      <c r="CY748">
        <v>492.8025925925925</v>
      </c>
      <c r="CZ748">
        <v>0</v>
      </c>
      <c r="DA748">
        <v>1728497663.2</v>
      </c>
      <c r="DB748">
        <v>0</v>
      </c>
      <c r="DC748">
        <v>1728490956.5</v>
      </c>
      <c r="DD748" t="s">
        <v>362</v>
      </c>
      <c r="DE748">
        <v>1728490952.5</v>
      </c>
      <c r="DF748">
        <v>1728490956.5</v>
      </c>
      <c r="DG748">
        <v>1</v>
      </c>
      <c r="DH748">
        <v>-0.065</v>
      </c>
      <c r="DI748">
        <v>-0.008</v>
      </c>
      <c r="DJ748">
        <v>-3.246</v>
      </c>
      <c r="DK748">
        <v>-0.091</v>
      </c>
      <c r="DL748">
        <v>52</v>
      </c>
      <c r="DM748">
        <v>15</v>
      </c>
      <c r="DN748">
        <v>0.25</v>
      </c>
      <c r="DO748">
        <v>0.13</v>
      </c>
      <c r="DP748">
        <v>-16.99437317073171</v>
      </c>
      <c r="DQ748">
        <v>-2.663153310104577</v>
      </c>
      <c r="DR748">
        <v>0.2647717249884531</v>
      </c>
      <c r="DS748">
        <v>0</v>
      </c>
      <c r="DT748">
        <v>0.2167392926829269</v>
      </c>
      <c r="DU748">
        <v>0.0915287665505231</v>
      </c>
      <c r="DV748">
        <v>0.03341634797830276</v>
      </c>
      <c r="DW748">
        <v>1</v>
      </c>
      <c r="DX748">
        <v>1</v>
      </c>
      <c r="DY748">
        <v>2</v>
      </c>
      <c r="DZ748" t="s">
        <v>363</v>
      </c>
      <c r="EA748">
        <v>3.22854</v>
      </c>
      <c r="EB748">
        <v>2.70409</v>
      </c>
      <c r="EC748">
        <v>0.0501557</v>
      </c>
      <c r="ED748">
        <v>0.0536405</v>
      </c>
      <c r="EE748">
        <v>0.0803468</v>
      </c>
      <c r="EF748">
        <v>0.07927530000000001</v>
      </c>
      <c r="EG748">
        <v>30960.1</v>
      </c>
      <c r="EH748">
        <v>29982</v>
      </c>
      <c r="EI748">
        <v>31241.1</v>
      </c>
      <c r="EJ748">
        <v>30063.4</v>
      </c>
      <c r="EK748">
        <v>38475.6</v>
      </c>
      <c r="EL748">
        <v>36609.1</v>
      </c>
      <c r="EM748">
        <v>43774.2</v>
      </c>
      <c r="EN748">
        <v>41985.7</v>
      </c>
      <c r="EO748">
        <v>2.08868</v>
      </c>
      <c r="EP748">
        <v>1.7526</v>
      </c>
      <c r="EQ748">
        <v>-0.00175089</v>
      </c>
      <c r="ER748">
        <v>0</v>
      </c>
      <c r="ES748">
        <v>25.0058</v>
      </c>
      <c r="ET748">
        <v>999.9</v>
      </c>
      <c r="EU748">
        <v>67.2</v>
      </c>
      <c r="EV748">
        <v>30.3</v>
      </c>
      <c r="EW748">
        <v>29.8558</v>
      </c>
      <c r="EX748">
        <v>61.5801</v>
      </c>
      <c r="EY748">
        <v>24.2668</v>
      </c>
      <c r="EZ748">
        <v>1</v>
      </c>
      <c r="FA748">
        <v>0.343801</v>
      </c>
      <c r="FB748">
        <v>6.6132</v>
      </c>
      <c r="FC748">
        <v>20.0718</v>
      </c>
      <c r="FD748">
        <v>5.21459</v>
      </c>
      <c r="FE748">
        <v>12.004</v>
      </c>
      <c r="FF748">
        <v>4.96235</v>
      </c>
      <c r="FG748">
        <v>3.29563</v>
      </c>
      <c r="FH748">
        <v>9999</v>
      </c>
      <c r="FI748">
        <v>9999</v>
      </c>
      <c r="FJ748">
        <v>9999</v>
      </c>
      <c r="FK748">
        <v>149.8</v>
      </c>
      <c r="FL748">
        <v>4.97087</v>
      </c>
      <c r="FM748">
        <v>1.8678</v>
      </c>
      <c r="FN748">
        <v>1.85928</v>
      </c>
      <c r="FO748">
        <v>1.86533</v>
      </c>
      <c r="FP748">
        <v>1.86314</v>
      </c>
      <c r="FQ748">
        <v>1.86455</v>
      </c>
      <c r="FR748">
        <v>1.86005</v>
      </c>
      <c r="FS748">
        <v>1.86417</v>
      </c>
      <c r="FT748">
        <v>0</v>
      </c>
      <c r="FU748">
        <v>0</v>
      </c>
      <c r="FV748">
        <v>0</v>
      </c>
      <c r="FW748">
        <v>0</v>
      </c>
      <c r="FX748" t="s">
        <v>364</v>
      </c>
      <c r="FY748" t="s">
        <v>365</v>
      </c>
      <c r="FZ748" t="s">
        <v>366</v>
      </c>
      <c r="GA748" t="s">
        <v>366</v>
      </c>
      <c r="GB748" t="s">
        <v>366</v>
      </c>
      <c r="GC748" t="s">
        <v>366</v>
      </c>
      <c r="GD748">
        <v>0</v>
      </c>
      <c r="GE748">
        <v>100</v>
      </c>
      <c r="GF748">
        <v>100</v>
      </c>
      <c r="GG748">
        <v>-4.108</v>
      </c>
      <c r="GH748">
        <v>-0.09089999999999999</v>
      </c>
      <c r="GI748">
        <v>-2.868309889394353</v>
      </c>
      <c r="GJ748">
        <v>-0.006773961979547998</v>
      </c>
      <c r="GK748">
        <v>-8.296070481250098E-08</v>
      </c>
      <c r="GL748">
        <v>3.322967193956903E-10</v>
      </c>
      <c r="GM748">
        <v>-0.07871069313407227</v>
      </c>
      <c r="GN748">
        <v>-0.00208336341840114</v>
      </c>
      <c r="GO748">
        <v>8.801746095907445E-05</v>
      </c>
      <c r="GP748">
        <v>-2.677693255255651E-07</v>
      </c>
      <c r="GQ748">
        <v>3</v>
      </c>
      <c r="GR748">
        <v>2052</v>
      </c>
      <c r="GS748">
        <v>2</v>
      </c>
      <c r="GT748">
        <v>18</v>
      </c>
      <c r="GU748">
        <v>110.9</v>
      </c>
      <c r="GV748">
        <v>110.8</v>
      </c>
      <c r="GW748">
        <v>0.648193</v>
      </c>
      <c r="GX748">
        <v>2.4353</v>
      </c>
      <c r="GY748">
        <v>1.44775</v>
      </c>
      <c r="GZ748">
        <v>2.31445</v>
      </c>
      <c r="HA748">
        <v>1.55151</v>
      </c>
      <c r="HB748">
        <v>2.37305</v>
      </c>
      <c r="HC748">
        <v>37.3858</v>
      </c>
      <c r="HD748">
        <v>13.8343</v>
      </c>
      <c r="HE748">
        <v>18</v>
      </c>
      <c r="HF748">
        <v>612.722</v>
      </c>
      <c r="HG748">
        <v>397.847</v>
      </c>
      <c r="HH748">
        <v>14.708</v>
      </c>
      <c r="HI748">
        <v>31.0307</v>
      </c>
      <c r="HJ748">
        <v>29.9988</v>
      </c>
      <c r="HK748">
        <v>30.8308</v>
      </c>
      <c r="HL748">
        <v>30.7484</v>
      </c>
      <c r="HM748">
        <v>13.0222</v>
      </c>
      <c r="HN748">
        <v>55.3753</v>
      </c>
      <c r="HO748">
        <v>0</v>
      </c>
      <c r="HP748">
        <v>15.2854</v>
      </c>
      <c r="HQ748">
        <v>215.568</v>
      </c>
      <c r="HR748">
        <v>14.8364</v>
      </c>
      <c r="HS748">
        <v>99.13</v>
      </c>
      <c r="HT748">
        <v>100.32</v>
      </c>
    </row>
    <row r="749" spans="1:228">
      <c r="A749">
        <v>733</v>
      </c>
      <c r="B749">
        <v>1728497611</v>
      </c>
      <c r="C749">
        <v>6673.5</v>
      </c>
      <c r="D749" t="s">
        <v>1839</v>
      </c>
      <c r="E749" t="s">
        <v>1840</v>
      </c>
      <c r="F749">
        <v>5</v>
      </c>
      <c r="G749" t="s">
        <v>357</v>
      </c>
      <c r="H749" t="s">
        <v>358</v>
      </c>
      <c r="I749" t="s">
        <v>359</v>
      </c>
      <c r="J749" t="s">
        <v>1808</v>
      </c>
      <c r="K749">
        <v>1728497603.214286</v>
      </c>
      <c r="L749">
        <f>(M749)/1000</f>
        <v>0</v>
      </c>
      <c r="M749">
        <f>IF(BH749, AP749, AJ749)</f>
        <v>0</v>
      </c>
      <c r="N749">
        <f>IF(BH749, AK749, AI749)</f>
        <v>0</v>
      </c>
      <c r="O749">
        <f>BJ749 - IF(AW749&gt;1, N749*BD749*100.0/(AY749), 0)</f>
        <v>0</v>
      </c>
      <c r="P749">
        <f>((V749-L749/2)*O749-N749)/(V749+L749/2)</f>
        <v>0</v>
      </c>
      <c r="Q749">
        <f>P749*(BQ749+BR749)/1000.0</f>
        <v>0</v>
      </c>
      <c r="R749">
        <f>(BJ749 - IF(AW749&gt;1, N749*BD749*100.0/(AY749), 0))*(BQ749+BR749)/1000.0</f>
        <v>0</v>
      </c>
      <c r="S749">
        <f>2.0/((1/U749-1/T749)+SIGN(U749)*SQRT((1/U749-1/T749)*(1/U749-1/T749) + 4*BE749/((BE749+1)*(BE749+1))*(2*1/U749*1/T749-1/T749*1/T749)))</f>
        <v>0</v>
      </c>
      <c r="T749">
        <f>IF(LEFT(BF749,1)&lt;&gt;"0",IF(LEFT(BF749,1)="1",3.0,BG749),$D$5+$E$5*(BX749*BQ749/($K$5*1000))+$F$5*(BX749*BQ749/($K$5*1000))*MAX(MIN(BD749,$J$5),$I$5)*MAX(MIN(BD749,$J$5),$I$5)+$G$5*MAX(MIN(BD749,$J$5),$I$5)*(BX749*BQ749/($K$5*1000))+$H$5*(BX749*BQ749/($K$5*1000))*(BX749*BQ749/($K$5*1000)))</f>
        <v>0</v>
      </c>
      <c r="U749">
        <f>L749*(1000-(1000*0.61365*exp(17.502*Y749/(240.97+Y749))/(BQ749+BR749)+BL749)/2)/(1000*0.61365*exp(17.502*Y749/(240.97+Y749))/(BQ749+BR749)-BL749)</f>
        <v>0</v>
      </c>
      <c r="V749">
        <f>1/((BE749+1)/(S749/1.6)+1/(T749/1.37)) + BE749/((BE749+1)/(S749/1.6) + BE749/(T749/1.37))</f>
        <v>0</v>
      </c>
      <c r="W749">
        <f>(AZ749*BC749)</f>
        <v>0</v>
      </c>
      <c r="X749">
        <f>(BS749+(W749+2*0.95*5.67E-8*(((BS749+$B$7)+273)^4-(BS749+273)^4)-44100*L749)/(1.84*29.3*T749+8*0.95*5.67E-8*(BS749+273)^3))</f>
        <v>0</v>
      </c>
      <c r="Y749">
        <f>($C$7*BT749+$D$7*BU749+$E$7*X749)</f>
        <v>0</v>
      </c>
      <c r="Z749">
        <f>0.61365*exp(17.502*Y749/(240.97+Y749))</f>
        <v>0</v>
      </c>
      <c r="AA749">
        <f>(AB749/AC749*100)</f>
        <v>0</v>
      </c>
      <c r="AB749">
        <f>BL749*(BQ749+BR749)/1000</f>
        <v>0</v>
      </c>
      <c r="AC749">
        <f>0.61365*exp(17.502*BS749/(240.97+BS749))</f>
        <v>0</v>
      </c>
      <c r="AD749">
        <f>(Z749-BL749*(BQ749+BR749)/1000)</f>
        <v>0</v>
      </c>
      <c r="AE749">
        <f>(-L749*44100)</f>
        <v>0</v>
      </c>
      <c r="AF749">
        <f>2*29.3*T749*0.92*(BS749-Y749)</f>
        <v>0</v>
      </c>
      <c r="AG749">
        <f>2*0.95*5.67E-8*(((BS749+$B$7)+273)^4-(Y749+273)^4)</f>
        <v>0</v>
      </c>
      <c r="AH749">
        <f>W749+AG749+AE749+AF749</f>
        <v>0</v>
      </c>
      <c r="AI749">
        <f>BP749*AW749*(BK749-BJ749*(1000-AW749*BM749)/(1000-AW749*BL749))/(100*BD749)</f>
        <v>0</v>
      </c>
      <c r="AJ749">
        <f>1000*BP749*AW749*(BL749-BM749)/(100*BD749*(1000-AW749*BL749))</f>
        <v>0</v>
      </c>
      <c r="AK749">
        <f>(AL749 - AM749 - BQ749*1E3/(8.314*(BS749+273.15)) * AO749/BP749 * AN749) * BP749/(100*BD749) * (1000 - BM749)/1000</f>
        <v>0</v>
      </c>
      <c r="AL749">
        <v>205.8203473610355</v>
      </c>
      <c r="AM749">
        <v>192.7082909090909</v>
      </c>
      <c r="AN749">
        <v>2.506278254387316</v>
      </c>
      <c r="AO749">
        <v>66.75267127986791</v>
      </c>
      <c r="AP749">
        <f>(AR749 - AQ749 + BQ749*1E3/(8.314*(BS749+273.15)) * AT749/BP749 * AS749) * BP749/(100*BD749) * 1000/(1000 - AR749)</f>
        <v>0</v>
      </c>
      <c r="AQ749">
        <v>14.96490172777782</v>
      </c>
      <c r="AR749">
        <v>15.44420969696969</v>
      </c>
      <c r="AS749">
        <v>0.02568758865579085</v>
      </c>
      <c r="AT749">
        <v>80.66482279212043</v>
      </c>
      <c r="AU749">
        <v>0</v>
      </c>
      <c r="AV749">
        <v>0</v>
      </c>
      <c r="AW749">
        <f>IF(AU749*$H$13&gt;=AY749,1.0,(AY749/(AY749-AU749*$H$13)))</f>
        <v>0</v>
      </c>
      <c r="AX749">
        <f>(AW749-1)*100</f>
        <v>0</v>
      </c>
      <c r="AY749">
        <f>MAX(0,($B$13+$C$13*BX749)/(1+$D$13*BX749)*BQ749/(BS749+273)*$E$13)</f>
        <v>0</v>
      </c>
      <c r="AZ749">
        <f>$B$11*BY749+$C$11*BZ749+$F$11*CK749*(1-CN749)</f>
        <v>0</v>
      </c>
      <c r="BA749">
        <f>AZ749*BB749</f>
        <v>0</v>
      </c>
      <c r="BB749">
        <f>($B$11*$D$9+$C$11*$D$9+$F$11*((CX749+CP749)/MAX(CX749+CP749+CY749, 0.1)*$I$9+CY749/MAX(CX749+CP749+CY749, 0.1)*$J$9))/($B$11+$C$11+$F$11)</f>
        <v>0</v>
      </c>
      <c r="BC749">
        <f>($B$11*$K$9+$C$11*$K$9+$F$11*((CX749+CP749)/MAX(CX749+CP749+CY749, 0.1)*$P$9+CY749/MAX(CX749+CP749+CY749, 0.1)*$Q$9))/($B$11+$C$11+$F$11)</f>
        <v>0</v>
      </c>
      <c r="BD749">
        <v>6</v>
      </c>
      <c r="BE749">
        <v>0.5</v>
      </c>
      <c r="BF749" t="s">
        <v>361</v>
      </c>
      <c r="BG749">
        <v>2</v>
      </c>
      <c r="BH749" t="b">
        <v>1</v>
      </c>
      <c r="BI749">
        <v>1728497603.214286</v>
      </c>
      <c r="BJ749">
        <v>171.8274642857143</v>
      </c>
      <c r="BK749">
        <v>189.1783571428572</v>
      </c>
      <c r="BL749">
        <v>15.27570714285715</v>
      </c>
      <c r="BM749">
        <v>14.98466071428571</v>
      </c>
      <c r="BN749">
        <v>175.8880357142857</v>
      </c>
      <c r="BO749">
        <v>15.36661071428571</v>
      </c>
      <c r="BP749">
        <v>599.8926785714285</v>
      </c>
      <c r="BQ749">
        <v>97.55152142857142</v>
      </c>
      <c r="BR749">
        <v>0.09980100357142858</v>
      </c>
      <c r="BS749">
        <v>23.86046071428571</v>
      </c>
      <c r="BT749">
        <v>24.98875714285714</v>
      </c>
      <c r="BU749">
        <v>999.9000000000002</v>
      </c>
      <c r="BV749">
        <v>0</v>
      </c>
      <c r="BW749">
        <v>0</v>
      </c>
      <c r="BX749">
        <v>10003.30285714286</v>
      </c>
      <c r="BY749">
        <v>0</v>
      </c>
      <c r="BZ749">
        <v>1276.706428571428</v>
      </c>
      <c r="CA749">
        <v>-17.35077857142857</v>
      </c>
      <c r="CB749">
        <v>174.4938571428571</v>
      </c>
      <c r="CC749">
        <v>192.056</v>
      </c>
      <c r="CD749">
        <v>0.2910361428571429</v>
      </c>
      <c r="CE749">
        <v>189.1783571428572</v>
      </c>
      <c r="CF749">
        <v>14.98466071428571</v>
      </c>
      <c r="CG749">
        <v>1.490168214285714</v>
      </c>
      <c r="CH749">
        <v>1.461777142857143</v>
      </c>
      <c r="CI749">
        <v>12.86748928571429</v>
      </c>
      <c r="CJ749">
        <v>12.57409285714286</v>
      </c>
      <c r="CK749">
        <v>1600.0025</v>
      </c>
      <c r="CL749">
        <v>0.6919991428571428</v>
      </c>
      <c r="CM749">
        <v>0.3080008571428571</v>
      </c>
      <c r="CN749">
        <v>0</v>
      </c>
      <c r="CO749">
        <v>2.179164285714286</v>
      </c>
      <c r="CP749">
        <v>0</v>
      </c>
      <c r="CQ749">
        <v>16380.01785714286</v>
      </c>
      <c r="CR749">
        <v>13790.19285714286</v>
      </c>
      <c r="CS749">
        <v>39.93699999999999</v>
      </c>
      <c r="CT749">
        <v>41.94149999999998</v>
      </c>
      <c r="CU749">
        <v>40.74775</v>
      </c>
      <c r="CV749">
        <v>39.83224999999999</v>
      </c>
      <c r="CW749">
        <v>38.9865</v>
      </c>
      <c r="CX749">
        <v>1107.200357142857</v>
      </c>
      <c r="CY749">
        <v>492.8021428571428</v>
      </c>
      <c r="CZ749">
        <v>0</v>
      </c>
      <c r="DA749">
        <v>1728497668</v>
      </c>
      <c r="DB749">
        <v>0</v>
      </c>
      <c r="DC749">
        <v>1728490956.5</v>
      </c>
      <c r="DD749" t="s">
        <v>362</v>
      </c>
      <c r="DE749">
        <v>1728490952.5</v>
      </c>
      <c r="DF749">
        <v>1728490956.5</v>
      </c>
      <c r="DG749">
        <v>1</v>
      </c>
      <c r="DH749">
        <v>-0.065</v>
      </c>
      <c r="DI749">
        <v>-0.008</v>
      </c>
      <c r="DJ749">
        <v>-3.246</v>
      </c>
      <c r="DK749">
        <v>-0.091</v>
      </c>
      <c r="DL749">
        <v>52</v>
      </c>
      <c r="DM749">
        <v>15</v>
      </c>
      <c r="DN749">
        <v>0.25</v>
      </c>
      <c r="DO749">
        <v>0.13</v>
      </c>
      <c r="DP749">
        <v>-17.2458</v>
      </c>
      <c r="DQ749">
        <v>-2.468983114446512</v>
      </c>
      <c r="DR749">
        <v>0.249251640917367</v>
      </c>
      <c r="DS749">
        <v>0</v>
      </c>
      <c r="DT749">
        <v>0.26114</v>
      </c>
      <c r="DU749">
        <v>0.9012038048780487</v>
      </c>
      <c r="DV749">
        <v>0.09543189028988161</v>
      </c>
      <c r="DW749">
        <v>0</v>
      </c>
      <c r="DX749">
        <v>0</v>
      </c>
      <c r="DY749">
        <v>2</v>
      </c>
      <c r="DZ749" t="s">
        <v>386</v>
      </c>
      <c r="EA749">
        <v>3.22852</v>
      </c>
      <c r="EB749">
        <v>2.70434</v>
      </c>
      <c r="EC749">
        <v>0.0532041</v>
      </c>
      <c r="ED749">
        <v>0.056757</v>
      </c>
      <c r="EE749">
        <v>0.0809754</v>
      </c>
      <c r="EF749">
        <v>0.0789723</v>
      </c>
      <c r="EG749">
        <v>30861.1</v>
      </c>
      <c r="EH749">
        <v>29883.3</v>
      </c>
      <c r="EI749">
        <v>31241.5</v>
      </c>
      <c r="EJ749">
        <v>30063.5</v>
      </c>
      <c r="EK749">
        <v>38449.8</v>
      </c>
      <c r="EL749">
        <v>36621.7</v>
      </c>
      <c r="EM749">
        <v>43774.8</v>
      </c>
      <c r="EN749">
        <v>41986.2</v>
      </c>
      <c r="EO749">
        <v>2.08892</v>
      </c>
      <c r="EP749">
        <v>1.7521</v>
      </c>
      <c r="EQ749">
        <v>-0.0008456409999999999</v>
      </c>
      <c r="ER749">
        <v>0</v>
      </c>
      <c r="ES749">
        <v>24.9932</v>
      </c>
      <c r="ET749">
        <v>999.9</v>
      </c>
      <c r="EU749">
        <v>67.2</v>
      </c>
      <c r="EV749">
        <v>30.3</v>
      </c>
      <c r="EW749">
        <v>29.8594</v>
      </c>
      <c r="EX749">
        <v>62.1001</v>
      </c>
      <c r="EY749">
        <v>23.9263</v>
      </c>
      <c r="EZ749">
        <v>1</v>
      </c>
      <c r="FA749">
        <v>0.333331</v>
      </c>
      <c r="FB749">
        <v>5.87787</v>
      </c>
      <c r="FC749">
        <v>20.1068</v>
      </c>
      <c r="FD749">
        <v>5.21549</v>
      </c>
      <c r="FE749">
        <v>12.004</v>
      </c>
      <c r="FF749">
        <v>4.96295</v>
      </c>
      <c r="FG749">
        <v>3.29573</v>
      </c>
      <c r="FH749">
        <v>9999</v>
      </c>
      <c r="FI749">
        <v>9999</v>
      </c>
      <c r="FJ749">
        <v>9999</v>
      </c>
      <c r="FK749">
        <v>149.8</v>
      </c>
      <c r="FL749">
        <v>4.97091</v>
      </c>
      <c r="FM749">
        <v>1.86783</v>
      </c>
      <c r="FN749">
        <v>1.85928</v>
      </c>
      <c r="FO749">
        <v>1.86539</v>
      </c>
      <c r="FP749">
        <v>1.86313</v>
      </c>
      <c r="FQ749">
        <v>1.86458</v>
      </c>
      <c r="FR749">
        <v>1.86005</v>
      </c>
      <c r="FS749">
        <v>1.86417</v>
      </c>
      <c r="FT749">
        <v>0</v>
      </c>
      <c r="FU749">
        <v>0</v>
      </c>
      <c r="FV749">
        <v>0</v>
      </c>
      <c r="FW749">
        <v>0</v>
      </c>
      <c r="FX749" t="s">
        <v>364</v>
      </c>
      <c r="FY749" t="s">
        <v>365</v>
      </c>
      <c r="FZ749" t="s">
        <v>366</v>
      </c>
      <c r="GA749" t="s">
        <v>366</v>
      </c>
      <c r="GB749" t="s">
        <v>366</v>
      </c>
      <c r="GC749" t="s">
        <v>366</v>
      </c>
      <c r="GD749">
        <v>0</v>
      </c>
      <c r="GE749">
        <v>100</v>
      </c>
      <c r="GF749">
        <v>100</v>
      </c>
      <c r="GG749">
        <v>-4.191</v>
      </c>
      <c r="GH749">
        <v>-0.09089999999999999</v>
      </c>
      <c r="GI749">
        <v>-2.868309889394353</v>
      </c>
      <c r="GJ749">
        <v>-0.006773961979547998</v>
      </c>
      <c r="GK749">
        <v>-8.296070481250098E-08</v>
      </c>
      <c r="GL749">
        <v>3.322967193956903E-10</v>
      </c>
      <c r="GM749">
        <v>-0.07871069313407227</v>
      </c>
      <c r="GN749">
        <v>-0.00208336341840114</v>
      </c>
      <c r="GO749">
        <v>8.801746095907445E-05</v>
      </c>
      <c r="GP749">
        <v>-2.677693255255651E-07</v>
      </c>
      <c r="GQ749">
        <v>3</v>
      </c>
      <c r="GR749">
        <v>2052</v>
      </c>
      <c r="GS749">
        <v>2</v>
      </c>
      <c r="GT749">
        <v>18</v>
      </c>
      <c r="GU749">
        <v>111</v>
      </c>
      <c r="GV749">
        <v>110.9</v>
      </c>
      <c r="GW749">
        <v>0.67749</v>
      </c>
      <c r="GX749">
        <v>2.4231</v>
      </c>
      <c r="GY749">
        <v>1.44775</v>
      </c>
      <c r="GZ749">
        <v>2.31445</v>
      </c>
      <c r="HA749">
        <v>1.55151</v>
      </c>
      <c r="HB749">
        <v>2.27661</v>
      </c>
      <c r="HC749">
        <v>37.3858</v>
      </c>
      <c r="HD749">
        <v>13.8081</v>
      </c>
      <c r="HE749">
        <v>18</v>
      </c>
      <c r="HF749">
        <v>613.022</v>
      </c>
      <c r="HG749">
        <v>397.632</v>
      </c>
      <c r="HH749">
        <v>15.15</v>
      </c>
      <c r="HI749">
        <v>31.0408</v>
      </c>
      <c r="HJ749">
        <v>29.9941</v>
      </c>
      <c r="HK749">
        <v>30.8428</v>
      </c>
      <c r="HL749">
        <v>30.7589</v>
      </c>
      <c r="HM749">
        <v>13.591</v>
      </c>
      <c r="HN749">
        <v>56.0037</v>
      </c>
      <c r="HO749">
        <v>0</v>
      </c>
      <c r="HP749">
        <v>15.3004</v>
      </c>
      <c r="HQ749">
        <v>225.62</v>
      </c>
      <c r="HR749">
        <v>14.6292</v>
      </c>
      <c r="HS749">
        <v>99.1314</v>
      </c>
      <c r="HT749">
        <v>100.321</v>
      </c>
    </row>
    <row r="750" spans="1:228">
      <c r="A750">
        <v>734</v>
      </c>
      <c r="B750">
        <v>1728497616</v>
      </c>
      <c r="C750">
        <v>6678.5</v>
      </c>
      <c r="D750" t="s">
        <v>1841</v>
      </c>
      <c r="E750" t="s">
        <v>1842</v>
      </c>
      <c r="F750">
        <v>5</v>
      </c>
      <c r="G750" t="s">
        <v>357</v>
      </c>
      <c r="H750" t="s">
        <v>358</v>
      </c>
      <c r="I750" t="s">
        <v>359</v>
      </c>
      <c r="J750" t="s">
        <v>1808</v>
      </c>
      <c r="K750">
        <v>1728497608.5</v>
      </c>
      <c r="L750">
        <f>(M750)/1000</f>
        <v>0</v>
      </c>
      <c r="M750">
        <f>IF(BH750, AP750, AJ750)</f>
        <v>0</v>
      </c>
      <c r="N750">
        <f>IF(BH750, AK750, AI750)</f>
        <v>0</v>
      </c>
      <c r="O750">
        <f>BJ750 - IF(AW750&gt;1, N750*BD750*100.0/(AY750), 0)</f>
        <v>0</v>
      </c>
      <c r="P750">
        <f>((V750-L750/2)*O750-N750)/(V750+L750/2)</f>
        <v>0</v>
      </c>
      <c r="Q750">
        <f>P750*(BQ750+BR750)/1000.0</f>
        <v>0</v>
      </c>
      <c r="R750">
        <f>(BJ750 - IF(AW750&gt;1, N750*BD750*100.0/(AY750), 0))*(BQ750+BR750)/1000.0</f>
        <v>0</v>
      </c>
      <c r="S750">
        <f>2.0/((1/U750-1/T750)+SIGN(U750)*SQRT((1/U750-1/T750)*(1/U750-1/T750) + 4*BE750/((BE750+1)*(BE750+1))*(2*1/U750*1/T750-1/T750*1/T750)))</f>
        <v>0</v>
      </c>
      <c r="T750">
        <f>IF(LEFT(BF750,1)&lt;&gt;"0",IF(LEFT(BF750,1)="1",3.0,BG750),$D$5+$E$5*(BX750*BQ750/($K$5*1000))+$F$5*(BX750*BQ750/($K$5*1000))*MAX(MIN(BD750,$J$5),$I$5)*MAX(MIN(BD750,$J$5),$I$5)+$G$5*MAX(MIN(BD750,$J$5),$I$5)*(BX750*BQ750/($K$5*1000))+$H$5*(BX750*BQ750/($K$5*1000))*(BX750*BQ750/($K$5*1000)))</f>
        <v>0</v>
      </c>
      <c r="U750">
        <f>L750*(1000-(1000*0.61365*exp(17.502*Y750/(240.97+Y750))/(BQ750+BR750)+BL750)/2)/(1000*0.61365*exp(17.502*Y750/(240.97+Y750))/(BQ750+BR750)-BL750)</f>
        <v>0</v>
      </c>
      <c r="V750">
        <f>1/((BE750+1)/(S750/1.6)+1/(T750/1.37)) + BE750/((BE750+1)/(S750/1.6) + BE750/(T750/1.37))</f>
        <v>0</v>
      </c>
      <c r="W750">
        <f>(AZ750*BC750)</f>
        <v>0</v>
      </c>
      <c r="X750">
        <f>(BS750+(W750+2*0.95*5.67E-8*(((BS750+$B$7)+273)^4-(BS750+273)^4)-44100*L750)/(1.84*29.3*T750+8*0.95*5.67E-8*(BS750+273)^3))</f>
        <v>0</v>
      </c>
      <c r="Y750">
        <f>($C$7*BT750+$D$7*BU750+$E$7*X750)</f>
        <v>0</v>
      </c>
      <c r="Z750">
        <f>0.61365*exp(17.502*Y750/(240.97+Y750))</f>
        <v>0</v>
      </c>
      <c r="AA750">
        <f>(AB750/AC750*100)</f>
        <v>0</v>
      </c>
      <c r="AB750">
        <f>BL750*(BQ750+BR750)/1000</f>
        <v>0</v>
      </c>
      <c r="AC750">
        <f>0.61365*exp(17.502*BS750/(240.97+BS750))</f>
        <v>0</v>
      </c>
      <c r="AD750">
        <f>(Z750-BL750*(BQ750+BR750)/1000)</f>
        <v>0</v>
      </c>
      <c r="AE750">
        <f>(-L750*44100)</f>
        <v>0</v>
      </c>
      <c r="AF750">
        <f>2*29.3*T750*0.92*(BS750-Y750)</f>
        <v>0</v>
      </c>
      <c r="AG750">
        <f>2*0.95*5.67E-8*(((BS750+$B$7)+273)^4-(Y750+273)^4)</f>
        <v>0</v>
      </c>
      <c r="AH750">
        <f>W750+AG750+AE750+AF750</f>
        <v>0</v>
      </c>
      <c r="AI750">
        <f>BP750*AW750*(BK750-BJ750*(1000-AW750*BM750)/(1000-AW750*BL750))/(100*BD750)</f>
        <v>0</v>
      </c>
      <c r="AJ750">
        <f>1000*BP750*AW750*(BL750-BM750)/(100*BD750*(1000-AW750*BL750))</f>
        <v>0</v>
      </c>
      <c r="AK750">
        <f>(AL750 - AM750 - BQ750*1E3/(8.314*(BS750+273.15)) * AO750/BP750 * AN750) * BP750/(100*BD750) * (1000 - BM750)/1000</f>
        <v>0</v>
      </c>
      <c r="AL750">
        <v>218.647211619382</v>
      </c>
      <c r="AM750">
        <v>205.2753333333333</v>
      </c>
      <c r="AN750">
        <v>2.50615510576274</v>
      </c>
      <c r="AO750">
        <v>66.75267127986791</v>
      </c>
      <c r="AP750">
        <f>(AR750 - AQ750 + BQ750*1E3/(8.314*(BS750+273.15)) * AT750/BP750 * AS750) * BP750/(100*BD750) * 1000/(1000 - AR750)</f>
        <v>0</v>
      </c>
      <c r="AQ750">
        <v>14.80233189559411</v>
      </c>
      <c r="AR750">
        <v>15.58061454545455</v>
      </c>
      <c r="AS750">
        <v>0.03232799886541363</v>
      </c>
      <c r="AT750">
        <v>80.66482279212043</v>
      </c>
      <c r="AU750">
        <v>0</v>
      </c>
      <c r="AV750">
        <v>0</v>
      </c>
      <c r="AW750">
        <f>IF(AU750*$H$13&gt;=AY750,1.0,(AY750/(AY750-AU750*$H$13)))</f>
        <v>0</v>
      </c>
      <c r="AX750">
        <f>(AW750-1)*100</f>
        <v>0</v>
      </c>
      <c r="AY750">
        <f>MAX(0,($B$13+$C$13*BX750)/(1+$D$13*BX750)*BQ750/(BS750+273)*$E$13)</f>
        <v>0</v>
      </c>
      <c r="AZ750">
        <f>$B$11*BY750+$C$11*BZ750+$F$11*CK750*(1-CN750)</f>
        <v>0</v>
      </c>
      <c r="BA750">
        <f>AZ750*BB750</f>
        <v>0</v>
      </c>
      <c r="BB750">
        <f>($B$11*$D$9+$C$11*$D$9+$F$11*((CX750+CP750)/MAX(CX750+CP750+CY750, 0.1)*$I$9+CY750/MAX(CX750+CP750+CY750, 0.1)*$J$9))/($B$11+$C$11+$F$11)</f>
        <v>0</v>
      </c>
      <c r="BC750">
        <f>($B$11*$K$9+$C$11*$K$9+$F$11*((CX750+CP750)/MAX(CX750+CP750+CY750, 0.1)*$P$9+CY750/MAX(CX750+CP750+CY750, 0.1)*$Q$9))/($B$11+$C$11+$F$11)</f>
        <v>0</v>
      </c>
      <c r="BD750">
        <v>6</v>
      </c>
      <c r="BE750">
        <v>0.5</v>
      </c>
      <c r="BF750" t="s">
        <v>361</v>
      </c>
      <c r="BG750">
        <v>2</v>
      </c>
      <c r="BH750" t="b">
        <v>1</v>
      </c>
      <c r="BI750">
        <v>1728497608.5</v>
      </c>
      <c r="BJ750">
        <v>184.8413333333333</v>
      </c>
      <c r="BK750">
        <v>202.4473333333333</v>
      </c>
      <c r="BL750">
        <v>15.39100740740741</v>
      </c>
      <c r="BM750">
        <v>14.91331481481482</v>
      </c>
      <c r="BN750">
        <v>188.9905555555556</v>
      </c>
      <c r="BO750">
        <v>15.48186296296296</v>
      </c>
      <c r="BP750">
        <v>599.963</v>
      </c>
      <c r="BQ750">
        <v>97.55107037037038</v>
      </c>
      <c r="BR750">
        <v>0.1000240962962963</v>
      </c>
      <c r="BS750">
        <v>23.85527777777778</v>
      </c>
      <c r="BT750">
        <v>24.97875555555555</v>
      </c>
      <c r="BU750">
        <v>999.9000000000001</v>
      </c>
      <c r="BV750">
        <v>0</v>
      </c>
      <c r="BW750">
        <v>0</v>
      </c>
      <c r="BX750">
        <v>9996.390000000001</v>
      </c>
      <c r="BY750">
        <v>0</v>
      </c>
      <c r="BZ750">
        <v>1277.002222222222</v>
      </c>
      <c r="CA750">
        <v>-17.60602592592592</v>
      </c>
      <c r="CB750">
        <v>187.7319259259259</v>
      </c>
      <c r="CC750">
        <v>205.5112222222222</v>
      </c>
      <c r="CD750">
        <v>0.4776834814814815</v>
      </c>
      <c r="CE750">
        <v>202.4473333333333</v>
      </c>
      <c r="CF750">
        <v>14.91331481481482</v>
      </c>
      <c r="CG750">
        <v>1.501408888888889</v>
      </c>
      <c r="CH750">
        <v>1.454809629629629</v>
      </c>
      <c r="CI750">
        <v>12.98212962962963</v>
      </c>
      <c r="CJ750">
        <v>12.50102222222222</v>
      </c>
      <c r="CK750">
        <v>1599.972222222222</v>
      </c>
      <c r="CL750">
        <v>0.6919987777777776</v>
      </c>
      <c r="CM750">
        <v>0.3080012222222222</v>
      </c>
      <c r="CN750">
        <v>0</v>
      </c>
      <c r="CO750">
        <v>2.197033333333333</v>
      </c>
      <c r="CP750">
        <v>0</v>
      </c>
      <c r="CQ750">
        <v>16337.08518518518</v>
      </c>
      <c r="CR750">
        <v>13789.94814814815</v>
      </c>
      <c r="CS750">
        <v>39.93699999999999</v>
      </c>
      <c r="CT750">
        <v>41.95566666666667</v>
      </c>
      <c r="CU750">
        <v>40.75</v>
      </c>
      <c r="CV750">
        <v>39.854</v>
      </c>
      <c r="CW750">
        <v>39.01607407407408</v>
      </c>
      <c r="CX750">
        <v>1107.178888888889</v>
      </c>
      <c r="CY750">
        <v>492.7933333333334</v>
      </c>
      <c r="CZ750">
        <v>0</v>
      </c>
      <c r="DA750">
        <v>1728497672.8</v>
      </c>
      <c r="DB750">
        <v>0</v>
      </c>
      <c r="DC750">
        <v>1728490956.5</v>
      </c>
      <c r="DD750" t="s">
        <v>362</v>
      </c>
      <c r="DE750">
        <v>1728490952.5</v>
      </c>
      <c r="DF750">
        <v>1728490956.5</v>
      </c>
      <c r="DG750">
        <v>1</v>
      </c>
      <c r="DH750">
        <v>-0.065</v>
      </c>
      <c r="DI750">
        <v>-0.008</v>
      </c>
      <c r="DJ750">
        <v>-3.246</v>
      </c>
      <c r="DK750">
        <v>-0.091</v>
      </c>
      <c r="DL750">
        <v>52</v>
      </c>
      <c r="DM750">
        <v>15</v>
      </c>
      <c r="DN750">
        <v>0.25</v>
      </c>
      <c r="DO750">
        <v>0.13</v>
      </c>
      <c r="DP750">
        <v>-17.45363170731708</v>
      </c>
      <c r="DQ750">
        <v>-2.923586759581914</v>
      </c>
      <c r="DR750">
        <v>0.3017168357825697</v>
      </c>
      <c r="DS750">
        <v>0</v>
      </c>
      <c r="DT750">
        <v>0.3787265853658537</v>
      </c>
      <c r="DU750">
        <v>1.915727456445993</v>
      </c>
      <c r="DV750">
        <v>0.204234550640234</v>
      </c>
      <c r="DW750">
        <v>0</v>
      </c>
      <c r="DX750">
        <v>0</v>
      </c>
      <c r="DY750">
        <v>2</v>
      </c>
      <c r="DZ750" t="s">
        <v>386</v>
      </c>
      <c r="EA750">
        <v>3.22846</v>
      </c>
      <c r="EB750">
        <v>2.70451</v>
      </c>
      <c r="EC750">
        <v>0.0562166</v>
      </c>
      <c r="ED750">
        <v>0.0597108</v>
      </c>
      <c r="EE750">
        <v>0.08144800000000001</v>
      </c>
      <c r="EF750">
        <v>0.07818990000000001</v>
      </c>
      <c r="EG750">
        <v>30763.5</v>
      </c>
      <c r="EH750">
        <v>29789.4</v>
      </c>
      <c r="EI750">
        <v>31242.2</v>
      </c>
      <c r="EJ750">
        <v>30063.2</v>
      </c>
      <c r="EK750">
        <v>38431</v>
      </c>
      <c r="EL750">
        <v>36652.5</v>
      </c>
      <c r="EM750">
        <v>43775.8</v>
      </c>
      <c r="EN750">
        <v>41985.7</v>
      </c>
      <c r="EO750">
        <v>2.08913</v>
      </c>
      <c r="EP750">
        <v>1.7515</v>
      </c>
      <c r="EQ750">
        <v>-0.000413507</v>
      </c>
      <c r="ER750">
        <v>0</v>
      </c>
      <c r="ES750">
        <v>24.9852</v>
      </c>
      <c r="ET750">
        <v>999.9</v>
      </c>
      <c r="EU750">
        <v>67.2</v>
      </c>
      <c r="EV750">
        <v>30.3</v>
      </c>
      <c r="EW750">
        <v>29.8603</v>
      </c>
      <c r="EX750">
        <v>62.2301</v>
      </c>
      <c r="EY750">
        <v>24.2748</v>
      </c>
      <c r="EZ750">
        <v>1</v>
      </c>
      <c r="FA750">
        <v>0.335132</v>
      </c>
      <c r="FB750">
        <v>6.37964</v>
      </c>
      <c r="FC750">
        <v>20.0883</v>
      </c>
      <c r="FD750">
        <v>5.21519</v>
      </c>
      <c r="FE750">
        <v>12.004</v>
      </c>
      <c r="FF750">
        <v>4.9625</v>
      </c>
      <c r="FG750">
        <v>3.29565</v>
      </c>
      <c r="FH750">
        <v>9999</v>
      </c>
      <c r="FI750">
        <v>9999</v>
      </c>
      <c r="FJ750">
        <v>9999</v>
      </c>
      <c r="FK750">
        <v>149.8</v>
      </c>
      <c r="FL750">
        <v>4.9709</v>
      </c>
      <c r="FM750">
        <v>1.86781</v>
      </c>
      <c r="FN750">
        <v>1.85928</v>
      </c>
      <c r="FO750">
        <v>1.86538</v>
      </c>
      <c r="FP750">
        <v>1.86317</v>
      </c>
      <c r="FQ750">
        <v>1.86458</v>
      </c>
      <c r="FR750">
        <v>1.86005</v>
      </c>
      <c r="FS750">
        <v>1.86417</v>
      </c>
      <c r="FT750">
        <v>0</v>
      </c>
      <c r="FU750">
        <v>0</v>
      </c>
      <c r="FV750">
        <v>0</v>
      </c>
      <c r="FW750">
        <v>0</v>
      </c>
      <c r="FX750" t="s">
        <v>364</v>
      </c>
      <c r="FY750" t="s">
        <v>365</v>
      </c>
      <c r="FZ750" t="s">
        <v>366</v>
      </c>
      <c r="GA750" t="s">
        <v>366</v>
      </c>
      <c r="GB750" t="s">
        <v>366</v>
      </c>
      <c r="GC750" t="s">
        <v>366</v>
      </c>
      <c r="GD750">
        <v>0</v>
      </c>
      <c r="GE750">
        <v>100</v>
      </c>
      <c r="GF750">
        <v>100</v>
      </c>
      <c r="GG750">
        <v>-4.274</v>
      </c>
      <c r="GH750">
        <v>-0.09080000000000001</v>
      </c>
      <c r="GI750">
        <v>-2.868309889394353</v>
      </c>
      <c r="GJ750">
        <v>-0.006773961979547998</v>
      </c>
      <c r="GK750">
        <v>-8.296070481250098E-08</v>
      </c>
      <c r="GL750">
        <v>3.322967193956903E-10</v>
      </c>
      <c r="GM750">
        <v>-0.07871069313407227</v>
      </c>
      <c r="GN750">
        <v>-0.00208336341840114</v>
      </c>
      <c r="GO750">
        <v>8.801746095907445E-05</v>
      </c>
      <c r="GP750">
        <v>-2.677693255255651E-07</v>
      </c>
      <c r="GQ750">
        <v>3</v>
      </c>
      <c r="GR750">
        <v>2052</v>
      </c>
      <c r="GS750">
        <v>2</v>
      </c>
      <c r="GT750">
        <v>18</v>
      </c>
      <c r="GU750">
        <v>111.1</v>
      </c>
      <c r="GV750">
        <v>111</v>
      </c>
      <c r="GW750">
        <v>0.708008</v>
      </c>
      <c r="GX750">
        <v>2.42798</v>
      </c>
      <c r="GY750">
        <v>1.44775</v>
      </c>
      <c r="GZ750">
        <v>2.31445</v>
      </c>
      <c r="HA750">
        <v>1.55151</v>
      </c>
      <c r="HB750">
        <v>2.4292</v>
      </c>
      <c r="HC750">
        <v>37.3858</v>
      </c>
      <c r="HD750">
        <v>13.7993</v>
      </c>
      <c r="HE750">
        <v>18</v>
      </c>
      <c r="HF750">
        <v>613.279</v>
      </c>
      <c r="HG750">
        <v>397.356</v>
      </c>
      <c r="HH750">
        <v>15.3208</v>
      </c>
      <c r="HI750">
        <v>31.0517</v>
      </c>
      <c r="HJ750">
        <v>29.999</v>
      </c>
      <c r="HK750">
        <v>30.8542</v>
      </c>
      <c r="HL750">
        <v>30.7689</v>
      </c>
      <c r="HM750">
        <v>14.2113</v>
      </c>
      <c r="HN750">
        <v>56.6066</v>
      </c>
      <c r="HO750">
        <v>0</v>
      </c>
      <c r="HP750">
        <v>15.3156</v>
      </c>
      <c r="HQ750">
        <v>240.725</v>
      </c>
      <c r="HR750">
        <v>14.4445</v>
      </c>
      <c r="HS750">
        <v>99.1336</v>
      </c>
      <c r="HT750">
        <v>100.32</v>
      </c>
    </row>
    <row r="751" spans="1:228">
      <c r="A751">
        <v>735</v>
      </c>
      <c r="B751">
        <v>1728497621</v>
      </c>
      <c r="C751">
        <v>6683.5</v>
      </c>
      <c r="D751" t="s">
        <v>1843</v>
      </c>
      <c r="E751" t="s">
        <v>1844</v>
      </c>
      <c r="F751">
        <v>5</v>
      </c>
      <c r="G751" t="s">
        <v>357</v>
      </c>
      <c r="H751" t="s">
        <v>358</v>
      </c>
      <c r="I751" t="s">
        <v>359</v>
      </c>
      <c r="J751" t="s">
        <v>1808</v>
      </c>
      <c r="K751">
        <v>1728497613.214286</v>
      </c>
      <c r="L751">
        <f>(M751)/1000</f>
        <v>0</v>
      </c>
      <c r="M751">
        <f>IF(BH751, AP751, AJ751)</f>
        <v>0</v>
      </c>
      <c r="N751">
        <f>IF(BH751, AK751, AI751)</f>
        <v>0</v>
      </c>
      <c r="O751">
        <f>BJ751 - IF(AW751&gt;1, N751*BD751*100.0/(AY751), 0)</f>
        <v>0</v>
      </c>
      <c r="P751">
        <f>((V751-L751/2)*O751-N751)/(V751+L751/2)</f>
        <v>0</v>
      </c>
      <c r="Q751">
        <f>P751*(BQ751+BR751)/1000.0</f>
        <v>0</v>
      </c>
      <c r="R751">
        <f>(BJ751 - IF(AW751&gt;1, N751*BD751*100.0/(AY751), 0))*(BQ751+BR751)/1000.0</f>
        <v>0</v>
      </c>
      <c r="S751">
        <f>2.0/((1/U751-1/T751)+SIGN(U751)*SQRT((1/U751-1/T751)*(1/U751-1/T751) + 4*BE751/((BE751+1)*(BE751+1))*(2*1/U751*1/T751-1/T751*1/T751)))</f>
        <v>0</v>
      </c>
      <c r="T751">
        <f>IF(LEFT(BF751,1)&lt;&gt;"0",IF(LEFT(BF751,1)="1",3.0,BG751),$D$5+$E$5*(BX751*BQ751/($K$5*1000))+$F$5*(BX751*BQ751/($K$5*1000))*MAX(MIN(BD751,$J$5),$I$5)*MAX(MIN(BD751,$J$5),$I$5)+$G$5*MAX(MIN(BD751,$J$5),$I$5)*(BX751*BQ751/($K$5*1000))+$H$5*(BX751*BQ751/($K$5*1000))*(BX751*BQ751/($K$5*1000)))</f>
        <v>0</v>
      </c>
      <c r="U751">
        <f>L751*(1000-(1000*0.61365*exp(17.502*Y751/(240.97+Y751))/(BQ751+BR751)+BL751)/2)/(1000*0.61365*exp(17.502*Y751/(240.97+Y751))/(BQ751+BR751)-BL751)</f>
        <v>0</v>
      </c>
      <c r="V751">
        <f>1/((BE751+1)/(S751/1.6)+1/(T751/1.37)) + BE751/((BE751+1)/(S751/1.6) + BE751/(T751/1.37))</f>
        <v>0</v>
      </c>
      <c r="W751">
        <f>(AZ751*BC751)</f>
        <v>0</v>
      </c>
      <c r="X751">
        <f>(BS751+(W751+2*0.95*5.67E-8*(((BS751+$B$7)+273)^4-(BS751+273)^4)-44100*L751)/(1.84*29.3*T751+8*0.95*5.67E-8*(BS751+273)^3))</f>
        <v>0</v>
      </c>
      <c r="Y751">
        <f>($C$7*BT751+$D$7*BU751+$E$7*X751)</f>
        <v>0</v>
      </c>
      <c r="Z751">
        <f>0.61365*exp(17.502*Y751/(240.97+Y751))</f>
        <v>0</v>
      </c>
      <c r="AA751">
        <f>(AB751/AC751*100)</f>
        <v>0</v>
      </c>
      <c r="AB751">
        <f>BL751*(BQ751+BR751)/1000</f>
        <v>0</v>
      </c>
      <c r="AC751">
        <f>0.61365*exp(17.502*BS751/(240.97+BS751))</f>
        <v>0</v>
      </c>
      <c r="AD751">
        <f>(Z751-BL751*(BQ751+BR751)/1000)</f>
        <v>0</v>
      </c>
      <c r="AE751">
        <f>(-L751*44100)</f>
        <v>0</v>
      </c>
      <c r="AF751">
        <f>2*29.3*T751*0.92*(BS751-Y751)</f>
        <v>0</v>
      </c>
      <c r="AG751">
        <f>2*0.95*5.67E-8*(((BS751+$B$7)+273)^4-(Y751+273)^4)</f>
        <v>0</v>
      </c>
      <c r="AH751">
        <f>W751+AG751+AE751+AF751</f>
        <v>0</v>
      </c>
      <c r="AI751">
        <f>BP751*AW751*(BK751-BJ751*(1000-AW751*BM751)/(1000-AW751*BL751))/(100*BD751)</f>
        <v>0</v>
      </c>
      <c r="AJ751">
        <f>1000*BP751*AW751*(BL751-BM751)/(100*BD751*(1000-AW751*BL751))</f>
        <v>0</v>
      </c>
      <c r="AK751">
        <f>(AL751 - AM751 - BQ751*1E3/(8.314*(BS751+273.15)) * AO751/BP751 * AN751) * BP751/(100*BD751) * (1000 - BM751)/1000</f>
        <v>0</v>
      </c>
      <c r="AL751">
        <v>231.2750744076923</v>
      </c>
      <c r="AM751">
        <v>217.7556242424242</v>
      </c>
      <c r="AN751">
        <v>2.507643879589329</v>
      </c>
      <c r="AO751">
        <v>66.75267127986791</v>
      </c>
      <c r="AP751">
        <f>(AR751 - AQ751 + BQ751*1E3/(8.314*(BS751+273.15)) * AT751/BP751 * AS751) * BP751/(100*BD751) * 1000/(1000 - AR751)</f>
        <v>0</v>
      </c>
      <c r="AQ751">
        <v>14.64466200691243</v>
      </c>
      <c r="AR751">
        <v>15.60474727272727</v>
      </c>
      <c r="AS751">
        <v>0.008133169889520141</v>
      </c>
      <c r="AT751">
        <v>80.66482279212043</v>
      </c>
      <c r="AU751">
        <v>0</v>
      </c>
      <c r="AV751">
        <v>0</v>
      </c>
      <c r="AW751">
        <f>IF(AU751*$H$13&gt;=AY751,1.0,(AY751/(AY751-AU751*$H$13)))</f>
        <v>0</v>
      </c>
      <c r="AX751">
        <f>(AW751-1)*100</f>
        <v>0</v>
      </c>
      <c r="AY751">
        <f>MAX(0,($B$13+$C$13*BX751)/(1+$D$13*BX751)*BQ751/(BS751+273)*$E$13)</f>
        <v>0</v>
      </c>
      <c r="AZ751">
        <f>$B$11*BY751+$C$11*BZ751+$F$11*CK751*(1-CN751)</f>
        <v>0</v>
      </c>
      <c r="BA751">
        <f>AZ751*BB751</f>
        <v>0</v>
      </c>
      <c r="BB751">
        <f>($B$11*$D$9+$C$11*$D$9+$F$11*((CX751+CP751)/MAX(CX751+CP751+CY751, 0.1)*$I$9+CY751/MAX(CX751+CP751+CY751, 0.1)*$J$9))/($B$11+$C$11+$F$11)</f>
        <v>0</v>
      </c>
      <c r="BC751">
        <f>($B$11*$K$9+$C$11*$K$9+$F$11*((CX751+CP751)/MAX(CX751+CP751+CY751, 0.1)*$P$9+CY751/MAX(CX751+CP751+CY751, 0.1)*$Q$9))/($B$11+$C$11+$F$11)</f>
        <v>0</v>
      </c>
      <c r="BD751">
        <v>6</v>
      </c>
      <c r="BE751">
        <v>0.5</v>
      </c>
      <c r="BF751" t="s">
        <v>361</v>
      </c>
      <c r="BG751">
        <v>2</v>
      </c>
      <c r="BH751" t="b">
        <v>1</v>
      </c>
      <c r="BI751">
        <v>1728497613.214286</v>
      </c>
      <c r="BJ751">
        <v>196.4271428571429</v>
      </c>
      <c r="BK751">
        <v>214.2864285714286</v>
      </c>
      <c r="BL751">
        <v>15.49548571428572</v>
      </c>
      <c r="BM751">
        <v>14.79263571428571</v>
      </c>
      <c r="BN751">
        <v>200.6552857142857</v>
      </c>
      <c r="BO751">
        <v>15.58629642857143</v>
      </c>
      <c r="BP751">
        <v>599.9817857142856</v>
      </c>
      <c r="BQ751">
        <v>97.55092142857141</v>
      </c>
      <c r="BR751">
        <v>0.1000035714285714</v>
      </c>
      <c r="BS751">
        <v>23.86226785714286</v>
      </c>
      <c r="BT751">
        <v>24.98312857142857</v>
      </c>
      <c r="BU751">
        <v>999.9000000000002</v>
      </c>
      <c r="BV751">
        <v>0</v>
      </c>
      <c r="BW751">
        <v>0</v>
      </c>
      <c r="BX751">
        <v>9994.753928571428</v>
      </c>
      <c r="BY751">
        <v>0</v>
      </c>
      <c r="BZ751">
        <v>1277.723571428571</v>
      </c>
      <c r="CA751">
        <v>-17.85933928571429</v>
      </c>
      <c r="CB751">
        <v>199.5199642857143</v>
      </c>
      <c r="CC751">
        <v>217.5023214285714</v>
      </c>
      <c r="CD751">
        <v>0.7028481071428573</v>
      </c>
      <c r="CE751">
        <v>214.2864285714286</v>
      </c>
      <c r="CF751">
        <v>14.79263571428571</v>
      </c>
      <c r="CG751">
        <v>1.511597857142857</v>
      </c>
      <c r="CH751">
        <v>1.443034285714285</v>
      </c>
      <c r="CI751">
        <v>13.08565</v>
      </c>
      <c r="CJ751">
        <v>12.37691785714286</v>
      </c>
      <c r="CK751">
        <v>1599.985</v>
      </c>
      <c r="CL751">
        <v>0.6919996428571428</v>
      </c>
      <c r="CM751">
        <v>0.3080003571428571</v>
      </c>
      <c r="CN751">
        <v>0</v>
      </c>
      <c r="CO751">
        <v>2.269382142857143</v>
      </c>
      <c r="CP751">
        <v>0</v>
      </c>
      <c r="CQ751">
        <v>16302.96428571428</v>
      </c>
      <c r="CR751">
        <v>13790.05714285714</v>
      </c>
      <c r="CS751">
        <v>39.93699999999999</v>
      </c>
      <c r="CT751">
        <v>41.97525</v>
      </c>
      <c r="CU751">
        <v>40.75</v>
      </c>
      <c r="CV751">
        <v>39.86825</v>
      </c>
      <c r="CW751">
        <v>39.03542857142856</v>
      </c>
      <c r="CX751">
        <v>1107.189642857143</v>
      </c>
      <c r="CY751">
        <v>492.7953571428571</v>
      </c>
      <c r="CZ751">
        <v>0</v>
      </c>
      <c r="DA751">
        <v>1728497678.2</v>
      </c>
      <c r="DB751">
        <v>0</v>
      </c>
      <c r="DC751">
        <v>1728490956.5</v>
      </c>
      <c r="DD751" t="s">
        <v>362</v>
      </c>
      <c r="DE751">
        <v>1728490952.5</v>
      </c>
      <c r="DF751">
        <v>1728490956.5</v>
      </c>
      <c r="DG751">
        <v>1</v>
      </c>
      <c r="DH751">
        <v>-0.065</v>
      </c>
      <c r="DI751">
        <v>-0.008</v>
      </c>
      <c r="DJ751">
        <v>-3.246</v>
      </c>
      <c r="DK751">
        <v>-0.091</v>
      </c>
      <c r="DL751">
        <v>52</v>
      </c>
      <c r="DM751">
        <v>15</v>
      </c>
      <c r="DN751">
        <v>0.25</v>
      </c>
      <c r="DO751">
        <v>0.13</v>
      </c>
      <c r="DP751">
        <v>-17.68662195121951</v>
      </c>
      <c r="DQ751">
        <v>-3.231142160278757</v>
      </c>
      <c r="DR751">
        <v>0.3309784625755515</v>
      </c>
      <c r="DS751">
        <v>0</v>
      </c>
      <c r="DT751">
        <v>0.5643283902439025</v>
      </c>
      <c r="DU751">
        <v>2.819637783972126</v>
      </c>
      <c r="DV751">
        <v>0.2837861310527639</v>
      </c>
      <c r="DW751">
        <v>0</v>
      </c>
      <c r="DX751">
        <v>0</v>
      </c>
      <c r="DY751">
        <v>2</v>
      </c>
      <c r="DZ751" t="s">
        <v>386</v>
      </c>
      <c r="EA751">
        <v>3.22841</v>
      </c>
      <c r="EB751">
        <v>2.70424</v>
      </c>
      <c r="EC751">
        <v>0.0591734</v>
      </c>
      <c r="ED751">
        <v>0.06271939999999999</v>
      </c>
      <c r="EE751">
        <v>0.0815039</v>
      </c>
      <c r="EF751">
        <v>0.077456</v>
      </c>
      <c r="EG751">
        <v>30666.7</v>
      </c>
      <c r="EH751">
        <v>29694.2</v>
      </c>
      <c r="EI751">
        <v>31241.9</v>
      </c>
      <c r="EJ751">
        <v>30063.4</v>
      </c>
      <c r="EK751">
        <v>38428</v>
      </c>
      <c r="EL751">
        <v>36681.7</v>
      </c>
      <c r="EM751">
        <v>43775</v>
      </c>
      <c r="EN751">
        <v>41985.6</v>
      </c>
      <c r="EO751">
        <v>2.08885</v>
      </c>
      <c r="EP751">
        <v>1.7514</v>
      </c>
      <c r="EQ751">
        <v>0.00154227</v>
      </c>
      <c r="ER751">
        <v>0</v>
      </c>
      <c r="ES751">
        <v>24.9799</v>
      </c>
      <c r="ET751">
        <v>999.9</v>
      </c>
      <c r="EU751">
        <v>67.2</v>
      </c>
      <c r="EV751">
        <v>30.4</v>
      </c>
      <c r="EW751">
        <v>30.0296</v>
      </c>
      <c r="EX751">
        <v>62.1801</v>
      </c>
      <c r="EY751">
        <v>24.0385</v>
      </c>
      <c r="EZ751">
        <v>1</v>
      </c>
      <c r="FA751">
        <v>0.338351</v>
      </c>
      <c r="FB751">
        <v>6.79321</v>
      </c>
      <c r="FC751">
        <v>20.0716</v>
      </c>
      <c r="FD751">
        <v>5.21564</v>
      </c>
      <c r="FE751">
        <v>12.004</v>
      </c>
      <c r="FF751">
        <v>4.9628</v>
      </c>
      <c r="FG751">
        <v>3.29565</v>
      </c>
      <c r="FH751">
        <v>9999</v>
      </c>
      <c r="FI751">
        <v>9999</v>
      </c>
      <c r="FJ751">
        <v>9999</v>
      </c>
      <c r="FK751">
        <v>149.8</v>
      </c>
      <c r="FL751">
        <v>4.9709</v>
      </c>
      <c r="FM751">
        <v>1.86782</v>
      </c>
      <c r="FN751">
        <v>1.85928</v>
      </c>
      <c r="FO751">
        <v>1.86537</v>
      </c>
      <c r="FP751">
        <v>1.86312</v>
      </c>
      <c r="FQ751">
        <v>1.86452</v>
      </c>
      <c r="FR751">
        <v>1.86005</v>
      </c>
      <c r="FS751">
        <v>1.86417</v>
      </c>
      <c r="FT751">
        <v>0</v>
      </c>
      <c r="FU751">
        <v>0</v>
      </c>
      <c r="FV751">
        <v>0</v>
      </c>
      <c r="FW751">
        <v>0</v>
      </c>
      <c r="FX751" t="s">
        <v>364</v>
      </c>
      <c r="FY751" t="s">
        <v>365</v>
      </c>
      <c r="FZ751" t="s">
        <v>366</v>
      </c>
      <c r="GA751" t="s">
        <v>366</v>
      </c>
      <c r="GB751" t="s">
        <v>366</v>
      </c>
      <c r="GC751" t="s">
        <v>366</v>
      </c>
      <c r="GD751">
        <v>0</v>
      </c>
      <c r="GE751">
        <v>100</v>
      </c>
      <c r="GF751">
        <v>100</v>
      </c>
      <c r="GG751">
        <v>-4.359</v>
      </c>
      <c r="GH751">
        <v>-0.09080000000000001</v>
      </c>
      <c r="GI751">
        <v>-2.868309889394353</v>
      </c>
      <c r="GJ751">
        <v>-0.006773961979547998</v>
      </c>
      <c r="GK751">
        <v>-8.296070481250098E-08</v>
      </c>
      <c r="GL751">
        <v>3.322967193956903E-10</v>
      </c>
      <c r="GM751">
        <v>-0.07871069313407227</v>
      </c>
      <c r="GN751">
        <v>-0.00208336341840114</v>
      </c>
      <c r="GO751">
        <v>8.801746095907445E-05</v>
      </c>
      <c r="GP751">
        <v>-2.677693255255651E-07</v>
      </c>
      <c r="GQ751">
        <v>3</v>
      </c>
      <c r="GR751">
        <v>2052</v>
      </c>
      <c r="GS751">
        <v>2</v>
      </c>
      <c r="GT751">
        <v>18</v>
      </c>
      <c r="GU751">
        <v>111.1</v>
      </c>
      <c r="GV751">
        <v>111.1</v>
      </c>
      <c r="GW751">
        <v>0.736084</v>
      </c>
      <c r="GX751">
        <v>2.43896</v>
      </c>
      <c r="GY751">
        <v>1.44897</v>
      </c>
      <c r="GZ751">
        <v>2.31445</v>
      </c>
      <c r="HA751">
        <v>1.55151</v>
      </c>
      <c r="HB751">
        <v>2.29248</v>
      </c>
      <c r="HC751">
        <v>37.3858</v>
      </c>
      <c r="HD751">
        <v>13.773</v>
      </c>
      <c r="HE751">
        <v>18</v>
      </c>
      <c r="HF751">
        <v>613.176</v>
      </c>
      <c r="HG751">
        <v>397.363</v>
      </c>
      <c r="HH751">
        <v>15.3793</v>
      </c>
      <c r="HI751">
        <v>31.0618</v>
      </c>
      <c r="HJ751">
        <v>30.0017</v>
      </c>
      <c r="HK751">
        <v>30.8642</v>
      </c>
      <c r="HL751">
        <v>30.7788</v>
      </c>
      <c r="HM751">
        <v>14.7769</v>
      </c>
      <c r="HN751">
        <v>56.8811</v>
      </c>
      <c r="HO751">
        <v>0</v>
      </c>
      <c r="HP751">
        <v>15.3263</v>
      </c>
      <c r="HQ751">
        <v>250.757</v>
      </c>
      <c r="HR751">
        <v>14.3128</v>
      </c>
      <c r="HS751">
        <v>99.13209999999999</v>
      </c>
      <c r="HT751">
        <v>100.32</v>
      </c>
    </row>
    <row r="752" spans="1:228">
      <c r="A752">
        <v>736</v>
      </c>
      <c r="B752">
        <v>1728497626</v>
      </c>
      <c r="C752">
        <v>6688.5</v>
      </c>
      <c r="D752" t="s">
        <v>1845</v>
      </c>
      <c r="E752" t="s">
        <v>1846</v>
      </c>
      <c r="F752">
        <v>5</v>
      </c>
      <c r="G752" t="s">
        <v>357</v>
      </c>
      <c r="H752" t="s">
        <v>358</v>
      </c>
      <c r="I752" t="s">
        <v>359</v>
      </c>
      <c r="J752" t="s">
        <v>1808</v>
      </c>
      <c r="K752">
        <v>1728497618.5</v>
      </c>
      <c r="L752">
        <f>(M752)/1000</f>
        <v>0</v>
      </c>
      <c r="M752">
        <f>IF(BH752, AP752, AJ752)</f>
        <v>0</v>
      </c>
      <c r="N752">
        <f>IF(BH752, AK752, AI752)</f>
        <v>0</v>
      </c>
      <c r="O752">
        <f>BJ752 - IF(AW752&gt;1, N752*BD752*100.0/(AY752), 0)</f>
        <v>0</v>
      </c>
      <c r="P752">
        <f>((V752-L752/2)*O752-N752)/(V752+L752/2)</f>
        <v>0</v>
      </c>
      <c r="Q752">
        <f>P752*(BQ752+BR752)/1000.0</f>
        <v>0</v>
      </c>
      <c r="R752">
        <f>(BJ752 - IF(AW752&gt;1, N752*BD752*100.0/(AY752), 0))*(BQ752+BR752)/1000.0</f>
        <v>0</v>
      </c>
      <c r="S752">
        <f>2.0/((1/U752-1/T752)+SIGN(U752)*SQRT((1/U752-1/T752)*(1/U752-1/T752) + 4*BE752/((BE752+1)*(BE752+1))*(2*1/U752*1/T752-1/T752*1/T752)))</f>
        <v>0</v>
      </c>
      <c r="T752">
        <f>IF(LEFT(BF752,1)&lt;&gt;"0",IF(LEFT(BF752,1)="1",3.0,BG752),$D$5+$E$5*(BX752*BQ752/($K$5*1000))+$F$5*(BX752*BQ752/($K$5*1000))*MAX(MIN(BD752,$J$5),$I$5)*MAX(MIN(BD752,$J$5),$I$5)+$G$5*MAX(MIN(BD752,$J$5),$I$5)*(BX752*BQ752/($K$5*1000))+$H$5*(BX752*BQ752/($K$5*1000))*(BX752*BQ752/($K$5*1000)))</f>
        <v>0</v>
      </c>
      <c r="U752">
        <f>L752*(1000-(1000*0.61365*exp(17.502*Y752/(240.97+Y752))/(BQ752+BR752)+BL752)/2)/(1000*0.61365*exp(17.502*Y752/(240.97+Y752))/(BQ752+BR752)-BL752)</f>
        <v>0</v>
      </c>
      <c r="V752">
        <f>1/((BE752+1)/(S752/1.6)+1/(T752/1.37)) + BE752/((BE752+1)/(S752/1.6) + BE752/(T752/1.37))</f>
        <v>0</v>
      </c>
      <c r="W752">
        <f>(AZ752*BC752)</f>
        <v>0</v>
      </c>
      <c r="X752">
        <f>(BS752+(W752+2*0.95*5.67E-8*(((BS752+$B$7)+273)^4-(BS752+273)^4)-44100*L752)/(1.84*29.3*T752+8*0.95*5.67E-8*(BS752+273)^3))</f>
        <v>0</v>
      </c>
      <c r="Y752">
        <f>($C$7*BT752+$D$7*BU752+$E$7*X752)</f>
        <v>0</v>
      </c>
      <c r="Z752">
        <f>0.61365*exp(17.502*Y752/(240.97+Y752))</f>
        <v>0</v>
      </c>
      <c r="AA752">
        <f>(AB752/AC752*100)</f>
        <v>0</v>
      </c>
      <c r="AB752">
        <f>BL752*(BQ752+BR752)/1000</f>
        <v>0</v>
      </c>
      <c r="AC752">
        <f>0.61365*exp(17.502*BS752/(240.97+BS752))</f>
        <v>0</v>
      </c>
      <c r="AD752">
        <f>(Z752-BL752*(BQ752+BR752)/1000)</f>
        <v>0</v>
      </c>
      <c r="AE752">
        <f>(-L752*44100)</f>
        <v>0</v>
      </c>
      <c r="AF752">
        <f>2*29.3*T752*0.92*(BS752-Y752)</f>
        <v>0</v>
      </c>
      <c r="AG752">
        <f>2*0.95*5.67E-8*(((BS752+$B$7)+273)^4-(Y752+273)^4)</f>
        <v>0</v>
      </c>
      <c r="AH752">
        <f>W752+AG752+AE752+AF752</f>
        <v>0</v>
      </c>
      <c r="AI752">
        <f>BP752*AW752*(BK752-BJ752*(1000-AW752*BM752)/(1000-AW752*BL752))/(100*BD752)</f>
        <v>0</v>
      </c>
      <c r="AJ752">
        <f>1000*BP752*AW752*(BL752-BM752)/(100*BD752*(1000-AW752*BL752))</f>
        <v>0</v>
      </c>
      <c r="AK752">
        <f>(AL752 - AM752 - BQ752*1E3/(8.314*(BS752+273.15)) * AO752/BP752 * AN752) * BP752/(100*BD752) * (1000 - BM752)/1000</f>
        <v>0</v>
      </c>
      <c r="AL752">
        <v>244.4214297993224</v>
      </c>
      <c r="AM752">
        <v>230.4764363636363</v>
      </c>
      <c r="AN752">
        <v>2.543510720086288</v>
      </c>
      <c r="AO752">
        <v>66.75267127986791</v>
      </c>
      <c r="AP752">
        <f>(AR752 - AQ752 + BQ752*1E3/(8.314*(BS752+273.15)) * AT752/BP752 * AS752) * BP752/(100*BD752) * 1000/(1000 - AR752)</f>
        <v>0</v>
      </c>
      <c r="AQ752">
        <v>14.46884019675173</v>
      </c>
      <c r="AR752">
        <v>15.55258424242424</v>
      </c>
      <c r="AS752">
        <v>-0.009285309568891838</v>
      </c>
      <c r="AT752">
        <v>80.66482279212043</v>
      </c>
      <c r="AU752">
        <v>0</v>
      </c>
      <c r="AV752">
        <v>0</v>
      </c>
      <c r="AW752">
        <f>IF(AU752*$H$13&gt;=AY752,1.0,(AY752/(AY752-AU752*$H$13)))</f>
        <v>0</v>
      </c>
      <c r="AX752">
        <f>(AW752-1)*100</f>
        <v>0</v>
      </c>
      <c r="AY752">
        <f>MAX(0,($B$13+$C$13*BX752)/(1+$D$13*BX752)*BQ752/(BS752+273)*$E$13)</f>
        <v>0</v>
      </c>
      <c r="AZ752">
        <f>$B$11*BY752+$C$11*BZ752+$F$11*CK752*(1-CN752)</f>
        <v>0</v>
      </c>
      <c r="BA752">
        <f>AZ752*BB752</f>
        <v>0</v>
      </c>
      <c r="BB752">
        <f>($B$11*$D$9+$C$11*$D$9+$F$11*((CX752+CP752)/MAX(CX752+CP752+CY752, 0.1)*$I$9+CY752/MAX(CX752+CP752+CY752, 0.1)*$J$9))/($B$11+$C$11+$F$11)</f>
        <v>0</v>
      </c>
      <c r="BC752">
        <f>($B$11*$K$9+$C$11*$K$9+$F$11*((CX752+CP752)/MAX(CX752+CP752+CY752, 0.1)*$P$9+CY752/MAX(CX752+CP752+CY752, 0.1)*$Q$9))/($B$11+$C$11+$F$11)</f>
        <v>0</v>
      </c>
      <c r="BD752">
        <v>6</v>
      </c>
      <c r="BE752">
        <v>0.5</v>
      </c>
      <c r="BF752" t="s">
        <v>361</v>
      </c>
      <c r="BG752">
        <v>2</v>
      </c>
      <c r="BH752" t="b">
        <v>1</v>
      </c>
      <c r="BI752">
        <v>1728497618.5</v>
      </c>
      <c r="BJ752">
        <v>209.4837777777777</v>
      </c>
      <c r="BK752">
        <v>227.7073703703703</v>
      </c>
      <c r="BL752">
        <v>15.57312222222222</v>
      </c>
      <c r="BM752">
        <v>14.61817407407407</v>
      </c>
      <c r="BN752">
        <v>213.800962962963</v>
      </c>
      <c r="BO752">
        <v>15.66389259259259</v>
      </c>
      <c r="BP752">
        <v>600.0120000000001</v>
      </c>
      <c r="BQ752">
        <v>97.55145555555555</v>
      </c>
      <c r="BR752">
        <v>0.1000687592592593</v>
      </c>
      <c r="BS752">
        <v>23.87671851851852</v>
      </c>
      <c r="BT752">
        <v>24.99596296296297</v>
      </c>
      <c r="BU752">
        <v>999.9000000000001</v>
      </c>
      <c r="BV752">
        <v>0</v>
      </c>
      <c r="BW752">
        <v>0</v>
      </c>
      <c r="BX752">
        <v>9998.09851851852</v>
      </c>
      <c r="BY752">
        <v>0</v>
      </c>
      <c r="BZ752">
        <v>1277.774814814815</v>
      </c>
      <c r="CA752">
        <v>-18.22367407407407</v>
      </c>
      <c r="CB752">
        <v>212.7978518518518</v>
      </c>
      <c r="CC752">
        <v>231.0839629629629</v>
      </c>
      <c r="CD752">
        <v>0.9549462962962963</v>
      </c>
      <c r="CE752">
        <v>227.7073703703703</v>
      </c>
      <c r="CF752">
        <v>14.61817407407407</v>
      </c>
      <c r="CG752">
        <v>1.51918</v>
      </c>
      <c r="CH752">
        <v>1.426022592592592</v>
      </c>
      <c r="CI752">
        <v>13.16255185185185</v>
      </c>
      <c r="CJ752">
        <v>12.19658518518519</v>
      </c>
      <c r="CK752">
        <v>1599.984444444445</v>
      </c>
      <c r="CL752">
        <v>0.6919991481481481</v>
      </c>
      <c r="CM752">
        <v>0.3080008518518518</v>
      </c>
      <c r="CN752">
        <v>0</v>
      </c>
      <c r="CO752">
        <v>2.257781481481481</v>
      </c>
      <c r="CP752">
        <v>0</v>
      </c>
      <c r="CQ752">
        <v>16268.34814814815</v>
      </c>
      <c r="CR752">
        <v>13790.05555555555</v>
      </c>
      <c r="CS752">
        <v>39.93699999999999</v>
      </c>
      <c r="CT752">
        <v>41.993</v>
      </c>
      <c r="CU752">
        <v>40.75918518518519</v>
      </c>
      <c r="CV752">
        <v>39.87959259259259</v>
      </c>
      <c r="CW752">
        <v>39.0574074074074</v>
      </c>
      <c r="CX752">
        <v>1107.189259259259</v>
      </c>
      <c r="CY752">
        <v>492.7951851851853</v>
      </c>
      <c r="CZ752">
        <v>0</v>
      </c>
      <c r="DA752">
        <v>1728497683</v>
      </c>
      <c r="DB752">
        <v>0</v>
      </c>
      <c r="DC752">
        <v>1728490956.5</v>
      </c>
      <c r="DD752" t="s">
        <v>362</v>
      </c>
      <c r="DE752">
        <v>1728490952.5</v>
      </c>
      <c r="DF752">
        <v>1728490956.5</v>
      </c>
      <c r="DG752">
        <v>1</v>
      </c>
      <c r="DH752">
        <v>-0.065</v>
      </c>
      <c r="DI752">
        <v>-0.008</v>
      </c>
      <c r="DJ752">
        <v>-3.246</v>
      </c>
      <c r="DK752">
        <v>-0.091</v>
      </c>
      <c r="DL752">
        <v>52</v>
      </c>
      <c r="DM752">
        <v>15</v>
      </c>
      <c r="DN752">
        <v>0.25</v>
      </c>
      <c r="DO752">
        <v>0.13</v>
      </c>
      <c r="DP752">
        <v>-18.0471475</v>
      </c>
      <c r="DQ752">
        <v>-4.05716735459656</v>
      </c>
      <c r="DR752">
        <v>0.4023185963807167</v>
      </c>
      <c r="DS752">
        <v>0</v>
      </c>
      <c r="DT752">
        <v>0.808970425</v>
      </c>
      <c r="DU752">
        <v>2.849784551594746</v>
      </c>
      <c r="DV752">
        <v>0.2795163195550385</v>
      </c>
      <c r="DW752">
        <v>0</v>
      </c>
      <c r="DX752">
        <v>0</v>
      </c>
      <c r="DY752">
        <v>2</v>
      </c>
      <c r="DZ752" t="s">
        <v>386</v>
      </c>
      <c r="EA752">
        <v>3.22835</v>
      </c>
      <c r="EB752">
        <v>2.70423</v>
      </c>
      <c r="EC752">
        <v>0.0621276</v>
      </c>
      <c r="ED752">
        <v>0.06562850000000001</v>
      </c>
      <c r="EE752">
        <v>0.0812816</v>
      </c>
      <c r="EF752">
        <v>0.0769189</v>
      </c>
      <c r="EG752">
        <v>30569.1</v>
      </c>
      <c r="EH752">
        <v>29600.9</v>
      </c>
      <c r="EI752">
        <v>31240.5</v>
      </c>
      <c r="EJ752">
        <v>30062.4</v>
      </c>
      <c r="EK752">
        <v>38435.7</v>
      </c>
      <c r="EL752">
        <v>36702.1</v>
      </c>
      <c r="EM752">
        <v>43773.1</v>
      </c>
      <c r="EN752">
        <v>41984.3</v>
      </c>
      <c r="EO752">
        <v>2.08923</v>
      </c>
      <c r="EP752">
        <v>1.75115</v>
      </c>
      <c r="EQ752">
        <v>0.00292063</v>
      </c>
      <c r="ER752">
        <v>0</v>
      </c>
      <c r="ES752">
        <v>24.9777</v>
      </c>
      <c r="ET752">
        <v>999.9</v>
      </c>
      <c r="EU752">
        <v>67.2</v>
      </c>
      <c r="EV752">
        <v>30.4</v>
      </c>
      <c r="EW752">
        <v>30.0291</v>
      </c>
      <c r="EX752">
        <v>62.1601</v>
      </c>
      <c r="EY752">
        <v>24.1226</v>
      </c>
      <c r="EZ752">
        <v>1</v>
      </c>
      <c r="FA752">
        <v>0.341367</v>
      </c>
      <c r="FB752">
        <v>7.05384</v>
      </c>
      <c r="FC752">
        <v>20.0602</v>
      </c>
      <c r="FD752">
        <v>5.21594</v>
      </c>
      <c r="FE752">
        <v>12.004</v>
      </c>
      <c r="FF752">
        <v>4.96335</v>
      </c>
      <c r="FG752">
        <v>3.29568</v>
      </c>
      <c r="FH752">
        <v>9999</v>
      </c>
      <c r="FI752">
        <v>9999</v>
      </c>
      <c r="FJ752">
        <v>9999</v>
      </c>
      <c r="FK752">
        <v>149.8</v>
      </c>
      <c r="FL752">
        <v>4.97086</v>
      </c>
      <c r="FM752">
        <v>1.86782</v>
      </c>
      <c r="FN752">
        <v>1.85928</v>
      </c>
      <c r="FO752">
        <v>1.86537</v>
      </c>
      <c r="FP752">
        <v>1.86312</v>
      </c>
      <c r="FQ752">
        <v>1.86454</v>
      </c>
      <c r="FR752">
        <v>1.86005</v>
      </c>
      <c r="FS752">
        <v>1.86417</v>
      </c>
      <c r="FT752">
        <v>0</v>
      </c>
      <c r="FU752">
        <v>0</v>
      </c>
      <c r="FV752">
        <v>0</v>
      </c>
      <c r="FW752">
        <v>0</v>
      </c>
      <c r="FX752" t="s">
        <v>364</v>
      </c>
      <c r="FY752" t="s">
        <v>365</v>
      </c>
      <c r="FZ752" t="s">
        <v>366</v>
      </c>
      <c r="GA752" t="s">
        <v>366</v>
      </c>
      <c r="GB752" t="s">
        <v>366</v>
      </c>
      <c r="GC752" t="s">
        <v>366</v>
      </c>
      <c r="GD752">
        <v>0</v>
      </c>
      <c r="GE752">
        <v>100</v>
      </c>
      <c r="GF752">
        <v>100</v>
      </c>
      <c r="GG752">
        <v>-4.444</v>
      </c>
      <c r="GH752">
        <v>-0.09080000000000001</v>
      </c>
      <c r="GI752">
        <v>-2.868309889394353</v>
      </c>
      <c r="GJ752">
        <v>-0.006773961979547998</v>
      </c>
      <c r="GK752">
        <v>-8.296070481250098E-08</v>
      </c>
      <c r="GL752">
        <v>3.322967193956903E-10</v>
      </c>
      <c r="GM752">
        <v>-0.07871069313407227</v>
      </c>
      <c r="GN752">
        <v>-0.00208336341840114</v>
      </c>
      <c r="GO752">
        <v>8.801746095907445E-05</v>
      </c>
      <c r="GP752">
        <v>-2.677693255255651E-07</v>
      </c>
      <c r="GQ752">
        <v>3</v>
      </c>
      <c r="GR752">
        <v>2052</v>
      </c>
      <c r="GS752">
        <v>2</v>
      </c>
      <c r="GT752">
        <v>18</v>
      </c>
      <c r="GU752">
        <v>111.2</v>
      </c>
      <c r="GV752">
        <v>111.2</v>
      </c>
      <c r="GW752">
        <v>0.765381</v>
      </c>
      <c r="GX752">
        <v>2.42676</v>
      </c>
      <c r="GY752">
        <v>1.44775</v>
      </c>
      <c r="GZ752">
        <v>2.31445</v>
      </c>
      <c r="HA752">
        <v>1.55151</v>
      </c>
      <c r="HB752">
        <v>2.40723</v>
      </c>
      <c r="HC752">
        <v>37.3858</v>
      </c>
      <c r="HD752">
        <v>13.773</v>
      </c>
      <c r="HE752">
        <v>18</v>
      </c>
      <c r="HF752">
        <v>613.549</v>
      </c>
      <c r="HG752">
        <v>397.286</v>
      </c>
      <c r="HH752">
        <v>15.3854</v>
      </c>
      <c r="HI752">
        <v>31.0713</v>
      </c>
      <c r="HJ752">
        <v>30.0025</v>
      </c>
      <c r="HK752">
        <v>30.8742</v>
      </c>
      <c r="HL752">
        <v>30.7887</v>
      </c>
      <c r="HM752">
        <v>15.3841</v>
      </c>
      <c r="HN752">
        <v>57.1614</v>
      </c>
      <c r="HO752">
        <v>0</v>
      </c>
      <c r="HP752">
        <v>15.3363</v>
      </c>
      <c r="HQ752">
        <v>265.801</v>
      </c>
      <c r="HR752">
        <v>14.2428</v>
      </c>
      <c r="HS752">
        <v>99.12779999999999</v>
      </c>
      <c r="HT752">
        <v>100.316</v>
      </c>
    </row>
    <row r="753" spans="1:228">
      <c r="A753">
        <v>737</v>
      </c>
      <c r="B753">
        <v>1728497631</v>
      </c>
      <c r="C753">
        <v>6693.5</v>
      </c>
      <c r="D753" t="s">
        <v>1847</v>
      </c>
      <c r="E753" t="s">
        <v>1848</v>
      </c>
      <c r="F753">
        <v>5</v>
      </c>
      <c r="G753" t="s">
        <v>357</v>
      </c>
      <c r="H753" t="s">
        <v>358</v>
      </c>
      <c r="I753" t="s">
        <v>359</v>
      </c>
      <c r="J753" t="s">
        <v>1808</v>
      </c>
      <c r="K753">
        <v>1728497623.214286</v>
      </c>
      <c r="L753">
        <f>(M753)/1000</f>
        <v>0</v>
      </c>
      <c r="M753">
        <f>IF(BH753, AP753, AJ753)</f>
        <v>0</v>
      </c>
      <c r="N753">
        <f>IF(BH753, AK753, AI753)</f>
        <v>0</v>
      </c>
      <c r="O753">
        <f>BJ753 - IF(AW753&gt;1, N753*BD753*100.0/(AY753), 0)</f>
        <v>0</v>
      </c>
      <c r="P753">
        <f>((V753-L753/2)*O753-N753)/(V753+L753/2)</f>
        <v>0</v>
      </c>
      <c r="Q753">
        <f>P753*(BQ753+BR753)/1000.0</f>
        <v>0</v>
      </c>
      <c r="R753">
        <f>(BJ753 - IF(AW753&gt;1, N753*BD753*100.0/(AY753), 0))*(BQ753+BR753)/1000.0</f>
        <v>0</v>
      </c>
      <c r="S753">
        <f>2.0/((1/U753-1/T753)+SIGN(U753)*SQRT((1/U753-1/T753)*(1/U753-1/T753) + 4*BE753/((BE753+1)*(BE753+1))*(2*1/U753*1/T753-1/T753*1/T753)))</f>
        <v>0</v>
      </c>
      <c r="T753">
        <f>IF(LEFT(BF753,1)&lt;&gt;"0",IF(LEFT(BF753,1)="1",3.0,BG753),$D$5+$E$5*(BX753*BQ753/($K$5*1000))+$F$5*(BX753*BQ753/($K$5*1000))*MAX(MIN(BD753,$J$5),$I$5)*MAX(MIN(BD753,$J$5),$I$5)+$G$5*MAX(MIN(BD753,$J$5),$I$5)*(BX753*BQ753/($K$5*1000))+$H$5*(BX753*BQ753/($K$5*1000))*(BX753*BQ753/($K$5*1000)))</f>
        <v>0</v>
      </c>
      <c r="U753">
        <f>L753*(1000-(1000*0.61365*exp(17.502*Y753/(240.97+Y753))/(BQ753+BR753)+BL753)/2)/(1000*0.61365*exp(17.502*Y753/(240.97+Y753))/(BQ753+BR753)-BL753)</f>
        <v>0</v>
      </c>
      <c r="V753">
        <f>1/((BE753+1)/(S753/1.6)+1/(T753/1.37)) + BE753/((BE753+1)/(S753/1.6) + BE753/(T753/1.37))</f>
        <v>0</v>
      </c>
      <c r="W753">
        <f>(AZ753*BC753)</f>
        <v>0</v>
      </c>
      <c r="X753">
        <f>(BS753+(W753+2*0.95*5.67E-8*(((BS753+$B$7)+273)^4-(BS753+273)^4)-44100*L753)/(1.84*29.3*T753+8*0.95*5.67E-8*(BS753+273)^3))</f>
        <v>0</v>
      </c>
      <c r="Y753">
        <f>($C$7*BT753+$D$7*BU753+$E$7*X753)</f>
        <v>0</v>
      </c>
      <c r="Z753">
        <f>0.61365*exp(17.502*Y753/(240.97+Y753))</f>
        <v>0</v>
      </c>
      <c r="AA753">
        <f>(AB753/AC753*100)</f>
        <v>0</v>
      </c>
      <c r="AB753">
        <f>BL753*(BQ753+BR753)/1000</f>
        <v>0</v>
      </c>
      <c r="AC753">
        <f>0.61365*exp(17.502*BS753/(240.97+BS753))</f>
        <v>0</v>
      </c>
      <c r="AD753">
        <f>(Z753-BL753*(BQ753+BR753)/1000)</f>
        <v>0</v>
      </c>
      <c r="AE753">
        <f>(-L753*44100)</f>
        <v>0</v>
      </c>
      <c r="AF753">
        <f>2*29.3*T753*0.92*(BS753-Y753)</f>
        <v>0</v>
      </c>
      <c r="AG753">
        <f>2*0.95*5.67E-8*(((BS753+$B$7)+273)^4-(Y753+273)^4)</f>
        <v>0</v>
      </c>
      <c r="AH753">
        <f>W753+AG753+AE753+AF753</f>
        <v>0</v>
      </c>
      <c r="AI753">
        <f>BP753*AW753*(BK753-BJ753*(1000-AW753*BM753)/(1000-AW753*BL753))/(100*BD753)</f>
        <v>0</v>
      </c>
      <c r="AJ753">
        <f>1000*BP753*AW753*(BL753-BM753)/(100*BD753*(1000-AW753*BL753))</f>
        <v>0</v>
      </c>
      <c r="AK753">
        <f>(AL753 - AM753 - BQ753*1E3/(8.314*(BS753+273.15)) * AO753/BP753 * AN753) * BP753/(100*BD753) * (1000 - BM753)/1000</f>
        <v>0</v>
      </c>
      <c r="AL753">
        <v>256.7727817766123</v>
      </c>
      <c r="AM753">
        <v>242.969812121212</v>
      </c>
      <c r="AN753">
        <v>2.494311525148278</v>
      </c>
      <c r="AO753">
        <v>66.75267127986791</v>
      </c>
      <c r="AP753">
        <f>(AR753 - AQ753 + BQ753*1E3/(8.314*(BS753+273.15)) * AT753/BP753 * AS753) * BP753/(100*BD753) * 1000/(1000 - AR753)</f>
        <v>0</v>
      </c>
      <c r="AQ753">
        <v>14.31875309730925</v>
      </c>
      <c r="AR753">
        <v>15.45702848484848</v>
      </c>
      <c r="AS753">
        <v>-0.01853045815930845</v>
      </c>
      <c r="AT753">
        <v>80.66482279212043</v>
      </c>
      <c r="AU753">
        <v>0</v>
      </c>
      <c r="AV753">
        <v>0</v>
      </c>
      <c r="AW753">
        <f>IF(AU753*$H$13&gt;=AY753,1.0,(AY753/(AY753-AU753*$H$13)))</f>
        <v>0</v>
      </c>
      <c r="AX753">
        <f>(AW753-1)*100</f>
        <v>0</v>
      </c>
      <c r="AY753">
        <f>MAX(0,($B$13+$C$13*BX753)/(1+$D$13*BX753)*BQ753/(BS753+273)*$E$13)</f>
        <v>0</v>
      </c>
      <c r="AZ753">
        <f>$B$11*BY753+$C$11*BZ753+$F$11*CK753*(1-CN753)</f>
        <v>0</v>
      </c>
      <c r="BA753">
        <f>AZ753*BB753</f>
        <v>0</v>
      </c>
      <c r="BB753">
        <f>($B$11*$D$9+$C$11*$D$9+$F$11*((CX753+CP753)/MAX(CX753+CP753+CY753, 0.1)*$I$9+CY753/MAX(CX753+CP753+CY753, 0.1)*$J$9))/($B$11+$C$11+$F$11)</f>
        <v>0</v>
      </c>
      <c r="BC753">
        <f>($B$11*$K$9+$C$11*$K$9+$F$11*((CX753+CP753)/MAX(CX753+CP753+CY753, 0.1)*$P$9+CY753/MAX(CX753+CP753+CY753, 0.1)*$Q$9))/($B$11+$C$11+$F$11)</f>
        <v>0</v>
      </c>
      <c r="BD753">
        <v>6</v>
      </c>
      <c r="BE753">
        <v>0.5</v>
      </c>
      <c r="BF753" t="s">
        <v>361</v>
      </c>
      <c r="BG753">
        <v>2</v>
      </c>
      <c r="BH753" t="b">
        <v>1</v>
      </c>
      <c r="BI753">
        <v>1728497623.214286</v>
      </c>
      <c r="BJ753">
        <v>221.1579285714286</v>
      </c>
      <c r="BK753">
        <v>239.5675714285714</v>
      </c>
      <c r="BL753">
        <v>15.56025</v>
      </c>
      <c r="BM753">
        <v>14.47092857142857</v>
      </c>
      <c r="BN753">
        <v>225.5546071428571</v>
      </c>
      <c r="BO753">
        <v>15.65103214285714</v>
      </c>
      <c r="BP753">
        <v>600.016</v>
      </c>
      <c r="BQ753">
        <v>97.55280357142856</v>
      </c>
      <c r="BR753">
        <v>0.1000155107142857</v>
      </c>
      <c r="BS753">
        <v>23.88933571428571</v>
      </c>
      <c r="BT753">
        <v>25.01242857142857</v>
      </c>
      <c r="BU753">
        <v>999.9000000000002</v>
      </c>
      <c r="BV753">
        <v>0</v>
      </c>
      <c r="BW753">
        <v>0</v>
      </c>
      <c r="BX753">
        <v>10004.10107142857</v>
      </c>
      <c r="BY753">
        <v>0</v>
      </c>
      <c r="BZ753">
        <v>1278.342857142857</v>
      </c>
      <c r="CA753">
        <v>-18.40956785714286</v>
      </c>
      <c r="CB753">
        <v>224.6530714285714</v>
      </c>
      <c r="CC753">
        <v>243.0837142857143</v>
      </c>
      <c r="CD753">
        <v>1.089329678571429</v>
      </c>
      <c r="CE753">
        <v>239.5675714285714</v>
      </c>
      <c r="CF753">
        <v>14.47092857142857</v>
      </c>
      <c r="CG753">
        <v>1.517946428571429</v>
      </c>
      <c r="CH753">
        <v>1.411678214285714</v>
      </c>
      <c r="CI753">
        <v>13.150075</v>
      </c>
      <c r="CJ753">
        <v>12.04307857142857</v>
      </c>
      <c r="CK753">
        <v>1599.996428571429</v>
      </c>
      <c r="CL753">
        <v>0.6919978571428571</v>
      </c>
      <c r="CM753">
        <v>0.3080021428571428</v>
      </c>
      <c r="CN753">
        <v>0</v>
      </c>
      <c r="CO753">
        <v>2.194878571428572</v>
      </c>
      <c r="CP753">
        <v>0</v>
      </c>
      <c r="CQ753">
        <v>16241.44285714286</v>
      </c>
      <c r="CR753">
        <v>13790.13571428572</v>
      </c>
      <c r="CS753">
        <v>39.93699999999999</v>
      </c>
      <c r="CT753">
        <v>42</v>
      </c>
      <c r="CU753">
        <v>40.77214285714285</v>
      </c>
      <c r="CV753">
        <v>39.89271428571428</v>
      </c>
      <c r="CW753">
        <v>39.062</v>
      </c>
      <c r="CX753">
        <v>1107.195</v>
      </c>
      <c r="CY753">
        <v>492.8014285714285</v>
      </c>
      <c r="CZ753">
        <v>0</v>
      </c>
      <c r="DA753">
        <v>1728497687.8</v>
      </c>
      <c r="DB753">
        <v>0</v>
      </c>
      <c r="DC753">
        <v>1728490956.5</v>
      </c>
      <c r="DD753" t="s">
        <v>362</v>
      </c>
      <c r="DE753">
        <v>1728490952.5</v>
      </c>
      <c r="DF753">
        <v>1728490956.5</v>
      </c>
      <c r="DG753">
        <v>1</v>
      </c>
      <c r="DH753">
        <v>-0.065</v>
      </c>
      <c r="DI753">
        <v>-0.008</v>
      </c>
      <c r="DJ753">
        <v>-3.246</v>
      </c>
      <c r="DK753">
        <v>-0.091</v>
      </c>
      <c r="DL753">
        <v>52</v>
      </c>
      <c r="DM753">
        <v>15</v>
      </c>
      <c r="DN753">
        <v>0.25</v>
      </c>
      <c r="DO753">
        <v>0.13</v>
      </c>
      <c r="DP753">
        <v>-18.25893414634146</v>
      </c>
      <c r="DQ753">
        <v>-2.835873867595827</v>
      </c>
      <c r="DR753">
        <v>0.3115050683608778</v>
      </c>
      <c r="DS753">
        <v>0</v>
      </c>
      <c r="DT753">
        <v>0.9745952195121952</v>
      </c>
      <c r="DU753">
        <v>1.99387206271777</v>
      </c>
      <c r="DV753">
        <v>0.2072574936212713</v>
      </c>
      <c r="DW753">
        <v>0</v>
      </c>
      <c r="DX753">
        <v>0</v>
      </c>
      <c r="DY753">
        <v>2</v>
      </c>
      <c r="DZ753" t="s">
        <v>386</v>
      </c>
      <c r="EA753">
        <v>3.22843</v>
      </c>
      <c r="EB753">
        <v>2.70455</v>
      </c>
      <c r="EC753">
        <v>0.0649821</v>
      </c>
      <c r="ED753">
        <v>0.06843109999999999</v>
      </c>
      <c r="EE753">
        <v>0.0809102</v>
      </c>
      <c r="EF753">
        <v>0.0765565</v>
      </c>
      <c r="EG753">
        <v>30475</v>
      </c>
      <c r="EH753">
        <v>29511.1</v>
      </c>
      <c r="EI753">
        <v>31239.5</v>
      </c>
      <c r="EJ753">
        <v>30061.4</v>
      </c>
      <c r="EK753">
        <v>38450.3</v>
      </c>
      <c r="EL753">
        <v>36715.5</v>
      </c>
      <c r="EM753">
        <v>43771.9</v>
      </c>
      <c r="EN753">
        <v>41983</v>
      </c>
      <c r="EO753">
        <v>2.08925</v>
      </c>
      <c r="EP753">
        <v>1.7512</v>
      </c>
      <c r="EQ753">
        <v>0.00339001</v>
      </c>
      <c r="ER753">
        <v>0</v>
      </c>
      <c r="ES753">
        <v>24.9803</v>
      </c>
      <c r="ET753">
        <v>999.9</v>
      </c>
      <c r="EU753">
        <v>67.09999999999999</v>
      </c>
      <c r="EV753">
        <v>30.4</v>
      </c>
      <c r="EW753">
        <v>29.9874</v>
      </c>
      <c r="EX753">
        <v>62.2901</v>
      </c>
      <c r="EY753">
        <v>24.1827</v>
      </c>
      <c r="EZ753">
        <v>1</v>
      </c>
      <c r="FA753">
        <v>0.343636</v>
      </c>
      <c r="FB753">
        <v>7.25644</v>
      </c>
      <c r="FC753">
        <v>20.0513</v>
      </c>
      <c r="FD753">
        <v>5.21654</v>
      </c>
      <c r="FE753">
        <v>12.004</v>
      </c>
      <c r="FF753">
        <v>4.9632</v>
      </c>
      <c r="FG753">
        <v>3.29573</v>
      </c>
      <c r="FH753">
        <v>9999</v>
      </c>
      <c r="FI753">
        <v>9999</v>
      </c>
      <c r="FJ753">
        <v>9999</v>
      </c>
      <c r="FK753">
        <v>149.8</v>
      </c>
      <c r="FL753">
        <v>4.97085</v>
      </c>
      <c r="FM753">
        <v>1.86782</v>
      </c>
      <c r="FN753">
        <v>1.85928</v>
      </c>
      <c r="FO753">
        <v>1.86538</v>
      </c>
      <c r="FP753">
        <v>1.86312</v>
      </c>
      <c r="FQ753">
        <v>1.86452</v>
      </c>
      <c r="FR753">
        <v>1.86005</v>
      </c>
      <c r="FS753">
        <v>1.86417</v>
      </c>
      <c r="FT753">
        <v>0</v>
      </c>
      <c r="FU753">
        <v>0</v>
      </c>
      <c r="FV753">
        <v>0</v>
      </c>
      <c r="FW753">
        <v>0</v>
      </c>
      <c r="FX753" t="s">
        <v>364</v>
      </c>
      <c r="FY753" t="s">
        <v>365</v>
      </c>
      <c r="FZ753" t="s">
        <v>366</v>
      </c>
      <c r="GA753" t="s">
        <v>366</v>
      </c>
      <c r="GB753" t="s">
        <v>366</v>
      </c>
      <c r="GC753" t="s">
        <v>366</v>
      </c>
      <c r="GD753">
        <v>0</v>
      </c>
      <c r="GE753">
        <v>100</v>
      </c>
      <c r="GF753">
        <v>100</v>
      </c>
      <c r="GG753">
        <v>-4.528</v>
      </c>
      <c r="GH753">
        <v>-0.09089999999999999</v>
      </c>
      <c r="GI753">
        <v>-2.868309889394353</v>
      </c>
      <c r="GJ753">
        <v>-0.006773961979547998</v>
      </c>
      <c r="GK753">
        <v>-8.296070481250098E-08</v>
      </c>
      <c r="GL753">
        <v>3.322967193956903E-10</v>
      </c>
      <c r="GM753">
        <v>-0.07871069313407227</v>
      </c>
      <c r="GN753">
        <v>-0.00208336341840114</v>
      </c>
      <c r="GO753">
        <v>8.801746095907445E-05</v>
      </c>
      <c r="GP753">
        <v>-2.677693255255651E-07</v>
      </c>
      <c r="GQ753">
        <v>3</v>
      </c>
      <c r="GR753">
        <v>2052</v>
      </c>
      <c r="GS753">
        <v>2</v>
      </c>
      <c r="GT753">
        <v>18</v>
      </c>
      <c r="GU753">
        <v>111.3</v>
      </c>
      <c r="GV753">
        <v>111.2</v>
      </c>
      <c r="GW753">
        <v>0.793457</v>
      </c>
      <c r="GX753">
        <v>2.43408</v>
      </c>
      <c r="GY753">
        <v>1.44897</v>
      </c>
      <c r="GZ753">
        <v>2.31445</v>
      </c>
      <c r="HA753">
        <v>1.55151</v>
      </c>
      <c r="HB753">
        <v>2.36572</v>
      </c>
      <c r="HC753">
        <v>37.3858</v>
      </c>
      <c r="HD753">
        <v>13.7643</v>
      </c>
      <c r="HE753">
        <v>18</v>
      </c>
      <c r="HF753">
        <v>613.6660000000001</v>
      </c>
      <c r="HG753">
        <v>397.382</v>
      </c>
      <c r="HH753">
        <v>15.3722</v>
      </c>
      <c r="HI753">
        <v>31.0808</v>
      </c>
      <c r="HJ753">
        <v>30.0023</v>
      </c>
      <c r="HK753">
        <v>30.8842</v>
      </c>
      <c r="HL753">
        <v>30.7993</v>
      </c>
      <c r="HM753">
        <v>15.9113</v>
      </c>
      <c r="HN753">
        <v>57.1614</v>
      </c>
      <c r="HO753">
        <v>0</v>
      </c>
      <c r="HP753">
        <v>15.3093</v>
      </c>
      <c r="HQ753">
        <v>275.833</v>
      </c>
      <c r="HR753">
        <v>14.2299</v>
      </c>
      <c r="HS753">
        <v>99.1249</v>
      </c>
      <c r="HT753">
        <v>100.313</v>
      </c>
    </row>
    <row r="754" spans="1:228">
      <c r="A754">
        <v>738</v>
      </c>
      <c r="B754">
        <v>1728497636</v>
      </c>
      <c r="C754">
        <v>6698.5</v>
      </c>
      <c r="D754" t="s">
        <v>1849</v>
      </c>
      <c r="E754" t="s">
        <v>1850</v>
      </c>
      <c r="F754">
        <v>5</v>
      </c>
      <c r="G754" t="s">
        <v>357</v>
      </c>
      <c r="H754" t="s">
        <v>358</v>
      </c>
      <c r="I754" t="s">
        <v>359</v>
      </c>
      <c r="J754" t="s">
        <v>1808</v>
      </c>
      <c r="K754">
        <v>1728497628.5</v>
      </c>
      <c r="L754">
        <f>(M754)/1000</f>
        <v>0</v>
      </c>
      <c r="M754">
        <f>IF(BH754, AP754, AJ754)</f>
        <v>0</v>
      </c>
      <c r="N754">
        <f>IF(BH754, AK754, AI754)</f>
        <v>0</v>
      </c>
      <c r="O754">
        <f>BJ754 - IF(AW754&gt;1, N754*BD754*100.0/(AY754), 0)</f>
        <v>0</v>
      </c>
      <c r="P754">
        <f>((V754-L754/2)*O754-N754)/(V754+L754/2)</f>
        <v>0</v>
      </c>
      <c r="Q754">
        <f>P754*(BQ754+BR754)/1000.0</f>
        <v>0</v>
      </c>
      <c r="R754">
        <f>(BJ754 - IF(AW754&gt;1, N754*BD754*100.0/(AY754), 0))*(BQ754+BR754)/1000.0</f>
        <v>0</v>
      </c>
      <c r="S754">
        <f>2.0/((1/U754-1/T754)+SIGN(U754)*SQRT((1/U754-1/T754)*(1/U754-1/T754) + 4*BE754/((BE754+1)*(BE754+1))*(2*1/U754*1/T754-1/T754*1/T754)))</f>
        <v>0</v>
      </c>
      <c r="T754">
        <f>IF(LEFT(BF754,1)&lt;&gt;"0",IF(LEFT(BF754,1)="1",3.0,BG754),$D$5+$E$5*(BX754*BQ754/($K$5*1000))+$F$5*(BX754*BQ754/($K$5*1000))*MAX(MIN(BD754,$J$5),$I$5)*MAX(MIN(BD754,$J$5),$I$5)+$G$5*MAX(MIN(BD754,$J$5),$I$5)*(BX754*BQ754/($K$5*1000))+$H$5*(BX754*BQ754/($K$5*1000))*(BX754*BQ754/($K$5*1000)))</f>
        <v>0</v>
      </c>
      <c r="U754">
        <f>L754*(1000-(1000*0.61365*exp(17.502*Y754/(240.97+Y754))/(BQ754+BR754)+BL754)/2)/(1000*0.61365*exp(17.502*Y754/(240.97+Y754))/(BQ754+BR754)-BL754)</f>
        <v>0</v>
      </c>
      <c r="V754">
        <f>1/((BE754+1)/(S754/1.6)+1/(T754/1.37)) + BE754/((BE754+1)/(S754/1.6) + BE754/(T754/1.37))</f>
        <v>0</v>
      </c>
      <c r="W754">
        <f>(AZ754*BC754)</f>
        <v>0</v>
      </c>
      <c r="X754">
        <f>(BS754+(W754+2*0.95*5.67E-8*(((BS754+$B$7)+273)^4-(BS754+273)^4)-44100*L754)/(1.84*29.3*T754+8*0.95*5.67E-8*(BS754+273)^3))</f>
        <v>0</v>
      </c>
      <c r="Y754">
        <f>($C$7*BT754+$D$7*BU754+$E$7*X754)</f>
        <v>0</v>
      </c>
      <c r="Z754">
        <f>0.61365*exp(17.502*Y754/(240.97+Y754))</f>
        <v>0</v>
      </c>
      <c r="AA754">
        <f>(AB754/AC754*100)</f>
        <v>0</v>
      </c>
      <c r="AB754">
        <f>BL754*(BQ754+BR754)/1000</f>
        <v>0</v>
      </c>
      <c r="AC754">
        <f>0.61365*exp(17.502*BS754/(240.97+BS754))</f>
        <v>0</v>
      </c>
      <c r="AD754">
        <f>(Z754-BL754*(BQ754+BR754)/1000)</f>
        <v>0</v>
      </c>
      <c r="AE754">
        <f>(-L754*44100)</f>
        <v>0</v>
      </c>
      <c r="AF754">
        <f>2*29.3*T754*0.92*(BS754-Y754)</f>
        <v>0</v>
      </c>
      <c r="AG754">
        <f>2*0.95*5.67E-8*(((BS754+$B$7)+273)^4-(Y754+273)^4)</f>
        <v>0</v>
      </c>
      <c r="AH754">
        <f>W754+AG754+AE754+AF754</f>
        <v>0</v>
      </c>
      <c r="AI754">
        <f>BP754*AW754*(BK754-BJ754*(1000-AW754*BM754)/(1000-AW754*BL754))/(100*BD754)</f>
        <v>0</v>
      </c>
      <c r="AJ754">
        <f>1000*BP754*AW754*(BL754-BM754)/(100*BD754*(1000-AW754*BL754))</f>
        <v>0</v>
      </c>
      <c r="AK754">
        <f>(AL754 - AM754 - BQ754*1E3/(8.314*(BS754+273.15)) * AO754/BP754 * AN754) * BP754/(100*BD754) * (1000 - BM754)/1000</f>
        <v>0</v>
      </c>
      <c r="AL754">
        <v>269.4563577261866</v>
      </c>
      <c r="AM754">
        <v>255.3888787878788</v>
      </c>
      <c r="AN754">
        <v>2.467370174476834</v>
      </c>
      <c r="AO754">
        <v>66.75267127986791</v>
      </c>
      <c r="AP754">
        <f>(AR754 - AQ754 + BQ754*1E3/(8.314*(BS754+273.15)) * AT754/BP754 * AS754) * BP754/(100*BD754) * 1000/(1000 - AR754)</f>
        <v>0</v>
      </c>
      <c r="AQ754">
        <v>14.28658642043114</v>
      </c>
      <c r="AR754">
        <v>15.36333030303029</v>
      </c>
      <c r="AS754">
        <v>-0.01946090054103901</v>
      </c>
      <c r="AT754">
        <v>80.66482279212043</v>
      </c>
      <c r="AU754">
        <v>0</v>
      </c>
      <c r="AV754">
        <v>0</v>
      </c>
      <c r="AW754">
        <f>IF(AU754*$H$13&gt;=AY754,1.0,(AY754/(AY754-AU754*$H$13)))</f>
        <v>0</v>
      </c>
      <c r="AX754">
        <f>(AW754-1)*100</f>
        <v>0</v>
      </c>
      <c r="AY754">
        <f>MAX(0,($B$13+$C$13*BX754)/(1+$D$13*BX754)*BQ754/(BS754+273)*$E$13)</f>
        <v>0</v>
      </c>
      <c r="AZ754">
        <f>$B$11*BY754+$C$11*BZ754+$F$11*CK754*(1-CN754)</f>
        <v>0</v>
      </c>
      <c r="BA754">
        <f>AZ754*BB754</f>
        <v>0</v>
      </c>
      <c r="BB754">
        <f>($B$11*$D$9+$C$11*$D$9+$F$11*((CX754+CP754)/MAX(CX754+CP754+CY754, 0.1)*$I$9+CY754/MAX(CX754+CP754+CY754, 0.1)*$J$9))/($B$11+$C$11+$F$11)</f>
        <v>0</v>
      </c>
      <c r="BC754">
        <f>($B$11*$K$9+$C$11*$K$9+$F$11*((CX754+CP754)/MAX(CX754+CP754+CY754, 0.1)*$P$9+CY754/MAX(CX754+CP754+CY754, 0.1)*$Q$9))/($B$11+$C$11+$F$11)</f>
        <v>0</v>
      </c>
      <c r="BD754">
        <v>6</v>
      </c>
      <c r="BE754">
        <v>0.5</v>
      </c>
      <c r="BF754" t="s">
        <v>361</v>
      </c>
      <c r="BG754">
        <v>2</v>
      </c>
      <c r="BH754" t="b">
        <v>1</v>
      </c>
      <c r="BI754">
        <v>1728497628.5</v>
      </c>
      <c r="BJ754">
        <v>234.254962962963</v>
      </c>
      <c r="BK754">
        <v>252.856074074074</v>
      </c>
      <c r="BL754">
        <v>15.49160740740741</v>
      </c>
      <c r="BM754">
        <v>14.35131481481481</v>
      </c>
      <c r="BN754">
        <v>238.7408148148148</v>
      </c>
      <c r="BO754">
        <v>15.58242222222222</v>
      </c>
      <c r="BP754">
        <v>600.0331851851852</v>
      </c>
      <c r="BQ754">
        <v>97.55301481481482</v>
      </c>
      <c r="BR754">
        <v>0.1000254148148148</v>
      </c>
      <c r="BS754">
        <v>23.89838888888889</v>
      </c>
      <c r="BT754">
        <v>25.02934444444444</v>
      </c>
      <c r="BU754">
        <v>999.9000000000001</v>
      </c>
      <c r="BV754">
        <v>0</v>
      </c>
      <c r="BW754">
        <v>0</v>
      </c>
      <c r="BX754">
        <v>10000.96740740741</v>
      </c>
      <c r="BY754">
        <v>0</v>
      </c>
      <c r="BZ754">
        <v>1278.598888888889</v>
      </c>
      <c r="CA754">
        <v>-18.60097777777777</v>
      </c>
      <c r="CB754">
        <v>237.9402962962963</v>
      </c>
      <c r="CC754">
        <v>256.5369629629629</v>
      </c>
      <c r="CD754">
        <v>1.140294074074074</v>
      </c>
      <c r="CE754">
        <v>252.856074074074</v>
      </c>
      <c r="CF754">
        <v>14.35131481481481</v>
      </c>
      <c r="CG754">
        <v>1.511254074074074</v>
      </c>
      <c r="CH754">
        <v>1.400013333333334</v>
      </c>
      <c r="CI754">
        <v>13.08233333333333</v>
      </c>
      <c r="CJ754">
        <v>11.9175962962963</v>
      </c>
      <c r="CK754">
        <v>1600.014444444444</v>
      </c>
      <c r="CL754">
        <v>0.6919995555555554</v>
      </c>
      <c r="CM754">
        <v>0.3080004444444444</v>
      </c>
      <c r="CN754">
        <v>0</v>
      </c>
      <c r="CO754">
        <v>2.131537037037037</v>
      </c>
      <c r="CP754">
        <v>0</v>
      </c>
      <c r="CQ754">
        <v>16214.74814814815</v>
      </c>
      <c r="CR754">
        <v>13790.30370370371</v>
      </c>
      <c r="CS754">
        <v>39.93699999999999</v>
      </c>
      <c r="CT754">
        <v>42</v>
      </c>
      <c r="CU754">
        <v>40.78214814814815</v>
      </c>
      <c r="CV754">
        <v>39.90485185185184</v>
      </c>
      <c r="CW754">
        <v>39.062</v>
      </c>
      <c r="CX754">
        <v>1107.21037037037</v>
      </c>
      <c r="CY754">
        <v>492.804074074074</v>
      </c>
      <c r="CZ754">
        <v>0</v>
      </c>
      <c r="DA754">
        <v>1728497693.2</v>
      </c>
      <c r="DB754">
        <v>0</v>
      </c>
      <c r="DC754">
        <v>1728490956.5</v>
      </c>
      <c r="DD754" t="s">
        <v>362</v>
      </c>
      <c r="DE754">
        <v>1728490952.5</v>
      </c>
      <c r="DF754">
        <v>1728490956.5</v>
      </c>
      <c r="DG754">
        <v>1</v>
      </c>
      <c r="DH754">
        <v>-0.065</v>
      </c>
      <c r="DI754">
        <v>-0.008</v>
      </c>
      <c r="DJ754">
        <v>-3.246</v>
      </c>
      <c r="DK754">
        <v>-0.091</v>
      </c>
      <c r="DL754">
        <v>52</v>
      </c>
      <c r="DM754">
        <v>15</v>
      </c>
      <c r="DN754">
        <v>0.25</v>
      </c>
      <c r="DO754">
        <v>0.13</v>
      </c>
      <c r="DP754">
        <v>-18.4802725</v>
      </c>
      <c r="DQ754">
        <v>-1.889035272044962</v>
      </c>
      <c r="DR754">
        <v>0.2333641231932409</v>
      </c>
      <c r="DS754">
        <v>0</v>
      </c>
      <c r="DT754">
        <v>1.09850795</v>
      </c>
      <c r="DU754">
        <v>0.5833315947467124</v>
      </c>
      <c r="DV754">
        <v>0.08339264516788936</v>
      </c>
      <c r="DW754">
        <v>0</v>
      </c>
      <c r="DX754">
        <v>0</v>
      </c>
      <c r="DY754">
        <v>2</v>
      </c>
      <c r="DZ754" t="s">
        <v>386</v>
      </c>
      <c r="EA754">
        <v>3.2284</v>
      </c>
      <c r="EB754">
        <v>2.70415</v>
      </c>
      <c r="EC754">
        <v>0.067761</v>
      </c>
      <c r="ED754">
        <v>0.0711381</v>
      </c>
      <c r="EE754">
        <v>0.0805527</v>
      </c>
      <c r="EF754">
        <v>0.07653980000000001</v>
      </c>
      <c r="EG754">
        <v>30382.7</v>
      </c>
      <c r="EH754">
        <v>29424.4</v>
      </c>
      <c r="EI754">
        <v>31237.9</v>
      </c>
      <c r="EJ754">
        <v>30060.4</v>
      </c>
      <c r="EK754">
        <v>38463.5</v>
      </c>
      <c r="EL754">
        <v>36715</v>
      </c>
      <c r="EM754">
        <v>43769.7</v>
      </c>
      <c r="EN754">
        <v>41981.6</v>
      </c>
      <c r="EO754">
        <v>2.08878</v>
      </c>
      <c r="EP754">
        <v>1.75098</v>
      </c>
      <c r="EQ754">
        <v>0.00359863</v>
      </c>
      <c r="ER754">
        <v>0</v>
      </c>
      <c r="ES754">
        <v>24.9829</v>
      </c>
      <c r="ET754">
        <v>999.9</v>
      </c>
      <c r="EU754">
        <v>67.09999999999999</v>
      </c>
      <c r="EV754">
        <v>30.4</v>
      </c>
      <c r="EW754">
        <v>29.9856</v>
      </c>
      <c r="EX754">
        <v>62.3001</v>
      </c>
      <c r="EY754">
        <v>23.9223</v>
      </c>
      <c r="EZ754">
        <v>1</v>
      </c>
      <c r="FA754">
        <v>0.345775</v>
      </c>
      <c r="FB754">
        <v>7.43601</v>
      </c>
      <c r="FC754">
        <v>20.0433</v>
      </c>
      <c r="FD754">
        <v>5.21564</v>
      </c>
      <c r="FE754">
        <v>12.004</v>
      </c>
      <c r="FF754">
        <v>4.96295</v>
      </c>
      <c r="FG754">
        <v>3.29565</v>
      </c>
      <c r="FH754">
        <v>9999</v>
      </c>
      <c r="FI754">
        <v>9999</v>
      </c>
      <c r="FJ754">
        <v>9999</v>
      </c>
      <c r="FK754">
        <v>149.8</v>
      </c>
      <c r="FL754">
        <v>4.97086</v>
      </c>
      <c r="FM754">
        <v>1.8678</v>
      </c>
      <c r="FN754">
        <v>1.85928</v>
      </c>
      <c r="FO754">
        <v>1.86537</v>
      </c>
      <c r="FP754">
        <v>1.86311</v>
      </c>
      <c r="FQ754">
        <v>1.86451</v>
      </c>
      <c r="FR754">
        <v>1.86005</v>
      </c>
      <c r="FS754">
        <v>1.86417</v>
      </c>
      <c r="FT754">
        <v>0</v>
      </c>
      <c r="FU754">
        <v>0</v>
      </c>
      <c r="FV754">
        <v>0</v>
      </c>
      <c r="FW754">
        <v>0</v>
      </c>
      <c r="FX754" t="s">
        <v>364</v>
      </c>
      <c r="FY754" t="s">
        <v>365</v>
      </c>
      <c r="FZ754" t="s">
        <v>366</v>
      </c>
      <c r="GA754" t="s">
        <v>366</v>
      </c>
      <c r="GB754" t="s">
        <v>366</v>
      </c>
      <c r="GC754" t="s">
        <v>366</v>
      </c>
      <c r="GD754">
        <v>0</v>
      </c>
      <c r="GE754">
        <v>100</v>
      </c>
      <c r="GF754">
        <v>100</v>
      </c>
      <c r="GG754">
        <v>-4.611</v>
      </c>
      <c r="GH754">
        <v>-0.09089999999999999</v>
      </c>
      <c r="GI754">
        <v>-2.868309889394353</v>
      </c>
      <c r="GJ754">
        <v>-0.006773961979547998</v>
      </c>
      <c r="GK754">
        <v>-8.296070481250098E-08</v>
      </c>
      <c r="GL754">
        <v>3.322967193956903E-10</v>
      </c>
      <c r="GM754">
        <v>-0.07871069313407227</v>
      </c>
      <c r="GN754">
        <v>-0.00208336341840114</v>
      </c>
      <c r="GO754">
        <v>8.801746095907445E-05</v>
      </c>
      <c r="GP754">
        <v>-2.677693255255651E-07</v>
      </c>
      <c r="GQ754">
        <v>3</v>
      </c>
      <c r="GR754">
        <v>2052</v>
      </c>
      <c r="GS754">
        <v>2</v>
      </c>
      <c r="GT754">
        <v>18</v>
      </c>
      <c r="GU754">
        <v>111.4</v>
      </c>
      <c r="GV754">
        <v>111.3</v>
      </c>
      <c r="GW754">
        <v>0.819092</v>
      </c>
      <c r="GX754">
        <v>2.41943</v>
      </c>
      <c r="GY754">
        <v>1.44775</v>
      </c>
      <c r="GZ754">
        <v>2.31445</v>
      </c>
      <c r="HA754">
        <v>1.55151</v>
      </c>
      <c r="HB754">
        <v>2.34497</v>
      </c>
      <c r="HC754">
        <v>37.3858</v>
      </c>
      <c r="HD754">
        <v>13.7555</v>
      </c>
      <c r="HE754">
        <v>18</v>
      </c>
      <c r="HF754">
        <v>613.4160000000001</v>
      </c>
      <c r="HG754">
        <v>397.323</v>
      </c>
      <c r="HH754">
        <v>15.3328</v>
      </c>
      <c r="HI754">
        <v>31.0896</v>
      </c>
      <c r="HJ754">
        <v>30.0021</v>
      </c>
      <c r="HK754">
        <v>30.8942</v>
      </c>
      <c r="HL754">
        <v>30.8099</v>
      </c>
      <c r="HM754">
        <v>16.4943</v>
      </c>
      <c r="HN754">
        <v>57.1614</v>
      </c>
      <c r="HO754">
        <v>0</v>
      </c>
      <c r="HP754">
        <v>15.2715</v>
      </c>
      <c r="HQ754">
        <v>290.86</v>
      </c>
      <c r="HR754">
        <v>14.2469</v>
      </c>
      <c r="HS754">
        <v>99.1199</v>
      </c>
      <c r="HT754">
        <v>100.31</v>
      </c>
    </row>
    <row r="755" spans="1:228">
      <c r="A755">
        <v>739</v>
      </c>
      <c r="B755">
        <v>1728497641</v>
      </c>
      <c r="C755">
        <v>6703.5</v>
      </c>
      <c r="D755" t="s">
        <v>1851</v>
      </c>
      <c r="E755" t="s">
        <v>1852</v>
      </c>
      <c r="F755">
        <v>5</v>
      </c>
      <c r="G755" t="s">
        <v>357</v>
      </c>
      <c r="H755" t="s">
        <v>358</v>
      </c>
      <c r="I755" t="s">
        <v>359</v>
      </c>
      <c r="J755" t="s">
        <v>1808</v>
      </c>
      <c r="K755">
        <v>1728497633.214286</v>
      </c>
      <c r="L755">
        <f>(M755)/1000</f>
        <v>0</v>
      </c>
      <c r="M755">
        <f>IF(BH755, AP755, AJ755)</f>
        <v>0</v>
      </c>
      <c r="N755">
        <f>IF(BH755, AK755, AI755)</f>
        <v>0</v>
      </c>
      <c r="O755">
        <f>BJ755 - IF(AW755&gt;1, N755*BD755*100.0/(AY755), 0)</f>
        <v>0</v>
      </c>
      <c r="P755">
        <f>((V755-L755/2)*O755-N755)/(V755+L755/2)</f>
        <v>0</v>
      </c>
      <c r="Q755">
        <f>P755*(BQ755+BR755)/1000.0</f>
        <v>0</v>
      </c>
      <c r="R755">
        <f>(BJ755 - IF(AW755&gt;1, N755*BD755*100.0/(AY755), 0))*(BQ755+BR755)/1000.0</f>
        <v>0</v>
      </c>
      <c r="S755">
        <f>2.0/((1/U755-1/T755)+SIGN(U755)*SQRT((1/U755-1/T755)*(1/U755-1/T755) + 4*BE755/((BE755+1)*(BE755+1))*(2*1/U755*1/T755-1/T755*1/T755)))</f>
        <v>0</v>
      </c>
      <c r="T755">
        <f>IF(LEFT(BF755,1)&lt;&gt;"0",IF(LEFT(BF755,1)="1",3.0,BG755),$D$5+$E$5*(BX755*BQ755/($K$5*1000))+$F$5*(BX755*BQ755/($K$5*1000))*MAX(MIN(BD755,$J$5),$I$5)*MAX(MIN(BD755,$J$5),$I$5)+$G$5*MAX(MIN(BD755,$J$5),$I$5)*(BX755*BQ755/($K$5*1000))+$H$5*(BX755*BQ755/($K$5*1000))*(BX755*BQ755/($K$5*1000)))</f>
        <v>0</v>
      </c>
      <c r="U755">
        <f>L755*(1000-(1000*0.61365*exp(17.502*Y755/(240.97+Y755))/(BQ755+BR755)+BL755)/2)/(1000*0.61365*exp(17.502*Y755/(240.97+Y755))/(BQ755+BR755)-BL755)</f>
        <v>0</v>
      </c>
      <c r="V755">
        <f>1/((BE755+1)/(S755/1.6)+1/(T755/1.37)) + BE755/((BE755+1)/(S755/1.6) + BE755/(T755/1.37))</f>
        <v>0</v>
      </c>
      <c r="W755">
        <f>(AZ755*BC755)</f>
        <v>0</v>
      </c>
      <c r="X755">
        <f>(BS755+(W755+2*0.95*5.67E-8*(((BS755+$B$7)+273)^4-(BS755+273)^4)-44100*L755)/(1.84*29.3*T755+8*0.95*5.67E-8*(BS755+273)^3))</f>
        <v>0</v>
      </c>
      <c r="Y755">
        <f>($C$7*BT755+$D$7*BU755+$E$7*X755)</f>
        <v>0</v>
      </c>
      <c r="Z755">
        <f>0.61365*exp(17.502*Y755/(240.97+Y755))</f>
        <v>0</v>
      </c>
      <c r="AA755">
        <f>(AB755/AC755*100)</f>
        <v>0</v>
      </c>
      <c r="AB755">
        <f>BL755*(BQ755+BR755)/1000</f>
        <v>0</v>
      </c>
      <c r="AC755">
        <f>0.61365*exp(17.502*BS755/(240.97+BS755))</f>
        <v>0</v>
      </c>
      <c r="AD755">
        <f>(Z755-BL755*(BQ755+BR755)/1000)</f>
        <v>0</v>
      </c>
      <c r="AE755">
        <f>(-L755*44100)</f>
        <v>0</v>
      </c>
      <c r="AF755">
        <f>2*29.3*T755*0.92*(BS755-Y755)</f>
        <v>0</v>
      </c>
      <c r="AG755">
        <f>2*0.95*5.67E-8*(((BS755+$B$7)+273)^4-(Y755+273)^4)</f>
        <v>0</v>
      </c>
      <c r="AH755">
        <f>W755+AG755+AE755+AF755</f>
        <v>0</v>
      </c>
      <c r="AI755">
        <f>BP755*AW755*(BK755-BJ755*(1000-AW755*BM755)/(1000-AW755*BL755))/(100*BD755)</f>
        <v>0</v>
      </c>
      <c r="AJ755">
        <f>1000*BP755*AW755*(BL755-BM755)/(100*BD755*(1000-AW755*BL755))</f>
        <v>0</v>
      </c>
      <c r="AK755">
        <f>(AL755 - AM755 - BQ755*1E3/(8.314*(BS755+273.15)) * AO755/BP755 * AN755) * BP755/(100*BD755) * (1000 - BM755)/1000</f>
        <v>0</v>
      </c>
      <c r="AL755">
        <v>281.8008241827914</v>
      </c>
      <c r="AM755">
        <v>267.6497575757574</v>
      </c>
      <c r="AN755">
        <v>2.459570964134805</v>
      </c>
      <c r="AO755">
        <v>66.75267127986791</v>
      </c>
      <c r="AP755">
        <f>(AR755 - AQ755 + BQ755*1E3/(8.314*(BS755+273.15)) * AT755/BP755 * AS755) * BP755/(100*BD755) * 1000/(1000 - AR755)</f>
        <v>0</v>
      </c>
      <c r="AQ755">
        <v>14.28559623689423</v>
      </c>
      <c r="AR755">
        <v>15.28714909090909</v>
      </c>
      <c r="AS755">
        <v>-0.01565694042814665</v>
      </c>
      <c r="AT755">
        <v>80.66482279212043</v>
      </c>
      <c r="AU755">
        <v>0</v>
      </c>
      <c r="AV755">
        <v>0</v>
      </c>
      <c r="AW755">
        <f>IF(AU755*$H$13&gt;=AY755,1.0,(AY755/(AY755-AU755*$H$13)))</f>
        <v>0</v>
      </c>
      <c r="AX755">
        <f>(AW755-1)*100</f>
        <v>0</v>
      </c>
      <c r="AY755">
        <f>MAX(0,($B$13+$C$13*BX755)/(1+$D$13*BX755)*BQ755/(BS755+273)*$E$13)</f>
        <v>0</v>
      </c>
      <c r="AZ755">
        <f>$B$11*BY755+$C$11*BZ755+$F$11*CK755*(1-CN755)</f>
        <v>0</v>
      </c>
      <c r="BA755">
        <f>AZ755*BB755</f>
        <v>0</v>
      </c>
      <c r="BB755">
        <f>($B$11*$D$9+$C$11*$D$9+$F$11*((CX755+CP755)/MAX(CX755+CP755+CY755, 0.1)*$I$9+CY755/MAX(CX755+CP755+CY755, 0.1)*$J$9))/($B$11+$C$11+$F$11)</f>
        <v>0</v>
      </c>
      <c r="BC755">
        <f>($B$11*$K$9+$C$11*$K$9+$F$11*((CX755+CP755)/MAX(CX755+CP755+CY755, 0.1)*$P$9+CY755/MAX(CX755+CP755+CY755, 0.1)*$Q$9))/($B$11+$C$11+$F$11)</f>
        <v>0</v>
      </c>
      <c r="BD755">
        <v>6</v>
      </c>
      <c r="BE755">
        <v>0.5</v>
      </c>
      <c r="BF755" t="s">
        <v>361</v>
      </c>
      <c r="BG755">
        <v>2</v>
      </c>
      <c r="BH755" t="b">
        <v>1</v>
      </c>
      <c r="BI755">
        <v>1728497633.214286</v>
      </c>
      <c r="BJ755">
        <v>245.8297857142857</v>
      </c>
      <c r="BK755">
        <v>264.4714642857143</v>
      </c>
      <c r="BL755">
        <v>15.40973214285714</v>
      </c>
      <c r="BM755">
        <v>14.29940714285714</v>
      </c>
      <c r="BN755">
        <v>250.39425</v>
      </c>
      <c r="BO755">
        <v>15.50058571428572</v>
      </c>
      <c r="BP755">
        <v>600.0123928571429</v>
      </c>
      <c r="BQ755">
        <v>97.55264999999999</v>
      </c>
      <c r="BR755">
        <v>0.1000422428571428</v>
      </c>
      <c r="BS755">
        <v>23.90296428571428</v>
      </c>
      <c r="BT755">
        <v>25.03641428571428</v>
      </c>
      <c r="BU755">
        <v>999.9000000000002</v>
      </c>
      <c r="BV755">
        <v>0</v>
      </c>
      <c r="BW755">
        <v>0</v>
      </c>
      <c r="BX755">
        <v>9995.717142857144</v>
      </c>
      <c r="BY755">
        <v>0</v>
      </c>
      <c r="BZ755">
        <v>1278.931428571429</v>
      </c>
      <c r="CA755">
        <v>-18.64156428571428</v>
      </c>
      <c r="CB755">
        <v>249.6764642857143</v>
      </c>
      <c r="CC755">
        <v>268.3078214285714</v>
      </c>
      <c r="CD755">
        <v>1.110328214285714</v>
      </c>
      <c r="CE755">
        <v>264.4714642857143</v>
      </c>
      <c r="CF755">
        <v>14.29940714285714</v>
      </c>
      <c r="CG755">
        <v>1.503261428571429</v>
      </c>
      <c r="CH755">
        <v>1.394944285714286</v>
      </c>
      <c r="CI755">
        <v>13.00118571428571</v>
      </c>
      <c r="CJ755">
        <v>11.86277142857143</v>
      </c>
      <c r="CK755">
        <v>1599.986071428572</v>
      </c>
      <c r="CL755">
        <v>0.6919955357142855</v>
      </c>
      <c r="CM755">
        <v>0.3080044642857143</v>
      </c>
      <c r="CN755">
        <v>0</v>
      </c>
      <c r="CO755">
        <v>2.10985</v>
      </c>
      <c r="CP755">
        <v>0</v>
      </c>
      <c r="CQ755">
        <v>16194.01071428571</v>
      </c>
      <c r="CR755">
        <v>13790.03928571429</v>
      </c>
      <c r="CS755">
        <v>39.94149999999998</v>
      </c>
      <c r="CT755">
        <v>42</v>
      </c>
      <c r="CU755">
        <v>40.79207142857142</v>
      </c>
      <c r="CV755">
        <v>39.91042857142857</v>
      </c>
      <c r="CW755">
        <v>39.062</v>
      </c>
      <c r="CX755">
        <v>1107.184285714286</v>
      </c>
      <c r="CY755">
        <v>492.8017857142858</v>
      </c>
      <c r="CZ755">
        <v>0</v>
      </c>
      <c r="DA755">
        <v>1728497698</v>
      </c>
      <c r="DB755">
        <v>0</v>
      </c>
      <c r="DC755">
        <v>1728490956.5</v>
      </c>
      <c r="DD755" t="s">
        <v>362</v>
      </c>
      <c r="DE755">
        <v>1728490952.5</v>
      </c>
      <c r="DF755">
        <v>1728490956.5</v>
      </c>
      <c r="DG755">
        <v>1</v>
      </c>
      <c r="DH755">
        <v>-0.065</v>
      </c>
      <c r="DI755">
        <v>-0.008</v>
      </c>
      <c r="DJ755">
        <v>-3.246</v>
      </c>
      <c r="DK755">
        <v>-0.091</v>
      </c>
      <c r="DL755">
        <v>52</v>
      </c>
      <c r="DM755">
        <v>15</v>
      </c>
      <c r="DN755">
        <v>0.25</v>
      </c>
      <c r="DO755">
        <v>0.13</v>
      </c>
      <c r="DP755">
        <v>-18.61285853658537</v>
      </c>
      <c r="DQ755">
        <v>-0.7383031358885174</v>
      </c>
      <c r="DR755">
        <v>0.1083618260918298</v>
      </c>
      <c r="DS755">
        <v>0</v>
      </c>
      <c r="DT755">
        <v>1.113602926829268</v>
      </c>
      <c r="DU755">
        <v>-0.2608409059233456</v>
      </c>
      <c r="DV755">
        <v>0.05353246889113197</v>
      </c>
      <c r="DW755">
        <v>0</v>
      </c>
      <c r="DX755">
        <v>0</v>
      </c>
      <c r="DY755">
        <v>2</v>
      </c>
      <c r="DZ755" t="s">
        <v>386</v>
      </c>
      <c r="EA755">
        <v>3.22834</v>
      </c>
      <c r="EB755">
        <v>2.70434</v>
      </c>
      <c r="EC755">
        <v>0.070469</v>
      </c>
      <c r="ED755">
        <v>0.073837</v>
      </c>
      <c r="EE755">
        <v>0.0802648</v>
      </c>
      <c r="EF755">
        <v>0.07653</v>
      </c>
      <c r="EG755">
        <v>30294.7</v>
      </c>
      <c r="EH755">
        <v>29337.9</v>
      </c>
      <c r="EI755">
        <v>31238.2</v>
      </c>
      <c r="EJ755">
        <v>30059.5</v>
      </c>
      <c r="EK755">
        <v>38475.8</v>
      </c>
      <c r="EL755">
        <v>36714.7</v>
      </c>
      <c r="EM755">
        <v>43770</v>
      </c>
      <c r="EN755">
        <v>41980.6</v>
      </c>
      <c r="EO755">
        <v>2.0888</v>
      </c>
      <c r="EP755">
        <v>1.75088</v>
      </c>
      <c r="EQ755">
        <v>0.00335649</v>
      </c>
      <c r="ER755">
        <v>0</v>
      </c>
      <c r="ES755">
        <v>24.9856</v>
      </c>
      <c r="ET755">
        <v>999.9</v>
      </c>
      <c r="EU755">
        <v>67.09999999999999</v>
      </c>
      <c r="EV755">
        <v>30.4</v>
      </c>
      <c r="EW755">
        <v>29.9882</v>
      </c>
      <c r="EX755">
        <v>62.1901</v>
      </c>
      <c r="EY755">
        <v>24.2628</v>
      </c>
      <c r="EZ755">
        <v>1</v>
      </c>
      <c r="FA755">
        <v>0.347416</v>
      </c>
      <c r="FB755">
        <v>7.55526</v>
      </c>
      <c r="FC755">
        <v>20.0381</v>
      </c>
      <c r="FD755">
        <v>5.21714</v>
      </c>
      <c r="FE755">
        <v>12.004</v>
      </c>
      <c r="FF755">
        <v>4.9639</v>
      </c>
      <c r="FG755">
        <v>3.29575</v>
      </c>
      <c r="FH755">
        <v>9999</v>
      </c>
      <c r="FI755">
        <v>9999</v>
      </c>
      <c r="FJ755">
        <v>9999</v>
      </c>
      <c r="FK755">
        <v>149.8</v>
      </c>
      <c r="FL755">
        <v>4.97085</v>
      </c>
      <c r="FM755">
        <v>1.8678</v>
      </c>
      <c r="FN755">
        <v>1.85928</v>
      </c>
      <c r="FO755">
        <v>1.86536</v>
      </c>
      <c r="FP755">
        <v>1.8631</v>
      </c>
      <c r="FQ755">
        <v>1.86448</v>
      </c>
      <c r="FR755">
        <v>1.86005</v>
      </c>
      <c r="FS755">
        <v>1.86416</v>
      </c>
      <c r="FT755">
        <v>0</v>
      </c>
      <c r="FU755">
        <v>0</v>
      </c>
      <c r="FV755">
        <v>0</v>
      </c>
      <c r="FW755">
        <v>0</v>
      </c>
      <c r="FX755" t="s">
        <v>364</v>
      </c>
      <c r="FY755" t="s">
        <v>365</v>
      </c>
      <c r="FZ755" t="s">
        <v>366</v>
      </c>
      <c r="GA755" t="s">
        <v>366</v>
      </c>
      <c r="GB755" t="s">
        <v>366</v>
      </c>
      <c r="GC755" t="s">
        <v>366</v>
      </c>
      <c r="GD755">
        <v>0</v>
      </c>
      <c r="GE755">
        <v>100</v>
      </c>
      <c r="GF755">
        <v>100</v>
      </c>
      <c r="GG755">
        <v>-4.694</v>
      </c>
      <c r="GH755">
        <v>-0.09089999999999999</v>
      </c>
      <c r="GI755">
        <v>-2.868309889394353</v>
      </c>
      <c r="GJ755">
        <v>-0.006773961979547998</v>
      </c>
      <c r="GK755">
        <v>-8.296070481250098E-08</v>
      </c>
      <c r="GL755">
        <v>3.322967193956903E-10</v>
      </c>
      <c r="GM755">
        <v>-0.07871069313407227</v>
      </c>
      <c r="GN755">
        <v>-0.00208336341840114</v>
      </c>
      <c r="GO755">
        <v>8.801746095907445E-05</v>
      </c>
      <c r="GP755">
        <v>-2.677693255255651E-07</v>
      </c>
      <c r="GQ755">
        <v>3</v>
      </c>
      <c r="GR755">
        <v>2052</v>
      </c>
      <c r="GS755">
        <v>2</v>
      </c>
      <c r="GT755">
        <v>18</v>
      </c>
      <c r="GU755">
        <v>111.5</v>
      </c>
      <c r="GV755">
        <v>111.4</v>
      </c>
      <c r="GW755">
        <v>0.8496089999999999</v>
      </c>
      <c r="GX755">
        <v>2.42798</v>
      </c>
      <c r="GY755">
        <v>1.44775</v>
      </c>
      <c r="GZ755">
        <v>2.31445</v>
      </c>
      <c r="HA755">
        <v>1.55151</v>
      </c>
      <c r="HB755">
        <v>2.38892</v>
      </c>
      <c r="HC755">
        <v>37.3858</v>
      </c>
      <c r="HD755">
        <v>13.7555</v>
      </c>
      <c r="HE755">
        <v>18</v>
      </c>
      <c r="HF755">
        <v>613.533</v>
      </c>
      <c r="HG755">
        <v>397.334</v>
      </c>
      <c r="HH755">
        <v>15.2825</v>
      </c>
      <c r="HI755">
        <v>31.0991</v>
      </c>
      <c r="HJ755">
        <v>30.0018</v>
      </c>
      <c r="HK755">
        <v>30.9043</v>
      </c>
      <c r="HL755">
        <v>30.8205</v>
      </c>
      <c r="HM755">
        <v>17.043</v>
      </c>
      <c r="HN755">
        <v>57.1614</v>
      </c>
      <c r="HO755">
        <v>0</v>
      </c>
      <c r="HP755">
        <v>15.231</v>
      </c>
      <c r="HQ755">
        <v>300.913</v>
      </c>
      <c r="HR755">
        <v>14.2825</v>
      </c>
      <c r="HS755">
        <v>99.1206</v>
      </c>
      <c r="HT755">
        <v>100.307</v>
      </c>
    </row>
    <row r="756" spans="1:228">
      <c r="A756">
        <v>740</v>
      </c>
      <c r="B756">
        <v>1728497646</v>
      </c>
      <c r="C756">
        <v>6708.5</v>
      </c>
      <c r="D756" t="s">
        <v>1853</v>
      </c>
      <c r="E756" t="s">
        <v>1854</v>
      </c>
      <c r="F756">
        <v>5</v>
      </c>
      <c r="G756" t="s">
        <v>357</v>
      </c>
      <c r="H756" t="s">
        <v>358</v>
      </c>
      <c r="I756" t="s">
        <v>359</v>
      </c>
      <c r="J756" t="s">
        <v>1808</v>
      </c>
      <c r="K756">
        <v>1728497638.5</v>
      </c>
      <c r="L756">
        <f>(M756)/1000</f>
        <v>0</v>
      </c>
      <c r="M756">
        <f>IF(BH756, AP756, AJ756)</f>
        <v>0</v>
      </c>
      <c r="N756">
        <f>IF(BH756, AK756, AI756)</f>
        <v>0</v>
      </c>
      <c r="O756">
        <f>BJ756 - IF(AW756&gt;1, N756*BD756*100.0/(AY756), 0)</f>
        <v>0</v>
      </c>
      <c r="P756">
        <f>((V756-L756/2)*O756-N756)/(V756+L756/2)</f>
        <v>0</v>
      </c>
      <c r="Q756">
        <f>P756*(BQ756+BR756)/1000.0</f>
        <v>0</v>
      </c>
      <c r="R756">
        <f>(BJ756 - IF(AW756&gt;1, N756*BD756*100.0/(AY756), 0))*(BQ756+BR756)/1000.0</f>
        <v>0</v>
      </c>
      <c r="S756">
        <f>2.0/((1/U756-1/T756)+SIGN(U756)*SQRT((1/U756-1/T756)*(1/U756-1/T756) + 4*BE756/((BE756+1)*(BE756+1))*(2*1/U756*1/T756-1/T756*1/T756)))</f>
        <v>0</v>
      </c>
      <c r="T756">
        <f>IF(LEFT(BF756,1)&lt;&gt;"0",IF(LEFT(BF756,1)="1",3.0,BG756),$D$5+$E$5*(BX756*BQ756/($K$5*1000))+$F$5*(BX756*BQ756/($K$5*1000))*MAX(MIN(BD756,$J$5),$I$5)*MAX(MIN(BD756,$J$5),$I$5)+$G$5*MAX(MIN(BD756,$J$5),$I$5)*(BX756*BQ756/($K$5*1000))+$H$5*(BX756*BQ756/($K$5*1000))*(BX756*BQ756/($K$5*1000)))</f>
        <v>0</v>
      </c>
      <c r="U756">
        <f>L756*(1000-(1000*0.61365*exp(17.502*Y756/(240.97+Y756))/(BQ756+BR756)+BL756)/2)/(1000*0.61365*exp(17.502*Y756/(240.97+Y756))/(BQ756+BR756)-BL756)</f>
        <v>0</v>
      </c>
      <c r="V756">
        <f>1/((BE756+1)/(S756/1.6)+1/(T756/1.37)) + BE756/((BE756+1)/(S756/1.6) + BE756/(T756/1.37))</f>
        <v>0</v>
      </c>
      <c r="W756">
        <f>(AZ756*BC756)</f>
        <v>0</v>
      </c>
      <c r="X756">
        <f>(BS756+(W756+2*0.95*5.67E-8*(((BS756+$B$7)+273)^4-(BS756+273)^4)-44100*L756)/(1.84*29.3*T756+8*0.95*5.67E-8*(BS756+273)^3))</f>
        <v>0</v>
      </c>
      <c r="Y756">
        <f>($C$7*BT756+$D$7*BU756+$E$7*X756)</f>
        <v>0</v>
      </c>
      <c r="Z756">
        <f>0.61365*exp(17.502*Y756/(240.97+Y756))</f>
        <v>0</v>
      </c>
      <c r="AA756">
        <f>(AB756/AC756*100)</f>
        <v>0</v>
      </c>
      <c r="AB756">
        <f>BL756*(BQ756+BR756)/1000</f>
        <v>0</v>
      </c>
      <c r="AC756">
        <f>0.61365*exp(17.502*BS756/(240.97+BS756))</f>
        <v>0</v>
      </c>
      <c r="AD756">
        <f>(Z756-BL756*(BQ756+BR756)/1000)</f>
        <v>0</v>
      </c>
      <c r="AE756">
        <f>(-L756*44100)</f>
        <v>0</v>
      </c>
      <c r="AF756">
        <f>2*29.3*T756*0.92*(BS756-Y756)</f>
        <v>0</v>
      </c>
      <c r="AG756">
        <f>2*0.95*5.67E-8*(((BS756+$B$7)+273)^4-(Y756+273)^4)</f>
        <v>0</v>
      </c>
      <c r="AH756">
        <f>W756+AG756+AE756+AF756</f>
        <v>0</v>
      </c>
      <c r="AI756">
        <f>BP756*AW756*(BK756-BJ756*(1000-AW756*BM756)/(1000-AW756*BL756))/(100*BD756)</f>
        <v>0</v>
      </c>
      <c r="AJ756">
        <f>1000*BP756*AW756*(BL756-BM756)/(100*BD756*(1000-AW756*BL756))</f>
        <v>0</v>
      </c>
      <c r="AK756">
        <f>(AL756 - AM756 - BQ756*1E3/(8.314*(BS756+273.15)) * AO756/BP756 * AN756) * BP756/(100*BD756) * (1000 - BM756)/1000</f>
        <v>0</v>
      </c>
      <c r="AL756">
        <v>294.4770785637976</v>
      </c>
      <c r="AM756">
        <v>279.9547393939393</v>
      </c>
      <c r="AN756">
        <v>2.464844666773477</v>
      </c>
      <c r="AO756">
        <v>66.75267127986791</v>
      </c>
      <c r="AP756">
        <f>(AR756 - AQ756 + BQ756*1E3/(8.314*(BS756+273.15)) * AT756/BP756 * AS756) * BP756/(100*BD756) * 1000/(1000 - AR756)</f>
        <v>0</v>
      </c>
      <c r="AQ756">
        <v>14.28545879013619</v>
      </c>
      <c r="AR756">
        <v>15.22693272727273</v>
      </c>
      <c r="AS756">
        <v>-0.01279926142307849</v>
      </c>
      <c r="AT756">
        <v>80.66482279212043</v>
      </c>
      <c r="AU756">
        <v>0</v>
      </c>
      <c r="AV756">
        <v>0</v>
      </c>
      <c r="AW756">
        <f>IF(AU756*$H$13&gt;=AY756,1.0,(AY756/(AY756-AU756*$H$13)))</f>
        <v>0</v>
      </c>
      <c r="AX756">
        <f>(AW756-1)*100</f>
        <v>0</v>
      </c>
      <c r="AY756">
        <f>MAX(0,($B$13+$C$13*BX756)/(1+$D$13*BX756)*BQ756/(BS756+273)*$E$13)</f>
        <v>0</v>
      </c>
      <c r="AZ756">
        <f>$B$11*BY756+$C$11*BZ756+$F$11*CK756*(1-CN756)</f>
        <v>0</v>
      </c>
      <c r="BA756">
        <f>AZ756*BB756</f>
        <v>0</v>
      </c>
      <c r="BB756">
        <f>($B$11*$D$9+$C$11*$D$9+$F$11*((CX756+CP756)/MAX(CX756+CP756+CY756, 0.1)*$I$9+CY756/MAX(CX756+CP756+CY756, 0.1)*$J$9))/($B$11+$C$11+$F$11)</f>
        <v>0</v>
      </c>
      <c r="BC756">
        <f>($B$11*$K$9+$C$11*$K$9+$F$11*((CX756+CP756)/MAX(CX756+CP756+CY756, 0.1)*$P$9+CY756/MAX(CX756+CP756+CY756, 0.1)*$Q$9))/($B$11+$C$11+$F$11)</f>
        <v>0</v>
      </c>
      <c r="BD756">
        <v>6</v>
      </c>
      <c r="BE756">
        <v>0.5</v>
      </c>
      <c r="BF756" t="s">
        <v>361</v>
      </c>
      <c r="BG756">
        <v>2</v>
      </c>
      <c r="BH756" t="b">
        <v>1</v>
      </c>
      <c r="BI756">
        <v>1728497638.5</v>
      </c>
      <c r="BJ756">
        <v>258.7113703703704</v>
      </c>
      <c r="BK756">
        <v>277.5461481481482</v>
      </c>
      <c r="BL756">
        <v>15.32177037037037</v>
      </c>
      <c r="BM756">
        <v>14.28596296296297</v>
      </c>
      <c r="BN756">
        <v>263.3634074074075</v>
      </c>
      <c r="BO756">
        <v>15.41266666666667</v>
      </c>
      <c r="BP756">
        <v>599.9965925925926</v>
      </c>
      <c r="BQ756">
        <v>97.55231481481479</v>
      </c>
      <c r="BR756">
        <v>0.09996437407407406</v>
      </c>
      <c r="BS756">
        <v>23.90527407407408</v>
      </c>
      <c r="BT756">
        <v>25.04035555555555</v>
      </c>
      <c r="BU756">
        <v>999.9000000000001</v>
      </c>
      <c r="BV756">
        <v>0</v>
      </c>
      <c r="BW756">
        <v>0</v>
      </c>
      <c r="BX756">
        <v>9997.064074074073</v>
      </c>
      <c r="BY756">
        <v>0</v>
      </c>
      <c r="BZ756">
        <v>1279.073333333333</v>
      </c>
      <c r="CA756">
        <v>-18.83462962962963</v>
      </c>
      <c r="CB756">
        <v>262.7364814814815</v>
      </c>
      <c r="CC756">
        <v>281.5685555555556</v>
      </c>
      <c r="CD756">
        <v>1.035807185185185</v>
      </c>
      <c r="CE756">
        <v>277.5461481481482</v>
      </c>
      <c r="CF756">
        <v>14.28596296296297</v>
      </c>
      <c r="CG756">
        <v>1.494674814814815</v>
      </c>
      <c r="CH756">
        <v>1.393628518518518</v>
      </c>
      <c r="CI756">
        <v>12.91367407407407</v>
      </c>
      <c r="CJ756">
        <v>11.84849259259259</v>
      </c>
      <c r="CK756">
        <v>1599.973333333333</v>
      </c>
      <c r="CL756">
        <v>0.6919978518518517</v>
      </c>
      <c r="CM756">
        <v>0.3080021481481481</v>
      </c>
      <c r="CN756">
        <v>0</v>
      </c>
      <c r="CO756">
        <v>2.121362962962963</v>
      </c>
      <c r="CP756">
        <v>0</v>
      </c>
      <c r="CQ756">
        <v>16174.05925925926</v>
      </c>
      <c r="CR756">
        <v>13789.95555555555</v>
      </c>
      <c r="CS756">
        <v>39.96033333333334</v>
      </c>
      <c r="CT756">
        <v>42.01837037037036</v>
      </c>
      <c r="CU756">
        <v>40.80051851851851</v>
      </c>
      <c r="CV756">
        <v>39.91862962962963</v>
      </c>
      <c r="CW756">
        <v>39.062</v>
      </c>
      <c r="CX756">
        <v>1107.178888888889</v>
      </c>
      <c r="CY756">
        <v>492.7944444444445</v>
      </c>
      <c r="CZ756">
        <v>0</v>
      </c>
      <c r="DA756">
        <v>1728497702.8</v>
      </c>
      <c r="DB756">
        <v>0</v>
      </c>
      <c r="DC756">
        <v>1728490956.5</v>
      </c>
      <c r="DD756" t="s">
        <v>362</v>
      </c>
      <c r="DE756">
        <v>1728490952.5</v>
      </c>
      <c r="DF756">
        <v>1728490956.5</v>
      </c>
      <c r="DG756">
        <v>1</v>
      </c>
      <c r="DH756">
        <v>-0.065</v>
      </c>
      <c r="DI756">
        <v>-0.008</v>
      </c>
      <c r="DJ756">
        <v>-3.246</v>
      </c>
      <c r="DK756">
        <v>-0.091</v>
      </c>
      <c r="DL756">
        <v>52</v>
      </c>
      <c r="DM756">
        <v>15</v>
      </c>
      <c r="DN756">
        <v>0.25</v>
      </c>
      <c r="DO756">
        <v>0.13</v>
      </c>
      <c r="DP756">
        <v>-18.73036097560976</v>
      </c>
      <c r="DQ756">
        <v>-1.787272473867589</v>
      </c>
      <c r="DR756">
        <v>0.2015799736932469</v>
      </c>
      <c r="DS756">
        <v>0</v>
      </c>
      <c r="DT756">
        <v>1.081750731707317</v>
      </c>
      <c r="DU756">
        <v>-0.7975010592334488</v>
      </c>
      <c r="DV756">
        <v>0.08098852842556022</v>
      </c>
      <c r="DW756">
        <v>0</v>
      </c>
      <c r="DX756">
        <v>0</v>
      </c>
      <c r="DY756">
        <v>2</v>
      </c>
      <c r="DZ756" t="s">
        <v>386</v>
      </c>
      <c r="EA756">
        <v>3.22828</v>
      </c>
      <c r="EB756">
        <v>2.7041</v>
      </c>
      <c r="EC756">
        <v>0.07314130000000001</v>
      </c>
      <c r="ED756">
        <v>0.07653119999999999</v>
      </c>
      <c r="EE756">
        <v>0.0800424</v>
      </c>
      <c r="EF756">
        <v>0.0765366</v>
      </c>
      <c r="EG756">
        <v>30207</v>
      </c>
      <c r="EH756">
        <v>29251.5</v>
      </c>
      <c r="EI756">
        <v>31237.6</v>
      </c>
      <c r="EJ756">
        <v>30058.6</v>
      </c>
      <c r="EK756">
        <v>38484.6</v>
      </c>
      <c r="EL756">
        <v>36713.3</v>
      </c>
      <c r="EM756">
        <v>43769.2</v>
      </c>
      <c r="EN756">
        <v>41979.3</v>
      </c>
      <c r="EO756">
        <v>2.08875</v>
      </c>
      <c r="EP756">
        <v>1.75095</v>
      </c>
      <c r="EQ756">
        <v>0.00323728</v>
      </c>
      <c r="ER756">
        <v>0</v>
      </c>
      <c r="ES756">
        <v>24.9867</v>
      </c>
      <c r="ET756">
        <v>999.9</v>
      </c>
      <c r="EU756">
        <v>67.09999999999999</v>
      </c>
      <c r="EV756">
        <v>30.4</v>
      </c>
      <c r="EW756">
        <v>29.9849</v>
      </c>
      <c r="EX756">
        <v>62.2301</v>
      </c>
      <c r="EY756">
        <v>23.9423</v>
      </c>
      <c r="EZ756">
        <v>1</v>
      </c>
      <c r="FA756">
        <v>0.348783</v>
      </c>
      <c r="FB756">
        <v>7.61905</v>
      </c>
      <c r="FC756">
        <v>20.0352</v>
      </c>
      <c r="FD756">
        <v>5.21699</v>
      </c>
      <c r="FE756">
        <v>12.004</v>
      </c>
      <c r="FF756">
        <v>4.96345</v>
      </c>
      <c r="FG756">
        <v>3.29583</v>
      </c>
      <c r="FH756">
        <v>9999</v>
      </c>
      <c r="FI756">
        <v>9999</v>
      </c>
      <c r="FJ756">
        <v>9999</v>
      </c>
      <c r="FK756">
        <v>149.8</v>
      </c>
      <c r="FL756">
        <v>4.97082</v>
      </c>
      <c r="FM756">
        <v>1.86778</v>
      </c>
      <c r="FN756">
        <v>1.85928</v>
      </c>
      <c r="FO756">
        <v>1.86535</v>
      </c>
      <c r="FP756">
        <v>1.8631</v>
      </c>
      <c r="FQ756">
        <v>1.86448</v>
      </c>
      <c r="FR756">
        <v>1.86004</v>
      </c>
      <c r="FS756">
        <v>1.86417</v>
      </c>
      <c r="FT756">
        <v>0</v>
      </c>
      <c r="FU756">
        <v>0</v>
      </c>
      <c r="FV756">
        <v>0</v>
      </c>
      <c r="FW756">
        <v>0</v>
      </c>
      <c r="FX756" t="s">
        <v>364</v>
      </c>
      <c r="FY756" t="s">
        <v>365</v>
      </c>
      <c r="FZ756" t="s">
        <v>366</v>
      </c>
      <c r="GA756" t="s">
        <v>366</v>
      </c>
      <c r="GB756" t="s">
        <v>366</v>
      </c>
      <c r="GC756" t="s">
        <v>366</v>
      </c>
      <c r="GD756">
        <v>0</v>
      </c>
      <c r="GE756">
        <v>100</v>
      </c>
      <c r="GF756">
        <v>100</v>
      </c>
      <c r="GG756">
        <v>-4.776</v>
      </c>
      <c r="GH756">
        <v>-0.09089999999999999</v>
      </c>
      <c r="GI756">
        <v>-2.868309889394353</v>
      </c>
      <c r="GJ756">
        <v>-0.006773961979547998</v>
      </c>
      <c r="GK756">
        <v>-8.296070481250098E-08</v>
      </c>
      <c r="GL756">
        <v>3.322967193956903E-10</v>
      </c>
      <c r="GM756">
        <v>-0.07871069313407227</v>
      </c>
      <c r="GN756">
        <v>-0.00208336341840114</v>
      </c>
      <c r="GO756">
        <v>8.801746095907445E-05</v>
      </c>
      <c r="GP756">
        <v>-2.677693255255651E-07</v>
      </c>
      <c r="GQ756">
        <v>3</v>
      </c>
      <c r="GR756">
        <v>2052</v>
      </c>
      <c r="GS756">
        <v>2</v>
      </c>
      <c r="GT756">
        <v>18</v>
      </c>
      <c r="GU756">
        <v>111.6</v>
      </c>
      <c r="GV756">
        <v>111.5</v>
      </c>
      <c r="GW756">
        <v>0.876465</v>
      </c>
      <c r="GX756">
        <v>2.43042</v>
      </c>
      <c r="GY756">
        <v>1.44897</v>
      </c>
      <c r="GZ756">
        <v>2.31567</v>
      </c>
      <c r="HA756">
        <v>1.55151</v>
      </c>
      <c r="HB756">
        <v>2.26562</v>
      </c>
      <c r="HC756">
        <v>37.3858</v>
      </c>
      <c r="HD756">
        <v>13.738</v>
      </c>
      <c r="HE756">
        <v>18</v>
      </c>
      <c r="HF756">
        <v>613.5940000000001</v>
      </c>
      <c r="HG756">
        <v>397.446</v>
      </c>
      <c r="HH756">
        <v>15.2307</v>
      </c>
      <c r="HI756">
        <v>31.1079</v>
      </c>
      <c r="HJ756">
        <v>30.0015</v>
      </c>
      <c r="HK756">
        <v>30.9143</v>
      </c>
      <c r="HL756">
        <v>30.8311</v>
      </c>
      <c r="HM756">
        <v>17.635</v>
      </c>
      <c r="HN756">
        <v>57.1614</v>
      </c>
      <c r="HO756">
        <v>0</v>
      </c>
      <c r="HP756">
        <v>15.1904</v>
      </c>
      <c r="HQ756">
        <v>315.953</v>
      </c>
      <c r="HR756">
        <v>14.2842</v>
      </c>
      <c r="HS756">
        <v>99.1189</v>
      </c>
      <c r="HT756">
        <v>100.304</v>
      </c>
    </row>
    <row r="757" spans="1:228">
      <c r="A757">
        <v>741</v>
      </c>
      <c r="B757">
        <v>1728497651</v>
      </c>
      <c r="C757">
        <v>6713.5</v>
      </c>
      <c r="D757" t="s">
        <v>1855</v>
      </c>
      <c r="E757" t="s">
        <v>1856</v>
      </c>
      <c r="F757">
        <v>5</v>
      </c>
      <c r="G757" t="s">
        <v>357</v>
      </c>
      <c r="H757" t="s">
        <v>358</v>
      </c>
      <c r="I757" t="s">
        <v>359</v>
      </c>
      <c r="J757" t="s">
        <v>1808</v>
      </c>
      <c r="K757">
        <v>1728497643.214286</v>
      </c>
      <c r="L757">
        <f>(M757)/1000</f>
        <v>0</v>
      </c>
      <c r="M757">
        <f>IF(BH757, AP757, AJ757)</f>
        <v>0</v>
      </c>
      <c r="N757">
        <f>IF(BH757, AK757, AI757)</f>
        <v>0</v>
      </c>
      <c r="O757">
        <f>BJ757 - IF(AW757&gt;1, N757*BD757*100.0/(AY757), 0)</f>
        <v>0</v>
      </c>
      <c r="P757">
        <f>((V757-L757/2)*O757-N757)/(V757+L757/2)</f>
        <v>0</v>
      </c>
      <c r="Q757">
        <f>P757*(BQ757+BR757)/1000.0</f>
        <v>0</v>
      </c>
      <c r="R757">
        <f>(BJ757 - IF(AW757&gt;1, N757*BD757*100.0/(AY757), 0))*(BQ757+BR757)/1000.0</f>
        <v>0</v>
      </c>
      <c r="S757">
        <f>2.0/((1/U757-1/T757)+SIGN(U757)*SQRT((1/U757-1/T757)*(1/U757-1/T757) + 4*BE757/((BE757+1)*(BE757+1))*(2*1/U757*1/T757-1/T757*1/T757)))</f>
        <v>0</v>
      </c>
      <c r="T757">
        <f>IF(LEFT(BF757,1)&lt;&gt;"0",IF(LEFT(BF757,1)="1",3.0,BG757),$D$5+$E$5*(BX757*BQ757/($K$5*1000))+$F$5*(BX757*BQ757/($K$5*1000))*MAX(MIN(BD757,$J$5),$I$5)*MAX(MIN(BD757,$J$5),$I$5)+$G$5*MAX(MIN(BD757,$J$5),$I$5)*(BX757*BQ757/($K$5*1000))+$H$5*(BX757*BQ757/($K$5*1000))*(BX757*BQ757/($K$5*1000)))</f>
        <v>0</v>
      </c>
      <c r="U757">
        <f>L757*(1000-(1000*0.61365*exp(17.502*Y757/(240.97+Y757))/(BQ757+BR757)+BL757)/2)/(1000*0.61365*exp(17.502*Y757/(240.97+Y757))/(BQ757+BR757)-BL757)</f>
        <v>0</v>
      </c>
      <c r="V757">
        <f>1/((BE757+1)/(S757/1.6)+1/(T757/1.37)) + BE757/((BE757+1)/(S757/1.6) + BE757/(T757/1.37))</f>
        <v>0</v>
      </c>
      <c r="W757">
        <f>(AZ757*BC757)</f>
        <v>0</v>
      </c>
      <c r="X757">
        <f>(BS757+(W757+2*0.95*5.67E-8*(((BS757+$B$7)+273)^4-(BS757+273)^4)-44100*L757)/(1.84*29.3*T757+8*0.95*5.67E-8*(BS757+273)^3))</f>
        <v>0</v>
      </c>
      <c r="Y757">
        <f>($C$7*BT757+$D$7*BU757+$E$7*X757)</f>
        <v>0</v>
      </c>
      <c r="Z757">
        <f>0.61365*exp(17.502*Y757/(240.97+Y757))</f>
        <v>0</v>
      </c>
      <c r="AA757">
        <f>(AB757/AC757*100)</f>
        <v>0</v>
      </c>
      <c r="AB757">
        <f>BL757*(BQ757+BR757)/1000</f>
        <v>0</v>
      </c>
      <c r="AC757">
        <f>0.61365*exp(17.502*BS757/(240.97+BS757))</f>
        <v>0</v>
      </c>
      <c r="AD757">
        <f>(Z757-BL757*(BQ757+BR757)/1000)</f>
        <v>0</v>
      </c>
      <c r="AE757">
        <f>(-L757*44100)</f>
        <v>0</v>
      </c>
      <c r="AF757">
        <f>2*29.3*T757*0.92*(BS757-Y757)</f>
        <v>0</v>
      </c>
      <c r="AG757">
        <f>2*0.95*5.67E-8*(((BS757+$B$7)+273)^4-(Y757+273)^4)</f>
        <v>0</v>
      </c>
      <c r="AH757">
        <f>W757+AG757+AE757+AF757</f>
        <v>0</v>
      </c>
      <c r="AI757">
        <f>BP757*AW757*(BK757-BJ757*(1000-AW757*BM757)/(1000-AW757*BL757))/(100*BD757)</f>
        <v>0</v>
      </c>
      <c r="AJ757">
        <f>1000*BP757*AW757*(BL757-BM757)/(100*BD757*(1000-AW757*BL757))</f>
        <v>0</v>
      </c>
      <c r="AK757">
        <f>(AL757 - AM757 - BQ757*1E3/(8.314*(BS757+273.15)) * AO757/BP757 * AN757) * BP757/(100*BD757) * (1000 - BM757)/1000</f>
        <v>0</v>
      </c>
      <c r="AL757">
        <v>307.1880155690097</v>
      </c>
      <c r="AM757">
        <v>292.3817696969696</v>
      </c>
      <c r="AN757">
        <v>2.492030927086216</v>
      </c>
      <c r="AO757">
        <v>66.75267127986791</v>
      </c>
      <c r="AP757">
        <f>(AR757 - AQ757 + BQ757*1E3/(8.314*(BS757+273.15)) * AT757/BP757 * AS757) * BP757/(100*BD757) * 1000/(1000 - AR757)</f>
        <v>0</v>
      </c>
      <c r="AQ757">
        <v>14.28722219214903</v>
      </c>
      <c r="AR757">
        <v>15.18596363636363</v>
      </c>
      <c r="AS757">
        <v>-0.00885009182899265</v>
      </c>
      <c r="AT757">
        <v>80.66482279212043</v>
      </c>
      <c r="AU757">
        <v>0</v>
      </c>
      <c r="AV757">
        <v>0</v>
      </c>
      <c r="AW757">
        <f>IF(AU757*$H$13&gt;=AY757,1.0,(AY757/(AY757-AU757*$H$13)))</f>
        <v>0</v>
      </c>
      <c r="AX757">
        <f>(AW757-1)*100</f>
        <v>0</v>
      </c>
      <c r="AY757">
        <f>MAX(0,($B$13+$C$13*BX757)/(1+$D$13*BX757)*BQ757/(BS757+273)*$E$13)</f>
        <v>0</v>
      </c>
      <c r="AZ757">
        <f>$B$11*BY757+$C$11*BZ757+$F$11*CK757*(1-CN757)</f>
        <v>0</v>
      </c>
      <c r="BA757">
        <f>AZ757*BB757</f>
        <v>0</v>
      </c>
      <c r="BB757">
        <f>($B$11*$D$9+$C$11*$D$9+$F$11*((CX757+CP757)/MAX(CX757+CP757+CY757, 0.1)*$I$9+CY757/MAX(CX757+CP757+CY757, 0.1)*$J$9))/($B$11+$C$11+$F$11)</f>
        <v>0</v>
      </c>
      <c r="BC757">
        <f>($B$11*$K$9+$C$11*$K$9+$F$11*((CX757+CP757)/MAX(CX757+CP757+CY757, 0.1)*$P$9+CY757/MAX(CX757+CP757+CY757, 0.1)*$Q$9))/($B$11+$C$11+$F$11)</f>
        <v>0</v>
      </c>
      <c r="BD757">
        <v>6</v>
      </c>
      <c r="BE757">
        <v>0.5</v>
      </c>
      <c r="BF757" t="s">
        <v>361</v>
      </c>
      <c r="BG757">
        <v>2</v>
      </c>
      <c r="BH757" t="b">
        <v>1</v>
      </c>
      <c r="BI757">
        <v>1728497643.214286</v>
      </c>
      <c r="BJ757">
        <v>270.1639285714286</v>
      </c>
      <c r="BK757">
        <v>289.2389642857143</v>
      </c>
      <c r="BL757">
        <v>15.25938571428571</v>
      </c>
      <c r="BM757">
        <v>14.28624642857143</v>
      </c>
      <c r="BN757">
        <v>274.8937857142857</v>
      </c>
      <c r="BO757">
        <v>15.35031071428571</v>
      </c>
      <c r="BP757">
        <v>599.9733928571428</v>
      </c>
      <c r="BQ757">
        <v>97.55258928571428</v>
      </c>
      <c r="BR757">
        <v>0.0999682892857143</v>
      </c>
      <c r="BS757">
        <v>23.90349642857142</v>
      </c>
      <c r="BT757">
        <v>25.03571785714286</v>
      </c>
      <c r="BU757">
        <v>999.9000000000002</v>
      </c>
      <c r="BV757">
        <v>0</v>
      </c>
      <c r="BW757">
        <v>0</v>
      </c>
      <c r="BX757">
        <v>9997.703928571427</v>
      </c>
      <c r="BY757">
        <v>0</v>
      </c>
      <c r="BZ757">
        <v>1279.516071428571</v>
      </c>
      <c r="CA757">
        <v>-19.07495714285714</v>
      </c>
      <c r="CB757">
        <v>274.3498571428571</v>
      </c>
      <c r="CC757">
        <v>293.4309285714286</v>
      </c>
      <c r="CD757">
        <v>0.9731424285714285</v>
      </c>
      <c r="CE757">
        <v>289.2389642857143</v>
      </c>
      <c r="CF757">
        <v>14.28624642857143</v>
      </c>
      <c r="CG757">
        <v>1.488593214285714</v>
      </c>
      <c r="CH757">
        <v>1.393660357142857</v>
      </c>
      <c r="CI757">
        <v>12.85142142857143</v>
      </c>
      <c r="CJ757">
        <v>11.84883928571429</v>
      </c>
      <c r="CK757">
        <v>1599.965</v>
      </c>
      <c r="CL757">
        <v>0.6919977857142855</v>
      </c>
      <c r="CM757">
        <v>0.3080022142857142</v>
      </c>
      <c r="CN757">
        <v>0</v>
      </c>
      <c r="CO757">
        <v>2.143014285714286</v>
      </c>
      <c r="CP757">
        <v>0</v>
      </c>
      <c r="CQ757">
        <v>16159.325</v>
      </c>
      <c r="CR757">
        <v>13789.86785714286</v>
      </c>
      <c r="CS757">
        <v>39.97975</v>
      </c>
      <c r="CT757">
        <v>42.03321428571427</v>
      </c>
      <c r="CU757">
        <v>40.81199999999999</v>
      </c>
      <c r="CV757">
        <v>39.92814285714285</v>
      </c>
      <c r="CW757">
        <v>39.062</v>
      </c>
      <c r="CX757">
        <v>1107.1725</v>
      </c>
      <c r="CY757">
        <v>492.7925</v>
      </c>
      <c r="CZ757">
        <v>0</v>
      </c>
      <c r="DA757">
        <v>1728497708.2</v>
      </c>
      <c r="DB757">
        <v>0</v>
      </c>
      <c r="DC757">
        <v>1728490956.5</v>
      </c>
      <c r="DD757" t="s">
        <v>362</v>
      </c>
      <c r="DE757">
        <v>1728490952.5</v>
      </c>
      <c r="DF757">
        <v>1728490956.5</v>
      </c>
      <c r="DG757">
        <v>1</v>
      </c>
      <c r="DH757">
        <v>-0.065</v>
      </c>
      <c r="DI757">
        <v>-0.008</v>
      </c>
      <c r="DJ757">
        <v>-3.246</v>
      </c>
      <c r="DK757">
        <v>-0.091</v>
      </c>
      <c r="DL757">
        <v>52</v>
      </c>
      <c r="DM757">
        <v>15</v>
      </c>
      <c r="DN757">
        <v>0.25</v>
      </c>
      <c r="DO757">
        <v>0.13</v>
      </c>
      <c r="DP757">
        <v>-18.9738725</v>
      </c>
      <c r="DQ757">
        <v>-3.115998123827362</v>
      </c>
      <c r="DR757">
        <v>0.3144923623774511</v>
      </c>
      <c r="DS757">
        <v>0</v>
      </c>
      <c r="DT757">
        <v>1.0086336</v>
      </c>
      <c r="DU757">
        <v>-0.8075969380863044</v>
      </c>
      <c r="DV757">
        <v>0.07824157155911426</v>
      </c>
      <c r="DW757">
        <v>0</v>
      </c>
      <c r="DX757">
        <v>0</v>
      </c>
      <c r="DY757">
        <v>2</v>
      </c>
      <c r="DZ757" t="s">
        <v>386</v>
      </c>
      <c r="EA757">
        <v>3.22836</v>
      </c>
      <c r="EB757">
        <v>2.70459</v>
      </c>
      <c r="EC757">
        <v>0.0757929</v>
      </c>
      <c r="ED757">
        <v>0.0791805</v>
      </c>
      <c r="EE757">
        <v>0.079883</v>
      </c>
      <c r="EF757">
        <v>0.07654370000000001</v>
      </c>
      <c r="EG757">
        <v>30119.7</v>
      </c>
      <c r="EH757">
        <v>29166.6</v>
      </c>
      <c r="EI757">
        <v>31236.8</v>
      </c>
      <c r="EJ757">
        <v>30057.6</v>
      </c>
      <c r="EK757">
        <v>38490.1</v>
      </c>
      <c r="EL757">
        <v>36712.2</v>
      </c>
      <c r="EM757">
        <v>43767.8</v>
      </c>
      <c r="EN757">
        <v>41978.3</v>
      </c>
      <c r="EO757">
        <v>2.0891</v>
      </c>
      <c r="EP757">
        <v>1.75042</v>
      </c>
      <c r="EQ757">
        <v>0.00204518</v>
      </c>
      <c r="ER757">
        <v>0</v>
      </c>
      <c r="ES757">
        <v>24.9856</v>
      </c>
      <c r="ET757">
        <v>999.9</v>
      </c>
      <c r="EU757">
        <v>67.09999999999999</v>
      </c>
      <c r="EV757">
        <v>30.4</v>
      </c>
      <c r="EW757">
        <v>29.9845</v>
      </c>
      <c r="EX757">
        <v>62.0901</v>
      </c>
      <c r="EY757">
        <v>24.2268</v>
      </c>
      <c r="EZ757">
        <v>1</v>
      </c>
      <c r="FA757">
        <v>0.34997</v>
      </c>
      <c r="FB757">
        <v>7.63241</v>
      </c>
      <c r="FC757">
        <v>20.0346</v>
      </c>
      <c r="FD757">
        <v>5.21744</v>
      </c>
      <c r="FE757">
        <v>12.004</v>
      </c>
      <c r="FF757">
        <v>4.9639</v>
      </c>
      <c r="FG757">
        <v>3.29583</v>
      </c>
      <c r="FH757">
        <v>9999</v>
      </c>
      <c r="FI757">
        <v>9999</v>
      </c>
      <c r="FJ757">
        <v>9999</v>
      </c>
      <c r="FK757">
        <v>149.8</v>
      </c>
      <c r="FL757">
        <v>4.97084</v>
      </c>
      <c r="FM757">
        <v>1.86779</v>
      </c>
      <c r="FN757">
        <v>1.85928</v>
      </c>
      <c r="FO757">
        <v>1.86535</v>
      </c>
      <c r="FP757">
        <v>1.86313</v>
      </c>
      <c r="FQ757">
        <v>1.86447</v>
      </c>
      <c r="FR757">
        <v>1.86005</v>
      </c>
      <c r="FS757">
        <v>1.86417</v>
      </c>
      <c r="FT757">
        <v>0</v>
      </c>
      <c r="FU757">
        <v>0</v>
      </c>
      <c r="FV757">
        <v>0</v>
      </c>
      <c r="FW757">
        <v>0</v>
      </c>
      <c r="FX757" t="s">
        <v>364</v>
      </c>
      <c r="FY757" t="s">
        <v>365</v>
      </c>
      <c r="FZ757" t="s">
        <v>366</v>
      </c>
      <c r="GA757" t="s">
        <v>366</v>
      </c>
      <c r="GB757" t="s">
        <v>366</v>
      </c>
      <c r="GC757" t="s">
        <v>366</v>
      </c>
      <c r="GD757">
        <v>0</v>
      </c>
      <c r="GE757">
        <v>100</v>
      </c>
      <c r="GF757">
        <v>100</v>
      </c>
      <c r="GG757">
        <v>-4.859</v>
      </c>
      <c r="GH757">
        <v>-0.091</v>
      </c>
      <c r="GI757">
        <v>-2.868309889394353</v>
      </c>
      <c r="GJ757">
        <v>-0.006773961979547998</v>
      </c>
      <c r="GK757">
        <v>-8.296070481250098E-08</v>
      </c>
      <c r="GL757">
        <v>3.322967193956903E-10</v>
      </c>
      <c r="GM757">
        <v>-0.07871069313407227</v>
      </c>
      <c r="GN757">
        <v>-0.00208336341840114</v>
      </c>
      <c r="GO757">
        <v>8.801746095907445E-05</v>
      </c>
      <c r="GP757">
        <v>-2.677693255255651E-07</v>
      </c>
      <c r="GQ757">
        <v>3</v>
      </c>
      <c r="GR757">
        <v>2052</v>
      </c>
      <c r="GS757">
        <v>2</v>
      </c>
      <c r="GT757">
        <v>18</v>
      </c>
      <c r="GU757">
        <v>111.6</v>
      </c>
      <c r="GV757">
        <v>111.6</v>
      </c>
      <c r="GW757">
        <v>0.905762</v>
      </c>
      <c r="GX757">
        <v>2.42676</v>
      </c>
      <c r="GY757">
        <v>1.44775</v>
      </c>
      <c r="GZ757">
        <v>2.31445</v>
      </c>
      <c r="HA757">
        <v>1.55151</v>
      </c>
      <c r="HB757">
        <v>2.41943</v>
      </c>
      <c r="HC757">
        <v>37.3858</v>
      </c>
      <c r="HD757">
        <v>13.7555</v>
      </c>
      <c r="HE757">
        <v>18</v>
      </c>
      <c r="HF757">
        <v>613.949</v>
      </c>
      <c r="HG757">
        <v>397.213</v>
      </c>
      <c r="HH757">
        <v>15.1824</v>
      </c>
      <c r="HI757">
        <v>31.1168</v>
      </c>
      <c r="HJ757">
        <v>30.0013</v>
      </c>
      <c r="HK757">
        <v>30.9244</v>
      </c>
      <c r="HL757">
        <v>30.8412</v>
      </c>
      <c r="HM757">
        <v>18.1803</v>
      </c>
      <c r="HN757">
        <v>57.1614</v>
      </c>
      <c r="HO757">
        <v>0</v>
      </c>
      <c r="HP757">
        <v>15.157</v>
      </c>
      <c r="HQ757">
        <v>325.976</v>
      </c>
      <c r="HR757">
        <v>14.3051</v>
      </c>
      <c r="HS757">
        <v>99.1159</v>
      </c>
      <c r="HT757">
        <v>100.301</v>
      </c>
    </row>
    <row r="758" spans="1:228">
      <c r="A758">
        <v>742</v>
      </c>
      <c r="B758">
        <v>1728497656</v>
      </c>
      <c r="C758">
        <v>6718.5</v>
      </c>
      <c r="D758" t="s">
        <v>1857</v>
      </c>
      <c r="E758" t="s">
        <v>1858</v>
      </c>
      <c r="F758">
        <v>5</v>
      </c>
      <c r="G758" t="s">
        <v>357</v>
      </c>
      <c r="H758" t="s">
        <v>358</v>
      </c>
      <c r="I758" t="s">
        <v>359</v>
      </c>
      <c r="J758" t="s">
        <v>1808</v>
      </c>
      <c r="K758">
        <v>1728497648.5</v>
      </c>
      <c r="L758">
        <f>(M758)/1000</f>
        <v>0</v>
      </c>
      <c r="M758">
        <f>IF(BH758, AP758, AJ758)</f>
        <v>0</v>
      </c>
      <c r="N758">
        <f>IF(BH758, AK758, AI758)</f>
        <v>0</v>
      </c>
      <c r="O758">
        <f>BJ758 - IF(AW758&gt;1, N758*BD758*100.0/(AY758), 0)</f>
        <v>0</v>
      </c>
      <c r="P758">
        <f>((V758-L758/2)*O758-N758)/(V758+L758/2)</f>
        <v>0</v>
      </c>
      <c r="Q758">
        <f>P758*(BQ758+BR758)/1000.0</f>
        <v>0</v>
      </c>
      <c r="R758">
        <f>(BJ758 - IF(AW758&gt;1, N758*BD758*100.0/(AY758), 0))*(BQ758+BR758)/1000.0</f>
        <v>0</v>
      </c>
      <c r="S758">
        <f>2.0/((1/U758-1/T758)+SIGN(U758)*SQRT((1/U758-1/T758)*(1/U758-1/T758) + 4*BE758/((BE758+1)*(BE758+1))*(2*1/U758*1/T758-1/T758*1/T758)))</f>
        <v>0</v>
      </c>
      <c r="T758">
        <f>IF(LEFT(BF758,1)&lt;&gt;"0",IF(LEFT(BF758,1)="1",3.0,BG758),$D$5+$E$5*(BX758*BQ758/($K$5*1000))+$F$5*(BX758*BQ758/($K$5*1000))*MAX(MIN(BD758,$J$5),$I$5)*MAX(MIN(BD758,$J$5),$I$5)+$G$5*MAX(MIN(BD758,$J$5),$I$5)*(BX758*BQ758/($K$5*1000))+$H$5*(BX758*BQ758/($K$5*1000))*(BX758*BQ758/($K$5*1000)))</f>
        <v>0</v>
      </c>
      <c r="U758">
        <f>L758*(1000-(1000*0.61365*exp(17.502*Y758/(240.97+Y758))/(BQ758+BR758)+BL758)/2)/(1000*0.61365*exp(17.502*Y758/(240.97+Y758))/(BQ758+BR758)-BL758)</f>
        <v>0</v>
      </c>
      <c r="V758">
        <f>1/((BE758+1)/(S758/1.6)+1/(T758/1.37)) + BE758/((BE758+1)/(S758/1.6) + BE758/(T758/1.37))</f>
        <v>0</v>
      </c>
      <c r="W758">
        <f>(AZ758*BC758)</f>
        <v>0</v>
      </c>
      <c r="X758">
        <f>(BS758+(W758+2*0.95*5.67E-8*(((BS758+$B$7)+273)^4-(BS758+273)^4)-44100*L758)/(1.84*29.3*T758+8*0.95*5.67E-8*(BS758+273)^3))</f>
        <v>0</v>
      </c>
      <c r="Y758">
        <f>($C$7*BT758+$D$7*BU758+$E$7*X758)</f>
        <v>0</v>
      </c>
      <c r="Z758">
        <f>0.61365*exp(17.502*Y758/(240.97+Y758))</f>
        <v>0</v>
      </c>
      <c r="AA758">
        <f>(AB758/AC758*100)</f>
        <v>0</v>
      </c>
      <c r="AB758">
        <f>BL758*(BQ758+BR758)/1000</f>
        <v>0</v>
      </c>
      <c r="AC758">
        <f>0.61365*exp(17.502*BS758/(240.97+BS758))</f>
        <v>0</v>
      </c>
      <c r="AD758">
        <f>(Z758-BL758*(BQ758+BR758)/1000)</f>
        <v>0</v>
      </c>
      <c r="AE758">
        <f>(-L758*44100)</f>
        <v>0</v>
      </c>
      <c r="AF758">
        <f>2*29.3*T758*0.92*(BS758-Y758)</f>
        <v>0</v>
      </c>
      <c r="AG758">
        <f>2*0.95*5.67E-8*(((BS758+$B$7)+273)^4-(Y758+273)^4)</f>
        <v>0</v>
      </c>
      <c r="AH758">
        <f>W758+AG758+AE758+AF758</f>
        <v>0</v>
      </c>
      <c r="AI758">
        <f>BP758*AW758*(BK758-BJ758*(1000-AW758*BM758)/(1000-AW758*BL758))/(100*BD758)</f>
        <v>0</v>
      </c>
      <c r="AJ758">
        <f>1000*BP758*AW758*(BL758-BM758)/(100*BD758*(1000-AW758*BL758))</f>
        <v>0</v>
      </c>
      <c r="AK758">
        <f>(AL758 - AM758 - BQ758*1E3/(8.314*(BS758+273.15)) * AO758/BP758 * AN758) * BP758/(100*BD758) * (1000 - BM758)/1000</f>
        <v>0</v>
      </c>
      <c r="AL758">
        <v>320.0342432687602</v>
      </c>
      <c r="AM758">
        <v>304.9069939393939</v>
      </c>
      <c r="AN758">
        <v>2.506847309423223</v>
      </c>
      <c r="AO758">
        <v>66.75267127986791</v>
      </c>
      <c r="AP758">
        <f>(AR758 - AQ758 + BQ758*1E3/(8.314*(BS758+273.15)) * AT758/BP758 * AS758) * BP758/(100*BD758) * 1000/(1000 - AR758)</f>
        <v>0</v>
      </c>
      <c r="AQ758">
        <v>14.2925746567126</v>
      </c>
      <c r="AR758">
        <v>15.15723090909091</v>
      </c>
      <c r="AS758">
        <v>-0.006758113867940643</v>
      </c>
      <c r="AT758">
        <v>80.66482279212043</v>
      </c>
      <c r="AU758">
        <v>0</v>
      </c>
      <c r="AV758">
        <v>0</v>
      </c>
      <c r="AW758">
        <f>IF(AU758*$H$13&gt;=AY758,1.0,(AY758/(AY758-AU758*$H$13)))</f>
        <v>0</v>
      </c>
      <c r="AX758">
        <f>(AW758-1)*100</f>
        <v>0</v>
      </c>
      <c r="AY758">
        <f>MAX(0,($B$13+$C$13*BX758)/(1+$D$13*BX758)*BQ758/(BS758+273)*$E$13)</f>
        <v>0</v>
      </c>
      <c r="AZ758">
        <f>$B$11*BY758+$C$11*BZ758+$F$11*CK758*(1-CN758)</f>
        <v>0</v>
      </c>
      <c r="BA758">
        <f>AZ758*BB758</f>
        <v>0</v>
      </c>
      <c r="BB758">
        <f>($B$11*$D$9+$C$11*$D$9+$F$11*((CX758+CP758)/MAX(CX758+CP758+CY758, 0.1)*$I$9+CY758/MAX(CX758+CP758+CY758, 0.1)*$J$9))/($B$11+$C$11+$F$11)</f>
        <v>0</v>
      </c>
      <c r="BC758">
        <f>($B$11*$K$9+$C$11*$K$9+$F$11*((CX758+CP758)/MAX(CX758+CP758+CY758, 0.1)*$P$9+CY758/MAX(CX758+CP758+CY758, 0.1)*$Q$9))/($B$11+$C$11+$F$11)</f>
        <v>0</v>
      </c>
      <c r="BD758">
        <v>6</v>
      </c>
      <c r="BE758">
        <v>0.5</v>
      </c>
      <c r="BF758" t="s">
        <v>361</v>
      </c>
      <c r="BG758">
        <v>2</v>
      </c>
      <c r="BH758" t="b">
        <v>1</v>
      </c>
      <c r="BI758">
        <v>1728497648.5</v>
      </c>
      <c r="BJ758">
        <v>283.0692962962963</v>
      </c>
      <c r="BK758">
        <v>302.5036296296297</v>
      </c>
      <c r="BL758">
        <v>15.20582222222222</v>
      </c>
      <c r="BM758">
        <v>14.28875555555556</v>
      </c>
      <c r="BN758">
        <v>287.8868148148148</v>
      </c>
      <c r="BO758">
        <v>15.29677037037037</v>
      </c>
      <c r="BP758">
        <v>600.0040370370369</v>
      </c>
      <c r="BQ758">
        <v>97.55245925925925</v>
      </c>
      <c r="BR758">
        <v>0.09999490370370367</v>
      </c>
      <c r="BS758">
        <v>23.89744814814815</v>
      </c>
      <c r="BT758">
        <v>25.02792592592592</v>
      </c>
      <c r="BU758">
        <v>999.9000000000001</v>
      </c>
      <c r="BV758">
        <v>0</v>
      </c>
      <c r="BW758">
        <v>0</v>
      </c>
      <c r="BX758">
        <v>10001.6462962963</v>
      </c>
      <c r="BY758">
        <v>0</v>
      </c>
      <c r="BZ758">
        <v>1279.577777777778</v>
      </c>
      <c r="CA758">
        <v>-19.4342</v>
      </c>
      <c r="CB758">
        <v>287.4397037037037</v>
      </c>
      <c r="CC758">
        <v>306.8887037037038</v>
      </c>
      <c r="CD758">
        <v>0.9170713333333332</v>
      </c>
      <c r="CE758">
        <v>302.5036296296297</v>
      </c>
      <c r="CF758">
        <v>14.28875555555556</v>
      </c>
      <c r="CG758">
        <v>1.483365555555556</v>
      </c>
      <c r="CH758">
        <v>1.393903333333333</v>
      </c>
      <c r="CI758">
        <v>12.79773703703704</v>
      </c>
      <c r="CJ758">
        <v>11.85146666666667</v>
      </c>
      <c r="CK758">
        <v>1599.966296296296</v>
      </c>
      <c r="CL758">
        <v>0.6919979259259258</v>
      </c>
      <c r="CM758">
        <v>0.308002074074074</v>
      </c>
      <c r="CN758">
        <v>0</v>
      </c>
      <c r="CO758">
        <v>2.139237037037037</v>
      </c>
      <c r="CP758">
        <v>0</v>
      </c>
      <c r="CQ758">
        <v>16145.87777777778</v>
      </c>
      <c r="CR758">
        <v>13789.86296296296</v>
      </c>
      <c r="CS758">
        <v>39.99766666666666</v>
      </c>
      <c r="CT758">
        <v>42.0551111111111</v>
      </c>
      <c r="CU758">
        <v>40.81199999999999</v>
      </c>
      <c r="CV758">
        <v>39.93699999999999</v>
      </c>
      <c r="CW758">
        <v>39.07599999999999</v>
      </c>
      <c r="CX758">
        <v>1107.172962962963</v>
      </c>
      <c r="CY758">
        <v>492.7933333333334</v>
      </c>
      <c r="CZ758">
        <v>0</v>
      </c>
      <c r="DA758">
        <v>1728497713</v>
      </c>
      <c r="DB758">
        <v>0</v>
      </c>
      <c r="DC758">
        <v>1728490956.5</v>
      </c>
      <c r="DD758" t="s">
        <v>362</v>
      </c>
      <c r="DE758">
        <v>1728490952.5</v>
      </c>
      <c r="DF758">
        <v>1728490956.5</v>
      </c>
      <c r="DG758">
        <v>1</v>
      </c>
      <c r="DH758">
        <v>-0.065</v>
      </c>
      <c r="DI758">
        <v>-0.008</v>
      </c>
      <c r="DJ758">
        <v>-3.246</v>
      </c>
      <c r="DK758">
        <v>-0.091</v>
      </c>
      <c r="DL758">
        <v>52</v>
      </c>
      <c r="DM758">
        <v>15</v>
      </c>
      <c r="DN758">
        <v>0.25</v>
      </c>
      <c r="DO758">
        <v>0.13</v>
      </c>
      <c r="DP758">
        <v>-19.2447525</v>
      </c>
      <c r="DQ758">
        <v>-4.098944465290717</v>
      </c>
      <c r="DR758">
        <v>0.3951150819618887</v>
      </c>
      <c r="DS758">
        <v>0</v>
      </c>
      <c r="DT758">
        <v>0.9483803000000002</v>
      </c>
      <c r="DU758">
        <v>-0.6325413208255179</v>
      </c>
      <c r="DV758">
        <v>0.06142784595775762</v>
      </c>
      <c r="DW758">
        <v>0</v>
      </c>
      <c r="DX758">
        <v>0</v>
      </c>
      <c r="DY758">
        <v>2</v>
      </c>
      <c r="DZ758" t="s">
        <v>386</v>
      </c>
      <c r="EA758">
        <v>3.22844</v>
      </c>
      <c r="EB758">
        <v>2.70433</v>
      </c>
      <c r="EC758">
        <v>0.07842</v>
      </c>
      <c r="ED758">
        <v>0.0818179</v>
      </c>
      <c r="EE758">
        <v>0.07977579999999999</v>
      </c>
      <c r="EF758">
        <v>0.0765648</v>
      </c>
      <c r="EG758">
        <v>30033.7</v>
      </c>
      <c r="EH758">
        <v>29082.6</v>
      </c>
      <c r="EI758">
        <v>31236.5</v>
      </c>
      <c r="EJ758">
        <v>30057.2</v>
      </c>
      <c r="EK758">
        <v>38494.4</v>
      </c>
      <c r="EL758">
        <v>36710.8</v>
      </c>
      <c r="EM758">
        <v>43767.5</v>
      </c>
      <c r="EN758">
        <v>41977.6</v>
      </c>
      <c r="EO758">
        <v>2.08885</v>
      </c>
      <c r="EP758">
        <v>1.75012</v>
      </c>
      <c r="EQ758">
        <v>0.00176951</v>
      </c>
      <c r="ER758">
        <v>0</v>
      </c>
      <c r="ES758">
        <v>24.9841</v>
      </c>
      <c r="ET758">
        <v>999.9</v>
      </c>
      <c r="EU758">
        <v>67.09999999999999</v>
      </c>
      <c r="EV758">
        <v>30.4</v>
      </c>
      <c r="EW758">
        <v>29.9891</v>
      </c>
      <c r="EX758">
        <v>62.2501</v>
      </c>
      <c r="EY758">
        <v>24.0264</v>
      </c>
      <c r="EZ758">
        <v>1</v>
      </c>
      <c r="FA758">
        <v>0.350696</v>
      </c>
      <c r="FB758">
        <v>7.58906</v>
      </c>
      <c r="FC758">
        <v>20.0367</v>
      </c>
      <c r="FD758">
        <v>5.21654</v>
      </c>
      <c r="FE758">
        <v>12.004</v>
      </c>
      <c r="FF758">
        <v>4.9632</v>
      </c>
      <c r="FG758">
        <v>3.29568</v>
      </c>
      <c r="FH758">
        <v>9999</v>
      </c>
      <c r="FI758">
        <v>9999</v>
      </c>
      <c r="FJ758">
        <v>9999</v>
      </c>
      <c r="FK758">
        <v>149.8</v>
      </c>
      <c r="FL758">
        <v>4.97083</v>
      </c>
      <c r="FM758">
        <v>1.86782</v>
      </c>
      <c r="FN758">
        <v>1.85928</v>
      </c>
      <c r="FO758">
        <v>1.86534</v>
      </c>
      <c r="FP758">
        <v>1.8631</v>
      </c>
      <c r="FQ758">
        <v>1.86449</v>
      </c>
      <c r="FR758">
        <v>1.86005</v>
      </c>
      <c r="FS758">
        <v>1.86417</v>
      </c>
      <c r="FT758">
        <v>0</v>
      </c>
      <c r="FU758">
        <v>0</v>
      </c>
      <c r="FV758">
        <v>0</v>
      </c>
      <c r="FW758">
        <v>0</v>
      </c>
      <c r="FX758" t="s">
        <v>364</v>
      </c>
      <c r="FY758" t="s">
        <v>365</v>
      </c>
      <c r="FZ758" t="s">
        <v>366</v>
      </c>
      <c r="GA758" t="s">
        <v>366</v>
      </c>
      <c r="GB758" t="s">
        <v>366</v>
      </c>
      <c r="GC758" t="s">
        <v>366</v>
      </c>
      <c r="GD758">
        <v>0</v>
      </c>
      <c r="GE758">
        <v>100</v>
      </c>
      <c r="GF758">
        <v>100</v>
      </c>
      <c r="GG758">
        <v>-4.943</v>
      </c>
      <c r="GH758">
        <v>-0.09089999999999999</v>
      </c>
      <c r="GI758">
        <v>-2.868309889394353</v>
      </c>
      <c r="GJ758">
        <v>-0.006773961979547998</v>
      </c>
      <c r="GK758">
        <v>-8.296070481250098E-08</v>
      </c>
      <c r="GL758">
        <v>3.322967193956903E-10</v>
      </c>
      <c r="GM758">
        <v>-0.07871069313407227</v>
      </c>
      <c r="GN758">
        <v>-0.00208336341840114</v>
      </c>
      <c r="GO758">
        <v>8.801746095907445E-05</v>
      </c>
      <c r="GP758">
        <v>-2.677693255255651E-07</v>
      </c>
      <c r="GQ758">
        <v>3</v>
      </c>
      <c r="GR758">
        <v>2052</v>
      </c>
      <c r="GS758">
        <v>2</v>
      </c>
      <c r="GT758">
        <v>18</v>
      </c>
      <c r="GU758">
        <v>111.7</v>
      </c>
      <c r="GV758">
        <v>111.7</v>
      </c>
      <c r="GW758">
        <v>0.932617</v>
      </c>
      <c r="GX758">
        <v>2.42676</v>
      </c>
      <c r="GY758">
        <v>1.44775</v>
      </c>
      <c r="GZ758">
        <v>2.31445</v>
      </c>
      <c r="HA758">
        <v>1.55151</v>
      </c>
      <c r="HB758">
        <v>2.30347</v>
      </c>
      <c r="HC758">
        <v>37.3858</v>
      </c>
      <c r="HD758">
        <v>13.738</v>
      </c>
      <c r="HE758">
        <v>18</v>
      </c>
      <c r="HF758">
        <v>613.8579999999999</v>
      </c>
      <c r="HG758">
        <v>397.107</v>
      </c>
      <c r="HH758">
        <v>15.1439</v>
      </c>
      <c r="HI758">
        <v>31.1255</v>
      </c>
      <c r="HJ758">
        <v>30.0009</v>
      </c>
      <c r="HK758">
        <v>30.9337</v>
      </c>
      <c r="HL758">
        <v>30.8511</v>
      </c>
      <c r="HM758">
        <v>18.7624</v>
      </c>
      <c r="HN758">
        <v>57.1614</v>
      </c>
      <c r="HO758">
        <v>0</v>
      </c>
      <c r="HP758">
        <v>15.1377</v>
      </c>
      <c r="HQ758">
        <v>341.004</v>
      </c>
      <c r="HR758">
        <v>14.3361</v>
      </c>
      <c r="HS758">
        <v>99.1151</v>
      </c>
      <c r="HT758">
        <v>100.3</v>
      </c>
    </row>
    <row r="759" spans="1:228">
      <c r="A759">
        <v>743</v>
      </c>
      <c r="B759">
        <v>1728497661</v>
      </c>
      <c r="C759">
        <v>6723.5</v>
      </c>
      <c r="D759" t="s">
        <v>1859</v>
      </c>
      <c r="E759" t="s">
        <v>1860</v>
      </c>
      <c r="F759">
        <v>5</v>
      </c>
      <c r="G759" t="s">
        <v>357</v>
      </c>
      <c r="H759" t="s">
        <v>358</v>
      </c>
      <c r="I759" t="s">
        <v>359</v>
      </c>
      <c r="J759" t="s">
        <v>1808</v>
      </c>
      <c r="K759">
        <v>1728497653.214286</v>
      </c>
      <c r="L759">
        <f>(M759)/1000</f>
        <v>0</v>
      </c>
      <c r="M759">
        <f>IF(BH759, AP759, AJ759)</f>
        <v>0</v>
      </c>
      <c r="N759">
        <f>IF(BH759, AK759, AI759)</f>
        <v>0</v>
      </c>
      <c r="O759">
        <f>BJ759 - IF(AW759&gt;1, N759*BD759*100.0/(AY759), 0)</f>
        <v>0</v>
      </c>
      <c r="P759">
        <f>((V759-L759/2)*O759-N759)/(V759+L759/2)</f>
        <v>0</v>
      </c>
      <c r="Q759">
        <f>P759*(BQ759+BR759)/1000.0</f>
        <v>0</v>
      </c>
      <c r="R759">
        <f>(BJ759 - IF(AW759&gt;1, N759*BD759*100.0/(AY759), 0))*(BQ759+BR759)/1000.0</f>
        <v>0</v>
      </c>
      <c r="S759">
        <f>2.0/((1/U759-1/T759)+SIGN(U759)*SQRT((1/U759-1/T759)*(1/U759-1/T759) + 4*BE759/((BE759+1)*(BE759+1))*(2*1/U759*1/T759-1/T759*1/T759)))</f>
        <v>0</v>
      </c>
      <c r="T759">
        <f>IF(LEFT(BF759,1)&lt;&gt;"0",IF(LEFT(BF759,1)="1",3.0,BG759),$D$5+$E$5*(BX759*BQ759/($K$5*1000))+$F$5*(BX759*BQ759/($K$5*1000))*MAX(MIN(BD759,$J$5),$I$5)*MAX(MIN(BD759,$J$5),$I$5)+$G$5*MAX(MIN(BD759,$J$5),$I$5)*(BX759*BQ759/($K$5*1000))+$H$5*(BX759*BQ759/($K$5*1000))*(BX759*BQ759/($K$5*1000)))</f>
        <v>0</v>
      </c>
      <c r="U759">
        <f>L759*(1000-(1000*0.61365*exp(17.502*Y759/(240.97+Y759))/(BQ759+BR759)+BL759)/2)/(1000*0.61365*exp(17.502*Y759/(240.97+Y759))/(BQ759+BR759)-BL759)</f>
        <v>0</v>
      </c>
      <c r="V759">
        <f>1/((BE759+1)/(S759/1.6)+1/(T759/1.37)) + BE759/((BE759+1)/(S759/1.6) + BE759/(T759/1.37))</f>
        <v>0</v>
      </c>
      <c r="W759">
        <f>(AZ759*BC759)</f>
        <v>0</v>
      </c>
      <c r="X759">
        <f>(BS759+(W759+2*0.95*5.67E-8*(((BS759+$B$7)+273)^4-(BS759+273)^4)-44100*L759)/(1.84*29.3*T759+8*0.95*5.67E-8*(BS759+273)^3))</f>
        <v>0</v>
      </c>
      <c r="Y759">
        <f>($C$7*BT759+$D$7*BU759+$E$7*X759)</f>
        <v>0</v>
      </c>
      <c r="Z759">
        <f>0.61365*exp(17.502*Y759/(240.97+Y759))</f>
        <v>0</v>
      </c>
      <c r="AA759">
        <f>(AB759/AC759*100)</f>
        <v>0</v>
      </c>
      <c r="AB759">
        <f>BL759*(BQ759+BR759)/1000</f>
        <v>0</v>
      </c>
      <c r="AC759">
        <f>0.61365*exp(17.502*BS759/(240.97+BS759))</f>
        <v>0</v>
      </c>
      <c r="AD759">
        <f>(Z759-BL759*(BQ759+BR759)/1000)</f>
        <v>0</v>
      </c>
      <c r="AE759">
        <f>(-L759*44100)</f>
        <v>0</v>
      </c>
      <c r="AF759">
        <f>2*29.3*T759*0.92*(BS759-Y759)</f>
        <v>0</v>
      </c>
      <c r="AG759">
        <f>2*0.95*5.67E-8*(((BS759+$B$7)+273)^4-(Y759+273)^4)</f>
        <v>0</v>
      </c>
      <c r="AH759">
        <f>W759+AG759+AE759+AF759</f>
        <v>0</v>
      </c>
      <c r="AI759">
        <f>BP759*AW759*(BK759-BJ759*(1000-AW759*BM759)/(1000-AW759*BL759))/(100*BD759)</f>
        <v>0</v>
      </c>
      <c r="AJ759">
        <f>1000*BP759*AW759*(BL759-BM759)/(100*BD759*(1000-AW759*BL759))</f>
        <v>0</v>
      </c>
      <c r="AK759">
        <f>(AL759 - AM759 - BQ759*1E3/(8.314*(BS759+273.15)) * AO759/BP759 * AN759) * BP759/(100*BD759) * (1000 - BM759)/1000</f>
        <v>0</v>
      </c>
      <c r="AL759">
        <v>332.8868679297264</v>
      </c>
      <c r="AM759">
        <v>317.4713818181819</v>
      </c>
      <c r="AN759">
        <v>2.507033079052827</v>
      </c>
      <c r="AO759">
        <v>66.75267127986791</v>
      </c>
      <c r="AP759">
        <f>(AR759 - AQ759 + BQ759*1E3/(8.314*(BS759+273.15)) * AT759/BP759 * AS759) * BP759/(100*BD759) * 1000/(1000 - AR759)</f>
        <v>0</v>
      </c>
      <c r="AQ759">
        <v>14.29656044328899</v>
      </c>
      <c r="AR759">
        <v>15.14261636363636</v>
      </c>
      <c r="AS759">
        <v>-0.001154166103571636</v>
      </c>
      <c r="AT759">
        <v>80.66482279212043</v>
      </c>
      <c r="AU759">
        <v>0</v>
      </c>
      <c r="AV759">
        <v>0</v>
      </c>
      <c r="AW759">
        <f>IF(AU759*$H$13&gt;=AY759,1.0,(AY759/(AY759-AU759*$H$13)))</f>
        <v>0</v>
      </c>
      <c r="AX759">
        <f>(AW759-1)*100</f>
        <v>0</v>
      </c>
      <c r="AY759">
        <f>MAX(0,($B$13+$C$13*BX759)/(1+$D$13*BX759)*BQ759/(BS759+273)*$E$13)</f>
        <v>0</v>
      </c>
      <c r="AZ759">
        <f>$B$11*BY759+$C$11*BZ759+$F$11*CK759*(1-CN759)</f>
        <v>0</v>
      </c>
      <c r="BA759">
        <f>AZ759*BB759</f>
        <v>0</v>
      </c>
      <c r="BB759">
        <f>($B$11*$D$9+$C$11*$D$9+$F$11*((CX759+CP759)/MAX(CX759+CP759+CY759, 0.1)*$I$9+CY759/MAX(CX759+CP759+CY759, 0.1)*$J$9))/($B$11+$C$11+$F$11)</f>
        <v>0</v>
      </c>
      <c r="BC759">
        <f>($B$11*$K$9+$C$11*$K$9+$F$11*((CX759+CP759)/MAX(CX759+CP759+CY759, 0.1)*$P$9+CY759/MAX(CX759+CP759+CY759, 0.1)*$Q$9))/($B$11+$C$11+$F$11)</f>
        <v>0</v>
      </c>
      <c r="BD759">
        <v>6</v>
      </c>
      <c r="BE759">
        <v>0.5</v>
      </c>
      <c r="BF759" t="s">
        <v>361</v>
      </c>
      <c r="BG759">
        <v>2</v>
      </c>
      <c r="BH759" t="b">
        <v>1</v>
      </c>
      <c r="BI759">
        <v>1728497653.214286</v>
      </c>
      <c r="BJ759">
        <v>294.6633571428571</v>
      </c>
      <c r="BK759">
        <v>314.40125</v>
      </c>
      <c r="BL759">
        <v>15.17380714285714</v>
      </c>
      <c r="BM759">
        <v>14.29251071428571</v>
      </c>
      <c r="BN759">
        <v>299.5594642857143</v>
      </c>
      <c r="BO759">
        <v>15.26476785714286</v>
      </c>
      <c r="BP759">
        <v>600.0030714285714</v>
      </c>
      <c r="BQ759">
        <v>97.55136428571429</v>
      </c>
      <c r="BR759">
        <v>0.1000139678571429</v>
      </c>
      <c r="BS759">
        <v>23.89181785714286</v>
      </c>
      <c r="BT759">
        <v>25.01957142857143</v>
      </c>
      <c r="BU759">
        <v>999.9000000000002</v>
      </c>
      <c r="BV759">
        <v>0</v>
      </c>
      <c r="BW759">
        <v>0</v>
      </c>
      <c r="BX759">
        <v>9999.381071428574</v>
      </c>
      <c r="BY759">
        <v>0</v>
      </c>
      <c r="BZ759">
        <v>1279.01</v>
      </c>
      <c r="CA759">
        <v>-19.73787142857143</v>
      </c>
      <c r="CB759">
        <v>299.2031071428572</v>
      </c>
      <c r="CC759">
        <v>318.9600357142857</v>
      </c>
      <c r="CD759">
        <v>0.8813029999999999</v>
      </c>
      <c r="CE759">
        <v>314.40125</v>
      </c>
      <c r="CF759">
        <v>14.29251071428571</v>
      </c>
      <c r="CG759">
        <v>1.480225357142857</v>
      </c>
      <c r="CH759">
        <v>1.394253571428572</v>
      </c>
      <c r="CI759">
        <v>12.76539642857143</v>
      </c>
      <c r="CJ759">
        <v>11.85527142857143</v>
      </c>
      <c r="CK759">
        <v>1599.993214285714</v>
      </c>
      <c r="CL759">
        <v>0.6919989642857143</v>
      </c>
      <c r="CM759">
        <v>0.3080010357142857</v>
      </c>
      <c r="CN759">
        <v>0</v>
      </c>
      <c r="CO759">
        <v>2.143792857142857</v>
      </c>
      <c r="CP759">
        <v>0</v>
      </c>
      <c r="CQ759">
        <v>16137.31071428572</v>
      </c>
      <c r="CR759">
        <v>13790.09285714286</v>
      </c>
      <c r="CS759">
        <v>40</v>
      </c>
      <c r="CT759">
        <v>42.05757142857141</v>
      </c>
      <c r="CU759">
        <v>40.81199999999999</v>
      </c>
      <c r="CV759">
        <v>39.93699999999999</v>
      </c>
      <c r="CW759">
        <v>39.089</v>
      </c>
      <c r="CX759">
        <v>1107.193571428571</v>
      </c>
      <c r="CY759">
        <v>492.7996428571428</v>
      </c>
      <c r="CZ759">
        <v>0</v>
      </c>
      <c r="DA759">
        <v>1728497717.8</v>
      </c>
      <c r="DB759">
        <v>0</v>
      </c>
      <c r="DC759">
        <v>1728490956.5</v>
      </c>
      <c r="DD759" t="s">
        <v>362</v>
      </c>
      <c r="DE759">
        <v>1728490952.5</v>
      </c>
      <c r="DF759">
        <v>1728490956.5</v>
      </c>
      <c r="DG759">
        <v>1</v>
      </c>
      <c r="DH759">
        <v>-0.065</v>
      </c>
      <c r="DI759">
        <v>-0.008</v>
      </c>
      <c r="DJ759">
        <v>-3.246</v>
      </c>
      <c r="DK759">
        <v>-0.091</v>
      </c>
      <c r="DL759">
        <v>52</v>
      </c>
      <c r="DM759">
        <v>15</v>
      </c>
      <c r="DN759">
        <v>0.25</v>
      </c>
      <c r="DO759">
        <v>0.13</v>
      </c>
      <c r="DP759">
        <v>-19.5089625</v>
      </c>
      <c r="DQ759">
        <v>-3.990773358348967</v>
      </c>
      <c r="DR759">
        <v>0.3849416180977968</v>
      </c>
      <c r="DS759">
        <v>0</v>
      </c>
      <c r="DT759">
        <v>0.91046715</v>
      </c>
      <c r="DU759">
        <v>-0.498639151969981</v>
      </c>
      <c r="DV759">
        <v>0.0486240370287937</v>
      </c>
      <c r="DW759">
        <v>0</v>
      </c>
      <c r="DX759">
        <v>0</v>
      </c>
      <c r="DY759">
        <v>2</v>
      </c>
      <c r="DZ759" t="s">
        <v>386</v>
      </c>
      <c r="EA759">
        <v>3.22832</v>
      </c>
      <c r="EB759">
        <v>2.7043</v>
      </c>
      <c r="EC759">
        <v>0.0810068</v>
      </c>
      <c r="ED759">
        <v>0.0843849</v>
      </c>
      <c r="EE759">
        <v>0.07972369999999999</v>
      </c>
      <c r="EF759">
        <v>0.0765895</v>
      </c>
      <c r="EG759">
        <v>29948.7</v>
      </c>
      <c r="EH759">
        <v>29000.6</v>
      </c>
      <c r="EI759">
        <v>31235.8</v>
      </c>
      <c r="EJ759">
        <v>30056.6</v>
      </c>
      <c r="EK759">
        <v>38495.7</v>
      </c>
      <c r="EL759">
        <v>36709.2</v>
      </c>
      <c r="EM759">
        <v>43766.4</v>
      </c>
      <c r="EN759">
        <v>41976.8</v>
      </c>
      <c r="EO759">
        <v>2.08862</v>
      </c>
      <c r="EP759">
        <v>1.7501</v>
      </c>
      <c r="EQ759">
        <v>0.00175461</v>
      </c>
      <c r="ER759">
        <v>0</v>
      </c>
      <c r="ES759">
        <v>24.9814</v>
      </c>
      <c r="ET759">
        <v>999.9</v>
      </c>
      <c r="EU759">
        <v>67</v>
      </c>
      <c r="EV759">
        <v>30.4</v>
      </c>
      <c r="EW759">
        <v>29.9425</v>
      </c>
      <c r="EX759">
        <v>62.1701</v>
      </c>
      <c r="EY759">
        <v>24.0865</v>
      </c>
      <c r="EZ759">
        <v>1</v>
      </c>
      <c r="FA759">
        <v>0.350808</v>
      </c>
      <c r="FB759">
        <v>7.5324</v>
      </c>
      <c r="FC759">
        <v>20.0394</v>
      </c>
      <c r="FD759">
        <v>5.21594</v>
      </c>
      <c r="FE759">
        <v>12.004</v>
      </c>
      <c r="FF759">
        <v>4.96315</v>
      </c>
      <c r="FG759">
        <v>3.29573</v>
      </c>
      <c r="FH759">
        <v>9999</v>
      </c>
      <c r="FI759">
        <v>9999</v>
      </c>
      <c r="FJ759">
        <v>9999</v>
      </c>
      <c r="FK759">
        <v>149.8</v>
      </c>
      <c r="FL759">
        <v>4.97084</v>
      </c>
      <c r="FM759">
        <v>1.8678</v>
      </c>
      <c r="FN759">
        <v>1.85928</v>
      </c>
      <c r="FO759">
        <v>1.86533</v>
      </c>
      <c r="FP759">
        <v>1.8631</v>
      </c>
      <c r="FQ759">
        <v>1.86447</v>
      </c>
      <c r="FR759">
        <v>1.86005</v>
      </c>
      <c r="FS759">
        <v>1.86417</v>
      </c>
      <c r="FT759">
        <v>0</v>
      </c>
      <c r="FU759">
        <v>0</v>
      </c>
      <c r="FV759">
        <v>0</v>
      </c>
      <c r="FW759">
        <v>0</v>
      </c>
      <c r="FX759" t="s">
        <v>364</v>
      </c>
      <c r="FY759" t="s">
        <v>365</v>
      </c>
      <c r="FZ759" t="s">
        <v>366</v>
      </c>
      <c r="GA759" t="s">
        <v>366</v>
      </c>
      <c r="GB759" t="s">
        <v>366</v>
      </c>
      <c r="GC759" t="s">
        <v>366</v>
      </c>
      <c r="GD759">
        <v>0</v>
      </c>
      <c r="GE759">
        <v>100</v>
      </c>
      <c r="GF759">
        <v>100</v>
      </c>
      <c r="GG759">
        <v>-5.027</v>
      </c>
      <c r="GH759">
        <v>-0.091</v>
      </c>
      <c r="GI759">
        <v>-2.868309889394353</v>
      </c>
      <c r="GJ759">
        <v>-0.006773961979547998</v>
      </c>
      <c r="GK759">
        <v>-8.296070481250098E-08</v>
      </c>
      <c r="GL759">
        <v>3.322967193956903E-10</v>
      </c>
      <c r="GM759">
        <v>-0.07871069313407227</v>
      </c>
      <c r="GN759">
        <v>-0.00208336341840114</v>
      </c>
      <c r="GO759">
        <v>8.801746095907445E-05</v>
      </c>
      <c r="GP759">
        <v>-2.677693255255651E-07</v>
      </c>
      <c r="GQ759">
        <v>3</v>
      </c>
      <c r="GR759">
        <v>2052</v>
      </c>
      <c r="GS759">
        <v>2</v>
      </c>
      <c r="GT759">
        <v>18</v>
      </c>
      <c r="GU759">
        <v>111.8</v>
      </c>
      <c r="GV759">
        <v>111.7</v>
      </c>
      <c r="GW759">
        <v>0.961914</v>
      </c>
      <c r="GX759">
        <v>2.42065</v>
      </c>
      <c r="GY759">
        <v>1.44775</v>
      </c>
      <c r="GZ759">
        <v>2.31445</v>
      </c>
      <c r="HA759">
        <v>1.55151</v>
      </c>
      <c r="HB759">
        <v>2.40112</v>
      </c>
      <c r="HC759">
        <v>37.3858</v>
      </c>
      <c r="HD759">
        <v>13.7643</v>
      </c>
      <c r="HE759">
        <v>18</v>
      </c>
      <c r="HF759">
        <v>613.785</v>
      </c>
      <c r="HG759">
        <v>397.153</v>
      </c>
      <c r="HH759">
        <v>15.122</v>
      </c>
      <c r="HI759">
        <v>31.1343</v>
      </c>
      <c r="HJ759">
        <v>30.0003</v>
      </c>
      <c r="HK759">
        <v>30.9431</v>
      </c>
      <c r="HL759">
        <v>30.8604</v>
      </c>
      <c r="HM759">
        <v>19.2999</v>
      </c>
      <c r="HN759">
        <v>57.1614</v>
      </c>
      <c r="HO759">
        <v>0</v>
      </c>
      <c r="HP759">
        <v>15.1238</v>
      </c>
      <c r="HQ759">
        <v>351.021</v>
      </c>
      <c r="HR759">
        <v>14.3653</v>
      </c>
      <c r="HS759">
        <v>99.11279999999999</v>
      </c>
      <c r="HT759">
        <v>100.298</v>
      </c>
    </row>
    <row r="760" spans="1:228">
      <c r="A760">
        <v>744</v>
      </c>
      <c r="B760">
        <v>1728497666</v>
      </c>
      <c r="C760">
        <v>6728.5</v>
      </c>
      <c r="D760" t="s">
        <v>1861</v>
      </c>
      <c r="E760" t="s">
        <v>1862</v>
      </c>
      <c r="F760">
        <v>5</v>
      </c>
      <c r="G760" t="s">
        <v>357</v>
      </c>
      <c r="H760" t="s">
        <v>358</v>
      </c>
      <c r="I760" t="s">
        <v>359</v>
      </c>
      <c r="J760" t="s">
        <v>1808</v>
      </c>
      <c r="K760">
        <v>1728497658.5</v>
      </c>
      <c r="L760">
        <f>(M760)/1000</f>
        <v>0</v>
      </c>
      <c r="M760">
        <f>IF(BH760, AP760, AJ760)</f>
        <v>0</v>
      </c>
      <c r="N760">
        <f>IF(BH760, AK760, AI760)</f>
        <v>0</v>
      </c>
      <c r="O760">
        <f>BJ760 - IF(AW760&gt;1, N760*BD760*100.0/(AY760), 0)</f>
        <v>0</v>
      </c>
      <c r="P760">
        <f>((V760-L760/2)*O760-N760)/(V760+L760/2)</f>
        <v>0</v>
      </c>
      <c r="Q760">
        <f>P760*(BQ760+BR760)/1000.0</f>
        <v>0</v>
      </c>
      <c r="R760">
        <f>(BJ760 - IF(AW760&gt;1, N760*BD760*100.0/(AY760), 0))*(BQ760+BR760)/1000.0</f>
        <v>0</v>
      </c>
      <c r="S760">
        <f>2.0/((1/U760-1/T760)+SIGN(U760)*SQRT((1/U760-1/T760)*(1/U760-1/T760) + 4*BE760/((BE760+1)*(BE760+1))*(2*1/U760*1/T760-1/T760*1/T760)))</f>
        <v>0</v>
      </c>
      <c r="T760">
        <f>IF(LEFT(BF760,1)&lt;&gt;"0",IF(LEFT(BF760,1)="1",3.0,BG760),$D$5+$E$5*(BX760*BQ760/($K$5*1000))+$F$5*(BX760*BQ760/($K$5*1000))*MAX(MIN(BD760,$J$5),$I$5)*MAX(MIN(BD760,$J$5),$I$5)+$G$5*MAX(MIN(BD760,$J$5),$I$5)*(BX760*BQ760/($K$5*1000))+$H$5*(BX760*BQ760/($K$5*1000))*(BX760*BQ760/($K$5*1000)))</f>
        <v>0</v>
      </c>
      <c r="U760">
        <f>L760*(1000-(1000*0.61365*exp(17.502*Y760/(240.97+Y760))/(BQ760+BR760)+BL760)/2)/(1000*0.61365*exp(17.502*Y760/(240.97+Y760))/(BQ760+BR760)-BL760)</f>
        <v>0</v>
      </c>
      <c r="V760">
        <f>1/((BE760+1)/(S760/1.6)+1/(T760/1.37)) + BE760/((BE760+1)/(S760/1.6) + BE760/(T760/1.37))</f>
        <v>0</v>
      </c>
      <c r="W760">
        <f>(AZ760*BC760)</f>
        <v>0</v>
      </c>
      <c r="X760">
        <f>(BS760+(W760+2*0.95*5.67E-8*(((BS760+$B$7)+273)^4-(BS760+273)^4)-44100*L760)/(1.84*29.3*T760+8*0.95*5.67E-8*(BS760+273)^3))</f>
        <v>0</v>
      </c>
      <c r="Y760">
        <f>($C$7*BT760+$D$7*BU760+$E$7*X760)</f>
        <v>0</v>
      </c>
      <c r="Z760">
        <f>0.61365*exp(17.502*Y760/(240.97+Y760))</f>
        <v>0</v>
      </c>
      <c r="AA760">
        <f>(AB760/AC760*100)</f>
        <v>0</v>
      </c>
      <c r="AB760">
        <f>BL760*(BQ760+BR760)/1000</f>
        <v>0</v>
      </c>
      <c r="AC760">
        <f>0.61365*exp(17.502*BS760/(240.97+BS760))</f>
        <v>0</v>
      </c>
      <c r="AD760">
        <f>(Z760-BL760*(BQ760+BR760)/1000)</f>
        <v>0</v>
      </c>
      <c r="AE760">
        <f>(-L760*44100)</f>
        <v>0</v>
      </c>
      <c r="AF760">
        <f>2*29.3*T760*0.92*(BS760-Y760)</f>
        <v>0</v>
      </c>
      <c r="AG760">
        <f>2*0.95*5.67E-8*(((BS760+$B$7)+273)^4-(Y760+273)^4)</f>
        <v>0</v>
      </c>
      <c r="AH760">
        <f>W760+AG760+AE760+AF760</f>
        <v>0</v>
      </c>
      <c r="AI760">
        <f>BP760*AW760*(BK760-BJ760*(1000-AW760*BM760)/(1000-AW760*BL760))/(100*BD760)</f>
        <v>0</v>
      </c>
      <c r="AJ760">
        <f>1000*BP760*AW760*(BL760-BM760)/(100*BD760*(1000-AW760*BL760))</f>
        <v>0</v>
      </c>
      <c r="AK760">
        <f>(AL760 - AM760 - BQ760*1E3/(8.314*(BS760+273.15)) * AO760/BP760 * AN760) * BP760/(100*BD760) * (1000 - BM760)/1000</f>
        <v>0</v>
      </c>
      <c r="AL760">
        <v>345.551538645088</v>
      </c>
      <c r="AM760">
        <v>329.9646545454543</v>
      </c>
      <c r="AN760">
        <v>2.490452331503212</v>
      </c>
      <c r="AO760">
        <v>66.75267127986791</v>
      </c>
      <c r="AP760">
        <f>(AR760 - AQ760 + BQ760*1E3/(8.314*(BS760+273.15)) * AT760/BP760 * AS760) * BP760/(100*BD760) * 1000/(1000 - AR760)</f>
        <v>0</v>
      </c>
      <c r="AQ760">
        <v>14.30358821389014</v>
      </c>
      <c r="AR760">
        <v>15.14012484848485</v>
      </c>
      <c r="AS760">
        <v>-0.0001938340878516126</v>
      </c>
      <c r="AT760">
        <v>80.66482279212043</v>
      </c>
      <c r="AU760">
        <v>0</v>
      </c>
      <c r="AV760">
        <v>0</v>
      </c>
      <c r="AW760">
        <f>IF(AU760*$H$13&gt;=AY760,1.0,(AY760/(AY760-AU760*$H$13)))</f>
        <v>0</v>
      </c>
      <c r="AX760">
        <f>(AW760-1)*100</f>
        <v>0</v>
      </c>
      <c r="AY760">
        <f>MAX(0,($B$13+$C$13*BX760)/(1+$D$13*BX760)*BQ760/(BS760+273)*$E$13)</f>
        <v>0</v>
      </c>
      <c r="AZ760">
        <f>$B$11*BY760+$C$11*BZ760+$F$11*CK760*(1-CN760)</f>
        <v>0</v>
      </c>
      <c r="BA760">
        <f>AZ760*BB760</f>
        <v>0</v>
      </c>
      <c r="BB760">
        <f>($B$11*$D$9+$C$11*$D$9+$F$11*((CX760+CP760)/MAX(CX760+CP760+CY760, 0.1)*$I$9+CY760/MAX(CX760+CP760+CY760, 0.1)*$J$9))/($B$11+$C$11+$F$11)</f>
        <v>0</v>
      </c>
      <c r="BC760">
        <f>($B$11*$K$9+$C$11*$K$9+$F$11*((CX760+CP760)/MAX(CX760+CP760+CY760, 0.1)*$P$9+CY760/MAX(CX760+CP760+CY760, 0.1)*$Q$9))/($B$11+$C$11+$F$11)</f>
        <v>0</v>
      </c>
      <c r="BD760">
        <v>6</v>
      </c>
      <c r="BE760">
        <v>0.5</v>
      </c>
      <c r="BF760" t="s">
        <v>361</v>
      </c>
      <c r="BG760">
        <v>2</v>
      </c>
      <c r="BH760" t="b">
        <v>1</v>
      </c>
      <c r="BI760">
        <v>1728497658.5</v>
      </c>
      <c r="BJ760">
        <v>307.7102962962963</v>
      </c>
      <c r="BK760">
        <v>327.7282962962963</v>
      </c>
      <c r="BL760">
        <v>15.15158518518518</v>
      </c>
      <c r="BM760">
        <v>14.29827777777778</v>
      </c>
      <c r="BN760">
        <v>312.6947037037037</v>
      </c>
      <c r="BO760">
        <v>15.24255555555556</v>
      </c>
      <c r="BP760">
        <v>600.0143333333334</v>
      </c>
      <c r="BQ760">
        <v>97.5504</v>
      </c>
      <c r="BR760">
        <v>0.0999807037037037</v>
      </c>
      <c r="BS760">
        <v>23.88594444444444</v>
      </c>
      <c r="BT760">
        <v>25.01244814814815</v>
      </c>
      <c r="BU760">
        <v>999.9000000000001</v>
      </c>
      <c r="BV760">
        <v>0</v>
      </c>
      <c r="BW760">
        <v>0</v>
      </c>
      <c r="BX760">
        <v>10002.09407407407</v>
      </c>
      <c r="BY760">
        <v>0</v>
      </c>
      <c r="BZ760">
        <v>1279.145555555556</v>
      </c>
      <c r="CA760">
        <v>-20.01804814814815</v>
      </c>
      <c r="CB760">
        <v>312.4442222222222</v>
      </c>
      <c r="CC760">
        <v>332.4823703703703</v>
      </c>
      <c r="CD760">
        <v>0.8533164074074074</v>
      </c>
      <c r="CE760">
        <v>327.7282962962963</v>
      </c>
      <c r="CF760">
        <v>14.29827777777778</v>
      </c>
      <c r="CG760">
        <v>1.478042222222222</v>
      </c>
      <c r="CH760">
        <v>1.394801851851852</v>
      </c>
      <c r="CI760">
        <v>12.74288148148148</v>
      </c>
      <c r="CJ760">
        <v>11.86122592592593</v>
      </c>
      <c r="CK760">
        <v>1599.982962962963</v>
      </c>
      <c r="CL760">
        <v>0.6919955555555554</v>
      </c>
      <c r="CM760">
        <v>0.3080044444444444</v>
      </c>
      <c r="CN760">
        <v>0</v>
      </c>
      <c r="CO760">
        <v>2.137214814814815</v>
      </c>
      <c r="CP760">
        <v>0</v>
      </c>
      <c r="CQ760">
        <v>16130.24814814815</v>
      </c>
      <c r="CR760">
        <v>13790</v>
      </c>
      <c r="CS760">
        <v>40</v>
      </c>
      <c r="CT760">
        <v>42.06199999999999</v>
      </c>
      <c r="CU760">
        <v>40.81199999999999</v>
      </c>
      <c r="CV760">
        <v>39.93699999999999</v>
      </c>
      <c r="CW760">
        <v>39.10633333333334</v>
      </c>
      <c r="CX760">
        <v>1107.181481481481</v>
      </c>
      <c r="CY760">
        <v>492.8014814814815</v>
      </c>
      <c r="CZ760">
        <v>0</v>
      </c>
      <c r="DA760">
        <v>1728497723.2</v>
      </c>
      <c r="DB760">
        <v>0</v>
      </c>
      <c r="DC760">
        <v>1728490956.5</v>
      </c>
      <c r="DD760" t="s">
        <v>362</v>
      </c>
      <c r="DE760">
        <v>1728490952.5</v>
      </c>
      <c r="DF760">
        <v>1728490956.5</v>
      </c>
      <c r="DG760">
        <v>1</v>
      </c>
      <c r="DH760">
        <v>-0.065</v>
      </c>
      <c r="DI760">
        <v>-0.008</v>
      </c>
      <c r="DJ760">
        <v>-3.246</v>
      </c>
      <c r="DK760">
        <v>-0.091</v>
      </c>
      <c r="DL760">
        <v>52</v>
      </c>
      <c r="DM760">
        <v>15</v>
      </c>
      <c r="DN760">
        <v>0.25</v>
      </c>
      <c r="DO760">
        <v>0.13</v>
      </c>
      <c r="DP760">
        <v>-19.81793902439025</v>
      </c>
      <c r="DQ760">
        <v>-3.273685714285748</v>
      </c>
      <c r="DR760">
        <v>0.3261984760757936</v>
      </c>
      <c r="DS760">
        <v>0</v>
      </c>
      <c r="DT760">
        <v>0.8741906097560975</v>
      </c>
      <c r="DU760">
        <v>-0.3376537630662019</v>
      </c>
      <c r="DV760">
        <v>0.03417927522021813</v>
      </c>
      <c r="DW760">
        <v>0</v>
      </c>
      <c r="DX760">
        <v>0</v>
      </c>
      <c r="DY760">
        <v>2</v>
      </c>
      <c r="DZ760" t="s">
        <v>386</v>
      </c>
      <c r="EA760">
        <v>3.22839</v>
      </c>
      <c r="EB760">
        <v>2.70423</v>
      </c>
      <c r="EC760">
        <v>0.0835413</v>
      </c>
      <c r="ED760">
        <v>0.0869069</v>
      </c>
      <c r="EE760">
        <v>0.0797144</v>
      </c>
      <c r="EF760">
        <v>0.0766082</v>
      </c>
      <c r="EG760">
        <v>29865.6</v>
      </c>
      <c r="EH760">
        <v>28920.4</v>
      </c>
      <c r="EI760">
        <v>31235.3</v>
      </c>
      <c r="EJ760">
        <v>30056.3</v>
      </c>
      <c r="EK760">
        <v>38495.3</v>
      </c>
      <c r="EL760">
        <v>36708.2</v>
      </c>
      <c r="EM760">
        <v>43765.5</v>
      </c>
      <c r="EN760">
        <v>41976.5</v>
      </c>
      <c r="EO760">
        <v>2.0884</v>
      </c>
      <c r="EP760">
        <v>1.75025</v>
      </c>
      <c r="EQ760">
        <v>0.00134856</v>
      </c>
      <c r="ER760">
        <v>0</v>
      </c>
      <c r="ES760">
        <v>24.9788</v>
      </c>
      <c r="ET760">
        <v>999.9</v>
      </c>
      <c r="EU760">
        <v>67</v>
      </c>
      <c r="EV760">
        <v>30.5</v>
      </c>
      <c r="EW760">
        <v>30.1129</v>
      </c>
      <c r="EX760">
        <v>62.3001</v>
      </c>
      <c r="EY760">
        <v>24.1546</v>
      </c>
      <c r="EZ760">
        <v>1</v>
      </c>
      <c r="FA760">
        <v>0.350899</v>
      </c>
      <c r="FB760">
        <v>7.48479</v>
      </c>
      <c r="FC760">
        <v>20.0414</v>
      </c>
      <c r="FD760">
        <v>5.21579</v>
      </c>
      <c r="FE760">
        <v>12.004</v>
      </c>
      <c r="FF760">
        <v>4.96315</v>
      </c>
      <c r="FG760">
        <v>3.29565</v>
      </c>
      <c r="FH760">
        <v>9999</v>
      </c>
      <c r="FI760">
        <v>9999</v>
      </c>
      <c r="FJ760">
        <v>9999</v>
      </c>
      <c r="FK760">
        <v>149.9</v>
      </c>
      <c r="FL760">
        <v>4.9708</v>
      </c>
      <c r="FM760">
        <v>1.86777</v>
      </c>
      <c r="FN760">
        <v>1.85928</v>
      </c>
      <c r="FO760">
        <v>1.86533</v>
      </c>
      <c r="FP760">
        <v>1.8631</v>
      </c>
      <c r="FQ760">
        <v>1.86448</v>
      </c>
      <c r="FR760">
        <v>1.86005</v>
      </c>
      <c r="FS760">
        <v>1.86417</v>
      </c>
      <c r="FT760">
        <v>0</v>
      </c>
      <c r="FU760">
        <v>0</v>
      </c>
      <c r="FV760">
        <v>0</v>
      </c>
      <c r="FW760">
        <v>0</v>
      </c>
      <c r="FX760" t="s">
        <v>364</v>
      </c>
      <c r="FY760" t="s">
        <v>365</v>
      </c>
      <c r="FZ760" t="s">
        <v>366</v>
      </c>
      <c r="GA760" t="s">
        <v>366</v>
      </c>
      <c r="GB760" t="s">
        <v>366</v>
      </c>
      <c r="GC760" t="s">
        <v>366</v>
      </c>
      <c r="GD760">
        <v>0</v>
      </c>
      <c r="GE760">
        <v>100</v>
      </c>
      <c r="GF760">
        <v>100</v>
      </c>
      <c r="GG760">
        <v>-5.109</v>
      </c>
      <c r="GH760">
        <v>-0.091</v>
      </c>
      <c r="GI760">
        <v>-2.868309889394353</v>
      </c>
      <c r="GJ760">
        <v>-0.006773961979547998</v>
      </c>
      <c r="GK760">
        <v>-8.296070481250098E-08</v>
      </c>
      <c r="GL760">
        <v>3.322967193956903E-10</v>
      </c>
      <c r="GM760">
        <v>-0.07871069313407227</v>
      </c>
      <c r="GN760">
        <v>-0.00208336341840114</v>
      </c>
      <c r="GO760">
        <v>8.801746095907445E-05</v>
      </c>
      <c r="GP760">
        <v>-2.677693255255651E-07</v>
      </c>
      <c r="GQ760">
        <v>3</v>
      </c>
      <c r="GR760">
        <v>2052</v>
      </c>
      <c r="GS760">
        <v>2</v>
      </c>
      <c r="GT760">
        <v>18</v>
      </c>
      <c r="GU760">
        <v>111.9</v>
      </c>
      <c r="GV760">
        <v>111.8</v>
      </c>
      <c r="GW760">
        <v>0.98877</v>
      </c>
      <c r="GX760">
        <v>2.42554</v>
      </c>
      <c r="GY760">
        <v>1.44897</v>
      </c>
      <c r="GZ760">
        <v>2.31445</v>
      </c>
      <c r="HA760">
        <v>1.55151</v>
      </c>
      <c r="HB760">
        <v>2.34863</v>
      </c>
      <c r="HC760">
        <v>37.3858</v>
      </c>
      <c r="HD760">
        <v>13.7643</v>
      </c>
      <c r="HE760">
        <v>18</v>
      </c>
      <c r="HF760">
        <v>613.712</v>
      </c>
      <c r="HG760">
        <v>397.298</v>
      </c>
      <c r="HH760">
        <v>15.1096</v>
      </c>
      <c r="HI760">
        <v>31.1425</v>
      </c>
      <c r="HJ760">
        <v>30.0002</v>
      </c>
      <c r="HK760">
        <v>30.9525</v>
      </c>
      <c r="HL760">
        <v>30.8697</v>
      </c>
      <c r="HM760">
        <v>19.8784</v>
      </c>
      <c r="HN760">
        <v>57.1614</v>
      </c>
      <c r="HO760">
        <v>0</v>
      </c>
      <c r="HP760">
        <v>15.1145</v>
      </c>
      <c r="HQ760">
        <v>366.064</v>
      </c>
      <c r="HR760">
        <v>14.3878</v>
      </c>
      <c r="HS760">
        <v>99.1109</v>
      </c>
      <c r="HT760">
        <v>100.297</v>
      </c>
    </row>
    <row r="761" spans="1:228">
      <c r="A761">
        <v>745</v>
      </c>
      <c r="B761">
        <v>1728497671</v>
      </c>
      <c r="C761">
        <v>6733.5</v>
      </c>
      <c r="D761" t="s">
        <v>1863</v>
      </c>
      <c r="E761" t="s">
        <v>1864</v>
      </c>
      <c r="F761">
        <v>5</v>
      </c>
      <c r="G761" t="s">
        <v>357</v>
      </c>
      <c r="H761" t="s">
        <v>358</v>
      </c>
      <c r="I761" t="s">
        <v>359</v>
      </c>
      <c r="J761" t="s">
        <v>1808</v>
      </c>
      <c r="K761">
        <v>1728497663.214286</v>
      </c>
      <c r="L761">
        <f>(M761)/1000</f>
        <v>0</v>
      </c>
      <c r="M761">
        <f>IF(BH761, AP761, AJ761)</f>
        <v>0</v>
      </c>
      <c r="N761">
        <f>IF(BH761, AK761, AI761)</f>
        <v>0</v>
      </c>
      <c r="O761">
        <f>BJ761 - IF(AW761&gt;1, N761*BD761*100.0/(AY761), 0)</f>
        <v>0</v>
      </c>
      <c r="P761">
        <f>((V761-L761/2)*O761-N761)/(V761+L761/2)</f>
        <v>0</v>
      </c>
      <c r="Q761">
        <f>P761*(BQ761+BR761)/1000.0</f>
        <v>0</v>
      </c>
      <c r="R761">
        <f>(BJ761 - IF(AW761&gt;1, N761*BD761*100.0/(AY761), 0))*(BQ761+BR761)/1000.0</f>
        <v>0</v>
      </c>
      <c r="S761">
        <f>2.0/((1/U761-1/T761)+SIGN(U761)*SQRT((1/U761-1/T761)*(1/U761-1/T761) + 4*BE761/((BE761+1)*(BE761+1))*(2*1/U761*1/T761-1/T761*1/T761)))</f>
        <v>0</v>
      </c>
      <c r="T761">
        <f>IF(LEFT(BF761,1)&lt;&gt;"0",IF(LEFT(BF761,1)="1",3.0,BG761),$D$5+$E$5*(BX761*BQ761/($K$5*1000))+$F$5*(BX761*BQ761/($K$5*1000))*MAX(MIN(BD761,$J$5),$I$5)*MAX(MIN(BD761,$J$5),$I$5)+$G$5*MAX(MIN(BD761,$J$5),$I$5)*(BX761*BQ761/($K$5*1000))+$H$5*(BX761*BQ761/($K$5*1000))*(BX761*BQ761/($K$5*1000)))</f>
        <v>0</v>
      </c>
      <c r="U761">
        <f>L761*(1000-(1000*0.61365*exp(17.502*Y761/(240.97+Y761))/(BQ761+BR761)+BL761)/2)/(1000*0.61365*exp(17.502*Y761/(240.97+Y761))/(BQ761+BR761)-BL761)</f>
        <v>0</v>
      </c>
      <c r="V761">
        <f>1/((BE761+1)/(S761/1.6)+1/(T761/1.37)) + BE761/((BE761+1)/(S761/1.6) + BE761/(T761/1.37))</f>
        <v>0</v>
      </c>
      <c r="W761">
        <f>(AZ761*BC761)</f>
        <v>0</v>
      </c>
      <c r="X761">
        <f>(BS761+(W761+2*0.95*5.67E-8*(((BS761+$B$7)+273)^4-(BS761+273)^4)-44100*L761)/(1.84*29.3*T761+8*0.95*5.67E-8*(BS761+273)^3))</f>
        <v>0</v>
      </c>
      <c r="Y761">
        <f>($C$7*BT761+$D$7*BU761+$E$7*X761)</f>
        <v>0</v>
      </c>
      <c r="Z761">
        <f>0.61365*exp(17.502*Y761/(240.97+Y761))</f>
        <v>0</v>
      </c>
      <c r="AA761">
        <f>(AB761/AC761*100)</f>
        <v>0</v>
      </c>
      <c r="AB761">
        <f>BL761*(BQ761+BR761)/1000</f>
        <v>0</v>
      </c>
      <c r="AC761">
        <f>0.61365*exp(17.502*BS761/(240.97+BS761))</f>
        <v>0</v>
      </c>
      <c r="AD761">
        <f>(Z761-BL761*(BQ761+BR761)/1000)</f>
        <v>0</v>
      </c>
      <c r="AE761">
        <f>(-L761*44100)</f>
        <v>0</v>
      </c>
      <c r="AF761">
        <f>2*29.3*T761*0.92*(BS761-Y761)</f>
        <v>0</v>
      </c>
      <c r="AG761">
        <f>2*0.95*5.67E-8*(((BS761+$B$7)+273)^4-(Y761+273)^4)</f>
        <v>0</v>
      </c>
      <c r="AH761">
        <f>W761+AG761+AE761+AF761</f>
        <v>0</v>
      </c>
      <c r="AI761">
        <f>BP761*AW761*(BK761-BJ761*(1000-AW761*BM761)/(1000-AW761*BL761))/(100*BD761)</f>
        <v>0</v>
      </c>
      <c r="AJ761">
        <f>1000*BP761*AW761*(BL761-BM761)/(100*BD761*(1000-AW761*BL761))</f>
        <v>0</v>
      </c>
      <c r="AK761">
        <f>(AL761 - AM761 - BQ761*1E3/(8.314*(BS761+273.15)) * AO761/BP761 * AN761) * BP761/(100*BD761) * (1000 - BM761)/1000</f>
        <v>0</v>
      </c>
      <c r="AL761">
        <v>358.4519934051569</v>
      </c>
      <c r="AM761">
        <v>342.4923333333332</v>
      </c>
      <c r="AN761">
        <v>2.50566666666656</v>
      </c>
      <c r="AO761">
        <v>66.75267127986791</v>
      </c>
      <c r="AP761">
        <f>(AR761 - AQ761 + BQ761*1E3/(8.314*(BS761+273.15)) * AT761/BP761 * AS761) * BP761/(100*BD761) * 1000/(1000 - AR761)</f>
        <v>0</v>
      </c>
      <c r="AQ761">
        <v>14.30934076402417</v>
      </c>
      <c r="AR761">
        <v>15.14342666666666</v>
      </c>
      <c r="AS761">
        <v>4.484490053904066E-05</v>
      </c>
      <c r="AT761">
        <v>80.66482279212043</v>
      </c>
      <c r="AU761">
        <v>0</v>
      </c>
      <c r="AV761">
        <v>0</v>
      </c>
      <c r="AW761">
        <f>IF(AU761*$H$13&gt;=AY761,1.0,(AY761/(AY761-AU761*$H$13)))</f>
        <v>0</v>
      </c>
      <c r="AX761">
        <f>(AW761-1)*100</f>
        <v>0</v>
      </c>
      <c r="AY761">
        <f>MAX(0,($B$13+$C$13*BX761)/(1+$D$13*BX761)*BQ761/(BS761+273)*$E$13)</f>
        <v>0</v>
      </c>
      <c r="AZ761">
        <f>$B$11*BY761+$C$11*BZ761+$F$11*CK761*(1-CN761)</f>
        <v>0</v>
      </c>
      <c r="BA761">
        <f>AZ761*BB761</f>
        <v>0</v>
      </c>
      <c r="BB761">
        <f>($B$11*$D$9+$C$11*$D$9+$F$11*((CX761+CP761)/MAX(CX761+CP761+CY761, 0.1)*$I$9+CY761/MAX(CX761+CP761+CY761, 0.1)*$J$9))/($B$11+$C$11+$F$11)</f>
        <v>0</v>
      </c>
      <c r="BC761">
        <f>($B$11*$K$9+$C$11*$K$9+$F$11*((CX761+CP761)/MAX(CX761+CP761+CY761, 0.1)*$P$9+CY761/MAX(CX761+CP761+CY761, 0.1)*$Q$9))/($B$11+$C$11+$F$11)</f>
        <v>0</v>
      </c>
      <c r="BD761">
        <v>6</v>
      </c>
      <c r="BE761">
        <v>0.5</v>
      </c>
      <c r="BF761" t="s">
        <v>361</v>
      </c>
      <c r="BG761">
        <v>2</v>
      </c>
      <c r="BH761" t="b">
        <v>1</v>
      </c>
      <c r="BI761">
        <v>1728497663.214286</v>
      </c>
      <c r="BJ761">
        <v>319.3460357142857</v>
      </c>
      <c r="BK761">
        <v>339.6224999999999</v>
      </c>
      <c r="BL761">
        <v>15.14352857142857</v>
      </c>
      <c r="BM761">
        <v>14.3037</v>
      </c>
      <c r="BN761">
        <v>324.4092142857143</v>
      </c>
      <c r="BO761">
        <v>15.2345</v>
      </c>
      <c r="BP761">
        <v>599.9980357142857</v>
      </c>
      <c r="BQ761">
        <v>97.54967857142857</v>
      </c>
      <c r="BR761">
        <v>0.09995690714285714</v>
      </c>
      <c r="BS761">
        <v>23.88120714285714</v>
      </c>
      <c r="BT761">
        <v>25.00890714285714</v>
      </c>
      <c r="BU761">
        <v>999.9000000000002</v>
      </c>
      <c r="BV761">
        <v>0</v>
      </c>
      <c r="BW761">
        <v>0</v>
      </c>
      <c r="BX761">
        <v>9999.291428571427</v>
      </c>
      <c r="BY761">
        <v>0</v>
      </c>
      <c r="BZ761">
        <v>1280.009642857143</v>
      </c>
      <c r="CA761">
        <v>-20.27656428571429</v>
      </c>
      <c r="CB761">
        <v>324.2564642857143</v>
      </c>
      <c r="CC761">
        <v>344.5510357142857</v>
      </c>
      <c r="CD761">
        <v>0.8398370357142858</v>
      </c>
      <c r="CE761">
        <v>339.6224999999999</v>
      </c>
      <c r="CF761">
        <v>14.3037</v>
      </c>
      <c r="CG761">
        <v>1.477246428571429</v>
      </c>
      <c r="CH761">
        <v>1.395321071428572</v>
      </c>
      <c r="CI761">
        <v>12.73466071428571</v>
      </c>
      <c r="CJ761">
        <v>11.86686785714286</v>
      </c>
      <c r="CK761">
        <v>1600.004642857143</v>
      </c>
      <c r="CL761">
        <v>0.6919980714285713</v>
      </c>
      <c r="CM761">
        <v>0.3080019285714285</v>
      </c>
      <c r="CN761">
        <v>0</v>
      </c>
      <c r="CO761">
        <v>2.144728571428571</v>
      </c>
      <c r="CP761">
        <v>0</v>
      </c>
      <c r="CQ761">
        <v>16127.15357142857</v>
      </c>
      <c r="CR761">
        <v>13790.21785714286</v>
      </c>
      <c r="CS761">
        <v>40</v>
      </c>
      <c r="CT761">
        <v>42.06199999999999</v>
      </c>
      <c r="CU761">
        <v>40.81199999999999</v>
      </c>
      <c r="CV761">
        <v>39.94600000000001</v>
      </c>
      <c r="CW761">
        <v>39.09349999999999</v>
      </c>
      <c r="CX761">
        <v>1107.201071428571</v>
      </c>
      <c r="CY761">
        <v>492.8035714285714</v>
      </c>
      <c r="CZ761">
        <v>0</v>
      </c>
      <c r="DA761">
        <v>1728497728</v>
      </c>
      <c r="DB761">
        <v>0</v>
      </c>
      <c r="DC761">
        <v>1728490956.5</v>
      </c>
      <c r="DD761" t="s">
        <v>362</v>
      </c>
      <c r="DE761">
        <v>1728490952.5</v>
      </c>
      <c r="DF761">
        <v>1728490956.5</v>
      </c>
      <c r="DG761">
        <v>1</v>
      </c>
      <c r="DH761">
        <v>-0.065</v>
      </c>
      <c r="DI761">
        <v>-0.008</v>
      </c>
      <c r="DJ761">
        <v>-3.246</v>
      </c>
      <c r="DK761">
        <v>-0.091</v>
      </c>
      <c r="DL761">
        <v>52</v>
      </c>
      <c r="DM761">
        <v>15</v>
      </c>
      <c r="DN761">
        <v>0.25</v>
      </c>
      <c r="DO761">
        <v>0.13</v>
      </c>
      <c r="DP761">
        <v>-20.1455375</v>
      </c>
      <c r="DQ761">
        <v>-3.154972232645358</v>
      </c>
      <c r="DR761">
        <v>0.3068803518372427</v>
      </c>
      <c r="DS761">
        <v>0</v>
      </c>
      <c r="DT761">
        <v>0.8487421749999999</v>
      </c>
      <c r="DU761">
        <v>-0.1789955009380866</v>
      </c>
      <c r="DV761">
        <v>0.01836291842394271</v>
      </c>
      <c r="DW761">
        <v>0</v>
      </c>
      <c r="DX761">
        <v>0</v>
      </c>
      <c r="DY761">
        <v>2</v>
      </c>
      <c r="DZ761" t="s">
        <v>386</v>
      </c>
      <c r="EA761">
        <v>3.22836</v>
      </c>
      <c r="EB761">
        <v>2.70427</v>
      </c>
      <c r="EC761">
        <v>0.08603760000000001</v>
      </c>
      <c r="ED761">
        <v>0.0894033</v>
      </c>
      <c r="EE761">
        <v>0.0797282</v>
      </c>
      <c r="EF761">
        <v>0.0766302</v>
      </c>
      <c r="EG761">
        <v>29784.3</v>
      </c>
      <c r="EH761">
        <v>28840.7</v>
      </c>
      <c r="EI761">
        <v>31235.5</v>
      </c>
      <c r="EJ761">
        <v>30055.7</v>
      </c>
      <c r="EK761">
        <v>38495.1</v>
      </c>
      <c r="EL761">
        <v>36706.6</v>
      </c>
      <c r="EM761">
        <v>43765.9</v>
      </c>
      <c r="EN761">
        <v>41975.5</v>
      </c>
      <c r="EO761">
        <v>2.08827</v>
      </c>
      <c r="EP761">
        <v>1.7502</v>
      </c>
      <c r="EQ761">
        <v>0.002224</v>
      </c>
      <c r="ER761">
        <v>0</v>
      </c>
      <c r="ES761">
        <v>24.9752</v>
      </c>
      <c r="ET761">
        <v>999.9</v>
      </c>
      <c r="EU761">
        <v>67</v>
      </c>
      <c r="EV761">
        <v>30.5</v>
      </c>
      <c r="EW761">
        <v>30.1158</v>
      </c>
      <c r="EX761">
        <v>62.3101</v>
      </c>
      <c r="EY761">
        <v>23.9744</v>
      </c>
      <c r="EZ761">
        <v>1</v>
      </c>
      <c r="FA761">
        <v>0.351253</v>
      </c>
      <c r="FB761">
        <v>7.45162</v>
      </c>
      <c r="FC761">
        <v>20.0428</v>
      </c>
      <c r="FD761">
        <v>5.21639</v>
      </c>
      <c r="FE761">
        <v>12.004</v>
      </c>
      <c r="FF761">
        <v>4.96355</v>
      </c>
      <c r="FG761">
        <v>3.2957</v>
      </c>
      <c r="FH761">
        <v>9999</v>
      </c>
      <c r="FI761">
        <v>9999</v>
      </c>
      <c r="FJ761">
        <v>9999</v>
      </c>
      <c r="FK761">
        <v>149.9</v>
      </c>
      <c r="FL761">
        <v>4.97082</v>
      </c>
      <c r="FM761">
        <v>1.86779</v>
      </c>
      <c r="FN761">
        <v>1.85928</v>
      </c>
      <c r="FO761">
        <v>1.86536</v>
      </c>
      <c r="FP761">
        <v>1.86311</v>
      </c>
      <c r="FQ761">
        <v>1.86448</v>
      </c>
      <c r="FR761">
        <v>1.86005</v>
      </c>
      <c r="FS761">
        <v>1.86417</v>
      </c>
      <c r="FT761">
        <v>0</v>
      </c>
      <c r="FU761">
        <v>0</v>
      </c>
      <c r="FV761">
        <v>0</v>
      </c>
      <c r="FW761">
        <v>0</v>
      </c>
      <c r="FX761" t="s">
        <v>364</v>
      </c>
      <c r="FY761" t="s">
        <v>365</v>
      </c>
      <c r="FZ761" t="s">
        <v>366</v>
      </c>
      <c r="GA761" t="s">
        <v>366</v>
      </c>
      <c r="GB761" t="s">
        <v>366</v>
      </c>
      <c r="GC761" t="s">
        <v>366</v>
      </c>
      <c r="GD761">
        <v>0</v>
      </c>
      <c r="GE761">
        <v>100</v>
      </c>
      <c r="GF761">
        <v>100</v>
      </c>
      <c r="GG761">
        <v>-5.194</v>
      </c>
      <c r="GH761">
        <v>-0.091</v>
      </c>
      <c r="GI761">
        <v>-2.868309889394353</v>
      </c>
      <c r="GJ761">
        <v>-0.006773961979547998</v>
      </c>
      <c r="GK761">
        <v>-8.296070481250098E-08</v>
      </c>
      <c r="GL761">
        <v>3.322967193956903E-10</v>
      </c>
      <c r="GM761">
        <v>-0.07871069313407227</v>
      </c>
      <c r="GN761">
        <v>-0.00208336341840114</v>
      </c>
      <c r="GO761">
        <v>8.801746095907445E-05</v>
      </c>
      <c r="GP761">
        <v>-2.677693255255651E-07</v>
      </c>
      <c r="GQ761">
        <v>3</v>
      </c>
      <c r="GR761">
        <v>2052</v>
      </c>
      <c r="GS761">
        <v>2</v>
      </c>
      <c r="GT761">
        <v>18</v>
      </c>
      <c r="GU761">
        <v>112</v>
      </c>
      <c r="GV761">
        <v>111.9</v>
      </c>
      <c r="GW761">
        <v>1.01685</v>
      </c>
      <c r="GX761">
        <v>2.41455</v>
      </c>
      <c r="GY761">
        <v>1.44775</v>
      </c>
      <c r="GZ761">
        <v>2.31445</v>
      </c>
      <c r="HA761">
        <v>1.55151</v>
      </c>
      <c r="HB761">
        <v>2.37915</v>
      </c>
      <c r="HC761">
        <v>37.4098</v>
      </c>
      <c r="HD761">
        <v>13.7555</v>
      </c>
      <c r="HE761">
        <v>18</v>
      </c>
      <c r="HF761">
        <v>613.712</v>
      </c>
      <c r="HG761">
        <v>397.334</v>
      </c>
      <c r="HH761">
        <v>15.1044</v>
      </c>
      <c r="HI761">
        <v>31.1507</v>
      </c>
      <c r="HJ761">
        <v>30.0004</v>
      </c>
      <c r="HK761">
        <v>30.9618</v>
      </c>
      <c r="HL761">
        <v>30.8797</v>
      </c>
      <c r="HM761">
        <v>20.4115</v>
      </c>
      <c r="HN761">
        <v>57.1614</v>
      </c>
      <c r="HO761">
        <v>0</v>
      </c>
      <c r="HP761">
        <v>15.1105</v>
      </c>
      <c r="HQ761">
        <v>376.1</v>
      </c>
      <c r="HR761">
        <v>14.4041</v>
      </c>
      <c r="HS761">
        <v>99.1117</v>
      </c>
      <c r="HT761">
        <v>100.295</v>
      </c>
    </row>
    <row r="762" spans="1:228">
      <c r="A762">
        <v>746</v>
      </c>
      <c r="B762">
        <v>1728497676</v>
      </c>
      <c r="C762">
        <v>6738.5</v>
      </c>
      <c r="D762" t="s">
        <v>1865</v>
      </c>
      <c r="E762" t="s">
        <v>1866</v>
      </c>
      <c r="F762">
        <v>5</v>
      </c>
      <c r="G762" t="s">
        <v>357</v>
      </c>
      <c r="H762" t="s">
        <v>358</v>
      </c>
      <c r="I762" t="s">
        <v>359</v>
      </c>
      <c r="J762" t="s">
        <v>1808</v>
      </c>
      <c r="K762">
        <v>1728497668.5</v>
      </c>
      <c r="L762">
        <f>(M762)/1000</f>
        <v>0</v>
      </c>
      <c r="M762">
        <f>IF(BH762, AP762, AJ762)</f>
        <v>0</v>
      </c>
      <c r="N762">
        <f>IF(BH762, AK762, AI762)</f>
        <v>0</v>
      </c>
      <c r="O762">
        <f>BJ762 - IF(AW762&gt;1, N762*BD762*100.0/(AY762), 0)</f>
        <v>0</v>
      </c>
      <c r="P762">
        <f>((V762-L762/2)*O762-N762)/(V762+L762/2)</f>
        <v>0</v>
      </c>
      <c r="Q762">
        <f>P762*(BQ762+BR762)/1000.0</f>
        <v>0</v>
      </c>
      <c r="R762">
        <f>(BJ762 - IF(AW762&gt;1, N762*BD762*100.0/(AY762), 0))*(BQ762+BR762)/1000.0</f>
        <v>0</v>
      </c>
      <c r="S762">
        <f>2.0/((1/U762-1/T762)+SIGN(U762)*SQRT((1/U762-1/T762)*(1/U762-1/T762) + 4*BE762/((BE762+1)*(BE762+1))*(2*1/U762*1/T762-1/T762*1/T762)))</f>
        <v>0</v>
      </c>
      <c r="T762">
        <f>IF(LEFT(BF762,1)&lt;&gt;"0",IF(LEFT(BF762,1)="1",3.0,BG762),$D$5+$E$5*(BX762*BQ762/($K$5*1000))+$F$5*(BX762*BQ762/($K$5*1000))*MAX(MIN(BD762,$J$5),$I$5)*MAX(MIN(BD762,$J$5),$I$5)+$G$5*MAX(MIN(BD762,$J$5),$I$5)*(BX762*BQ762/($K$5*1000))+$H$5*(BX762*BQ762/($K$5*1000))*(BX762*BQ762/($K$5*1000)))</f>
        <v>0</v>
      </c>
      <c r="U762">
        <f>L762*(1000-(1000*0.61365*exp(17.502*Y762/(240.97+Y762))/(BQ762+BR762)+BL762)/2)/(1000*0.61365*exp(17.502*Y762/(240.97+Y762))/(BQ762+BR762)-BL762)</f>
        <v>0</v>
      </c>
      <c r="V762">
        <f>1/((BE762+1)/(S762/1.6)+1/(T762/1.37)) + BE762/((BE762+1)/(S762/1.6) + BE762/(T762/1.37))</f>
        <v>0</v>
      </c>
      <c r="W762">
        <f>(AZ762*BC762)</f>
        <v>0</v>
      </c>
      <c r="X762">
        <f>(BS762+(W762+2*0.95*5.67E-8*(((BS762+$B$7)+273)^4-(BS762+273)^4)-44100*L762)/(1.84*29.3*T762+8*0.95*5.67E-8*(BS762+273)^3))</f>
        <v>0</v>
      </c>
      <c r="Y762">
        <f>($C$7*BT762+$D$7*BU762+$E$7*X762)</f>
        <v>0</v>
      </c>
      <c r="Z762">
        <f>0.61365*exp(17.502*Y762/(240.97+Y762))</f>
        <v>0</v>
      </c>
      <c r="AA762">
        <f>(AB762/AC762*100)</f>
        <v>0</v>
      </c>
      <c r="AB762">
        <f>BL762*(BQ762+BR762)/1000</f>
        <v>0</v>
      </c>
      <c r="AC762">
        <f>0.61365*exp(17.502*BS762/(240.97+BS762))</f>
        <v>0</v>
      </c>
      <c r="AD762">
        <f>(Z762-BL762*(BQ762+BR762)/1000)</f>
        <v>0</v>
      </c>
      <c r="AE762">
        <f>(-L762*44100)</f>
        <v>0</v>
      </c>
      <c r="AF762">
        <f>2*29.3*T762*0.92*(BS762-Y762)</f>
        <v>0</v>
      </c>
      <c r="AG762">
        <f>2*0.95*5.67E-8*(((BS762+$B$7)+273)^4-(Y762+273)^4)</f>
        <v>0</v>
      </c>
      <c r="AH762">
        <f>W762+AG762+AE762+AF762</f>
        <v>0</v>
      </c>
      <c r="AI762">
        <f>BP762*AW762*(BK762-BJ762*(1000-AW762*BM762)/(1000-AW762*BL762))/(100*BD762)</f>
        <v>0</v>
      </c>
      <c r="AJ762">
        <f>1000*BP762*AW762*(BL762-BM762)/(100*BD762*(1000-AW762*BL762))</f>
        <v>0</v>
      </c>
      <c r="AK762">
        <f>(AL762 - AM762 - BQ762*1E3/(8.314*(BS762+273.15)) * AO762/BP762 * AN762) * BP762/(100*BD762) * (1000 - BM762)/1000</f>
        <v>0</v>
      </c>
      <c r="AL762">
        <v>371.1670443802346</v>
      </c>
      <c r="AM762">
        <v>355.0268363636364</v>
      </c>
      <c r="AN762">
        <v>2.501943116747958</v>
      </c>
      <c r="AO762">
        <v>66.75267127986791</v>
      </c>
      <c r="AP762">
        <f>(AR762 - AQ762 + BQ762*1E3/(8.314*(BS762+273.15)) * AT762/BP762 * AS762) * BP762/(100*BD762) * 1000/(1000 - AR762)</f>
        <v>0</v>
      </c>
      <c r="AQ762">
        <v>14.31547352541619</v>
      </c>
      <c r="AR762">
        <v>15.15292787878788</v>
      </c>
      <c r="AS762">
        <v>0.0001972345517756998</v>
      </c>
      <c r="AT762">
        <v>80.66482279212043</v>
      </c>
      <c r="AU762">
        <v>0</v>
      </c>
      <c r="AV762">
        <v>0</v>
      </c>
      <c r="AW762">
        <f>IF(AU762*$H$13&gt;=AY762,1.0,(AY762/(AY762-AU762*$H$13)))</f>
        <v>0</v>
      </c>
      <c r="AX762">
        <f>(AW762-1)*100</f>
        <v>0</v>
      </c>
      <c r="AY762">
        <f>MAX(0,($B$13+$C$13*BX762)/(1+$D$13*BX762)*BQ762/(BS762+273)*$E$13)</f>
        <v>0</v>
      </c>
      <c r="AZ762">
        <f>$B$11*BY762+$C$11*BZ762+$F$11*CK762*(1-CN762)</f>
        <v>0</v>
      </c>
      <c r="BA762">
        <f>AZ762*BB762</f>
        <v>0</v>
      </c>
      <c r="BB762">
        <f>($B$11*$D$9+$C$11*$D$9+$F$11*((CX762+CP762)/MAX(CX762+CP762+CY762, 0.1)*$I$9+CY762/MAX(CX762+CP762+CY762, 0.1)*$J$9))/($B$11+$C$11+$F$11)</f>
        <v>0</v>
      </c>
      <c r="BC762">
        <f>($B$11*$K$9+$C$11*$K$9+$F$11*((CX762+CP762)/MAX(CX762+CP762+CY762, 0.1)*$P$9+CY762/MAX(CX762+CP762+CY762, 0.1)*$Q$9))/($B$11+$C$11+$F$11)</f>
        <v>0</v>
      </c>
      <c r="BD762">
        <v>6</v>
      </c>
      <c r="BE762">
        <v>0.5</v>
      </c>
      <c r="BF762" t="s">
        <v>361</v>
      </c>
      <c r="BG762">
        <v>2</v>
      </c>
      <c r="BH762" t="b">
        <v>1</v>
      </c>
      <c r="BI762">
        <v>1728497668.5</v>
      </c>
      <c r="BJ762">
        <v>332.3840740740741</v>
      </c>
      <c r="BK762">
        <v>352.9198888888889</v>
      </c>
      <c r="BL762">
        <v>15.14387777777778</v>
      </c>
      <c r="BM762">
        <v>14.31021851851852</v>
      </c>
      <c r="BN762">
        <v>337.5354444444445</v>
      </c>
      <c r="BO762">
        <v>15.23484814814815</v>
      </c>
      <c r="BP762">
        <v>600.0002962962964</v>
      </c>
      <c r="BQ762">
        <v>97.54885185185186</v>
      </c>
      <c r="BR762">
        <v>0.09998624074074071</v>
      </c>
      <c r="BS762">
        <v>23.8761</v>
      </c>
      <c r="BT762">
        <v>25.00816296296296</v>
      </c>
      <c r="BU762">
        <v>999.9000000000001</v>
      </c>
      <c r="BV762">
        <v>0</v>
      </c>
      <c r="BW762">
        <v>0</v>
      </c>
      <c r="BX762">
        <v>10003.2137037037</v>
      </c>
      <c r="BY762">
        <v>0</v>
      </c>
      <c r="BZ762">
        <v>1281.465925925926</v>
      </c>
      <c r="CA762">
        <v>-20.53593333333333</v>
      </c>
      <c r="CB762">
        <v>337.4950740740741</v>
      </c>
      <c r="CC762">
        <v>358.0437407407407</v>
      </c>
      <c r="CD762">
        <v>0.8336634814814814</v>
      </c>
      <c r="CE762">
        <v>352.9198888888889</v>
      </c>
      <c r="CF762">
        <v>14.31021851851852</v>
      </c>
      <c r="CG762">
        <v>1.477267777777778</v>
      </c>
      <c r="CH762">
        <v>1.395945555555556</v>
      </c>
      <c r="CI762">
        <v>12.7348962962963</v>
      </c>
      <c r="CJ762">
        <v>11.87365925925926</v>
      </c>
      <c r="CK762">
        <v>1600.010370370371</v>
      </c>
      <c r="CL762">
        <v>0.6919987037037036</v>
      </c>
      <c r="CM762">
        <v>0.3080012962962963</v>
      </c>
      <c r="CN762">
        <v>0</v>
      </c>
      <c r="CO762">
        <v>2.125318518518518</v>
      </c>
      <c r="CP762">
        <v>0</v>
      </c>
      <c r="CQ762">
        <v>16126.25555555556</v>
      </c>
      <c r="CR762">
        <v>13790.27777777778</v>
      </c>
      <c r="CS762">
        <v>40</v>
      </c>
      <c r="CT762">
        <v>42.07133333333332</v>
      </c>
      <c r="CU762">
        <v>40.81199999999999</v>
      </c>
      <c r="CV762">
        <v>39.95566666666667</v>
      </c>
      <c r="CW762">
        <v>39.09699999999999</v>
      </c>
      <c r="CX762">
        <v>1107.205925925926</v>
      </c>
      <c r="CY762">
        <v>492.8044444444445</v>
      </c>
      <c r="CZ762">
        <v>0</v>
      </c>
      <c r="DA762">
        <v>1728497732.8</v>
      </c>
      <c r="DB762">
        <v>0</v>
      </c>
      <c r="DC762">
        <v>1728490956.5</v>
      </c>
      <c r="DD762" t="s">
        <v>362</v>
      </c>
      <c r="DE762">
        <v>1728490952.5</v>
      </c>
      <c r="DF762">
        <v>1728490956.5</v>
      </c>
      <c r="DG762">
        <v>1</v>
      </c>
      <c r="DH762">
        <v>-0.065</v>
      </c>
      <c r="DI762">
        <v>-0.008</v>
      </c>
      <c r="DJ762">
        <v>-3.246</v>
      </c>
      <c r="DK762">
        <v>-0.091</v>
      </c>
      <c r="DL762">
        <v>52</v>
      </c>
      <c r="DM762">
        <v>15</v>
      </c>
      <c r="DN762">
        <v>0.25</v>
      </c>
      <c r="DO762">
        <v>0.13</v>
      </c>
      <c r="DP762">
        <v>-20.4037675</v>
      </c>
      <c r="DQ762">
        <v>-3.066514446529004</v>
      </c>
      <c r="DR762">
        <v>0.2980363177429051</v>
      </c>
      <c r="DS762">
        <v>0</v>
      </c>
      <c r="DT762">
        <v>0.837998625</v>
      </c>
      <c r="DU762">
        <v>-0.0689274709193252</v>
      </c>
      <c r="DV762">
        <v>0.008120950608418621</v>
      </c>
      <c r="DW762">
        <v>1</v>
      </c>
      <c r="DX762">
        <v>1</v>
      </c>
      <c r="DY762">
        <v>2</v>
      </c>
      <c r="DZ762" t="s">
        <v>363</v>
      </c>
      <c r="EA762">
        <v>3.22837</v>
      </c>
      <c r="EB762">
        <v>2.70468</v>
      </c>
      <c r="EC762">
        <v>0.08849650000000001</v>
      </c>
      <c r="ED762">
        <v>0.0918524</v>
      </c>
      <c r="EE762">
        <v>0.0797609</v>
      </c>
      <c r="EF762">
        <v>0.0766522</v>
      </c>
      <c r="EG762">
        <v>29703.3</v>
      </c>
      <c r="EH762">
        <v>28762.4</v>
      </c>
      <c r="EI762">
        <v>31234.7</v>
      </c>
      <c r="EJ762">
        <v>30055.1</v>
      </c>
      <c r="EK762">
        <v>38492.8</v>
      </c>
      <c r="EL762">
        <v>36705.3</v>
      </c>
      <c r="EM762">
        <v>43764.8</v>
      </c>
      <c r="EN762">
        <v>41975</v>
      </c>
      <c r="EO762">
        <v>2.0883</v>
      </c>
      <c r="EP762">
        <v>1.74955</v>
      </c>
      <c r="EQ762">
        <v>0.00198931</v>
      </c>
      <c r="ER762">
        <v>0</v>
      </c>
      <c r="ES762">
        <v>24.9715</v>
      </c>
      <c r="ET762">
        <v>999.9</v>
      </c>
      <c r="EU762">
        <v>67</v>
      </c>
      <c r="EV762">
        <v>30.5</v>
      </c>
      <c r="EW762">
        <v>30.1134</v>
      </c>
      <c r="EX762">
        <v>62.1101</v>
      </c>
      <c r="EY762">
        <v>24.2468</v>
      </c>
      <c r="EZ762">
        <v>1</v>
      </c>
      <c r="FA762">
        <v>0.351796</v>
      </c>
      <c r="FB762">
        <v>7.44475</v>
      </c>
      <c r="FC762">
        <v>20.0432</v>
      </c>
      <c r="FD762">
        <v>5.21639</v>
      </c>
      <c r="FE762">
        <v>12.004</v>
      </c>
      <c r="FF762">
        <v>4.9634</v>
      </c>
      <c r="FG762">
        <v>3.29553</v>
      </c>
      <c r="FH762">
        <v>9999</v>
      </c>
      <c r="FI762">
        <v>9999</v>
      </c>
      <c r="FJ762">
        <v>9999</v>
      </c>
      <c r="FK762">
        <v>149.9</v>
      </c>
      <c r="FL762">
        <v>4.97082</v>
      </c>
      <c r="FM762">
        <v>1.86779</v>
      </c>
      <c r="FN762">
        <v>1.85928</v>
      </c>
      <c r="FO762">
        <v>1.86533</v>
      </c>
      <c r="FP762">
        <v>1.86311</v>
      </c>
      <c r="FQ762">
        <v>1.8645</v>
      </c>
      <c r="FR762">
        <v>1.86005</v>
      </c>
      <c r="FS762">
        <v>1.86417</v>
      </c>
      <c r="FT762">
        <v>0</v>
      </c>
      <c r="FU762">
        <v>0</v>
      </c>
      <c r="FV762">
        <v>0</v>
      </c>
      <c r="FW762">
        <v>0</v>
      </c>
      <c r="FX762" t="s">
        <v>364</v>
      </c>
      <c r="FY762" t="s">
        <v>365</v>
      </c>
      <c r="FZ762" t="s">
        <v>366</v>
      </c>
      <c r="GA762" t="s">
        <v>366</v>
      </c>
      <c r="GB762" t="s">
        <v>366</v>
      </c>
      <c r="GC762" t="s">
        <v>366</v>
      </c>
      <c r="GD762">
        <v>0</v>
      </c>
      <c r="GE762">
        <v>100</v>
      </c>
      <c r="GF762">
        <v>100</v>
      </c>
      <c r="GG762">
        <v>-5.277</v>
      </c>
      <c r="GH762">
        <v>-0.091</v>
      </c>
      <c r="GI762">
        <v>-2.868309889394353</v>
      </c>
      <c r="GJ762">
        <v>-0.006773961979547998</v>
      </c>
      <c r="GK762">
        <v>-8.296070481250098E-08</v>
      </c>
      <c r="GL762">
        <v>3.322967193956903E-10</v>
      </c>
      <c r="GM762">
        <v>-0.07871069313407227</v>
      </c>
      <c r="GN762">
        <v>-0.00208336341840114</v>
      </c>
      <c r="GO762">
        <v>8.801746095907445E-05</v>
      </c>
      <c r="GP762">
        <v>-2.677693255255651E-07</v>
      </c>
      <c r="GQ762">
        <v>3</v>
      </c>
      <c r="GR762">
        <v>2052</v>
      </c>
      <c r="GS762">
        <v>2</v>
      </c>
      <c r="GT762">
        <v>18</v>
      </c>
      <c r="GU762">
        <v>112.1</v>
      </c>
      <c r="GV762">
        <v>112</v>
      </c>
      <c r="GW762">
        <v>1.0437</v>
      </c>
      <c r="GX762">
        <v>2.42188</v>
      </c>
      <c r="GY762">
        <v>1.44897</v>
      </c>
      <c r="GZ762">
        <v>2.31445</v>
      </c>
      <c r="HA762">
        <v>1.55151</v>
      </c>
      <c r="HB762">
        <v>2.3877</v>
      </c>
      <c r="HC762">
        <v>37.3858</v>
      </c>
      <c r="HD762">
        <v>13.7643</v>
      </c>
      <c r="HE762">
        <v>18</v>
      </c>
      <c r="HF762">
        <v>613.816</v>
      </c>
      <c r="HG762">
        <v>397.025</v>
      </c>
      <c r="HH762">
        <v>15.1019</v>
      </c>
      <c r="HI762">
        <v>31.1589</v>
      </c>
      <c r="HJ762">
        <v>30.0005</v>
      </c>
      <c r="HK762">
        <v>30.9706</v>
      </c>
      <c r="HL762">
        <v>30.889</v>
      </c>
      <c r="HM762">
        <v>20.9835</v>
      </c>
      <c r="HN762">
        <v>56.8838</v>
      </c>
      <c r="HO762">
        <v>0</v>
      </c>
      <c r="HP762">
        <v>15.0992</v>
      </c>
      <c r="HQ762">
        <v>391.128</v>
      </c>
      <c r="HR762">
        <v>14.4157</v>
      </c>
      <c r="HS762">
        <v>99.1091</v>
      </c>
      <c r="HT762">
        <v>100.293</v>
      </c>
    </row>
    <row r="763" spans="1:228">
      <c r="A763">
        <v>747</v>
      </c>
      <c r="B763">
        <v>1728497681</v>
      </c>
      <c r="C763">
        <v>6743.5</v>
      </c>
      <c r="D763" t="s">
        <v>1867</v>
      </c>
      <c r="E763" t="s">
        <v>1868</v>
      </c>
      <c r="F763">
        <v>5</v>
      </c>
      <c r="G763" t="s">
        <v>357</v>
      </c>
      <c r="H763" t="s">
        <v>358</v>
      </c>
      <c r="I763" t="s">
        <v>359</v>
      </c>
      <c r="J763" t="s">
        <v>1808</v>
      </c>
      <c r="K763">
        <v>1728497673.214286</v>
      </c>
      <c r="L763">
        <f>(M763)/1000</f>
        <v>0</v>
      </c>
      <c r="M763">
        <f>IF(BH763, AP763, AJ763)</f>
        <v>0</v>
      </c>
      <c r="N763">
        <f>IF(BH763, AK763, AI763)</f>
        <v>0</v>
      </c>
      <c r="O763">
        <f>BJ763 - IF(AW763&gt;1, N763*BD763*100.0/(AY763), 0)</f>
        <v>0</v>
      </c>
      <c r="P763">
        <f>((V763-L763/2)*O763-N763)/(V763+L763/2)</f>
        <v>0</v>
      </c>
      <c r="Q763">
        <f>P763*(BQ763+BR763)/1000.0</f>
        <v>0</v>
      </c>
      <c r="R763">
        <f>(BJ763 - IF(AW763&gt;1, N763*BD763*100.0/(AY763), 0))*(BQ763+BR763)/1000.0</f>
        <v>0</v>
      </c>
      <c r="S763">
        <f>2.0/((1/U763-1/T763)+SIGN(U763)*SQRT((1/U763-1/T763)*(1/U763-1/T763) + 4*BE763/((BE763+1)*(BE763+1))*(2*1/U763*1/T763-1/T763*1/T763)))</f>
        <v>0</v>
      </c>
      <c r="T763">
        <f>IF(LEFT(BF763,1)&lt;&gt;"0",IF(LEFT(BF763,1)="1",3.0,BG763),$D$5+$E$5*(BX763*BQ763/($K$5*1000))+$F$5*(BX763*BQ763/($K$5*1000))*MAX(MIN(BD763,$J$5),$I$5)*MAX(MIN(BD763,$J$5),$I$5)+$G$5*MAX(MIN(BD763,$J$5),$I$5)*(BX763*BQ763/($K$5*1000))+$H$5*(BX763*BQ763/($K$5*1000))*(BX763*BQ763/($K$5*1000)))</f>
        <v>0</v>
      </c>
      <c r="U763">
        <f>L763*(1000-(1000*0.61365*exp(17.502*Y763/(240.97+Y763))/(BQ763+BR763)+BL763)/2)/(1000*0.61365*exp(17.502*Y763/(240.97+Y763))/(BQ763+BR763)-BL763)</f>
        <v>0</v>
      </c>
      <c r="V763">
        <f>1/((BE763+1)/(S763/1.6)+1/(T763/1.37)) + BE763/((BE763+1)/(S763/1.6) + BE763/(T763/1.37))</f>
        <v>0</v>
      </c>
      <c r="W763">
        <f>(AZ763*BC763)</f>
        <v>0</v>
      </c>
      <c r="X763">
        <f>(BS763+(W763+2*0.95*5.67E-8*(((BS763+$B$7)+273)^4-(BS763+273)^4)-44100*L763)/(1.84*29.3*T763+8*0.95*5.67E-8*(BS763+273)^3))</f>
        <v>0</v>
      </c>
      <c r="Y763">
        <f>($C$7*BT763+$D$7*BU763+$E$7*X763)</f>
        <v>0</v>
      </c>
      <c r="Z763">
        <f>0.61365*exp(17.502*Y763/(240.97+Y763))</f>
        <v>0</v>
      </c>
      <c r="AA763">
        <f>(AB763/AC763*100)</f>
        <v>0</v>
      </c>
      <c r="AB763">
        <f>BL763*(BQ763+BR763)/1000</f>
        <v>0</v>
      </c>
      <c r="AC763">
        <f>0.61365*exp(17.502*BS763/(240.97+BS763))</f>
        <v>0</v>
      </c>
      <c r="AD763">
        <f>(Z763-BL763*(BQ763+BR763)/1000)</f>
        <v>0</v>
      </c>
      <c r="AE763">
        <f>(-L763*44100)</f>
        <v>0</v>
      </c>
      <c r="AF763">
        <f>2*29.3*T763*0.92*(BS763-Y763)</f>
        <v>0</v>
      </c>
      <c r="AG763">
        <f>2*0.95*5.67E-8*(((BS763+$B$7)+273)^4-(Y763+273)^4)</f>
        <v>0</v>
      </c>
      <c r="AH763">
        <f>W763+AG763+AE763+AF763</f>
        <v>0</v>
      </c>
      <c r="AI763">
        <f>BP763*AW763*(BK763-BJ763*(1000-AW763*BM763)/(1000-AW763*BL763))/(100*BD763)</f>
        <v>0</v>
      </c>
      <c r="AJ763">
        <f>1000*BP763*AW763*(BL763-BM763)/(100*BD763*(1000-AW763*BL763))</f>
        <v>0</v>
      </c>
      <c r="AK763">
        <f>(AL763 - AM763 - BQ763*1E3/(8.314*(BS763+273.15)) * AO763/BP763 * AN763) * BP763/(100*BD763) * (1000 - BM763)/1000</f>
        <v>0</v>
      </c>
      <c r="AL763">
        <v>384.0068734988062</v>
      </c>
      <c r="AM763">
        <v>367.5583636363635</v>
      </c>
      <c r="AN763">
        <v>2.502201259989449</v>
      </c>
      <c r="AO763">
        <v>66.75267127986791</v>
      </c>
      <c r="AP763">
        <f>(AR763 - AQ763 + BQ763*1E3/(8.314*(BS763+273.15)) * AT763/BP763 * AS763) * BP763/(100*BD763) * 1000/(1000 - AR763)</f>
        <v>0</v>
      </c>
      <c r="AQ763">
        <v>14.32727550308216</v>
      </c>
      <c r="AR763">
        <v>15.16612484848484</v>
      </c>
      <c r="AS763">
        <v>0.0001799995407973435</v>
      </c>
      <c r="AT763">
        <v>80.66482279212043</v>
      </c>
      <c r="AU763">
        <v>0</v>
      </c>
      <c r="AV763">
        <v>0</v>
      </c>
      <c r="AW763">
        <f>IF(AU763*$H$13&gt;=AY763,1.0,(AY763/(AY763-AU763*$H$13)))</f>
        <v>0</v>
      </c>
      <c r="AX763">
        <f>(AW763-1)*100</f>
        <v>0</v>
      </c>
      <c r="AY763">
        <f>MAX(0,($B$13+$C$13*BX763)/(1+$D$13*BX763)*BQ763/(BS763+273)*$E$13)</f>
        <v>0</v>
      </c>
      <c r="AZ763">
        <f>$B$11*BY763+$C$11*BZ763+$F$11*CK763*(1-CN763)</f>
        <v>0</v>
      </c>
      <c r="BA763">
        <f>AZ763*BB763</f>
        <v>0</v>
      </c>
      <c r="BB763">
        <f>($B$11*$D$9+$C$11*$D$9+$F$11*((CX763+CP763)/MAX(CX763+CP763+CY763, 0.1)*$I$9+CY763/MAX(CX763+CP763+CY763, 0.1)*$J$9))/($B$11+$C$11+$F$11)</f>
        <v>0</v>
      </c>
      <c r="BC763">
        <f>($B$11*$K$9+$C$11*$K$9+$F$11*((CX763+CP763)/MAX(CX763+CP763+CY763, 0.1)*$P$9+CY763/MAX(CX763+CP763+CY763, 0.1)*$Q$9))/($B$11+$C$11+$F$11)</f>
        <v>0</v>
      </c>
      <c r="BD763">
        <v>6</v>
      </c>
      <c r="BE763">
        <v>0.5</v>
      </c>
      <c r="BF763" t="s">
        <v>361</v>
      </c>
      <c r="BG763">
        <v>2</v>
      </c>
      <c r="BH763" t="b">
        <v>1</v>
      </c>
      <c r="BI763">
        <v>1728497673.214286</v>
      </c>
      <c r="BJ763">
        <v>344.01075</v>
      </c>
      <c r="BK763">
        <v>364.8199642857143</v>
      </c>
      <c r="BL763">
        <v>15.15015357142858</v>
      </c>
      <c r="BM763">
        <v>14.32095357142857</v>
      </c>
      <c r="BN763">
        <v>349.2407142857143</v>
      </c>
      <c r="BO763">
        <v>15.24111785714286</v>
      </c>
      <c r="BP763">
        <v>600.0096785714285</v>
      </c>
      <c r="BQ763">
        <v>97.54817857142858</v>
      </c>
      <c r="BR763">
        <v>0.1000584107142857</v>
      </c>
      <c r="BS763">
        <v>23.87348928571428</v>
      </c>
      <c r="BT763">
        <v>25.00940714285714</v>
      </c>
      <c r="BU763">
        <v>999.9000000000002</v>
      </c>
      <c r="BV763">
        <v>0</v>
      </c>
      <c r="BW763">
        <v>0</v>
      </c>
      <c r="BX763">
        <v>10001.57642857143</v>
      </c>
      <c r="BY763">
        <v>0</v>
      </c>
      <c r="BZ763">
        <v>1281.614285714286</v>
      </c>
      <c r="CA763">
        <v>-20.80931071428572</v>
      </c>
      <c r="CB763">
        <v>349.3027857142856</v>
      </c>
      <c r="CC763">
        <v>370.1206785714286</v>
      </c>
      <c r="CD763">
        <v>0.8292046428571431</v>
      </c>
      <c r="CE763">
        <v>364.8199642857143</v>
      </c>
      <c r="CF763">
        <v>14.32095357142857</v>
      </c>
      <c r="CG763">
        <v>1.477870357142857</v>
      </c>
      <c r="CH763">
        <v>1.396983571428571</v>
      </c>
      <c r="CI763">
        <v>12.74111785714286</v>
      </c>
      <c r="CJ763">
        <v>11.88491785714286</v>
      </c>
      <c r="CK763">
        <v>1600.007142857143</v>
      </c>
      <c r="CL763">
        <v>0.6920014999999999</v>
      </c>
      <c r="CM763">
        <v>0.3079985</v>
      </c>
      <c r="CN763">
        <v>0</v>
      </c>
      <c r="CO763">
        <v>2.148514285714286</v>
      </c>
      <c r="CP763">
        <v>0</v>
      </c>
      <c r="CQ763">
        <v>16127.99285714286</v>
      </c>
      <c r="CR763">
        <v>13790.26071428571</v>
      </c>
      <c r="CS763">
        <v>40</v>
      </c>
      <c r="CT763">
        <v>42.08449999999999</v>
      </c>
      <c r="CU763">
        <v>40.81649999999998</v>
      </c>
      <c r="CV763">
        <v>39.97525</v>
      </c>
      <c r="CW763">
        <v>39.1025</v>
      </c>
      <c r="CX763">
        <v>1107.207857142857</v>
      </c>
      <c r="CY763">
        <v>492.7992857142858</v>
      </c>
      <c r="CZ763">
        <v>0</v>
      </c>
      <c r="DA763">
        <v>1728497738.2</v>
      </c>
      <c r="DB763">
        <v>0</v>
      </c>
      <c r="DC763">
        <v>1728490956.5</v>
      </c>
      <c r="DD763" t="s">
        <v>362</v>
      </c>
      <c r="DE763">
        <v>1728490952.5</v>
      </c>
      <c r="DF763">
        <v>1728490956.5</v>
      </c>
      <c r="DG763">
        <v>1</v>
      </c>
      <c r="DH763">
        <v>-0.065</v>
      </c>
      <c r="DI763">
        <v>-0.008</v>
      </c>
      <c r="DJ763">
        <v>-3.246</v>
      </c>
      <c r="DK763">
        <v>-0.091</v>
      </c>
      <c r="DL763">
        <v>52</v>
      </c>
      <c r="DM763">
        <v>15</v>
      </c>
      <c r="DN763">
        <v>0.25</v>
      </c>
      <c r="DO763">
        <v>0.13</v>
      </c>
      <c r="DP763">
        <v>-20.610365</v>
      </c>
      <c r="DQ763">
        <v>-3.303050656660318</v>
      </c>
      <c r="DR763">
        <v>0.3200031465079682</v>
      </c>
      <c r="DS763">
        <v>0</v>
      </c>
      <c r="DT763">
        <v>0.83323045</v>
      </c>
      <c r="DU763">
        <v>-0.03394752720450235</v>
      </c>
      <c r="DV763">
        <v>0.005209691895640274</v>
      </c>
      <c r="DW763">
        <v>1</v>
      </c>
      <c r="DX763">
        <v>1</v>
      </c>
      <c r="DY763">
        <v>2</v>
      </c>
      <c r="DZ763" t="s">
        <v>363</v>
      </c>
      <c r="EA763">
        <v>3.22842</v>
      </c>
      <c r="EB763">
        <v>2.70429</v>
      </c>
      <c r="EC763">
        <v>0.0909189</v>
      </c>
      <c r="ED763">
        <v>0.0942745</v>
      </c>
      <c r="EE763">
        <v>0.0798172</v>
      </c>
      <c r="EF763">
        <v>0.0768785</v>
      </c>
      <c r="EG763">
        <v>29623.7</v>
      </c>
      <c r="EH763">
        <v>28685.4</v>
      </c>
      <c r="EI763">
        <v>31234</v>
      </c>
      <c r="EJ763">
        <v>30054.8</v>
      </c>
      <c r="EK763">
        <v>38489.9</v>
      </c>
      <c r="EL763">
        <v>36696</v>
      </c>
      <c r="EM763">
        <v>43764</v>
      </c>
      <c r="EN763">
        <v>41974.6</v>
      </c>
      <c r="EO763">
        <v>2.0886</v>
      </c>
      <c r="EP763">
        <v>1.74947</v>
      </c>
      <c r="EQ763">
        <v>0.00233576</v>
      </c>
      <c r="ER763">
        <v>0</v>
      </c>
      <c r="ES763">
        <v>24.9709</v>
      </c>
      <c r="ET763">
        <v>999.9</v>
      </c>
      <c r="EU763">
        <v>67</v>
      </c>
      <c r="EV763">
        <v>30.5</v>
      </c>
      <c r="EW763">
        <v>30.1142</v>
      </c>
      <c r="EX763">
        <v>62.2101</v>
      </c>
      <c r="EY763">
        <v>23.8982</v>
      </c>
      <c r="EZ763">
        <v>1</v>
      </c>
      <c r="FA763">
        <v>0.352472</v>
      </c>
      <c r="FB763">
        <v>7.45752</v>
      </c>
      <c r="FC763">
        <v>20.0426</v>
      </c>
      <c r="FD763">
        <v>5.21594</v>
      </c>
      <c r="FE763">
        <v>12.004</v>
      </c>
      <c r="FF763">
        <v>4.9634</v>
      </c>
      <c r="FG763">
        <v>3.29583</v>
      </c>
      <c r="FH763">
        <v>9999</v>
      </c>
      <c r="FI763">
        <v>9999</v>
      </c>
      <c r="FJ763">
        <v>9999</v>
      </c>
      <c r="FK763">
        <v>149.9</v>
      </c>
      <c r="FL763">
        <v>4.97081</v>
      </c>
      <c r="FM763">
        <v>1.86779</v>
      </c>
      <c r="FN763">
        <v>1.85928</v>
      </c>
      <c r="FO763">
        <v>1.86534</v>
      </c>
      <c r="FP763">
        <v>1.8631</v>
      </c>
      <c r="FQ763">
        <v>1.86448</v>
      </c>
      <c r="FR763">
        <v>1.86005</v>
      </c>
      <c r="FS763">
        <v>1.86417</v>
      </c>
      <c r="FT763">
        <v>0</v>
      </c>
      <c r="FU763">
        <v>0</v>
      </c>
      <c r="FV763">
        <v>0</v>
      </c>
      <c r="FW763">
        <v>0</v>
      </c>
      <c r="FX763" t="s">
        <v>364</v>
      </c>
      <c r="FY763" t="s">
        <v>365</v>
      </c>
      <c r="FZ763" t="s">
        <v>366</v>
      </c>
      <c r="GA763" t="s">
        <v>366</v>
      </c>
      <c r="GB763" t="s">
        <v>366</v>
      </c>
      <c r="GC763" t="s">
        <v>366</v>
      </c>
      <c r="GD763">
        <v>0</v>
      </c>
      <c r="GE763">
        <v>100</v>
      </c>
      <c r="GF763">
        <v>100</v>
      </c>
      <c r="GG763">
        <v>-5.359</v>
      </c>
      <c r="GH763">
        <v>-0.09089999999999999</v>
      </c>
      <c r="GI763">
        <v>-2.868309889394353</v>
      </c>
      <c r="GJ763">
        <v>-0.006773961979547998</v>
      </c>
      <c r="GK763">
        <v>-8.296070481250098E-08</v>
      </c>
      <c r="GL763">
        <v>3.322967193956903E-10</v>
      </c>
      <c r="GM763">
        <v>-0.07871069313407227</v>
      </c>
      <c r="GN763">
        <v>-0.00208336341840114</v>
      </c>
      <c r="GO763">
        <v>8.801746095907445E-05</v>
      </c>
      <c r="GP763">
        <v>-2.677693255255651E-07</v>
      </c>
      <c r="GQ763">
        <v>3</v>
      </c>
      <c r="GR763">
        <v>2052</v>
      </c>
      <c r="GS763">
        <v>2</v>
      </c>
      <c r="GT763">
        <v>18</v>
      </c>
      <c r="GU763">
        <v>112.1</v>
      </c>
      <c r="GV763">
        <v>112.1</v>
      </c>
      <c r="GW763">
        <v>1.07178</v>
      </c>
      <c r="GX763">
        <v>2.41333</v>
      </c>
      <c r="GY763">
        <v>1.44775</v>
      </c>
      <c r="GZ763">
        <v>2.31567</v>
      </c>
      <c r="HA763">
        <v>1.55151</v>
      </c>
      <c r="HB763">
        <v>2.32788</v>
      </c>
      <c r="HC763">
        <v>37.3858</v>
      </c>
      <c r="HD763">
        <v>13.7468</v>
      </c>
      <c r="HE763">
        <v>18</v>
      </c>
      <c r="HF763">
        <v>614.134</v>
      </c>
      <c r="HG763">
        <v>397.047</v>
      </c>
      <c r="HH763">
        <v>15.0949</v>
      </c>
      <c r="HI763">
        <v>31.167</v>
      </c>
      <c r="HJ763">
        <v>30.0007</v>
      </c>
      <c r="HK763">
        <v>30.9806</v>
      </c>
      <c r="HL763">
        <v>30.899</v>
      </c>
      <c r="HM763">
        <v>21.5077</v>
      </c>
      <c r="HN763">
        <v>56.8838</v>
      </c>
      <c r="HO763">
        <v>0</v>
      </c>
      <c r="HP763">
        <v>15.0896</v>
      </c>
      <c r="HQ763">
        <v>401.144</v>
      </c>
      <c r="HR763">
        <v>14.4131</v>
      </c>
      <c r="HS763">
        <v>99.1073</v>
      </c>
      <c r="HT763">
        <v>100.292</v>
      </c>
    </row>
    <row r="764" spans="1:228">
      <c r="A764">
        <v>748</v>
      </c>
      <c r="B764">
        <v>1728497685.5</v>
      </c>
      <c r="C764">
        <v>6748</v>
      </c>
      <c r="D764" t="s">
        <v>1869</v>
      </c>
      <c r="E764" t="s">
        <v>1870</v>
      </c>
      <c r="F764">
        <v>5</v>
      </c>
      <c r="G764" t="s">
        <v>357</v>
      </c>
      <c r="H764" t="s">
        <v>358</v>
      </c>
      <c r="I764" t="s">
        <v>359</v>
      </c>
      <c r="J764" t="s">
        <v>1808</v>
      </c>
      <c r="K764">
        <v>1728497677.660714</v>
      </c>
      <c r="L764">
        <f>(M764)/1000</f>
        <v>0</v>
      </c>
      <c r="M764">
        <f>IF(BH764, AP764, AJ764)</f>
        <v>0</v>
      </c>
      <c r="N764">
        <f>IF(BH764, AK764, AI764)</f>
        <v>0</v>
      </c>
      <c r="O764">
        <f>BJ764 - IF(AW764&gt;1, N764*BD764*100.0/(AY764), 0)</f>
        <v>0</v>
      </c>
      <c r="P764">
        <f>((V764-L764/2)*O764-N764)/(V764+L764/2)</f>
        <v>0</v>
      </c>
      <c r="Q764">
        <f>P764*(BQ764+BR764)/1000.0</f>
        <v>0</v>
      </c>
      <c r="R764">
        <f>(BJ764 - IF(AW764&gt;1, N764*BD764*100.0/(AY764), 0))*(BQ764+BR764)/1000.0</f>
        <v>0</v>
      </c>
      <c r="S764">
        <f>2.0/((1/U764-1/T764)+SIGN(U764)*SQRT((1/U764-1/T764)*(1/U764-1/T764) + 4*BE764/((BE764+1)*(BE764+1))*(2*1/U764*1/T764-1/T764*1/T764)))</f>
        <v>0</v>
      </c>
      <c r="T764">
        <f>IF(LEFT(BF764,1)&lt;&gt;"0",IF(LEFT(BF764,1)="1",3.0,BG764),$D$5+$E$5*(BX764*BQ764/($K$5*1000))+$F$5*(BX764*BQ764/($K$5*1000))*MAX(MIN(BD764,$J$5),$I$5)*MAX(MIN(BD764,$J$5),$I$5)+$G$5*MAX(MIN(BD764,$J$5),$I$5)*(BX764*BQ764/($K$5*1000))+$H$5*(BX764*BQ764/($K$5*1000))*(BX764*BQ764/($K$5*1000)))</f>
        <v>0</v>
      </c>
      <c r="U764">
        <f>L764*(1000-(1000*0.61365*exp(17.502*Y764/(240.97+Y764))/(BQ764+BR764)+BL764)/2)/(1000*0.61365*exp(17.502*Y764/(240.97+Y764))/(BQ764+BR764)-BL764)</f>
        <v>0</v>
      </c>
      <c r="V764">
        <f>1/((BE764+1)/(S764/1.6)+1/(T764/1.37)) + BE764/((BE764+1)/(S764/1.6) + BE764/(T764/1.37))</f>
        <v>0</v>
      </c>
      <c r="W764">
        <f>(AZ764*BC764)</f>
        <v>0</v>
      </c>
      <c r="X764">
        <f>(BS764+(W764+2*0.95*5.67E-8*(((BS764+$B$7)+273)^4-(BS764+273)^4)-44100*L764)/(1.84*29.3*T764+8*0.95*5.67E-8*(BS764+273)^3))</f>
        <v>0</v>
      </c>
      <c r="Y764">
        <f>($C$7*BT764+$D$7*BU764+$E$7*X764)</f>
        <v>0</v>
      </c>
      <c r="Z764">
        <f>0.61365*exp(17.502*Y764/(240.97+Y764))</f>
        <v>0</v>
      </c>
      <c r="AA764">
        <f>(AB764/AC764*100)</f>
        <v>0</v>
      </c>
      <c r="AB764">
        <f>BL764*(BQ764+BR764)/1000</f>
        <v>0</v>
      </c>
      <c r="AC764">
        <f>0.61365*exp(17.502*BS764/(240.97+BS764))</f>
        <v>0</v>
      </c>
      <c r="AD764">
        <f>(Z764-BL764*(BQ764+BR764)/1000)</f>
        <v>0</v>
      </c>
      <c r="AE764">
        <f>(-L764*44100)</f>
        <v>0</v>
      </c>
      <c r="AF764">
        <f>2*29.3*T764*0.92*(BS764-Y764)</f>
        <v>0</v>
      </c>
      <c r="AG764">
        <f>2*0.95*5.67E-8*(((BS764+$B$7)+273)^4-(Y764+273)^4)</f>
        <v>0</v>
      </c>
      <c r="AH764">
        <f>W764+AG764+AE764+AF764</f>
        <v>0</v>
      </c>
      <c r="AI764">
        <f>BP764*AW764*(BK764-BJ764*(1000-AW764*BM764)/(1000-AW764*BL764))/(100*BD764)</f>
        <v>0</v>
      </c>
      <c r="AJ764">
        <f>1000*BP764*AW764*(BL764-BM764)/(100*BD764*(1000-AW764*BL764))</f>
        <v>0</v>
      </c>
      <c r="AK764">
        <f>(AL764 - AM764 - BQ764*1E3/(8.314*(BS764+273.15)) * AO764/BP764 * AN764) * BP764/(100*BD764) * (1000 - BM764)/1000</f>
        <v>0</v>
      </c>
      <c r="AL764">
        <v>395.5739622333595</v>
      </c>
      <c r="AM764">
        <v>378.8996787878788</v>
      </c>
      <c r="AN764">
        <v>2.521283503931111</v>
      </c>
      <c r="AO764">
        <v>66.75267127986791</v>
      </c>
      <c r="AP764">
        <f>(AR764 - AQ764 + BQ764*1E3/(8.314*(BS764+273.15)) * AT764/BP764 * AS764) * BP764/(100*BD764) * 1000/(1000 - AR764)</f>
        <v>0</v>
      </c>
      <c r="AQ764">
        <v>14.39134648721732</v>
      </c>
      <c r="AR764">
        <v>15.18719333333333</v>
      </c>
      <c r="AS764">
        <v>0.0002938610689982408</v>
      </c>
      <c r="AT764">
        <v>80.66482279212043</v>
      </c>
      <c r="AU764">
        <v>0</v>
      </c>
      <c r="AV764">
        <v>0</v>
      </c>
      <c r="AW764">
        <f>IF(AU764*$H$13&gt;=AY764,1.0,(AY764/(AY764-AU764*$H$13)))</f>
        <v>0</v>
      </c>
      <c r="AX764">
        <f>(AW764-1)*100</f>
        <v>0</v>
      </c>
      <c r="AY764">
        <f>MAX(0,($B$13+$C$13*BX764)/(1+$D$13*BX764)*BQ764/(BS764+273)*$E$13)</f>
        <v>0</v>
      </c>
      <c r="AZ764">
        <f>$B$11*BY764+$C$11*BZ764+$F$11*CK764*(1-CN764)</f>
        <v>0</v>
      </c>
      <c r="BA764">
        <f>AZ764*BB764</f>
        <v>0</v>
      </c>
      <c r="BB764">
        <f>($B$11*$D$9+$C$11*$D$9+$F$11*((CX764+CP764)/MAX(CX764+CP764+CY764, 0.1)*$I$9+CY764/MAX(CX764+CP764+CY764, 0.1)*$J$9))/($B$11+$C$11+$F$11)</f>
        <v>0</v>
      </c>
      <c r="BC764">
        <f>($B$11*$K$9+$C$11*$K$9+$F$11*((CX764+CP764)/MAX(CX764+CP764+CY764, 0.1)*$P$9+CY764/MAX(CX764+CP764+CY764, 0.1)*$Q$9))/($B$11+$C$11+$F$11)</f>
        <v>0</v>
      </c>
      <c r="BD764">
        <v>6</v>
      </c>
      <c r="BE764">
        <v>0.5</v>
      </c>
      <c r="BF764" t="s">
        <v>361</v>
      </c>
      <c r="BG764">
        <v>2</v>
      </c>
      <c r="BH764" t="b">
        <v>1</v>
      </c>
      <c r="BI764">
        <v>1728497677.660714</v>
      </c>
      <c r="BJ764">
        <v>354.9925714285714</v>
      </c>
      <c r="BK764">
        <v>376.038</v>
      </c>
      <c r="BL764">
        <v>15.16093571428572</v>
      </c>
      <c r="BM764">
        <v>14.3453</v>
      </c>
      <c r="BN764">
        <v>360.2966428571429</v>
      </c>
      <c r="BO764">
        <v>15.25190357142857</v>
      </c>
      <c r="BP764">
        <v>600.0089999999999</v>
      </c>
      <c r="BQ764">
        <v>97.54753928571429</v>
      </c>
      <c r="BR764">
        <v>0.1000104214285714</v>
      </c>
      <c r="BS764">
        <v>23.87129642857143</v>
      </c>
      <c r="BT764">
        <v>25.00868571428572</v>
      </c>
      <c r="BU764">
        <v>999.9000000000002</v>
      </c>
      <c r="BV764">
        <v>0</v>
      </c>
      <c r="BW764">
        <v>0</v>
      </c>
      <c r="BX764">
        <v>10003.71678571429</v>
      </c>
      <c r="BY764">
        <v>0</v>
      </c>
      <c r="BZ764">
        <v>1281.920357142857</v>
      </c>
      <c r="CA764">
        <v>-21.04551071428571</v>
      </c>
      <c r="CB764">
        <v>360.4575</v>
      </c>
      <c r="CC764">
        <v>381.5112857142857</v>
      </c>
      <c r="CD764">
        <v>0.8156396785714287</v>
      </c>
      <c r="CE764">
        <v>376.038</v>
      </c>
      <c r="CF764">
        <v>14.3453</v>
      </c>
      <c r="CG764">
        <v>1.478911785714285</v>
      </c>
      <c r="CH764">
        <v>1.399350357142857</v>
      </c>
      <c r="CI764">
        <v>12.75187857142857</v>
      </c>
      <c r="CJ764">
        <v>11.91054642857143</v>
      </c>
      <c r="CK764">
        <v>1600.033214285714</v>
      </c>
      <c r="CL764">
        <v>0.6920044285714285</v>
      </c>
      <c r="CM764">
        <v>0.3079955714285714</v>
      </c>
      <c r="CN764">
        <v>0</v>
      </c>
      <c r="CO764">
        <v>2.222303571428571</v>
      </c>
      <c r="CP764">
        <v>0</v>
      </c>
      <c r="CQ764">
        <v>16131.80714285714</v>
      </c>
      <c r="CR764">
        <v>13790.50357142857</v>
      </c>
      <c r="CS764">
        <v>40</v>
      </c>
      <c r="CT764">
        <v>42.1025</v>
      </c>
      <c r="CU764">
        <v>40.82775</v>
      </c>
      <c r="CV764">
        <v>39.98875</v>
      </c>
      <c r="CW764">
        <v>39.116</v>
      </c>
      <c r="CX764">
        <v>1107.23</v>
      </c>
      <c r="CY764">
        <v>492.8032142857143</v>
      </c>
      <c r="CZ764">
        <v>0</v>
      </c>
      <c r="DA764">
        <v>1728497742.4</v>
      </c>
      <c r="DB764">
        <v>0</v>
      </c>
      <c r="DC764">
        <v>1728490956.5</v>
      </c>
      <c r="DD764" t="s">
        <v>362</v>
      </c>
      <c r="DE764">
        <v>1728490952.5</v>
      </c>
      <c r="DF764">
        <v>1728490956.5</v>
      </c>
      <c r="DG764">
        <v>1</v>
      </c>
      <c r="DH764">
        <v>-0.065</v>
      </c>
      <c r="DI764">
        <v>-0.008</v>
      </c>
      <c r="DJ764">
        <v>-3.246</v>
      </c>
      <c r="DK764">
        <v>-0.091</v>
      </c>
      <c r="DL764">
        <v>52</v>
      </c>
      <c r="DM764">
        <v>15</v>
      </c>
      <c r="DN764">
        <v>0.25</v>
      </c>
      <c r="DO764">
        <v>0.13</v>
      </c>
      <c r="DP764">
        <v>-20.90579268292683</v>
      </c>
      <c r="DQ764">
        <v>-3.270838327526081</v>
      </c>
      <c r="DR764">
        <v>0.3237401708764969</v>
      </c>
      <c r="DS764">
        <v>0</v>
      </c>
      <c r="DT764">
        <v>0.8199802195121951</v>
      </c>
      <c r="DU764">
        <v>-0.1617949965156801</v>
      </c>
      <c r="DV764">
        <v>0.01991687725977852</v>
      </c>
      <c r="DW764">
        <v>0</v>
      </c>
      <c r="DX764">
        <v>0</v>
      </c>
      <c r="DY764">
        <v>2</v>
      </c>
      <c r="DZ764" t="s">
        <v>386</v>
      </c>
      <c r="EA764">
        <v>3.22833</v>
      </c>
      <c r="EB764">
        <v>2.70447</v>
      </c>
      <c r="EC764">
        <v>0.09307749999999999</v>
      </c>
      <c r="ED764">
        <v>0.0964399</v>
      </c>
      <c r="EE764">
        <v>0.0798942</v>
      </c>
      <c r="EF764">
        <v>0.07697089999999999</v>
      </c>
      <c r="EG764">
        <v>29552.8</v>
      </c>
      <c r="EH764">
        <v>28616.7</v>
      </c>
      <c r="EI764">
        <v>31233.5</v>
      </c>
      <c r="EJ764">
        <v>30054.7</v>
      </c>
      <c r="EK764">
        <v>38485.9</v>
      </c>
      <c r="EL764">
        <v>36692.2</v>
      </c>
      <c r="EM764">
        <v>43763.1</v>
      </c>
      <c r="EN764">
        <v>41974.4</v>
      </c>
      <c r="EO764">
        <v>2.08837</v>
      </c>
      <c r="EP764">
        <v>1.7494</v>
      </c>
      <c r="EQ764">
        <v>0.00147521</v>
      </c>
      <c r="ER764">
        <v>0</v>
      </c>
      <c r="ES764">
        <v>24.9715</v>
      </c>
      <c r="ET764">
        <v>999.9</v>
      </c>
      <c r="EU764">
        <v>67</v>
      </c>
      <c r="EV764">
        <v>30.5</v>
      </c>
      <c r="EW764">
        <v>30.1131</v>
      </c>
      <c r="EX764">
        <v>62.2001</v>
      </c>
      <c r="EY764">
        <v>24.2067</v>
      </c>
      <c r="EZ764">
        <v>1</v>
      </c>
      <c r="FA764">
        <v>0.353001</v>
      </c>
      <c r="FB764">
        <v>7.46078</v>
      </c>
      <c r="FC764">
        <v>20.0423</v>
      </c>
      <c r="FD764">
        <v>5.21744</v>
      </c>
      <c r="FE764">
        <v>12.004</v>
      </c>
      <c r="FF764">
        <v>4.9638</v>
      </c>
      <c r="FG764">
        <v>3.29588</v>
      </c>
      <c r="FH764">
        <v>9999</v>
      </c>
      <c r="FI764">
        <v>9999</v>
      </c>
      <c r="FJ764">
        <v>9999</v>
      </c>
      <c r="FK764">
        <v>149.9</v>
      </c>
      <c r="FL764">
        <v>4.97082</v>
      </c>
      <c r="FM764">
        <v>1.86779</v>
      </c>
      <c r="FN764">
        <v>1.85928</v>
      </c>
      <c r="FO764">
        <v>1.86533</v>
      </c>
      <c r="FP764">
        <v>1.8631</v>
      </c>
      <c r="FQ764">
        <v>1.86449</v>
      </c>
      <c r="FR764">
        <v>1.86005</v>
      </c>
      <c r="FS764">
        <v>1.86417</v>
      </c>
      <c r="FT764">
        <v>0</v>
      </c>
      <c r="FU764">
        <v>0</v>
      </c>
      <c r="FV764">
        <v>0</v>
      </c>
      <c r="FW764">
        <v>0</v>
      </c>
      <c r="FX764" t="s">
        <v>364</v>
      </c>
      <c r="FY764" t="s">
        <v>365</v>
      </c>
      <c r="FZ764" t="s">
        <v>366</v>
      </c>
      <c r="GA764" t="s">
        <v>366</v>
      </c>
      <c r="GB764" t="s">
        <v>366</v>
      </c>
      <c r="GC764" t="s">
        <v>366</v>
      </c>
      <c r="GD764">
        <v>0</v>
      </c>
      <c r="GE764">
        <v>100</v>
      </c>
      <c r="GF764">
        <v>100</v>
      </c>
      <c r="GG764">
        <v>-5.435</v>
      </c>
      <c r="GH764">
        <v>-0.09089999999999999</v>
      </c>
      <c r="GI764">
        <v>-2.868309889394353</v>
      </c>
      <c r="GJ764">
        <v>-0.006773961979547998</v>
      </c>
      <c r="GK764">
        <v>-8.296070481250098E-08</v>
      </c>
      <c r="GL764">
        <v>3.322967193956903E-10</v>
      </c>
      <c r="GM764">
        <v>-0.07871069313407227</v>
      </c>
      <c r="GN764">
        <v>-0.00208336341840114</v>
      </c>
      <c r="GO764">
        <v>8.801746095907445E-05</v>
      </c>
      <c r="GP764">
        <v>-2.677693255255651E-07</v>
      </c>
      <c r="GQ764">
        <v>3</v>
      </c>
      <c r="GR764">
        <v>2052</v>
      </c>
      <c r="GS764">
        <v>2</v>
      </c>
      <c r="GT764">
        <v>18</v>
      </c>
      <c r="GU764">
        <v>112.2</v>
      </c>
      <c r="GV764">
        <v>112.2</v>
      </c>
      <c r="GW764">
        <v>1.09863</v>
      </c>
      <c r="GX764">
        <v>2.41821</v>
      </c>
      <c r="GY764">
        <v>1.44775</v>
      </c>
      <c r="GZ764">
        <v>2.31445</v>
      </c>
      <c r="HA764">
        <v>1.55151</v>
      </c>
      <c r="HB764">
        <v>2.42676</v>
      </c>
      <c r="HC764">
        <v>37.3858</v>
      </c>
      <c r="HD764">
        <v>13.7643</v>
      </c>
      <c r="HE764">
        <v>18</v>
      </c>
      <c r="HF764">
        <v>614.047</v>
      </c>
      <c r="HG764">
        <v>397.06</v>
      </c>
      <c r="HH764">
        <v>15.0876</v>
      </c>
      <c r="HI764">
        <v>31.1738</v>
      </c>
      <c r="HJ764">
        <v>30.0007</v>
      </c>
      <c r="HK764">
        <v>30.9886</v>
      </c>
      <c r="HL764">
        <v>30.9076</v>
      </c>
      <c r="HM764">
        <v>21.9786</v>
      </c>
      <c r="HN764">
        <v>56.8838</v>
      </c>
      <c r="HO764">
        <v>0</v>
      </c>
      <c r="HP764">
        <v>15.0825</v>
      </c>
      <c r="HQ764">
        <v>416.171</v>
      </c>
      <c r="HR764">
        <v>14.4041</v>
      </c>
      <c r="HS764">
        <v>99.1054</v>
      </c>
      <c r="HT764">
        <v>100.292</v>
      </c>
    </row>
    <row r="765" spans="1:228">
      <c r="A765">
        <v>749</v>
      </c>
      <c r="B765">
        <v>1728497691</v>
      </c>
      <c r="C765">
        <v>6753.5</v>
      </c>
      <c r="D765" t="s">
        <v>1871</v>
      </c>
      <c r="E765" t="s">
        <v>1872</v>
      </c>
      <c r="F765">
        <v>5</v>
      </c>
      <c r="G765" t="s">
        <v>357</v>
      </c>
      <c r="H765" t="s">
        <v>358</v>
      </c>
      <c r="I765" t="s">
        <v>359</v>
      </c>
      <c r="J765" t="s">
        <v>1808</v>
      </c>
      <c r="K765">
        <v>1728497683.232143</v>
      </c>
      <c r="L765">
        <f>(M765)/1000</f>
        <v>0</v>
      </c>
      <c r="M765">
        <f>IF(BH765, AP765, AJ765)</f>
        <v>0</v>
      </c>
      <c r="N765">
        <f>IF(BH765, AK765, AI765)</f>
        <v>0</v>
      </c>
      <c r="O765">
        <f>BJ765 - IF(AW765&gt;1, N765*BD765*100.0/(AY765), 0)</f>
        <v>0</v>
      </c>
      <c r="P765">
        <f>((V765-L765/2)*O765-N765)/(V765+L765/2)</f>
        <v>0</v>
      </c>
      <c r="Q765">
        <f>P765*(BQ765+BR765)/1000.0</f>
        <v>0</v>
      </c>
      <c r="R765">
        <f>(BJ765 - IF(AW765&gt;1, N765*BD765*100.0/(AY765), 0))*(BQ765+BR765)/1000.0</f>
        <v>0</v>
      </c>
      <c r="S765">
        <f>2.0/((1/U765-1/T765)+SIGN(U765)*SQRT((1/U765-1/T765)*(1/U765-1/T765) + 4*BE765/((BE765+1)*(BE765+1))*(2*1/U765*1/T765-1/T765*1/T765)))</f>
        <v>0</v>
      </c>
      <c r="T765">
        <f>IF(LEFT(BF765,1)&lt;&gt;"0",IF(LEFT(BF765,1)="1",3.0,BG765),$D$5+$E$5*(BX765*BQ765/($K$5*1000))+$F$5*(BX765*BQ765/($K$5*1000))*MAX(MIN(BD765,$J$5),$I$5)*MAX(MIN(BD765,$J$5),$I$5)+$G$5*MAX(MIN(BD765,$J$5),$I$5)*(BX765*BQ765/($K$5*1000))+$H$5*(BX765*BQ765/($K$5*1000))*(BX765*BQ765/($K$5*1000)))</f>
        <v>0</v>
      </c>
      <c r="U765">
        <f>L765*(1000-(1000*0.61365*exp(17.502*Y765/(240.97+Y765))/(BQ765+BR765)+BL765)/2)/(1000*0.61365*exp(17.502*Y765/(240.97+Y765))/(BQ765+BR765)-BL765)</f>
        <v>0</v>
      </c>
      <c r="V765">
        <f>1/((BE765+1)/(S765/1.6)+1/(T765/1.37)) + BE765/((BE765+1)/(S765/1.6) + BE765/(T765/1.37))</f>
        <v>0</v>
      </c>
      <c r="W765">
        <f>(AZ765*BC765)</f>
        <v>0</v>
      </c>
      <c r="X765">
        <f>(BS765+(W765+2*0.95*5.67E-8*(((BS765+$B$7)+273)^4-(BS765+273)^4)-44100*L765)/(1.84*29.3*T765+8*0.95*5.67E-8*(BS765+273)^3))</f>
        <v>0</v>
      </c>
      <c r="Y765">
        <f>($C$7*BT765+$D$7*BU765+$E$7*X765)</f>
        <v>0</v>
      </c>
      <c r="Z765">
        <f>0.61365*exp(17.502*Y765/(240.97+Y765))</f>
        <v>0</v>
      </c>
      <c r="AA765">
        <f>(AB765/AC765*100)</f>
        <v>0</v>
      </c>
      <c r="AB765">
        <f>BL765*(BQ765+BR765)/1000</f>
        <v>0</v>
      </c>
      <c r="AC765">
        <f>0.61365*exp(17.502*BS765/(240.97+BS765))</f>
        <v>0</v>
      </c>
      <c r="AD765">
        <f>(Z765-BL765*(BQ765+BR765)/1000)</f>
        <v>0</v>
      </c>
      <c r="AE765">
        <f>(-L765*44100)</f>
        <v>0</v>
      </c>
      <c r="AF765">
        <f>2*29.3*T765*0.92*(BS765-Y765)</f>
        <v>0</v>
      </c>
      <c r="AG765">
        <f>2*0.95*5.67E-8*(((BS765+$B$7)+273)^4-(Y765+273)^4)</f>
        <v>0</v>
      </c>
      <c r="AH765">
        <f>W765+AG765+AE765+AF765</f>
        <v>0</v>
      </c>
      <c r="AI765">
        <f>BP765*AW765*(BK765-BJ765*(1000-AW765*BM765)/(1000-AW765*BL765))/(100*BD765)</f>
        <v>0</v>
      </c>
      <c r="AJ765">
        <f>1000*BP765*AW765*(BL765-BM765)/(100*BD765*(1000-AW765*BL765))</f>
        <v>0</v>
      </c>
      <c r="AK765">
        <f>(AL765 - AM765 - BQ765*1E3/(8.314*(BS765+273.15)) * AO765/BP765 * AN765) * BP765/(100*BD765) * (1000 - BM765)/1000</f>
        <v>0</v>
      </c>
      <c r="AL765">
        <v>409.6675522215374</v>
      </c>
      <c r="AM765">
        <v>392.7054484848484</v>
      </c>
      <c r="AN765">
        <v>2.500734225310466</v>
      </c>
      <c r="AO765">
        <v>66.75267127986791</v>
      </c>
      <c r="AP765">
        <f>(AR765 - AQ765 + BQ765*1E3/(8.314*(BS765+273.15)) * AT765/BP765 * AS765) * BP765/(100*BD765) * 1000/(1000 - AR765)</f>
        <v>0</v>
      </c>
      <c r="AQ765">
        <v>14.40471920035791</v>
      </c>
      <c r="AR765">
        <v>15.21223757575757</v>
      </c>
      <c r="AS765">
        <v>0.00290375952701137</v>
      </c>
      <c r="AT765">
        <v>80.66482279212043</v>
      </c>
      <c r="AU765">
        <v>0</v>
      </c>
      <c r="AV765">
        <v>0</v>
      </c>
      <c r="AW765">
        <f>IF(AU765*$H$13&gt;=AY765,1.0,(AY765/(AY765-AU765*$H$13)))</f>
        <v>0</v>
      </c>
      <c r="AX765">
        <f>(AW765-1)*100</f>
        <v>0</v>
      </c>
      <c r="AY765">
        <f>MAX(0,($B$13+$C$13*BX765)/(1+$D$13*BX765)*BQ765/(BS765+273)*$E$13)</f>
        <v>0</v>
      </c>
      <c r="AZ765">
        <f>$B$11*BY765+$C$11*BZ765+$F$11*CK765*(1-CN765)</f>
        <v>0</v>
      </c>
      <c r="BA765">
        <f>AZ765*BB765</f>
        <v>0</v>
      </c>
      <c r="BB765">
        <f>($B$11*$D$9+$C$11*$D$9+$F$11*((CX765+CP765)/MAX(CX765+CP765+CY765, 0.1)*$I$9+CY765/MAX(CX765+CP765+CY765, 0.1)*$J$9))/($B$11+$C$11+$F$11)</f>
        <v>0</v>
      </c>
      <c r="BC765">
        <f>($B$11*$K$9+$C$11*$K$9+$F$11*((CX765+CP765)/MAX(CX765+CP765+CY765, 0.1)*$P$9+CY765/MAX(CX765+CP765+CY765, 0.1)*$Q$9))/($B$11+$C$11+$F$11)</f>
        <v>0</v>
      </c>
      <c r="BD765">
        <v>6</v>
      </c>
      <c r="BE765">
        <v>0.5</v>
      </c>
      <c r="BF765" t="s">
        <v>361</v>
      </c>
      <c r="BG765">
        <v>2</v>
      </c>
      <c r="BH765" t="b">
        <v>1</v>
      </c>
      <c r="BI765">
        <v>1728497683.232143</v>
      </c>
      <c r="BJ765">
        <v>368.7669999999999</v>
      </c>
      <c r="BK765">
        <v>390.1176071428572</v>
      </c>
      <c r="BL765">
        <v>15.18025357142857</v>
      </c>
      <c r="BM765">
        <v>14.37744642857143</v>
      </c>
      <c r="BN765">
        <v>374.1640357142857</v>
      </c>
      <c r="BO765">
        <v>15.27121071428571</v>
      </c>
      <c r="BP765">
        <v>600.014</v>
      </c>
      <c r="BQ765">
        <v>97.54717142857143</v>
      </c>
      <c r="BR765">
        <v>0.1000172892857143</v>
      </c>
      <c r="BS765">
        <v>23.86770714285714</v>
      </c>
      <c r="BT765">
        <v>25.00294285714286</v>
      </c>
      <c r="BU765">
        <v>999.9000000000002</v>
      </c>
      <c r="BV765">
        <v>0</v>
      </c>
      <c r="BW765">
        <v>0</v>
      </c>
      <c r="BX765">
        <v>10001.22392857143</v>
      </c>
      <c r="BY765">
        <v>0</v>
      </c>
      <c r="BZ765">
        <v>1282.273571428572</v>
      </c>
      <c r="CA765">
        <v>-21.35063214285714</v>
      </c>
      <c r="CB765">
        <v>374.4513928571428</v>
      </c>
      <c r="CC765">
        <v>395.80875</v>
      </c>
      <c r="CD765">
        <v>0.8028061428571428</v>
      </c>
      <c r="CE765">
        <v>390.1176071428572</v>
      </c>
      <c r="CF765">
        <v>14.37744642857143</v>
      </c>
      <c r="CG765">
        <v>1.480790357142857</v>
      </c>
      <c r="CH765">
        <v>1.402480714285714</v>
      </c>
      <c r="CI765">
        <v>12.77123928571429</v>
      </c>
      <c r="CJ765">
        <v>11.94443214285714</v>
      </c>
      <c r="CK765">
        <v>1600.008571428571</v>
      </c>
      <c r="CL765">
        <v>0.6920040714285712</v>
      </c>
      <c r="CM765">
        <v>0.3079959285714286</v>
      </c>
      <c r="CN765">
        <v>0</v>
      </c>
      <c r="CO765">
        <v>2.231507142857143</v>
      </c>
      <c r="CP765">
        <v>0</v>
      </c>
      <c r="CQ765">
        <v>16138.45714285714</v>
      </c>
      <c r="CR765">
        <v>13790.28571428572</v>
      </c>
      <c r="CS765">
        <v>40</v>
      </c>
      <c r="CT765">
        <v>42.116</v>
      </c>
      <c r="CU765">
        <v>40.85025</v>
      </c>
      <c r="CV765">
        <v>40</v>
      </c>
      <c r="CW765">
        <v>39.125</v>
      </c>
      <c r="CX765">
        <v>1107.213214285714</v>
      </c>
      <c r="CY765">
        <v>492.7953571428571</v>
      </c>
      <c r="CZ765">
        <v>0</v>
      </c>
      <c r="DA765">
        <v>1728497747.8</v>
      </c>
      <c r="DB765">
        <v>0</v>
      </c>
      <c r="DC765">
        <v>1728490956.5</v>
      </c>
      <c r="DD765" t="s">
        <v>362</v>
      </c>
      <c r="DE765">
        <v>1728490952.5</v>
      </c>
      <c r="DF765">
        <v>1728490956.5</v>
      </c>
      <c r="DG765">
        <v>1</v>
      </c>
      <c r="DH765">
        <v>-0.065</v>
      </c>
      <c r="DI765">
        <v>-0.008</v>
      </c>
      <c r="DJ765">
        <v>-3.246</v>
      </c>
      <c r="DK765">
        <v>-0.091</v>
      </c>
      <c r="DL765">
        <v>52</v>
      </c>
      <c r="DM765">
        <v>15</v>
      </c>
      <c r="DN765">
        <v>0.25</v>
      </c>
      <c r="DO765">
        <v>0.13</v>
      </c>
      <c r="DP765">
        <v>-21.17424878048781</v>
      </c>
      <c r="DQ765">
        <v>-3.309311498257887</v>
      </c>
      <c r="DR765">
        <v>0.3281260667323528</v>
      </c>
      <c r="DS765">
        <v>0</v>
      </c>
      <c r="DT765">
        <v>0.8109644878048781</v>
      </c>
      <c r="DU765">
        <v>-0.1721115261324039</v>
      </c>
      <c r="DV765">
        <v>0.02070350129234296</v>
      </c>
      <c r="DW765">
        <v>0</v>
      </c>
      <c r="DX765">
        <v>0</v>
      </c>
      <c r="DY765">
        <v>2</v>
      </c>
      <c r="DZ765" t="s">
        <v>386</v>
      </c>
      <c r="EA765">
        <v>3.22842</v>
      </c>
      <c r="EB765">
        <v>2.70433</v>
      </c>
      <c r="EC765">
        <v>0.0956629</v>
      </c>
      <c r="ED765">
        <v>0.0989883</v>
      </c>
      <c r="EE765">
        <v>0.0799906</v>
      </c>
      <c r="EF765">
        <v>0.077005</v>
      </c>
      <c r="EG765">
        <v>29467.2</v>
      </c>
      <c r="EH765">
        <v>28535.1</v>
      </c>
      <c r="EI765">
        <v>31232.2</v>
      </c>
      <c r="EJ765">
        <v>30053.9</v>
      </c>
      <c r="EK765">
        <v>38480.2</v>
      </c>
      <c r="EL765">
        <v>36690.2</v>
      </c>
      <c r="EM765">
        <v>43761.2</v>
      </c>
      <c r="EN765">
        <v>41973.6</v>
      </c>
      <c r="EO765">
        <v>2.08827</v>
      </c>
      <c r="EP765">
        <v>1.74925</v>
      </c>
      <c r="EQ765">
        <v>0.00103936</v>
      </c>
      <c r="ER765">
        <v>0</v>
      </c>
      <c r="ES765">
        <v>24.9745</v>
      </c>
      <c r="ET765">
        <v>999.9</v>
      </c>
      <c r="EU765">
        <v>66.90000000000001</v>
      </c>
      <c r="EV765">
        <v>30.5</v>
      </c>
      <c r="EW765">
        <v>30.0698</v>
      </c>
      <c r="EX765">
        <v>62.4401</v>
      </c>
      <c r="EY765">
        <v>23.8982</v>
      </c>
      <c r="EZ765">
        <v>1</v>
      </c>
      <c r="FA765">
        <v>0.353366</v>
      </c>
      <c r="FB765">
        <v>7.12707</v>
      </c>
      <c r="FC765">
        <v>20.0563</v>
      </c>
      <c r="FD765">
        <v>5.21714</v>
      </c>
      <c r="FE765">
        <v>12.004</v>
      </c>
      <c r="FF765">
        <v>4.96375</v>
      </c>
      <c r="FG765">
        <v>3.29595</v>
      </c>
      <c r="FH765">
        <v>9999</v>
      </c>
      <c r="FI765">
        <v>9999</v>
      </c>
      <c r="FJ765">
        <v>9999</v>
      </c>
      <c r="FK765">
        <v>149.9</v>
      </c>
      <c r="FL765">
        <v>4.97084</v>
      </c>
      <c r="FM765">
        <v>1.86779</v>
      </c>
      <c r="FN765">
        <v>1.85928</v>
      </c>
      <c r="FO765">
        <v>1.86536</v>
      </c>
      <c r="FP765">
        <v>1.8631</v>
      </c>
      <c r="FQ765">
        <v>1.86449</v>
      </c>
      <c r="FR765">
        <v>1.86005</v>
      </c>
      <c r="FS765">
        <v>1.86417</v>
      </c>
      <c r="FT765">
        <v>0</v>
      </c>
      <c r="FU765">
        <v>0</v>
      </c>
      <c r="FV765">
        <v>0</v>
      </c>
      <c r="FW765">
        <v>0</v>
      </c>
      <c r="FX765" t="s">
        <v>364</v>
      </c>
      <c r="FY765" t="s">
        <v>365</v>
      </c>
      <c r="FZ765" t="s">
        <v>366</v>
      </c>
      <c r="GA765" t="s">
        <v>366</v>
      </c>
      <c r="GB765" t="s">
        <v>366</v>
      </c>
      <c r="GC765" t="s">
        <v>366</v>
      </c>
      <c r="GD765">
        <v>0</v>
      </c>
      <c r="GE765">
        <v>100</v>
      </c>
      <c r="GF765">
        <v>100</v>
      </c>
      <c r="GG765">
        <v>-5.526</v>
      </c>
      <c r="GH765">
        <v>-0.091</v>
      </c>
      <c r="GI765">
        <v>-2.868309889394353</v>
      </c>
      <c r="GJ765">
        <v>-0.006773961979547998</v>
      </c>
      <c r="GK765">
        <v>-8.296070481250098E-08</v>
      </c>
      <c r="GL765">
        <v>3.322967193956903E-10</v>
      </c>
      <c r="GM765">
        <v>-0.07871069313407227</v>
      </c>
      <c r="GN765">
        <v>-0.00208336341840114</v>
      </c>
      <c r="GO765">
        <v>8.801746095907445E-05</v>
      </c>
      <c r="GP765">
        <v>-2.677693255255651E-07</v>
      </c>
      <c r="GQ765">
        <v>3</v>
      </c>
      <c r="GR765">
        <v>2052</v>
      </c>
      <c r="GS765">
        <v>2</v>
      </c>
      <c r="GT765">
        <v>18</v>
      </c>
      <c r="GU765">
        <v>112.3</v>
      </c>
      <c r="GV765">
        <v>112.2</v>
      </c>
      <c r="GW765">
        <v>1.12671</v>
      </c>
      <c r="GX765">
        <v>2.40967</v>
      </c>
      <c r="GY765">
        <v>1.44897</v>
      </c>
      <c r="GZ765">
        <v>2.31445</v>
      </c>
      <c r="HA765">
        <v>1.55151</v>
      </c>
      <c r="HB765">
        <v>2.27295</v>
      </c>
      <c r="HC765">
        <v>37.3858</v>
      </c>
      <c r="HD765">
        <v>13.7643</v>
      </c>
      <c r="HE765">
        <v>18</v>
      </c>
      <c r="HF765">
        <v>614.08</v>
      </c>
      <c r="HG765">
        <v>397.048</v>
      </c>
      <c r="HH765">
        <v>15.0875</v>
      </c>
      <c r="HI765">
        <v>31.1834</v>
      </c>
      <c r="HJ765">
        <v>30.0003</v>
      </c>
      <c r="HK765">
        <v>30.9994</v>
      </c>
      <c r="HL765">
        <v>30.919</v>
      </c>
      <c r="HM765">
        <v>22.5919</v>
      </c>
      <c r="HN765">
        <v>56.8838</v>
      </c>
      <c r="HO765">
        <v>0</v>
      </c>
      <c r="HP765">
        <v>15.2089</v>
      </c>
      <c r="HQ765">
        <v>426.19</v>
      </c>
      <c r="HR765">
        <v>14.4034</v>
      </c>
      <c r="HS765">
        <v>99.1011</v>
      </c>
      <c r="HT765">
        <v>100.29</v>
      </c>
    </row>
    <row r="766" spans="1:228">
      <c r="A766">
        <v>750</v>
      </c>
      <c r="B766">
        <v>1728497695.5</v>
      </c>
      <c r="C766">
        <v>6758</v>
      </c>
      <c r="D766" t="s">
        <v>1873</v>
      </c>
      <c r="E766" t="s">
        <v>1874</v>
      </c>
      <c r="F766">
        <v>5</v>
      </c>
      <c r="G766" t="s">
        <v>357</v>
      </c>
      <c r="H766" t="s">
        <v>358</v>
      </c>
      <c r="I766" t="s">
        <v>359</v>
      </c>
      <c r="J766" t="s">
        <v>1808</v>
      </c>
      <c r="K766">
        <v>1728497687.678571</v>
      </c>
      <c r="L766">
        <f>(M766)/1000</f>
        <v>0</v>
      </c>
      <c r="M766">
        <f>IF(BH766, AP766, AJ766)</f>
        <v>0</v>
      </c>
      <c r="N766">
        <f>IF(BH766, AK766, AI766)</f>
        <v>0</v>
      </c>
      <c r="O766">
        <f>BJ766 - IF(AW766&gt;1, N766*BD766*100.0/(AY766), 0)</f>
        <v>0</v>
      </c>
      <c r="P766">
        <f>((V766-L766/2)*O766-N766)/(V766+L766/2)</f>
        <v>0</v>
      </c>
      <c r="Q766">
        <f>P766*(BQ766+BR766)/1000.0</f>
        <v>0</v>
      </c>
      <c r="R766">
        <f>(BJ766 - IF(AW766&gt;1, N766*BD766*100.0/(AY766), 0))*(BQ766+BR766)/1000.0</f>
        <v>0</v>
      </c>
      <c r="S766">
        <f>2.0/((1/U766-1/T766)+SIGN(U766)*SQRT((1/U766-1/T766)*(1/U766-1/T766) + 4*BE766/((BE766+1)*(BE766+1))*(2*1/U766*1/T766-1/T766*1/T766)))</f>
        <v>0</v>
      </c>
      <c r="T766">
        <f>IF(LEFT(BF766,1)&lt;&gt;"0",IF(LEFT(BF766,1)="1",3.0,BG766),$D$5+$E$5*(BX766*BQ766/($K$5*1000))+$F$5*(BX766*BQ766/($K$5*1000))*MAX(MIN(BD766,$J$5),$I$5)*MAX(MIN(BD766,$J$5),$I$5)+$G$5*MAX(MIN(BD766,$J$5),$I$5)*(BX766*BQ766/($K$5*1000))+$H$5*(BX766*BQ766/($K$5*1000))*(BX766*BQ766/($K$5*1000)))</f>
        <v>0</v>
      </c>
      <c r="U766">
        <f>L766*(1000-(1000*0.61365*exp(17.502*Y766/(240.97+Y766))/(BQ766+BR766)+BL766)/2)/(1000*0.61365*exp(17.502*Y766/(240.97+Y766))/(BQ766+BR766)-BL766)</f>
        <v>0</v>
      </c>
      <c r="V766">
        <f>1/((BE766+1)/(S766/1.6)+1/(T766/1.37)) + BE766/((BE766+1)/(S766/1.6) + BE766/(T766/1.37))</f>
        <v>0</v>
      </c>
      <c r="W766">
        <f>(AZ766*BC766)</f>
        <v>0</v>
      </c>
      <c r="X766">
        <f>(BS766+(W766+2*0.95*5.67E-8*(((BS766+$B$7)+273)^4-(BS766+273)^4)-44100*L766)/(1.84*29.3*T766+8*0.95*5.67E-8*(BS766+273)^3))</f>
        <v>0</v>
      </c>
      <c r="Y766">
        <f>($C$7*BT766+$D$7*BU766+$E$7*X766)</f>
        <v>0</v>
      </c>
      <c r="Z766">
        <f>0.61365*exp(17.502*Y766/(240.97+Y766))</f>
        <v>0</v>
      </c>
      <c r="AA766">
        <f>(AB766/AC766*100)</f>
        <v>0</v>
      </c>
      <c r="AB766">
        <f>BL766*(BQ766+BR766)/1000</f>
        <v>0</v>
      </c>
      <c r="AC766">
        <f>0.61365*exp(17.502*BS766/(240.97+BS766))</f>
        <v>0</v>
      </c>
      <c r="AD766">
        <f>(Z766-BL766*(BQ766+BR766)/1000)</f>
        <v>0</v>
      </c>
      <c r="AE766">
        <f>(-L766*44100)</f>
        <v>0</v>
      </c>
      <c r="AF766">
        <f>2*29.3*T766*0.92*(BS766-Y766)</f>
        <v>0</v>
      </c>
      <c r="AG766">
        <f>2*0.95*5.67E-8*(((BS766+$B$7)+273)^4-(Y766+273)^4)</f>
        <v>0</v>
      </c>
      <c r="AH766">
        <f>W766+AG766+AE766+AF766</f>
        <v>0</v>
      </c>
      <c r="AI766">
        <f>BP766*AW766*(BK766-BJ766*(1000-AW766*BM766)/(1000-AW766*BL766))/(100*BD766)</f>
        <v>0</v>
      </c>
      <c r="AJ766">
        <f>1000*BP766*AW766*(BL766-BM766)/(100*BD766*(1000-AW766*BL766))</f>
        <v>0</v>
      </c>
      <c r="AK766">
        <f>(AL766 - AM766 - BQ766*1E3/(8.314*(BS766+273.15)) * AO766/BP766 * AN766) * BP766/(100*BD766) * (1000 - BM766)/1000</f>
        <v>0</v>
      </c>
      <c r="AL766">
        <v>421.0663014523508</v>
      </c>
      <c r="AM766">
        <v>403.9273999999999</v>
      </c>
      <c r="AN766">
        <v>2.499238645449393</v>
      </c>
      <c r="AO766">
        <v>66.75267127986791</v>
      </c>
      <c r="AP766">
        <f>(AR766 - AQ766 + BQ766*1E3/(8.314*(BS766+273.15)) * AT766/BP766 * AS766) * BP766/(100*BD766) * 1000/(1000 - AR766)</f>
        <v>0</v>
      </c>
      <c r="AQ766">
        <v>14.41212573911353</v>
      </c>
      <c r="AR766">
        <v>15.24589333333333</v>
      </c>
      <c r="AS766">
        <v>0.006269113633955428</v>
      </c>
      <c r="AT766">
        <v>80.66482279212043</v>
      </c>
      <c r="AU766">
        <v>0</v>
      </c>
      <c r="AV766">
        <v>0</v>
      </c>
      <c r="AW766">
        <f>IF(AU766*$H$13&gt;=AY766,1.0,(AY766/(AY766-AU766*$H$13)))</f>
        <v>0</v>
      </c>
      <c r="AX766">
        <f>(AW766-1)*100</f>
        <v>0</v>
      </c>
      <c r="AY766">
        <f>MAX(0,($B$13+$C$13*BX766)/(1+$D$13*BX766)*BQ766/(BS766+273)*$E$13)</f>
        <v>0</v>
      </c>
      <c r="AZ766">
        <f>$B$11*BY766+$C$11*BZ766+$F$11*CK766*(1-CN766)</f>
        <v>0</v>
      </c>
      <c r="BA766">
        <f>AZ766*BB766</f>
        <v>0</v>
      </c>
      <c r="BB766">
        <f>($B$11*$D$9+$C$11*$D$9+$F$11*((CX766+CP766)/MAX(CX766+CP766+CY766, 0.1)*$I$9+CY766/MAX(CX766+CP766+CY766, 0.1)*$J$9))/($B$11+$C$11+$F$11)</f>
        <v>0</v>
      </c>
      <c r="BC766">
        <f>($B$11*$K$9+$C$11*$K$9+$F$11*((CX766+CP766)/MAX(CX766+CP766+CY766, 0.1)*$P$9+CY766/MAX(CX766+CP766+CY766, 0.1)*$Q$9))/($B$11+$C$11+$F$11)</f>
        <v>0</v>
      </c>
      <c r="BD766">
        <v>6</v>
      </c>
      <c r="BE766">
        <v>0.5</v>
      </c>
      <c r="BF766" t="s">
        <v>361</v>
      </c>
      <c r="BG766">
        <v>2</v>
      </c>
      <c r="BH766" t="b">
        <v>1</v>
      </c>
      <c r="BI766">
        <v>1728497687.678571</v>
      </c>
      <c r="BJ766">
        <v>379.7426071428571</v>
      </c>
      <c r="BK766">
        <v>401.3109642857142</v>
      </c>
      <c r="BL766">
        <v>15.20114642857143</v>
      </c>
      <c r="BM766">
        <v>14.40133214285714</v>
      </c>
      <c r="BN766">
        <v>385.2135714285715</v>
      </c>
      <c r="BO766">
        <v>15.29209642857143</v>
      </c>
      <c r="BP766">
        <v>600.0037142857143</v>
      </c>
      <c r="BQ766">
        <v>97.54692142857142</v>
      </c>
      <c r="BR766">
        <v>0.1000038</v>
      </c>
      <c r="BS766">
        <v>23.86400357142857</v>
      </c>
      <c r="BT766">
        <v>24.99855714285714</v>
      </c>
      <c r="BU766">
        <v>999.9000000000002</v>
      </c>
      <c r="BV766">
        <v>0</v>
      </c>
      <c r="BW766">
        <v>0</v>
      </c>
      <c r="BX766">
        <v>9998.168214285713</v>
      </c>
      <c r="BY766">
        <v>0</v>
      </c>
      <c r="BZ766">
        <v>1282.502142857143</v>
      </c>
      <c r="CA766">
        <v>-21.56834285714286</v>
      </c>
      <c r="CB766">
        <v>385.6044642857142</v>
      </c>
      <c r="CC766">
        <v>407.1749642857143</v>
      </c>
      <c r="CD766">
        <v>0.7998119999999999</v>
      </c>
      <c r="CE766">
        <v>401.3109642857142</v>
      </c>
      <c r="CF766">
        <v>14.40133214285714</v>
      </c>
      <c r="CG766">
        <v>1.482824285714286</v>
      </c>
      <c r="CH766">
        <v>1.4048075</v>
      </c>
      <c r="CI766">
        <v>12.79218928571428</v>
      </c>
      <c r="CJ766">
        <v>11.9696</v>
      </c>
      <c r="CK766">
        <v>1600.016785714286</v>
      </c>
      <c r="CL766">
        <v>0.6920062142857143</v>
      </c>
      <c r="CM766">
        <v>0.3079937857142857</v>
      </c>
      <c r="CN766">
        <v>0</v>
      </c>
      <c r="CO766">
        <v>2.169325</v>
      </c>
      <c r="CP766">
        <v>0</v>
      </c>
      <c r="CQ766">
        <v>16146.00714285714</v>
      </c>
      <c r="CR766">
        <v>13790.37142857143</v>
      </c>
      <c r="CS766">
        <v>40</v>
      </c>
      <c r="CT766">
        <v>42.125</v>
      </c>
      <c r="CU766">
        <v>40.86375</v>
      </c>
      <c r="CV766">
        <v>40</v>
      </c>
      <c r="CW766">
        <v>39.125</v>
      </c>
      <c r="CX766">
        <v>1107.222142857143</v>
      </c>
      <c r="CY766">
        <v>492.794642857143</v>
      </c>
      <c r="CZ766">
        <v>0</v>
      </c>
      <c r="DA766">
        <v>1728497752.6</v>
      </c>
      <c r="DB766">
        <v>0</v>
      </c>
      <c r="DC766">
        <v>1728490956.5</v>
      </c>
      <c r="DD766" t="s">
        <v>362</v>
      </c>
      <c r="DE766">
        <v>1728490952.5</v>
      </c>
      <c r="DF766">
        <v>1728490956.5</v>
      </c>
      <c r="DG766">
        <v>1</v>
      </c>
      <c r="DH766">
        <v>-0.065</v>
      </c>
      <c r="DI766">
        <v>-0.008</v>
      </c>
      <c r="DJ766">
        <v>-3.246</v>
      </c>
      <c r="DK766">
        <v>-0.091</v>
      </c>
      <c r="DL766">
        <v>52</v>
      </c>
      <c r="DM766">
        <v>15</v>
      </c>
      <c r="DN766">
        <v>0.25</v>
      </c>
      <c r="DO766">
        <v>0.13</v>
      </c>
      <c r="DP766">
        <v>-21.42808048780488</v>
      </c>
      <c r="DQ766">
        <v>-2.979583275261374</v>
      </c>
      <c r="DR766">
        <v>0.2969897782748795</v>
      </c>
      <c r="DS766">
        <v>0</v>
      </c>
      <c r="DT766">
        <v>0.8067687804878049</v>
      </c>
      <c r="DU766">
        <v>-0.03790697560975695</v>
      </c>
      <c r="DV766">
        <v>0.01794049317987609</v>
      </c>
      <c r="DW766">
        <v>1</v>
      </c>
      <c r="DX766">
        <v>1</v>
      </c>
      <c r="DY766">
        <v>2</v>
      </c>
      <c r="DZ766" t="s">
        <v>363</v>
      </c>
      <c r="EA766">
        <v>3.22844</v>
      </c>
      <c r="EB766">
        <v>2.70452</v>
      </c>
      <c r="EC766">
        <v>0.0977435</v>
      </c>
      <c r="ED766">
        <v>0.10107</v>
      </c>
      <c r="EE766">
        <v>0.08012710000000001</v>
      </c>
      <c r="EF766">
        <v>0.0770219</v>
      </c>
      <c r="EG766">
        <v>29399.3</v>
      </c>
      <c r="EH766">
        <v>28468.7</v>
      </c>
      <c r="EI766">
        <v>31232.1</v>
      </c>
      <c r="EJ766">
        <v>30053.5</v>
      </c>
      <c r="EK766">
        <v>38474.1</v>
      </c>
      <c r="EL766">
        <v>36688.8</v>
      </c>
      <c r="EM766">
        <v>43760.7</v>
      </c>
      <c r="EN766">
        <v>41972.7</v>
      </c>
      <c r="EO766">
        <v>2.0885</v>
      </c>
      <c r="EP766">
        <v>1.74925</v>
      </c>
      <c r="EQ766">
        <v>0.00101328</v>
      </c>
      <c r="ER766">
        <v>0</v>
      </c>
      <c r="ES766">
        <v>24.9769</v>
      </c>
      <c r="ET766">
        <v>999.9</v>
      </c>
      <c r="EU766">
        <v>66.90000000000001</v>
      </c>
      <c r="EV766">
        <v>30.5</v>
      </c>
      <c r="EW766">
        <v>30.0707</v>
      </c>
      <c r="EX766">
        <v>62.3401</v>
      </c>
      <c r="EY766">
        <v>24.0745</v>
      </c>
      <c r="EZ766">
        <v>1</v>
      </c>
      <c r="FA766">
        <v>0.351656</v>
      </c>
      <c r="FB766">
        <v>6.93773</v>
      </c>
      <c r="FC766">
        <v>20.0645</v>
      </c>
      <c r="FD766">
        <v>5.21699</v>
      </c>
      <c r="FE766">
        <v>12.004</v>
      </c>
      <c r="FF766">
        <v>4.9637</v>
      </c>
      <c r="FG766">
        <v>3.29583</v>
      </c>
      <c r="FH766">
        <v>9999</v>
      </c>
      <c r="FI766">
        <v>9999</v>
      </c>
      <c r="FJ766">
        <v>9999</v>
      </c>
      <c r="FK766">
        <v>149.9</v>
      </c>
      <c r="FL766">
        <v>4.97087</v>
      </c>
      <c r="FM766">
        <v>1.86781</v>
      </c>
      <c r="FN766">
        <v>1.85928</v>
      </c>
      <c r="FO766">
        <v>1.86533</v>
      </c>
      <c r="FP766">
        <v>1.8631</v>
      </c>
      <c r="FQ766">
        <v>1.8645</v>
      </c>
      <c r="FR766">
        <v>1.86005</v>
      </c>
      <c r="FS766">
        <v>1.86417</v>
      </c>
      <c r="FT766">
        <v>0</v>
      </c>
      <c r="FU766">
        <v>0</v>
      </c>
      <c r="FV766">
        <v>0</v>
      </c>
      <c r="FW766">
        <v>0</v>
      </c>
      <c r="FX766" t="s">
        <v>364</v>
      </c>
      <c r="FY766" t="s">
        <v>365</v>
      </c>
      <c r="FZ766" t="s">
        <v>366</v>
      </c>
      <c r="GA766" t="s">
        <v>366</v>
      </c>
      <c r="GB766" t="s">
        <v>366</v>
      </c>
      <c r="GC766" t="s">
        <v>366</v>
      </c>
      <c r="GD766">
        <v>0</v>
      </c>
      <c r="GE766">
        <v>100</v>
      </c>
      <c r="GF766">
        <v>100</v>
      </c>
      <c r="GG766">
        <v>-5.601</v>
      </c>
      <c r="GH766">
        <v>-0.09089999999999999</v>
      </c>
      <c r="GI766">
        <v>-2.868309889394353</v>
      </c>
      <c r="GJ766">
        <v>-0.006773961979547998</v>
      </c>
      <c r="GK766">
        <v>-8.296070481250098E-08</v>
      </c>
      <c r="GL766">
        <v>3.322967193956903E-10</v>
      </c>
      <c r="GM766">
        <v>-0.07871069313407227</v>
      </c>
      <c r="GN766">
        <v>-0.00208336341840114</v>
      </c>
      <c r="GO766">
        <v>8.801746095907445E-05</v>
      </c>
      <c r="GP766">
        <v>-2.677693255255651E-07</v>
      </c>
      <c r="GQ766">
        <v>3</v>
      </c>
      <c r="GR766">
        <v>2052</v>
      </c>
      <c r="GS766">
        <v>2</v>
      </c>
      <c r="GT766">
        <v>18</v>
      </c>
      <c r="GU766">
        <v>112.4</v>
      </c>
      <c r="GV766">
        <v>112.3</v>
      </c>
      <c r="GW766">
        <v>1.15234</v>
      </c>
      <c r="GX766">
        <v>2.41577</v>
      </c>
      <c r="GY766">
        <v>1.44775</v>
      </c>
      <c r="GZ766">
        <v>2.31445</v>
      </c>
      <c r="HA766">
        <v>1.55151</v>
      </c>
      <c r="HB766">
        <v>2.41699</v>
      </c>
      <c r="HC766">
        <v>37.3858</v>
      </c>
      <c r="HD766">
        <v>13.7818</v>
      </c>
      <c r="HE766">
        <v>18</v>
      </c>
      <c r="HF766">
        <v>614.323</v>
      </c>
      <c r="HG766">
        <v>397.103</v>
      </c>
      <c r="HH766">
        <v>15.171</v>
      </c>
      <c r="HI766">
        <v>31.1902</v>
      </c>
      <c r="HJ766">
        <v>29.9991</v>
      </c>
      <c r="HK766">
        <v>31.0074</v>
      </c>
      <c r="HL766">
        <v>30.9276</v>
      </c>
      <c r="HM766">
        <v>23.0614</v>
      </c>
      <c r="HN766">
        <v>56.8838</v>
      </c>
      <c r="HO766">
        <v>0</v>
      </c>
      <c r="HP766">
        <v>15.2128</v>
      </c>
      <c r="HQ766">
        <v>441.217</v>
      </c>
      <c r="HR766">
        <v>14.3958</v>
      </c>
      <c r="HS766">
        <v>99.1003</v>
      </c>
      <c r="HT766">
        <v>100.288</v>
      </c>
    </row>
    <row r="767" spans="1:228">
      <c r="A767">
        <v>751</v>
      </c>
      <c r="B767">
        <v>1728497701</v>
      </c>
      <c r="C767">
        <v>6763.5</v>
      </c>
      <c r="D767" t="s">
        <v>1875</v>
      </c>
      <c r="E767" t="s">
        <v>1876</v>
      </c>
      <c r="F767">
        <v>5</v>
      </c>
      <c r="G767" t="s">
        <v>357</v>
      </c>
      <c r="H767" t="s">
        <v>358</v>
      </c>
      <c r="I767" t="s">
        <v>359</v>
      </c>
      <c r="J767" t="s">
        <v>1808</v>
      </c>
      <c r="K767">
        <v>1728497693.25</v>
      </c>
      <c r="L767">
        <f>(M767)/1000</f>
        <v>0</v>
      </c>
      <c r="M767">
        <f>IF(BH767, AP767, AJ767)</f>
        <v>0</v>
      </c>
      <c r="N767">
        <f>IF(BH767, AK767, AI767)</f>
        <v>0</v>
      </c>
      <c r="O767">
        <f>BJ767 - IF(AW767&gt;1, N767*BD767*100.0/(AY767), 0)</f>
        <v>0</v>
      </c>
      <c r="P767">
        <f>((V767-L767/2)*O767-N767)/(V767+L767/2)</f>
        <v>0</v>
      </c>
      <c r="Q767">
        <f>P767*(BQ767+BR767)/1000.0</f>
        <v>0</v>
      </c>
      <c r="R767">
        <f>(BJ767 - IF(AW767&gt;1, N767*BD767*100.0/(AY767), 0))*(BQ767+BR767)/1000.0</f>
        <v>0</v>
      </c>
      <c r="S767">
        <f>2.0/((1/U767-1/T767)+SIGN(U767)*SQRT((1/U767-1/T767)*(1/U767-1/T767) + 4*BE767/((BE767+1)*(BE767+1))*(2*1/U767*1/T767-1/T767*1/T767)))</f>
        <v>0</v>
      </c>
      <c r="T767">
        <f>IF(LEFT(BF767,1)&lt;&gt;"0",IF(LEFT(BF767,1)="1",3.0,BG767),$D$5+$E$5*(BX767*BQ767/($K$5*1000))+$F$5*(BX767*BQ767/($K$5*1000))*MAX(MIN(BD767,$J$5),$I$5)*MAX(MIN(BD767,$J$5),$I$5)+$G$5*MAX(MIN(BD767,$J$5),$I$5)*(BX767*BQ767/($K$5*1000))+$H$5*(BX767*BQ767/($K$5*1000))*(BX767*BQ767/($K$5*1000)))</f>
        <v>0</v>
      </c>
      <c r="U767">
        <f>L767*(1000-(1000*0.61365*exp(17.502*Y767/(240.97+Y767))/(BQ767+BR767)+BL767)/2)/(1000*0.61365*exp(17.502*Y767/(240.97+Y767))/(BQ767+BR767)-BL767)</f>
        <v>0</v>
      </c>
      <c r="V767">
        <f>1/((BE767+1)/(S767/1.6)+1/(T767/1.37)) + BE767/((BE767+1)/(S767/1.6) + BE767/(T767/1.37))</f>
        <v>0</v>
      </c>
      <c r="W767">
        <f>(AZ767*BC767)</f>
        <v>0</v>
      </c>
      <c r="X767">
        <f>(BS767+(W767+2*0.95*5.67E-8*(((BS767+$B$7)+273)^4-(BS767+273)^4)-44100*L767)/(1.84*29.3*T767+8*0.95*5.67E-8*(BS767+273)^3))</f>
        <v>0</v>
      </c>
      <c r="Y767">
        <f>($C$7*BT767+$D$7*BU767+$E$7*X767)</f>
        <v>0</v>
      </c>
      <c r="Z767">
        <f>0.61365*exp(17.502*Y767/(240.97+Y767))</f>
        <v>0</v>
      </c>
      <c r="AA767">
        <f>(AB767/AC767*100)</f>
        <v>0</v>
      </c>
      <c r="AB767">
        <f>BL767*(BQ767+BR767)/1000</f>
        <v>0</v>
      </c>
      <c r="AC767">
        <f>0.61365*exp(17.502*BS767/(240.97+BS767))</f>
        <v>0</v>
      </c>
      <c r="AD767">
        <f>(Z767-BL767*(BQ767+BR767)/1000)</f>
        <v>0</v>
      </c>
      <c r="AE767">
        <f>(-L767*44100)</f>
        <v>0</v>
      </c>
      <c r="AF767">
        <f>2*29.3*T767*0.92*(BS767-Y767)</f>
        <v>0</v>
      </c>
      <c r="AG767">
        <f>2*0.95*5.67E-8*(((BS767+$B$7)+273)^4-(Y767+273)^4)</f>
        <v>0</v>
      </c>
      <c r="AH767">
        <f>W767+AG767+AE767+AF767</f>
        <v>0</v>
      </c>
      <c r="AI767">
        <f>BP767*AW767*(BK767-BJ767*(1000-AW767*BM767)/(1000-AW767*BL767))/(100*BD767)</f>
        <v>0</v>
      </c>
      <c r="AJ767">
        <f>1000*BP767*AW767*(BL767-BM767)/(100*BD767*(1000-AW767*BL767))</f>
        <v>0</v>
      </c>
      <c r="AK767">
        <f>(AL767 - AM767 - BQ767*1E3/(8.314*(BS767+273.15)) * AO767/BP767 * AN767) * BP767/(100*BD767) * (1000 - BM767)/1000</f>
        <v>0</v>
      </c>
      <c r="AL767">
        <v>435.1774176092381</v>
      </c>
      <c r="AM767">
        <v>417.647915151515</v>
      </c>
      <c r="AN767">
        <v>2.499036825739455</v>
      </c>
      <c r="AO767">
        <v>66.75267127986791</v>
      </c>
      <c r="AP767">
        <f>(AR767 - AQ767 + BQ767*1E3/(8.314*(BS767+273.15)) * AT767/BP767 * AS767) * BP767/(100*BD767) * 1000/(1000 - AR767)</f>
        <v>0</v>
      </c>
      <c r="AQ767">
        <v>14.41858075720113</v>
      </c>
      <c r="AR767">
        <v>15.29125999999999</v>
      </c>
      <c r="AS767">
        <v>0.008609782198647336</v>
      </c>
      <c r="AT767">
        <v>80.66482279212043</v>
      </c>
      <c r="AU767">
        <v>0</v>
      </c>
      <c r="AV767">
        <v>0</v>
      </c>
      <c r="AW767">
        <f>IF(AU767*$H$13&gt;=AY767,1.0,(AY767/(AY767-AU767*$H$13)))</f>
        <v>0</v>
      </c>
      <c r="AX767">
        <f>(AW767-1)*100</f>
        <v>0</v>
      </c>
      <c r="AY767">
        <f>MAX(0,($B$13+$C$13*BX767)/(1+$D$13*BX767)*BQ767/(BS767+273)*$E$13)</f>
        <v>0</v>
      </c>
      <c r="AZ767">
        <f>$B$11*BY767+$C$11*BZ767+$F$11*CK767*(1-CN767)</f>
        <v>0</v>
      </c>
      <c r="BA767">
        <f>AZ767*BB767</f>
        <v>0</v>
      </c>
      <c r="BB767">
        <f>($B$11*$D$9+$C$11*$D$9+$F$11*((CX767+CP767)/MAX(CX767+CP767+CY767, 0.1)*$I$9+CY767/MAX(CX767+CP767+CY767, 0.1)*$J$9))/($B$11+$C$11+$F$11)</f>
        <v>0</v>
      </c>
      <c r="BC767">
        <f>($B$11*$K$9+$C$11*$K$9+$F$11*((CX767+CP767)/MAX(CX767+CP767+CY767, 0.1)*$P$9+CY767/MAX(CX767+CP767+CY767, 0.1)*$Q$9))/($B$11+$C$11+$F$11)</f>
        <v>0</v>
      </c>
      <c r="BD767">
        <v>6</v>
      </c>
      <c r="BE767">
        <v>0.5</v>
      </c>
      <c r="BF767" t="s">
        <v>361</v>
      </c>
      <c r="BG767">
        <v>2</v>
      </c>
      <c r="BH767" t="b">
        <v>1</v>
      </c>
      <c r="BI767">
        <v>1728497693.25</v>
      </c>
      <c r="BJ767">
        <v>393.4636428571428</v>
      </c>
      <c r="BK767">
        <v>415.3353571428571</v>
      </c>
      <c r="BL767">
        <v>15.23636071428571</v>
      </c>
      <c r="BM767">
        <v>14.41230357142857</v>
      </c>
      <c r="BN767">
        <v>399.027</v>
      </c>
      <c r="BO767">
        <v>15.32728214285714</v>
      </c>
      <c r="BP767">
        <v>600.01525</v>
      </c>
      <c r="BQ767">
        <v>97.54708928571429</v>
      </c>
      <c r="BR767">
        <v>0.1000154714285715</v>
      </c>
      <c r="BS767">
        <v>23.86041071428571</v>
      </c>
      <c r="BT767">
        <v>24.99430357142857</v>
      </c>
      <c r="BU767">
        <v>999.9000000000002</v>
      </c>
      <c r="BV767">
        <v>0</v>
      </c>
      <c r="BW767">
        <v>0</v>
      </c>
      <c r="BX767">
        <v>9999.018214285712</v>
      </c>
      <c r="BY767">
        <v>0</v>
      </c>
      <c r="BZ767">
        <v>1282.931785714286</v>
      </c>
      <c r="CA767">
        <v>-21.87176785714286</v>
      </c>
      <c r="CB767">
        <v>399.5516428571428</v>
      </c>
      <c r="CC767">
        <v>421.4089642857144</v>
      </c>
      <c r="CD767">
        <v>0.8240465</v>
      </c>
      <c r="CE767">
        <v>415.3353571428571</v>
      </c>
      <c r="CF767">
        <v>14.41230357142857</v>
      </c>
      <c r="CG767">
        <v>1.486262142857143</v>
      </c>
      <c r="CH767">
        <v>1.405878928571429</v>
      </c>
      <c r="CI767">
        <v>12.827525</v>
      </c>
      <c r="CJ767">
        <v>11.98118214285714</v>
      </c>
      <c r="CK767">
        <v>1600.005714285715</v>
      </c>
      <c r="CL767">
        <v>0.6920094999999999</v>
      </c>
      <c r="CM767">
        <v>0.3079904999999999</v>
      </c>
      <c r="CN767">
        <v>0</v>
      </c>
      <c r="CO767">
        <v>2.136957142857143</v>
      </c>
      <c r="CP767">
        <v>0</v>
      </c>
      <c r="CQ767">
        <v>16157.28571428572</v>
      </c>
      <c r="CR767">
        <v>13790.28928571429</v>
      </c>
      <c r="CS767">
        <v>40.01771428571428</v>
      </c>
      <c r="CT767">
        <v>42.13385714285714</v>
      </c>
      <c r="CU767">
        <v>40.875</v>
      </c>
      <c r="CV767">
        <v>40</v>
      </c>
      <c r="CW767">
        <v>39.125</v>
      </c>
      <c r="CX767">
        <v>1107.220357142857</v>
      </c>
      <c r="CY767">
        <v>492.7853571428572</v>
      </c>
      <c r="CZ767">
        <v>0</v>
      </c>
      <c r="DA767">
        <v>1728497758</v>
      </c>
      <c r="DB767">
        <v>0</v>
      </c>
      <c r="DC767">
        <v>1728490956.5</v>
      </c>
      <c r="DD767" t="s">
        <v>362</v>
      </c>
      <c r="DE767">
        <v>1728490952.5</v>
      </c>
      <c r="DF767">
        <v>1728490956.5</v>
      </c>
      <c r="DG767">
        <v>1</v>
      </c>
      <c r="DH767">
        <v>-0.065</v>
      </c>
      <c r="DI767">
        <v>-0.008</v>
      </c>
      <c r="DJ767">
        <v>-3.246</v>
      </c>
      <c r="DK767">
        <v>-0.091</v>
      </c>
      <c r="DL767">
        <v>52</v>
      </c>
      <c r="DM767">
        <v>15</v>
      </c>
      <c r="DN767">
        <v>0.25</v>
      </c>
      <c r="DO767">
        <v>0.13</v>
      </c>
      <c r="DP767">
        <v>-21.7418225</v>
      </c>
      <c r="DQ767">
        <v>-3.164230018761712</v>
      </c>
      <c r="DR767">
        <v>0.3099023745371276</v>
      </c>
      <c r="DS767">
        <v>0</v>
      </c>
      <c r="DT767">
        <v>0.8142681249999999</v>
      </c>
      <c r="DU767">
        <v>0.2764307279549715</v>
      </c>
      <c r="DV767">
        <v>0.02774319053766843</v>
      </c>
      <c r="DW767">
        <v>0</v>
      </c>
      <c r="DX767">
        <v>0</v>
      </c>
      <c r="DY767">
        <v>2</v>
      </c>
      <c r="DZ767" t="s">
        <v>386</v>
      </c>
      <c r="EA767">
        <v>3.22838</v>
      </c>
      <c r="EB767">
        <v>2.70427</v>
      </c>
      <c r="EC767">
        <v>0.100245</v>
      </c>
      <c r="ED767">
        <v>0.10358</v>
      </c>
      <c r="EE767">
        <v>0.08029699999999999</v>
      </c>
      <c r="EF767">
        <v>0.0770521</v>
      </c>
      <c r="EG767">
        <v>29317.5</v>
      </c>
      <c r="EH767">
        <v>28388.9</v>
      </c>
      <c r="EI767">
        <v>31231.8</v>
      </c>
      <c r="EJ767">
        <v>30053.3</v>
      </c>
      <c r="EK767">
        <v>38466.9</v>
      </c>
      <c r="EL767">
        <v>36687.2</v>
      </c>
      <c r="EM767">
        <v>43760.6</v>
      </c>
      <c r="EN767">
        <v>41972.2</v>
      </c>
      <c r="EO767">
        <v>2.08845</v>
      </c>
      <c r="EP767">
        <v>1.74898</v>
      </c>
      <c r="EQ767">
        <v>0.00070408</v>
      </c>
      <c r="ER767">
        <v>0</v>
      </c>
      <c r="ES767">
        <v>24.9798</v>
      </c>
      <c r="ET767">
        <v>999.9</v>
      </c>
      <c r="EU767">
        <v>66.90000000000001</v>
      </c>
      <c r="EV767">
        <v>30.5</v>
      </c>
      <c r="EW767">
        <v>30.0676</v>
      </c>
      <c r="EX767">
        <v>62.2201</v>
      </c>
      <c r="EY767">
        <v>23.9864</v>
      </c>
      <c r="EZ767">
        <v>1</v>
      </c>
      <c r="FA767">
        <v>0.352282</v>
      </c>
      <c r="FB767">
        <v>7.05663</v>
      </c>
      <c r="FC767">
        <v>20.0596</v>
      </c>
      <c r="FD767">
        <v>5.21639</v>
      </c>
      <c r="FE767">
        <v>12.004</v>
      </c>
      <c r="FF767">
        <v>4.9633</v>
      </c>
      <c r="FG767">
        <v>3.29595</v>
      </c>
      <c r="FH767">
        <v>9999</v>
      </c>
      <c r="FI767">
        <v>9999</v>
      </c>
      <c r="FJ767">
        <v>9999</v>
      </c>
      <c r="FK767">
        <v>149.9</v>
      </c>
      <c r="FL767">
        <v>4.97088</v>
      </c>
      <c r="FM767">
        <v>1.86783</v>
      </c>
      <c r="FN767">
        <v>1.85928</v>
      </c>
      <c r="FO767">
        <v>1.86534</v>
      </c>
      <c r="FP767">
        <v>1.8631</v>
      </c>
      <c r="FQ767">
        <v>1.8645</v>
      </c>
      <c r="FR767">
        <v>1.86005</v>
      </c>
      <c r="FS767">
        <v>1.86417</v>
      </c>
      <c r="FT767">
        <v>0</v>
      </c>
      <c r="FU767">
        <v>0</v>
      </c>
      <c r="FV767">
        <v>0</v>
      </c>
      <c r="FW767">
        <v>0</v>
      </c>
      <c r="FX767" t="s">
        <v>364</v>
      </c>
      <c r="FY767" t="s">
        <v>365</v>
      </c>
      <c r="FZ767" t="s">
        <v>366</v>
      </c>
      <c r="GA767" t="s">
        <v>366</v>
      </c>
      <c r="GB767" t="s">
        <v>366</v>
      </c>
      <c r="GC767" t="s">
        <v>366</v>
      </c>
      <c r="GD767">
        <v>0</v>
      </c>
      <c r="GE767">
        <v>100</v>
      </c>
      <c r="GF767">
        <v>100</v>
      </c>
      <c r="GG767">
        <v>-5.691</v>
      </c>
      <c r="GH767">
        <v>-0.09089999999999999</v>
      </c>
      <c r="GI767">
        <v>-2.868309889394353</v>
      </c>
      <c r="GJ767">
        <v>-0.006773961979547998</v>
      </c>
      <c r="GK767">
        <v>-8.296070481250098E-08</v>
      </c>
      <c r="GL767">
        <v>3.322967193956903E-10</v>
      </c>
      <c r="GM767">
        <v>-0.07871069313407227</v>
      </c>
      <c r="GN767">
        <v>-0.00208336341840114</v>
      </c>
      <c r="GO767">
        <v>8.801746095907445E-05</v>
      </c>
      <c r="GP767">
        <v>-2.677693255255651E-07</v>
      </c>
      <c r="GQ767">
        <v>3</v>
      </c>
      <c r="GR767">
        <v>2052</v>
      </c>
      <c r="GS767">
        <v>2</v>
      </c>
      <c r="GT767">
        <v>18</v>
      </c>
      <c r="GU767">
        <v>112.5</v>
      </c>
      <c r="GV767">
        <v>112.4</v>
      </c>
      <c r="GW767">
        <v>1.18042</v>
      </c>
      <c r="GX767">
        <v>2.42432</v>
      </c>
      <c r="GY767">
        <v>1.44897</v>
      </c>
      <c r="GZ767">
        <v>2.31445</v>
      </c>
      <c r="HA767">
        <v>1.55151</v>
      </c>
      <c r="HB767">
        <v>2.31201</v>
      </c>
      <c r="HC767">
        <v>37.4098</v>
      </c>
      <c r="HD767">
        <v>13.7468</v>
      </c>
      <c r="HE767">
        <v>18</v>
      </c>
      <c r="HF767">
        <v>614.3920000000001</v>
      </c>
      <c r="HG767">
        <v>397.02</v>
      </c>
      <c r="HH767">
        <v>15.2173</v>
      </c>
      <c r="HI767">
        <v>31.199</v>
      </c>
      <c r="HJ767">
        <v>30.0002</v>
      </c>
      <c r="HK767">
        <v>31.0183</v>
      </c>
      <c r="HL767">
        <v>30.9389</v>
      </c>
      <c r="HM767">
        <v>23.6682</v>
      </c>
      <c r="HN767">
        <v>56.8838</v>
      </c>
      <c r="HO767">
        <v>0</v>
      </c>
      <c r="HP767">
        <v>15.2177</v>
      </c>
      <c r="HQ767">
        <v>451.235</v>
      </c>
      <c r="HR767">
        <v>14.355</v>
      </c>
      <c r="HS767">
        <v>99.0998</v>
      </c>
      <c r="HT767">
        <v>100.287</v>
      </c>
    </row>
    <row r="768" spans="1:228">
      <c r="A768">
        <v>752</v>
      </c>
      <c r="B768">
        <v>1728497705.5</v>
      </c>
      <c r="C768">
        <v>6768</v>
      </c>
      <c r="D768" t="s">
        <v>1877</v>
      </c>
      <c r="E768" t="s">
        <v>1878</v>
      </c>
      <c r="F768">
        <v>5</v>
      </c>
      <c r="G768" t="s">
        <v>357</v>
      </c>
      <c r="H768" t="s">
        <v>358</v>
      </c>
      <c r="I768" t="s">
        <v>359</v>
      </c>
      <c r="J768" t="s">
        <v>1808</v>
      </c>
      <c r="K768">
        <v>1728497697.678571</v>
      </c>
      <c r="L768">
        <f>(M768)/1000</f>
        <v>0</v>
      </c>
      <c r="M768">
        <f>IF(BH768, AP768, AJ768)</f>
        <v>0</v>
      </c>
      <c r="N768">
        <f>IF(BH768, AK768, AI768)</f>
        <v>0</v>
      </c>
      <c r="O768">
        <f>BJ768 - IF(AW768&gt;1, N768*BD768*100.0/(AY768), 0)</f>
        <v>0</v>
      </c>
      <c r="P768">
        <f>((V768-L768/2)*O768-N768)/(V768+L768/2)</f>
        <v>0</v>
      </c>
      <c r="Q768">
        <f>P768*(BQ768+BR768)/1000.0</f>
        <v>0</v>
      </c>
      <c r="R768">
        <f>(BJ768 - IF(AW768&gt;1, N768*BD768*100.0/(AY768), 0))*(BQ768+BR768)/1000.0</f>
        <v>0</v>
      </c>
      <c r="S768">
        <f>2.0/((1/U768-1/T768)+SIGN(U768)*SQRT((1/U768-1/T768)*(1/U768-1/T768) + 4*BE768/((BE768+1)*(BE768+1))*(2*1/U768*1/T768-1/T768*1/T768)))</f>
        <v>0</v>
      </c>
      <c r="T768">
        <f>IF(LEFT(BF768,1)&lt;&gt;"0",IF(LEFT(BF768,1)="1",3.0,BG768),$D$5+$E$5*(BX768*BQ768/($K$5*1000))+$F$5*(BX768*BQ768/($K$5*1000))*MAX(MIN(BD768,$J$5),$I$5)*MAX(MIN(BD768,$J$5),$I$5)+$G$5*MAX(MIN(BD768,$J$5),$I$5)*(BX768*BQ768/($K$5*1000))+$H$5*(BX768*BQ768/($K$5*1000))*(BX768*BQ768/($K$5*1000)))</f>
        <v>0</v>
      </c>
      <c r="U768">
        <f>L768*(1000-(1000*0.61365*exp(17.502*Y768/(240.97+Y768))/(BQ768+BR768)+BL768)/2)/(1000*0.61365*exp(17.502*Y768/(240.97+Y768))/(BQ768+BR768)-BL768)</f>
        <v>0</v>
      </c>
      <c r="V768">
        <f>1/((BE768+1)/(S768/1.6)+1/(T768/1.37)) + BE768/((BE768+1)/(S768/1.6) + BE768/(T768/1.37))</f>
        <v>0</v>
      </c>
      <c r="W768">
        <f>(AZ768*BC768)</f>
        <v>0</v>
      </c>
      <c r="X768">
        <f>(BS768+(W768+2*0.95*5.67E-8*(((BS768+$B$7)+273)^4-(BS768+273)^4)-44100*L768)/(1.84*29.3*T768+8*0.95*5.67E-8*(BS768+273)^3))</f>
        <v>0</v>
      </c>
      <c r="Y768">
        <f>($C$7*BT768+$D$7*BU768+$E$7*X768)</f>
        <v>0</v>
      </c>
      <c r="Z768">
        <f>0.61365*exp(17.502*Y768/(240.97+Y768))</f>
        <v>0</v>
      </c>
      <c r="AA768">
        <f>(AB768/AC768*100)</f>
        <v>0</v>
      </c>
      <c r="AB768">
        <f>BL768*(BQ768+BR768)/1000</f>
        <v>0</v>
      </c>
      <c r="AC768">
        <f>0.61365*exp(17.502*BS768/(240.97+BS768))</f>
        <v>0</v>
      </c>
      <c r="AD768">
        <f>(Z768-BL768*(BQ768+BR768)/1000)</f>
        <v>0</v>
      </c>
      <c r="AE768">
        <f>(-L768*44100)</f>
        <v>0</v>
      </c>
      <c r="AF768">
        <f>2*29.3*T768*0.92*(BS768-Y768)</f>
        <v>0</v>
      </c>
      <c r="AG768">
        <f>2*0.95*5.67E-8*(((BS768+$B$7)+273)^4-(Y768+273)^4)</f>
        <v>0</v>
      </c>
      <c r="AH768">
        <f>W768+AG768+AE768+AF768</f>
        <v>0</v>
      </c>
      <c r="AI768">
        <f>BP768*AW768*(BK768-BJ768*(1000-AW768*BM768)/(1000-AW768*BL768))/(100*BD768)</f>
        <v>0</v>
      </c>
      <c r="AJ768">
        <f>1000*BP768*AW768*(BL768-BM768)/(100*BD768*(1000-AW768*BL768))</f>
        <v>0</v>
      </c>
      <c r="AK768">
        <f>(AL768 - AM768 - BQ768*1E3/(8.314*(BS768+273.15)) * AO768/BP768 * AN768) * BP768/(100*BD768) * (1000 - BM768)/1000</f>
        <v>0</v>
      </c>
      <c r="AL768">
        <v>446.5663564962661</v>
      </c>
      <c r="AM768">
        <v>428.8872606060607</v>
      </c>
      <c r="AN768">
        <v>2.49775053861014</v>
      </c>
      <c r="AO768">
        <v>66.75267127986791</v>
      </c>
      <c r="AP768">
        <f>(AR768 - AQ768 + BQ768*1E3/(8.314*(BS768+273.15)) * AT768/BP768 * AS768) * BP768/(100*BD768) * 1000/(1000 - AR768)</f>
        <v>0</v>
      </c>
      <c r="AQ768">
        <v>14.42345064618924</v>
      </c>
      <c r="AR768">
        <v>15.31720424242423</v>
      </c>
      <c r="AS768">
        <v>0.006669221363420552</v>
      </c>
      <c r="AT768">
        <v>80.66482279212043</v>
      </c>
      <c r="AU768">
        <v>0</v>
      </c>
      <c r="AV768">
        <v>0</v>
      </c>
      <c r="AW768">
        <f>IF(AU768*$H$13&gt;=AY768,1.0,(AY768/(AY768-AU768*$H$13)))</f>
        <v>0</v>
      </c>
      <c r="AX768">
        <f>(AW768-1)*100</f>
        <v>0</v>
      </c>
      <c r="AY768">
        <f>MAX(0,($B$13+$C$13*BX768)/(1+$D$13*BX768)*BQ768/(BS768+273)*$E$13)</f>
        <v>0</v>
      </c>
      <c r="AZ768">
        <f>$B$11*BY768+$C$11*BZ768+$F$11*CK768*(1-CN768)</f>
        <v>0</v>
      </c>
      <c r="BA768">
        <f>AZ768*BB768</f>
        <v>0</v>
      </c>
      <c r="BB768">
        <f>($B$11*$D$9+$C$11*$D$9+$F$11*((CX768+CP768)/MAX(CX768+CP768+CY768, 0.1)*$I$9+CY768/MAX(CX768+CP768+CY768, 0.1)*$J$9))/($B$11+$C$11+$F$11)</f>
        <v>0</v>
      </c>
      <c r="BC768">
        <f>($B$11*$K$9+$C$11*$K$9+$F$11*((CX768+CP768)/MAX(CX768+CP768+CY768, 0.1)*$P$9+CY768/MAX(CX768+CP768+CY768, 0.1)*$Q$9))/($B$11+$C$11+$F$11)</f>
        <v>0</v>
      </c>
      <c r="BD768">
        <v>6</v>
      </c>
      <c r="BE768">
        <v>0.5</v>
      </c>
      <c r="BF768" t="s">
        <v>361</v>
      </c>
      <c r="BG768">
        <v>2</v>
      </c>
      <c r="BH768" t="b">
        <v>1</v>
      </c>
      <c r="BI768">
        <v>1728497697.678571</v>
      </c>
      <c r="BJ768">
        <v>404.3381428571428</v>
      </c>
      <c r="BK768">
        <v>426.4433214285714</v>
      </c>
      <c r="BL768">
        <v>15.267475</v>
      </c>
      <c r="BM768">
        <v>14.41811071428571</v>
      </c>
      <c r="BN768">
        <v>409.9746428571428</v>
      </c>
      <c r="BO768">
        <v>15.35838571428571</v>
      </c>
      <c r="BP768">
        <v>600.0055714285716</v>
      </c>
      <c r="BQ768">
        <v>97.54752142857144</v>
      </c>
      <c r="BR768">
        <v>0.1000335357142857</v>
      </c>
      <c r="BS768">
        <v>23.86040357142857</v>
      </c>
      <c r="BT768">
        <v>24.99498214285714</v>
      </c>
      <c r="BU768">
        <v>999.9000000000002</v>
      </c>
      <c r="BV768">
        <v>0</v>
      </c>
      <c r="BW768">
        <v>0</v>
      </c>
      <c r="BX768">
        <v>9992.923928571428</v>
      </c>
      <c r="BY768">
        <v>0</v>
      </c>
      <c r="BZ768">
        <v>1283.283928571429</v>
      </c>
      <c r="CA768">
        <v>-22.10522857142857</v>
      </c>
      <c r="CB768">
        <v>410.6075</v>
      </c>
      <c r="CC768">
        <v>432.6818571428572</v>
      </c>
      <c r="CD768">
        <v>0.8493584285714285</v>
      </c>
      <c r="CE768">
        <v>426.4433214285714</v>
      </c>
      <c r="CF768">
        <v>14.41811071428571</v>
      </c>
      <c r="CG768">
        <v>1.489304285714286</v>
      </c>
      <c r="CH768">
        <v>1.406451785714286</v>
      </c>
      <c r="CI768">
        <v>12.85875714285714</v>
      </c>
      <c r="CJ768">
        <v>11.98736071428572</v>
      </c>
      <c r="CK768">
        <v>1599.99</v>
      </c>
      <c r="CL768">
        <v>0.6920082142857142</v>
      </c>
      <c r="CM768">
        <v>0.3079917857142856</v>
      </c>
      <c r="CN768">
        <v>0</v>
      </c>
      <c r="CO768">
        <v>2.108646428571428</v>
      </c>
      <c r="CP768">
        <v>0</v>
      </c>
      <c r="CQ768">
        <v>16167.84642857143</v>
      </c>
      <c r="CR768">
        <v>13790.14285714286</v>
      </c>
      <c r="CS768">
        <v>40.03542857142856</v>
      </c>
      <c r="CT768">
        <v>42.15157142857142</v>
      </c>
      <c r="CU768">
        <v>40.87721428571428</v>
      </c>
      <c r="CV768">
        <v>40.01771428571428</v>
      </c>
      <c r="CW768">
        <v>39.125</v>
      </c>
      <c r="CX768">
        <v>1107.206785714286</v>
      </c>
      <c r="CY768">
        <v>492.7832142857142</v>
      </c>
      <c r="CZ768">
        <v>0</v>
      </c>
      <c r="DA768">
        <v>1728497762.8</v>
      </c>
      <c r="DB768">
        <v>0</v>
      </c>
      <c r="DC768">
        <v>1728490956.5</v>
      </c>
      <c r="DD768" t="s">
        <v>362</v>
      </c>
      <c r="DE768">
        <v>1728490952.5</v>
      </c>
      <c r="DF768">
        <v>1728490956.5</v>
      </c>
      <c r="DG768">
        <v>1</v>
      </c>
      <c r="DH768">
        <v>-0.065</v>
      </c>
      <c r="DI768">
        <v>-0.008</v>
      </c>
      <c r="DJ768">
        <v>-3.246</v>
      </c>
      <c r="DK768">
        <v>-0.091</v>
      </c>
      <c r="DL768">
        <v>52</v>
      </c>
      <c r="DM768">
        <v>15</v>
      </c>
      <c r="DN768">
        <v>0.25</v>
      </c>
      <c r="DO768">
        <v>0.13</v>
      </c>
      <c r="DP768">
        <v>-21.952385</v>
      </c>
      <c r="DQ768">
        <v>-3.259139212007507</v>
      </c>
      <c r="DR768">
        <v>0.3187754566697381</v>
      </c>
      <c r="DS768">
        <v>0</v>
      </c>
      <c r="DT768">
        <v>0.8336224000000001</v>
      </c>
      <c r="DU768">
        <v>0.3483914296435293</v>
      </c>
      <c r="DV768">
        <v>0.03384847734300614</v>
      </c>
      <c r="DW768">
        <v>0</v>
      </c>
      <c r="DX768">
        <v>0</v>
      </c>
      <c r="DY768">
        <v>2</v>
      </c>
      <c r="DZ768" t="s">
        <v>386</v>
      </c>
      <c r="EA768">
        <v>3.22837</v>
      </c>
      <c r="EB768">
        <v>2.7042</v>
      </c>
      <c r="EC768">
        <v>0.102263</v>
      </c>
      <c r="ED768">
        <v>0.105615</v>
      </c>
      <c r="EE768">
        <v>0.0803845</v>
      </c>
      <c r="EF768">
        <v>0.0770723</v>
      </c>
      <c r="EG768">
        <v>29251.5</v>
      </c>
      <c r="EH768">
        <v>28324</v>
      </c>
      <c r="EI768">
        <v>31231.7</v>
      </c>
      <c r="EJ768">
        <v>30052.8</v>
      </c>
      <c r="EK768">
        <v>38463.1</v>
      </c>
      <c r="EL768">
        <v>36685.9</v>
      </c>
      <c r="EM768">
        <v>43760.3</v>
      </c>
      <c r="EN768">
        <v>41971.6</v>
      </c>
      <c r="EO768">
        <v>2.08808</v>
      </c>
      <c r="EP768">
        <v>1.74865</v>
      </c>
      <c r="EQ768">
        <v>0.0013113</v>
      </c>
      <c r="ER768">
        <v>0</v>
      </c>
      <c r="ES768">
        <v>24.9826</v>
      </c>
      <c r="ET768">
        <v>999.9</v>
      </c>
      <c r="EU768">
        <v>66.90000000000001</v>
      </c>
      <c r="EV768">
        <v>30.5</v>
      </c>
      <c r="EW768">
        <v>30.0722</v>
      </c>
      <c r="EX768">
        <v>62.2701</v>
      </c>
      <c r="EY768">
        <v>23.8782</v>
      </c>
      <c r="EZ768">
        <v>1</v>
      </c>
      <c r="FA768">
        <v>0.353379</v>
      </c>
      <c r="FB768">
        <v>7.13781</v>
      </c>
      <c r="FC768">
        <v>20.0559</v>
      </c>
      <c r="FD768">
        <v>5.21564</v>
      </c>
      <c r="FE768">
        <v>12.004</v>
      </c>
      <c r="FF768">
        <v>4.9632</v>
      </c>
      <c r="FG768">
        <v>3.29573</v>
      </c>
      <c r="FH768">
        <v>9999</v>
      </c>
      <c r="FI768">
        <v>9999</v>
      </c>
      <c r="FJ768">
        <v>9999</v>
      </c>
      <c r="FK768">
        <v>149.9</v>
      </c>
      <c r="FL768">
        <v>4.97086</v>
      </c>
      <c r="FM768">
        <v>1.86778</v>
      </c>
      <c r="FN768">
        <v>1.85928</v>
      </c>
      <c r="FO768">
        <v>1.86533</v>
      </c>
      <c r="FP768">
        <v>1.8631</v>
      </c>
      <c r="FQ768">
        <v>1.86449</v>
      </c>
      <c r="FR768">
        <v>1.86005</v>
      </c>
      <c r="FS768">
        <v>1.86417</v>
      </c>
      <c r="FT768">
        <v>0</v>
      </c>
      <c r="FU768">
        <v>0</v>
      </c>
      <c r="FV768">
        <v>0</v>
      </c>
      <c r="FW768">
        <v>0</v>
      </c>
      <c r="FX768" t="s">
        <v>364</v>
      </c>
      <c r="FY768" t="s">
        <v>365</v>
      </c>
      <c r="FZ768" t="s">
        <v>366</v>
      </c>
      <c r="GA768" t="s">
        <v>366</v>
      </c>
      <c r="GB768" t="s">
        <v>366</v>
      </c>
      <c r="GC768" t="s">
        <v>366</v>
      </c>
      <c r="GD768">
        <v>0</v>
      </c>
      <c r="GE768">
        <v>100</v>
      </c>
      <c r="GF768">
        <v>100</v>
      </c>
      <c r="GG768">
        <v>-5.766</v>
      </c>
      <c r="GH768">
        <v>-0.09089999999999999</v>
      </c>
      <c r="GI768">
        <v>-2.868309889394353</v>
      </c>
      <c r="GJ768">
        <v>-0.006773961979547998</v>
      </c>
      <c r="GK768">
        <v>-8.296070481250098E-08</v>
      </c>
      <c r="GL768">
        <v>3.322967193956903E-10</v>
      </c>
      <c r="GM768">
        <v>-0.07871069313407227</v>
      </c>
      <c r="GN768">
        <v>-0.00208336341840114</v>
      </c>
      <c r="GO768">
        <v>8.801746095907445E-05</v>
      </c>
      <c r="GP768">
        <v>-2.677693255255651E-07</v>
      </c>
      <c r="GQ768">
        <v>3</v>
      </c>
      <c r="GR768">
        <v>2052</v>
      </c>
      <c r="GS768">
        <v>2</v>
      </c>
      <c r="GT768">
        <v>18</v>
      </c>
      <c r="GU768">
        <v>112.5</v>
      </c>
      <c r="GV768">
        <v>112.5</v>
      </c>
      <c r="GW768">
        <v>1.20483</v>
      </c>
      <c r="GX768">
        <v>2.41211</v>
      </c>
      <c r="GY768">
        <v>1.44775</v>
      </c>
      <c r="GZ768">
        <v>2.31445</v>
      </c>
      <c r="HA768">
        <v>1.55151</v>
      </c>
      <c r="HB768">
        <v>2.40234</v>
      </c>
      <c r="HC768">
        <v>37.4098</v>
      </c>
      <c r="HD768">
        <v>13.7643</v>
      </c>
      <c r="HE768">
        <v>18</v>
      </c>
      <c r="HF768">
        <v>614.2</v>
      </c>
      <c r="HG768">
        <v>396.892</v>
      </c>
      <c r="HH768">
        <v>15.2311</v>
      </c>
      <c r="HI768">
        <v>31.2063</v>
      </c>
      <c r="HJ768">
        <v>30.0008</v>
      </c>
      <c r="HK768">
        <v>31.0267</v>
      </c>
      <c r="HL768">
        <v>30.9476</v>
      </c>
      <c r="HM768">
        <v>24.1285</v>
      </c>
      <c r="HN768">
        <v>56.8838</v>
      </c>
      <c r="HO768">
        <v>0</v>
      </c>
      <c r="HP768">
        <v>15.2215</v>
      </c>
      <c r="HQ768">
        <v>466.263</v>
      </c>
      <c r="HR768">
        <v>14.3197</v>
      </c>
      <c r="HS768">
        <v>99.0993</v>
      </c>
      <c r="HT768">
        <v>100.285</v>
      </c>
    </row>
    <row r="769" spans="1:228">
      <c r="A769">
        <v>753</v>
      </c>
      <c r="B769">
        <v>1728497711</v>
      </c>
      <c r="C769">
        <v>6773.5</v>
      </c>
      <c r="D769" t="s">
        <v>1879</v>
      </c>
      <c r="E769" t="s">
        <v>1880</v>
      </c>
      <c r="F769">
        <v>5</v>
      </c>
      <c r="G769" t="s">
        <v>357</v>
      </c>
      <c r="H769" t="s">
        <v>358</v>
      </c>
      <c r="I769" t="s">
        <v>359</v>
      </c>
      <c r="J769" t="s">
        <v>1808</v>
      </c>
      <c r="K769">
        <v>1728497703.25</v>
      </c>
      <c r="L769">
        <f>(M769)/1000</f>
        <v>0</v>
      </c>
      <c r="M769">
        <f>IF(BH769, AP769, AJ769)</f>
        <v>0</v>
      </c>
      <c r="N769">
        <f>IF(BH769, AK769, AI769)</f>
        <v>0</v>
      </c>
      <c r="O769">
        <f>BJ769 - IF(AW769&gt;1, N769*BD769*100.0/(AY769), 0)</f>
        <v>0</v>
      </c>
      <c r="P769">
        <f>((V769-L769/2)*O769-N769)/(V769+L769/2)</f>
        <v>0</v>
      </c>
      <c r="Q769">
        <f>P769*(BQ769+BR769)/1000.0</f>
        <v>0</v>
      </c>
      <c r="R769">
        <f>(BJ769 - IF(AW769&gt;1, N769*BD769*100.0/(AY769), 0))*(BQ769+BR769)/1000.0</f>
        <v>0</v>
      </c>
      <c r="S769">
        <f>2.0/((1/U769-1/T769)+SIGN(U769)*SQRT((1/U769-1/T769)*(1/U769-1/T769) + 4*BE769/((BE769+1)*(BE769+1))*(2*1/U769*1/T769-1/T769*1/T769)))</f>
        <v>0</v>
      </c>
      <c r="T769">
        <f>IF(LEFT(BF769,1)&lt;&gt;"0",IF(LEFT(BF769,1)="1",3.0,BG769),$D$5+$E$5*(BX769*BQ769/($K$5*1000))+$F$5*(BX769*BQ769/($K$5*1000))*MAX(MIN(BD769,$J$5),$I$5)*MAX(MIN(BD769,$J$5),$I$5)+$G$5*MAX(MIN(BD769,$J$5),$I$5)*(BX769*BQ769/($K$5*1000))+$H$5*(BX769*BQ769/($K$5*1000))*(BX769*BQ769/($K$5*1000)))</f>
        <v>0</v>
      </c>
      <c r="U769">
        <f>L769*(1000-(1000*0.61365*exp(17.502*Y769/(240.97+Y769))/(BQ769+BR769)+BL769)/2)/(1000*0.61365*exp(17.502*Y769/(240.97+Y769))/(BQ769+BR769)-BL769)</f>
        <v>0</v>
      </c>
      <c r="V769">
        <f>1/((BE769+1)/(S769/1.6)+1/(T769/1.37)) + BE769/((BE769+1)/(S769/1.6) + BE769/(T769/1.37))</f>
        <v>0</v>
      </c>
      <c r="W769">
        <f>(AZ769*BC769)</f>
        <v>0</v>
      </c>
      <c r="X769">
        <f>(BS769+(W769+2*0.95*5.67E-8*(((BS769+$B$7)+273)^4-(BS769+273)^4)-44100*L769)/(1.84*29.3*T769+8*0.95*5.67E-8*(BS769+273)^3))</f>
        <v>0</v>
      </c>
      <c r="Y769">
        <f>($C$7*BT769+$D$7*BU769+$E$7*X769)</f>
        <v>0</v>
      </c>
      <c r="Z769">
        <f>0.61365*exp(17.502*Y769/(240.97+Y769))</f>
        <v>0</v>
      </c>
      <c r="AA769">
        <f>(AB769/AC769*100)</f>
        <v>0</v>
      </c>
      <c r="AB769">
        <f>BL769*(BQ769+BR769)/1000</f>
        <v>0</v>
      </c>
      <c r="AC769">
        <f>0.61365*exp(17.502*BS769/(240.97+BS769))</f>
        <v>0</v>
      </c>
      <c r="AD769">
        <f>(Z769-BL769*(BQ769+BR769)/1000)</f>
        <v>0</v>
      </c>
      <c r="AE769">
        <f>(-L769*44100)</f>
        <v>0</v>
      </c>
      <c r="AF769">
        <f>2*29.3*T769*0.92*(BS769-Y769)</f>
        <v>0</v>
      </c>
      <c r="AG769">
        <f>2*0.95*5.67E-8*(((BS769+$B$7)+273)^4-(Y769+273)^4)</f>
        <v>0</v>
      </c>
      <c r="AH769">
        <f>W769+AG769+AE769+AF769</f>
        <v>0</v>
      </c>
      <c r="AI769">
        <f>BP769*AW769*(BK769-BJ769*(1000-AW769*BM769)/(1000-AW769*BL769))/(100*BD769)</f>
        <v>0</v>
      </c>
      <c r="AJ769">
        <f>1000*BP769*AW769*(BL769-BM769)/(100*BD769*(1000-AW769*BL769))</f>
        <v>0</v>
      </c>
      <c r="AK769">
        <f>(AL769 - AM769 - BQ769*1E3/(8.314*(BS769+273.15)) * AO769/BP769 * AN769) * BP769/(100*BD769) * (1000 - BM769)/1000</f>
        <v>0</v>
      </c>
      <c r="AL769">
        <v>460.759153076539</v>
      </c>
      <c r="AM769">
        <v>442.6856242424242</v>
      </c>
      <c r="AN769">
        <v>2.496203779968364</v>
      </c>
      <c r="AO769">
        <v>66.75267127986791</v>
      </c>
      <c r="AP769">
        <f>(AR769 - AQ769 + BQ769*1E3/(8.314*(BS769+273.15)) * AT769/BP769 * AS769) * BP769/(100*BD769) * 1000/(1000 - AR769)</f>
        <v>0</v>
      </c>
      <c r="AQ769">
        <v>14.43180745054576</v>
      </c>
      <c r="AR769">
        <v>15.33691515151515</v>
      </c>
      <c r="AS769">
        <v>0.001395124636878791</v>
      </c>
      <c r="AT769">
        <v>80.66482279212043</v>
      </c>
      <c r="AU769">
        <v>0</v>
      </c>
      <c r="AV769">
        <v>0</v>
      </c>
      <c r="AW769">
        <f>IF(AU769*$H$13&gt;=AY769,1.0,(AY769/(AY769-AU769*$H$13)))</f>
        <v>0</v>
      </c>
      <c r="AX769">
        <f>(AW769-1)*100</f>
        <v>0</v>
      </c>
      <c r="AY769">
        <f>MAX(0,($B$13+$C$13*BX769)/(1+$D$13*BX769)*BQ769/(BS769+273)*$E$13)</f>
        <v>0</v>
      </c>
      <c r="AZ769">
        <f>$B$11*BY769+$C$11*BZ769+$F$11*CK769*(1-CN769)</f>
        <v>0</v>
      </c>
      <c r="BA769">
        <f>AZ769*BB769</f>
        <v>0</v>
      </c>
      <c r="BB769">
        <f>($B$11*$D$9+$C$11*$D$9+$F$11*((CX769+CP769)/MAX(CX769+CP769+CY769, 0.1)*$I$9+CY769/MAX(CX769+CP769+CY769, 0.1)*$J$9))/($B$11+$C$11+$F$11)</f>
        <v>0</v>
      </c>
      <c r="BC769">
        <f>($B$11*$K$9+$C$11*$K$9+$F$11*((CX769+CP769)/MAX(CX769+CP769+CY769, 0.1)*$P$9+CY769/MAX(CX769+CP769+CY769, 0.1)*$Q$9))/($B$11+$C$11+$F$11)</f>
        <v>0</v>
      </c>
      <c r="BD769">
        <v>6</v>
      </c>
      <c r="BE769">
        <v>0.5</v>
      </c>
      <c r="BF769" t="s">
        <v>361</v>
      </c>
      <c r="BG769">
        <v>2</v>
      </c>
      <c r="BH769" t="b">
        <v>1</v>
      </c>
      <c r="BI769">
        <v>1728497703.25</v>
      </c>
      <c r="BJ769">
        <v>418.0405357142858</v>
      </c>
      <c r="BK769">
        <v>440.5067857142857</v>
      </c>
      <c r="BL769">
        <v>15.30400714285715</v>
      </c>
      <c r="BM769">
        <v>14.42270357142857</v>
      </c>
      <c r="BN769">
        <v>423.7689999999999</v>
      </c>
      <c r="BO769">
        <v>15.39490357142857</v>
      </c>
      <c r="BP769">
        <v>600.0103571428572</v>
      </c>
      <c r="BQ769">
        <v>97.54761071428572</v>
      </c>
      <c r="BR769">
        <v>0.1000181392857143</v>
      </c>
      <c r="BS769">
        <v>23.86525714285714</v>
      </c>
      <c r="BT769">
        <v>24.99783214285715</v>
      </c>
      <c r="BU769">
        <v>999.9000000000002</v>
      </c>
      <c r="BV769">
        <v>0</v>
      </c>
      <c r="BW769">
        <v>0</v>
      </c>
      <c r="BX769">
        <v>9993.191428571428</v>
      </c>
      <c r="BY769">
        <v>0</v>
      </c>
      <c r="BZ769">
        <v>1283.580357142857</v>
      </c>
      <c r="CA769">
        <v>-22.46637142857142</v>
      </c>
      <c r="CB769">
        <v>424.5379642857143</v>
      </c>
      <c r="CC769">
        <v>446.9531428571428</v>
      </c>
      <c r="CD769">
        <v>0.8812998214285714</v>
      </c>
      <c r="CE769">
        <v>440.5067857142857</v>
      </c>
      <c r="CF769">
        <v>14.42270357142857</v>
      </c>
      <c r="CG769">
        <v>1.492869285714286</v>
      </c>
      <c r="CH769">
        <v>1.406900357142857</v>
      </c>
      <c r="CI769">
        <v>12.89530714285714</v>
      </c>
      <c r="CJ769">
        <v>11.99221071428571</v>
      </c>
      <c r="CK769">
        <v>1599.985</v>
      </c>
      <c r="CL769">
        <v>0.6920085</v>
      </c>
      <c r="CM769">
        <v>0.3079914999999999</v>
      </c>
      <c r="CN769">
        <v>0</v>
      </c>
      <c r="CO769">
        <v>2.184185714285714</v>
      </c>
      <c r="CP769">
        <v>0</v>
      </c>
      <c r="CQ769">
        <v>16182.69642857143</v>
      </c>
      <c r="CR769">
        <v>13790.09285714285</v>
      </c>
      <c r="CS769">
        <v>40.05757142857142</v>
      </c>
      <c r="CT769">
        <v>42.17821428571428</v>
      </c>
      <c r="CU769">
        <v>40.89492857142857</v>
      </c>
      <c r="CV769">
        <v>40.03985714285714</v>
      </c>
      <c r="CW769">
        <v>39.12942857142856</v>
      </c>
      <c r="CX769">
        <v>1107.203928571429</v>
      </c>
      <c r="CY769">
        <v>492.7810714285715</v>
      </c>
      <c r="CZ769">
        <v>0</v>
      </c>
      <c r="DA769">
        <v>1728497768.2</v>
      </c>
      <c r="DB769">
        <v>0</v>
      </c>
      <c r="DC769">
        <v>1728490956.5</v>
      </c>
      <c r="DD769" t="s">
        <v>362</v>
      </c>
      <c r="DE769">
        <v>1728490952.5</v>
      </c>
      <c r="DF769">
        <v>1728490956.5</v>
      </c>
      <c r="DG769">
        <v>1</v>
      </c>
      <c r="DH769">
        <v>-0.065</v>
      </c>
      <c r="DI769">
        <v>-0.008</v>
      </c>
      <c r="DJ769">
        <v>-3.246</v>
      </c>
      <c r="DK769">
        <v>-0.091</v>
      </c>
      <c r="DL769">
        <v>52</v>
      </c>
      <c r="DM769">
        <v>15</v>
      </c>
      <c r="DN769">
        <v>0.25</v>
      </c>
      <c r="DO769">
        <v>0.13</v>
      </c>
      <c r="DP769">
        <v>-22.2392025</v>
      </c>
      <c r="DQ769">
        <v>-3.859171857410861</v>
      </c>
      <c r="DR769">
        <v>0.3732233543653854</v>
      </c>
      <c r="DS769">
        <v>0</v>
      </c>
      <c r="DT769">
        <v>0.8594328499999999</v>
      </c>
      <c r="DU769">
        <v>0.341339121951219</v>
      </c>
      <c r="DV769">
        <v>0.03324282362898043</v>
      </c>
      <c r="DW769">
        <v>0</v>
      </c>
      <c r="DX769">
        <v>0</v>
      </c>
      <c r="DY769">
        <v>2</v>
      </c>
      <c r="DZ769" t="s">
        <v>386</v>
      </c>
      <c r="EA769">
        <v>3.22837</v>
      </c>
      <c r="EB769">
        <v>2.7043</v>
      </c>
      <c r="EC769">
        <v>0.104713</v>
      </c>
      <c r="ED769">
        <v>0.108066</v>
      </c>
      <c r="EE769">
        <v>0.0804544</v>
      </c>
      <c r="EF769">
        <v>0.0769499</v>
      </c>
      <c r="EG769">
        <v>29171.3</v>
      </c>
      <c r="EH769">
        <v>28245.8</v>
      </c>
      <c r="EI769">
        <v>31231.4</v>
      </c>
      <c r="EJ769">
        <v>30052.4</v>
      </c>
      <c r="EK769">
        <v>38459.8</v>
      </c>
      <c r="EL769">
        <v>36690.4</v>
      </c>
      <c r="EM769">
        <v>43759.9</v>
      </c>
      <c r="EN769">
        <v>41971</v>
      </c>
      <c r="EO769">
        <v>2.0881</v>
      </c>
      <c r="EP769">
        <v>1.74832</v>
      </c>
      <c r="EQ769">
        <v>0.000625849</v>
      </c>
      <c r="ER769">
        <v>0</v>
      </c>
      <c r="ES769">
        <v>24.9876</v>
      </c>
      <c r="ET769">
        <v>999.9</v>
      </c>
      <c r="EU769">
        <v>66.90000000000001</v>
      </c>
      <c r="EV769">
        <v>30.5</v>
      </c>
      <c r="EW769">
        <v>30.0707</v>
      </c>
      <c r="EX769">
        <v>62.3301</v>
      </c>
      <c r="EY769">
        <v>24.1266</v>
      </c>
      <c r="EZ769">
        <v>1</v>
      </c>
      <c r="FA769">
        <v>0.354647</v>
      </c>
      <c r="FB769">
        <v>7.21155</v>
      </c>
      <c r="FC769">
        <v>20.0526</v>
      </c>
      <c r="FD769">
        <v>5.21594</v>
      </c>
      <c r="FE769">
        <v>12.004</v>
      </c>
      <c r="FF769">
        <v>4.9635</v>
      </c>
      <c r="FG769">
        <v>3.2958</v>
      </c>
      <c r="FH769">
        <v>9999</v>
      </c>
      <c r="FI769">
        <v>9999</v>
      </c>
      <c r="FJ769">
        <v>9999</v>
      </c>
      <c r="FK769">
        <v>149.9</v>
      </c>
      <c r="FL769">
        <v>4.97083</v>
      </c>
      <c r="FM769">
        <v>1.86776</v>
      </c>
      <c r="FN769">
        <v>1.85928</v>
      </c>
      <c r="FO769">
        <v>1.8653</v>
      </c>
      <c r="FP769">
        <v>1.8631</v>
      </c>
      <c r="FQ769">
        <v>1.8645</v>
      </c>
      <c r="FR769">
        <v>1.86005</v>
      </c>
      <c r="FS769">
        <v>1.86417</v>
      </c>
      <c r="FT769">
        <v>0</v>
      </c>
      <c r="FU769">
        <v>0</v>
      </c>
      <c r="FV769">
        <v>0</v>
      </c>
      <c r="FW769">
        <v>0</v>
      </c>
      <c r="FX769" t="s">
        <v>364</v>
      </c>
      <c r="FY769" t="s">
        <v>365</v>
      </c>
      <c r="FZ769" t="s">
        <v>366</v>
      </c>
      <c r="GA769" t="s">
        <v>366</v>
      </c>
      <c r="GB769" t="s">
        <v>366</v>
      </c>
      <c r="GC769" t="s">
        <v>366</v>
      </c>
      <c r="GD769">
        <v>0</v>
      </c>
      <c r="GE769">
        <v>100</v>
      </c>
      <c r="GF769">
        <v>100</v>
      </c>
      <c r="GG769">
        <v>-5.857</v>
      </c>
      <c r="GH769">
        <v>-0.09089999999999999</v>
      </c>
      <c r="GI769">
        <v>-2.868309889394353</v>
      </c>
      <c r="GJ769">
        <v>-0.006773961979547998</v>
      </c>
      <c r="GK769">
        <v>-8.296070481250098E-08</v>
      </c>
      <c r="GL769">
        <v>3.322967193956903E-10</v>
      </c>
      <c r="GM769">
        <v>-0.07871069313407227</v>
      </c>
      <c r="GN769">
        <v>-0.00208336341840114</v>
      </c>
      <c r="GO769">
        <v>8.801746095907445E-05</v>
      </c>
      <c r="GP769">
        <v>-2.677693255255651E-07</v>
      </c>
      <c r="GQ769">
        <v>3</v>
      </c>
      <c r="GR769">
        <v>2052</v>
      </c>
      <c r="GS769">
        <v>2</v>
      </c>
      <c r="GT769">
        <v>18</v>
      </c>
      <c r="GU769">
        <v>112.6</v>
      </c>
      <c r="GV769">
        <v>112.6</v>
      </c>
      <c r="GW769">
        <v>1.23291</v>
      </c>
      <c r="GX769">
        <v>2.42065</v>
      </c>
      <c r="GY769">
        <v>1.44897</v>
      </c>
      <c r="GZ769">
        <v>2.31445</v>
      </c>
      <c r="HA769">
        <v>1.55151</v>
      </c>
      <c r="HB769">
        <v>2.35596</v>
      </c>
      <c r="HC769">
        <v>37.4098</v>
      </c>
      <c r="HD769">
        <v>13.7468</v>
      </c>
      <c r="HE769">
        <v>18</v>
      </c>
      <c r="HF769">
        <v>614.326</v>
      </c>
      <c r="HG769">
        <v>396.785</v>
      </c>
      <c r="HH769">
        <v>15.2347</v>
      </c>
      <c r="HI769">
        <v>31.2154</v>
      </c>
      <c r="HJ769">
        <v>30.001</v>
      </c>
      <c r="HK769">
        <v>31.0377</v>
      </c>
      <c r="HL769">
        <v>30.9596</v>
      </c>
      <c r="HM769">
        <v>24.7247</v>
      </c>
      <c r="HN769">
        <v>57.1551</v>
      </c>
      <c r="HO769">
        <v>0</v>
      </c>
      <c r="HP769">
        <v>15.2218</v>
      </c>
      <c r="HQ769">
        <v>476.297</v>
      </c>
      <c r="HR769">
        <v>14.2777</v>
      </c>
      <c r="HS769">
        <v>99.0984</v>
      </c>
      <c r="HT769">
        <v>100.284</v>
      </c>
    </row>
    <row r="770" spans="1:228">
      <c r="A770">
        <v>754</v>
      </c>
      <c r="B770">
        <v>1728497715.5</v>
      </c>
      <c r="C770">
        <v>6778</v>
      </c>
      <c r="D770" t="s">
        <v>1881</v>
      </c>
      <c r="E770" t="s">
        <v>1882</v>
      </c>
      <c r="F770">
        <v>5</v>
      </c>
      <c r="G770" t="s">
        <v>357</v>
      </c>
      <c r="H770" t="s">
        <v>358</v>
      </c>
      <c r="I770" t="s">
        <v>359</v>
      </c>
      <c r="J770" t="s">
        <v>1808</v>
      </c>
      <c r="K770">
        <v>1728497707.678571</v>
      </c>
      <c r="L770">
        <f>(M770)/1000</f>
        <v>0</v>
      </c>
      <c r="M770">
        <f>IF(BH770, AP770, AJ770)</f>
        <v>0</v>
      </c>
      <c r="N770">
        <f>IF(BH770, AK770, AI770)</f>
        <v>0</v>
      </c>
      <c r="O770">
        <f>BJ770 - IF(AW770&gt;1, N770*BD770*100.0/(AY770), 0)</f>
        <v>0</v>
      </c>
      <c r="P770">
        <f>((V770-L770/2)*O770-N770)/(V770+L770/2)</f>
        <v>0</v>
      </c>
      <c r="Q770">
        <f>P770*(BQ770+BR770)/1000.0</f>
        <v>0</v>
      </c>
      <c r="R770">
        <f>(BJ770 - IF(AW770&gt;1, N770*BD770*100.0/(AY770), 0))*(BQ770+BR770)/1000.0</f>
        <v>0</v>
      </c>
      <c r="S770">
        <f>2.0/((1/U770-1/T770)+SIGN(U770)*SQRT((1/U770-1/T770)*(1/U770-1/T770) + 4*BE770/((BE770+1)*(BE770+1))*(2*1/U770*1/T770-1/T770*1/T770)))</f>
        <v>0</v>
      </c>
      <c r="T770">
        <f>IF(LEFT(BF770,1)&lt;&gt;"0",IF(LEFT(BF770,1)="1",3.0,BG770),$D$5+$E$5*(BX770*BQ770/($K$5*1000))+$F$5*(BX770*BQ770/($K$5*1000))*MAX(MIN(BD770,$J$5),$I$5)*MAX(MIN(BD770,$J$5),$I$5)+$G$5*MAX(MIN(BD770,$J$5),$I$5)*(BX770*BQ770/($K$5*1000))+$H$5*(BX770*BQ770/($K$5*1000))*(BX770*BQ770/($K$5*1000)))</f>
        <v>0</v>
      </c>
      <c r="U770">
        <f>L770*(1000-(1000*0.61365*exp(17.502*Y770/(240.97+Y770))/(BQ770+BR770)+BL770)/2)/(1000*0.61365*exp(17.502*Y770/(240.97+Y770))/(BQ770+BR770)-BL770)</f>
        <v>0</v>
      </c>
      <c r="V770">
        <f>1/((BE770+1)/(S770/1.6)+1/(T770/1.37)) + BE770/((BE770+1)/(S770/1.6) + BE770/(T770/1.37))</f>
        <v>0</v>
      </c>
      <c r="W770">
        <f>(AZ770*BC770)</f>
        <v>0</v>
      </c>
      <c r="X770">
        <f>(BS770+(W770+2*0.95*5.67E-8*(((BS770+$B$7)+273)^4-(BS770+273)^4)-44100*L770)/(1.84*29.3*T770+8*0.95*5.67E-8*(BS770+273)^3))</f>
        <v>0</v>
      </c>
      <c r="Y770">
        <f>($C$7*BT770+$D$7*BU770+$E$7*X770)</f>
        <v>0</v>
      </c>
      <c r="Z770">
        <f>0.61365*exp(17.502*Y770/(240.97+Y770))</f>
        <v>0</v>
      </c>
      <c r="AA770">
        <f>(AB770/AC770*100)</f>
        <v>0</v>
      </c>
      <c r="AB770">
        <f>BL770*(BQ770+BR770)/1000</f>
        <v>0</v>
      </c>
      <c r="AC770">
        <f>0.61365*exp(17.502*BS770/(240.97+BS770))</f>
        <v>0</v>
      </c>
      <c r="AD770">
        <f>(Z770-BL770*(BQ770+BR770)/1000)</f>
        <v>0</v>
      </c>
      <c r="AE770">
        <f>(-L770*44100)</f>
        <v>0</v>
      </c>
      <c r="AF770">
        <f>2*29.3*T770*0.92*(BS770-Y770)</f>
        <v>0</v>
      </c>
      <c r="AG770">
        <f>2*0.95*5.67E-8*(((BS770+$B$7)+273)^4-(Y770+273)^4)</f>
        <v>0</v>
      </c>
      <c r="AH770">
        <f>W770+AG770+AE770+AF770</f>
        <v>0</v>
      </c>
      <c r="AI770">
        <f>BP770*AW770*(BK770-BJ770*(1000-AW770*BM770)/(1000-AW770*BL770))/(100*BD770)</f>
        <v>0</v>
      </c>
      <c r="AJ770">
        <f>1000*BP770*AW770*(BL770-BM770)/(100*BD770*(1000-AW770*BL770))</f>
        <v>0</v>
      </c>
      <c r="AK770">
        <f>(AL770 - AM770 - BQ770*1E3/(8.314*(BS770+273.15)) * AO770/BP770 * AN770) * BP770/(100*BD770) * (1000 - BM770)/1000</f>
        <v>0</v>
      </c>
      <c r="AL770">
        <v>472.3233099211062</v>
      </c>
      <c r="AM770">
        <v>453.9853151515152</v>
      </c>
      <c r="AN770">
        <v>2.508226411093183</v>
      </c>
      <c r="AO770">
        <v>66.75267127986791</v>
      </c>
      <c r="AP770">
        <f>(AR770 - AQ770 + BQ770*1E3/(8.314*(BS770+273.15)) * AT770/BP770 * AS770) * BP770/(100*BD770) * 1000/(1000 - AR770)</f>
        <v>0</v>
      </c>
      <c r="AQ770">
        <v>14.37791604655502</v>
      </c>
      <c r="AR770">
        <v>15.33668727272727</v>
      </c>
      <c r="AS770">
        <v>0.0002132627578809173</v>
      </c>
      <c r="AT770">
        <v>80.66482279212043</v>
      </c>
      <c r="AU770">
        <v>0</v>
      </c>
      <c r="AV770">
        <v>0</v>
      </c>
      <c r="AW770">
        <f>IF(AU770*$H$13&gt;=AY770,1.0,(AY770/(AY770-AU770*$H$13)))</f>
        <v>0</v>
      </c>
      <c r="AX770">
        <f>(AW770-1)*100</f>
        <v>0</v>
      </c>
      <c r="AY770">
        <f>MAX(0,($B$13+$C$13*BX770)/(1+$D$13*BX770)*BQ770/(BS770+273)*$E$13)</f>
        <v>0</v>
      </c>
      <c r="AZ770">
        <f>$B$11*BY770+$C$11*BZ770+$F$11*CK770*(1-CN770)</f>
        <v>0</v>
      </c>
      <c r="BA770">
        <f>AZ770*BB770</f>
        <v>0</v>
      </c>
      <c r="BB770">
        <f>($B$11*$D$9+$C$11*$D$9+$F$11*((CX770+CP770)/MAX(CX770+CP770+CY770, 0.1)*$I$9+CY770/MAX(CX770+CP770+CY770, 0.1)*$J$9))/($B$11+$C$11+$F$11)</f>
        <v>0</v>
      </c>
      <c r="BC770">
        <f>($B$11*$K$9+$C$11*$K$9+$F$11*((CX770+CP770)/MAX(CX770+CP770+CY770, 0.1)*$P$9+CY770/MAX(CX770+CP770+CY770, 0.1)*$Q$9))/($B$11+$C$11+$F$11)</f>
        <v>0</v>
      </c>
      <c r="BD770">
        <v>6</v>
      </c>
      <c r="BE770">
        <v>0.5</v>
      </c>
      <c r="BF770" t="s">
        <v>361</v>
      </c>
      <c r="BG770">
        <v>2</v>
      </c>
      <c r="BH770" t="b">
        <v>1</v>
      </c>
      <c r="BI770">
        <v>1728497707.678571</v>
      </c>
      <c r="BJ770">
        <v>428.9525714285714</v>
      </c>
      <c r="BK770">
        <v>451.6934642857142</v>
      </c>
      <c r="BL770">
        <v>15.32325714285714</v>
      </c>
      <c r="BM770">
        <v>14.41021785714286</v>
      </c>
      <c r="BN770">
        <v>434.7542142857143</v>
      </c>
      <c r="BO770">
        <v>15.41414642857143</v>
      </c>
      <c r="BP770">
        <v>600.0028928571428</v>
      </c>
      <c r="BQ770">
        <v>97.54766071428573</v>
      </c>
      <c r="BR770">
        <v>0.0999773857142857</v>
      </c>
      <c r="BS770">
        <v>23.86984285714286</v>
      </c>
      <c r="BT770">
        <v>24.99975000000001</v>
      </c>
      <c r="BU770">
        <v>999.9000000000002</v>
      </c>
      <c r="BV770">
        <v>0</v>
      </c>
      <c r="BW770">
        <v>0</v>
      </c>
      <c r="BX770">
        <v>9993.412857142857</v>
      </c>
      <c r="BY770">
        <v>0</v>
      </c>
      <c r="BZ770">
        <v>1283.478571428572</v>
      </c>
      <c r="CA770">
        <v>-22.741</v>
      </c>
      <c r="CB770">
        <v>435.6280357142857</v>
      </c>
      <c r="CC770">
        <v>458.2974642857142</v>
      </c>
      <c r="CD770">
        <v>0.9130405357142858</v>
      </c>
      <c r="CE770">
        <v>451.6934642857142</v>
      </c>
      <c r="CF770">
        <v>14.41021785714286</v>
      </c>
      <c r="CG770">
        <v>1.494747857142857</v>
      </c>
      <c r="CH770">
        <v>1.4056825</v>
      </c>
      <c r="CI770">
        <v>12.91453214285714</v>
      </c>
      <c r="CJ770">
        <v>11.97906071428571</v>
      </c>
      <c r="CK770">
        <v>1599.976785714285</v>
      </c>
      <c r="CL770">
        <v>0.6920112857142856</v>
      </c>
      <c r="CM770">
        <v>0.3079887142857142</v>
      </c>
      <c r="CN770">
        <v>0</v>
      </c>
      <c r="CO770">
        <v>2.135285714285714</v>
      </c>
      <c r="CP770">
        <v>0</v>
      </c>
      <c r="CQ770">
        <v>16195.13571428572</v>
      </c>
      <c r="CR770">
        <v>13790.03571428571</v>
      </c>
      <c r="CS770">
        <v>40.07774999999999</v>
      </c>
      <c r="CT770">
        <v>42.19374999999999</v>
      </c>
      <c r="CU770">
        <v>40.91264285714284</v>
      </c>
      <c r="CV770">
        <v>40.05757142857142</v>
      </c>
      <c r="CW770">
        <v>39.1405</v>
      </c>
      <c r="CX770">
        <v>1107.202857142857</v>
      </c>
      <c r="CY770">
        <v>492.7739285714286</v>
      </c>
      <c r="CZ770">
        <v>0</v>
      </c>
      <c r="DA770">
        <v>1728497772.4</v>
      </c>
      <c r="DB770">
        <v>0</v>
      </c>
      <c r="DC770">
        <v>1728490956.5</v>
      </c>
      <c r="DD770" t="s">
        <v>362</v>
      </c>
      <c r="DE770">
        <v>1728490952.5</v>
      </c>
      <c r="DF770">
        <v>1728490956.5</v>
      </c>
      <c r="DG770">
        <v>1</v>
      </c>
      <c r="DH770">
        <v>-0.065</v>
      </c>
      <c r="DI770">
        <v>-0.008</v>
      </c>
      <c r="DJ770">
        <v>-3.246</v>
      </c>
      <c r="DK770">
        <v>-0.091</v>
      </c>
      <c r="DL770">
        <v>52</v>
      </c>
      <c r="DM770">
        <v>15</v>
      </c>
      <c r="DN770">
        <v>0.25</v>
      </c>
      <c r="DO770">
        <v>0.13</v>
      </c>
      <c r="DP770">
        <v>-22.57664390243903</v>
      </c>
      <c r="DQ770">
        <v>-3.795558188153335</v>
      </c>
      <c r="DR770">
        <v>0.3763654607210863</v>
      </c>
      <c r="DS770">
        <v>0</v>
      </c>
      <c r="DT770">
        <v>0.8965194146341464</v>
      </c>
      <c r="DU770">
        <v>0.4015658885017424</v>
      </c>
      <c r="DV770">
        <v>0.04077429822696216</v>
      </c>
      <c r="DW770">
        <v>0</v>
      </c>
      <c r="DX770">
        <v>0</v>
      </c>
      <c r="DY770">
        <v>2</v>
      </c>
      <c r="DZ770" t="s">
        <v>386</v>
      </c>
      <c r="EA770">
        <v>3.22832</v>
      </c>
      <c r="EB770">
        <v>2.70428</v>
      </c>
      <c r="EC770">
        <v>0.106688</v>
      </c>
      <c r="ED770">
        <v>0.110032</v>
      </c>
      <c r="EE770">
        <v>0.0804492</v>
      </c>
      <c r="EF770">
        <v>0.0768286</v>
      </c>
      <c r="EG770">
        <v>29106.3</v>
      </c>
      <c r="EH770">
        <v>28183</v>
      </c>
      <c r="EI770">
        <v>31230.8</v>
      </c>
      <c r="EJ770">
        <v>30051.9</v>
      </c>
      <c r="EK770">
        <v>38459.2</v>
      </c>
      <c r="EL770">
        <v>36694.6</v>
      </c>
      <c r="EM770">
        <v>43758.9</v>
      </c>
      <c r="EN770">
        <v>41970.3</v>
      </c>
      <c r="EO770">
        <v>2.08827</v>
      </c>
      <c r="EP770">
        <v>1.74787</v>
      </c>
      <c r="EQ770">
        <v>0.0007264319999999999</v>
      </c>
      <c r="ER770">
        <v>0</v>
      </c>
      <c r="ES770">
        <v>24.991</v>
      </c>
      <c r="ET770">
        <v>999.9</v>
      </c>
      <c r="EU770">
        <v>66.90000000000001</v>
      </c>
      <c r="EV770">
        <v>30.6</v>
      </c>
      <c r="EW770">
        <v>30.2413</v>
      </c>
      <c r="EX770">
        <v>62.3201</v>
      </c>
      <c r="EY770">
        <v>24.1226</v>
      </c>
      <c r="EZ770">
        <v>1</v>
      </c>
      <c r="FA770">
        <v>0.35545</v>
      </c>
      <c r="FB770">
        <v>7.23444</v>
      </c>
      <c r="FC770">
        <v>20.0514</v>
      </c>
      <c r="FD770">
        <v>5.21579</v>
      </c>
      <c r="FE770">
        <v>12.004</v>
      </c>
      <c r="FF770">
        <v>4.9632</v>
      </c>
      <c r="FG770">
        <v>3.2957</v>
      </c>
      <c r="FH770">
        <v>9999</v>
      </c>
      <c r="FI770">
        <v>9999</v>
      </c>
      <c r="FJ770">
        <v>9999</v>
      </c>
      <c r="FK770">
        <v>149.9</v>
      </c>
      <c r="FL770">
        <v>4.97083</v>
      </c>
      <c r="FM770">
        <v>1.86777</v>
      </c>
      <c r="FN770">
        <v>1.85928</v>
      </c>
      <c r="FO770">
        <v>1.8653</v>
      </c>
      <c r="FP770">
        <v>1.8631</v>
      </c>
      <c r="FQ770">
        <v>1.8645</v>
      </c>
      <c r="FR770">
        <v>1.86005</v>
      </c>
      <c r="FS770">
        <v>1.86417</v>
      </c>
      <c r="FT770">
        <v>0</v>
      </c>
      <c r="FU770">
        <v>0</v>
      </c>
      <c r="FV770">
        <v>0</v>
      </c>
      <c r="FW770">
        <v>0</v>
      </c>
      <c r="FX770" t="s">
        <v>364</v>
      </c>
      <c r="FY770" t="s">
        <v>365</v>
      </c>
      <c r="FZ770" t="s">
        <v>366</v>
      </c>
      <c r="GA770" t="s">
        <v>366</v>
      </c>
      <c r="GB770" t="s">
        <v>366</v>
      </c>
      <c r="GC770" t="s">
        <v>366</v>
      </c>
      <c r="GD770">
        <v>0</v>
      </c>
      <c r="GE770">
        <v>100</v>
      </c>
      <c r="GF770">
        <v>100</v>
      </c>
      <c r="GG770">
        <v>-5.931</v>
      </c>
      <c r="GH770">
        <v>-0.09089999999999999</v>
      </c>
      <c r="GI770">
        <v>-2.868309889394353</v>
      </c>
      <c r="GJ770">
        <v>-0.006773961979547998</v>
      </c>
      <c r="GK770">
        <v>-8.296070481250098E-08</v>
      </c>
      <c r="GL770">
        <v>3.322967193956903E-10</v>
      </c>
      <c r="GM770">
        <v>-0.07871069313407227</v>
      </c>
      <c r="GN770">
        <v>-0.00208336341840114</v>
      </c>
      <c r="GO770">
        <v>8.801746095907445E-05</v>
      </c>
      <c r="GP770">
        <v>-2.677693255255651E-07</v>
      </c>
      <c r="GQ770">
        <v>3</v>
      </c>
      <c r="GR770">
        <v>2052</v>
      </c>
      <c r="GS770">
        <v>2</v>
      </c>
      <c r="GT770">
        <v>18</v>
      </c>
      <c r="GU770">
        <v>112.7</v>
      </c>
      <c r="GV770">
        <v>112.7</v>
      </c>
      <c r="GW770">
        <v>1.25732</v>
      </c>
      <c r="GX770">
        <v>2.40967</v>
      </c>
      <c r="GY770">
        <v>1.44775</v>
      </c>
      <c r="GZ770">
        <v>2.31445</v>
      </c>
      <c r="HA770">
        <v>1.55151</v>
      </c>
      <c r="HB770">
        <v>2.323</v>
      </c>
      <c r="HC770">
        <v>37.4098</v>
      </c>
      <c r="HD770">
        <v>13.7555</v>
      </c>
      <c r="HE770">
        <v>18</v>
      </c>
      <c r="HF770">
        <v>614.535</v>
      </c>
      <c r="HG770">
        <v>396.583</v>
      </c>
      <c r="HH770">
        <v>15.2317</v>
      </c>
      <c r="HI770">
        <v>31.2228</v>
      </c>
      <c r="HJ770">
        <v>30.001</v>
      </c>
      <c r="HK770">
        <v>31.046</v>
      </c>
      <c r="HL770">
        <v>30.968</v>
      </c>
      <c r="HM770">
        <v>25.1822</v>
      </c>
      <c r="HN770">
        <v>57.4385</v>
      </c>
      <c r="HO770">
        <v>0</v>
      </c>
      <c r="HP770">
        <v>15.2274</v>
      </c>
      <c r="HQ770">
        <v>491.324</v>
      </c>
      <c r="HR770">
        <v>14.2523</v>
      </c>
      <c r="HS770">
        <v>99.0963</v>
      </c>
      <c r="HT770">
        <v>100.282</v>
      </c>
    </row>
    <row r="771" spans="1:228">
      <c r="A771">
        <v>755</v>
      </c>
      <c r="B771">
        <v>1728497721</v>
      </c>
      <c r="C771">
        <v>6783.5</v>
      </c>
      <c r="D771" t="s">
        <v>1883</v>
      </c>
      <c r="E771" t="s">
        <v>1884</v>
      </c>
      <c r="F771">
        <v>5</v>
      </c>
      <c r="G771" t="s">
        <v>357</v>
      </c>
      <c r="H771" t="s">
        <v>358</v>
      </c>
      <c r="I771" t="s">
        <v>359</v>
      </c>
      <c r="J771" t="s">
        <v>1808</v>
      </c>
      <c r="K771">
        <v>1728497713.25</v>
      </c>
      <c r="L771">
        <f>(M771)/1000</f>
        <v>0</v>
      </c>
      <c r="M771">
        <f>IF(BH771, AP771, AJ771)</f>
        <v>0</v>
      </c>
      <c r="N771">
        <f>IF(BH771, AK771, AI771)</f>
        <v>0</v>
      </c>
      <c r="O771">
        <f>BJ771 - IF(AW771&gt;1, N771*BD771*100.0/(AY771), 0)</f>
        <v>0</v>
      </c>
      <c r="P771">
        <f>((V771-L771/2)*O771-N771)/(V771+L771/2)</f>
        <v>0</v>
      </c>
      <c r="Q771">
        <f>P771*(BQ771+BR771)/1000.0</f>
        <v>0</v>
      </c>
      <c r="R771">
        <f>(BJ771 - IF(AW771&gt;1, N771*BD771*100.0/(AY771), 0))*(BQ771+BR771)/1000.0</f>
        <v>0</v>
      </c>
      <c r="S771">
        <f>2.0/((1/U771-1/T771)+SIGN(U771)*SQRT((1/U771-1/T771)*(1/U771-1/T771) + 4*BE771/((BE771+1)*(BE771+1))*(2*1/U771*1/T771-1/T771*1/T771)))</f>
        <v>0</v>
      </c>
      <c r="T771">
        <f>IF(LEFT(BF771,1)&lt;&gt;"0",IF(LEFT(BF771,1)="1",3.0,BG771),$D$5+$E$5*(BX771*BQ771/($K$5*1000))+$F$5*(BX771*BQ771/($K$5*1000))*MAX(MIN(BD771,$J$5),$I$5)*MAX(MIN(BD771,$J$5),$I$5)+$G$5*MAX(MIN(BD771,$J$5),$I$5)*(BX771*BQ771/($K$5*1000))+$H$5*(BX771*BQ771/($K$5*1000))*(BX771*BQ771/($K$5*1000)))</f>
        <v>0</v>
      </c>
      <c r="U771">
        <f>L771*(1000-(1000*0.61365*exp(17.502*Y771/(240.97+Y771))/(BQ771+BR771)+BL771)/2)/(1000*0.61365*exp(17.502*Y771/(240.97+Y771))/(BQ771+BR771)-BL771)</f>
        <v>0</v>
      </c>
      <c r="V771">
        <f>1/((BE771+1)/(S771/1.6)+1/(T771/1.37)) + BE771/((BE771+1)/(S771/1.6) + BE771/(T771/1.37))</f>
        <v>0</v>
      </c>
      <c r="W771">
        <f>(AZ771*BC771)</f>
        <v>0</v>
      </c>
      <c r="X771">
        <f>(BS771+(W771+2*0.95*5.67E-8*(((BS771+$B$7)+273)^4-(BS771+273)^4)-44100*L771)/(1.84*29.3*T771+8*0.95*5.67E-8*(BS771+273)^3))</f>
        <v>0</v>
      </c>
      <c r="Y771">
        <f>($C$7*BT771+$D$7*BU771+$E$7*X771)</f>
        <v>0</v>
      </c>
      <c r="Z771">
        <f>0.61365*exp(17.502*Y771/(240.97+Y771))</f>
        <v>0</v>
      </c>
      <c r="AA771">
        <f>(AB771/AC771*100)</f>
        <v>0</v>
      </c>
      <c r="AB771">
        <f>BL771*(BQ771+BR771)/1000</f>
        <v>0</v>
      </c>
      <c r="AC771">
        <f>0.61365*exp(17.502*BS771/(240.97+BS771))</f>
        <v>0</v>
      </c>
      <c r="AD771">
        <f>(Z771-BL771*(BQ771+BR771)/1000)</f>
        <v>0</v>
      </c>
      <c r="AE771">
        <f>(-L771*44100)</f>
        <v>0</v>
      </c>
      <c r="AF771">
        <f>2*29.3*T771*0.92*(BS771-Y771)</f>
        <v>0</v>
      </c>
      <c r="AG771">
        <f>2*0.95*5.67E-8*(((BS771+$B$7)+273)^4-(Y771+273)^4)</f>
        <v>0</v>
      </c>
      <c r="AH771">
        <f>W771+AG771+AE771+AF771</f>
        <v>0</v>
      </c>
      <c r="AI771">
        <f>BP771*AW771*(BK771-BJ771*(1000-AW771*BM771)/(1000-AW771*BL771))/(100*BD771)</f>
        <v>0</v>
      </c>
      <c r="AJ771">
        <f>1000*BP771*AW771*(BL771-BM771)/(100*BD771*(1000-AW771*BL771))</f>
        <v>0</v>
      </c>
      <c r="AK771">
        <f>(AL771 - AM771 - BQ771*1E3/(8.314*(BS771+273.15)) * AO771/BP771 * AN771) * BP771/(100*BD771) * (1000 - BM771)/1000</f>
        <v>0</v>
      </c>
      <c r="AL771">
        <v>486.2403559304631</v>
      </c>
      <c r="AM771">
        <v>467.698787878788</v>
      </c>
      <c r="AN771">
        <v>2.484764101993182</v>
      </c>
      <c r="AO771">
        <v>66.75267127986791</v>
      </c>
      <c r="AP771">
        <f>(AR771 - AQ771 + BQ771*1E3/(8.314*(BS771+273.15)) * AT771/BP771 * AS771) * BP771/(100*BD771) * 1000/(1000 - AR771)</f>
        <v>0</v>
      </c>
      <c r="AQ771">
        <v>14.34328296418464</v>
      </c>
      <c r="AR771">
        <v>15.32877818181819</v>
      </c>
      <c r="AS771">
        <v>-3.602038113189427E-05</v>
      </c>
      <c r="AT771">
        <v>80.66482279212043</v>
      </c>
      <c r="AU771">
        <v>0</v>
      </c>
      <c r="AV771">
        <v>0</v>
      </c>
      <c r="AW771">
        <f>IF(AU771*$H$13&gt;=AY771,1.0,(AY771/(AY771-AU771*$H$13)))</f>
        <v>0</v>
      </c>
      <c r="AX771">
        <f>(AW771-1)*100</f>
        <v>0</v>
      </c>
      <c r="AY771">
        <f>MAX(0,($B$13+$C$13*BX771)/(1+$D$13*BX771)*BQ771/(BS771+273)*$E$13)</f>
        <v>0</v>
      </c>
      <c r="AZ771">
        <f>$B$11*BY771+$C$11*BZ771+$F$11*CK771*(1-CN771)</f>
        <v>0</v>
      </c>
      <c r="BA771">
        <f>AZ771*BB771</f>
        <v>0</v>
      </c>
      <c r="BB771">
        <f>($B$11*$D$9+$C$11*$D$9+$F$11*((CX771+CP771)/MAX(CX771+CP771+CY771, 0.1)*$I$9+CY771/MAX(CX771+CP771+CY771, 0.1)*$J$9))/($B$11+$C$11+$F$11)</f>
        <v>0</v>
      </c>
      <c r="BC771">
        <f>($B$11*$K$9+$C$11*$K$9+$F$11*((CX771+CP771)/MAX(CX771+CP771+CY771, 0.1)*$P$9+CY771/MAX(CX771+CP771+CY771, 0.1)*$Q$9))/($B$11+$C$11+$F$11)</f>
        <v>0</v>
      </c>
      <c r="BD771">
        <v>6</v>
      </c>
      <c r="BE771">
        <v>0.5</v>
      </c>
      <c r="BF771" t="s">
        <v>361</v>
      </c>
      <c r="BG771">
        <v>2</v>
      </c>
      <c r="BH771" t="b">
        <v>1</v>
      </c>
      <c r="BI771">
        <v>1728497713.25</v>
      </c>
      <c r="BJ771">
        <v>442.6943571428572</v>
      </c>
      <c r="BK771">
        <v>465.7530000000001</v>
      </c>
      <c r="BL771">
        <v>15.33321785714286</v>
      </c>
      <c r="BM771">
        <v>14.37962857142857</v>
      </c>
      <c r="BN771">
        <v>448.5879285714286</v>
      </c>
      <c r="BO771">
        <v>15.42410714285714</v>
      </c>
      <c r="BP771">
        <v>600.00175</v>
      </c>
      <c r="BQ771">
        <v>97.54719285714285</v>
      </c>
      <c r="BR771">
        <v>0.1000092357142857</v>
      </c>
      <c r="BS771">
        <v>23.87286428571429</v>
      </c>
      <c r="BT771">
        <v>25.00131071428572</v>
      </c>
      <c r="BU771">
        <v>999.9000000000002</v>
      </c>
      <c r="BV771">
        <v>0</v>
      </c>
      <c r="BW771">
        <v>0</v>
      </c>
      <c r="BX771">
        <v>9995.469285714285</v>
      </c>
      <c r="BY771">
        <v>0</v>
      </c>
      <c r="BZ771">
        <v>1283.906428571429</v>
      </c>
      <c r="CA771">
        <v>-23.05881428571428</v>
      </c>
      <c r="CB771">
        <v>449.5879285714287</v>
      </c>
      <c r="CC771">
        <v>472.5477142857144</v>
      </c>
      <c r="CD771">
        <v>0.9535926428571428</v>
      </c>
      <c r="CE771">
        <v>465.7530000000001</v>
      </c>
      <c r="CF771">
        <v>14.37962857142857</v>
      </c>
      <c r="CG771">
        <v>1.495712142857143</v>
      </c>
      <c r="CH771">
        <v>1.402691428571428</v>
      </c>
      <c r="CI771">
        <v>12.9244</v>
      </c>
      <c r="CJ771">
        <v>11.946725</v>
      </c>
      <c r="CK771">
        <v>1599.985714285714</v>
      </c>
      <c r="CL771">
        <v>0.6920164285714285</v>
      </c>
      <c r="CM771">
        <v>0.3079835714285714</v>
      </c>
      <c r="CN771">
        <v>0</v>
      </c>
      <c r="CO771">
        <v>2.0664</v>
      </c>
      <c r="CP771">
        <v>0</v>
      </c>
      <c r="CQ771">
        <v>16210.59285714286</v>
      </c>
      <c r="CR771">
        <v>13790.14285714286</v>
      </c>
      <c r="CS771">
        <v>40.10025</v>
      </c>
      <c r="CT771">
        <v>42.21625</v>
      </c>
      <c r="CU771">
        <v>40.93257142857142</v>
      </c>
      <c r="CV771">
        <v>40.07099999999999</v>
      </c>
      <c r="CW771">
        <v>39.16264285714285</v>
      </c>
      <c r="CX771">
        <v>1107.217142857143</v>
      </c>
      <c r="CY771">
        <v>492.7685714285714</v>
      </c>
      <c r="CZ771">
        <v>0</v>
      </c>
      <c r="DA771">
        <v>1728497777.8</v>
      </c>
      <c r="DB771">
        <v>0</v>
      </c>
      <c r="DC771">
        <v>1728490956.5</v>
      </c>
      <c r="DD771" t="s">
        <v>362</v>
      </c>
      <c r="DE771">
        <v>1728490952.5</v>
      </c>
      <c r="DF771">
        <v>1728490956.5</v>
      </c>
      <c r="DG771">
        <v>1</v>
      </c>
      <c r="DH771">
        <v>-0.065</v>
      </c>
      <c r="DI771">
        <v>-0.008</v>
      </c>
      <c r="DJ771">
        <v>-3.246</v>
      </c>
      <c r="DK771">
        <v>-0.091</v>
      </c>
      <c r="DL771">
        <v>52</v>
      </c>
      <c r="DM771">
        <v>15</v>
      </c>
      <c r="DN771">
        <v>0.25</v>
      </c>
      <c r="DO771">
        <v>0.13</v>
      </c>
      <c r="DP771">
        <v>-22.86186585365853</v>
      </c>
      <c r="DQ771">
        <v>-3.454517770034836</v>
      </c>
      <c r="DR771">
        <v>0.3441591347814842</v>
      </c>
      <c r="DS771">
        <v>0</v>
      </c>
      <c r="DT771">
        <v>0.9307991707317073</v>
      </c>
      <c r="DU771">
        <v>0.4530023205574921</v>
      </c>
      <c r="DV771">
        <v>0.0456669760559291</v>
      </c>
      <c r="DW771">
        <v>0</v>
      </c>
      <c r="DX771">
        <v>0</v>
      </c>
      <c r="DY771">
        <v>2</v>
      </c>
      <c r="DZ771" t="s">
        <v>386</v>
      </c>
      <c r="EA771">
        <v>3.22835</v>
      </c>
      <c r="EB771">
        <v>2.7043</v>
      </c>
      <c r="EC771">
        <v>0.109058</v>
      </c>
      <c r="ED771">
        <v>0.112395</v>
      </c>
      <c r="EE771">
        <v>0.08041379999999999</v>
      </c>
      <c r="EF771">
        <v>0.0765908</v>
      </c>
      <c r="EG771">
        <v>29028.8</v>
      </c>
      <c r="EH771">
        <v>28107.7</v>
      </c>
      <c r="EI771">
        <v>31230.6</v>
      </c>
      <c r="EJ771">
        <v>30051.5</v>
      </c>
      <c r="EK771">
        <v>38460.5</v>
      </c>
      <c r="EL771">
        <v>36703.8</v>
      </c>
      <c r="EM771">
        <v>43758.6</v>
      </c>
      <c r="EN771">
        <v>41969.8</v>
      </c>
      <c r="EO771">
        <v>2.08802</v>
      </c>
      <c r="EP771">
        <v>1.74783</v>
      </c>
      <c r="EQ771">
        <v>0.000528991</v>
      </c>
      <c r="ER771">
        <v>0</v>
      </c>
      <c r="ES771">
        <v>24.995</v>
      </c>
      <c r="ET771">
        <v>999.9</v>
      </c>
      <c r="EU771">
        <v>66.90000000000001</v>
      </c>
      <c r="EV771">
        <v>30.6</v>
      </c>
      <c r="EW771">
        <v>30.2414</v>
      </c>
      <c r="EX771">
        <v>62.3801</v>
      </c>
      <c r="EY771">
        <v>24.2268</v>
      </c>
      <c r="EZ771">
        <v>1</v>
      </c>
      <c r="FA771">
        <v>0.356303</v>
      </c>
      <c r="FB771">
        <v>7.23266</v>
      </c>
      <c r="FC771">
        <v>20.0515</v>
      </c>
      <c r="FD771">
        <v>5.21549</v>
      </c>
      <c r="FE771">
        <v>12.004</v>
      </c>
      <c r="FF771">
        <v>4.9633</v>
      </c>
      <c r="FG771">
        <v>3.29575</v>
      </c>
      <c r="FH771">
        <v>9999</v>
      </c>
      <c r="FI771">
        <v>9999</v>
      </c>
      <c r="FJ771">
        <v>9999</v>
      </c>
      <c r="FK771">
        <v>149.9</v>
      </c>
      <c r="FL771">
        <v>4.97083</v>
      </c>
      <c r="FM771">
        <v>1.86777</v>
      </c>
      <c r="FN771">
        <v>1.85928</v>
      </c>
      <c r="FO771">
        <v>1.86533</v>
      </c>
      <c r="FP771">
        <v>1.8631</v>
      </c>
      <c r="FQ771">
        <v>1.86452</v>
      </c>
      <c r="FR771">
        <v>1.86005</v>
      </c>
      <c r="FS771">
        <v>1.86417</v>
      </c>
      <c r="FT771">
        <v>0</v>
      </c>
      <c r="FU771">
        <v>0</v>
      </c>
      <c r="FV771">
        <v>0</v>
      </c>
      <c r="FW771">
        <v>0</v>
      </c>
      <c r="FX771" t="s">
        <v>364</v>
      </c>
      <c r="FY771" t="s">
        <v>365</v>
      </c>
      <c r="FZ771" t="s">
        <v>366</v>
      </c>
      <c r="GA771" t="s">
        <v>366</v>
      </c>
      <c r="GB771" t="s">
        <v>366</v>
      </c>
      <c r="GC771" t="s">
        <v>366</v>
      </c>
      <c r="GD771">
        <v>0</v>
      </c>
      <c r="GE771">
        <v>100</v>
      </c>
      <c r="GF771">
        <v>100</v>
      </c>
      <c r="GG771">
        <v>-6.022</v>
      </c>
      <c r="GH771">
        <v>-0.09089999999999999</v>
      </c>
      <c r="GI771">
        <v>-2.868309889394353</v>
      </c>
      <c r="GJ771">
        <v>-0.006773961979547998</v>
      </c>
      <c r="GK771">
        <v>-8.296070481250098E-08</v>
      </c>
      <c r="GL771">
        <v>3.322967193956903E-10</v>
      </c>
      <c r="GM771">
        <v>-0.07871069313407227</v>
      </c>
      <c r="GN771">
        <v>-0.00208336341840114</v>
      </c>
      <c r="GO771">
        <v>8.801746095907445E-05</v>
      </c>
      <c r="GP771">
        <v>-2.677693255255651E-07</v>
      </c>
      <c r="GQ771">
        <v>3</v>
      </c>
      <c r="GR771">
        <v>2052</v>
      </c>
      <c r="GS771">
        <v>2</v>
      </c>
      <c r="GT771">
        <v>18</v>
      </c>
      <c r="GU771">
        <v>112.8</v>
      </c>
      <c r="GV771">
        <v>112.7</v>
      </c>
      <c r="GW771">
        <v>1.2854</v>
      </c>
      <c r="GX771">
        <v>2.41699</v>
      </c>
      <c r="GY771">
        <v>1.44775</v>
      </c>
      <c r="GZ771">
        <v>2.31445</v>
      </c>
      <c r="HA771">
        <v>1.55151</v>
      </c>
      <c r="HB771">
        <v>2.39502</v>
      </c>
      <c r="HC771">
        <v>37.4098</v>
      </c>
      <c r="HD771">
        <v>13.7555</v>
      </c>
      <c r="HE771">
        <v>18</v>
      </c>
      <c r="HF771">
        <v>614.456</v>
      </c>
      <c r="HG771">
        <v>396.63</v>
      </c>
      <c r="HH771">
        <v>15.2308</v>
      </c>
      <c r="HI771">
        <v>31.2305</v>
      </c>
      <c r="HJ771">
        <v>30.0009</v>
      </c>
      <c r="HK771">
        <v>31.0566</v>
      </c>
      <c r="HL771">
        <v>30.9797</v>
      </c>
      <c r="HM771">
        <v>25.7764</v>
      </c>
      <c r="HN771">
        <v>57.4385</v>
      </c>
      <c r="HO771">
        <v>0</v>
      </c>
      <c r="HP771">
        <v>15.2293</v>
      </c>
      <c r="HQ771">
        <v>501.344</v>
      </c>
      <c r="HR771">
        <v>14.2263</v>
      </c>
      <c r="HS771">
        <v>99.0956</v>
      </c>
      <c r="HT771">
        <v>100.281</v>
      </c>
    </row>
    <row r="772" spans="1:228">
      <c r="A772">
        <v>756</v>
      </c>
      <c r="B772">
        <v>1728497725.5</v>
      </c>
      <c r="C772">
        <v>6788</v>
      </c>
      <c r="D772" t="s">
        <v>1885</v>
      </c>
      <c r="E772" t="s">
        <v>1886</v>
      </c>
      <c r="F772">
        <v>5</v>
      </c>
      <c r="G772" t="s">
        <v>357</v>
      </c>
      <c r="H772" t="s">
        <v>358</v>
      </c>
      <c r="I772" t="s">
        <v>359</v>
      </c>
      <c r="J772" t="s">
        <v>1808</v>
      </c>
      <c r="K772">
        <v>1728497717.678571</v>
      </c>
      <c r="L772">
        <f>(M772)/1000</f>
        <v>0</v>
      </c>
      <c r="M772">
        <f>IF(BH772, AP772, AJ772)</f>
        <v>0</v>
      </c>
      <c r="N772">
        <f>IF(BH772, AK772, AI772)</f>
        <v>0</v>
      </c>
      <c r="O772">
        <f>BJ772 - IF(AW772&gt;1, N772*BD772*100.0/(AY772), 0)</f>
        <v>0</v>
      </c>
      <c r="P772">
        <f>((V772-L772/2)*O772-N772)/(V772+L772/2)</f>
        <v>0</v>
      </c>
      <c r="Q772">
        <f>P772*(BQ772+BR772)/1000.0</f>
        <v>0</v>
      </c>
      <c r="R772">
        <f>(BJ772 - IF(AW772&gt;1, N772*BD772*100.0/(AY772), 0))*(BQ772+BR772)/1000.0</f>
        <v>0</v>
      </c>
      <c r="S772">
        <f>2.0/((1/U772-1/T772)+SIGN(U772)*SQRT((1/U772-1/T772)*(1/U772-1/T772) + 4*BE772/((BE772+1)*(BE772+1))*(2*1/U772*1/T772-1/T772*1/T772)))</f>
        <v>0</v>
      </c>
      <c r="T772">
        <f>IF(LEFT(BF772,1)&lt;&gt;"0",IF(LEFT(BF772,1)="1",3.0,BG772),$D$5+$E$5*(BX772*BQ772/($K$5*1000))+$F$5*(BX772*BQ772/($K$5*1000))*MAX(MIN(BD772,$J$5),$I$5)*MAX(MIN(BD772,$J$5),$I$5)+$G$5*MAX(MIN(BD772,$J$5),$I$5)*(BX772*BQ772/($K$5*1000))+$H$5*(BX772*BQ772/($K$5*1000))*(BX772*BQ772/($K$5*1000)))</f>
        <v>0</v>
      </c>
      <c r="U772">
        <f>L772*(1000-(1000*0.61365*exp(17.502*Y772/(240.97+Y772))/(BQ772+BR772)+BL772)/2)/(1000*0.61365*exp(17.502*Y772/(240.97+Y772))/(BQ772+BR772)-BL772)</f>
        <v>0</v>
      </c>
      <c r="V772">
        <f>1/((BE772+1)/(S772/1.6)+1/(T772/1.37)) + BE772/((BE772+1)/(S772/1.6) + BE772/(T772/1.37))</f>
        <v>0</v>
      </c>
      <c r="W772">
        <f>(AZ772*BC772)</f>
        <v>0</v>
      </c>
      <c r="X772">
        <f>(BS772+(W772+2*0.95*5.67E-8*(((BS772+$B$7)+273)^4-(BS772+273)^4)-44100*L772)/(1.84*29.3*T772+8*0.95*5.67E-8*(BS772+273)^3))</f>
        <v>0</v>
      </c>
      <c r="Y772">
        <f>($C$7*BT772+$D$7*BU772+$E$7*X772)</f>
        <v>0</v>
      </c>
      <c r="Z772">
        <f>0.61365*exp(17.502*Y772/(240.97+Y772))</f>
        <v>0</v>
      </c>
      <c r="AA772">
        <f>(AB772/AC772*100)</f>
        <v>0</v>
      </c>
      <c r="AB772">
        <f>BL772*(BQ772+BR772)/1000</f>
        <v>0</v>
      </c>
      <c r="AC772">
        <f>0.61365*exp(17.502*BS772/(240.97+BS772))</f>
        <v>0</v>
      </c>
      <c r="AD772">
        <f>(Z772-BL772*(BQ772+BR772)/1000)</f>
        <v>0</v>
      </c>
      <c r="AE772">
        <f>(-L772*44100)</f>
        <v>0</v>
      </c>
      <c r="AF772">
        <f>2*29.3*T772*0.92*(BS772-Y772)</f>
        <v>0</v>
      </c>
      <c r="AG772">
        <f>2*0.95*5.67E-8*(((BS772+$B$7)+273)^4-(Y772+273)^4)</f>
        <v>0</v>
      </c>
      <c r="AH772">
        <f>W772+AG772+AE772+AF772</f>
        <v>0</v>
      </c>
      <c r="AI772">
        <f>BP772*AW772*(BK772-BJ772*(1000-AW772*BM772)/(1000-AW772*BL772))/(100*BD772)</f>
        <v>0</v>
      </c>
      <c r="AJ772">
        <f>1000*BP772*AW772*(BL772-BM772)/(100*BD772*(1000-AW772*BL772))</f>
        <v>0</v>
      </c>
      <c r="AK772">
        <f>(AL772 - AM772 - BQ772*1E3/(8.314*(BS772+273.15)) * AO772/BP772 * AN772) * BP772/(100*BD772) * (1000 - BM772)/1000</f>
        <v>0</v>
      </c>
      <c r="AL772">
        <v>497.7249547791258</v>
      </c>
      <c r="AM772">
        <v>478.8289878787879</v>
      </c>
      <c r="AN772">
        <v>2.475935661604101</v>
      </c>
      <c r="AO772">
        <v>66.75267127986791</v>
      </c>
      <c r="AP772">
        <f>(AR772 - AQ772 + BQ772*1E3/(8.314*(BS772+273.15)) * AT772/BP772 * AS772) * BP772/(100*BD772) * 1000/(1000 - AR772)</f>
        <v>0</v>
      </c>
      <c r="AQ772">
        <v>14.30637513771263</v>
      </c>
      <c r="AR772">
        <v>15.31750363636363</v>
      </c>
      <c r="AS772">
        <v>-0.0002992197250415111</v>
      </c>
      <c r="AT772">
        <v>80.66482279212043</v>
      </c>
      <c r="AU772">
        <v>0</v>
      </c>
      <c r="AV772">
        <v>0</v>
      </c>
      <c r="AW772">
        <f>IF(AU772*$H$13&gt;=AY772,1.0,(AY772/(AY772-AU772*$H$13)))</f>
        <v>0</v>
      </c>
      <c r="AX772">
        <f>(AW772-1)*100</f>
        <v>0</v>
      </c>
      <c r="AY772">
        <f>MAX(0,($B$13+$C$13*BX772)/(1+$D$13*BX772)*BQ772/(BS772+273)*$E$13)</f>
        <v>0</v>
      </c>
      <c r="AZ772">
        <f>$B$11*BY772+$C$11*BZ772+$F$11*CK772*(1-CN772)</f>
        <v>0</v>
      </c>
      <c r="BA772">
        <f>AZ772*BB772</f>
        <v>0</v>
      </c>
      <c r="BB772">
        <f>($B$11*$D$9+$C$11*$D$9+$F$11*((CX772+CP772)/MAX(CX772+CP772+CY772, 0.1)*$I$9+CY772/MAX(CX772+CP772+CY772, 0.1)*$J$9))/($B$11+$C$11+$F$11)</f>
        <v>0</v>
      </c>
      <c r="BC772">
        <f>($B$11*$K$9+$C$11*$K$9+$F$11*((CX772+CP772)/MAX(CX772+CP772+CY772, 0.1)*$P$9+CY772/MAX(CX772+CP772+CY772, 0.1)*$Q$9))/($B$11+$C$11+$F$11)</f>
        <v>0</v>
      </c>
      <c r="BD772">
        <v>6</v>
      </c>
      <c r="BE772">
        <v>0.5</v>
      </c>
      <c r="BF772" t="s">
        <v>361</v>
      </c>
      <c r="BG772">
        <v>2</v>
      </c>
      <c r="BH772" t="b">
        <v>1</v>
      </c>
      <c r="BI772">
        <v>1728497717.678571</v>
      </c>
      <c r="BJ772">
        <v>453.5771785714286</v>
      </c>
      <c r="BK772">
        <v>476.8911785714286</v>
      </c>
      <c r="BL772">
        <v>15.33148571428572</v>
      </c>
      <c r="BM772">
        <v>14.34471428571429</v>
      </c>
      <c r="BN772">
        <v>459.5436071428571</v>
      </c>
      <c r="BO772">
        <v>15.42237857142857</v>
      </c>
      <c r="BP772">
        <v>599.9871071428572</v>
      </c>
      <c r="BQ772">
        <v>97.5472392857143</v>
      </c>
      <c r="BR772">
        <v>0.09997060000000002</v>
      </c>
      <c r="BS772">
        <v>23.87357857142857</v>
      </c>
      <c r="BT772">
        <v>25.00177142857143</v>
      </c>
      <c r="BU772">
        <v>999.9000000000002</v>
      </c>
      <c r="BV772">
        <v>0</v>
      </c>
      <c r="BW772">
        <v>0</v>
      </c>
      <c r="BX772">
        <v>10000.64785714286</v>
      </c>
      <c r="BY772">
        <v>0</v>
      </c>
      <c r="BZ772">
        <v>1284.138928571429</v>
      </c>
      <c r="CA772">
        <v>-23.31410357142857</v>
      </c>
      <c r="CB772">
        <v>460.6393928571429</v>
      </c>
      <c r="CC772">
        <v>483.8312857142858</v>
      </c>
      <c r="CD772">
        <v>0.9867797857142858</v>
      </c>
      <c r="CE772">
        <v>476.8911785714286</v>
      </c>
      <c r="CF772">
        <v>14.34471428571429</v>
      </c>
      <c r="CG772">
        <v>1.495543928571429</v>
      </c>
      <c r="CH772">
        <v>1.399285714285714</v>
      </c>
      <c r="CI772">
        <v>12.92268214285714</v>
      </c>
      <c r="CJ772">
        <v>11.909875</v>
      </c>
      <c r="CK772">
        <v>1600.005357142857</v>
      </c>
      <c r="CL772">
        <v>0.6920185000000002</v>
      </c>
      <c r="CM772">
        <v>0.3079815</v>
      </c>
      <c r="CN772">
        <v>0</v>
      </c>
      <c r="CO772">
        <v>2.064192857142857</v>
      </c>
      <c r="CP772">
        <v>0</v>
      </c>
      <c r="CQ772">
        <v>16221.40357142857</v>
      </c>
      <c r="CR772">
        <v>13790.31785714286</v>
      </c>
      <c r="CS772">
        <v>40.11825</v>
      </c>
      <c r="CT772">
        <v>42.22975</v>
      </c>
      <c r="CU772">
        <v>40.93699999999999</v>
      </c>
      <c r="CV772">
        <v>40.08675</v>
      </c>
      <c r="CW772">
        <v>39.18035714285714</v>
      </c>
      <c r="CX772">
        <v>1107.233571428571</v>
      </c>
      <c r="CY772">
        <v>492.7717857142857</v>
      </c>
      <c r="CZ772">
        <v>0</v>
      </c>
      <c r="DA772">
        <v>1728497782.6</v>
      </c>
      <c r="DB772">
        <v>0</v>
      </c>
      <c r="DC772">
        <v>1728490956.5</v>
      </c>
      <c r="DD772" t="s">
        <v>362</v>
      </c>
      <c r="DE772">
        <v>1728490952.5</v>
      </c>
      <c r="DF772">
        <v>1728490956.5</v>
      </c>
      <c r="DG772">
        <v>1</v>
      </c>
      <c r="DH772">
        <v>-0.065</v>
      </c>
      <c r="DI772">
        <v>-0.008</v>
      </c>
      <c r="DJ772">
        <v>-3.246</v>
      </c>
      <c r="DK772">
        <v>-0.091</v>
      </c>
      <c r="DL772">
        <v>52</v>
      </c>
      <c r="DM772">
        <v>15</v>
      </c>
      <c r="DN772">
        <v>0.25</v>
      </c>
      <c r="DO772">
        <v>0.13</v>
      </c>
      <c r="DP772">
        <v>-23.16364146341463</v>
      </c>
      <c r="DQ772">
        <v>-3.314422996515732</v>
      </c>
      <c r="DR772">
        <v>0.329670641239737</v>
      </c>
      <c r="DS772">
        <v>0</v>
      </c>
      <c r="DT772">
        <v>0.9641405609756099</v>
      </c>
      <c r="DU772">
        <v>0.4474847665505224</v>
      </c>
      <c r="DV772">
        <v>0.04561091322610689</v>
      </c>
      <c r="DW772">
        <v>0</v>
      </c>
      <c r="DX772">
        <v>0</v>
      </c>
      <c r="DY772">
        <v>2</v>
      </c>
      <c r="DZ772" t="s">
        <v>386</v>
      </c>
      <c r="EA772">
        <v>3.22828</v>
      </c>
      <c r="EB772">
        <v>2.70444</v>
      </c>
      <c r="EC772">
        <v>0.11096</v>
      </c>
      <c r="ED772">
        <v>0.114319</v>
      </c>
      <c r="EE772">
        <v>0.0803669</v>
      </c>
      <c r="EF772">
        <v>0.07658669999999999</v>
      </c>
      <c r="EG772">
        <v>28966.4</v>
      </c>
      <c r="EH772">
        <v>28046.4</v>
      </c>
      <c r="EI772">
        <v>31230.2</v>
      </c>
      <c r="EJ772">
        <v>30051.2</v>
      </c>
      <c r="EK772">
        <v>38461.9</v>
      </c>
      <c r="EL772">
        <v>36703.3</v>
      </c>
      <c r="EM772">
        <v>43757.9</v>
      </c>
      <c r="EN772">
        <v>41969.1</v>
      </c>
      <c r="EO772">
        <v>2.088</v>
      </c>
      <c r="EP772">
        <v>1.74735</v>
      </c>
      <c r="EQ772">
        <v>0.00057742</v>
      </c>
      <c r="ER772">
        <v>0</v>
      </c>
      <c r="ES772">
        <v>24.9963</v>
      </c>
      <c r="ET772">
        <v>999.9</v>
      </c>
      <c r="EU772">
        <v>66.90000000000001</v>
      </c>
      <c r="EV772">
        <v>30.6</v>
      </c>
      <c r="EW772">
        <v>30.2395</v>
      </c>
      <c r="EX772">
        <v>62.1901</v>
      </c>
      <c r="EY772">
        <v>23.9103</v>
      </c>
      <c r="EZ772">
        <v>1</v>
      </c>
      <c r="FA772">
        <v>0.357035</v>
      </c>
      <c r="FB772">
        <v>7.2384</v>
      </c>
      <c r="FC772">
        <v>20.0512</v>
      </c>
      <c r="FD772">
        <v>5.21594</v>
      </c>
      <c r="FE772">
        <v>12.004</v>
      </c>
      <c r="FF772">
        <v>4.9631</v>
      </c>
      <c r="FG772">
        <v>3.29575</v>
      </c>
      <c r="FH772">
        <v>9999</v>
      </c>
      <c r="FI772">
        <v>9999</v>
      </c>
      <c r="FJ772">
        <v>9999</v>
      </c>
      <c r="FK772">
        <v>149.9</v>
      </c>
      <c r="FL772">
        <v>4.97085</v>
      </c>
      <c r="FM772">
        <v>1.86776</v>
      </c>
      <c r="FN772">
        <v>1.85928</v>
      </c>
      <c r="FO772">
        <v>1.86534</v>
      </c>
      <c r="FP772">
        <v>1.86311</v>
      </c>
      <c r="FQ772">
        <v>1.86454</v>
      </c>
      <c r="FR772">
        <v>1.86005</v>
      </c>
      <c r="FS772">
        <v>1.86417</v>
      </c>
      <c r="FT772">
        <v>0</v>
      </c>
      <c r="FU772">
        <v>0</v>
      </c>
      <c r="FV772">
        <v>0</v>
      </c>
      <c r="FW772">
        <v>0</v>
      </c>
      <c r="FX772" t="s">
        <v>364</v>
      </c>
      <c r="FY772" t="s">
        <v>365</v>
      </c>
      <c r="FZ772" t="s">
        <v>366</v>
      </c>
      <c r="GA772" t="s">
        <v>366</v>
      </c>
      <c r="GB772" t="s">
        <v>366</v>
      </c>
      <c r="GC772" t="s">
        <v>366</v>
      </c>
      <c r="GD772">
        <v>0</v>
      </c>
      <c r="GE772">
        <v>100</v>
      </c>
      <c r="GF772">
        <v>100</v>
      </c>
      <c r="GG772">
        <v>-6.094</v>
      </c>
      <c r="GH772">
        <v>-0.09089999999999999</v>
      </c>
      <c r="GI772">
        <v>-2.868309889394353</v>
      </c>
      <c r="GJ772">
        <v>-0.006773961979547998</v>
      </c>
      <c r="GK772">
        <v>-8.296070481250098E-08</v>
      </c>
      <c r="GL772">
        <v>3.322967193956903E-10</v>
      </c>
      <c r="GM772">
        <v>-0.07871069313407227</v>
      </c>
      <c r="GN772">
        <v>-0.00208336341840114</v>
      </c>
      <c r="GO772">
        <v>8.801746095907445E-05</v>
      </c>
      <c r="GP772">
        <v>-2.677693255255651E-07</v>
      </c>
      <c r="GQ772">
        <v>3</v>
      </c>
      <c r="GR772">
        <v>2052</v>
      </c>
      <c r="GS772">
        <v>2</v>
      </c>
      <c r="GT772">
        <v>18</v>
      </c>
      <c r="GU772">
        <v>112.9</v>
      </c>
      <c r="GV772">
        <v>112.8</v>
      </c>
      <c r="GW772">
        <v>1.31104</v>
      </c>
      <c r="GX772">
        <v>2.40723</v>
      </c>
      <c r="GY772">
        <v>1.44775</v>
      </c>
      <c r="GZ772">
        <v>2.31567</v>
      </c>
      <c r="HA772">
        <v>1.55151</v>
      </c>
      <c r="HB772">
        <v>2.35474</v>
      </c>
      <c r="HC772">
        <v>37.4098</v>
      </c>
      <c r="HD772">
        <v>13.7555</v>
      </c>
      <c r="HE772">
        <v>18</v>
      </c>
      <c r="HF772">
        <v>614.525</v>
      </c>
      <c r="HG772">
        <v>396.418</v>
      </c>
      <c r="HH772">
        <v>15.2303</v>
      </c>
      <c r="HI772">
        <v>31.2378</v>
      </c>
      <c r="HJ772">
        <v>30.0009</v>
      </c>
      <c r="HK772">
        <v>31.0655</v>
      </c>
      <c r="HL772">
        <v>30.9885</v>
      </c>
      <c r="HM772">
        <v>26.2292</v>
      </c>
      <c r="HN772">
        <v>57.7183</v>
      </c>
      <c r="HO772">
        <v>0</v>
      </c>
      <c r="HP772">
        <v>15.2256</v>
      </c>
      <c r="HQ772">
        <v>516.369</v>
      </c>
      <c r="HR772">
        <v>14.2103</v>
      </c>
      <c r="HS772">
        <v>99.0941</v>
      </c>
      <c r="HT772">
        <v>100.28</v>
      </c>
    </row>
    <row r="773" spans="1:228">
      <c r="A773">
        <v>757</v>
      </c>
      <c r="B773">
        <v>1728497731</v>
      </c>
      <c r="C773">
        <v>6793.5</v>
      </c>
      <c r="D773" t="s">
        <v>1887</v>
      </c>
      <c r="E773" t="s">
        <v>1888</v>
      </c>
      <c r="F773">
        <v>5</v>
      </c>
      <c r="G773" t="s">
        <v>357</v>
      </c>
      <c r="H773" t="s">
        <v>358</v>
      </c>
      <c r="I773" t="s">
        <v>359</v>
      </c>
      <c r="J773" t="s">
        <v>1808</v>
      </c>
      <c r="K773">
        <v>1728497723.25</v>
      </c>
      <c r="L773">
        <f>(M773)/1000</f>
        <v>0</v>
      </c>
      <c r="M773">
        <f>IF(BH773, AP773, AJ773)</f>
        <v>0</v>
      </c>
      <c r="N773">
        <f>IF(BH773, AK773, AI773)</f>
        <v>0</v>
      </c>
      <c r="O773">
        <f>BJ773 - IF(AW773&gt;1, N773*BD773*100.0/(AY773), 0)</f>
        <v>0</v>
      </c>
      <c r="P773">
        <f>((V773-L773/2)*O773-N773)/(V773+L773/2)</f>
        <v>0</v>
      </c>
      <c r="Q773">
        <f>P773*(BQ773+BR773)/1000.0</f>
        <v>0</v>
      </c>
      <c r="R773">
        <f>(BJ773 - IF(AW773&gt;1, N773*BD773*100.0/(AY773), 0))*(BQ773+BR773)/1000.0</f>
        <v>0</v>
      </c>
      <c r="S773">
        <f>2.0/((1/U773-1/T773)+SIGN(U773)*SQRT((1/U773-1/T773)*(1/U773-1/T773) + 4*BE773/((BE773+1)*(BE773+1))*(2*1/U773*1/T773-1/T773*1/T773)))</f>
        <v>0</v>
      </c>
      <c r="T773">
        <f>IF(LEFT(BF773,1)&lt;&gt;"0",IF(LEFT(BF773,1)="1",3.0,BG773),$D$5+$E$5*(BX773*BQ773/($K$5*1000))+$F$5*(BX773*BQ773/($K$5*1000))*MAX(MIN(BD773,$J$5),$I$5)*MAX(MIN(BD773,$J$5),$I$5)+$G$5*MAX(MIN(BD773,$J$5),$I$5)*(BX773*BQ773/($K$5*1000))+$H$5*(BX773*BQ773/($K$5*1000))*(BX773*BQ773/($K$5*1000)))</f>
        <v>0</v>
      </c>
      <c r="U773">
        <f>L773*(1000-(1000*0.61365*exp(17.502*Y773/(240.97+Y773))/(BQ773+BR773)+BL773)/2)/(1000*0.61365*exp(17.502*Y773/(240.97+Y773))/(BQ773+BR773)-BL773)</f>
        <v>0</v>
      </c>
      <c r="V773">
        <f>1/((BE773+1)/(S773/1.6)+1/(T773/1.37)) + BE773/((BE773+1)/(S773/1.6) + BE773/(T773/1.37))</f>
        <v>0</v>
      </c>
      <c r="W773">
        <f>(AZ773*BC773)</f>
        <v>0</v>
      </c>
      <c r="X773">
        <f>(BS773+(W773+2*0.95*5.67E-8*(((BS773+$B$7)+273)^4-(BS773+273)^4)-44100*L773)/(1.84*29.3*T773+8*0.95*5.67E-8*(BS773+273)^3))</f>
        <v>0</v>
      </c>
      <c r="Y773">
        <f>($C$7*BT773+$D$7*BU773+$E$7*X773)</f>
        <v>0</v>
      </c>
      <c r="Z773">
        <f>0.61365*exp(17.502*Y773/(240.97+Y773))</f>
        <v>0</v>
      </c>
      <c r="AA773">
        <f>(AB773/AC773*100)</f>
        <v>0</v>
      </c>
      <c r="AB773">
        <f>BL773*(BQ773+BR773)/1000</f>
        <v>0</v>
      </c>
      <c r="AC773">
        <f>0.61365*exp(17.502*BS773/(240.97+BS773))</f>
        <v>0</v>
      </c>
      <c r="AD773">
        <f>(Z773-BL773*(BQ773+BR773)/1000)</f>
        <v>0</v>
      </c>
      <c r="AE773">
        <f>(-L773*44100)</f>
        <v>0</v>
      </c>
      <c r="AF773">
        <f>2*29.3*T773*0.92*(BS773-Y773)</f>
        <v>0</v>
      </c>
      <c r="AG773">
        <f>2*0.95*5.67E-8*(((BS773+$B$7)+273)^4-(Y773+273)^4)</f>
        <v>0</v>
      </c>
      <c r="AH773">
        <f>W773+AG773+AE773+AF773</f>
        <v>0</v>
      </c>
      <c r="AI773">
        <f>BP773*AW773*(BK773-BJ773*(1000-AW773*BM773)/(1000-AW773*BL773))/(100*BD773)</f>
        <v>0</v>
      </c>
      <c r="AJ773">
        <f>1000*BP773*AW773*(BL773-BM773)/(100*BD773*(1000-AW773*BL773))</f>
        <v>0</v>
      </c>
      <c r="AK773">
        <f>(AL773 - AM773 - BQ773*1E3/(8.314*(BS773+273.15)) * AO773/BP773 * AN773) * BP773/(100*BD773) * (1000 - BM773)/1000</f>
        <v>0</v>
      </c>
      <c r="AL773">
        <v>511.8107677179655</v>
      </c>
      <c r="AM773">
        <v>492.5972787878788</v>
      </c>
      <c r="AN773">
        <v>2.506939336779569</v>
      </c>
      <c r="AO773">
        <v>66.75267127986791</v>
      </c>
      <c r="AP773">
        <f>(AR773 - AQ773 + BQ773*1E3/(8.314*(BS773+273.15)) * AT773/BP773 * AS773) * BP773/(100*BD773) * 1000/(1000 - AR773)</f>
        <v>0</v>
      </c>
      <c r="AQ773">
        <v>14.28330770749506</v>
      </c>
      <c r="AR773">
        <v>15.30376606060605</v>
      </c>
      <c r="AS773">
        <v>-0.0001284852898156573</v>
      </c>
      <c r="AT773">
        <v>80.66482279212043</v>
      </c>
      <c r="AU773">
        <v>0</v>
      </c>
      <c r="AV773">
        <v>0</v>
      </c>
      <c r="AW773">
        <f>IF(AU773*$H$13&gt;=AY773,1.0,(AY773/(AY773-AU773*$H$13)))</f>
        <v>0</v>
      </c>
      <c r="AX773">
        <f>(AW773-1)*100</f>
        <v>0</v>
      </c>
      <c r="AY773">
        <f>MAX(0,($B$13+$C$13*BX773)/(1+$D$13*BX773)*BQ773/(BS773+273)*$E$13)</f>
        <v>0</v>
      </c>
      <c r="AZ773">
        <f>$B$11*BY773+$C$11*BZ773+$F$11*CK773*(1-CN773)</f>
        <v>0</v>
      </c>
      <c r="BA773">
        <f>AZ773*BB773</f>
        <v>0</v>
      </c>
      <c r="BB773">
        <f>($B$11*$D$9+$C$11*$D$9+$F$11*((CX773+CP773)/MAX(CX773+CP773+CY773, 0.1)*$I$9+CY773/MAX(CX773+CP773+CY773, 0.1)*$J$9))/($B$11+$C$11+$F$11)</f>
        <v>0</v>
      </c>
      <c r="BC773">
        <f>($B$11*$K$9+$C$11*$K$9+$F$11*((CX773+CP773)/MAX(CX773+CP773+CY773, 0.1)*$P$9+CY773/MAX(CX773+CP773+CY773, 0.1)*$Q$9))/($B$11+$C$11+$F$11)</f>
        <v>0</v>
      </c>
      <c r="BD773">
        <v>6</v>
      </c>
      <c r="BE773">
        <v>0.5</v>
      </c>
      <c r="BF773" t="s">
        <v>361</v>
      </c>
      <c r="BG773">
        <v>2</v>
      </c>
      <c r="BH773" t="b">
        <v>1</v>
      </c>
      <c r="BI773">
        <v>1728497723.25</v>
      </c>
      <c r="BJ773">
        <v>467.2508214285716</v>
      </c>
      <c r="BK773">
        <v>490.9052499999999</v>
      </c>
      <c r="BL773">
        <v>15.32178928571429</v>
      </c>
      <c r="BM773">
        <v>14.30418928571429</v>
      </c>
      <c r="BN773">
        <v>473.3085357142858</v>
      </c>
      <c r="BO773">
        <v>15.41268928571429</v>
      </c>
      <c r="BP773">
        <v>599.9905357142858</v>
      </c>
      <c r="BQ773">
        <v>97.54687857142855</v>
      </c>
      <c r="BR773">
        <v>0.09998098571428572</v>
      </c>
      <c r="BS773">
        <v>23.87297142857143</v>
      </c>
      <c r="BT773">
        <v>25.00363214285715</v>
      </c>
      <c r="BU773">
        <v>999.9000000000002</v>
      </c>
      <c r="BV773">
        <v>0</v>
      </c>
      <c r="BW773">
        <v>0</v>
      </c>
      <c r="BX773">
        <v>10001.63107142857</v>
      </c>
      <c r="BY773">
        <v>0</v>
      </c>
      <c r="BZ773">
        <v>1284.8675</v>
      </c>
      <c r="CA773">
        <v>-23.65456785714286</v>
      </c>
      <c r="CB773">
        <v>474.521107142857</v>
      </c>
      <c r="CC773">
        <v>498.0288928571429</v>
      </c>
      <c r="CD773">
        <v>1.017602035714286</v>
      </c>
      <c r="CE773">
        <v>490.9052499999999</v>
      </c>
      <c r="CF773">
        <v>14.30418928571429</v>
      </c>
      <c r="CG773">
        <v>1.494592142857143</v>
      </c>
      <c r="CH773">
        <v>1.395328571428571</v>
      </c>
      <c r="CI773">
        <v>12.91295357142857</v>
      </c>
      <c r="CJ773">
        <v>11.86692142857143</v>
      </c>
      <c r="CK773">
        <v>1600.011428571428</v>
      </c>
      <c r="CL773">
        <v>0.6920189285714285</v>
      </c>
      <c r="CM773">
        <v>0.3079810714285714</v>
      </c>
      <c r="CN773">
        <v>0</v>
      </c>
      <c r="CO773">
        <v>2.0667</v>
      </c>
      <c r="CP773">
        <v>0</v>
      </c>
      <c r="CQ773">
        <v>16232.08928571429</v>
      </c>
      <c r="CR773">
        <v>13790.38214285714</v>
      </c>
      <c r="CS773">
        <v>40.125</v>
      </c>
      <c r="CT773">
        <v>42.25</v>
      </c>
      <c r="CU773">
        <v>40.94600000000001</v>
      </c>
      <c r="CV773">
        <v>40.10925</v>
      </c>
      <c r="CW773">
        <v>39.187</v>
      </c>
      <c r="CX773">
        <v>1107.237857142857</v>
      </c>
      <c r="CY773">
        <v>492.7735714285715</v>
      </c>
      <c r="CZ773">
        <v>0</v>
      </c>
      <c r="DA773">
        <v>1728497788</v>
      </c>
      <c r="DB773">
        <v>0</v>
      </c>
      <c r="DC773">
        <v>1728490956.5</v>
      </c>
      <c r="DD773" t="s">
        <v>362</v>
      </c>
      <c r="DE773">
        <v>1728490952.5</v>
      </c>
      <c r="DF773">
        <v>1728490956.5</v>
      </c>
      <c r="DG773">
        <v>1</v>
      </c>
      <c r="DH773">
        <v>-0.065</v>
      </c>
      <c r="DI773">
        <v>-0.008</v>
      </c>
      <c r="DJ773">
        <v>-3.246</v>
      </c>
      <c r="DK773">
        <v>-0.091</v>
      </c>
      <c r="DL773">
        <v>52</v>
      </c>
      <c r="DM773">
        <v>15</v>
      </c>
      <c r="DN773">
        <v>0.25</v>
      </c>
      <c r="DO773">
        <v>0.13</v>
      </c>
      <c r="DP773">
        <v>-23.513965</v>
      </c>
      <c r="DQ773">
        <v>-3.731615009380766</v>
      </c>
      <c r="DR773">
        <v>0.36311212493526</v>
      </c>
      <c r="DS773">
        <v>0</v>
      </c>
      <c r="DT773">
        <v>1.003511625</v>
      </c>
      <c r="DU773">
        <v>0.3298271932457782</v>
      </c>
      <c r="DV773">
        <v>0.0348898711058722</v>
      </c>
      <c r="DW773">
        <v>0</v>
      </c>
      <c r="DX773">
        <v>0</v>
      </c>
      <c r="DY773">
        <v>2</v>
      </c>
      <c r="DZ773" t="s">
        <v>386</v>
      </c>
      <c r="EA773">
        <v>3.22824</v>
      </c>
      <c r="EB773">
        <v>2.70429</v>
      </c>
      <c r="EC773">
        <v>0.11328</v>
      </c>
      <c r="ED773">
        <v>0.116643</v>
      </c>
      <c r="EE773">
        <v>0.08030470000000001</v>
      </c>
      <c r="EF773">
        <v>0.07612960000000001</v>
      </c>
      <c r="EG773">
        <v>28890.6</v>
      </c>
      <c r="EH773">
        <v>27972.2</v>
      </c>
      <c r="EI773">
        <v>31230.1</v>
      </c>
      <c r="EJ773">
        <v>30050.6</v>
      </c>
      <c r="EK773">
        <v>38464.6</v>
      </c>
      <c r="EL773">
        <v>36721</v>
      </c>
      <c r="EM773">
        <v>43758</v>
      </c>
      <c r="EN773">
        <v>41968.4</v>
      </c>
      <c r="EO773">
        <v>2.08775</v>
      </c>
      <c r="EP773">
        <v>1.74725</v>
      </c>
      <c r="EQ773">
        <v>-7.45058E-06</v>
      </c>
      <c r="ER773">
        <v>0</v>
      </c>
      <c r="ES773">
        <v>24.9982</v>
      </c>
      <c r="ET773">
        <v>999.9</v>
      </c>
      <c r="EU773">
        <v>66.90000000000001</v>
      </c>
      <c r="EV773">
        <v>30.6</v>
      </c>
      <c r="EW773">
        <v>30.2426</v>
      </c>
      <c r="EX773">
        <v>62.2801</v>
      </c>
      <c r="EY773">
        <v>24.2027</v>
      </c>
      <c r="EZ773">
        <v>1</v>
      </c>
      <c r="FA773">
        <v>0.357871</v>
      </c>
      <c r="FB773">
        <v>7.25345</v>
      </c>
      <c r="FC773">
        <v>20.0503</v>
      </c>
      <c r="FD773">
        <v>5.21699</v>
      </c>
      <c r="FE773">
        <v>12.004</v>
      </c>
      <c r="FF773">
        <v>4.96375</v>
      </c>
      <c r="FG773">
        <v>3.296</v>
      </c>
      <c r="FH773">
        <v>9999</v>
      </c>
      <c r="FI773">
        <v>9999</v>
      </c>
      <c r="FJ773">
        <v>9999</v>
      </c>
      <c r="FK773">
        <v>149.9</v>
      </c>
      <c r="FL773">
        <v>4.97083</v>
      </c>
      <c r="FM773">
        <v>1.86777</v>
      </c>
      <c r="FN773">
        <v>1.85928</v>
      </c>
      <c r="FO773">
        <v>1.86532</v>
      </c>
      <c r="FP773">
        <v>1.86312</v>
      </c>
      <c r="FQ773">
        <v>1.86455</v>
      </c>
      <c r="FR773">
        <v>1.86005</v>
      </c>
      <c r="FS773">
        <v>1.86417</v>
      </c>
      <c r="FT773">
        <v>0</v>
      </c>
      <c r="FU773">
        <v>0</v>
      </c>
      <c r="FV773">
        <v>0</v>
      </c>
      <c r="FW773">
        <v>0</v>
      </c>
      <c r="FX773" t="s">
        <v>364</v>
      </c>
      <c r="FY773" t="s">
        <v>365</v>
      </c>
      <c r="FZ773" t="s">
        <v>366</v>
      </c>
      <c r="GA773" t="s">
        <v>366</v>
      </c>
      <c r="GB773" t="s">
        <v>366</v>
      </c>
      <c r="GC773" t="s">
        <v>366</v>
      </c>
      <c r="GD773">
        <v>0</v>
      </c>
      <c r="GE773">
        <v>100</v>
      </c>
      <c r="GF773">
        <v>100</v>
      </c>
      <c r="GG773">
        <v>-6.185</v>
      </c>
      <c r="GH773">
        <v>-0.09089999999999999</v>
      </c>
      <c r="GI773">
        <v>-2.868309889394353</v>
      </c>
      <c r="GJ773">
        <v>-0.006773961979547998</v>
      </c>
      <c r="GK773">
        <v>-8.296070481250098E-08</v>
      </c>
      <c r="GL773">
        <v>3.322967193956903E-10</v>
      </c>
      <c r="GM773">
        <v>-0.07871069313407227</v>
      </c>
      <c r="GN773">
        <v>-0.00208336341840114</v>
      </c>
      <c r="GO773">
        <v>8.801746095907445E-05</v>
      </c>
      <c r="GP773">
        <v>-2.677693255255651E-07</v>
      </c>
      <c r="GQ773">
        <v>3</v>
      </c>
      <c r="GR773">
        <v>2052</v>
      </c>
      <c r="GS773">
        <v>2</v>
      </c>
      <c r="GT773">
        <v>18</v>
      </c>
      <c r="GU773">
        <v>113</v>
      </c>
      <c r="GV773">
        <v>112.9</v>
      </c>
      <c r="GW773">
        <v>1.33789</v>
      </c>
      <c r="GX773">
        <v>2.41089</v>
      </c>
      <c r="GY773">
        <v>1.44775</v>
      </c>
      <c r="GZ773">
        <v>2.31445</v>
      </c>
      <c r="HA773">
        <v>1.55151</v>
      </c>
      <c r="HB773">
        <v>2.40112</v>
      </c>
      <c r="HC773">
        <v>37.4098</v>
      </c>
      <c r="HD773">
        <v>13.7555</v>
      </c>
      <c r="HE773">
        <v>18</v>
      </c>
      <c r="HF773">
        <v>614.439</v>
      </c>
      <c r="HG773">
        <v>396.425</v>
      </c>
      <c r="HH773">
        <v>15.2254</v>
      </c>
      <c r="HI773">
        <v>31.2468</v>
      </c>
      <c r="HJ773">
        <v>30.0008</v>
      </c>
      <c r="HK773">
        <v>31.0755</v>
      </c>
      <c r="HL773">
        <v>30.9984</v>
      </c>
      <c r="HM773">
        <v>26.8182</v>
      </c>
      <c r="HN773">
        <v>57.7183</v>
      </c>
      <c r="HO773">
        <v>0</v>
      </c>
      <c r="HP773">
        <v>15.2199</v>
      </c>
      <c r="HQ773">
        <v>526.418</v>
      </c>
      <c r="HR773">
        <v>14.2034</v>
      </c>
      <c r="HS773">
        <v>99.0941</v>
      </c>
      <c r="HT773">
        <v>100.278</v>
      </c>
    </row>
    <row r="774" spans="1:228">
      <c r="A774">
        <v>758</v>
      </c>
      <c r="B774">
        <v>1728497735.5</v>
      </c>
      <c r="C774">
        <v>6798</v>
      </c>
      <c r="D774" t="s">
        <v>1889</v>
      </c>
      <c r="E774" t="s">
        <v>1890</v>
      </c>
      <c r="F774">
        <v>5</v>
      </c>
      <c r="G774" t="s">
        <v>357</v>
      </c>
      <c r="H774" t="s">
        <v>358</v>
      </c>
      <c r="I774" t="s">
        <v>359</v>
      </c>
      <c r="J774" t="s">
        <v>1808</v>
      </c>
      <c r="K774">
        <v>1728497727.678571</v>
      </c>
      <c r="L774">
        <f>(M774)/1000</f>
        <v>0</v>
      </c>
      <c r="M774">
        <f>IF(BH774, AP774, AJ774)</f>
        <v>0</v>
      </c>
      <c r="N774">
        <f>IF(BH774, AK774, AI774)</f>
        <v>0</v>
      </c>
      <c r="O774">
        <f>BJ774 - IF(AW774&gt;1, N774*BD774*100.0/(AY774), 0)</f>
        <v>0</v>
      </c>
      <c r="P774">
        <f>((V774-L774/2)*O774-N774)/(V774+L774/2)</f>
        <v>0</v>
      </c>
      <c r="Q774">
        <f>P774*(BQ774+BR774)/1000.0</f>
        <v>0</v>
      </c>
      <c r="R774">
        <f>(BJ774 - IF(AW774&gt;1, N774*BD774*100.0/(AY774), 0))*(BQ774+BR774)/1000.0</f>
        <v>0</v>
      </c>
      <c r="S774">
        <f>2.0/((1/U774-1/T774)+SIGN(U774)*SQRT((1/U774-1/T774)*(1/U774-1/T774) + 4*BE774/((BE774+1)*(BE774+1))*(2*1/U774*1/T774-1/T774*1/T774)))</f>
        <v>0</v>
      </c>
      <c r="T774">
        <f>IF(LEFT(BF774,1)&lt;&gt;"0",IF(LEFT(BF774,1)="1",3.0,BG774),$D$5+$E$5*(BX774*BQ774/($K$5*1000))+$F$5*(BX774*BQ774/($K$5*1000))*MAX(MIN(BD774,$J$5),$I$5)*MAX(MIN(BD774,$J$5),$I$5)+$G$5*MAX(MIN(BD774,$J$5),$I$5)*(BX774*BQ774/($K$5*1000))+$H$5*(BX774*BQ774/($K$5*1000))*(BX774*BQ774/($K$5*1000)))</f>
        <v>0</v>
      </c>
      <c r="U774">
        <f>L774*(1000-(1000*0.61365*exp(17.502*Y774/(240.97+Y774))/(BQ774+BR774)+BL774)/2)/(1000*0.61365*exp(17.502*Y774/(240.97+Y774))/(BQ774+BR774)-BL774)</f>
        <v>0</v>
      </c>
      <c r="V774">
        <f>1/((BE774+1)/(S774/1.6)+1/(T774/1.37)) + BE774/((BE774+1)/(S774/1.6) + BE774/(T774/1.37))</f>
        <v>0</v>
      </c>
      <c r="W774">
        <f>(AZ774*BC774)</f>
        <v>0</v>
      </c>
      <c r="X774">
        <f>(BS774+(W774+2*0.95*5.67E-8*(((BS774+$B$7)+273)^4-(BS774+273)^4)-44100*L774)/(1.84*29.3*T774+8*0.95*5.67E-8*(BS774+273)^3))</f>
        <v>0</v>
      </c>
      <c r="Y774">
        <f>($C$7*BT774+$D$7*BU774+$E$7*X774)</f>
        <v>0</v>
      </c>
      <c r="Z774">
        <f>0.61365*exp(17.502*Y774/(240.97+Y774))</f>
        <v>0</v>
      </c>
      <c r="AA774">
        <f>(AB774/AC774*100)</f>
        <v>0</v>
      </c>
      <c r="AB774">
        <f>BL774*(BQ774+BR774)/1000</f>
        <v>0</v>
      </c>
      <c r="AC774">
        <f>0.61365*exp(17.502*BS774/(240.97+BS774))</f>
        <v>0</v>
      </c>
      <c r="AD774">
        <f>(Z774-BL774*(BQ774+BR774)/1000)</f>
        <v>0</v>
      </c>
      <c r="AE774">
        <f>(-L774*44100)</f>
        <v>0</v>
      </c>
      <c r="AF774">
        <f>2*29.3*T774*0.92*(BS774-Y774)</f>
        <v>0</v>
      </c>
      <c r="AG774">
        <f>2*0.95*5.67E-8*(((BS774+$B$7)+273)^4-(Y774+273)^4)</f>
        <v>0</v>
      </c>
      <c r="AH774">
        <f>W774+AG774+AE774+AF774</f>
        <v>0</v>
      </c>
      <c r="AI774">
        <f>BP774*AW774*(BK774-BJ774*(1000-AW774*BM774)/(1000-AW774*BL774))/(100*BD774)</f>
        <v>0</v>
      </c>
      <c r="AJ774">
        <f>1000*BP774*AW774*(BL774-BM774)/(100*BD774*(1000-AW774*BL774))</f>
        <v>0</v>
      </c>
      <c r="AK774">
        <f>(AL774 - AM774 - BQ774*1E3/(8.314*(BS774+273.15)) * AO774/BP774 * AN774) * BP774/(100*BD774) * (1000 - BM774)/1000</f>
        <v>0</v>
      </c>
      <c r="AL774">
        <v>523.2195448861127</v>
      </c>
      <c r="AM774">
        <v>503.7921515151515</v>
      </c>
      <c r="AN774">
        <v>2.486498276144163</v>
      </c>
      <c r="AO774">
        <v>66.75267127986791</v>
      </c>
      <c r="AP774">
        <f>(AR774 - AQ774 + BQ774*1E3/(8.314*(BS774+273.15)) * AT774/BP774 * AS774) * BP774/(100*BD774) * 1000/(1000 - AR774)</f>
        <v>0</v>
      </c>
      <c r="AQ774">
        <v>14.17992588551856</v>
      </c>
      <c r="AR774">
        <v>15.27270484848485</v>
      </c>
      <c r="AS774">
        <v>-0.006531620752169554</v>
      </c>
      <c r="AT774">
        <v>80.66482279212043</v>
      </c>
      <c r="AU774">
        <v>0</v>
      </c>
      <c r="AV774">
        <v>0</v>
      </c>
      <c r="AW774">
        <f>IF(AU774*$H$13&gt;=AY774,1.0,(AY774/(AY774-AU774*$H$13)))</f>
        <v>0</v>
      </c>
      <c r="AX774">
        <f>(AW774-1)*100</f>
        <v>0</v>
      </c>
      <c r="AY774">
        <f>MAX(0,($B$13+$C$13*BX774)/(1+$D$13*BX774)*BQ774/(BS774+273)*$E$13)</f>
        <v>0</v>
      </c>
      <c r="AZ774">
        <f>$B$11*BY774+$C$11*BZ774+$F$11*CK774*(1-CN774)</f>
        <v>0</v>
      </c>
      <c r="BA774">
        <f>AZ774*BB774</f>
        <v>0</v>
      </c>
      <c r="BB774">
        <f>($B$11*$D$9+$C$11*$D$9+$F$11*((CX774+CP774)/MAX(CX774+CP774+CY774, 0.1)*$I$9+CY774/MAX(CX774+CP774+CY774, 0.1)*$J$9))/($B$11+$C$11+$F$11)</f>
        <v>0</v>
      </c>
      <c r="BC774">
        <f>($B$11*$K$9+$C$11*$K$9+$F$11*((CX774+CP774)/MAX(CX774+CP774+CY774, 0.1)*$P$9+CY774/MAX(CX774+CP774+CY774, 0.1)*$Q$9))/($B$11+$C$11+$F$11)</f>
        <v>0</v>
      </c>
      <c r="BD774">
        <v>6</v>
      </c>
      <c r="BE774">
        <v>0.5</v>
      </c>
      <c r="BF774" t="s">
        <v>361</v>
      </c>
      <c r="BG774">
        <v>2</v>
      </c>
      <c r="BH774" t="b">
        <v>1</v>
      </c>
      <c r="BI774">
        <v>1728497727.678571</v>
      </c>
      <c r="BJ774">
        <v>478.1112857142857</v>
      </c>
      <c r="BK774">
        <v>502.0606785714285</v>
      </c>
      <c r="BL774">
        <v>15.30797857142857</v>
      </c>
      <c r="BM774">
        <v>14.25652142857143</v>
      </c>
      <c r="BN774">
        <v>484.2416071428571</v>
      </c>
      <c r="BO774">
        <v>15.39888571428571</v>
      </c>
      <c r="BP774">
        <v>599.9995357142858</v>
      </c>
      <c r="BQ774">
        <v>97.54702142857141</v>
      </c>
      <c r="BR774">
        <v>0.09996231785714287</v>
      </c>
      <c r="BS774">
        <v>23.87462142857143</v>
      </c>
      <c r="BT774">
        <v>25.00318214285714</v>
      </c>
      <c r="BU774">
        <v>999.9000000000002</v>
      </c>
      <c r="BV774">
        <v>0</v>
      </c>
      <c r="BW774">
        <v>0</v>
      </c>
      <c r="BX774">
        <v>10001.98714285714</v>
      </c>
      <c r="BY774">
        <v>0</v>
      </c>
      <c r="BZ774">
        <v>1284.865</v>
      </c>
      <c r="CA774">
        <v>-23.94935357142858</v>
      </c>
      <c r="CB774">
        <v>485.5438571428571</v>
      </c>
      <c r="CC774">
        <v>509.3213214285714</v>
      </c>
      <c r="CD774">
        <v>1.051461071428571</v>
      </c>
      <c r="CE774">
        <v>502.0606785714285</v>
      </c>
      <c r="CF774">
        <v>14.25652142857143</v>
      </c>
      <c r="CG774">
        <v>1.493247142857143</v>
      </c>
      <c r="CH774">
        <v>1.390680357142857</v>
      </c>
      <c r="CI774">
        <v>12.89918928571429</v>
      </c>
      <c r="CJ774">
        <v>11.8163</v>
      </c>
      <c r="CK774">
        <v>1600.013928571428</v>
      </c>
      <c r="CL774">
        <v>0.6920167857142856</v>
      </c>
      <c r="CM774">
        <v>0.3079832142857142</v>
      </c>
      <c r="CN774">
        <v>0</v>
      </c>
      <c r="CO774">
        <v>2.102325</v>
      </c>
      <c r="CP774">
        <v>0</v>
      </c>
      <c r="CQ774">
        <v>16238.57142857143</v>
      </c>
      <c r="CR774">
        <v>13790.39285714286</v>
      </c>
      <c r="CS774">
        <v>40.12721428571428</v>
      </c>
      <c r="CT774">
        <v>42.26107142857142</v>
      </c>
      <c r="CU774">
        <v>40.964</v>
      </c>
      <c r="CV774">
        <v>40.12275</v>
      </c>
      <c r="CW774">
        <v>39.19600000000001</v>
      </c>
      <c r="CX774">
        <v>1107.237142857143</v>
      </c>
      <c r="CY774">
        <v>492.7767857142858</v>
      </c>
      <c r="CZ774">
        <v>0</v>
      </c>
      <c r="DA774">
        <v>1728497792.8</v>
      </c>
      <c r="DB774">
        <v>0</v>
      </c>
      <c r="DC774">
        <v>1728490956.5</v>
      </c>
      <c r="DD774" t="s">
        <v>362</v>
      </c>
      <c r="DE774">
        <v>1728490952.5</v>
      </c>
      <c r="DF774">
        <v>1728490956.5</v>
      </c>
      <c r="DG774">
        <v>1</v>
      </c>
      <c r="DH774">
        <v>-0.065</v>
      </c>
      <c r="DI774">
        <v>-0.008</v>
      </c>
      <c r="DJ774">
        <v>-3.246</v>
      </c>
      <c r="DK774">
        <v>-0.091</v>
      </c>
      <c r="DL774">
        <v>52</v>
      </c>
      <c r="DM774">
        <v>15</v>
      </c>
      <c r="DN774">
        <v>0.25</v>
      </c>
      <c r="DO774">
        <v>0.13</v>
      </c>
      <c r="DP774">
        <v>-23.76725609756097</v>
      </c>
      <c r="DQ774">
        <v>-4.02552752613246</v>
      </c>
      <c r="DR774">
        <v>0.3984458643944789</v>
      </c>
      <c r="DS774">
        <v>0</v>
      </c>
      <c r="DT774">
        <v>1.034760512195122</v>
      </c>
      <c r="DU774">
        <v>0.4359619233449457</v>
      </c>
      <c r="DV774">
        <v>0.04688080986622636</v>
      </c>
      <c r="DW774">
        <v>0</v>
      </c>
      <c r="DX774">
        <v>0</v>
      </c>
      <c r="DY774">
        <v>2</v>
      </c>
      <c r="DZ774" t="s">
        <v>386</v>
      </c>
      <c r="EA774">
        <v>3.22827</v>
      </c>
      <c r="EB774">
        <v>2.70425</v>
      </c>
      <c r="EC774">
        <v>0.115149</v>
      </c>
      <c r="ED774">
        <v>0.11852</v>
      </c>
      <c r="EE774">
        <v>0.0801867</v>
      </c>
      <c r="EF774">
        <v>0.0760569</v>
      </c>
      <c r="EG774">
        <v>28828.8</v>
      </c>
      <c r="EH774">
        <v>27912</v>
      </c>
      <c r="EI774">
        <v>31229.1</v>
      </c>
      <c r="EJ774">
        <v>30049.9</v>
      </c>
      <c r="EK774">
        <v>38468.5</v>
      </c>
      <c r="EL774">
        <v>36723</v>
      </c>
      <c r="EM774">
        <v>43756.7</v>
      </c>
      <c r="EN774">
        <v>41967.3</v>
      </c>
      <c r="EO774">
        <v>2.08792</v>
      </c>
      <c r="EP774">
        <v>1.74665</v>
      </c>
      <c r="EQ774">
        <v>0.000614673</v>
      </c>
      <c r="ER774">
        <v>0</v>
      </c>
      <c r="ES774">
        <v>25.0005</v>
      </c>
      <c r="ET774">
        <v>999.9</v>
      </c>
      <c r="EU774">
        <v>66.90000000000001</v>
      </c>
      <c r="EV774">
        <v>30.6</v>
      </c>
      <c r="EW774">
        <v>30.2415</v>
      </c>
      <c r="EX774">
        <v>62.2701</v>
      </c>
      <c r="EY774">
        <v>24.1186</v>
      </c>
      <c r="EZ774">
        <v>1</v>
      </c>
      <c r="FA774">
        <v>0.358514</v>
      </c>
      <c r="FB774">
        <v>7.23894</v>
      </c>
      <c r="FC774">
        <v>20.0506</v>
      </c>
      <c r="FD774">
        <v>5.21684</v>
      </c>
      <c r="FE774">
        <v>12.004</v>
      </c>
      <c r="FF774">
        <v>4.96385</v>
      </c>
      <c r="FG774">
        <v>3.29605</v>
      </c>
      <c r="FH774">
        <v>9999</v>
      </c>
      <c r="FI774">
        <v>9999</v>
      </c>
      <c r="FJ774">
        <v>9999</v>
      </c>
      <c r="FK774">
        <v>149.9</v>
      </c>
      <c r="FL774">
        <v>4.97083</v>
      </c>
      <c r="FM774">
        <v>1.86777</v>
      </c>
      <c r="FN774">
        <v>1.85928</v>
      </c>
      <c r="FO774">
        <v>1.86529</v>
      </c>
      <c r="FP774">
        <v>1.8631</v>
      </c>
      <c r="FQ774">
        <v>1.86449</v>
      </c>
      <c r="FR774">
        <v>1.86005</v>
      </c>
      <c r="FS774">
        <v>1.86417</v>
      </c>
      <c r="FT774">
        <v>0</v>
      </c>
      <c r="FU774">
        <v>0</v>
      </c>
      <c r="FV774">
        <v>0</v>
      </c>
      <c r="FW774">
        <v>0</v>
      </c>
      <c r="FX774" t="s">
        <v>364</v>
      </c>
      <c r="FY774" t="s">
        <v>365</v>
      </c>
      <c r="FZ774" t="s">
        <v>366</v>
      </c>
      <c r="GA774" t="s">
        <v>366</v>
      </c>
      <c r="GB774" t="s">
        <v>366</v>
      </c>
      <c r="GC774" t="s">
        <v>366</v>
      </c>
      <c r="GD774">
        <v>0</v>
      </c>
      <c r="GE774">
        <v>100</v>
      </c>
      <c r="GF774">
        <v>100</v>
      </c>
      <c r="GG774">
        <v>-6.259</v>
      </c>
      <c r="GH774">
        <v>-0.09089999999999999</v>
      </c>
      <c r="GI774">
        <v>-2.868309889394353</v>
      </c>
      <c r="GJ774">
        <v>-0.006773961979547998</v>
      </c>
      <c r="GK774">
        <v>-8.296070481250098E-08</v>
      </c>
      <c r="GL774">
        <v>3.322967193956903E-10</v>
      </c>
      <c r="GM774">
        <v>-0.07871069313407227</v>
      </c>
      <c r="GN774">
        <v>-0.00208336341840114</v>
      </c>
      <c r="GO774">
        <v>8.801746095907445E-05</v>
      </c>
      <c r="GP774">
        <v>-2.677693255255651E-07</v>
      </c>
      <c r="GQ774">
        <v>3</v>
      </c>
      <c r="GR774">
        <v>2052</v>
      </c>
      <c r="GS774">
        <v>2</v>
      </c>
      <c r="GT774">
        <v>18</v>
      </c>
      <c r="GU774">
        <v>113</v>
      </c>
      <c r="GV774">
        <v>113</v>
      </c>
      <c r="GW774">
        <v>1.3623</v>
      </c>
      <c r="GX774">
        <v>2.4231</v>
      </c>
      <c r="GY774">
        <v>1.44897</v>
      </c>
      <c r="GZ774">
        <v>2.31445</v>
      </c>
      <c r="HA774">
        <v>1.55151</v>
      </c>
      <c r="HB774">
        <v>2.33032</v>
      </c>
      <c r="HC774">
        <v>37.4098</v>
      </c>
      <c r="HD774">
        <v>13.7468</v>
      </c>
      <c r="HE774">
        <v>18</v>
      </c>
      <c r="HF774">
        <v>614.645</v>
      </c>
      <c r="HG774">
        <v>396.141</v>
      </c>
      <c r="HH774">
        <v>15.2198</v>
      </c>
      <c r="HI774">
        <v>31.2528</v>
      </c>
      <c r="HJ774">
        <v>30.0008</v>
      </c>
      <c r="HK774">
        <v>31.0833</v>
      </c>
      <c r="HL774">
        <v>31.0072</v>
      </c>
      <c r="HM774">
        <v>27.262</v>
      </c>
      <c r="HN774">
        <v>57.7183</v>
      </c>
      <c r="HO774">
        <v>0</v>
      </c>
      <c r="HP774">
        <v>15.2253</v>
      </c>
      <c r="HQ774">
        <v>541.4450000000001</v>
      </c>
      <c r="HR774">
        <v>14.2189</v>
      </c>
      <c r="HS774">
        <v>99.0912</v>
      </c>
      <c r="HT774">
        <v>100.275</v>
      </c>
    </row>
    <row r="775" spans="1:228">
      <c r="A775">
        <v>759</v>
      </c>
      <c r="B775">
        <v>1728497741</v>
      </c>
      <c r="C775">
        <v>6803.5</v>
      </c>
      <c r="D775" t="s">
        <v>1891</v>
      </c>
      <c r="E775" t="s">
        <v>1892</v>
      </c>
      <c r="F775">
        <v>5</v>
      </c>
      <c r="G775" t="s">
        <v>357</v>
      </c>
      <c r="H775" t="s">
        <v>358</v>
      </c>
      <c r="I775" t="s">
        <v>359</v>
      </c>
      <c r="J775" t="s">
        <v>1808</v>
      </c>
      <c r="K775">
        <v>1728497733.25</v>
      </c>
      <c r="L775">
        <f>(M775)/1000</f>
        <v>0</v>
      </c>
      <c r="M775">
        <f>IF(BH775, AP775, AJ775)</f>
        <v>0</v>
      </c>
      <c r="N775">
        <f>IF(BH775, AK775, AI775)</f>
        <v>0</v>
      </c>
      <c r="O775">
        <f>BJ775 - IF(AW775&gt;1, N775*BD775*100.0/(AY775), 0)</f>
        <v>0</v>
      </c>
      <c r="P775">
        <f>((V775-L775/2)*O775-N775)/(V775+L775/2)</f>
        <v>0</v>
      </c>
      <c r="Q775">
        <f>P775*(BQ775+BR775)/1000.0</f>
        <v>0</v>
      </c>
      <c r="R775">
        <f>(BJ775 - IF(AW775&gt;1, N775*BD775*100.0/(AY775), 0))*(BQ775+BR775)/1000.0</f>
        <v>0</v>
      </c>
      <c r="S775">
        <f>2.0/((1/U775-1/T775)+SIGN(U775)*SQRT((1/U775-1/T775)*(1/U775-1/T775) + 4*BE775/((BE775+1)*(BE775+1))*(2*1/U775*1/T775-1/T775*1/T775)))</f>
        <v>0</v>
      </c>
      <c r="T775">
        <f>IF(LEFT(BF775,1)&lt;&gt;"0",IF(LEFT(BF775,1)="1",3.0,BG775),$D$5+$E$5*(BX775*BQ775/($K$5*1000))+$F$5*(BX775*BQ775/($K$5*1000))*MAX(MIN(BD775,$J$5),$I$5)*MAX(MIN(BD775,$J$5),$I$5)+$G$5*MAX(MIN(BD775,$J$5),$I$5)*(BX775*BQ775/($K$5*1000))+$H$5*(BX775*BQ775/($K$5*1000))*(BX775*BQ775/($K$5*1000)))</f>
        <v>0</v>
      </c>
      <c r="U775">
        <f>L775*(1000-(1000*0.61365*exp(17.502*Y775/(240.97+Y775))/(BQ775+BR775)+BL775)/2)/(1000*0.61365*exp(17.502*Y775/(240.97+Y775))/(BQ775+BR775)-BL775)</f>
        <v>0</v>
      </c>
      <c r="V775">
        <f>1/((BE775+1)/(S775/1.6)+1/(T775/1.37)) + BE775/((BE775+1)/(S775/1.6) + BE775/(T775/1.37))</f>
        <v>0</v>
      </c>
      <c r="W775">
        <f>(AZ775*BC775)</f>
        <v>0</v>
      </c>
      <c r="X775">
        <f>(BS775+(W775+2*0.95*5.67E-8*(((BS775+$B$7)+273)^4-(BS775+273)^4)-44100*L775)/(1.84*29.3*T775+8*0.95*5.67E-8*(BS775+273)^3))</f>
        <v>0</v>
      </c>
      <c r="Y775">
        <f>($C$7*BT775+$D$7*BU775+$E$7*X775)</f>
        <v>0</v>
      </c>
      <c r="Z775">
        <f>0.61365*exp(17.502*Y775/(240.97+Y775))</f>
        <v>0</v>
      </c>
      <c r="AA775">
        <f>(AB775/AC775*100)</f>
        <v>0</v>
      </c>
      <c r="AB775">
        <f>BL775*(BQ775+BR775)/1000</f>
        <v>0</v>
      </c>
      <c r="AC775">
        <f>0.61365*exp(17.502*BS775/(240.97+BS775))</f>
        <v>0</v>
      </c>
      <c r="AD775">
        <f>(Z775-BL775*(BQ775+BR775)/1000)</f>
        <v>0</v>
      </c>
      <c r="AE775">
        <f>(-L775*44100)</f>
        <v>0</v>
      </c>
      <c r="AF775">
        <f>2*29.3*T775*0.92*(BS775-Y775)</f>
        <v>0</v>
      </c>
      <c r="AG775">
        <f>2*0.95*5.67E-8*(((BS775+$B$7)+273)^4-(Y775+273)^4)</f>
        <v>0</v>
      </c>
      <c r="AH775">
        <f>W775+AG775+AE775+AF775</f>
        <v>0</v>
      </c>
      <c r="AI775">
        <f>BP775*AW775*(BK775-BJ775*(1000-AW775*BM775)/(1000-AW775*BL775))/(100*BD775)</f>
        <v>0</v>
      </c>
      <c r="AJ775">
        <f>1000*BP775*AW775*(BL775-BM775)/(100*BD775*(1000-AW775*BL775))</f>
        <v>0</v>
      </c>
      <c r="AK775">
        <f>(AL775 - AM775 - BQ775*1E3/(8.314*(BS775+273.15)) * AO775/BP775 * AN775) * BP775/(100*BD775) * (1000 - BM775)/1000</f>
        <v>0</v>
      </c>
      <c r="AL775">
        <v>537.3068549645849</v>
      </c>
      <c r="AM775">
        <v>517.5453151515154</v>
      </c>
      <c r="AN775">
        <v>2.48282901798732</v>
      </c>
      <c r="AO775">
        <v>66.75267127986791</v>
      </c>
      <c r="AP775">
        <f>(AR775 - AQ775 + BQ775*1E3/(8.314*(BS775+273.15)) * AT775/BP775 * AS775) * BP775/(100*BD775) * 1000/(1000 - AR775)</f>
        <v>0</v>
      </c>
      <c r="AQ775">
        <v>14.17446064341835</v>
      </c>
      <c r="AR775">
        <v>15.24881999999999</v>
      </c>
      <c r="AS775">
        <v>-0.002993661617050563</v>
      </c>
      <c r="AT775">
        <v>80.66482279212043</v>
      </c>
      <c r="AU775">
        <v>0</v>
      </c>
      <c r="AV775">
        <v>0</v>
      </c>
      <c r="AW775">
        <f>IF(AU775*$H$13&gt;=AY775,1.0,(AY775/(AY775-AU775*$H$13)))</f>
        <v>0</v>
      </c>
      <c r="AX775">
        <f>(AW775-1)*100</f>
        <v>0</v>
      </c>
      <c r="AY775">
        <f>MAX(0,($B$13+$C$13*BX775)/(1+$D$13*BX775)*BQ775/(BS775+273)*$E$13)</f>
        <v>0</v>
      </c>
      <c r="AZ775">
        <f>$B$11*BY775+$C$11*BZ775+$F$11*CK775*(1-CN775)</f>
        <v>0</v>
      </c>
      <c r="BA775">
        <f>AZ775*BB775</f>
        <v>0</v>
      </c>
      <c r="BB775">
        <f>($B$11*$D$9+$C$11*$D$9+$F$11*((CX775+CP775)/MAX(CX775+CP775+CY775, 0.1)*$I$9+CY775/MAX(CX775+CP775+CY775, 0.1)*$J$9))/($B$11+$C$11+$F$11)</f>
        <v>0</v>
      </c>
      <c r="BC775">
        <f>($B$11*$K$9+$C$11*$K$9+$F$11*((CX775+CP775)/MAX(CX775+CP775+CY775, 0.1)*$P$9+CY775/MAX(CX775+CP775+CY775, 0.1)*$Q$9))/($B$11+$C$11+$F$11)</f>
        <v>0</v>
      </c>
      <c r="BD775">
        <v>6</v>
      </c>
      <c r="BE775">
        <v>0.5</v>
      </c>
      <c r="BF775" t="s">
        <v>361</v>
      </c>
      <c r="BG775">
        <v>2</v>
      </c>
      <c r="BH775" t="b">
        <v>1</v>
      </c>
      <c r="BI775">
        <v>1728497733.25</v>
      </c>
      <c r="BJ775">
        <v>491.8173571428571</v>
      </c>
      <c r="BK775">
        <v>516.1165714285714</v>
      </c>
      <c r="BL775">
        <v>15.28421785714286</v>
      </c>
      <c r="BM775">
        <v>14.20898928571428</v>
      </c>
      <c r="BN775">
        <v>498.0388928571429</v>
      </c>
      <c r="BO775">
        <v>15.37513214285714</v>
      </c>
      <c r="BP775">
        <v>599.9985714285714</v>
      </c>
      <c r="BQ775">
        <v>97.54710714285714</v>
      </c>
      <c r="BR775">
        <v>0.09996358928571428</v>
      </c>
      <c r="BS775">
        <v>23.87591428571429</v>
      </c>
      <c r="BT775">
        <v>25.00428571428571</v>
      </c>
      <c r="BU775">
        <v>999.9000000000002</v>
      </c>
      <c r="BV775">
        <v>0</v>
      </c>
      <c r="BW775">
        <v>0</v>
      </c>
      <c r="BX775">
        <v>10001.25</v>
      </c>
      <c r="BY775">
        <v>0</v>
      </c>
      <c r="BZ775">
        <v>1285.268214285714</v>
      </c>
      <c r="CA775">
        <v>-24.29917857142857</v>
      </c>
      <c r="CB775">
        <v>499.4507857142857</v>
      </c>
      <c r="CC775">
        <v>523.5552857142857</v>
      </c>
      <c r="CD775">
        <v>1.075235357142857</v>
      </c>
      <c r="CE775">
        <v>516.1165714285714</v>
      </c>
      <c r="CF775">
        <v>14.20898928571428</v>
      </c>
      <c r="CG775">
        <v>1.490931428571429</v>
      </c>
      <c r="CH775">
        <v>1.386044642857143</v>
      </c>
      <c r="CI775">
        <v>12.87545714285714</v>
      </c>
      <c r="CJ775">
        <v>11.76573928571428</v>
      </c>
      <c r="CK775">
        <v>1600.013214285714</v>
      </c>
      <c r="CL775">
        <v>0.6920187142857144</v>
      </c>
      <c r="CM775">
        <v>0.3079812857142857</v>
      </c>
      <c r="CN775">
        <v>0</v>
      </c>
      <c r="CO775">
        <v>2.160289285714286</v>
      </c>
      <c r="CP775">
        <v>0</v>
      </c>
      <c r="CQ775">
        <v>16246.3</v>
      </c>
      <c r="CR775">
        <v>13790.4</v>
      </c>
      <c r="CS775">
        <v>40.14935714285713</v>
      </c>
      <c r="CT775">
        <v>42.28321428571427</v>
      </c>
      <c r="CU775">
        <v>40.9865</v>
      </c>
      <c r="CV775">
        <v>40.12942857142856</v>
      </c>
      <c r="CW775">
        <v>39.2185</v>
      </c>
      <c r="CX775">
        <v>1107.238928571429</v>
      </c>
      <c r="CY775">
        <v>492.7742857142858</v>
      </c>
      <c r="CZ775">
        <v>0</v>
      </c>
      <c r="DA775">
        <v>1728497798.2</v>
      </c>
      <c r="DB775">
        <v>0</v>
      </c>
      <c r="DC775">
        <v>1728490956.5</v>
      </c>
      <c r="DD775" t="s">
        <v>362</v>
      </c>
      <c r="DE775">
        <v>1728490952.5</v>
      </c>
      <c r="DF775">
        <v>1728490956.5</v>
      </c>
      <c r="DG775">
        <v>1</v>
      </c>
      <c r="DH775">
        <v>-0.065</v>
      </c>
      <c r="DI775">
        <v>-0.008</v>
      </c>
      <c r="DJ775">
        <v>-3.246</v>
      </c>
      <c r="DK775">
        <v>-0.091</v>
      </c>
      <c r="DL775">
        <v>52</v>
      </c>
      <c r="DM775">
        <v>15</v>
      </c>
      <c r="DN775">
        <v>0.25</v>
      </c>
      <c r="DO775">
        <v>0.13</v>
      </c>
      <c r="DP775">
        <v>-24.08696829268293</v>
      </c>
      <c r="DQ775">
        <v>-3.808181184668983</v>
      </c>
      <c r="DR775">
        <v>0.3775788998077247</v>
      </c>
      <c r="DS775">
        <v>0</v>
      </c>
      <c r="DT775">
        <v>1.05899756097561</v>
      </c>
      <c r="DU775">
        <v>0.3173872473867569</v>
      </c>
      <c r="DV775">
        <v>0.03940442978567369</v>
      </c>
      <c r="DW775">
        <v>0</v>
      </c>
      <c r="DX775">
        <v>0</v>
      </c>
      <c r="DY775">
        <v>2</v>
      </c>
      <c r="DZ775" t="s">
        <v>386</v>
      </c>
      <c r="EA775">
        <v>3.22832</v>
      </c>
      <c r="EB775">
        <v>2.70446</v>
      </c>
      <c r="EC775">
        <v>0.117408</v>
      </c>
      <c r="ED775">
        <v>0.120777</v>
      </c>
      <c r="EE775">
        <v>0.0800985</v>
      </c>
      <c r="EF775">
        <v>0.07605629999999999</v>
      </c>
      <c r="EG775">
        <v>28754.6</v>
      </c>
      <c r="EH775">
        <v>27840.2</v>
      </c>
      <c r="EI775">
        <v>31228.6</v>
      </c>
      <c r="EJ775">
        <v>30049.6</v>
      </c>
      <c r="EK775">
        <v>38471.5</v>
      </c>
      <c r="EL775">
        <v>36722.6</v>
      </c>
      <c r="EM775">
        <v>43755.9</v>
      </c>
      <c r="EN775">
        <v>41966.8</v>
      </c>
      <c r="EO775">
        <v>2.08812</v>
      </c>
      <c r="EP775">
        <v>1.7465</v>
      </c>
      <c r="EQ775">
        <v>-3.72529E-06</v>
      </c>
      <c r="ER775">
        <v>0</v>
      </c>
      <c r="ES775">
        <v>25.004</v>
      </c>
      <c r="ET775">
        <v>999.9</v>
      </c>
      <c r="EU775">
        <v>66.90000000000001</v>
      </c>
      <c r="EV775">
        <v>30.6</v>
      </c>
      <c r="EW775">
        <v>30.2412</v>
      </c>
      <c r="EX775">
        <v>62.2101</v>
      </c>
      <c r="EY775">
        <v>24.0144</v>
      </c>
      <c r="EZ775">
        <v>1</v>
      </c>
      <c r="FA775">
        <v>0.358968</v>
      </c>
      <c r="FB775">
        <v>7.22218</v>
      </c>
      <c r="FC775">
        <v>20.0514</v>
      </c>
      <c r="FD775">
        <v>5.21654</v>
      </c>
      <c r="FE775">
        <v>12.004</v>
      </c>
      <c r="FF775">
        <v>4.9638</v>
      </c>
      <c r="FG775">
        <v>3.2961</v>
      </c>
      <c r="FH775">
        <v>9999</v>
      </c>
      <c r="FI775">
        <v>9999</v>
      </c>
      <c r="FJ775">
        <v>9999</v>
      </c>
      <c r="FK775">
        <v>149.9</v>
      </c>
      <c r="FL775">
        <v>4.97085</v>
      </c>
      <c r="FM775">
        <v>1.86779</v>
      </c>
      <c r="FN775">
        <v>1.85928</v>
      </c>
      <c r="FO775">
        <v>1.86531</v>
      </c>
      <c r="FP775">
        <v>1.8631</v>
      </c>
      <c r="FQ775">
        <v>1.86452</v>
      </c>
      <c r="FR775">
        <v>1.86005</v>
      </c>
      <c r="FS775">
        <v>1.86417</v>
      </c>
      <c r="FT775">
        <v>0</v>
      </c>
      <c r="FU775">
        <v>0</v>
      </c>
      <c r="FV775">
        <v>0</v>
      </c>
      <c r="FW775">
        <v>0</v>
      </c>
      <c r="FX775" t="s">
        <v>364</v>
      </c>
      <c r="FY775" t="s">
        <v>365</v>
      </c>
      <c r="FZ775" t="s">
        <v>366</v>
      </c>
      <c r="GA775" t="s">
        <v>366</v>
      </c>
      <c r="GB775" t="s">
        <v>366</v>
      </c>
      <c r="GC775" t="s">
        <v>366</v>
      </c>
      <c r="GD775">
        <v>0</v>
      </c>
      <c r="GE775">
        <v>100</v>
      </c>
      <c r="GF775">
        <v>100</v>
      </c>
      <c r="GG775">
        <v>-6.348</v>
      </c>
      <c r="GH775">
        <v>-0.09089999999999999</v>
      </c>
      <c r="GI775">
        <v>-2.868309889394353</v>
      </c>
      <c r="GJ775">
        <v>-0.006773961979547998</v>
      </c>
      <c r="GK775">
        <v>-8.296070481250098E-08</v>
      </c>
      <c r="GL775">
        <v>3.322967193956903E-10</v>
      </c>
      <c r="GM775">
        <v>-0.07871069313407227</v>
      </c>
      <c r="GN775">
        <v>-0.00208336341840114</v>
      </c>
      <c r="GO775">
        <v>8.801746095907445E-05</v>
      </c>
      <c r="GP775">
        <v>-2.677693255255651E-07</v>
      </c>
      <c r="GQ775">
        <v>3</v>
      </c>
      <c r="GR775">
        <v>2052</v>
      </c>
      <c r="GS775">
        <v>2</v>
      </c>
      <c r="GT775">
        <v>18</v>
      </c>
      <c r="GU775">
        <v>113.1</v>
      </c>
      <c r="GV775">
        <v>113.1</v>
      </c>
      <c r="GW775">
        <v>1.38916</v>
      </c>
      <c r="GX775">
        <v>2.40723</v>
      </c>
      <c r="GY775">
        <v>1.44775</v>
      </c>
      <c r="GZ775">
        <v>2.31445</v>
      </c>
      <c r="HA775">
        <v>1.55151</v>
      </c>
      <c r="HB775">
        <v>2.39746</v>
      </c>
      <c r="HC775">
        <v>37.4098</v>
      </c>
      <c r="HD775">
        <v>13.7468</v>
      </c>
      <c r="HE775">
        <v>18</v>
      </c>
      <c r="HF775">
        <v>614.891</v>
      </c>
      <c r="HG775">
        <v>396.128</v>
      </c>
      <c r="HH775">
        <v>15.2226</v>
      </c>
      <c r="HI775">
        <v>31.2605</v>
      </c>
      <c r="HJ775">
        <v>30.0006</v>
      </c>
      <c r="HK775">
        <v>31.0936</v>
      </c>
      <c r="HL775">
        <v>31.0184</v>
      </c>
      <c r="HM775">
        <v>27.8438</v>
      </c>
      <c r="HN775">
        <v>57.7183</v>
      </c>
      <c r="HO775">
        <v>0</v>
      </c>
      <c r="HP775">
        <v>15.2233</v>
      </c>
      <c r="HQ775">
        <v>551.492</v>
      </c>
      <c r="HR775">
        <v>14.2233</v>
      </c>
      <c r="HS775">
        <v>99.0894</v>
      </c>
      <c r="HT775">
        <v>100.274</v>
      </c>
    </row>
    <row r="776" spans="1:228">
      <c r="A776">
        <v>760</v>
      </c>
      <c r="B776">
        <v>1728497745.5</v>
      </c>
      <c r="C776">
        <v>6808</v>
      </c>
      <c r="D776" t="s">
        <v>1893</v>
      </c>
      <c r="E776" t="s">
        <v>1894</v>
      </c>
      <c r="F776">
        <v>5</v>
      </c>
      <c r="G776" t="s">
        <v>357</v>
      </c>
      <c r="H776" t="s">
        <v>358</v>
      </c>
      <c r="I776" t="s">
        <v>359</v>
      </c>
      <c r="J776" t="s">
        <v>1808</v>
      </c>
      <c r="K776">
        <v>1728497737.678571</v>
      </c>
      <c r="L776">
        <f>(M776)/1000</f>
        <v>0</v>
      </c>
      <c r="M776">
        <f>IF(BH776, AP776, AJ776)</f>
        <v>0</v>
      </c>
      <c r="N776">
        <f>IF(BH776, AK776, AI776)</f>
        <v>0</v>
      </c>
      <c r="O776">
        <f>BJ776 - IF(AW776&gt;1, N776*BD776*100.0/(AY776), 0)</f>
        <v>0</v>
      </c>
      <c r="P776">
        <f>((V776-L776/2)*O776-N776)/(V776+L776/2)</f>
        <v>0</v>
      </c>
      <c r="Q776">
        <f>P776*(BQ776+BR776)/1000.0</f>
        <v>0</v>
      </c>
      <c r="R776">
        <f>(BJ776 - IF(AW776&gt;1, N776*BD776*100.0/(AY776), 0))*(BQ776+BR776)/1000.0</f>
        <v>0</v>
      </c>
      <c r="S776">
        <f>2.0/((1/U776-1/T776)+SIGN(U776)*SQRT((1/U776-1/T776)*(1/U776-1/T776) + 4*BE776/((BE776+1)*(BE776+1))*(2*1/U776*1/T776-1/T776*1/T776)))</f>
        <v>0</v>
      </c>
      <c r="T776">
        <f>IF(LEFT(BF776,1)&lt;&gt;"0",IF(LEFT(BF776,1)="1",3.0,BG776),$D$5+$E$5*(BX776*BQ776/($K$5*1000))+$F$5*(BX776*BQ776/($K$5*1000))*MAX(MIN(BD776,$J$5),$I$5)*MAX(MIN(BD776,$J$5),$I$5)+$G$5*MAX(MIN(BD776,$J$5),$I$5)*(BX776*BQ776/($K$5*1000))+$H$5*(BX776*BQ776/($K$5*1000))*(BX776*BQ776/($K$5*1000)))</f>
        <v>0</v>
      </c>
      <c r="U776">
        <f>L776*(1000-(1000*0.61365*exp(17.502*Y776/(240.97+Y776))/(BQ776+BR776)+BL776)/2)/(1000*0.61365*exp(17.502*Y776/(240.97+Y776))/(BQ776+BR776)-BL776)</f>
        <v>0</v>
      </c>
      <c r="V776">
        <f>1/((BE776+1)/(S776/1.6)+1/(T776/1.37)) + BE776/((BE776+1)/(S776/1.6) + BE776/(T776/1.37))</f>
        <v>0</v>
      </c>
      <c r="W776">
        <f>(AZ776*BC776)</f>
        <v>0</v>
      </c>
      <c r="X776">
        <f>(BS776+(W776+2*0.95*5.67E-8*(((BS776+$B$7)+273)^4-(BS776+273)^4)-44100*L776)/(1.84*29.3*T776+8*0.95*5.67E-8*(BS776+273)^3))</f>
        <v>0</v>
      </c>
      <c r="Y776">
        <f>($C$7*BT776+$D$7*BU776+$E$7*X776)</f>
        <v>0</v>
      </c>
      <c r="Z776">
        <f>0.61365*exp(17.502*Y776/(240.97+Y776))</f>
        <v>0</v>
      </c>
      <c r="AA776">
        <f>(AB776/AC776*100)</f>
        <v>0</v>
      </c>
      <c r="AB776">
        <f>BL776*(BQ776+BR776)/1000</f>
        <v>0</v>
      </c>
      <c r="AC776">
        <f>0.61365*exp(17.502*BS776/(240.97+BS776))</f>
        <v>0</v>
      </c>
      <c r="AD776">
        <f>(Z776-BL776*(BQ776+BR776)/1000)</f>
        <v>0</v>
      </c>
      <c r="AE776">
        <f>(-L776*44100)</f>
        <v>0</v>
      </c>
      <c r="AF776">
        <f>2*29.3*T776*0.92*(BS776-Y776)</f>
        <v>0</v>
      </c>
      <c r="AG776">
        <f>2*0.95*5.67E-8*(((BS776+$B$7)+273)^4-(Y776+273)^4)</f>
        <v>0</v>
      </c>
      <c r="AH776">
        <f>W776+AG776+AE776+AF776</f>
        <v>0</v>
      </c>
      <c r="AI776">
        <f>BP776*AW776*(BK776-BJ776*(1000-AW776*BM776)/(1000-AW776*BL776))/(100*BD776)</f>
        <v>0</v>
      </c>
      <c r="AJ776">
        <f>1000*BP776*AW776*(BL776-BM776)/(100*BD776*(1000-AW776*BL776))</f>
        <v>0</v>
      </c>
      <c r="AK776">
        <f>(AL776 - AM776 - BQ776*1E3/(8.314*(BS776+273.15)) * AO776/BP776 * AN776) * BP776/(100*BD776) * (1000 - BM776)/1000</f>
        <v>0</v>
      </c>
      <c r="AL776">
        <v>548.7360563197635</v>
      </c>
      <c r="AM776">
        <v>528.7254606060607</v>
      </c>
      <c r="AN776">
        <v>2.479929499731492</v>
      </c>
      <c r="AO776">
        <v>66.75267127986791</v>
      </c>
      <c r="AP776">
        <f>(AR776 - AQ776 + BQ776*1E3/(8.314*(BS776+273.15)) * AT776/BP776 * AS776) * BP776/(100*BD776) * 1000/(1000 - AR776)</f>
        <v>0</v>
      </c>
      <c r="AQ776">
        <v>14.17669734132732</v>
      </c>
      <c r="AR776">
        <v>15.23848666666666</v>
      </c>
      <c r="AS776">
        <v>-0.0006429804714275935</v>
      </c>
      <c r="AT776">
        <v>80.66482279212043</v>
      </c>
      <c r="AU776">
        <v>0</v>
      </c>
      <c r="AV776">
        <v>0</v>
      </c>
      <c r="AW776">
        <f>IF(AU776*$H$13&gt;=AY776,1.0,(AY776/(AY776-AU776*$H$13)))</f>
        <v>0</v>
      </c>
      <c r="AX776">
        <f>(AW776-1)*100</f>
        <v>0</v>
      </c>
      <c r="AY776">
        <f>MAX(0,($B$13+$C$13*BX776)/(1+$D$13*BX776)*BQ776/(BS776+273)*$E$13)</f>
        <v>0</v>
      </c>
      <c r="AZ776">
        <f>$B$11*BY776+$C$11*BZ776+$F$11*CK776*(1-CN776)</f>
        <v>0</v>
      </c>
      <c r="BA776">
        <f>AZ776*BB776</f>
        <v>0</v>
      </c>
      <c r="BB776">
        <f>($B$11*$D$9+$C$11*$D$9+$F$11*((CX776+CP776)/MAX(CX776+CP776+CY776, 0.1)*$I$9+CY776/MAX(CX776+CP776+CY776, 0.1)*$J$9))/($B$11+$C$11+$F$11)</f>
        <v>0</v>
      </c>
      <c r="BC776">
        <f>($B$11*$K$9+$C$11*$K$9+$F$11*((CX776+CP776)/MAX(CX776+CP776+CY776, 0.1)*$P$9+CY776/MAX(CX776+CP776+CY776, 0.1)*$Q$9))/($B$11+$C$11+$F$11)</f>
        <v>0</v>
      </c>
      <c r="BD776">
        <v>6</v>
      </c>
      <c r="BE776">
        <v>0.5</v>
      </c>
      <c r="BF776" t="s">
        <v>361</v>
      </c>
      <c r="BG776">
        <v>2</v>
      </c>
      <c r="BH776" t="b">
        <v>1</v>
      </c>
      <c r="BI776">
        <v>1728497737.678571</v>
      </c>
      <c r="BJ776">
        <v>502.7102142857142</v>
      </c>
      <c r="BK776">
        <v>527.25075</v>
      </c>
      <c r="BL776">
        <v>15.26425</v>
      </c>
      <c r="BM776">
        <v>14.17920714285714</v>
      </c>
      <c r="BN776">
        <v>509.0042142857143</v>
      </c>
      <c r="BO776">
        <v>15.35517857142857</v>
      </c>
      <c r="BP776">
        <v>600.0006428571429</v>
      </c>
      <c r="BQ776">
        <v>97.54719642857143</v>
      </c>
      <c r="BR776">
        <v>0.09999060357142857</v>
      </c>
      <c r="BS776">
        <v>23.87793571428571</v>
      </c>
      <c r="BT776">
        <v>25.00683928571429</v>
      </c>
      <c r="BU776">
        <v>999.9000000000002</v>
      </c>
      <c r="BV776">
        <v>0</v>
      </c>
      <c r="BW776">
        <v>0</v>
      </c>
      <c r="BX776">
        <v>10002.90535714286</v>
      </c>
      <c r="BY776">
        <v>0</v>
      </c>
      <c r="BZ776">
        <v>1285.351428571428</v>
      </c>
      <c r="CA776">
        <v>-24.54038928571429</v>
      </c>
      <c r="CB776">
        <v>510.5025357142857</v>
      </c>
      <c r="CC776">
        <v>534.8341071428572</v>
      </c>
      <c r="CD776">
        <v>1.085062857142857</v>
      </c>
      <c r="CE776">
        <v>527.25075</v>
      </c>
      <c r="CF776">
        <v>14.17920714285714</v>
      </c>
      <c r="CG776">
        <v>1.488985714285715</v>
      </c>
      <c r="CH776">
        <v>1.383140714285714</v>
      </c>
      <c r="CI776">
        <v>12.85550714285714</v>
      </c>
      <c r="CJ776">
        <v>11.73404642857143</v>
      </c>
      <c r="CK776">
        <v>1600.003928571429</v>
      </c>
      <c r="CL776">
        <v>0.6920152857142858</v>
      </c>
      <c r="CM776">
        <v>0.3079847142857143</v>
      </c>
      <c r="CN776">
        <v>0</v>
      </c>
      <c r="CO776">
        <v>2.141942857142857</v>
      </c>
      <c r="CP776">
        <v>0</v>
      </c>
      <c r="CQ776">
        <v>16254.18571428572</v>
      </c>
      <c r="CR776">
        <v>13790.29642857143</v>
      </c>
      <c r="CS776">
        <v>40.16707142857142</v>
      </c>
      <c r="CT776">
        <v>42.30092857142856</v>
      </c>
      <c r="CU776">
        <v>41.0132857142857</v>
      </c>
      <c r="CV776">
        <v>40.14714285714285</v>
      </c>
      <c r="CW776">
        <v>39.2365</v>
      </c>
      <c r="CX776">
        <v>1107.226785714286</v>
      </c>
      <c r="CY776">
        <v>492.7771428571429</v>
      </c>
      <c r="CZ776">
        <v>0</v>
      </c>
      <c r="DA776">
        <v>1728497802.4</v>
      </c>
      <c r="DB776">
        <v>0</v>
      </c>
      <c r="DC776">
        <v>1728490956.5</v>
      </c>
      <c r="DD776" t="s">
        <v>362</v>
      </c>
      <c r="DE776">
        <v>1728490952.5</v>
      </c>
      <c r="DF776">
        <v>1728490956.5</v>
      </c>
      <c r="DG776">
        <v>1</v>
      </c>
      <c r="DH776">
        <v>-0.065</v>
      </c>
      <c r="DI776">
        <v>-0.008</v>
      </c>
      <c r="DJ776">
        <v>-3.246</v>
      </c>
      <c r="DK776">
        <v>-0.091</v>
      </c>
      <c r="DL776">
        <v>52</v>
      </c>
      <c r="DM776">
        <v>15</v>
      </c>
      <c r="DN776">
        <v>0.25</v>
      </c>
      <c r="DO776">
        <v>0.13</v>
      </c>
      <c r="DP776">
        <v>-24.38853170731707</v>
      </c>
      <c r="DQ776">
        <v>-3.332241114982613</v>
      </c>
      <c r="DR776">
        <v>0.3301563114196904</v>
      </c>
      <c r="DS776">
        <v>0</v>
      </c>
      <c r="DT776">
        <v>1.07125</v>
      </c>
      <c r="DU776">
        <v>0.1136537979094107</v>
      </c>
      <c r="DV776">
        <v>0.03127298553688542</v>
      </c>
      <c r="DW776">
        <v>0</v>
      </c>
      <c r="DX776">
        <v>0</v>
      </c>
      <c r="DY776">
        <v>2</v>
      </c>
      <c r="DZ776" t="s">
        <v>386</v>
      </c>
      <c r="EA776">
        <v>3.22824</v>
      </c>
      <c r="EB776">
        <v>2.70448</v>
      </c>
      <c r="EC776">
        <v>0.119224</v>
      </c>
      <c r="ED776">
        <v>0.122584</v>
      </c>
      <c r="EE776">
        <v>0.0800564</v>
      </c>
      <c r="EF776">
        <v>0.0760725</v>
      </c>
      <c r="EG776">
        <v>28695.3</v>
      </c>
      <c r="EH776">
        <v>27782.6</v>
      </c>
      <c r="EI776">
        <v>31228.6</v>
      </c>
      <c r="EJ776">
        <v>30049.3</v>
      </c>
      <c r="EK776">
        <v>38473.4</v>
      </c>
      <c r="EL776">
        <v>36721.7</v>
      </c>
      <c r="EM776">
        <v>43756</v>
      </c>
      <c r="EN776">
        <v>41966.5</v>
      </c>
      <c r="EO776">
        <v>2.08775</v>
      </c>
      <c r="EP776">
        <v>1.74655</v>
      </c>
      <c r="EQ776">
        <v>0.0007264319999999999</v>
      </c>
      <c r="ER776">
        <v>0</v>
      </c>
      <c r="ES776">
        <v>25.008</v>
      </c>
      <c r="ET776">
        <v>999.9</v>
      </c>
      <c r="EU776">
        <v>66.90000000000001</v>
      </c>
      <c r="EV776">
        <v>30.6</v>
      </c>
      <c r="EW776">
        <v>30.2426</v>
      </c>
      <c r="EX776">
        <v>62.1401</v>
      </c>
      <c r="EY776">
        <v>23.8822</v>
      </c>
      <c r="EZ776">
        <v>1</v>
      </c>
      <c r="FA776">
        <v>0.3597</v>
      </c>
      <c r="FB776">
        <v>7.24361</v>
      </c>
      <c r="FC776">
        <v>20.0503</v>
      </c>
      <c r="FD776">
        <v>5.21594</v>
      </c>
      <c r="FE776">
        <v>12.004</v>
      </c>
      <c r="FF776">
        <v>4.96325</v>
      </c>
      <c r="FG776">
        <v>3.29583</v>
      </c>
      <c r="FH776">
        <v>9999</v>
      </c>
      <c r="FI776">
        <v>9999</v>
      </c>
      <c r="FJ776">
        <v>9999</v>
      </c>
      <c r="FK776">
        <v>149.9</v>
      </c>
      <c r="FL776">
        <v>4.97085</v>
      </c>
      <c r="FM776">
        <v>1.86779</v>
      </c>
      <c r="FN776">
        <v>1.85928</v>
      </c>
      <c r="FO776">
        <v>1.86533</v>
      </c>
      <c r="FP776">
        <v>1.8631</v>
      </c>
      <c r="FQ776">
        <v>1.86453</v>
      </c>
      <c r="FR776">
        <v>1.86005</v>
      </c>
      <c r="FS776">
        <v>1.86417</v>
      </c>
      <c r="FT776">
        <v>0</v>
      </c>
      <c r="FU776">
        <v>0</v>
      </c>
      <c r="FV776">
        <v>0</v>
      </c>
      <c r="FW776">
        <v>0</v>
      </c>
      <c r="FX776" t="s">
        <v>364</v>
      </c>
      <c r="FY776" t="s">
        <v>365</v>
      </c>
      <c r="FZ776" t="s">
        <v>366</v>
      </c>
      <c r="GA776" t="s">
        <v>366</v>
      </c>
      <c r="GB776" t="s">
        <v>366</v>
      </c>
      <c r="GC776" t="s">
        <v>366</v>
      </c>
      <c r="GD776">
        <v>0</v>
      </c>
      <c r="GE776">
        <v>100</v>
      </c>
      <c r="GF776">
        <v>100</v>
      </c>
      <c r="GG776">
        <v>-6.421</v>
      </c>
      <c r="GH776">
        <v>-0.09089999999999999</v>
      </c>
      <c r="GI776">
        <v>-2.868309889394353</v>
      </c>
      <c r="GJ776">
        <v>-0.006773961979547998</v>
      </c>
      <c r="GK776">
        <v>-8.296070481250098E-08</v>
      </c>
      <c r="GL776">
        <v>3.322967193956903E-10</v>
      </c>
      <c r="GM776">
        <v>-0.07871069313407227</v>
      </c>
      <c r="GN776">
        <v>-0.00208336341840114</v>
      </c>
      <c r="GO776">
        <v>8.801746095907445E-05</v>
      </c>
      <c r="GP776">
        <v>-2.677693255255651E-07</v>
      </c>
      <c r="GQ776">
        <v>3</v>
      </c>
      <c r="GR776">
        <v>2052</v>
      </c>
      <c r="GS776">
        <v>2</v>
      </c>
      <c r="GT776">
        <v>18</v>
      </c>
      <c r="GU776">
        <v>113.2</v>
      </c>
      <c r="GV776">
        <v>113.2</v>
      </c>
      <c r="GW776">
        <v>1.41357</v>
      </c>
      <c r="GX776">
        <v>2.41333</v>
      </c>
      <c r="GY776">
        <v>1.44775</v>
      </c>
      <c r="GZ776">
        <v>2.31445</v>
      </c>
      <c r="HA776">
        <v>1.55151</v>
      </c>
      <c r="HB776">
        <v>2.37671</v>
      </c>
      <c r="HC776">
        <v>37.4098</v>
      </c>
      <c r="HD776">
        <v>13.7468</v>
      </c>
      <c r="HE776">
        <v>18</v>
      </c>
      <c r="HF776">
        <v>614.701</v>
      </c>
      <c r="HG776">
        <v>396.213</v>
      </c>
      <c r="HH776">
        <v>15.2228</v>
      </c>
      <c r="HI776">
        <v>31.2678</v>
      </c>
      <c r="HJ776">
        <v>30.0007</v>
      </c>
      <c r="HK776">
        <v>31.1022</v>
      </c>
      <c r="HL776">
        <v>31.0273</v>
      </c>
      <c r="HM776">
        <v>28.2939</v>
      </c>
      <c r="HN776">
        <v>57.7183</v>
      </c>
      <c r="HO776">
        <v>0</v>
      </c>
      <c r="HP776">
        <v>15.2141</v>
      </c>
      <c r="HQ776">
        <v>566.519</v>
      </c>
      <c r="HR776">
        <v>14.2233</v>
      </c>
      <c r="HS776">
        <v>99.0894</v>
      </c>
      <c r="HT776">
        <v>100.273</v>
      </c>
    </row>
    <row r="777" spans="1:228">
      <c r="A777">
        <v>761</v>
      </c>
      <c r="B777">
        <v>1728497750.5</v>
      </c>
      <c r="C777">
        <v>6813</v>
      </c>
      <c r="D777" t="s">
        <v>1895</v>
      </c>
      <c r="E777" t="s">
        <v>1896</v>
      </c>
      <c r="F777">
        <v>5</v>
      </c>
      <c r="G777" t="s">
        <v>357</v>
      </c>
      <c r="H777" t="s">
        <v>358</v>
      </c>
      <c r="I777" t="s">
        <v>359</v>
      </c>
      <c r="J777" t="s">
        <v>1808</v>
      </c>
      <c r="K777">
        <v>1728497742.981482</v>
      </c>
      <c r="L777">
        <f>(M777)/1000</f>
        <v>0</v>
      </c>
      <c r="M777">
        <f>IF(BH777, AP777, AJ777)</f>
        <v>0</v>
      </c>
      <c r="N777">
        <f>IF(BH777, AK777, AI777)</f>
        <v>0</v>
      </c>
      <c r="O777">
        <f>BJ777 - IF(AW777&gt;1, N777*BD777*100.0/(AY777), 0)</f>
        <v>0</v>
      </c>
      <c r="P777">
        <f>((V777-L777/2)*O777-N777)/(V777+L777/2)</f>
        <v>0</v>
      </c>
      <c r="Q777">
        <f>P777*(BQ777+BR777)/1000.0</f>
        <v>0</v>
      </c>
      <c r="R777">
        <f>(BJ777 - IF(AW777&gt;1, N777*BD777*100.0/(AY777), 0))*(BQ777+BR777)/1000.0</f>
        <v>0</v>
      </c>
      <c r="S777">
        <f>2.0/((1/U777-1/T777)+SIGN(U777)*SQRT((1/U777-1/T777)*(1/U777-1/T777) + 4*BE777/((BE777+1)*(BE777+1))*(2*1/U777*1/T777-1/T777*1/T777)))</f>
        <v>0</v>
      </c>
      <c r="T777">
        <f>IF(LEFT(BF777,1)&lt;&gt;"0",IF(LEFT(BF777,1)="1",3.0,BG777),$D$5+$E$5*(BX777*BQ777/($K$5*1000))+$F$5*(BX777*BQ777/($K$5*1000))*MAX(MIN(BD777,$J$5),$I$5)*MAX(MIN(BD777,$J$5),$I$5)+$G$5*MAX(MIN(BD777,$J$5),$I$5)*(BX777*BQ777/($K$5*1000))+$H$5*(BX777*BQ777/($K$5*1000))*(BX777*BQ777/($K$5*1000)))</f>
        <v>0</v>
      </c>
      <c r="U777">
        <f>L777*(1000-(1000*0.61365*exp(17.502*Y777/(240.97+Y777))/(BQ777+BR777)+BL777)/2)/(1000*0.61365*exp(17.502*Y777/(240.97+Y777))/(BQ777+BR777)-BL777)</f>
        <v>0</v>
      </c>
      <c r="V777">
        <f>1/((BE777+1)/(S777/1.6)+1/(T777/1.37)) + BE777/((BE777+1)/(S777/1.6) + BE777/(T777/1.37))</f>
        <v>0</v>
      </c>
      <c r="W777">
        <f>(AZ777*BC777)</f>
        <v>0</v>
      </c>
      <c r="X777">
        <f>(BS777+(W777+2*0.95*5.67E-8*(((BS777+$B$7)+273)^4-(BS777+273)^4)-44100*L777)/(1.84*29.3*T777+8*0.95*5.67E-8*(BS777+273)^3))</f>
        <v>0</v>
      </c>
      <c r="Y777">
        <f>($C$7*BT777+$D$7*BU777+$E$7*X777)</f>
        <v>0</v>
      </c>
      <c r="Z777">
        <f>0.61365*exp(17.502*Y777/(240.97+Y777))</f>
        <v>0</v>
      </c>
      <c r="AA777">
        <f>(AB777/AC777*100)</f>
        <v>0</v>
      </c>
      <c r="AB777">
        <f>BL777*(BQ777+BR777)/1000</f>
        <v>0</v>
      </c>
      <c r="AC777">
        <f>0.61365*exp(17.502*BS777/(240.97+BS777))</f>
        <v>0</v>
      </c>
      <c r="AD777">
        <f>(Z777-BL777*(BQ777+BR777)/1000)</f>
        <v>0</v>
      </c>
      <c r="AE777">
        <f>(-L777*44100)</f>
        <v>0</v>
      </c>
      <c r="AF777">
        <f>2*29.3*T777*0.92*(BS777-Y777)</f>
        <v>0</v>
      </c>
      <c r="AG777">
        <f>2*0.95*5.67E-8*(((BS777+$B$7)+273)^4-(Y777+273)^4)</f>
        <v>0</v>
      </c>
      <c r="AH777">
        <f>W777+AG777+AE777+AF777</f>
        <v>0</v>
      </c>
      <c r="AI777">
        <f>BP777*AW777*(BK777-BJ777*(1000-AW777*BM777)/(1000-AW777*BL777))/(100*BD777)</f>
        <v>0</v>
      </c>
      <c r="AJ777">
        <f>1000*BP777*AW777*(BL777-BM777)/(100*BD777*(1000-AW777*BL777))</f>
        <v>0</v>
      </c>
      <c r="AK777">
        <f>(AL777 - AM777 - BQ777*1E3/(8.314*(BS777+273.15)) * AO777/BP777 * AN777) * BP777/(100*BD777) * (1000 - BM777)/1000</f>
        <v>0</v>
      </c>
      <c r="AL777">
        <v>561.5085901487462</v>
      </c>
      <c r="AM777">
        <v>541.2068666666665</v>
      </c>
      <c r="AN777">
        <v>2.503468540009989</v>
      </c>
      <c r="AO777">
        <v>66.75267127986791</v>
      </c>
      <c r="AP777">
        <f>(AR777 - AQ777 + BQ777*1E3/(8.314*(BS777+273.15)) * AT777/BP777 * AS777) * BP777/(100*BD777) * 1000/(1000 - AR777)</f>
        <v>0</v>
      </c>
      <c r="AQ777">
        <v>14.18238686742503</v>
      </c>
      <c r="AR777">
        <v>15.23198606060606</v>
      </c>
      <c r="AS777">
        <v>-0.0002123989991229487</v>
      </c>
      <c r="AT777">
        <v>80.66482279212043</v>
      </c>
      <c r="AU777">
        <v>0</v>
      </c>
      <c r="AV777">
        <v>0</v>
      </c>
      <c r="AW777">
        <f>IF(AU777*$H$13&gt;=AY777,1.0,(AY777/(AY777-AU777*$H$13)))</f>
        <v>0</v>
      </c>
      <c r="AX777">
        <f>(AW777-1)*100</f>
        <v>0</v>
      </c>
      <c r="AY777">
        <f>MAX(0,($B$13+$C$13*BX777)/(1+$D$13*BX777)*BQ777/(BS777+273)*$E$13)</f>
        <v>0</v>
      </c>
      <c r="AZ777">
        <f>$B$11*BY777+$C$11*BZ777+$F$11*CK777*(1-CN777)</f>
        <v>0</v>
      </c>
      <c r="BA777">
        <f>AZ777*BB777</f>
        <v>0</v>
      </c>
      <c r="BB777">
        <f>($B$11*$D$9+$C$11*$D$9+$F$11*((CX777+CP777)/MAX(CX777+CP777+CY777, 0.1)*$I$9+CY777/MAX(CX777+CP777+CY777, 0.1)*$J$9))/($B$11+$C$11+$F$11)</f>
        <v>0</v>
      </c>
      <c r="BC777">
        <f>($B$11*$K$9+$C$11*$K$9+$F$11*((CX777+CP777)/MAX(CX777+CP777+CY777, 0.1)*$P$9+CY777/MAX(CX777+CP777+CY777, 0.1)*$Q$9))/($B$11+$C$11+$F$11)</f>
        <v>0</v>
      </c>
      <c r="BD777">
        <v>6</v>
      </c>
      <c r="BE777">
        <v>0.5</v>
      </c>
      <c r="BF777" t="s">
        <v>361</v>
      </c>
      <c r="BG777">
        <v>2</v>
      </c>
      <c r="BH777" t="b">
        <v>1</v>
      </c>
      <c r="BI777">
        <v>1728497742.981482</v>
      </c>
      <c r="BJ777">
        <v>515.7348888888889</v>
      </c>
      <c r="BK777">
        <v>540.5783333333334</v>
      </c>
      <c r="BL777">
        <v>15.24495555555556</v>
      </c>
      <c r="BM777">
        <v>14.17822962962963</v>
      </c>
      <c r="BN777">
        <v>522.1153333333334</v>
      </c>
      <c r="BO777">
        <v>15.33588518518518</v>
      </c>
      <c r="BP777">
        <v>600.0037037037036</v>
      </c>
      <c r="BQ777">
        <v>97.54753703703703</v>
      </c>
      <c r="BR777">
        <v>0.1000038296296296</v>
      </c>
      <c r="BS777">
        <v>23.87924444444445</v>
      </c>
      <c r="BT777">
        <v>25.01214444444444</v>
      </c>
      <c r="BU777">
        <v>999.9000000000001</v>
      </c>
      <c r="BV777">
        <v>0</v>
      </c>
      <c r="BW777">
        <v>0</v>
      </c>
      <c r="BX777">
        <v>10005.20925925926</v>
      </c>
      <c r="BY777">
        <v>0</v>
      </c>
      <c r="BZ777">
        <v>1286.028518518519</v>
      </c>
      <c r="CA777">
        <v>-24.84336666666666</v>
      </c>
      <c r="CB777">
        <v>523.7189259259259</v>
      </c>
      <c r="CC777">
        <v>548.3530000000001</v>
      </c>
      <c r="CD777">
        <v>1.066737777777778</v>
      </c>
      <c r="CE777">
        <v>540.5783333333334</v>
      </c>
      <c r="CF777">
        <v>14.17822962962963</v>
      </c>
      <c r="CG777">
        <v>1.487108888888889</v>
      </c>
      <c r="CH777">
        <v>1.383051481481482</v>
      </c>
      <c r="CI777">
        <v>12.83625555555555</v>
      </c>
      <c r="CJ777">
        <v>11.73306666666667</v>
      </c>
      <c r="CK777">
        <v>1599.991481481482</v>
      </c>
      <c r="CL777">
        <v>0.6920132222222224</v>
      </c>
      <c r="CM777">
        <v>0.3079867777777778</v>
      </c>
      <c r="CN777">
        <v>0</v>
      </c>
      <c r="CO777">
        <v>2.1193</v>
      </c>
      <c r="CP777">
        <v>0</v>
      </c>
      <c r="CQ777">
        <v>16268.77777777778</v>
      </c>
      <c r="CR777">
        <v>13790.17407407407</v>
      </c>
      <c r="CS777">
        <v>40.18699999999999</v>
      </c>
      <c r="CT777">
        <v>42.32833333333333</v>
      </c>
      <c r="CU777">
        <v>41.03444444444443</v>
      </c>
      <c r="CV777">
        <v>40.16862962962963</v>
      </c>
      <c r="CW777">
        <v>39.25</v>
      </c>
      <c r="CX777">
        <v>1107.213703703704</v>
      </c>
      <c r="CY777">
        <v>492.7777777777778</v>
      </c>
      <c r="CZ777">
        <v>0</v>
      </c>
      <c r="DA777">
        <v>1728497807.2</v>
      </c>
      <c r="DB777">
        <v>0</v>
      </c>
      <c r="DC777">
        <v>1728490956.5</v>
      </c>
      <c r="DD777" t="s">
        <v>362</v>
      </c>
      <c r="DE777">
        <v>1728490952.5</v>
      </c>
      <c r="DF777">
        <v>1728490956.5</v>
      </c>
      <c r="DG777">
        <v>1</v>
      </c>
      <c r="DH777">
        <v>-0.065</v>
      </c>
      <c r="DI777">
        <v>-0.008</v>
      </c>
      <c r="DJ777">
        <v>-3.246</v>
      </c>
      <c r="DK777">
        <v>-0.091</v>
      </c>
      <c r="DL777">
        <v>52</v>
      </c>
      <c r="DM777">
        <v>15</v>
      </c>
      <c r="DN777">
        <v>0.25</v>
      </c>
      <c r="DO777">
        <v>0.13</v>
      </c>
      <c r="DP777">
        <v>-24.67562926829268</v>
      </c>
      <c r="DQ777">
        <v>-3.379016027874556</v>
      </c>
      <c r="DR777">
        <v>0.3361193191477433</v>
      </c>
      <c r="DS777">
        <v>0</v>
      </c>
      <c r="DT777">
        <v>1.077448292682927</v>
      </c>
      <c r="DU777">
        <v>-0.2020981881533097</v>
      </c>
      <c r="DV777">
        <v>0.02074381846242737</v>
      </c>
      <c r="DW777">
        <v>0</v>
      </c>
      <c r="DX777">
        <v>0</v>
      </c>
      <c r="DY777">
        <v>2</v>
      </c>
      <c r="DZ777" t="s">
        <v>386</v>
      </c>
      <c r="EA777">
        <v>3.22831</v>
      </c>
      <c r="EB777">
        <v>2.70438</v>
      </c>
      <c r="EC777">
        <v>0.121237</v>
      </c>
      <c r="ED777">
        <v>0.124618</v>
      </c>
      <c r="EE777">
        <v>0.0800317</v>
      </c>
      <c r="EF777">
        <v>0.07609</v>
      </c>
      <c r="EG777">
        <v>28629.4</v>
      </c>
      <c r="EH777">
        <v>27717.7</v>
      </c>
      <c r="EI777">
        <v>31228.3</v>
      </c>
      <c r="EJ777">
        <v>30048.8</v>
      </c>
      <c r="EK777">
        <v>38474</v>
      </c>
      <c r="EL777">
        <v>36720.4</v>
      </c>
      <c r="EM777">
        <v>43755.4</v>
      </c>
      <c r="EN777">
        <v>41965.7</v>
      </c>
      <c r="EO777">
        <v>2.08775</v>
      </c>
      <c r="EP777">
        <v>1.7462</v>
      </c>
      <c r="EQ777">
        <v>-0.000245869</v>
      </c>
      <c r="ER777">
        <v>0</v>
      </c>
      <c r="ES777">
        <v>25.0136</v>
      </c>
      <c r="ET777">
        <v>999.9</v>
      </c>
      <c r="EU777">
        <v>66.8</v>
      </c>
      <c r="EV777">
        <v>30.6</v>
      </c>
      <c r="EW777">
        <v>30.1952</v>
      </c>
      <c r="EX777">
        <v>62.2101</v>
      </c>
      <c r="EY777">
        <v>23.8862</v>
      </c>
      <c r="EZ777">
        <v>1</v>
      </c>
      <c r="FA777">
        <v>0.360457</v>
      </c>
      <c r="FB777">
        <v>7.29828</v>
      </c>
      <c r="FC777">
        <v>20.0482</v>
      </c>
      <c r="FD777">
        <v>5.21624</v>
      </c>
      <c r="FE777">
        <v>12.004</v>
      </c>
      <c r="FF777">
        <v>4.96355</v>
      </c>
      <c r="FG777">
        <v>3.29598</v>
      </c>
      <c r="FH777">
        <v>9999</v>
      </c>
      <c r="FI777">
        <v>9999</v>
      </c>
      <c r="FJ777">
        <v>9999</v>
      </c>
      <c r="FK777">
        <v>149.9</v>
      </c>
      <c r="FL777">
        <v>4.97083</v>
      </c>
      <c r="FM777">
        <v>1.8678</v>
      </c>
      <c r="FN777">
        <v>1.85928</v>
      </c>
      <c r="FO777">
        <v>1.86534</v>
      </c>
      <c r="FP777">
        <v>1.8631</v>
      </c>
      <c r="FQ777">
        <v>1.86448</v>
      </c>
      <c r="FR777">
        <v>1.86005</v>
      </c>
      <c r="FS777">
        <v>1.86417</v>
      </c>
      <c r="FT777">
        <v>0</v>
      </c>
      <c r="FU777">
        <v>0</v>
      </c>
      <c r="FV777">
        <v>0</v>
      </c>
      <c r="FW777">
        <v>0</v>
      </c>
      <c r="FX777" t="s">
        <v>364</v>
      </c>
      <c r="FY777" t="s">
        <v>365</v>
      </c>
      <c r="FZ777" t="s">
        <v>366</v>
      </c>
      <c r="GA777" t="s">
        <v>366</v>
      </c>
      <c r="GB777" t="s">
        <v>366</v>
      </c>
      <c r="GC777" t="s">
        <v>366</v>
      </c>
      <c r="GD777">
        <v>0</v>
      </c>
      <c r="GE777">
        <v>100</v>
      </c>
      <c r="GF777">
        <v>100</v>
      </c>
      <c r="GG777">
        <v>-6.503</v>
      </c>
      <c r="GH777">
        <v>-0.091</v>
      </c>
      <c r="GI777">
        <v>-2.868309889394353</v>
      </c>
      <c r="GJ777">
        <v>-0.006773961979547998</v>
      </c>
      <c r="GK777">
        <v>-8.296070481250098E-08</v>
      </c>
      <c r="GL777">
        <v>3.322967193956903E-10</v>
      </c>
      <c r="GM777">
        <v>-0.07871069313407227</v>
      </c>
      <c r="GN777">
        <v>-0.00208336341840114</v>
      </c>
      <c r="GO777">
        <v>8.801746095907445E-05</v>
      </c>
      <c r="GP777">
        <v>-2.677693255255651E-07</v>
      </c>
      <c r="GQ777">
        <v>3</v>
      </c>
      <c r="GR777">
        <v>2052</v>
      </c>
      <c r="GS777">
        <v>2</v>
      </c>
      <c r="GT777">
        <v>18</v>
      </c>
      <c r="GU777">
        <v>113.3</v>
      </c>
      <c r="GV777">
        <v>113.2</v>
      </c>
      <c r="GW777">
        <v>1.43799</v>
      </c>
      <c r="GX777">
        <v>2.41699</v>
      </c>
      <c r="GY777">
        <v>1.44897</v>
      </c>
      <c r="GZ777">
        <v>2.31567</v>
      </c>
      <c r="HA777">
        <v>1.55151</v>
      </c>
      <c r="HB777">
        <v>2.28027</v>
      </c>
      <c r="HC777">
        <v>37.4098</v>
      </c>
      <c r="HD777">
        <v>13.738</v>
      </c>
      <c r="HE777">
        <v>18</v>
      </c>
      <c r="HF777">
        <v>614.798</v>
      </c>
      <c r="HG777">
        <v>396.081</v>
      </c>
      <c r="HH777">
        <v>15.2164</v>
      </c>
      <c r="HI777">
        <v>31.2759</v>
      </c>
      <c r="HJ777">
        <v>30.0008</v>
      </c>
      <c r="HK777">
        <v>31.1122</v>
      </c>
      <c r="HL777">
        <v>31.0375</v>
      </c>
      <c r="HM777">
        <v>28.8338</v>
      </c>
      <c r="HN777">
        <v>57.7183</v>
      </c>
      <c r="HO777">
        <v>0</v>
      </c>
      <c r="HP777">
        <v>15.1963</v>
      </c>
      <c r="HQ777">
        <v>576.537</v>
      </c>
      <c r="HR777">
        <v>14.2233</v>
      </c>
      <c r="HS777">
        <v>99.08839999999999</v>
      </c>
      <c r="HT777">
        <v>100.272</v>
      </c>
    </row>
    <row r="778" spans="1:228">
      <c r="A778">
        <v>762</v>
      </c>
      <c r="B778">
        <v>1728497755.5</v>
      </c>
      <c r="C778">
        <v>6818</v>
      </c>
      <c r="D778" t="s">
        <v>1897</v>
      </c>
      <c r="E778" t="s">
        <v>1898</v>
      </c>
      <c r="F778">
        <v>5</v>
      </c>
      <c r="G778" t="s">
        <v>357</v>
      </c>
      <c r="H778" t="s">
        <v>358</v>
      </c>
      <c r="I778" t="s">
        <v>359</v>
      </c>
      <c r="J778" t="s">
        <v>1808</v>
      </c>
      <c r="K778">
        <v>1728497747.696429</v>
      </c>
      <c r="L778">
        <f>(M778)/1000</f>
        <v>0</v>
      </c>
      <c r="M778">
        <f>IF(BH778, AP778, AJ778)</f>
        <v>0</v>
      </c>
      <c r="N778">
        <f>IF(BH778, AK778, AI778)</f>
        <v>0</v>
      </c>
      <c r="O778">
        <f>BJ778 - IF(AW778&gt;1, N778*BD778*100.0/(AY778), 0)</f>
        <v>0</v>
      </c>
      <c r="P778">
        <f>((V778-L778/2)*O778-N778)/(V778+L778/2)</f>
        <v>0</v>
      </c>
      <c r="Q778">
        <f>P778*(BQ778+BR778)/1000.0</f>
        <v>0</v>
      </c>
      <c r="R778">
        <f>(BJ778 - IF(AW778&gt;1, N778*BD778*100.0/(AY778), 0))*(BQ778+BR778)/1000.0</f>
        <v>0</v>
      </c>
      <c r="S778">
        <f>2.0/((1/U778-1/T778)+SIGN(U778)*SQRT((1/U778-1/T778)*(1/U778-1/T778) + 4*BE778/((BE778+1)*(BE778+1))*(2*1/U778*1/T778-1/T778*1/T778)))</f>
        <v>0</v>
      </c>
      <c r="T778">
        <f>IF(LEFT(BF778,1)&lt;&gt;"0",IF(LEFT(BF778,1)="1",3.0,BG778),$D$5+$E$5*(BX778*BQ778/($K$5*1000))+$F$5*(BX778*BQ778/($K$5*1000))*MAX(MIN(BD778,$J$5),$I$5)*MAX(MIN(BD778,$J$5),$I$5)+$G$5*MAX(MIN(BD778,$J$5),$I$5)*(BX778*BQ778/($K$5*1000))+$H$5*(BX778*BQ778/($K$5*1000))*(BX778*BQ778/($K$5*1000)))</f>
        <v>0</v>
      </c>
      <c r="U778">
        <f>L778*(1000-(1000*0.61365*exp(17.502*Y778/(240.97+Y778))/(BQ778+BR778)+BL778)/2)/(1000*0.61365*exp(17.502*Y778/(240.97+Y778))/(BQ778+BR778)-BL778)</f>
        <v>0</v>
      </c>
      <c r="V778">
        <f>1/((BE778+1)/(S778/1.6)+1/(T778/1.37)) + BE778/((BE778+1)/(S778/1.6) + BE778/(T778/1.37))</f>
        <v>0</v>
      </c>
      <c r="W778">
        <f>(AZ778*BC778)</f>
        <v>0</v>
      </c>
      <c r="X778">
        <f>(BS778+(W778+2*0.95*5.67E-8*(((BS778+$B$7)+273)^4-(BS778+273)^4)-44100*L778)/(1.84*29.3*T778+8*0.95*5.67E-8*(BS778+273)^3))</f>
        <v>0</v>
      </c>
      <c r="Y778">
        <f>($C$7*BT778+$D$7*BU778+$E$7*X778)</f>
        <v>0</v>
      </c>
      <c r="Z778">
        <f>0.61365*exp(17.502*Y778/(240.97+Y778))</f>
        <v>0</v>
      </c>
      <c r="AA778">
        <f>(AB778/AC778*100)</f>
        <v>0</v>
      </c>
      <c r="AB778">
        <f>BL778*(BQ778+BR778)/1000</f>
        <v>0</v>
      </c>
      <c r="AC778">
        <f>0.61365*exp(17.502*BS778/(240.97+BS778))</f>
        <v>0</v>
      </c>
      <c r="AD778">
        <f>(Z778-BL778*(BQ778+BR778)/1000)</f>
        <v>0</v>
      </c>
      <c r="AE778">
        <f>(-L778*44100)</f>
        <v>0</v>
      </c>
      <c r="AF778">
        <f>2*29.3*T778*0.92*(BS778-Y778)</f>
        <v>0</v>
      </c>
      <c r="AG778">
        <f>2*0.95*5.67E-8*(((BS778+$B$7)+273)^4-(Y778+273)^4)</f>
        <v>0</v>
      </c>
      <c r="AH778">
        <f>W778+AG778+AE778+AF778</f>
        <v>0</v>
      </c>
      <c r="AI778">
        <f>BP778*AW778*(BK778-BJ778*(1000-AW778*BM778)/(1000-AW778*BL778))/(100*BD778)</f>
        <v>0</v>
      </c>
      <c r="AJ778">
        <f>1000*BP778*AW778*(BL778-BM778)/(100*BD778*(1000-AW778*BL778))</f>
        <v>0</v>
      </c>
      <c r="AK778">
        <f>(AL778 - AM778 - BQ778*1E3/(8.314*(BS778+273.15)) * AO778/BP778 * AN778) * BP778/(100*BD778) * (1000 - BM778)/1000</f>
        <v>0</v>
      </c>
      <c r="AL778">
        <v>574.1527583179724</v>
      </c>
      <c r="AM778">
        <v>553.7683818181816</v>
      </c>
      <c r="AN778">
        <v>2.507637454497293</v>
      </c>
      <c r="AO778">
        <v>66.75267127986791</v>
      </c>
      <c r="AP778">
        <f>(AR778 - AQ778 + BQ778*1E3/(8.314*(BS778+273.15)) * AT778/BP778 * AS778) * BP778/(100*BD778) * 1000/(1000 - AR778)</f>
        <v>0</v>
      </c>
      <c r="AQ778">
        <v>14.18634796166183</v>
      </c>
      <c r="AR778">
        <v>15.22797151515151</v>
      </c>
      <c r="AS778">
        <v>-0.0001756674079843359</v>
      </c>
      <c r="AT778">
        <v>80.66482279212043</v>
      </c>
      <c r="AU778">
        <v>0</v>
      </c>
      <c r="AV778">
        <v>0</v>
      </c>
      <c r="AW778">
        <f>IF(AU778*$H$13&gt;=AY778,1.0,(AY778/(AY778-AU778*$H$13)))</f>
        <v>0</v>
      </c>
      <c r="AX778">
        <f>(AW778-1)*100</f>
        <v>0</v>
      </c>
      <c r="AY778">
        <f>MAX(0,($B$13+$C$13*BX778)/(1+$D$13*BX778)*BQ778/(BS778+273)*$E$13)</f>
        <v>0</v>
      </c>
      <c r="AZ778">
        <f>$B$11*BY778+$C$11*BZ778+$F$11*CK778*(1-CN778)</f>
        <v>0</v>
      </c>
      <c r="BA778">
        <f>AZ778*BB778</f>
        <v>0</v>
      </c>
      <c r="BB778">
        <f>($B$11*$D$9+$C$11*$D$9+$F$11*((CX778+CP778)/MAX(CX778+CP778+CY778, 0.1)*$I$9+CY778/MAX(CX778+CP778+CY778, 0.1)*$J$9))/($B$11+$C$11+$F$11)</f>
        <v>0</v>
      </c>
      <c r="BC778">
        <f>($B$11*$K$9+$C$11*$K$9+$F$11*((CX778+CP778)/MAX(CX778+CP778+CY778, 0.1)*$P$9+CY778/MAX(CX778+CP778+CY778, 0.1)*$Q$9))/($B$11+$C$11+$F$11)</f>
        <v>0</v>
      </c>
      <c r="BD778">
        <v>6</v>
      </c>
      <c r="BE778">
        <v>0.5</v>
      </c>
      <c r="BF778" t="s">
        <v>361</v>
      </c>
      <c r="BG778">
        <v>2</v>
      </c>
      <c r="BH778" t="b">
        <v>1</v>
      </c>
      <c r="BI778">
        <v>1728497747.696429</v>
      </c>
      <c r="BJ778">
        <v>527.3244642857143</v>
      </c>
      <c r="BK778">
        <v>552.3973214285713</v>
      </c>
      <c r="BL778">
        <v>15.23598214285714</v>
      </c>
      <c r="BM778">
        <v>14.18225</v>
      </c>
      <c r="BN778">
        <v>533.78175</v>
      </c>
      <c r="BO778">
        <v>15.32691428571429</v>
      </c>
      <c r="BP778">
        <v>600.0133571428571</v>
      </c>
      <c r="BQ778">
        <v>97.54771785714287</v>
      </c>
      <c r="BR778">
        <v>0.1000105785714286</v>
      </c>
      <c r="BS778">
        <v>23.88076071428571</v>
      </c>
      <c r="BT778">
        <v>25.01514285714286</v>
      </c>
      <c r="BU778">
        <v>999.9000000000002</v>
      </c>
      <c r="BV778">
        <v>0</v>
      </c>
      <c r="BW778">
        <v>0</v>
      </c>
      <c r="BX778">
        <v>10006.29285714285</v>
      </c>
      <c r="BY778">
        <v>0</v>
      </c>
      <c r="BZ778">
        <v>1286.367142857143</v>
      </c>
      <c r="CA778">
        <v>-25.07268571428571</v>
      </c>
      <c r="CB778">
        <v>535.4831071428572</v>
      </c>
      <c r="CC778">
        <v>560.3442499999999</v>
      </c>
      <c r="CD778">
        <v>1.053736785714286</v>
      </c>
      <c r="CE778">
        <v>552.3973214285713</v>
      </c>
      <c r="CF778">
        <v>14.18225</v>
      </c>
      <c r="CG778">
        <v>1.486235357142857</v>
      </c>
      <c r="CH778">
        <v>1.383446785714286</v>
      </c>
      <c r="CI778">
        <v>12.82729642857143</v>
      </c>
      <c r="CJ778">
        <v>11.73739285714286</v>
      </c>
      <c r="CK778">
        <v>1599.990357142857</v>
      </c>
      <c r="CL778">
        <v>0.6920075714285713</v>
      </c>
      <c r="CM778">
        <v>0.3079924285714287</v>
      </c>
      <c r="CN778">
        <v>0</v>
      </c>
      <c r="CO778">
        <v>2.023546428571428</v>
      </c>
      <c r="CP778">
        <v>0</v>
      </c>
      <c r="CQ778">
        <v>16289.23571428571</v>
      </c>
      <c r="CR778">
        <v>13790.13571428572</v>
      </c>
      <c r="CS778">
        <v>40.20724999999999</v>
      </c>
      <c r="CT778">
        <v>42.348</v>
      </c>
      <c r="CU778">
        <v>41.05314285714284</v>
      </c>
      <c r="CV778">
        <v>40.18924999999999</v>
      </c>
      <c r="CW778">
        <v>39.25885714285714</v>
      </c>
      <c r="CX778">
        <v>1107.204642857143</v>
      </c>
      <c r="CY778">
        <v>492.7857142857142</v>
      </c>
      <c r="CZ778">
        <v>0</v>
      </c>
      <c r="DA778">
        <v>1728497812.6</v>
      </c>
      <c r="DB778">
        <v>0</v>
      </c>
      <c r="DC778">
        <v>1728490956.5</v>
      </c>
      <c r="DD778" t="s">
        <v>362</v>
      </c>
      <c r="DE778">
        <v>1728490952.5</v>
      </c>
      <c r="DF778">
        <v>1728490956.5</v>
      </c>
      <c r="DG778">
        <v>1</v>
      </c>
      <c r="DH778">
        <v>-0.065</v>
      </c>
      <c r="DI778">
        <v>-0.008</v>
      </c>
      <c r="DJ778">
        <v>-3.246</v>
      </c>
      <c r="DK778">
        <v>-0.091</v>
      </c>
      <c r="DL778">
        <v>52</v>
      </c>
      <c r="DM778">
        <v>15</v>
      </c>
      <c r="DN778">
        <v>0.25</v>
      </c>
      <c r="DO778">
        <v>0.13</v>
      </c>
      <c r="DP778">
        <v>-24.9232275</v>
      </c>
      <c r="DQ778">
        <v>-3.057619136960569</v>
      </c>
      <c r="DR778">
        <v>0.2997709817406448</v>
      </c>
      <c r="DS778">
        <v>0</v>
      </c>
      <c r="DT778">
        <v>1.06267725</v>
      </c>
      <c r="DU778">
        <v>-0.1753993621013145</v>
      </c>
      <c r="DV778">
        <v>0.01707483425798038</v>
      </c>
      <c r="DW778">
        <v>0</v>
      </c>
      <c r="DX778">
        <v>0</v>
      </c>
      <c r="DY778">
        <v>2</v>
      </c>
      <c r="DZ778" t="s">
        <v>386</v>
      </c>
      <c r="EA778">
        <v>3.22827</v>
      </c>
      <c r="EB778">
        <v>2.70433</v>
      </c>
      <c r="EC778">
        <v>0.123231</v>
      </c>
      <c r="ED778">
        <v>0.126603</v>
      </c>
      <c r="EE778">
        <v>0.0800167</v>
      </c>
      <c r="EF778">
        <v>0.076112</v>
      </c>
      <c r="EG778">
        <v>28563.5</v>
      </c>
      <c r="EH778">
        <v>27654.2</v>
      </c>
      <c r="EI778">
        <v>31227.4</v>
      </c>
      <c r="EJ778">
        <v>30048.2</v>
      </c>
      <c r="EK778">
        <v>38473.5</v>
      </c>
      <c r="EL778">
        <v>36719.1</v>
      </c>
      <c r="EM778">
        <v>43754.1</v>
      </c>
      <c r="EN778">
        <v>41965.1</v>
      </c>
      <c r="EO778">
        <v>2.08775</v>
      </c>
      <c r="EP778">
        <v>1.74595</v>
      </c>
      <c r="EQ778">
        <v>0.000178814</v>
      </c>
      <c r="ER778">
        <v>0</v>
      </c>
      <c r="ES778">
        <v>25.0199</v>
      </c>
      <c r="ET778">
        <v>999.9</v>
      </c>
      <c r="EU778">
        <v>66.8</v>
      </c>
      <c r="EV778">
        <v>30.6</v>
      </c>
      <c r="EW778">
        <v>30.1967</v>
      </c>
      <c r="EX778">
        <v>61.9801</v>
      </c>
      <c r="EY778">
        <v>24.0905</v>
      </c>
      <c r="EZ778">
        <v>1</v>
      </c>
      <c r="FA778">
        <v>0.361535</v>
      </c>
      <c r="FB778">
        <v>7.35482</v>
      </c>
      <c r="FC778">
        <v>20.0457</v>
      </c>
      <c r="FD778">
        <v>5.21639</v>
      </c>
      <c r="FE778">
        <v>12.004</v>
      </c>
      <c r="FF778">
        <v>4.9638</v>
      </c>
      <c r="FG778">
        <v>3.29568</v>
      </c>
      <c r="FH778">
        <v>9999</v>
      </c>
      <c r="FI778">
        <v>9999</v>
      </c>
      <c r="FJ778">
        <v>9999</v>
      </c>
      <c r="FK778">
        <v>149.9</v>
      </c>
      <c r="FL778">
        <v>4.97083</v>
      </c>
      <c r="FM778">
        <v>1.8678</v>
      </c>
      <c r="FN778">
        <v>1.85928</v>
      </c>
      <c r="FO778">
        <v>1.86532</v>
      </c>
      <c r="FP778">
        <v>1.8631</v>
      </c>
      <c r="FQ778">
        <v>1.86449</v>
      </c>
      <c r="FR778">
        <v>1.86005</v>
      </c>
      <c r="FS778">
        <v>1.86417</v>
      </c>
      <c r="FT778">
        <v>0</v>
      </c>
      <c r="FU778">
        <v>0</v>
      </c>
      <c r="FV778">
        <v>0</v>
      </c>
      <c r="FW778">
        <v>0</v>
      </c>
      <c r="FX778" t="s">
        <v>364</v>
      </c>
      <c r="FY778" t="s">
        <v>365</v>
      </c>
      <c r="FZ778" t="s">
        <v>366</v>
      </c>
      <c r="GA778" t="s">
        <v>366</v>
      </c>
      <c r="GB778" t="s">
        <v>366</v>
      </c>
      <c r="GC778" t="s">
        <v>366</v>
      </c>
      <c r="GD778">
        <v>0</v>
      </c>
      <c r="GE778">
        <v>100</v>
      </c>
      <c r="GF778">
        <v>100</v>
      </c>
      <c r="GG778">
        <v>-6.585</v>
      </c>
      <c r="GH778">
        <v>-0.091</v>
      </c>
      <c r="GI778">
        <v>-2.868309889394353</v>
      </c>
      <c r="GJ778">
        <v>-0.006773961979547998</v>
      </c>
      <c r="GK778">
        <v>-8.296070481250098E-08</v>
      </c>
      <c r="GL778">
        <v>3.322967193956903E-10</v>
      </c>
      <c r="GM778">
        <v>-0.07871069313407227</v>
      </c>
      <c r="GN778">
        <v>-0.00208336341840114</v>
      </c>
      <c r="GO778">
        <v>8.801746095907445E-05</v>
      </c>
      <c r="GP778">
        <v>-2.677693255255651E-07</v>
      </c>
      <c r="GQ778">
        <v>3</v>
      </c>
      <c r="GR778">
        <v>2052</v>
      </c>
      <c r="GS778">
        <v>2</v>
      </c>
      <c r="GT778">
        <v>18</v>
      </c>
      <c r="GU778">
        <v>113.4</v>
      </c>
      <c r="GV778">
        <v>113.3</v>
      </c>
      <c r="GW778">
        <v>1.4624</v>
      </c>
      <c r="GX778">
        <v>2.40967</v>
      </c>
      <c r="GY778">
        <v>1.44775</v>
      </c>
      <c r="GZ778">
        <v>2.31445</v>
      </c>
      <c r="HA778">
        <v>1.55151</v>
      </c>
      <c r="HB778">
        <v>2.41089</v>
      </c>
      <c r="HC778">
        <v>37.4338</v>
      </c>
      <c r="HD778">
        <v>13.738</v>
      </c>
      <c r="HE778">
        <v>18</v>
      </c>
      <c r="HF778">
        <v>614.888</v>
      </c>
      <c r="HG778">
        <v>396.008</v>
      </c>
      <c r="HH778">
        <v>15.201</v>
      </c>
      <c r="HI778">
        <v>31.2841</v>
      </c>
      <c r="HJ778">
        <v>30.001</v>
      </c>
      <c r="HK778">
        <v>31.1212</v>
      </c>
      <c r="HL778">
        <v>31.0482</v>
      </c>
      <c r="HM778">
        <v>29.3142</v>
      </c>
      <c r="HN778">
        <v>57.7183</v>
      </c>
      <c r="HO778">
        <v>0</v>
      </c>
      <c r="HP778">
        <v>15.1818</v>
      </c>
      <c r="HQ778">
        <v>586.5549999999999</v>
      </c>
      <c r="HR778">
        <v>14.2233</v>
      </c>
      <c r="HS778">
        <v>99.08540000000001</v>
      </c>
      <c r="HT778">
        <v>100.27</v>
      </c>
    </row>
    <row r="779" spans="1:228">
      <c r="A779">
        <v>763</v>
      </c>
      <c r="B779">
        <v>1728497760.5</v>
      </c>
      <c r="C779">
        <v>6823</v>
      </c>
      <c r="D779" t="s">
        <v>1899</v>
      </c>
      <c r="E779" t="s">
        <v>1900</v>
      </c>
      <c r="F779">
        <v>5</v>
      </c>
      <c r="G779" t="s">
        <v>357</v>
      </c>
      <c r="H779" t="s">
        <v>358</v>
      </c>
      <c r="I779" t="s">
        <v>359</v>
      </c>
      <c r="J779" t="s">
        <v>1808</v>
      </c>
      <c r="K779">
        <v>1728497753</v>
      </c>
      <c r="L779">
        <f>(M779)/1000</f>
        <v>0</v>
      </c>
      <c r="M779">
        <f>IF(BH779, AP779, AJ779)</f>
        <v>0</v>
      </c>
      <c r="N779">
        <f>IF(BH779, AK779, AI779)</f>
        <v>0</v>
      </c>
      <c r="O779">
        <f>BJ779 - IF(AW779&gt;1, N779*BD779*100.0/(AY779), 0)</f>
        <v>0</v>
      </c>
      <c r="P779">
        <f>((V779-L779/2)*O779-N779)/(V779+L779/2)</f>
        <v>0</v>
      </c>
      <c r="Q779">
        <f>P779*(BQ779+BR779)/1000.0</f>
        <v>0</v>
      </c>
      <c r="R779">
        <f>(BJ779 - IF(AW779&gt;1, N779*BD779*100.0/(AY779), 0))*(BQ779+BR779)/1000.0</f>
        <v>0</v>
      </c>
      <c r="S779">
        <f>2.0/((1/U779-1/T779)+SIGN(U779)*SQRT((1/U779-1/T779)*(1/U779-1/T779) + 4*BE779/((BE779+1)*(BE779+1))*(2*1/U779*1/T779-1/T779*1/T779)))</f>
        <v>0</v>
      </c>
      <c r="T779">
        <f>IF(LEFT(BF779,1)&lt;&gt;"0",IF(LEFT(BF779,1)="1",3.0,BG779),$D$5+$E$5*(BX779*BQ779/($K$5*1000))+$F$5*(BX779*BQ779/($K$5*1000))*MAX(MIN(BD779,$J$5),$I$5)*MAX(MIN(BD779,$J$5),$I$5)+$G$5*MAX(MIN(BD779,$J$5),$I$5)*(BX779*BQ779/($K$5*1000))+$H$5*(BX779*BQ779/($K$5*1000))*(BX779*BQ779/($K$5*1000)))</f>
        <v>0</v>
      </c>
      <c r="U779">
        <f>L779*(1000-(1000*0.61365*exp(17.502*Y779/(240.97+Y779))/(BQ779+BR779)+BL779)/2)/(1000*0.61365*exp(17.502*Y779/(240.97+Y779))/(BQ779+BR779)-BL779)</f>
        <v>0</v>
      </c>
      <c r="V779">
        <f>1/((BE779+1)/(S779/1.6)+1/(T779/1.37)) + BE779/((BE779+1)/(S779/1.6) + BE779/(T779/1.37))</f>
        <v>0</v>
      </c>
      <c r="W779">
        <f>(AZ779*BC779)</f>
        <v>0</v>
      </c>
      <c r="X779">
        <f>(BS779+(W779+2*0.95*5.67E-8*(((BS779+$B$7)+273)^4-(BS779+273)^4)-44100*L779)/(1.84*29.3*T779+8*0.95*5.67E-8*(BS779+273)^3))</f>
        <v>0</v>
      </c>
      <c r="Y779">
        <f>($C$7*BT779+$D$7*BU779+$E$7*X779)</f>
        <v>0</v>
      </c>
      <c r="Z779">
        <f>0.61365*exp(17.502*Y779/(240.97+Y779))</f>
        <v>0</v>
      </c>
      <c r="AA779">
        <f>(AB779/AC779*100)</f>
        <v>0</v>
      </c>
      <c r="AB779">
        <f>BL779*(BQ779+BR779)/1000</f>
        <v>0</v>
      </c>
      <c r="AC779">
        <f>0.61365*exp(17.502*BS779/(240.97+BS779))</f>
        <v>0</v>
      </c>
      <c r="AD779">
        <f>(Z779-BL779*(BQ779+BR779)/1000)</f>
        <v>0</v>
      </c>
      <c r="AE779">
        <f>(-L779*44100)</f>
        <v>0</v>
      </c>
      <c r="AF779">
        <f>2*29.3*T779*0.92*(BS779-Y779)</f>
        <v>0</v>
      </c>
      <c r="AG779">
        <f>2*0.95*5.67E-8*(((BS779+$B$7)+273)^4-(Y779+273)^4)</f>
        <v>0</v>
      </c>
      <c r="AH779">
        <f>W779+AG779+AE779+AF779</f>
        <v>0</v>
      </c>
      <c r="AI779">
        <f>BP779*AW779*(BK779-BJ779*(1000-AW779*BM779)/(1000-AW779*BL779))/(100*BD779)</f>
        <v>0</v>
      </c>
      <c r="AJ779">
        <f>1000*BP779*AW779*(BL779-BM779)/(100*BD779*(1000-AW779*BL779))</f>
        <v>0</v>
      </c>
      <c r="AK779">
        <f>(AL779 - AM779 - BQ779*1E3/(8.314*(BS779+273.15)) * AO779/BP779 * AN779) * BP779/(100*BD779) * (1000 - BM779)/1000</f>
        <v>0</v>
      </c>
      <c r="AL779">
        <v>587.0962921221081</v>
      </c>
      <c r="AM779">
        <v>566.3297212121213</v>
      </c>
      <c r="AN779">
        <v>2.518167953472801</v>
      </c>
      <c r="AO779">
        <v>66.75267127986791</v>
      </c>
      <c r="AP779">
        <f>(AR779 - AQ779 + BQ779*1E3/(8.314*(BS779+273.15)) * AT779/BP779 * AS779) * BP779/(100*BD779) * 1000/(1000 - AR779)</f>
        <v>0</v>
      </c>
      <c r="AQ779">
        <v>14.19164928685048</v>
      </c>
      <c r="AR779">
        <v>15.22428545454545</v>
      </c>
      <c r="AS779">
        <v>-8.98202122532539E-05</v>
      </c>
      <c r="AT779">
        <v>80.66482279212043</v>
      </c>
      <c r="AU779">
        <v>0</v>
      </c>
      <c r="AV779">
        <v>0</v>
      </c>
      <c r="AW779">
        <f>IF(AU779*$H$13&gt;=AY779,1.0,(AY779/(AY779-AU779*$H$13)))</f>
        <v>0</v>
      </c>
      <c r="AX779">
        <f>(AW779-1)*100</f>
        <v>0</v>
      </c>
      <c r="AY779">
        <f>MAX(0,($B$13+$C$13*BX779)/(1+$D$13*BX779)*BQ779/(BS779+273)*$E$13)</f>
        <v>0</v>
      </c>
      <c r="AZ779">
        <f>$B$11*BY779+$C$11*BZ779+$F$11*CK779*(1-CN779)</f>
        <v>0</v>
      </c>
      <c r="BA779">
        <f>AZ779*BB779</f>
        <v>0</v>
      </c>
      <c r="BB779">
        <f>($B$11*$D$9+$C$11*$D$9+$F$11*((CX779+CP779)/MAX(CX779+CP779+CY779, 0.1)*$I$9+CY779/MAX(CX779+CP779+CY779, 0.1)*$J$9))/($B$11+$C$11+$F$11)</f>
        <v>0</v>
      </c>
      <c r="BC779">
        <f>($B$11*$K$9+$C$11*$K$9+$F$11*((CX779+CP779)/MAX(CX779+CP779+CY779, 0.1)*$P$9+CY779/MAX(CX779+CP779+CY779, 0.1)*$Q$9))/($B$11+$C$11+$F$11)</f>
        <v>0</v>
      </c>
      <c r="BD779">
        <v>6</v>
      </c>
      <c r="BE779">
        <v>0.5</v>
      </c>
      <c r="BF779" t="s">
        <v>361</v>
      </c>
      <c r="BG779">
        <v>2</v>
      </c>
      <c r="BH779" t="b">
        <v>1</v>
      </c>
      <c r="BI779">
        <v>1728497753</v>
      </c>
      <c r="BJ779">
        <v>540.3918148148149</v>
      </c>
      <c r="BK779">
        <v>565.7608148148148</v>
      </c>
      <c r="BL779">
        <v>15.22965555555555</v>
      </c>
      <c r="BM779">
        <v>14.18755555555556</v>
      </c>
      <c r="BN779">
        <v>546.9355185185185</v>
      </c>
      <c r="BO779">
        <v>15.32059259259259</v>
      </c>
      <c r="BP779">
        <v>599.9969629629629</v>
      </c>
      <c r="BQ779">
        <v>97.54828888888889</v>
      </c>
      <c r="BR779">
        <v>0.1000110407407407</v>
      </c>
      <c r="BS779">
        <v>23.88337407407408</v>
      </c>
      <c r="BT779">
        <v>25.0185</v>
      </c>
      <c r="BU779">
        <v>999.9000000000001</v>
      </c>
      <c r="BV779">
        <v>0</v>
      </c>
      <c r="BW779">
        <v>0</v>
      </c>
      <c r="BX779">
        <v>10004.02296296296</v>
      </c>
      <c r="BY779">
        <v>0</v>
      </c>
      <c r="BZ779">
        <v>1287.047777777778</v>
      </c>
      <c r="CA779">
        <v>-25.36893333333333</v>
      </c>
      <c r="CB779">
        <v>548.7490370370369</v>
      </c>
      <c r="CC779">
        <v>573.903111111111</v>
      </c>
      <c r="CD779">
        <v>1.04209037037037</v>
      </c>
      <c r="CE779">
        <v>565.7608148148148</v>
      </c>
      <c r="CF779">
        <v>14.18755555555556</v>
      </c>
      <c r="CG779">
        <v>1.485627037037037</v>
      </c>
      <c r="CH779">
        <v>1.383972962962963</v>
      </c>
      <c r="CI779">
        <v>12.82104444444444</v>
      </c>
      <c r="CJ779">
        <v>11.74315555555555</v>
      </c>
      <c r="CK779">
        <v>1599.996666666667</v>
      </c>
      <c r="CL779">
        <v>0.6920029999999998</v>
      </c>
      <c r="CM779">
        <v>0.307997</v>
      </c>
      <c r="CN779">
        <v>0</v>
      </c>
      <c r="CO779">
        <v>2.065266666666667</v>
      </c>
      <c r="CP779">
        <v>0</v>
      </c>
      <c r="CQ779">
        <v>16321.36666666667</v>
      </c>
      <c r="CR779">
        <v>13790.16666666666</v>
      </c>
      <c r="CS779">
        <v>40.229</v>
      </c>
      <c r="CT779">
        <v>42.37033333333333</v>
      </c>
      <c r="CU779">
        <v>41.06199999999999</v>
      </c>
      <c r="CV779">
        <v>40.21033333333334</v>
      </c>
      <c r="CW779">
        <v>39.27985185185184</v>
      </c>
      <c r="CX779">
        <v>1107.203333333333</v>
      </c>
      <c r="CY779">
        <v>492.7933333333333</v>
      </c>
      <c r="CZ779">
        <v>0</v>
      </c>
      <c r="DA779">
        <v>1728497817.4</v>
      </c>
      <c r="DB779">
        <v>0</v>
      </c>
      <c r="DC779">
        <v>1728490956.5</v>
      </c>
      <c r="DD779" t="s">
        <v>362</v>
      </c>
      <c r="DE779">
        <v>1728490952.5</v>
      </c>
      <c r="DF779">
        <v>1728490956.5</v>
      </c>
      <c r="DG779">
        <v>1</v>
      </c>
      <c r="DH779">
        <v>-0.065</v>
      </c>
      <c r="DI779">
        <v>-0.008</v>
      </c>
      <c r="DJ779">
        <v>-3.246</v>
      </c>
      <c r="DK779">
        <v>-0.091</v>
      </c>
      <c r="DL779">
        <v>52</v>
      </c>
      <c r="DM779">
        <v>15</v>
      </c>
      <c r="DN779">
        <v>0.25</v>
      </c>
      <c r="DO779">
        <v>0.13</v>
      </c>
      <c r="DP779">
        <v>-25.20617560975609</v>
      </c>
      <c r="DQ779">
        <v>-3.221567247386766</v>
      </c>
      <c r="DR779">
        <v>0.3234683584484134</v>
      </c>
      <c r="DS779">
        <v>0</v>
      </c>
      <c r="DT779">
        <v>1.049239024390244</v>
      </c>
      <c r="DU779">
        <v>-0.1319101045296177</v>
      </c>
      <c r="DV779">
        <v>0.01317100729612308</v>
      </c>
      <c r="DW779">
        <v>0</v>
      </c>
      <c r="DX779">
        <v>0</v>
      </c>
      <c r="DY779">
        <v>2</v>
      </c>
      <c r="DZ779" t="s">
        <v>386</v>
      </c>
      <c r="EA779">
        <v>3.22833</v>
      </c>
      <c r="EB779">
        <v>2.70441</v>
      </c>
      <c r="EC779">
        <v>0.125209</v>
      </c>
      <c r="ED779">
        <v>0.128566</v>
      </c>
      <c r="EE779">
        <v>0.08000549999999999</v>
      </c>
      <c r="EF779">
        <v>0.0761235</v>
      </c>
      <c r="EG779">
        <v>28498.9</v>
      </c>
      <c r="EH779">
        <v>27591.7</v>
      </c>
      <c r="EI779">
        <v>31227.3</v>
      </c>
      <c r="EJ779">
        <v>30047.9</v>
      </c>
      <c r="EK779">
        <v>38473.6</v>
      </c>
      <c r="EL779">
        <v>36718.2</v>
      </c>
      <c r="EM779">
        <v>43753.6</v>
      </c>
      <c r="EN779">
        <v>41964.5</v>
      </c>
      <c r="EO779">
        <v>2.08742</v>
      </c>
      <c r="EP779">
        <v>1.74598</v>
      </c>
      <c r="EQ779">
        <v>-0.000506639</v>
      </c>
      <c r="ER779">
        <v>0</v>
      </c>
      <c r="ES779">
        <v>25.0268</v>
      </c>
      <c r="ET779">
        <v>999.9</v>
      </c>
      <c r="EU779">
        <v>66.8</v>
      </c>
      <c r="EV779">
        <v>30.6</v>
      </c>
      <c r="EW779">
        <v>30.1946</v>
      </c>
      <c r="EX779">
        <v>62.0201</v>
      </c>
      <c r="EY779">
        <v>24.0505</v>
      </c>
      <c r="EZ779">
        <v>1</v>
      </c>
      <c r="FA779">
        <v>0.362515</v>
      </c>
      <c r="FB779">
        <v>7.41243</v>
      </c>
      <c r="FC779">
        <v>20.0433</v>
      </c>
      <c r="FD779">
        <v>5.21699</v>
      </c>
      <c r="FE779">
        <v>12.004</v>
      </c>
      <c r="FF779">
        <v>4.964</v>
      </c>
      <c r="FG779">
        <v>3.2958</v>
      </c>
      <c r="FH779">
        <v>9999</v>
      </c>
      <c r="FI779">
        <v>9999</v>
      </c>
      <c r="FJ779">
        <v>9999</v>
      </c>
      <c r="FK779">
        <v>149.9</v>
      </c>
      <c r="FL779">
        <v>4.97083</v>
      </c>
      <c r="FM779">
        <v>1.86776</v>
      </c>
      <c r="FN779">
        <v>1.85928</v>
      </c>
      <c r="FO779">
        <v>1.86532</v>
      </c>
      <c r="FP779">
        <v>1.8631</v>
      </c>
      <c r="FQ779">
        <v>1.86448</v>
      </c>
      <c r="FR779">
        <v>1.86005</v>
      </c>
      <c r="FS779">
        <v>1.86417</v>
      </c>
      <c r="FT779">
        <v>0</v>
      </c>
      <c r="FU779">
        <v>0</v>
      </c>
      <c r="FV779">
        <v>0</v>
      </c>
      <c r="FW779">
        <v>0</v>
      </c>
      <c r="FX779" t="s">
        <v>364</v>
      </c>
      <c r="FY779" t="s">
        <v>365</v>
      </c>
      <c r="FZ779" t="s">
        <v>366</v>
      </c>
      <c r="GA779" t="s">
        <v>366</v>
      </c>
      <c r="GB779" t="s">
        <v>366</v>
      </c>
      <c r="GC779" t="s">
        <v>366</v>
      </c>
      <c r="GD779">
        <v>0</v>
      </c>
      <c r="GE779">
        <v>100</v>
      </c>
      <c r="GF779">
        <v>100</v>
      </c>
      <c r="GG779">
        <v>-6.667</v>
      </c>
      <c r="GH779">
        <v>-0.09089999999999999</v>
      </c>
      <c r="GI779">
        <v>-2.868309889394353</v>
      </c>
      <c r="GJ779">
        <v>-0.006773961979547998</v>
      </c>
      <c r="GK779">
        <v>-8.296070481250098E-08</v>
      </c>
      <c r="GL779">
        <v>3.322967193956903E-10</v>
      </c>
      <c r="GM779">
        <v>-0.07871069313407227</v>
      </c>
      <c r="GN779">
        <v>-0.00208336341840114</v>
      </c>
      <c r="GO779">
        <v>8.801746095907445E-05</v>
      </c>
      <c r="GP779">
        <v>-2.677693255255651E-07</v>
      </c>
      <c r="GQ779">
        <v>3</v>
      </c>
      <c r="GR779">
        <v>2052</v>
      </c>
      <c r="GS779">
        <v>2</v>
      </c>
      <c r="GT779">
        <v>18</v>
      </c>
      <c r="GU779">
        <v>113.5</v>
      </c>
      <c r="GV779">
        <v>113.4</v>
      </c>
      <c r="GW779">
        <v>1.48926</v>
      </c>
      <c r="GX779">
        <v>2.41211</v>
      </c>
      <c r="GY779">
        <v>1.44897</v>
      </c>
      <c r="GZ779">
        <v>2.31445</v>
      </c>
      <c r="HA779">
        <v>1.55151</v>
      </c>
      <c r="HB779">
        <v>2.33643</v>
      </c>
      <c r="HC779">
        <v>37.4338</v>
      </c>
      <c r="HD779">
        <v>13.7293</v>
      </c>
      <c r="HE779">
        <v>18</v>
      </c>
      <c r="HF779">
        <v>614.744</v>
      </c>
      <c r="HG779">
        <v>396.086</v>
      </c>
      <c r="HH779">
        <v>15.1851</v>
      </c>
      <c r="HI779">
        <v>31.2923</v>
      </c>
      <c r="HJ779">
        <v>30.001</v>
      </c>
      <c r="HK779">
        <v>31.1311</v>
      </c>
      <c r="HL779">
        <v>31.0583</v>
      </c>
      <c r="HM779">
        <v>29.8527</v>
      </c>
      <c r="HN779">
        <v>57.7183</v>
      </c>
      <c r="HO779">
        <v>0</v>
      </c>
      <c r="HP779">
        <v>15.159</v>
      </c>
      <c r="HQ779">
        <v>601.582</v>
      </c>
      <c r="HR779">
        <v>14.2233</v>
      </c>
      <c r="HS779">
        <v>99.08450000000001</v>
      </c>
      <c r="HT779">
        <v>100.269</v>
      </c>
    </row>
    <row r="780" spans="1:228">
      <c r="A780">
        <v>764</v>
      </c>
      <c r="B780">
        <v>1728497765.5</v>
      </c>
      <c r="C780">
        <v>6828</v>
      </c>
      <c r="D780" t="s">
        <v>1901</v>
      </c>
      <c r="E780" t="s">
        <v>1902</v>
      </c>
      <c r="F780">
        <v>5</v>
      </c>
      <c r="G780" t="s">
        <v>357</v>
      </c>
      <c r="H780" t="s">
        <v>358</v>
      </c>
      <c r="I780" t="s">
        <v>359</v>
      </c>
      <c r="J780" t="s">
        <v>1808</v>
      </c>
      <c r="K780">
        <v>1728497757.714286</v>
      </c>
      <c r="L780">
        <f>(M780)/1000</f>
        <v>0</v>
      </c>
      <c r="M780">
        <f>IF(BH780, AP780, AJ780)</f>
        <v>0</v>
      </c>
      <c r="N780">
        <f>IF(BH780, AK780, AI780)</f>
        <v>0</v>
      </c>
      <c r="O780">
        <f>BJ780 - IF(AW780&gt;1, N780*BD780*100.0/(AY780), 0)</f>
        <v>0</v>
      </c>
      <c r="P780">
        <f>((V780-L780/2)*O780-N780)/(V780+L780/2)</f>
        <v>0</v>
      </c>
      <c r="Q780">
        <f>P780*(BQ780+BR780)/1000.0</f>
        <v>0</v>
      </c>
      <c r="R780">
        <f>(BJ780 - IF(AW780&gt;1, N780*BD780*100.0/(AY780), 0))*(BQ780+BR780)/1000.0</f>
        <v>0</v>
      </c>
      <c r="S780">
        <f>2.0/((1/U780-1/T780)+SIGN(U780)*SQRT((1/U780-1/T780)*(1/U780-1/T780) + 4*BE780/((BE780+1)*(BE780+1))*(2*1/U780*1/T780-1/T780*1/T780)))</f>
        <v>0</v>
      </c>
      <c r="T780">
        <f>IF(LEFT(BF780,1)&lt;&gt;"0",IF(LEFT(BF780,1)="1",3.0,BG780),$D$5+$E$5*(BX780*BQ780/($K$5*1000))+$F$5*(BX780*BQ780/($K$5*1000))*MAX(MIN(BD780,$J$5),$I$5)*MAX(MIN(BD780,$J$5),$I$5)+$G$5*MAX(MIN(BD780,$J$5),$I$5)*(BX780*BQ780/($K$5*1000))+$H$5*(BX780*BQ780/($K$5*1000))*(BX780*BQ780/($K$5*1000)))</f>
        <v>0</v>
      </c>
      <c r="U780">
        <f>L780*(1000-(1000*0.61365*exp(17.502*Y780/(240.97+Y780))/(BQ780+BR780)+BL780)/2)/(1000*0.61365*exp(17.502*Y780/(240.97+Y780))/(BQ780+BR780)-BL780)</f>
        <v>0</v>
      </c>
      <c r="V780">
        <f>1/((BE780+1)/(S780/1.6)+1/(T780/1.37)) + BE780/((BE780+1)/(S780/1.6) + BE780/(T780/1.37))</f>
        <v>0</v>
      </c>
      <c r="W780">
        <f>(AZ780*BC780)</f>
        <v>0</v>
      </c>
      <c r="X780">
        <f>(BS780+(W780+2*0.95*5.67E-8*(((BS780+$B$7)+273)^4-(BS780+273)^4)-44100*L780)/(1.84*29.3*T780+8*0.95*5.67E-8*(BS780+273)^3))</f>
        <v>0</v>
      </c>
      <c r="Y780">
        <f>($C$7*BT780+$D$7*BU780+$E$7*X780)</f>
        <v>0</v>
      </c>
      <c r="Z780">
        <f>0.61365*exp(17.502*Y780/(240.97+Y780))</f>
        <v>0</v>
      </c>
      <c r="AA780">
        <f>(AB780/AC780*100)</f>
        <v>0</v>
      </c>
      <c r="AB780">
        <f>BL780*(BQ780+BR780)/1000</f>
        <v>0</v>
      </c>
      <c r="AC780">
        <f>0.61365*exp(17.502*BS780/(240.97+BS780))</f>
        <v>0</v>
      </c>
      <c r="AD780">
        <f>(Z780-BL780*(BQ780+BR780)/1000)</f>
        <v>0</v>
      </c>
      <c r="AE780">
        <f>(-L780*44100)</f>
        <v>0</v>
      </c>
      <c r="AF780">
        <f>2*29.3*T780*0.92*(BS780-Y780)</f>
        <v>0</v>
      </c>
      <c r="AG780">
        <f>2*0.95*5.67E-8*(((BS780+$B$7)+273)^4-(Y780+273)^4)</f>
        <v>0</v>
      </c>
      <c r="AH780">
        <f>W780+AG780+AE780+AF780</f>
        <v>0</v>
      </c>
      <c r="AI780">
        <f>BP780*AW780*(BK780-BJ780*(1000-AW780*BM780)/(1000-AW780*BL780))/(100*BD780)</f>
        <v>0</v>
      </c>
      <c r="AJ780">
        <f>1000*BP780*AW780*(BL780-BM780)/(100*BD780*(1000-AW780*BL780))</f>
        <v>0</v>
      </c>
      <c r="AK780">
        <f>(AL780 - AM780 - BQ780*1E3/(8.314*(BS780+273.15)) * AO780/BP780 * AN780) * BP780/(100*BD780) * (1000 - BM780)/1000</f>
        <v>0</v>
      </c>
      <c r="AL780">
        <v>599.6850082375743</v>
      </c>
      <c r="AM780">
        <v>578.8420727272726</v>
      </c>
      <c r="AN780">
        <v>2.515343520515822</v>
      </c>
      <c r="AO780">
        <v>66.75267127986791</v>
      </c>
      <c r="AP780">
        <f>(AR780 - AQ780 + BQ780*1E3/(8.314*(BS780+273.15)) * AT780/BP780 * AS780) * BP780/(100*BD780) * 1000/(1000 - AR780)</f>
        <v>0</v>
      </c>
      <c r="AQ780">
        <v>14.19590734483295</v>
      </c>
      <c r="AR780">
        <v>15.22618424242424</v>
      </c>
      <c r="AS780">
        <v>2.969181068484834E-05</v>
      </c>
      <c r="AT780">
        <v>80.66482279212043</v>
      </c>
      <c r="AU780">
        <v>0</v>
      </c>
      <c r="AV780">
        <v>0</v>
      </c>
      <c r="AW780">
        <f>IF(AU780*$H$13&gt;=AY780,1.0,(AY780/(AY780-AU780*$H$13)))</f>
        <v>0</v>
      </c>
      <c r="AX780">
        <f>(AW780-1)*100</f>
        <v>0</v>
      </c>
      <c r="AY780">
        <f>MAX(0,($B$13+$C$13*BX780)/(1+$D$13*BX780)*BQ780/(BS780+273)*$E$13)</f>
        <v>0</v>
      </c>
      <c r="AZ780">
        <f>$B$11*BY780+$C$11*BZ780+$F$11*CK780*(1-CN780)</f>
        <v>0</v>
      </c>
      <c r="BA780">
        <f>AZ780*BB780</f>
        <v>0</v>
      </c>
      <c r="BB780">
        <f>($B$11*$D$9+$C$11*$D$9+$F$11*((CX780+CP780)/MAX(CX780+CP780+CY780, 0.1)*$I$9+CY780/MAX(CX780+CP780+CY780, 0.1)*$J$9))/($B$11+$C$11+$F$11)</f>
        <v>0</v>
      </c>
      <c r="BC780">
        <f>($B$11*$K$9+$C$11*$K$9+$F$11*((CX780+CP780)/MAX(CX780+CP780+CY780, 0.1)*$P$9+CY780/MAX(CX780+CP780+CY780, 0.1)*$Q$9))/($B$11+$C$11+$F$11)</f>
        <v>0</v>
      </c>
      <c r="BD780">
        <v>6</v>
      </c>
      <c r="BE780">
        <v>0.5</v>
      </c>
      <c r="BF780" t="s">
        <v>361</v>
      </c>
      <c r="BG780">
        <v>2</v>
      </c>
      <c r="BH780" t="b">
        <v>1</v>
      </c>
      <c r="BI780">
        <v>1728497757.714286</v>
      </c>
      <c r="BJ780">
        <v>552.033607142857</v>
      </c>
      <c r="BK780">
        <v>577.6081071428572</v>
      </c>
      <c r="BL780">
        <v>15.22701071428571</v>
      </c>
      <c r="BM780">
        <v>14.19190357142857</v>
      </c>
      <c r="BN780">
        <v>558.6541071428571</v>
      </c>
      <c r="BO780">
        <v>15.31795</v>
      </c>
      <c r="BP780">
        <v>599.9945</v>
      </c>
      <c r="BQ780">
        <v>97.54826071428572</v>
      </c>
      <c r="BR780">
        <v>0.09995723214285716</v>
      </c>
      <c r="BS780">
        <v>23.88681785714286</v>
      </c>
      <c r="BT780">
        <v>25.02063214285715</v>
      </c>
      <c r="BU780">
        <v>999.9000000000002</v>
      </c>
      <c r="BV780">
        <v>0</v>
      </c>
      <c r="BW780">
        <v>0</v>
      </c>
      <c r="BX780">
        <v>10005.99535714286</v>
      </c>
      <c r="BY780">
        <v>0</v>
      </c>
      <c r="BZ780">
        <v>1287.066428571429</v>
      </c>
      <c r="CA780">
        <v>-25.57453571428571</v>
      </c>
      <c r="CB780">
        <v>560.5693214285714</v>
      </c>
      <c r="CC780">
        <v>585.9234642857143</v>
      </c>
      <c r="CD780">
        <v>1.035104642857143</v>
      </c>
      <c r="CE780">
        <v>577.6081071428572</v>
      </c>
      <c r="CF780">
        <v>14.19190357142857</v>
      </c>
      <c r="CG780">
        <v>1.485367857142857</v>
      </c>
      <c r="CH780">
        <v>1.384396071428572</v>
      </c>
      <c r="CI780">
        <v>12.81838571428571</v>
      </c>
      <c r="CJ780">
        <v>11.74778214285714</v>
      </c>
      <c r="CK780">
        <v>1599.999642857143</v>
      </c>
      <c r="CL780">
        <v>0.6920007142857143</v>
      </c>
      <c r="CM780">
        <v>0.3079992857142858</v>
      </c>
      <c r="CN780">
        <v>0</v>
      </c>
      <c r="CO780">
        <v>2.115889285714286</v>
      </c>
      <c r="CP780">
        <v>0</v>
      </c>
      <c r="CQ780">
        <v>16360.175</v>
      </c>
      <c r="CR780">
        <v>13790.17857142857</v>
      </c>
      <c r="CS780">
        <v>40.24775</v>
      </c>
      <c r="CT780">
        <v>42.38607142857142</v>
      </c>
      <c r="CU780">
        <v>41.07324999999999</v>
      </c>
      <c r="CV780">
        <v>40.22975</v>
      </c>
      <c r="CW780">
        <v>39.29871428571428</v>
      </c>
      <c r="CX780">
        <v>1107.2025</v>
      </c>
      <c r="CY780">
        <v>492.7971428571428</v>
      </c>
      <c r="CZ780">
        <v>0</v>
      </c>
      <c r="DA780">
        <v>1728497822.2</v>
      </c>
      <c r="DB780">
        <v>0</v>
      </c>
      <c r="DC780">
        <v>1728490956.5</v>
      </c>
      <c r="DD780" t="s">
        <v>362</v>
      </c>
      <c r="DE780">
        <v>1728490952.5</v>
      </c>
      <c r="DF780">
        <v>1728490956.5</v>
      </c>
      <c r="DG780">
        <v>1</v>
      </c>
      <c r="DH780">
        <v>-0.065</v>
      </c>
      <c r="DI780">
        <v>-0.008</v>
      </c>
      <c r="DJ780">
        <v>-3.246</v>
      </c>
      <c r="DK780">
        <v>-0.091</v>
      </c>
      <c r="DL780">
        <v>52</v>
      </c>
      <c r="DM780">
        <v>15</v>
      </c>
      <c r="DN780">
        <v>0.25</v>
      </c>
      <c r="DO780">
        <v>0.13</v>
      </c>
      <c r="DP780">
        <v>-25.44968780487805</v>
      </c>
      <c r="DQ780">
        <v>-2.846193031358871</v>
      </c>
      <c r="DR780">
        <v>0.2890633504666171</v>
      </c>
      <c r="DS780">
        <v>0</v>
      </c>
      <c r="DT780">
        <v>1.039722682926829</v>
      </c>
      <c r="DU780">
        <v>-0.09449686411149703</v>
      </c>
      <c r="DV780">
        <v>0.009485987104065074</v>
      </c>
      <c r="DW780">
        <v>1</v>
      </c>
      <c r="DX780">
        <v>1</v>
      </c>
      <c r="DY780">
        <v>2</v>
      </c>
      <c r="DZ780" t="s">
        <v>363</v>
      </c>
      <c r="EA780">
        <v>3.22834</v>
      </c>
      <c r="EB780">
        <v>2.70461</v>
      </c>
      <c r="EC780">
        <v>0.127156</v>
      </c>
      <c r="ED780">
        <v>0.130511</v>
      </c>
      <c r="EE780">
        <v>0.0800076</v>
      </c>
      <c r="EF780">
        <v>0.0761471</v>
      </c>
      <c r="EG780">
        <v>28434.9</v>
      </c>
      <c r="EH780">
        <v>27529.2</v>
      </c>
      <c r="EI780">
        <v>31226.8</v>
      </c>
      <c r="EJ780">
        <v>30047.1</v>
      </c>
      <c r="EK780">
        <v>38473.4</v>
      </c>
      <c r="EL780">
        <v>36716.5</v>
      </c>
      <c r="EM780">
        <v>43753.4</v>
      </c>
      <c r="EN780">
        <v>41963.6</v>
      </c>
      <c r="EO780">
        <v>2.08775</v>
      </c>
      <c r="EP780">
        <v>1.74535</v>
      </c>
      <c r="EQ780">
        <v>0.000141561</v>
      </c>
      <c r="ER780">
        <v>0</v>
      </c>
      <c r="ES780">
        <v>25.0347</v>
      </c>
      <c r="ET780">
        <v>999.9</v>
      </c>
      <c r="EU780">
        <v>66.8</v>
      </c>
      <c r="EV780">
        <v>30.6</v>
      </c>
      <c r="EW780">
        <v>30.1953</v>
      </c>
      <c r="EX780">
        <v>62.2701</v>
      </c>
      <c r="EY780">
        <v>23.8902</v>
      </c>
      <c r="EZ780">
        <v>1</v>
      </c>
      <c r="FA780">
        <v>0.363547</v>
      </c>
      <c r="FB780">
        <v>7.46356</v>
      </c>
      <c r="FC780">
        <v>20.0413</v>
      </c>
      <c r="FD780">
        <v>5.21639</v>
      </c>
      <c r="FE780">
        <v>12.004</v>
      </c>
      <c r="FF780">
        <v>4.9633</v>
      </c>
      <c r="FG780">
        <v>3.29595</v>
      </c>
      <c r="FH780">
        <v>9999</v>
      </c>
      <c r="FI780">
        <v>9999</v>
      </c>
      <c r="FJ780">
        <v>9999</v>
      </c>
      <c r="FK780">
        <v>149.9</v>
      </c>
      <c r="FL780">
        <v>4.97085</v>
      </c>
      <c r="FM780">
        <v>1.86776</v>
      </c>
      <c r="FN780">
        <v>1.85928</v>
      </c>
      <c r="FO780">
        <v>1.86531</v>
      </c>
      <c r="FP780">
        <v>1.8631</v>
      </c>
      <c r="FQ780">
        <v>1.86451</v>
      </c>
      <c r="FR780">
        <v>1.86005</v>
      </c>
      <c r="FS780">
        <v>1.86416</v>
      </c>
      <c r="FT780">
        <v>0</v>
      </c>
      <c r="FU780">
        <v>0</v>
      </c>
      <c r="FV780">
        <v>0</v>
      </c>
      <c r="FW780">
        <v>0</v>
      </c>
      <c r="FX780" t="s">
        <v>364</v>
      </c>
      <c r="FY780" t="s">
        <v>365</v>
      </c>
      <c r="FZ780" t="s">
        <v>366</v>
      </c>
      <c r="GA780" t="s">
        <v>366</v>
      </c>
      <c r="GB780" t="s">
        <v>366</v>
      </c>
      <c r="GC780" t="s">
        <v>366</v>
      </c>
      <c r="GD780">
        <v>0</v>
      </c>
      <c r="GE780">
        <v>100</v>
      </c>
      <c r="GF780">
        <v>100</v>
      </c>
      <c r="GG780">
        <v>-6.748</v>
      </c>
      <c r="GH780">
        <v>-0.09089999999999999</v>
      </c>
      <c r="GI780">
        <v>-2.868309889394353</v>
      </c>
      <c r="GJ780">
        <v>-0.006773961979547998</v>
      </c>
      <c r="GK780">
        <v>-8.296070481250098E-08</v>
      </c>
      <c r="GL780">
        <v>3.322967193956903E-10</v>
      </c>
      <c r="GM780">
        <v>-0.07871069313407227</v>
      </c>
      <c r="GN780">
        <v>-0.00208336341840114</v>
      </c>
      <c r="GO780">
        <v>8.801746095907445E-05</v>
      </c>
      <c r="GP780">
        <v>-2.677693255255651E-07</v>
      </c>
      <c r="GQ780">
        <v>3</v>
      </c>
      <c r="GR780">
        <v>2052</v>
      </c>
      <c r="GS780">
        <v>2</v>
      </c>
      <c r="GT780">
        <v>18</v>
      </c>
      <c r="GU780">
        <v>113.5</v>
      </c>
      <c r="GV780">
        <v>113.5</v>
      </c>
      <c r="GW780">
        <v>1.51367</v>
      </c>
      <c r="GX780">
        <v>2.40356</v>
      </c>
      <c r="GY780">
        <v>1.44775</v>
      </c>
      <c r="GZ780">
        <v>2.31445</v>
      </c>
      <c r="HA780">
        <v>1.55151</v>
      </c>
      <c r="HB780">
        <v>2.37305</v>
      </c>
      <c r="HC780">
        <v>37.4098</v>
      </c>
      <c r="HD780">
        <v>13.738</v>
      </c>
      <c r="HE780">
        <v>18</v>
      </c>
      <c r="HF780">
        <v>615.082</v>
      </c>
      <c r="HG780">
        <v>395.796</v>
      </c>
      <c r="HH780">
        <v>15.162</v>
      </c>
      <c r="HI780">
        <v>31.3008</v>
      </c>
      <c r="HJ780">
        <v>30.001</v>
      </c>
      <c r="HK780">
        <v>31.1412</v>
      </c>
      <c r="HL780">
        <v>31.0683</v>
      </c>
      <c r="HM780">
        <v>30.3262</v>
      </c>
      <c r="HN780">
        <v>57.7183</v>
      </c>
      <c r="HO780">
        <v>0</v>
      </c>
      <c r="HP780">
        <v>15.1388</v>
      </c>
      <c r="HQ780">
        <v>611.605</v>
      </c>
      <c r="HR780">
        <v>14.2233</v>
      </c>
      <c r="HS780">
        <v>99.0838</v>
      </c>
      <c r="HT780">
        <v>100.266</v>
      </c>
    </row>
    <row r="781" spans="1:228">
      <c r="A781">
        <v>765</v>
      </c>
      <c r="B781">
        <v>1728497770.5</v>
      </c>
      <c r="C781">
        <v>6833</v>
      </c>
      <c r="D781" t="s">
        <v>1903</v>
      </c>
      <c r="E781" t="s">
        <v>1904</v>
      </c>
      <c r="F781">
        <v>5</v>
      </c>
      <c r="G781" t="s">
        <v>357</v>
      </c>
      <c r="H781" t="s">
        <v>358</v>
      </c>
      <c r="I781" t="s">
        <v>359</v>
      </c>
      <c r="J781" t="s">
        <v>1808</v>
      </c>
      <c r="K781">
        <v>1728497763</v>
      </c>
      <c r="L781">
        <f>(M781)/1000</f>
        <v>0</v>
      </c>
      <c r="M781">
        <f>IF(BH781, AP781, AJ781)</f>
        <v>0</v>
      </c>
      <c r="N781">
        <f>IF(BH781, AK781, AI781)</f>
        <v>0</v>
      </c>
      <c r="O781">
        <f>BJ781 - IF(AW781&gt;1, N781*BD781*100.0/(AY781), 0)</f>
        <v>0</v>
      </c>
      <c r="P781">
        <f>((V781-L781/2)*O781-N781)/(V781+L781/2)</f>
        <v>0</v>
      </c>
      <c r="Q781">
        <f>P781*(BQ781+BR781)/1000.0</f>
        <v>0</v>
      </c>
      <c r="R781">
        <f>(BJ781 - IF(AW781&gt;1, N781*BD781*100.0/(AY781), 0))*(BQ781+BR781)/1000.0</f>
        <v>0</v>
      </c>
      <c r="S781">
        <f>2.0/((1/U781-1/T781)+SIGN(U781)*SQRT((1/U781-1/T781)*(1/U781-1/T781) + 4*BE781/((BE781+1)*(BE781+1))*(2*1/U781*1/T781-1/T781*1/T781)))</f>
        <v>0</v>
      </c>
      <c r="T781">
        <f>IF(LEFT(BF781,1)&lt;&gt;"0",IF(LEFT(BF781,1)="1",3.0,BG781),$D$5+$E$5*(BX781*BQ781/($K$5*1000))+$F$5*(BX781*BQ781/($K$5*1000))*MAX(MIN(BD781,$J$5),$I$5)*MAX(MIN(BD781,$J$5),$I$5)+$G$5*MAX(MIN(BD781,$J$5),$I$5)*(BX781*BQ781/($K$5*1000))+$H$5*(BX781*BQ781/($K$5*1000))*(BX781*BQ781/($K$5*1000)))</f>
        <v>0</v>
      </c>
      <c r="U781">
        <f>L781*(1000-(1000*0.61365*exp(17.502*Y781/(240.97+Y781))/(BQ781+BR781)+BL781)/2)/(1000*0.61365*exp(17.502*Y781/(240.97+Y781))/(BQ781+BR781)-BL781)</f>
        <v>0</v>
      </c>
      <c r="V781">
        <f>1/((BE781+1)/(S781/1.6)+1/(T781/1.37)) + BE781/((BE781+1)/(S781/1.6) + BE781/(T781/1.37))</f>
        <v>0</v>
      </c>
      <c r="W781">
        <f>(AZ781*BC781)</f>
        <v>0</v>
      </c>
      <c r="X781">
        <f>(BS781+(W781+2*0.95*5.67E-8*(((BS781+$B$7)+273)^4-(BS781+273)^4)-44100*L781)/(1.84*29.3*T781+8*0.95*5.67E-8*(BS781+273)^3))</f>
        <v>0</v>
      </c>
      <c r="Y781">
        <f>($C$7*BT781+$D$7*BU781+$E$7*X781)</f>
        <v>0</v>
      </c>
      <c r="Z781">
        <f>0.61365*exp(17.502*Y781/(240.97+Y781))</f>
        <v>0</v>
      </c>
      <c r="AA781">
        <f>(AB781/AC781*100)</f>
        <v>0</v>
      </c>
      <c r="AB781">
        <f>BL781*(BQ781+BR781)/1000</f>
        <v>0</v>
      </c>
      <c r="AC781">
        <f>0.61365*exp(17.502*BS781/(240.97+BS781))</f>
        <v>0</v>
      </c>
      <c r="AD781">
        <f>(Z781-BL781*(BQ781+BR781)/1000)</f>
        <v>0</v>
      </c>
      <c r="AE781">
        <f>(-L781*44100)</f>
        <v>0</v>
      </c>
      <c r="AF781">
        <f>2*29.3*T781*0.92*(BS781-Y781)</f>
        <v>0</v>
      </c>
      <c r="AG781">
        <f>2*0.95*5.67E-8*(((BS781+$B$7)+273)^4-(Y781+273)^4)</f>
        <v>0</v>
      </c>
      <c r="AH781">
        <f>W781+AG781+AE781+AF781</f>
        <v>0</v>
      </c>
      <c r="AI781">
        <f>BP781*AW781*(BK781-BJ781*(1000-AW781*BM781)/(1000-AW781*BL781))/(100*BD781)</f>
        <v>0</v>
      </c>
      <c r="AJ781">
        <f>1000*BP781*AW781*(BL781-BM781)/(100*BD781*(1000-AW781*BL781))</f>
        <v>0</v>
      </c>
      <c r="AK781">
        <f>(AL781 - AM781 - BQ781*1E3/(8.314*(BS781+273.15)) * AO781/BP781 * AN781) * BP781/(100*BD781) * (1000 - BM781)/1000</f>
        <v>0</v>
      </c>
      <c r="AL781">
        <v>612.611652036928</v>
      </c>
      <c r="AM781">
        <v>591.4025151515151</v>
      </c>
      <c r="AN781">
        <v>2.506340264512309</v>
      </c>
      <c r="AO781">
        <v>66.75267127986791</v>
      </c>
      <c r="AP781">
        <f>(AR781 - AQ781 + BQ781*1E3/(8.314*(BS781+273.15)) * AT781/BP781 * AS781) * BP781/(100*BD781) * 1000/(1000 - AR781)</f>
        <v>0</v>
      </c>
      <c r="AQ781">
        <v>14.20293762633547</v>
      </c>
      <c r="AR781">
        <v>15.22845515151515</v>
      </c>
      <c r="AS781">
        <v>1.219177435541421E-05</v>
      </c>
      <c r="AT781">
        <v>80.66482279212043</v>
      </c>
      <c r="AU781">
        <v>0</v>
      </c>
      <c r="AV781">
        <v>0</v>
      </c>
      <c r="AW781">
        <f>IF(AU781*$H$13&gt;=AY781,1.0,(AY781/(AY781-AU781*$H$13)))</f>
        <v>0</v>
      </c>
      <c r="AX781">
        <f>(AW781-1)*100</f>
        <v>0</v>
      </c>
      <c r="AY781">
        <f>MAX(0,($B$13+$C$13*BX781)/(1+$D$13*BX781)*BQ781/(BS781+273)*$E$13)</f>
        <v>0</v>
      </c>
      <c r="AZ781">
        <f>$B$11*BY781+$C$11*BZ781+$F$11*CK781*(1-CN781)</f>
        <v>0</v>
      </c>
      <c r="BA781">
        <f>AZ781*BB781</f>
        <v>0</v>
      </c>
      <c r="BB781">
        <f>($B$11*$D$9+$C$11*$D$9+$F$11*((CX781+CP781)/MAX(CX781+CP781+CY781, 0.1)*$I$9+CY781/MAX(CX781+CP781+CY781, 0.1)*$J$9))/($B$11+$C$11+$F$11)</f>
        <v>0</v>
      </c>
      <c r="BC781">
        <f>($B$11*$K$9+$C$11*$K$9+$F$11*((CX781+CP781)/MAX(CX781+CP781+CY781, 0.1)*$P$9+CY781/MAX(CX781+CP781+CY781, 0.1)*$Q$9))/($B$11+$C$11+$F$11)</f>
        <v>0</v>
      </c>
      <c r="BD781">
        <v>6</v>
      </c>
      <c r="BE781">
        <v>0.5</v>
      </c>
      <c r="BF781" t="s">
        <v>361</v>
      </c>
      <c r="BG781">
        <v>2</v>
      </c>
      <c r="BH781" t="b">
        <v>1</v>
      </c>
      <c r="BI781">
        <v>1728497763</v>
      </c>
      <c r="BJ781">
        <v>565.0953703703703</v>
      </c>
      <c r="BK781">
        <v>590.9392222222222</v>
      </c>
      <c r="BL781">
        <v>15.22622222222222</v>
      </c>
      <c r="BM781">
        <v>14.19758148148148</v>
      </c>
      <c r="BN781">
        <v>571.8018888888887</v>
      </c>
      <c r="BO781">
        <v>15.31717407407407</v>
      </c>
      <c r="BP781">
        <v>600.0182962962963</v>
      </c>
      <c r="BQ781">
        <v>97.54815925925925</v>
      </c>
      <c r="BR781">
        <v>0.1000780407407407</v>
      </c>
      <c r="BS781">
        <v>23.89207407407407</v>
      </c>
      <c r="BT781">
        <v>25.02867037037038</v>
      </c>
      <c r="BU781">
        <v>999.9000000000001</v>
      </c>
      <c r="BV781">
        <v>0</v>
      </c>
      <c r="BW781">
        <v>0</v>
      </c>
      <c r="BX781">
        <v>9997.633333333333</v>
      </c>
      <c r="BY781">
        <v>0</v>
      </c>
      <c r="BZ781">
        <v>1287.497777777778</v>
      </c>
      <c r="CA781">
        <v>-25.84393703703704</v>
      </c>
      <c r="CB781">
        <v>573.8325555555556</v>
      </c>
      <c r="CC781">
        <v>599.4499629629629</v>
      </c>
      <c r="CD781">
        <v>1.028648888888889</v>
      </c>
      <c r="CE781">
        <v>590.9392222222222</v>
      </c>
      <c r="CF781">
        <v>14.19758148148148</v>
      </c>
      <c r="CG781">
        <v>1.48529037037037</v>
      </c>
      <c r="CH781">
        <v>1.384948518518519</v>
      </c>
      <c r="CI781">
        <v>12.81758518518519</v>
      </c>
      <c r="CJ781">
        <v>11.75381851851852</v>
      </c>
      <c r="CK781">
        <v>1599.992222222222</v>
      </c>
      <c r="CL781">
        <v>0.6920003333333333</v>
      </c>
      <c r="CM781">
        <v>0.3079996666666667</v>
      </c>
      <c r="CN781">
        <v>0</v>
      </c>
      <c r="CO781">
        <v>2.234118518518518</v>
      </c>
      <c r="CP781">
        <v>0</v>
      </c>
      <c r="CQ781">
        <v>16413.38888888889</v>
      </c>
      <c r="CR781">
        <v>13790.12592592592</v>
      </c>
      <c r="CS781">
        <v>40.25</v>
      </c>
      <c r="CT781">
        <v>42.40714814814814</v>
      </c>
      <c r="CU781">
        <v>41.09466666666667</v>
      </c>
      <c r="CV781">
        <v>40.25459259259259</v>
      </c>
      <c r="CW781">
        <v>39.312</v>
      </c>
      <c r="CX781">
        <v>1107.196296296296</v>
      </c>
      <c r="CY781">
        <v>492.795925925926</v>
      </c>
      <c r="CZ781">
        <v>0</v>
      </c>
      <c r="DA781">
        <v>1728497827.6</v>
      </c>
      <c r="DB781">
        <v>0</v>
      </c>
      <c r="DC781">
        <v>1728490956.5</v>
      </c>
      <c r="DD781" t="s">
        <v>362</v>
      </c>
      <c r="DE781">
        <v>1728490952.5</v>
      </c>
      <c r="DF781">
        <v>1728490956.5</v>
      </c>
      <c r="DG781">
        <v>1</v>
      </c>
      <c r="DH781">
        <v>-0.065</v>
      </c>
      <c r="DI781">
        <v>-0.008</v>
      </c>
      <c r="DJ781">
        <v>-3.246</v>
      </c>
      <c r="DK781">
        <v>-0.091</v>
      </c>
      <c r="DL781">
        <v>52</v>
      </c>
      <c r="DM781">
        <v>15</v>
      </c>
      <c r="DN781">
        <v>0.25</v>
      </c>
      <c r="DO781">
        <v>0.13</v>
      </c>
      <c r="DP781">
        <v>-25.69008292682927</v>
      </c>
      <c r="DQ781">
        <v>-2.822947735191628</v>
      </c>
      <c r="DR781">
        <v>0.284319697165553</v>
      </c>
      <c r="DS781">
        <v>0</v>
      </c>
      <c r="DT781">
        <v>1.032596341463415</v>
      </c>
      <c r="DU781">
        <v>-0.07283916376306455</v>
      </c>
      <c r="DV781">
        <v>0.007302284893366626</v>
      </c>
      <c r="DW781">
        <v>1</v>
      </c>
      <c r="DX781">
        <v>1</v>
      </c>
      <c r="DY781">
        <v>2</v>
      </c>
      <c r="DZ781" t="s">
        <v>363</v>
      </c>
      <c r="EA781">
        <v>3.22829</v>
      </c>
      <c r="EB781">
        <v>2.70437</v>
      </c>
      <c r="EC781">
        <v>0.129086</v>
      </c>
      <c r="ED781">
        <v>0.132426</v>
      </c>
      <c r="EE781">
        <v>0.08001750000000001</v>
      </c>
      <c r="EF781">
        <v>0.07616779999999999</v>
      </c>
      <c r="EG781">
        <v>28371.3</v>
      </c>
      <c r="EH781">
        <v>27467.6</v>
      </c>
      <c r="EI781">
        <v>31226.2</v>
      </c>
      <c r="EJ781">
        <v>30046.2</v>
      </c>
      <c r="EK781">
        <v>38472.2</v>
      </c>
      <c r="EL781">
        <v>36714.7</v>
      </c>
      <c r="EM781">
        <v>43752.5</v>
      </c>
      <c r="EN781">
        <v>41962.5</v>
      </c>
      <c r="EO781">
        <v>2.08738</v>
      </c>
      <c r="EP781">
        <v>1.74548</v>
      </c>
      <c r="EQ781">
        <v>-0.000461936</v>
      </c>
      <c r="ER781">
        <v>0</v>
      </c>
      <c r="ES781">
        <v>25.0444</v>
      </c>
      <c r="ET781">
        <v>999.9</v>
      </c>
      <c r="EU781">
        <v>66.8</v>
      </c>
      <c r="EV781">
        <v>30.7</v>
      </c>
      <c r="EW781">
        <v>30.3699</v>
      </c>
      <c r="EX781">
        <v>62.1601</v>
      </c>
      <c r="EY781">
        <v>24.1747</v>
      </c>
      <c r="EZ781">
        <v>1</v>
      </c>
      <c r="FA781">
        <v>0.364642</v>
      </c>
      <c r="FB781">
        <v>7.53664</v>
      </c>
      <c r="FC781">
        <v>20.0382</v>
      </c>
      <c r="FD781">
        <v>5.21639</v>
      </c>
      <c r="FE781">
        <v>12.004</v>
      </c>
      <c r="FF781">
        <v>4.96325</v>
      </c>
      <c r="FG781">
        <v>3.2958</v>
      </c>
      <c r="FH781">
        <v>9999</v>
      </c>
      <c r="FI781">
        <v>9999</v>
      </c>
      <c r="FJ781">
        <v>9999</v>
      </c>
      <c r="FK781">
        <v>149.9</v>
      </c>
      <c r="FL781">
        <v>4.97083</v>
      </c>
      <c r="FM781">
        <v>1.86778</v>
      </c>
      <c r="FN781">
        <v>1.85928</v>
      </c>
      <c r="FO781">
        <v>1.86529</v>
      </c>
      <c r="FP781">
        <v>1.8631</v>
      </c>
      <c r="FQ781">
        <v>1.86449</v>
      </c>
      <c r="FR781">
        <v>1.86004</v>
      </c>
      <c r="FS781">
        <v>1.86417</v>
      </c>
      <c r="FT781">
        <v>0</v>
      </c>
      <c r="FU781">
        <v>0</v>
      </c>
      <c r="FV781">
        <v>0</v>
      </c>
      <c r="FW781">
        <v>0</v>
      </c>
      <c r="FX781" t="s">
        <v>364</v>
      </c>
      <c r="FY781" t="s">
        <v>365</v>
      </c>
      <c r="FZ781" t="s">
        <v>366</v>
      </c>
      <c r="GA781" t="s">
        <v>366</v>
      </c>
      <c r="GB781" t="s">
        <v>366</v>
      </c>
      <c r="GC781" t="s">
        <v>366</v>
      </c>
      <c r="GD781">
        <v>0</v>
      </c>
      <c r="GE781">
        <v>100</v>
      </c>
      <c r="GF781">
        <v>100</v>
      </c>
      <c r="GG781">
        <v>-6.828</v>
      </c>
      <c r="GH781">
        <v>-0.091</v>
      </c>
      <c r="GI781">
        <v>-2.868309889394353</v>
      </c>
      <c r="GJ781">
        <v>-0.006773961979547998</v>
      </c>
      <c r="GK781">
        <v>-8.296070481250098E-08</v>
      </c>
      <c r="GL781">
        <v>3.322967193956903E-10</v>
      </c>
      <c r="GM781">
        <v>-0.07871069313407227</v>
      </c>
      <c r="GN781">
        <v>-0.00208336341840114</v>
      </c>
      <c r="GO781">
        <v>8.801746095907445E-05</v>
      </c>
      <c r="GP781">
        <v>-2.677693255255651E-07</v>
      </c>
      <c r="GQ781">
        <v>3</v>
      </c>
      <c r="GR781">
        <v>2052</v>
      </c>
      <c r="GS781">
        <v>2</v>
      </c>
      <c r="GT781">
        <v>18</v>
      </c>
      <c r="GU781">
        <v>113.6</v>
      </c>
      <c r="GV781">
        <v>113.6</v>
      </c>
      <c r="GW781">
        <v>1.54053</v>
      </c>
      <c r="GX781">
        <v>2.41089</v>
      </c>
      <c r="GY781">
        <v>1.44775</v>
      </c>
      <c r="GZ781">
        <v>2.31445</v>
      </c>
      <c r="HA781">
        <v>1.55151</v>
      </c>
      <c r="HB781">
        <v>2.38159</v>
      </c>
      <c r="HC781">
        <v>37.4098</v>
      </c>
      <c r="HD781">
        <v>13.7293</v>
      </c>
      <c r="HE781">
        <v>18</v>
      </c>
      <c r="HF781">
        <v>614.899</v>
      </c>
      <c r="HG781">
        <v>395.932</v>
      </c>
      <c r="HH781">
        <v>15.1393</v>
      </c>
      <c r="HI781">
        <v>31.3097</v>
      </c>
      <c r="HJ781">
        <v>30.0011</v>
      </c>
      <c r="HK781">
        <v>31.1507</v>
      </c>
      <c r="HL781">
        <v>31.0784</v>
      </c>
      <c r="HM781">
        <v>30.8655</v>
      </c>
      <c r="HN781">
        <v>57.7183</v>
      </c>
      <c r="HO781">
        <v>0</v>
      </c>
      <c r="HP781">
        <v>15.0995</v>
      </c>
      <c r="HQ781">
        <v>626.635</v>
      </c>
      <c r="HR781">
        <v>14.2233</v>
      </c>
      <c r="HS781">
        <v>99.0817</v>
      </c>
      <c r="HT781">
        <v>100.264</v>
      </c>
    </row>
    <row r="782" spans="1:228">
      <c r="A782">
        <v>766</v>
      </c>
      <c r="B782">
        <v>1728497775.5</v>
      </c>
      <c r="C782">
        <v>6838</v>
      </c>
      <c r="D782" t="s">
        <v>1905</v>
      </c>
      <c r="E782" t="s">
        <v>1906</v>
      </c>
      <c r="F782">
        <v>5</v>
      </c>
      <c r="G782" t="s">
        <v>357</v>
      </c>
      <c r="H782" t="s">
        <v>358</v>
      </c>
      <c r="I782" t="s">
        <v>359</v>
      </c>
      <c r="J782" t="s">
        <v>1808</v>
      </c>
      <c r="K782">
        <v>1728497767.714286</v>
      </c>
      <c r="L782">
        <f>(M782)/1000</f>
        <v>0</v>
      </c>
      <c r="M782">
        <f>IF(BH782, AP782, AJ782)</f>
        <v>0</v>
      </c>
      <c r="N782">
        <f>IF(BH782, AK782, AI782)</f>
        <v>0</v>
      </c>
      <c r="O782">
        <f>BJ782 - IF(AW782&gt;1, N782*BD782*100.0/(AY782), 0)</f>
        <v>0</v>
      </c>
      <c r="P782">
        <f>((V782-L782/2)*O782-N782)/(V782+L782/2)</f>
        <v>0</v>
      </c>
      <c r="Q782">
        <f>P782*(BQ782+BR782)/1000.0</f>
        <v>0</v>
      </c>
      <c r="R782">
        <f>(BJ782 - IF(AW782&gt;1, N782*BD782*100.0/(AY782), 0))*(BQ782+BR782)/1000.0</f>
        <v>0</v>
      </c>
      <c r="S782">
        <f>2.0/((1/U782-1/T782)+SIGN(U782)*SQRT((1/U782-1/T782)*(1/U782-1/T782) + 4*BE782/((BE782+1)*(BE782+1))*(2*1/U782*1/T782-1/T782*1/T782)))</f>
        <v>0</v>
      </c>
      <c r="T782">
        <f>IF(LEFT(BF782,1)&lt;&gt;"0",IF(LEFT(BF782,1)="1",3.0,BG782),$D$5+$E$5*(BX782*BQ782/($K$5*1000))+$F$5*(BX782*BQ782/($K$5*1000))*MAX(MIN(BD782,$J$5),$I$5)*MAX(MIN(BD782,$J$5),$I$5)+$G$5*MAX(MIN(BD782,$J$5),$I$5)*(BX782*BQ782/($K$5*1000))+$H$5*(BX782*BQ782/($K$5*1000))*(BX782*BQ782/($K$5*1000)))</f>
        <v>0</v>
      </c>
      <c r="U782">
        <f>L782*(1000-(1000*0.61365*exp(17.502*Y782/(240.97+Y782))/(BQ782+BR782)+BL782)/2)/(1000*0.61365*exp(17.502*Y782/(240.97+Y782))/(BQ782+BR782)-BL782)</f>
        <v>0</v>
      </c>
      <c r="V782">
        <f>1/((BE782+1)/(S782/1.6)+1/(T782/1.37)) + BE782/((BE782+1)/(S782/1.6) + BE782/(T782/1.37))</f>
        <v>0</v>
      </c>
      <c r="W782">
        <f>(AZ782*BC782)</f>
        <v>0</v>
      </c>
      <c r="X782">
        <f>(BS782+(W782+2*0.95*5.67E-8*(((BS782+$B$7)+273)^4-(BS782+273)^4)-44100*L782)/(1.84*29.3*T782+8*0.95*5.67E-8*(BS782+273)^3))</f>
        <v>0</v>
      </c>
      <c r="Y782">
        <f>($C$7*BT782+$D$7*BU782+$E$7*X782)</f>
        <v>0</v>
      </c>
      <c r="Z782">
        <f>0.61365*exp(17.502*Y782/(240.97+Y782))</f>
        <v>0</v>
      </c>
      <c r="AA782">
        <f>(AB782/AC782*100)</f>
        <v>0</v>
      </c>
      <c r="AB782">
        <f>BL782*(BQ782+BR782)/1000</f>
        <v>0</v>
      </c>
      <c r="AC782">
        <f>0.61365*exp(17.502*BS782/(240.97+BS782))</f>
        <v>0</v>
      </c>
      <c r="AD782">
        <f>(Z782-BL782*(BQ782+BR782)/1000)</f>
        <v>0</v>
      </c>
      <c r="AE782">
        <f>(-L782*44100)</f>
        <v>0</v>
      </c>
      <c r="AF782">
        <f>2*29.3*T782*0.92*(BS782-Y782)</f>
        <v>0</v>
      </c>
      <c r="AG782">
        <f>2*0.95*5.67E-8*(((BS782+$B$7)+273)^4-(Y782+273)^4)</f>
        <v>0</v>
      </c>
      <c r="AH782">
        <f>W782+AG782+AE782+AF782</f>
        <v>0</v>
      </c>
      <c r="AI782">
        <f>BP782*AW782*(BK782-BJ782*(1000-AW782*BM782)/(1000-AW782*BL782))/(100*BD782)</f>
        <v>0</v>
      </c>
      <c r="AJ782">
        <f>1000*BP782*AW782*(BL782-BM782)/(100*BD782*(1000-AW782*BL782))</f>
        <v>0</v>
      </c>
      <c r="AK782">
        <f>(AL782 - AM782 - BQ782*1E3/(8.314*(BS782+273.15)) * AO782/BP782 * AN782) * BP782/(100*BD782) * (1000 - BM782)/1000</f>
        <v>0</v>
      </c>
      <c r="AL782">
        <v>625.2374605023629</v>
      </c>
      <c r="AM782">
        <v>603.9229696969695</v>
      </c>
      <c r="AN782">
        <v>2.496495929995464</v>
      </c>
      <c r="AO782">
        <v>66.75267127986791</v>
      </c>
      <c r="AP782">
        <f>(AR782 - AQ782 + BQ782*1E3/(8.314*(BS782+273.15)) * AT782/BP782 * AS782) * BP782/(100*BD782) * 1000/(1000 - AR782)</f>
        <v>0</v>
      </c>
      <c r="AQ782">
        <v>14.20914588264531</v>
      </c>
      <c r="AR782">
        <v>15.22686060606061</v>
      </c>
      <c r="AS782">
        <v>8.598454310213843E-06</v>
      </c>
      <c r="AT782">
        <v>80.66482279212043</v>
      </c>
      <c r="AU782">
        <v>0</v>
      </c>
      <c r="AV782">
        <v>0</v>
      </c>
      <c r="AW782">
        <f>IF(AU782*$H$13&gt;=AY782,1.0,(AY782/(AY782-AU782*$H$13)))</f>
        <v>0</v>
      </c>
      <c r="AX782">
        <f>(AW782-1)*100</f>
        <v>0</v>
      </c>
      <c r="AY782">
        <f>MAX(0,($B$13+$C$13*BX782)/(1+$D$13*BX782)*BQ782/(BS782+273)*$E$13)</f>
        <v>0</v>
      </c>
      <c r="AZ782">
        <f>$B$11*BY782+$C$11*BZ782+$F$11*CK782*(1-CN782)</f>
        <v>0</v>
      </c>
      <c r="BA782">
        <f>AZ782*BB782</f>
        <v>0</v>
      </c>
      <c r="BB782">
        <f>($B$11*$D$9+$C$11*$D$9+$F$11*((CX782+CP782)/MAX(CX782+CP782+CY782, 0.1)*$I$9+CY782/MAX(CX782+CP782+CY782, 0.1)*$J$9))/($B$11+$C$11+$F$11)</f>
        <v>0</v>
      </c>
      <c r="BC782">
        <f>($B$11*$K$9+$C$11*$K$9+$F$11*((CX782+CP782)/MAX(CX782+CP782+CY782, 0.1)*$P$9+CY782/MAX(CX782+CP782+CY782, 0.1)*$Q$9))/($B$11+$C$11+$F$11)</f>
        <v>0</v>
      </c>
      <c r="BD782">
        <v>6</v>
      </c>
      <c r="BE782">
        <v>0.5</v>
      </c>
      <c r="BF782" t="s">
        <v>361</v>
      </c>
      <c r="BG782">
        <v>2</v>
      </c>
      <c r="BH782" t="b">
        <v>1</v>
      </c>
      <c r="BI782">
        <v>1728497767.714286</v>
      </c>
      <c r="BJ782">
        <v>576.7434999999999</v>
      </c>
      <c r="BK782">
        <v>602.7635714285714</v>
      </c>
      <c r="BL782">
        <v>15.22713928571428</v>
      </c>
      <c r="BM782">
        <v>14.20313928571428</v>
      </c>
      <c r="BN782">
        <v>583.5266071428571</v>
      </c>
      <c r="BO782">
        <v>15.31808571428571</v>
      </c>
      <c r="BP782">
        <v>600.0388214285714</v>
      </c>
      <c r="BQ782">
        <v>97.548075</v>
      </c>
      <c r="BR782">
        <v>0.1000776285714286</v>
      </c>
      <c r="BS782">
        <v>23.89581785714286</v>
      </c>
      <c r="BT782">
        <v>25.03239642857143</v>
      </c>
      <c r="BU782">
        <v>999.9000000000002</v>
      </c>
      <c r="BV782">
        <v>0</v>
      </c>
      <c r="BW782">
        <v>0</v>
      </c>
      <c r="BX782">
        <v>9996.643214285714</v>
      </c>
      <c r="BY782">
        <v>0</v>
      </c>
      <c r="BZ782">
        <v>1287.603928571429</v>
      </c>
      <c r="CA782">
        <v>-26.02015714285714</v>
      </c>
      <c r="CB782">
        <v>585.6613214285715</v>
      </c>
      <c r="CC782">
        <v>611.4481071428572</v>
      </c>
      <c r="CD782">
        <v>1.024025357142857</v>
      </c>
      <c r="CE782">
        <v>602.7635714285714</v>
      </c>
      <c r="CF782">
        <v>14.20313928571428</v>
      </c>
      <c r="CG782">
        <v>1.485378571428572</v>
      </c>
      <c r="CH782">
        <v>1.385487857142857</v>
      </c>
      <c r="CI782">
        <v>12.81849642857143</v>
      </c>
      <c r="CJ782">
        <v>11.75971785714286</v>
      </c>
      <c r="CK782">
        <v>1599.983928571429</v>
      </c>
      <c r="CL782">
        <v>0.6919964285714287</v>
      </c>
      <c r="CM782">
        <v>0.3080035714285715</v>
      </c>
      <c r="CN782">
        <v>0</v>
      </c>
      <c r="CO782">
        <v>2.185689285714286</v>
      </c>
      <c r="CP782">
        <v>0</v>
      </c>
      <c r="CQ782">
        <v>16470.30714285714</v>
      </c>
      <c r="CR782">
        <v>13790.03928571429</v>
      </c>
      <c r="CS782">
        <v>40.26549999999999</v>
      </c>
      <c r="CT782">
        <v>42.42592857142856</v>
      </c>
      <c r="CU782">
        <v>41.11375</v>
      </c>
      <c r="CV782">
        <v>40.27435714285713</v>
      </c>
      <c r="CW782">
        <v>39.31425</v>
      </c>
      <c r="CX782">
        <v>1107.183571428571</v>
      </c>
      <c r="CY782">
        <v>492.8003571428571</v>
      </c>
      <c r="CZ782">
        <v>0</v>
      </c>
      <c r="DA782">
        <v>1728497832.4</v>
      </c>
      <c r="DB782">
        <v>0</v>
      </c>
      <c r="DC782">
        <v>1728490956.5</v>
      </c>
      <c r="DD782" t="s">
        <v>362</v>
      </c>
      <c r="DE782">
        <v>1728490952.5</v>
      </c>
      <c r="DF782">
        <v>1728490956.5</v>
      </c>
      <c r="DG782">
        <v>1</v>
      </c>
      <c r="DH782">
        <v>-0.065</v>
      </c>
      <c r="DI782">
        <v>-0.008</v>
      </c>
      <c r="DJ782">
        <v>-3.246</v>
      </c>
      <c r="DK782">
        <v>-0.091</v>
      </c>
      <c r="DL782">
        <v>52</v>
      </c>
      <c r="DM782">
        <v>15</v>
      </c>
      <c r="DN782">
        <v>0.25</v>
      </c>
      <c r="DO782">
        <v>0.13</v>
      </c>
      <c r="DP782">
        <v>-25.8634756097561</v>
      </c>
      <c r="DQ782">
        <v>-2.479356794425114</v>
      </c>
      <c r="DR782">
        <v>0.2505044265034032</v>
      </c>
      <c r="DS782">
        <v>0</v>
      </c>
      <c r="DT782">
        <v>1.027987804878049</v>
      </c>
      <c r="DU782">
        <v>-0.05968766550522616</v>
      </c>
      <c r="DV782">
        <v>0.00596834516109176</v>
      </c>
      <c r="DW782">
        <v>1</v>
      </c>
      <c r="DX782">
        <v>1</v>
      </c>
      <c r="DY782">
        <v>2</v>
      </c>
      <c r="DZ782" t="s">
        <v>363</v>
      </c>
      <c r="EA782">
        <v>3.22828</v>
      </c>
      <c r="EB782">
        <v>2.70432</v>
      </c>
      <c r="EC782">
        <v>0.130989</v>
      </c>
      <c r="ED782">
        <v>0.134342</v>
      </c>
      <c r="EE782">
        <v>0.0800059</v>
      </c>
      <c r="EF782">
        <v>0.07619479999999999</v>
      </c>
      <c r="EG782">
        <v>28308.8</v>
      </c>
      <c r="EH782">
        <v>27406.6</v>
      </c>
      <c r="EI782">
        <v>31225.7</v>
      </c>
      <c r="EJ782">
        <v>30045.9</v>
      </c>
      <c r="EK782">
        <v>38471.9</v>
      </c>
      <c r="EL782">
        <v>36713.2</v>
      </c>
      <c r="EM782">
        <v>43751.6</v>
      </c>
      <c r="EN782">
        <v>41961.9</v>
      </c>
      <c r="EO782">
        <v>2.08765</v>
      </c>
      <c r="EP782">
        <v>1.74545</v>
      </c>
      <c r="EQ782">
        <v>-0.00122935</v>
      </c>
      <c r="ER782">
        <v>0</v>
      </c>
      <c r="ES782">
        <v>25.0531</v>
      </c>
      <c r="ET782">
        <v>999.9</v>
      </c>
      <c r="EU782">
        <v>66.8</v>
      </c>
      <c r="EV782">
        <v>30.7</v>
      </c>
      <c r="EW782">
        <v>30.3682</v>
      </c>
      <c r="EX782">
        <v>62.2301</v>
      </c>
      <c r="EY782">
        <v>23.8141</v>
      </c>
      <c r="EZ782">
        <v>1</v>
      </c>
      <c r="FA782">
        <v>0.366131</v>
      </c>
      <c r="FB782">
        <v>7.63706</v>
      </c>
      <c r="FC782">
        <v>20.0338</v>
      </c>
      <c r="FD782">
        <v>5.21729</v>
      </c>
      <c r="FE782">
        <v>12.004</v>
      </c>
      <c r="FF782">
        <v>4.96365</v>
      </c>
      <c r="FG782">
        <v>3.29608</v>
      </c>
      <c r="FH782">
        <v>9999</v>
      </c>
      <c r="FI782">
        <v>9999</v>
      </c>
      <c r="FJ782">
        <v>9999</v>
      </c>
      <c r="FK782">
        <v>149.9</v>
      </c>
      <c r="FL782">
        <v>4.97083</v>
      </c>
      <c r="FM782">
        <v>1.86773</v>
      </c>
      <c r="FN782">
        <v>1.85928</v>
      </c>
      <c r="FO782">
        <v>1.86526</v>
      </c>
      <c r="FP782">
        <v>1.8631</v>
      </c>
      <c r="FQ782">
        <v>1.86449</v>
      </c>
      <c r="FR782">
        <v>1.86005</v>
      </c>
      <c r="FS782">
        <v>1.86417</v>
      </c>
      <c r="FT782">
        <v>0</v>
      </c>
      <c r="FU782">
        <v>0</v>
      </c>
      <c r="FV782">
        <v>0</v>
      </c>
      <c r="FW782">
        <v>0</v>
      </c>
      <c r="FX782" t="s">
        <v>364</v>
      </c>
      <c r="FY782" t="s">
        <v>365</v>
      </c>
      <c r="FZ782" t="s">
        <v>366</v>
      </c>
      <c r="GA782" t="s">
        <v>366</v>
      </c>
      <c r="GB782" t="s">
        <v>366</v>
      </c>
      <c r="GC782" t="s">
        <v>366</v>
      </c>
      <c r="GD782">
        <v>0</v>
      </c>
      <c r="GE782">
        <v>100</v>
      </c>
      <c r="GF782">
        <v>100</v>
      </c>
      <c r="GG782">
        <v>-6.91</v>
      </c>
      <c r="GH782">
        <v>-0.09089999999999999</v>
      </c>
      <c r="GI782">
        <v>-2.868309889394353</v>
      </c>
      <c r="GJ782">
        <v>-0.006773961979547998</v>
      </c>
      <c r="GK782">
        <v>-8.296070481250098E-08</v>
      </c>
      <c r="GL782">
        <v>3.322967193956903E-10</v>
      </c>
      <c r="GM782">
        <v>-0.07871069313407227</v>
      </c>
      <c r="GN782">
        <v>-0.00208336341840114</v>
      </c>
      <c r="GO782">
        <v>8.801746095907445E-05</v>
      </c>
      <c r="GP782">
        <v>-2.677693255255651E-07</v>
      </c>
      <c r="GQ782">
        <v>3</v>
      </c>
      <c r="GR782">
        <v>2052</v>
      </c>
      <c r="GS782">
        <v>2</v>
      </c>
      <c r="GT782">
        <v>18</v>
      </c>
      <c r="GU782">
        <v>113.7</v>
      </c>
      <c r="GV782">
        <v>113.7</v>
      </c>
      <c r="GW782">
        <v>1.56372</v>
      </c>
      <c r="GX782">
        <v>2.40601</v>
      </c>
      <c r="GY782">
        <v>1.44897</v>
      </c>
      <c r="GZ782">
        <v>2.31445</v>
      </c>
      <c r="HA782">
        <v>1.55151</v>
      </c>
      <c r="HB782">
        <v>2.30225</v>
      </c>
      <c r="HC782">
        <v>37.4338</v>
      </c>
      <c r="HD782">
        <v>13.7118</v>
      </c>
      <c r="HE782">
        <v>18</v>
      </c>
      <c r="HF782">
        <v>615.2</v>
      </c>
      <c r="HG782">
        <v>395.986</v>
      </c>
      <c r="HH782">
        <v>15.1042</v>
      </c>
      <c r="HI782">
        <v>31.319</v>
      </c>
      <c r="HJ782">
        <v>30.0014</v>
      </c>
      <c r="HK782">
        <v>31.1608</v>
      </c>
      <c r="HL782">
        <v>31.0891</v>
      </c>
      <c r="HM782">
        <v>31.3346</v>
      </c>
      <c r="HN782">
        <v>57.7183</v>
      </c>
      <c r="HO782">
        <v>0</v>
      </c>
      <c r="HP782">
        <v>15.0638</v>
      </c>
      <c r="HQ782">
        <v>636.655</v>
      </c>
      <c r="HR782">
        <v>14.2233</v>
      </c>
      <c r="HS782">
        <v>99.07989999999999</v>
      </c>
      <c r="HT782">
        <v>100.262</v>
      </c>
    </row>
    <row r="783" spans="1:228">
      <c r="A783">
        <v>767</v>
      </c>
      <c r="B783">
        <v>1728497780.5</v>
      </c>
      <c r="C783">
        <v>6843</v>
      </c>
      <c r="D783" t="s">
        <v>1907</v>
      </c>
      <c r="E783" t="s">
        <v>1908</v>
      </c>
      <c r="F783">
        <v>5</v>
      </c>
      <c r="G783" t="s">
        <v>357</v>
      </c>
      <c r="H783" t="s">
        <v>358</v>
      </c>
      <c r="I783" t="s">
        <v>359</v>
      </c>
      <c r="J783" t="s">
        <v>1808</v>
      </c>
      <c r="K783">
        <v>1728497773</v>
      </c>
      <c r="L783">
        <f>(M783)/1000</f>
        <v>0</v>
      </c>
      <c r="M783">
        <f>IF(BH783, AP783, AJ783)</f>
        <v>0</v>
      </c>
      <c r="N783">
        <f>IF(BH783, AK783, AI783)</f>
        <v>0</v>
      </c>
      <c r="O783">
        <f>BJ783 - IF(AW783&gt;1, N783*BD783*100.0/(AY783), 0)</f>
        <v>0</v>
      </c>
      <c r="P783">
        <f>((V783-L783/2)*O783-N783)/(V783+L783/2)</f>
        <v>0</v>
      </c>
      <c r="Q783">
        <f>P783*(BQ783+BR783)/1000.0</f>
        <v>0</v>
      </c>
      <c r="R783">
        <f>(BJ783 - IF(AW783&gt;1, N783*BD783*100.0/(AY783), 0))*(BQ783+BR783)/1000.0</f>
        <v>0</v>
      </c>
      <c r="S783">
        <f>2.0/((1/U783-1/T783)+SIGN(U783)*SQRT((1/U783-1/T783)*(1/U783-1/T783) + 4*BE783/((BE783+1)*(BE783+1))*(2*1/U783*1/T783-1/T783*1/T783)))</f>
        <v>0</v>
      </c>
      <c r="T783">
        <f>IF(LEFT(BF783,1)&lt;&gt;"0",IF(LEFT(BF783,1)="1",3.0,BG783),$D$5+$E$5*(BX783*BQ783/($K$5*1000))+$F$5*(BX783*BQ783/($K$5*1000))*MAX(MIN(BD783,$J$5),$I$5)*MAX(MIN(BD783,$J$5),$I$5)+$G$5*MAX(MIN(BD783,$J$5),$I$5)*(BX783*BQ783/($K$5*1000))+$H$5*(BX783*BQ783/($K$5*1000))*(BX783*BQ783/($K$5*1000)))</f>
        <v>0</v>
      </c>
      <c r="U783">
        <f>L783*(1000-(1000*0.61365*exp(17.502*Y783/(240.97+Y783))/(BQ783+BR783)+BL783)/2)/(1000*0.61365*exp(17.502*Y783/(240.97+Y783))/(BQ783+BR783)-BL783)</f>
        <v>0</v>
      </c>
      <c r="V783">
        <f>1/((BE783+1)/(S783/1.6)+1/(T783/1.37)) + BE783/((BE783+1)/(S783/1.6) + BE783/(T783/1.37))</f>
        <v>0</v>
      </c>
      <c r="W783">
        <f>(AZ783*BC783)</f>
        <v>0</v>
      </c>
      <c r="X783">
        <f>(BS783+(W783+2*0.95*5.67E-8*(((BS783+$B$7)+273)^4-(BS783+273)^4)-44100*L783)/(1.84*29.3*T783+8*0.95*5.67E-8*(BS783+273)^3))</f>
        <v>0</v>
      </c>
      <c r="Y783">
        <f>($C$7*BT783+$D$7*BU783+$E$7*X783)</f>
        <v>0</v>
      </c>
      <c r="Z783">
        <f>0.61365*exp(17.502*Y783/(240.97+Y783))</f>
        <v>0</v>
      </c>
      <c r="AA783">
        <f>(AB783/AC783*100)</f>
        <v>0</v>
      </c>
      <c r="AB783">
        <f>BL783*(BQ783+BR783)/1000</f>
        <v>0</v>
      </c>
      <c r="AC783">
        <f>0.61365*exp(17.502*BS783/(240.97+BS783))</f>
        <v>0</v>
      </c>
      <c r="AD783">
        <f>(Z783-BL783*(BQ783+BR783)/1000)</f>
        <v>0</v>
      </c>
      <c r="AE783">
        <f>(-L783*44100)</f>
        <v>0</v>
      </c>
      <c r="AF783">
        <f>2*29.3*T783*0.92*(BS783-Y783)</f>
        <v>0</v>
      </c>
      <c r="AG783">
        <f>2*0.95*5.67E-8*(((BS783+$B$7)+273)^4-(Y783+273)^4)</f>
        <v>0</v>
      </c>
      <c r="AH783">
        <f>W783+AG783+AE783+AF783</f>
        <v>0</v>
      </c>
      <c r="AI783">
        <f>BP783*AW783*(BK783-BJ783*(1000-AW783*BM783)/(1000-AW783*BL783))/(100*BD783)</f>
        <v>0</v>
      </c>
      <c r="AJ783">
        <f>1000*BP783*AW783*(BL783-BM783)/(100*BD783*(1000-AW783*BL783))</f>
        <v>0</v>
      </c>
      <c r="AK783">
        <f>(AL783 - AM783 - BQ783*1E3/(8.314*(BS783+273.15)) * AO783/BP783 * AN783) * BP783/(100*BD783) * (1000 - BM783)/1000</f>
        <v>0</v>
      </c>
      <c r="AL783">
        <v>637.9244304905143</v>
      </c>
      <c r="AM783">
        <v>616.3753878787878</v>
      </c>
      <c r="AN783">
        <v>2.490121185892118</v>
      </c>
      <c r="AO783">
        <v>66.75267127986791</v>
      </c>
      <c r="AP783">
        <f>(AR783 - AQ783 + BQ783*1E3/(8.314*(BS783+273.15)) * AT783/BP783 * AS783) * BP783/(100*BD783) * 1000/(1000 - AR783)</f>
        <v>0</v>
      </c>
      <c r="AQ783">
        <v>14.21552747473338</v>
      </c>
      <c r="AR783">
        <v>15.22748303030302</v>
      </c>
      <c r="AS783">
        <v>1.123257441137372E-05</v>
      </c>
      <c r="AT783">
        <v>80.66482279212043</v>
      </c>
      <c r="AU783">
        <v>0</v>
      </c>
      <c r="AV783">
        <v>0</v>
      </c>
      <c r="AW783">
        <f>IF(AU783*$H$13&gt;=AY783,1.0,(AY783/(AY783-AU783*$H$13)))</f>
        <v>0</v>
      </c>
      <c r="AX783">
        <f>(AW783-1)*100</f>
        <v>0</v>
      </c>
      <c r="AY783">
        <f>MAX(0,($B$13+$C$13*BX783)/(1+$D$13*BX783)*BQ783/(BS783+273)*$E$13)</f>
        <v>0</v>
      </c>
      <c r="AZ783">
        <f>$B$11*BY783+$C$11*BZ783+$F$11*CK783*(1-CN783)</f>
        <v>0</v>
      </c>
      <c r="BA783">
        <f>AZ783*BB783</f>
        <v>0</v>
      </c>
      <c r="BB783">
        <f>($B$11*$D$9+$C$11*$D$9+$F$11*((CX783+CP783)/MAX(CX783+CP783+CY783, 0.1)*$I$9+CY783/MAX(CX783+CP783+CY783, 0.1)*$J$9))/($B$11+$C$11+$F$11)</f>
        <v>0</v>
      </c>
      <c r="BC783">
        <f>($B$11*$K$9+$C$11*$K$9+$F$11*((CX783+CP783)/MAX(CX783+CP783+CY783, 0.1)*$P$9+CY783/MAX(CX783+CP783+CY783, 0.1)*$Q$9))/($B$11+$C$11+$F$11)</f>
        <v>0</v>
      </c>
      <c r="BD783">
        <v>6</v>
      </c>
      <c r="BE783">
        <v>0.5</v>
      </c>
      <c r="BF783" t="s">
        <v>361</v>
      </c>
      <c r="BG783">
        <v>2</v>
      </c>
      <c r="BH783" t="b">
        <v>1</v>
      </c>
      <c r="BI783">
        <v>1728497773</v>
      </c>
      <c r="BJ783">
        <v>589.7842592592593</v>
      </c>
      <c r="BK783">
        <v>616.025</v>
      </c>
      <c r="BL783">
        <v>15.2276962962963</v>
      </c>
      <c r="BM783">
        <v>14.20984074074074</v>
      </c>
      <c r="BN783">
        <v>596.653</v>
      </c>
      <c r="BO783">
        <v>15.31864074074074</v>
      </c>
      <c r="BP783">
        <v>600.029</v>
      </c>
      <c r="BQ783">
        <v>97.54837777777782</v>
      </c>
      <c r="BR783">
        <v>0.1000824037037037</v>
      </c>
      <c r="BS783">
        <v>23.89764074074074</v>
      </c>
      <c r="BT783">
        <v>25.03835555555555</v>
      </c>
      <c r="BU783">
        <v>999.9000000000001</v>
      </c>
      <c r="BV783">
        <v>0</v>
      </c>
      <c r="BW783">
        <v>0</v>
      </c>
      <c r="BX783">
        <v>9995.478888888891</v>
      </c>
      <c r="BY783">
        <v>0</v>
      </c>
      <c r="BZ783">
        <v>1288.036666666667</v>
      </c>
      <c r="CA783">
        <v>-26.2408</v>
      </c>
      <c r="CB783">
        <v>598.9040740740742</v>
      </c>
      <c r="CC783">
        <v>624.9048888888888</v>
      </c>
      <c r="CD783">
        <v>1.017881851851852</v>
      </c>
      <c r="CE783">
        <v>616.025</v>
      </c>
      <c r="CF783">
        <v>14.20984074074074</v>
      </c>
      <c r="CG783">
        <v>1.485437407407407</v>
      </c>
      <c r="CH783">
        <v>1.386145555555556</v>
      </c>
      <c r="CI783">
        <v>12.8191037037037</v>
      </c>
      <c r="CJ783">
        <v>11.76690740740741</v>
      </c>
      <c r="CK783">
        <v>1599.986666666666</v>
      </c>
      <c r="CL783">
        <v>0.6919910000000001</v>
      </c>
      <c r="CM783">
        <v>0.308009</v>
      </c>
      <c r="CN783">
        <v>0</v>
      </c>
      <c r="CO783">
        <v>2.199881481481481</v>
      </c>
      <c r="CP783">
        <v>0</v>
      </c>
      <c r="CQ783">
        <v>16542.40740740741</v>
      </c>
      <c r="CR783">
        <v>13790.03703703704</v>
      </c>
      <c r="CS783">
        <v>40.28674074074073</v>
      </c>
      <c r="CT783">
        <v>42.43699999999999</v>
      </c>
      <c r="CU783">
        <v>41.125</v>
      </c>
      <c r="CV783">
        <v>40.29592592592592</v>
      </c>
      <c r="CW783">
        <v>39.33533333333334</v>
      </c>
      <c r="CX783">
        <v>1107.176296296296</v>
      </c>
      <c r="CY783">
        <v>492.8103703703704</v>
      </c>
      <c r="CZ783">
        <v>0</v>
      </c>
      <c r="DA783">
        <v>1728497837.2</v>
      </c>
      <c r="DB783">
        <v>0</v>
      </c>
      <c r="DC783">
        <v>1728490956.5</v>
      </c>
      <c r="DD783" t="s">
        <v>362</v>
      </c>
      <c r="DE783">
        <v>1728490952.5</v>
      </c>
      <c r="DF783">
        <v>1728490956.5</v>
      </c>
      <c r="DG783">
        <v>1</v>
      </c>
      <c r="DH783">
        <v>-0.065</v>
      </c>
      <c r="DI783">
        <v>-0.008</v>
      </c>
      <c r="DJ783">
        <v>-3.246</v>
      </c>
      <c r="DK783">
        <v>-0.091</v>
      </c>
      <c r="DL783">
        <v>52</v>
      </c>
      <c r="DM783">
        <v>15</v>
      </c>
      <c r="DN783">
        <v>0.25</v>
      </c>
      <c r="DO783">
        <v>0.13</v>
      </c>
      <c r="DP783">
        <v>-26.1057375</v>
      </c>
      <c r="DQ783">
        <v>-2.501661163226973</v>
      </c>
      <c r="DR783">
        <v>0.2505090494248662</v>
      </c>
      <c r="DS783">
        <v>0</v>
      </c>
      <c r="DT783">
        <v>1.0214255</v>
      </c>
      <c r="DU783">
        <v>-0.06779031894934476</v>
      </c>
      <c r="DV783">
        <v>0.006644379560952218</v>
      </c>
      <c r="DW783">
        <v>1</v>
      </c>
      <c r="DX783">
        <v>1</v>
      </c>
      <c r="DY783">
        <v>2</v>
      </c>
      <c r="DZ783" t="s">
        <v>363</v>
      </c>
      <c r="EA783">
        <v>3.22824</v>
      </c>
      <c r="EB783">
        <v>2.70435</v>
      </c>
      <c r="EC783">
        <v>0.132865</v>
      </c>
      <c r="ED783">
        <v>0.136165</v>
      </c>
      <c r="EE783">
        <v>0.08000889999999999</v>
      </c>
      <c r="EF783">
        <v>0.0762144</v>
      </c>
      <c r="EG783">
        <v>28247</v>
      </c>
      <c r="EH783">
        <v>27347.8</v>
      </c>
      <c r="EI783">
        <v>31225</v>
      </c>
      <c r="EJ783">
        <v>30044.8</v>
      </c>
      <c r="EK783">
        <v>38470.7</v>
      </c>
      <c r="EL783">
        <v>36711.2</v>
      </c>
      <c r="EM783">
        <v>43750.2</v>
      </c>
      <c r="EN783">
        <v>41960.5</v>
      </c>
      <c r="EO783">
        <v>2.0872</v>
      </c>
      <c r="EP783">
        <v>1.74503</v>
      </c>
      <c r="EQ783">
        <v>-0.000961125</v>
      </c>
      <c r="ER783">
        <v>0</v>
      </c>
      <c r="ES783">
        <v>25.0605</v>
      </c>
      <c r="ET783">
        <v>999.9</v>
      </c>
      <c r="EU783">
        <v>66.8</v>
      </c>
      <c r="EV783">
        <v>30.7</v>
      </c>
      <c r="EW783">
        <v>30.3693</v>
      </c>
      <c r="EX783">
        <v>61.8801</v>
      </c>
      <c r="EY783">
        <v>24.1506</v>
      </c>
      <c r="EZ783">
        <v>1</v>
      </c>
      <c r="FA783">
        <v>0.367515</v>
      </c>
      <c r="FB783">
        <v>7.70682</v>
      </c>
      <c r="FC783">
        <v>20.0304</v>
      </c>
      <c r="FD783">
        <v>5.21669</v>
      </c>
      <c r="FE783">
        <v>12.004</v>
      </c>
      <c r="FF783">
        <v>4.9636</v>
      </c>
      <c r="FG783">
        <v>3.29578</v>
      </c>
      <c r="FH783">
        <v>9999</v>
      </c>
      <c r="FI783">
        <v>9999</v>
      </c>
      <c r="FJ783">
        <v>9999</v>
      </c>
      <c r="FK783">
        <v>149.9</v>
      </c>
      <c r="FL783">
        <v>4.97083</v>
      </c>
      <c r="FM783">
        <v>1.86774</v>
      </c>
      <c r="FN783">
        <v>1.85928</v>
      </c>
      <c r="FO783">
        <v>1.86531</v>
      </c>
      <c r="FP783">
        <v>1.8631</v>
      </c>
      <c r="FQ783">
        <v>1.86448</v>
      </c>
      <c r="FR783">
        <v>1.86005</v>
      </c>
      <c r="FS783">
        <v>1.86417</v>
      </c>
      <c r="FT783">
        <v>0</v>
      </c>
      <c r="FU783">
        <v>0</v>
      </c>
      <c r="FV783">
        <v>0</v>
      </c>
      <c r="FW783">
        <v>0</v>
      </c>
      <c r="FX783" t="s">
        <v>364</v>
      </c>
      <c r="FY783" t="s">
        <v>365</v>
      </c>
      <c r="FZ783" t="s">
        <v>366</v>
      </c>
      <c r="GA783" t="s">
        <v>366</v>
      </c>
      <c r="GB783" t="s">
        <v>366</v>
      </c>
      <c r="GC783" t="s">
        <v>366</v>
      </c>
      <c r="GD783">
        <v>0</v>
      </c>
      <c r="GE783">
        <v>100</v>
      </c>
      <c r="GF783">
        <v>100</v>
      </c>
      <c r="GG783">
        <v>-6.989</v>
      </c>
      <c r="GH783">
        <v>-0.09089999999999999</v>
      </c>
      <c r="GI783">
        <v>-2.868309889394353</v>
      </c>
      <c r="GJ783">
        <v>-0.006773961979547998</v>
      </c>
      <c r="GK783">
        <v>-8.296070481250098E-08</v>
      </c>
      <c r="GL783">
        <v>3.322967193956903E-10</v>
      </c>
      <c r="GM783">
        <v>-0.07871069313407227</v>
      </c>
      <c r="GN783">
        <v>-0.00208336341840114</v>
      </c>
      <c r="GO783">
        <v>8.801746095907445E-05</v>
      </c>
      <c r="GP783">
        <v>-2.677693255255651E-07</v>
      </c>
      <c r="GQ783">
        <v>3</v>
      </c>
      <c r="GR783">
        <v>2052</v>
      </c>
      <c r="GS783">
        <v>2</v>
      </c>
      <c r="GT783">
        <v>18</v>
      </c>
      <c r="GU783">
        <v>113.8</v>
      </c>
      <c r="GV783">
        <v>113.7</v>
      </c>
      <c r="GW783">
        <v>1.58936</v>
      </c>
      <c r="GX783">
        <v>2.41089</v>
      </c>
      <c r="GY783">
        <v>1.44775</v>
      </c>
      <c r="GZ783">
        <v>2.31445</v>
      </c>
      <c r="HA783">
        <v>1.55151</v>
      </c>
      <c r="HB783">
        <v>2.38403</v>
      </c>
      <c r="HC783">
        <v>37.4098</v>
      </c>
      <c r="HD783">
        <v>13.7118</v>
      </c>
      <c r="HE783">
        <v>18</v>
      </c>
      <c r="HF783">
        <v>614.962</v>
      </c>
      <c r="HG783">
        <v>395.811</v>
      </c>
      <c r="HH783">
        <v>15.0654</v>
      </c>
      <c r="HI783">
        <v>31.3272</v>
      </c>
      <c r="HJ783">
        <v>30.0014</v>
      </c>
      <c r="HK783">
        <v>31.1703</v>
      </c>
      <c r="HL783">
        <v>31.0995</v>
      </c>
      <c r="HM783">
        <v>31.8629</v>
      </c>
      <c r="HN783">
        <v>57.7183</v>
      </c>
      <c r="HO783">
        <v>0</v>
      </c>
      <c r="HP783">
        <v>15.0265</v>
      </c>
      <c r="HQ783">
        <v>651.788</v>
      </c>
      <c r="HR783">
        <v>14.2233</v>
      </c>
      <c r="HS783">
        <v>99.0772</v>
      </c>
      <c r="HT783">
        <v>100.259</v>
      </c>
    </row>
    <row r="784" spans="1:228">
      <c r="A784">
        <v>768</v>
      </c>
      <c r="B784">
        <v>1728497785.5</v>
      </c>
      <c r="C784">
        <v>6848</v>
      </c>
      <c r="D784" t="s">
        <v>1909</v>
      </c>
      <c r="E784" t="s">
        <v>1910</v>
      </c>
      <c r="F784">
        <v>5</v>
      </c>
      <c r="G784" t="s">
        <v>357</v>
      </c>
      <c r="H784" t="s">
        <v>358</v>
      </c>
      <c r="I784" t="s">
        <v>359</v>
      </c>
      <c r="J784" t="s">
        <v>1808</v>
      </c>
      <c r="K784">
        <v>1728497777.714286</v>
      </c>
      <c r="L784">
        <f>(M784)/1000</f>
        <v>0</v>
      </c>
      <c r="M784">
        <f>IF(BH784, AP784, AJ784)</f>
        <v>0</v>
      </c>
      <c r="N784">
        <f>IF(BH784, AK784, AI784)</f>
        <v>0</v>
      </c>
      <c r="O784">
        <f>BJ784 - IF(AW784&gt;1, N784*BD784*100.0/(AY784), 0)</f>
        <v>0</v>
      </c>
      <c r="P784">
        <f>((V784-L784/2)*O784-N784)/(V784+L784/2)</f>
        <v>0</v>
      </c>
      <c r="Q784">
        <f>P784*(BQ784+BR784)/1000.0</f>
        <v>0</v>
      </c>
      <c r="R784">
        <f>(BJ784 - IF(AW784&gt;1, N784*BD784*100.0/(AY784), 0))*(BQ784+BR784)/1000.0</f>
        <v>0</v>
      </c>
      <c r="S784">
        <f>2.0/((1/U784-1/T784)+SIGN(U784)*SQRT((1/U784-1/T784)*(1/U784-1/T784) + 4*BE784/((BE784+1)*(BE784+1))*(2*1/U784*1/T784-1/T784*1/T784)))</f>
        <v>0</v>
      </c>
      <c r="T784">
        <f>IF(LEFT(BF784,1)&lt;&gt;"0",IF(LEFT(BF784,1)="1",3.0,BG784),$D$5+$E$5*(BX784*BQ784/($K$5*1000))+$F$5*(BX784*BQ784/($K$5*1000))*MAX(MIN(BD784,$J$5),$I$5)*MAX(MIN(BD784,$J$5),$I$5)+$G$5*MAX(MIN(BD784,$J$5),$I$5)*(BX784*BQ784/($K$5*1000))+$H$5*(BX784*BQ784/($K$5*1000))*(BX784*BQ784/($K$5*1000)))</f>
        <v>0</v>
      </c>
      <c r="U784">
        <f>L784*(1000-(1000*0.61365*exp(17.502*Y784/(240.97+Y784))/(BQ784+BR784)+BL784)/2)/(1000*0.61365*exp(17.502*Y784/(240.97+Y784))/(BQ784+BR784)-BL784)</f>
        <v>0</v>
      </c>
      <c r="V784">
        <f>1/((BE784+1)/(S784/1.6)+1/(T784/1.37)) + BE784/((BE784+1)/(S784/1.6) + BE784/(T784/1.37))</f>
        <v>0</v>
      </c>
      <c r="W784">
        <f>(AZ784*BC784)</f>
        <v>0</v>
      </c>
      <c r="X784">
        <f>(BS784+(W784+2*0.95*5.67E-8*(((BS784+$B$7)+273)^4-(BS784+273)^4)-44100*L784)/(1.84*29.3*T784+8*0.95*5.67E-8*(BS784+273)^3))</f>
        <v>0</v>
      </c>
      <c r="Y784">
        <f>($C$7*BT784+$D$7*BU784+$E$7*X784)</f>
        <v>0</v>
      </c>
      <c r="Z784">
        <f>0.61365*exp(17.502*Y784/(240.97+Y784))</f>
        <v>0</v>
      </c>
      <c r="AA784">
        <f>(AB784/AC784*100)</f>
        <v>0</v>
      </c>
      <c r="AB784">
        <f>BL784*(BQ784+BR784)/1000</f>
        <v>0</v>
      </c>
      <c r="AC784">
        <f>0.61365*exp(17.502*BS784/(240.97+BS784))</f>
        <v>0</v>
      </c>
      <c r="AD784">
        <f>(Z784-BL784*(BQ784+BR784)/1000)</f>
        <v>0</v>
      </c>
      <c r="AE784">
        <f>(-L784*44100)</f>
        <v>0</v>
      </c>
      <c r="AF784">
        <f>2*29.3*T784*0.92*(BS784-Y784)</f>
        <v>0</v>
      </c>
      <c r="AG784">
        <f>2*0.95*5.67E-8*(((BS784+$B$7)+273)^4-(Y784+273)^4)</f>
        <v>0</v>
      </c>
      <c r="AH784">
        <f>W784+AG784+AE784+AF784</f>
        <v>0</v>
      </c>
      <c r="AI784">
        <f>BP784*AW784*(BK784-BJ784*(1000-AW784*BM784)/(1000-AW784*BL784))/(100*BD784)</f>
        <v>0</v>
      </c>
      <c r="AJ784">
        <f>1000*BP784*AW784*(BL784-BM784)/(100*BD784*(1000-AW784*BL784))</f>
        <v>0</v>
      </c>
      <c r="AK784">
        <f>(AL784 - AM784 - BQ784*1E3/(8.314*(BS784+273.15)) * AO784/BP784 * AN784) * BP784/(100*BD784) * (1000 - BM784)/1000</f>
        <v>0</v>
      </c>
      <c r="AL784">
        <v>650.5511938749989</v>
      </c>
      <c r="AM784">
        <v>628.7417454545455</v>
      </c>
      <c r="AN784">
        <v>2.489936834678418</v>
      </c>
      <c r="AO784">
        <v>66.75267127986791</v>
      </c>
      <c r="AP784">
        <f>(AR784 - AQ784 + BQ784*1E3/(8.314*(BS784+273.15)) * AT784/BP784 * AS784) * BP784/(100*BD784) * 1000/(1000 - AR784)</f>
        <v>0</v>
      </c>
      <c r="AQ784">
        <v>14.22234183290201</v>
      </c>
      <c r="AR784">
        <v>15.22744666666666</v>
      </c>
      <c r="AS784">
        <v>3.112187672257376E-05</v>
      </c>
      <c r="AT784">
        <v>80.66482279212043</v>
      </c>
      <c r="AU784">
        <v>0</v>
      </c>
      <c r="AV784">
        <v>0</v>
      </c>
      <c r="AW784">
        <f>IF(AU784*$H$13&gt;=AY784,1.0,(AY784/(AY784-AU784*$H$13)))</f>
        <v>0</v>
      </c>
      <c r="AX784">
        <f>(AW784-1)*100</f>
        <v>0</v>
      </c>
      <c r="AY784">
        <f>MAX(0,($B$13+$C$13*BX784)/(1+$D$13*BX784)*BQ784/(BS784+273)*$E$13)</f>
        <v>0</v>
      </c>
      <c r="AZ784">
        <f>$B$11*BY784+$C$11*BZ784+$F$11*CK784*(1-CN784)</f>
        <v>0</v>
      </c>
      <c r="BA784">
        <f>AZ784*BB784</f>
        <v>0</v>
      </c>
      <c r="BB784">
        <f>($B$11*$D$9+$C$11*$D$9+$F$11*((CX784+CP784)/MAX(CX784+CP784+CY784, 0.1)*$I$9+CY784/MAX(CX784+CP784+CY784, 0.1)*$J$9))/($B$11+$C$11+$F$11)</f>
        <v>0</v>
      </c>
      <c r="BC784">
        <f>($B$11*$K$9+$C$11*$K$9+$F$11*((CX784+CP784)/MAX(CX784+CP784+CY784, 0.1)*$P$9+CY784/MAX(CX784+CP784+CY784, 0.1)*$Q$9))/($B$11+$C$11+$F$11)</f>
        <v>0</v>
      </c>
      <c r="BD784">
        <v>6</v>
      </c>
      <c r="BE784">
        <v>0.5</v>
      </c>
      <c r="BF784" t="s">
        <v>361</v>
      </c>
      <c r="BG784">
        <v>2</v>
      </c>
      <c r="BH784" t="b">
        <v>1</v>
      </c>
      <c r="BI784">
        <v>1728497777.714286</v>
      </c>
      <c r="BJ784">
        <v>601.3498214285715</v>
      </c>
      <c r="BK784">
        <v>627.7782500000001</v>
      </c>
      <c r="BL784">
        <v>15.22812142857143</v>
      </c>
      <c r="BM784">
        <v>14.21604285714286</v>
      </c>
      <c r="BN784">
        <v>608.2944285714286</v>
      </c>
      <c r="BO784">
        <v>15.31905714285715</v>
      </c>
      <c r="BP784">
        <v>600.0075714285714</v>
      </c>
      <c r="BQ784">
        <v>97.54814642857141</v>
      </c>
      <c r="BR784">
        <v>0.1000304642857143</v>
      </c>
      <c r="BS784">
        <v>23.89774285714286</v>
      </c>
      <c r="BT784">
        <v>25.03906785714286</v>
      </c>
      <c r="BU784">
        <v>999.9000000000002</v>
      </c>
      <c r="BV784">
        <v>0</v>
      </c>
      <c r="BW784">
        <v>0</v>
      </c>
      <c r="BX784">
        <v>9997.850714285714</v>
      </c>
      <c r="BY784">
        <v>0</v>
      </c>
      <c r="BZ784">
        <v>1288.105357142857</v>
      </c>
      <c r="CA784">
        <v>-26.42851071428571</v>
      </c>
      <c r="CB784">
        <v>610.6488571428572</v>
      </c>
      <c r="CC784">
        <v>636.8316071428571</v>
      </c>
      <c r="CD784">
        <v>1.012099642857143</v>
      </c>
      <c r="CE784">
        <v>627.7782500000001</v>
      </c>
      <c r="CF784">
        <v>14.21604285714286</v>
      </c>
      <c r="CG784">
        <v>1.485475</v>
      </c>
      <c r="CH784">
        <v>1.386746785714286</v>
      </c>
      <c r="CI784">
        <v>12.81948214285714</v>
      </c>
      <c r="CJ784">
        <v>11.77347857142857</v>
      </c>
      <c r="CK784">
        <v>1599.993571428571</v>
      </c>
      <c r="CL784">
        <v>0.6919874285714288</v>
      </c>
      <c r="CM784">
        <v>0.3080125714285715</v>
      </c>
      <c r="CN784">
        <v>0</v>
      </c>
      <c r="CO784">
        <v>2.134846428571429</v>
      </c>
      <c r="CP784">
        <v>0</v>
      </c>
      <c r="CQ784">
        <v>16613.98928571428</v>
      </c>
      <c r="CR784">
        <v>13790.07142857143</v>
      </c>
      <c r="CS784">
        <v>40.30535714285713</v>
      </c>
      <c r="CT784">
        <v>42.45049999999999</v>
      </c>
      <c r="CU784">
        <v>41.14049999999999</v>
      </c>
      <c r="CV784">
        <v>40.3097857142857</v>
      </c>
      <c r="CW784">
        <v>39.35475</v>
      </c>
      <c r="CX784">
        <v>1107.176071428572</v>
      </c>
      <c r="CY784">
        <v>492.8174999999999</v>
      </c>
      <c r="CZ784">
        <v>0</v>
      </c>
      <c r="DA784">
        <v>1728497842.6</v>
      </c>
      <c r="DB784">
        <v>0</v>
      </c>
      <c r="DC784">
        <v>1728490956.5</v>
      </c>
      <c r="DD784" t="s">
        <v>362</v>
      </c>
      <c r="DE784">
        <v>1728490952.5</v>
      </c>
      <c r="DF784">
        <v>1728490956.5</v>
      </c>
      <c r="DG784">
        <v>1</v>
      </c>
      <c r="DH784">
        <v>-0.065</v>
      </c>
      <c r="DI784">
        <v>-0.008</v>
      </c>
      <c r="DJ784">
        <v>-3.246</v>
      </c>
      <c r="DK784">
        <v>-0.091</v>
      </c>
      <c r="DL784">
        <v>52</v>
      </c>
      <c r="DM784">
        <v>15</v>
      </c>
      <c r="DN784">
        <v>0.25</v>
      </c>
      <c r="DO784">
        <v>0.13</v>
      </c>
      <c r="DP784">
        <v>-26.32503414634146</v>
      </c>
      <c r="DQ784">
        <v>-2.395239721254287</v>
      </c>
      <c r="DR784">
        <v>0.2570407480363776</v>
      </c>
      <c r="DS784">
        <v>0</v>
      </c>
      <c r="DT784">
        <v>1.01528756097561</v>
      </c>
      <c r="DU784">
        <v>-0.0756117073170736</v>
      </c>
      <c r="DV784">
        <v>0.00755377721068876</v>
      </c>
      <c r="DW784">
        <v>1</v>
      </c>
      <c r="DX784">
        <v>1</v>
      </c>
      <c r="DY784">
        <v>2</v>
      </c>
      <c r="DZ784" t="s">
        <v>363</v>
      </c>
      <c r="EA784">
        <v>3.2283</v>
      </c>
      <c r="EB784">
        <v>2.70459</v>
      </c>
      <c r="EC784">
        <v>0.134712</v>
      </c>
      <c r="ED784">
        <v>0.138072</v>
      </c>
      <c r="EE784">
        <v>0.0800034</v>
      </c>
      <c r="EF784">
        <v>0.0762447</v>
      </c>
      <c r="EG784">
        <v>28185.7</v>
      </c>
      <c r="EH784">
        <v>27287.1</v>
      </c>
      <c r="EI784">
        <v>31223.8</v>
      </c>
      <c r="EJ784">
        <v>30044.6</v>
      </c>
      <c r="EK784">
        <v>38469.8</v>
      </c>
      <c r="EL784">
        <v>36709.7</v>
      </c>
      <c r="EM784">
        <v>43748.9</v>
      </c>
      <c r="EN784">
        <v>41960.1</v>
      </c>
      <c r="EO784">
        <v>2.0872</v>
      </c>
      <c r="EP784">
        <v>1.74465</v>
      </c>
      <c r="EQ784">
        <v>-0.00178814</v>
      </c>
      <c r="ER784">
        <v>0</v>
      </c>
      <c r="ES784">
        <v>25.0661</v>
      </c>
      <c r="ET784">
        <v>999.9</v>
      </c>
      <c r="EU784">
        <v>66.8</v>
      </c>
      <c r="EV784">
        <v>30.7</v>
      </c>
      <c r="EW784">
        <v>30.3677</v>
      </c>
      <c r="EX784">
        <v>62.2501</v>
      </c>
      <c r="EY784">
        <v>23.8982</v>
      </c>
      <c r="EZ784">
        <v>1</v>
      </c>
      <c r="FA784">
        <v>0.368722</v>
      </c>
      <c r="FB784">
        <v>7.77486</v>
      </c>
      <c r="FC784">
        <v>20.0279</v>
      </c>
      <c r="FD784">
        <v>5.21699</v>
      </c>
      <c r="FE784">
        <v>12.004</v>
      </c>
      <c r="FF784">
        <v>4.9635</v>
      </c>
      <c r="FG784">
        <v>3.29565</v>
      </c>
      <c r="FH784">
        <v>9999</v>
      </c>
      <c r="FI784">
        <v>9999</v>
      </c>
      <c r="FJ784">
        <v>9999</v>
      </c>
      <c r="FK784">
        <v>149.9</v>
      </c>
      <c r="FL784">
        <v>4.97081</v>
      </c>
      <c r="FM784">
        <v>1.86773</v>
      </c>
      <c r="FN784">
        <v>1.85928</v>
      </c>
      <c r="FO784">
        <v>1.86528</v>
      </c>
      <c r="FP784">
        <v>1.8631</v>
      </c>
      <c r="FQ784">
        <v>1.86449</v>
      </c>
      <c r="FR784">
        <v>1.86004</v>
      </c>
      <c r="FS784">
        <v>1.86417</v>
      </c>
      <c r="FT784">
        <v>0</v>
      </c>
      <c r="FU784">
        <v>0</v>
      </c>
      <c r="FV784">
        <v>0</v>
      </c>
      <c r="FW784">
        <v>0</v>
      </c>
      <c r="FX784" t="s">
        <v>364</v>
      </c>
      <c r="FY784" t="s">
        <v>365</v>
      </c>
      <c r="FZ784" t="s">
        <v>366</v>
      </c>
      <c r="GA784" t="s">
        <v>366</v>
      </c>
      <c r="GB784" t="s">
        <v>366</v>
      </c>
      <c r="GC784" t="s">
        <v>366</v>
      </c>
      <c r="GD784">
        <v>0</v>
      </c>
      <c r="GE784">
        <v>100</v>
      </c>
      <c r="GF784">
        <v>100</v>
      </c>
      <c r="GG784">
        <v>-7.069</v>
      </c>
      <c r="GH784">
        <v>-0.09089999999999999</v>
      </c>
      <c r="GI784">
        <v>-2.868309889394353</v>
      </c>
      <c r="GJ784">
        <v>-0.006773961979547998</v>
      </c>
      <c r="GK784">
        <v>-8.296070481250098E-08</v>
      </c>
      <c r="GL784">
        <v>3.322967193956903E-10</v>
      </c>
      <c r="GM784">
        <v>-0.07871069313407227</v>
      </c>
      <c r="GN784">
        <v>-0.00208336341840114</v>
      </c>
      <c r="GO784">
        <v>8.801746095907445E-05</v>
      </c>
      <c r="GP784">
        <v>-2.677693255255651E-07</v>
      </c>
      <c r="GQ784">
        <v>3</v>
      </c>
      <c r="GR784">
        <v>2052</v>
      </c>
      <c r="GS784">
        <v>2</v>
      </c>
      <c r="GT784">
        <v>18</v>
      </c>
      <c r="GU784">
        <v>113.9</v>
      </c>
      <c r="GV784">
        <v>113.8</v>
      </c>
      <c r="GW784">
        <v>1.61377</v>
      </c>
      <c r="GX784">
        <v>2.41089</v>
      </c>
      <c r="GY784">
        <v>1.44897</v>
      </c>
      <c r="GZ784">
        <v>2.31445</v>
      </c>
      <c r="HA784">
        <v>1.55151</v>
      </c>
      <c r="HB784">
        <v>2.29492</v>
      </c>
      <c r="HC784">
        <v>37.4338</v>
      </c>
      <c r="HD784">
        <v>13.703</v>
      </c>
      <c r="HE784">
        <v>18</v>
      </c>
      <c r="HF784">
        <v>615.061</v>
      </c>
      <c r="HG784">
        <v>395.666</v>
      </c>
      <c r="HH784">
        <v>15.0249</v>
      </c>
      <c r="HI784">
        <v>31.3361</v>
      </c>
      <c r="HJ784">
        <v>30.0013</v>
      </c>
      <c r="HK784">
        <v>31.1804</v>
      </c>
      <c r="HL784">
        <v>31.1099</v>
      </c>
      <c r="HM784">
        <v>32.3343</v>
      </c>
      <c r="HN784">
        <v>57.7183</v>
      </c>
      <c r="HO784">
        <v>0</v>
      </c>
      <c r="HP784">
        <v>14.9828</v>
      </c>
      <c r="HQ784">
        <v>661.833</v>
      </c>
      <c r="HR784">
        <v>14.2233</v>
      </c>
      <c r="HS784">
        <v>99.07380000000001</v>
      </c>
      <c r="HT784">
        <v>100.258</v>
      </c>
    </row>
    <row r="785" spans="1:228">
      <c r="A785">
        <v>769</v>
      </c>
      <c r="B785">
        <v>1728497790.5</v>
      </c>
      <c r="C785">
        <v>6853</v>
      </c>
      <c r="D785" t="s">
        <v>1911</v>
      </c>
      <c r="E785" t="s">
        <v>1912</v>
      </c>
      <c r="F785">
        <v>5</v>
      </c>
      <c r="G785" t="s">
        <v>357</v>
      </c>
      <c r="H785" t="s">
        <v>358</v>
      </c>
      <c r="I785" t="s">
        <v>359</v>
      </c>
      <c r="J785" t="s">
        <v>1808</v>
      </c>
      <c r="K785">
        <v>1728497783</v>
      </c>
      <c r="L785">
        <f>(M785)/1000</f>
        <v>0</v>
      </c>
      <c r="M785">
        <f>IF(BH785, AP785, AJ785)</f>
        <v>0</v>
      </c>
      <c r="N785">
        <f>IF(BH785, AK785, AI785)</f>
        <v>0</v>
      </c>
      <c r="O785">
        <f>BJ785 - IF(AW785&gt;1, N785*BD785*100.0/(AY785), 0)</f>
        <v>0</v>
      </c>
      <c r="P785">
        <f>((V785-L785/2)*O785-N785)/(V785+L785/2)</f>
        <v>0</v>
      </c>
      <c r="Q785">
        <f>P785*(BQ785+BR785)/1000.0</f>
        <v>0</v>
      </c>
      <c r="R785">
        <f>(BJ785 - IF(AW785&gt;1, N785*BD785*100.0/(AY785), 0))*(BQ785+BR785)/1000.0</f>
        <v>0</v>
      </c>
      <c r="S785">
        <f>2.0/((1/U785-1/T785)+SIGN(U785)*SQRT((1/U785-1/T785)*(1/U785-1/T785) + 4*BE785/((BE785+1)*(BE785+1))*(2*1/U785*1/T785-1/T785*1/T785)))</f>
        <v>0</v>
      </c>
      <c r="T785">
        <f>IF(LEFT(BF785,1)&lt;&gt;"0",IF(LEFT(BF785,1)="1",3.0,BG785),$D$5+$E$5*(BX785*BQ785/($K$5*1000))+$F$5*(BX785*BQ785/($K$5*1000))*MAX(MIN(BD785,$J$5),$I$5)*MAX(MIN(BD785,$J$5),$I$5)+$G$5*MAX(MIN(BD785,$J$5),$I$5)*(BX785*BQ785/($K$5*1000))+$H$5*(BX785*BQ785/($K$5*1000))*(BX785*BQ785/($K$5*1000)))</f>
        <v>0</v>
      </c>
      <c r="U785">
        <f>L785*(1000-(1000*0.61365*exp(17.502*Y785/(240.97+Y785))/(BQ785+BR785)+BL785)/2)/(1000*0.61365*exp(17.502*Y785/(240.97+Y785))/(BQ785+BR785)-BL785)</f>
        <v>0</v>
      </c>
      <c r="V785">
        <f>1/((BE785+1)/(S785/1.6)+1/(T785/1.37)) + BE785/((BE785+1)/(S785/1.6) + BE785/(T785/1.37))</f>
        <v>0</v>
      </c>
      <c r="W785">
        <f>(AZ785*BC785)</f>
        <v>0</v>
      </c>
      <c r="X785">
        <f>(BS785+(W785+2*0.95*5.67E-8*(((BS785+$B$7)+273)^4-(BS785+273)^4)-44100*L785)/(1.84*29.3*T785+8*0.95*5.67E-8*(BS785+273)^3))</f>
        <v>0</v>
      </c>
      <c r="Y785">
        <f>($C$7*BT785+$D$7*BU785+$E$7*X785)</f>
        <v>0</v>
      </c>
      <c r="Z785">
        <f>0.61365*exp(17.502*Y785/(240.97+Y785))</f>
        <v>0</v>
      </c>
      <c r="AA785">
        <f>(AB785/AC785*100)</f>
        <v>0</v>
      </c>
      <c r="AB785">
        <f>BL785*(BQ785+BR785)/1000</f>
        <v>0</v>
      </c>
      <c r="AC785">
        <f>0.61365*exp(17.502*BS785/(240.97+BS785))</f>
        <v>0</v>
      </c>
      <c r="AD785">
        <f>(Z785-BL785*(BQ785+BR785)/1000)</f>
        <v>0</v>
      </c>
      <c r="AE785">
        <f>(-L785*44100)</f>
        <v>0</v>
      </c>
      <c r="AF785">
        <f>2*29.3*T785*0.92*(BS785-Y785)</f>
        <v>0</v>
      </c>
      <c r="AG785">
        <f>2*0.95*5.67E-8*(((BS785+$B$7)+273)^4-(Y785+273)^4)</f>
        <v>0</v>
      </c>
      <c r="AH785">
        <f>W785+AG785+AE785+AF785</f>
        <v>0</v>
      </c>
      <c r="AI785">
        <f>BP785*AW785*(BK785-BJ785*(1000-AW785*BM785)/(1000-AW785*BL785))/(100*BD785)</f>
        <v>0</v>
      </c>
      <c r="AJ785">
        <f>1000*BP785*AW785*(BL785-BM785)/(100*BD785*(1000-AW785*BL785))</f>
        <v>0</v>
      </c>
      <c r="AK785">
        <f>(AL785 - AM785 - BQ785*1E3/(8.314*(BS785+273.15)) * AO785/BP785 * AN785) * BP785/(100*BD785) * (1000 - BM785)/1000</f>
        <v>0</v>
      </c>
      <c r="AL785">
        <v>663.5503882973786</v>
      </c>
      <c r="AM785">
        <v>641.3962303030303</v>
      </c>
      <c r="AN785">
        <v>2.541274175443906</v>
      </c>
      <c r="AO785">
        <v>66.75267127986791</v>
      </c>
      <c r="AP785">
        <f>(AR785 - AQ785 + BQ785*1E3/(8.314*(BS785+273.15)) * AT785/BP785 * AS785) * BP785/(100*BD785) * 1000/(1000 - AR785)</f>
        <v>0</v>
      </c>
      <c r="AQ785">
        <v>14.22663453271227</v>
      </c>
      <c r="AR785">
        <v>15.22595212121212</v>
      </c>
      <c r="AS785">
        <v>-1.817691636244488E-05</v>
      </c>
      <c r="AT785">
        <v>80.66482279212043</v>
      </c>
      <c r="AU785">
        <v>0</v>
      </c>
      <c r="AV785">
        <v>0</v>
      </c>
      <c r="AW785">
        <f>IF(AU785*$H$13&gt;=AY785,1.0,(AY785/(AY785-AU785*$H$13)))</f>
        <v>0</v>
      </c>
      <c r="AX785">
        <f>(AW785-1)*100</f>
        <v>0</v>
      </c>
      <c r="AY785">
        <f>MAX(0,($B$13+$C$13*BX785)/(1+$D$13*BX785)*BQ785/(BS785+273)*$E$13)</f>
        <v>0</v>
      </c>
      <c r="AZ785">
        <f>$B$11*BY785+$C$11*BZ785+$F$11*CK785*(1-CN785)</f>
        <v>0</v>
      </c>
      <c r="BA785">
        <f>AZ785*BB785</f>
        <v>0</v>
      </c>
      <c r="BB785">
        <f>($B$11*$D$9+$C$11*$D$9+$F$11*((CX785+CP785)/MAX(CX785+CP785+CY785, 0.1)*$I$9+CY785/MAX(CX785+CP785+CY785, 0.1)*$J$9))/($B$11+$C$11+$F$11)</f>
        <v>0</v>
      </c>
      <c r="BC785">
        <f>($B$11*$K$9+$C$11*$K$9+$F$11*((CX785+CP785)/MAX(CX785+CP785+CY785, 0.1)*$P$9+CY785/MAX(CX785+CP785+CY785, 0.1)*$Q$9))/($B$11+$C$11+$F$11)</f>
        <v>0</v>
      </c>
      <c r="BD785">
        <v>6</v>
      </c>
      <c r="BE785">
        <v>0.5</v>
      </c>
      <c r="BF785" t="s">
        <v>361</v>
      </c>
      <c r="BG785">
        <v>2</v>
      </c>
      <c r="BH785" t="b">
        <v>1</v>
      </c>
      <c r="BI785">
        <v>1728497783</v>
      </c>
      <c r="BJ785">
        <v>614.3245185185185</v>
      </c>
      <c r="BK785">
        <v>641.0546666666668</v>
      </c>
      <c r="BL785">
        <v>15.22729259259259</v>
      </c>
      <c r="BM785">
        <v>14.22227407407407</v>
      </c>
      <c r="BN785">
        <v>621.3540740740741</v>
      </c>
      <c r="BO785">
        <v>15.31822222222222</v>
      </c>
      <c r="BP785">
        <v>600.0353703703703</v>
      </c>
      <c r="BQ785">
        <v>97.54778518518521</v>
      </c>
      <c r="BR785">
        <v>0.1000815592592593</v>
      </c>
      <c r="BS785">
        <v>23.89565925925926</v>
      </c>
      <c r="BT785">
        <v>25.03824444444444</v>
      </c>
      <c r="BU785">
        <v>999.9000000000001</v>
      </c>
      <c r="BV785">
        <v>0</v>
      </c>
      <c r="BW785">
        <v>0</v>
      </c>
      <c r="BX785">
        <v>10002.35074074074</v>
      </c>
      <c r="BY785">
        <v>0</v>
      </c>
      <c r="BZ785">
        <v>1288.171481481482</v>
      </c>
      <c r="CA785">
        <v>-26.73022962962963</v>
      </c>
      <c r="CB785">
        <v>623.8238148148148</v>
      </c>
      <c r="CC785">
        <v>650.3036666666667</v>
      </c>
      <c r="CD785">
        <v>1.005025814814815</v>
      </c>
      <c r="CE785">
        <v>641.0546666666668</v>
      </c>
      <c r="CF785">
        <v>14.22227407407407</v>
      </c>
      <c r="CG785">
        <v>1.485388518518519</v>
      </c>
      <c r="CH785">
        <v>1.38735037037037</v>
      </c>
      <c r="CI785">
        <v>12.81858148148148</v>
      </c>
      <c r="CJ785">
        <v>11.78006666666666</v>
      </c>
      <c r="CK785">
        <v>1600.002962962963</v>
      </c>
      <c r="CL785">
        <v>0.6919870000000001</v>
      </c>
      <c r="CM785">
        <v>0.308013</v>
      </c>
      <c r="CN785">
        <v>0</v>
      </c>
      <c r="CO785">
        <v>2.197303703703704</v>
      </c>
      <c r="CP785">
        <v>0</v>
      </c>
      <c r="CQ785">
        <v>16700.32962962963</v>
      </c>
      <c r="CR785">
        <v>13790.13333333334</v>
      </c>
      <c r="CS785">
        <v>40.333</v>
      </c>
      <c r="CT785">
        <v>42.47199999999999</v>
      </c>
      <c r="CU785">
        <v>41.16174074074073</v>
      </c>
      <c r="CV785">
        <v>40.31199999999999</v>
      </c>
      <c r="CW785">
        <v>39.375</v>
      </c>
      <c r="CX785">
        <v>1107.181111111111</v>
      </c>
      <c r="CY785">
        <v>492.8218518518519</v>
      </c>
      <c r="CZ785">
        <v>0</v>
      </c>
      <c r="DA785">
        <v>1728497847.4</v>
      </c>
      <c r="DB785">
        <v>0</v>
      </c>
      <c r="DC785">
        <v>1728490956.5</v>
      </c>
      <c r="DD785" t="s">
        <v>362</v>
      </c>
      <c r="DE785">
        <v>1728490952.5</v>
      </c>
      <c r="DF785">
        <v>1728490956.5</v>
      </c>
      <c r="DG785">
        <v>1</v>
      </c>
      <c r="DH785">
        <v>-0.065</v>
      </c>
      <c r="DI785">
        <v>-0.008</v>
      </c>
      <c r="DJ785">
        <v>-3.246</v>
      </c>
      <c r="DK785">
        <v>-0.091</v>
      </c>
      <c r="DL785">
        <v>52</v>
      </c>
      <c r="DM785">
        <v>15</v>
      </c>
      <c r="DN785">
        <v>0.25</v>
      </c>
      <c r="DO785">
        <v>0.13</v>
      </c>
      <c r="DP785">
        <v>-26.53547317073171</v>
      </c>
      <c r="DQ785">
        <v>-3.300654355400677</v>
      </c>
      <c r="DR785">
        <v>0.3494398458469727</v>
      </c>
      <c r="DS785">
        <v>0</v>
      </c>
      <c r="DT785">
        <v>1.010417951219512</v>
      </c>
      <c r="DU785">
        <v>-0.08061650174215966</v>
      </c>
      <c r="DV785">
        <v>0.008010364182675088</v>
      </c>
      <c r="DW785">
        <v>1</v>
      </c>
      <c r="DX785">
        <v>1</v>
      </c>
      <c r="DY785">
        <v>2</v>
      </c>
      <c r="DZ785" t="s">
        <v>363</v>
      </c>
      <c r="EA785">
        <v>3.2283</v>
      </c>
      <c r="EB785">
        <v>2.70457</v>
      </c>
      <c r="EC785">
        <v>0.136577</v>
      </c>
      <c r="ED785">
        <v>0.139894</v>
      </c>
      <c r="EE785">
        <v>0.0799966</v>
      </c>
      <c r="EF785">
        <v>0.07625369999999999</v>
      </c>
      <c r="EG785">
        <v>28124</v>
      </c>
      <c r="EH785">
        <v>27228.8</v>
      </c>
      <c r="EI785">
        <v>31222.9</v>
      </c>
      <c r="EJ785">
        <v>30044</v>
      </c>
      <c r="EK785">
        <v>38468.6</v>
      </c>
      <c r="EL785">
        <v>36708.6</v>
      </c>
      <c r="EM785">
        <v>43747.2</v>
      </c>
      <c r="EN785">
        <v>41959.2</v>
      </c>
      <c r="EO785">
        <v>2.08705</v>
      </c>
      <c r="EP785">
        <v>1.74452</v>
      </c>
      <c r="EQ785">
        <v>-0.00254065</v>
      </c>
      <c r="ER785">
        <v>0</v>
      </c>
      <c r="ES785">
        <v>25.0696</v>
      </c>
      <c r="ET785">
        <v>999.9</v>
      </c>
      <c r="EU785">
        <v>66.8</v>
      </c>
      <c r="EV785">
        <v>30.7</v>
      </c>
      <c r="EW785">
        <v>30.3708</v>
      </c>
      <c r="EX785">
        <v>62.2301</v>
      </c>
      <c r="EY785">
        <v>23.9143</v>
      </c>
      <c r="EZ785">
        <v>1</v>
      </c>
      <c r="FA785">
        <v>0.370061</v>
      </c>
      <c r="FB785">
        <v>7.82975</v>
      </c>
      <c r="FC785">
        <v>20.0254</v>
      </c>
      <c r="FD785">
        <v>5.21579</v>
      </c>
      <c r="FE785">
        <v>12.004</v>
      </c>
      <c r="FF785">
        <v>4.96305</v>
      </c>
      <c r="FG785">
        <v>3.2957</v>
      </c>
      <c r="FH785">
        <v>9999</v>
      </c>
      <c r="FI785">
        <v>9999</v>
      </c>
      <c r="FJ785">
        <v>9999</v>
      </c>
      <c r="FK785">
        <v>149.9</v>
      </c>
      <c r="FL785">
        <v>4.9708</v>
      </c>
      <c r="FM785">
        <v>1.86773</v>
      </c>
      <c r="FN785">
        <v>1.85928</v>
      </c>
      <c r="FO785">
        <v>1.86527</v>
      </c>
      <c r="FP785">
        <v>1.8631</v>
      </c>
      <c r="FQ785">
        <v>1.86447</v>
      </c>
      <c r="FR785">
        <v>1.86002</v>
      </c>
      <c r="FS785">
        <v>1.86416</v>
      </c>
      <c r="FT785">
        <v>0</v>
      </c>
      <c r="FU785">
        <v>0</v>
      </c>
      <c r="FV785">
        <v>0</v>
      </c>
      <c r="FW785">
        <v>0</v>
      </c>
      <c r="FX785" t="s">
        <v>364</v>
      </c>
      <c r="FY785" t="s">
        <v>365</v>
      </c>
      <c r="FZ785" t="s">
        <v>366</v>
      </c>
      <c r="GA785" t="s">
        <v>366</v>
      </c>
      <c r="GB785" t="s">
        <v>366</v>
      </c>
      <c r="GC785" t="s">
        <v>366</v>
      </c>
      <c r="GD785">
        <v>0</v>
      </c>
      <c r="GE785">
        <v>100</v>
      </c>
      <c r="GF785">
        <v>100</v>
      </c>
      <c r="GG785">
        <v>-7.15</v>
      </c>
      <c r="GH785">
        <v>-0.09089999999999999</v>
      </c>
      <c r="GI785">
        <v>-2.868309889394353</v>
      </c>
      <c r="GJ785">
        <v>-0.006773961979547998</v>
      </c>
      <c r="GK785">
        <v>-8.296070481250098E-08</v>
      </c>
      <c r="GL785">
        <v>3.322967193956903E-10</v>
      </c>
      <c r="GM785">
        <v>-0.07871069313407227</v>
      </c>
      <c r="GN785">
        <v>-0.00208336341840114</v>
      </c>
      <c r="GO785">
        <v>8.801746095907445E-05</v>
      </c>
      <c r="GP785">
        <v>-2.677693255255651E-07</v>
      </c>
      <c r="GQ785">
        <v>3</v>
      </c>
      <c r="GR785">
        <v>2052</v>
      </c>
      <c r="GS785">
        <v>2</v>
      </c>
      <c r="GT785">
        <v>18</v>
      </c>
      <c r="GU785">
        <v>114</v>
      </c>
      <c r="GV785">
        <v>113.9</v>
      </c>
      <c r="GW785">
        <v>1.6394</v>
      </c>
      <c r="GX785">
        <v>2.40356</v>
      </c>
      <c r="GY785">
        <v>1.44775</v>
      </c>
      <c r="GZ785">
        <v>2.31445</v>
      </c>
      <c r="HA785">
        <v>1.55151</v>
      </c>
      <c r="HB785">
        <v>2.42188</v>
      </c>
      <c r="HC785">
        <v>37.4338</v>
      </c>
      <c r="HD785">
        <v>13.703</v>
      </c>
      <c r="HE785">
        <v>18</v>
      </c>
      <c r="HF785">
        <v>615.05</v>
      </c>
      <c r="HG785">
        <v>395.66</v>
      </c>
      <c r="HH785">
        <v>14.981</v>
      </c>
      <c r="HI785">
        <v>31.3453</v>
      </c>
      <c r="HJ785">
        <v>30.0013</v>
      </c>
      <c r="HK785">
        <v>31.1906</v>
      </c>
      <c r="HL785">
        <v>31.12</v>
      </c>
      <c r="HM785">
        <v>32.8601</v>
      </c>
      <c r="HN785">
        <v>57.7183</v>
      </c>
      <c r="HO785">
        <v>0</v>
      </c>
      <c r="HP785">
        <v>14.9481</v>
      </c>
      <c r="HQ785">
        <v>676.87</v>
      </c>
      <c r="HR785">
        <v>14.2233</v>
      </c>
      <c r="HS785">
        <v>99.0703</v>
      </c>
      <c r="HT785">
        <v>100.256</v>
      </c>
    </row>
    <row r="786" spans="1:228">
      <c r="A786">
        <v>770</v>
      </c>
      <c r="B786">
        <v>1728497795.5</v>
      </c>
      <c r="C786">
        <v>6858</v>
      </c>
      <c r="D786" t="s">
        <v>1913</v>
      </c>
      <c r="E786" t="s">
        <v>1914</v>
      </c>
      <c r="F786">
        <v>5</v>
      </c>
      <c r="G786" t="s">
        <v>357</v>
      </c>
      <c r="H786" t="s">
        <v>358</v>
      </c>
      <c r="I786" t="s">
        <v>359</v>
      </c>
      <c r="J786" t="s">
        <v>1808</v>
      </c>
      <c r="K786">
        <v>1728497787.714286</v>
      </c>
      <c r="L786">
        <f>(M786)/1000</f>
        <v>0</v>
      </c>
      <c r="M786">
        <f>IF(BH786, AP786, AJ786)</f>
        <v>0</v>
      </c>
      <c r="N786">
        <f>IF(BH786, AK786, AI786)</f>
        <v>0</v>
      </c>
      <c r="O786">
        <f>BJ786 - IF(AW786&gt;1, N786*BD786*100.0/(AY786), 0)</f>
        <v>0</v>
      </c>
      <c r="P786">
        <f>((V786-L786/2)*O786-N786)/(V786+L786/2)</f>
        <v>0</v>
      </c>
      <c r="Q786">
        <f>P786*(BQ786+BR786)/1000.0</f>
        <v>0</v>
      </c>
      <c r="R786">
        <f>(BJ786 - IF(AW786&gt;1, N786*BD786*100.0/(AY786), 0))*(BQ786+BR786)/1000.0</f>
        <v>0</v>
      </c>
      <c r="S786">
        <f>2.0/((1/U786-1/T786)+SIGN(U786)*SQRT((1/U786-1/T786)*(1/U786-1/T786) + 4*BE786/((BE786+1)*(BE786+1))*(2*1/U786*1/T786-1/T786*1/T786)))</f>
        <v>0</v>
      </c>
      <c r="T786">
        <f>IF(LEFT(BF786,1)&lt;&gt;"0",IF(LEFT(BF786,1)="1",3.0,BG786),$D$5+$E$5*(BX786*BQ786/($K$5*1000))+$F$5*(BX786*BQ786/($K$5*1000))*MAX(MIN(BD786,$J$5),$I$5)*MAX(MIN(BD786,$J$5),$I$5)+$G$5*MAX(MIN(BD786,$J$5),$I$5)*(BX786*BQ786/($K$5*1000))+$H$5*(BX786*BQ786/($K$5*1000))*(BX786*BQ786/($K$5*1000)))</f>
        <v>0</v>
      </c>
      <c r="U786">
        <f>L786*(1000-(1000*0.61365*exp(17.502*Y786/(240.97+Y786))/(BQ786+BR786)+BL786)/2)/(1000*0.61365*exp(17.502*Y786/(240.97+Y786))/(BQ786+BR786)-BL786)</f>
        <v>0</v>
      </c>
      <c r="V786">
        <f>1/((BE786+1)/(S786/1.6)+1/(T786/1.37)) + BE786/((BE786+1)/(S786/1.6) + BE786/(T786/1.37))</f>
        <v>0</v>
      </c>
      <c r="W786">
        <f>(AZ786*BC786)</f>
        <v>0</v>
      </c>
      <c r="X786">
        <f>(BS786+(W786+2*0.95*5.67E-8*(((BS786+$B$7)+273)^4-(BS786+273)^4)-44100*L786)/(1.84*29.3*T786+8*0.95*5.67E-8*(BS786+273)^3))</f>
        <v>0</v>
      </c>
      <c r="Y786">
        <f>($C$7*BT786+$D$7*BU786+$E$7*X786)</f>
        <v>0</v>
      </c>
      <c r="Z786">
        <f>0.61365*exp(17.502*Y786/(240.97+Y786))</f>
        <v>0</v>
      </c>
      <c r="AA786">
        <f>(AB786/AC786*100)</f>
        <v>0</v>
      </c>
      <c r="AB786">
        <f>BL786*(BQ786+BR786)/1000</f>
        <v>0</v>
      </c>
      <c r="AC786">
        <f>0.61365*exp(17.502*BS786/(240.97+BS786))</f>
        <v>0</v>
      </c>
      <c r="AD786">
        <f>(Z786-BL786*(BQ786+BR786)/1000)</f>
        <v>0</v>
      </c>
      <c r="AE786">
        <f>(-L786*44100)</f>
        <v>0</v>
      </c>
      <c r="AF786">
        <f>2*29.3*T786*0.92*(BS786-Y786)</f>
        <v>0</v>
      </c>
      <c r="AG786">
        <f>2*0.95*5.67E-8*(((BS786+$B$7)+273)^4-(Y786+273)^4)</f>
        <v>0</v>
      </c>
      <c r="AH786">
        <f>W786+AG786+AE786+AF786</f>
        <v>0</v>
      </c>
      <c r="AI786">
        <f>BP786*AW786*(BK786-BJ786*(1000-AW786*BM786)/(1000-AW786*BL786))/(100*BD786)</f>
        <v>0</v>
      </c>
      <c r="AJ786">
        <f>1000*BP786*AW786*(BL786-BM786)/(100*BD786*(1000-AW786*BL786))</f>
        <v>0</v>
      </c>
      <c r="AK786">
        <f>(AL786 - AM786 - BQ786*1E3/(8.314*(BS786+273.15)) * AO786/BP786 * AN786) * BP786/(100*BD786) * (1000 - BM786)/1000</f>
        <v>0</v>
      </c>
      <c r="AL786">
        <v>676.0545078862946</v>
      </c>
      <c r="AM786">
        <v>653.7443818181818</v>
      </c>
      <c r="AN786">
        <v>2.474744220784864</v>
      </c>
      <c r="AO786">
        <v>66.75267127986791</v>
      </c>
      <c r="AP786">
        <f>(AR786 - AQ786 + BQ786*1E3/(8.314*(BS786+273.15)) * AT786/BP786 * AS786) * BP786/(100*BD786) * 1000/(1000 - AR786)</f>
        <v>0</v>
      </c>
      <c r="AQ786">
        <v>14.23123521268793</v>
      </c>
      <c r="AR786">
        <v>15.22801757575757</v>
      </c>
      <c r="AS786">
        <v>4.838890290994667E-05</v>
      </c>
      <c r="AT786">
        <v>80.66482279212043</v>
      </c>
      <c r="AU786">
        <v>0</v>
      </c>
      <c r="AV786">
        <v>0</v>
      </c>
      <c r="AW786">
        <f>IF(AU786*$H$13&gt;=AY786,1.0,(AY786/(AY786-AU786*$H$13)))</f>
        <v>0</v>
      </c>
      <c r="AX786">
        <f>(AW786-1)*100</f>
        <v>0</v>
      </c>
      <c r="AY786">
        <f>MAX(0,($B$13+$C$13*BX786)/(1+$D$13*BX786)*BQ786/(BS786+273)*$E$13)</f>
        <v>0</v>
      </c>
      <c r="AZ786">
        <f>$B$11*BY786+$C$11*BZ786+$F$11*CK786*(1-CN786)</f>
        <v>0</v>
      </c>
      <c r="BA786">
        <f>AZ786*BB786</f>
        <v>0</v>
      </c>
      <c r="BB786">
        <f>($B$11*$D$9+$C$11*$D$9+$F$11*((CX786+CP786)/MAX(CX786+CP786+CY786, 0.1)*$I$9+CY786/MAX(CX786+CP786+CY786, 0.1)*$J$9))/($B$11+$C$11+$F$11)</f>
        <v>0</v>
      </c>
      <c r="BC786">
        <f>($B$11*$K$9+$C$11*$K$9+$F$11*((CX786+CP786)/MAX(CX786+CP786+CY786, 0.1)*$P$9+CY786/MAX(CX786+CP786+CY786, 0.1)*$Q$9))/($B$11+$C$11+$F$11)</f>
        <v>0</v>
      </c>
      <c r="BD786">
        <v>6</v>
      </c>
      <c r="BE786">
        <v>0.5</v>
      </c>
      <c r="BF786" t="s">
        <v>361</v>
      </c>
      <c r="BG786">
        <v>2</v>
      </c>
      <c r="BH786" t="b">
        <v>1</v>
      </c>
      <c r="BI786">
        <v>1728497787.714286</v>
      </c>
      <c r="BJ786">
        <v>625.9020357142856</v>
      </c>
      <c r="BK786">
        <v>652.8649999999998</v>
      </c>
      <c r="BL786">
        <v>15.22741428571429</v>
      </c>
      <c r="BM786">
        <v>14.22728214285714</v>
      </c>
      <c r="BN786">
        <v>633.00725</v>
      </c>
      <c r="BO786">
        <v>15.31834285714286</v>
      </c>
      <c r="BP786">
        <v>600.0538571428572</v>
      </c>
      <c r="BQ786">
        <v>97.54693571428571</v>
      </c>
      <c r="BR786">
        <v>0.1001431285714286</v>
      </c>
      <c r="BS786">
        <v>23.89308928571429</v>
      </c>
      <c r="BT786">
        <v>25.03306428571429</v>
      </c>
      <c r="BU786">
        <v>999.9000000000002</v>
      </c>
      <c r="BV786">
        <v>0</v>
      </c>
      <c r="BW786">
        <v>0</v>
      </c>
      <c r="BX786">
        <v>9998.699642857142</v>
      </c>
      <c r="BY786">
        <v>0</v>
      </c>
      <c r="BZ786">
        <v>1288.496071428571</v>
      </c>
      <c r="CA786">
        <v>-26.96303571428572</v>
      </c>
      <c r="CB786">
        <v>635.5803928571429</v>
      </c>
      <c r="CC786">
        <v>662.2877142857144</v>
      </c>
      <c r="CD786">
        <v>1.000132892857143</v>
      </c>
      <c r="CE786">
        <v>652.8649999999998</v>
      </c>
      <c r="CF786">
        <v>14.22728214285714</v>
      </c>
      <c r="CG786">
        <v>1.4853875</v>
      </c>
      <c r="CH786">
        <v>1.3878275</v>
      </c>
      <c r="CI786">
        <v>12.81856785714286</v>
      </c>
      <c r="CJ786">
        <v>11.78527142857143</v>
      </c>
      <c r="CK786">
        <v>1600.015357142857</v>
      </c>
      <c r="CL786">
        <v>0.6919912857142858</v>
      </c>
      <c r="CM786">
        <v>0.3080087142857142</v>
      </c>
      <c r="CN786">
        <v>0</v>
      </c>
      <c r="CO786">
        <v>2.145085714285714</v>
      </c>
      <c r="CP786">
        <v>0</v>
      </c>
      <c r="CQ786">
        <v>16782.52142857143</v>
      </c>
      <c r="CR786">
        <v>13790.25714285714</v>
      </c>
      <c r="CS786">
        <v>40.3525</v>
      </c>
      <c r="CT786">
        <v>42.491</v>
      </c>
      <c r="CU786">
        <v>41.18035714285713</v>
      </c>
      <c r="CV786">
        <v>40.31199999999999</v>
      </c>
      <c r="CW786">
        <v>39.38607142857143</v>
      </c>
      <c r="CX786">
        <v>1107.196785714286</v>
      </c>
      <c r="CY786">
        <v>492.8185714285714</v>
      </c>
      <c r="CZ786">
        <v>0</v>
      </c>
      <c r="DA786">
        <v>1728497852.2</v>
      </c>
      <c r="DB786">
        <v>0</v>
      </c>
      <c r="DC786">
        <v>1728490956.5</v>
      </c>
      <c r="DD786" t="s">
        <v>362</v>
      </c>
      <c r="DE786">
        <v>1728490952.5</v>
      </c>
      <c r="DF786">
        <v>1728490956.5</v>
      </c>
      <c r="DG786">
        <v>1</v>
      </c>
      <c r="DH786">
        <v>-0.065</v>
      </c>
      <c r="DI786">
        <v>-0.008</v>
      </c>
      <c r="DJ786">
        <v>-3.246</v>
      </c>
      <c r="DK786">
        <v>-0.091</v>
      </c>
      <c r="DL786">
        <v>52</v>
      </c>
      <c r="DM786">
        <v>15</v>
      </c>
      <c r="DN786">
        <v>0.25</v>
      </c>
      <c r="DO786">
        <v>0.13</v>
      </c>
      <c r="DP786">
        <v>-26.803555</v>
      </c>
      <c r="DQ786">
        <v>-3.10325628517823</v>
      </c>
      <c r="DR786">
        <v>0.3302356786826643</v>
      </c>
      <c r="DS786">
        <v>0</v>
      </c>
      <c r="DT786">
        <v>1.003363775</v>
      </c>
      <c r="DU786">
        <v>-0.06535716697936375</v>
      </c>
      <c r="DV786">
        <v>0.006399888317336104</v>
      </c>
      <c r="DW786">
        <v>1</v>
      </c>
      <c r="DX786">
        <v>1</v>
      </c>
      <c r="DY786">
        <v>2</v>
      </c>
      <c r="DZ786" t="s">
        <v>363</v>
      </c>
      <c r="EA786">
        <v>3.22826</v>
      </c>
      <c r="EB786">
        <v>2.70417</v>
      </c>
      <c r="EC786">
        <v>0.138385</v>
      </c>
      <c r="ED786">
        <v>0.141745</v>
      </c>
      <c r="EE786">
        <v>0.0800039</v>
      </c>
      <c r="EF786">
        <v>0.0762731</v>
      </c>
      <c r="EG786">
        <v>28064.7</v>
      </c>
      <c r="EH786">
        <v>27169.3</v>
      </c>
      <c r="EI786">
        <v>31222.6</v>
      </c>
      <c r="EJ786">
        <v>30043.1</v>
      </c>
      <c r="EK786">
        <v>38468.1</v>
      </c>
      <c r="EL786">
        <v>36706.9</v>
      </c>
      <c r="EM786">
        <v>43746.9</v>
      </c>
      <c r="EN786">
        <v>41958</v>
      </c>
      <c r="EO786">
        <v>2.08665</v>
      </c>
      <c r="EP786">
        <v>1.74468</v>
      </c>
      <c r="EQ786">
        <v>-0.00293553</v>
      </c>
      <c r="ER786">
        <v>0</v>
      </c>
      <c r="ES786">
        <v>25.0697</v>
      </c>
      <c r="ET786">
        <v>999.9</v>
      </c>
      <c r="EU786">
        <v>66.8</v>
      </c>
      <c r="EV786">
        <v>30.7</v>
      </c>
      <c r="EW786">
        <v>30.371</v>
      </c>
      <c r="EX786">
        <v>62.3301</v>
      </c>
      <c r="EY786">
        <v>24.0264</v>
      </c>
      <c r="EZ786">
        <v>1</v>
      </c>
      <c r="FA786">
        <v>0.370762</v>
      </c>
      <c r="FB786">
        <v>7.83523</v>
      </c>
      <c r="FC786">
        <v>20.0255</v>
      </c>
      <c r="FD786">
        <v>5.21714</v>
      </c>
      <c r="FE786">
        <v>12.004</v>
      </c>
      <c r="FF786">
        <v>4.96365</v>
      </c>
      <c r="FG786">
        <v>3.29583</v>
      </c>
      <c r="FH786">
        <v>9999</v>
      </c>
      <c r="FI786">
        <v>9999</v>
      </c>
      <c r="FJ786">
        <v>9999</v>
      </c>
      <c r="FK786">
        <v>149.9</v>
      </c>
      <c r="FL786">
        <v>4.9708</v>
      </c>
      <c r="FM786">
        <v>1.86774</v>
      </c>
      <c r="FN786">
        <v>1.85928</v>
      </c>
      <c r="FO786">
        <v>1.86528</v>
      </c>
      <c r="FP786">
        <v>1.8631</v>
      </c>
      <c r="FQ786">
        <v>1.86447</v>
      </c>
      <c r="FR786">
        <v>1.86005</v>
      </c>
      <c r="FS786">
        <v>1.86416</v>
      </c>
      <c r="FT786">
        <v>0</v>
      </c>
      <c r="FU786">
        <v>0</v>
      </c>
      <c r="FV786">
        <v>0</v>
      </c>
      <c r="FW786">
        <v>0</v>
      </c>
      <c r="FX786" t="s">
        <v>364</v>
      </c>
      <c r="FY786" t="s">
        <v>365</v>
      </c>
      <c r="FZ786" t="s">
        <v>366</v>
      </c>
      <c r="GA786" t="s">
        <v>366</v>
      </c>
      <c r="GB786" t="s">
        <v>366</v>
      </c>
      <c r="GC786" t="s">
        <v>366</v>
      </c>
      <c r="GD786">
        <v>0</v>
      </c>
      <c r="GE786">
        <v>100</v>
      </c>
      <c r="GF786">
        <v>100</v>
      </c>
      <c r="GG786">
        <v>-7.229</v>
      </c>
      <c r="GH786">
        <v>-0.09089999999999999</v>
      </c>
      <c r="GI786">
        <v>-2.868309889394353</v>
      </c>
      <c r="GJ786">
        <v>-0.006773961979547998</v>
      </c>
      <c r="GK786">
        <v>-8.296070481250098E-08</v>
      </c>
      <c r="GL786">
        <v>3.322967193956903E-10</v>
      </c>
      <c r="GM786">
        <v>-0.07871069313407227</v>
      </c>
      <c r="GN786">
        <v>-0.00208336341840114</v>
      </c>
      <c r="GO786">
        <v>8.801746095907445E-05</v>
      </c>
      <c r="GP786">
        <v>-2.677693255255651E-07</v>
      </c>
      <c r="GQ786">
        <v>3</v>
      </c>
      <c r="GR786">
        <v>2052</v>
      </c>
      <c r="GS786">
        <v>2</v>
      </c>
      <c r="GT786">
        <v>18</v>
      </c>
      <c r="GU786">
        <v>114</v>
      </c>
      <c r="GV786">
        <v>114</v>
      </c>
      <c r="GW786">
        <v>1.6626</v>
      </c>
      <c r="GX786">
        <v>2.41333</v>
      </c>
      <c r="GY786">
        <v>1.44897</v>
      </c>
      <c r="GZ786">
        <v>2.31445</v>
      </c>
      <c r="HA786">
        <v>1.55151</v>
      </c>
      <c r="HB786">
        <v>2.37671</v>
      </c>
      <c r="HC786">
        <v>37.4338</v>
      </c>
      <c r="HD786">
        <v>13.7118</v>
      </c>
      <c r="HE786">
        <v>18</v>
      </c>
      <c r="HF786">
        <v>614.85</v>
      </c>
      <c r="HG786">
        <v>395.809</v>
      </c>
      <c r="HH786">
        <v>14.9421</v>
      </c>
      <c r="HI786">
        <v>31.3536</v>
      </c>
      <c r="HJ786">
        <v>30.0009</v>
      </c>
      <c r="HK786">
        <v>31.2001</v>
      </c>
      <c r="HL786">
        <v>31.1301</v>
      </c>
      <c r="HM786">
        <v>33.3178</v>
      </c>
      <c r="HN786">
        <v>57.7183</v>
      </c>
      <c r="HO786">
        <v>0</v>
      </c>
      <c r="HP786">
        <v>14.9231</v>
      </c>
      <c r="HQ786">
        <v>687.068</v>
      </c>
      <c r="HR786">
        <v>14.2233</v>
      </c>
      <c r="HS786">
        <v>99.06950000000001</v>
      </c>
      <c r="HT786">
        <v>100.253</v>
      </c>
    </row>
    <row r="787" spans="1:228">
      <c r="A787">
        <v>771</v>
      </c>
      <c r="B787">
        <v>1728497800.5</v>
      </c>
      <c r="C787">
        <v>6863</v>
      </c>
      <c r="D787" t="s">
        <v>1915</v>
      </c>
      <c r="E787" t="s">
        <v>1916</v>
      </c>
      <c r="F787">
        <v>5</v>
      </c>
      <c r="G787" t="s">
        <v>357</v>
      </c>
      <c r="H787" t="s">
        <v>358</v>
      </c>
      <c r="I787" t="s">
        <v>359</v>
      </c>
      <c r="J787" t="s">
        <v>1808</v>
      </c>
      <c r="K787">
        <v>1728497793</v>
      </c>
      <c r="L787">
        <f>(M787)/1000</f>
        <v>0</v>
      </c>
      <c r="M787">
        <f>IF(BH787, AP787, AJ787)</f>
        <v>0</v>
      </c>
      <c r="N787">
        <f>IF(BH787, AK787, AI787)</f>
        <v>0</v>
      </c>
      <c r="O787">
        <f>BJ787 - IF(AW787&gt;1, N787*BD787*100.0/(AY787), 0)</f>
        <v>0</v>
      </c>
      <c r="P787">
        <f>((V787-L787/2)*O787-N787)/(V787+L787/2)</f>
        <v>0</v>
      </c>
      <c r="Q787">
        <f>P787*(BQ787+BR787)/1000.0</f>
        <v>0</v>
      </c>
      <c r="R787">
        <f>(BJ787 - IF(AW787&gt;1, N787*BD787*100.0/(AY787), 0))*(BQ787+BR787)/1000.0</f>
        <v>0</v>
      </c>
      <c r="S787">
        <f>2.0/((1/U787-1/T787)+SIGN(U787)*SQRT((1/U787-1/T787)*(1/U787-1/T787) + 4*BE787/((BE787+1)*(BE787+1))*(2*1/U787*1/T787-1/T787*1/T787)))</f>
        <v>0</v>
      </c>
      <c r="T787">
        <f>IF(LEFT(BF787,1)&lt;&gt;"0",IF(LEFT(BF787,1)="1",3.0,BG787),$D$5+$E$5*(BX787*BQ787/($K$5*1000))+$F$5*(BX787*BQ787/($K$5*1000))*MAX(MIN(BD787,$J$5),$I$5)*MAX(MIN(BD787,$J$5),$I$5)+$G$5*MAX(MIN(BD787,$J$5),$I$5)*(BX787*BQ787/($K$5*1000))+$H$5*(BX787*BQ787/($K$5*1000))*(BX787*BQ787/($K$5*1000)))</f>
        <v>0</v>
      </c>
      <c r="U787">
        <f>L787*(1000-(1000*0.61365*exp(17.502*Y787/(240.97+Y787))/(BQ787+BR787)+BL787)/2)/(1000*0.61365*exp(17.502*Y787/(240.97+Y787))/(BQ787+BR787)-BL787)</f>
        <v>0</v>
      </c>
      <c r="V787">
        <f>1/((BE787+1)/(S787/1.6)+1/(T787/1.37)) + BE787/((BE787+1)/(S787/1.6) + BE787/(T787/1.37))</f>
        <v>0</v>
      </c>
      <c r="W787">
        <f>(AZ787*BC787)</f>
        <v>0</v>
      </c>
      <c r="X787">
        <f>(BS787+(W787+2*0.95*5.67E-8*(((BS787+$B$7)+273)^4-(BS787+273)^4)-44100*L787)/(1.84*29.3*T787+8*0.95*5.67E-8*(BS787+273)^3))</f>
        <v>0</v>
      </c>
      <c r="Y787">
        <f>($C$7*BT787+$D$7*BU787+$E$7*X787)</f>
        <v>0</v>
      </c>
      <c r="Z787">
        <f>0.61365*exp(17.502*Y787/(240.97+Y787))</f>
        <v>0</v>
      </c>
      <c r="AA787">
        <f>(AB787/AC787*100)</f>
        <v>0</v>
      </c>
      <c r="AB787">
        <f>BL787*(BQ787+BR787)/1000</f>
        <v>0</v>
      </c>
      <c r="AC787">
        <f>0.61365*exp(17.502*BS787/(240.97+BS787))</f>
        <v>0</v>
      </c>
      <c r="AD787">
        <f>(Z787-BL787*(BQ787+BR787)/1000)</f>
        <v>0</v>
      </c>
      <c r="AE787">
        <f>(-L787*44100)</f>
        <v>0</v>
      </c>
      <c r="AF787">
        <f>2*29.3*T787*0.92*(BS787-Y787)</f>
        <v>0</v>
      </c>
      <c r="AG787">
        <f>2*0.95*5.67E-8*(((BS787+$B$7)+273)^4-(Y787+273)^4)</f>
        <v>0</v>
      </c>
      <c r="AH787">
        <f>W787+AG787+AE787+AF787</f>
        <v>0</v>
      </c>
      <c r="AI787">
        <f>BP787*AW787*(BK787-BJ787*(1000-AW787*BM787)/(1000-AW787*BL787))/(100*BD787)</f>
        <v>0</v>
      </c>
      <c r="AJ787">
        <f>1000*BP787*AW787*(BL787-BM787)/(100*BD787*(1000-AW787*BL787))</f>
        <v>0</v>
      </c>
      <c r="AK787">
        <f>(AL787 - AM787 - BQ787*1E3/(8.314*(BS787+273.15)) * AO787/BP787 * AN787) * BP787/(100*BD787) * (1000 - BM787)/1000</f>
        <v>0</v>
      </c>
      <c r="AL787">
        <v>688.9323275260039</v>
      </c>
      <c r="AM787">
        <v>666.3219696969695</v>
      </c>
      <c r="AN787">
        <v>2.50555416015207</v>
      </c>
      <c r="AO787">
        <v>66.75267127986791</v>
      </c>
      <c r="AP787">
        <f>(AR787 - AQ787 + BQ787*1E3/(8.314*(BS787+273.15)) * AT787/BP787 * AS787) * BP787/(100*BD787) * 1000/(1000 - AR787)</f>
        <v>0</v>
      </c>
      <c r="AQ787">
        <v>14.23972125752026</v>
      </c>
      <c r="AR787">
        <v>15.23002484848485</v>
      </c>
      <c r="AS787">
        <v>1.168926721657083E-05</v>
      </c>
      <c r="AT787">
        <v>80.66482279212043</v>
      </c>
      <c r="AU787">
        <v>0</v>
      </c>
      <c r="AV787">
        <v>0</v>
      </c>
      <c r="AW787">
        <f>IF(AU787*$H$13&gt;=AY787,1.0,(AY787/(AY787-AU787*$H$13)))</f>
        <v>0</v>
      </c>
      <c r="AX787">
        <f>(AW787-1)*100</f>
        <v>0</v>
      </c>
      <c r="AY787">
        <f>MAX(0,($B$13+$C$13*BX787)/(1+$D$13*BX787)*BQ787/(BS787+273)*$E$13)</f>
        <v>0</v>
      </c>
      <c r="AZ787">
        <f>$B$11*BY787+$C$11*BZ787+$F$11*CK787*(1-CN787)</f>
        <v>0</v>
      </c>
      <c r="BA787">
        <f>AZ787*BB787</f>
        <v>0</v>
      </c>
      <c r="BB787">
        <f>($B$11*$D$9+$C$11*$D$9+$F$11*((CX787+CP787)/MAX(CX787+CP787+CY787, 0.1)*$I$9+CY787/MAX(CX787+CP787+CY787, 0.1)*$J$9))/($B$11+$C$11+$F$11)</f>
        <v>0</v>
      </c>
      <c r="BC787">
        <f>($B$11*$K$9+$C$11*$K$9+$F$11*((CX787+CP787)/MAX(CX787+CP787+CY787, 0.1)*$P$9+CY787/MAX(CX787+CP787+CY787, 0.1)*$Q$9))/($B$11+$C$11+$F$11)</f>
        <v>0</v>
      </c>
      <c r="BD787">
        <v>6</v>
      </c>
      <c r="BE787">
        <v>0.5</v>
      </c>
      <c r="BF787" t="s">
        <v>361</v>
      </c>
      <c r="BG787">
        <v>2</v>
      </c>
      <c r="BH787" t="b">
        <v>1</v>
      </c>
      <c r="BI787">
        <v>1728497793</v>
      </c>
      <c r="BJ787">
        <v>638.9267037037038</v>
      </c>
      <c r="BK787">
        <v>666.192111111111</v>
      </c>
      <c r="BL787">
        <v>15.22769259259259</v>
      </c>
      <c r="BM787">
        <v>14.23326666666667</v>
      </c>
      <c r="BN787">
        <v>646.1167407407409</v>
      </c>
      <c r="BO787">
        <v>15.31862962962963</v>
      </c>
      <c r="BP787">
        <v>600.035</v>
      </c>
      <c r="BQ787">
        <v>97.54653703703704</v>
      </c>
      <c r="BR787">
        <v>0.1000236037037037</v>
      </c>
      <c r="BS787">
        <v>23.88447037037037</v>
      </c>
      <c r="BT787">
        <v>25.02222592592593</v>
      </c>
      <c r="BU787">
        <v>999.9000000000001</v>
      </c>
      <c r="BV787">
        <v>0</v>
      </c>
      <c r="BW787">
        <v>0</v>
      </c>
      <c r="BX787">
        <v>10000.52333333333</v>
      </c>
      <c r="BY787">
        <v>0</v>
      </c>
      <c r="BZ787">
        <v>1288.507777777778</v>
      </c>
      <c r="CA787">
        <v>-27.26546666666666</v>
      </c>
      <c r="CB787">
        <v>648.8065925925926</v>
      </c>
      <c r="CC787">
        <v>675.8112222222221</v>
      </c>
      <c r="CD787">
        <v>0.9944232222222221</v>
      </c>
      <c r="CE787">
        <v>666.192111111111</v>
      </c>
      <c r="CF787">
        <v>14.23326666666667</v>
      </c>
      <c r="CG787">
        <v>1.485408888888889</v>
      </c>
      <c r="CH787">
        <v>1.388406666666667</v>
      </c>
      <c r="CI787">
        <v>12.81878888888889</v>
      </c>
      <c r="CJ787">
        <v>11.7915925925926</v>
      </c>
      <c r="CK787">
        <v>1600.035555555555</v>
      </c>
      <c r="CL787">
        <v>0.6920005555555556</v>
      </c>
      <c r="CM787">
        <v>0.3079994444444444</v>
      </c>
      <c r="CN787">
        <v>0</v>
      </c>
      <c r="CO787">
        <v>2.164411111111111</v>
      </c>
      <c r="CP787">
        <v>0</v>
      </c>
      <c r="CQ787">
        <v>16877.85925925926</v>
      </c>
      <c r="CR787">
        <v>13790.47407407408</v>
      </c>
      <c r="CS787">
        <v>40.375</v>
      </c>
      <c r="CT787">
        <v>42.5</v>
      </c>
      <c r="CU787">
        <v>41.18699999999999</v>
      </c>
      <c r="CV787">
        <v>40.31199999999999</v>
      </c>
      <c r="CW787">
        <v>39.40714814814814</v>
      </c>
      <c r="CX787">
        <v>1107.225185185185</v>
      </c>
      <c r="CY787">
        <v>492.8103703703703</v>
      </c>
      <c r="CZ787">
        <v>0</v>
      </c>
      <c r="DA787">
        <v>1728497857.6</v>
      </c>
      <c r="DB787">
        <v>0</v>
      </c>
      <c r="DC787">
        <v>1728490956.5</v>
      </c>
      <c r="DD787" t="s">
        <v>362</v>
      </c>
      <c r="DE787">
        <v>1728490952.5</v>
      </c>
      <c r="DF787">
        <v>1728490956.5</v>
      </c>
      <c r="DG787">
        <v>1</v>
      </c>
      <c r="DH787">
        <v>-0.065</v>
      </c>
      <c r="DI787">
        <v>-0.008</v>
      </c>
      <c r="DJ787">
        <v>-3.246</v>
      </c>
      <c r="DK787">
        <v>-0.091</v>
      </c>
      <c r="DL787">
        <v>52</v>
      </c>
      <c r="DM787">
        <v>15</v>
      </c>
      <c r="DN787">
        <v>0.25</v>
      </c>
      <c r="DO787">
        <v>0.13</v>
      </c>
      <c r="DP787">
        <v>-27.0731575</v>
      </c>
      <c r="DQ787">
        <v>-3.437728705440793</v>
      </c>
      <c r="DR787">
        <v>0.3560493953705723</v>
      </c>
      <c r="DS787">
        <v>0</v>
      </c>
      <c r="DT787">
        <v>0.9979047999999999</v>
      </c>
      <c r="DU787">
        <v>-0.06320143339587614</v>
      </c>
      <c r="DV787">
        <v>0.006202883491570665</v>
      </c>
      <c r="DW787">
        <v>1</v>
      </c>
      <c r="DX787">
        <v>1</v>
      </c>
      <c r="DY787">
        <v>2</v>
      </c>
      <c r="DZ787" t="s">
        <v>363</v>
      </c>
      <c r="EA787">
        <v>3.22829</v>
      </c>
      <c r="EB787">
        <v>2.70415</v>
      </c>
      <c r="EC787">
        <v>0.140206</v>
      </c>
      <c r="ED787">
        <v>0.143519</v>
      </c>
      <c r="EE787">
        <v>0.0800087</v>
      </c>
      <c r="EF787">
        <v>0.0763031</v>
      </c>
      <c r="EG787">
        <v>28005</v>
      </c>
      <c r="EH787">
        <v>27112.9</v>
      </c>
      <c r="EI787">
        <v>31222.2</v>
      </c>
      <c r="EJ787">
        <v>30043</v>
      </c>
      <c r="EK787">
        <v>38467.1</v>
      </c>
      <c r="EL787">
        <v>36705.6</v>
      </c>
      <c r="EM787">
        <v>43746</v>
      </c>
      <c r="EN787">
        <v>41957.9</v>
      </c>
      <c r="EO787">
        <v>2.08695</v>
      </c>
      <c r="EP787">
        <v>1.74443</v>
      </c>
      <c r="EQ787">
        <v>-0.00405312</v>
      </c>
      <c r="ER787">
        <v>0</v>
      </c>
      <c r="ES787">
        <v>25.0638</v>
      </c>
      <c r="ET787">
        <v>999.9</v>
      </c>
      <c r="EU787">
        <v>66.8</v>
      </c>
      <c r="EV787">
        <v>30.7</v>
      </c>
      <c r="EW787">
        <v>30.3709</v>
      </c>
      <c r="EX787">
        <v>62.2501</v>
      </c>
      <c r="EY787">
        <v>23.746</v>
      </c>
      <c r="EZ787">
        <v>1</v>
      </c>
      <c r="FA787">
        <v>0.371174</v>
      </c>
      <c r="FB787">
        <v>7.79759</v>
      </c>
      <c r="FC787">
        <v>20.0273</v>
      </c>
      <c r="FD787">
        <v>5.21639</v>
      </c>
      <c r="FE787">
        <v>12.004</v>
      </c>
      <c r="FF787">
        <v>4.9633</v>
      </c>
      <c r="FG787">
        <v>3.29575</v>
      </c>
      <c r="FH787">
        <v>9999</v>
      </c>
      <c r="FI787">
        <v>9999</v>
      </c>
      <c r="FJ787">
        <v>9999</v>
      </c>
      <c r="FK787">
        <v>149.9</v>
      </c>
      <c r="FL787">
        <v>4.97082</v>
      </c>
      <c r="FM787">
        <v>1.86776</v>
      </c>
      <c r="FN787">
        <v>1.85928</v>
      </c>
      <c r="FO787">
        <v>1.86528</v>
      </c>
      <c r="FP787">
        <v>1.8631</v>
      </c>
      <c r="FQ787">
        <v>1.86447</v>
      </c>
      <c r="FR787">
        <v>1.86002</v>
      </c>
      <c r="FS787">
        <v>1.86417</v>
      </c>
      <c r="FT787">
        <v>0</v>
      </c>
      <c r="FU787">
        <v>0</v>
      </c>
      <c r="FV787">
        <v>0</v>
      </c>
      <c r="FW787">
        <v>0</v>
      </c>
      <c r="FX787" t="s">
        <v>364</v>
      </c>
      <c r="FY787" t="s">
        <v>365</v>
      </c>
      <c r="FZ787" t="s">
        <v>366</v>
      </c>
      <c r="GA787" t="s">
        <v>366</v>
      </c>
      <c r="GB787" t="s">
        <v>366</v>
      </c>
      <c r="GC787" t="s">
        <v>366</v>
      </c>
      <c r="GD787">
        <v>0</v>
      </c>
      <c r="GE787">
        <v>100</v>
      </c>
      <c r="GF787">
        <v>100</v>
      </c>
      <c r="GG787">
        <v>-7.31</v>
      </c>
      <c r="GH787">
        <v>-0.09089999999999999</v>
      </c>
      <c r="GI787">
        <v>-2.868309889394353</v>
      </c>
      <c r="GJ787">
        <v>-0.006773961979547998</v>
      </c>
      <c r="GK787">
        <v>-8.296070481250098E-08</v>
      </c>
      <c r="GL787">
        <v>3.322967193956903E-10</v>
      </c>
      <c r="GM787">
        <v>-0.07871069313407227</v>
      </c>
      <c r="GN787">
        <v>-0.00208336341840114</v>
      </c>
      <c r="GO787">
        <v>8.801746095907445E-05</v>
      </c>
      <c r="GP787">
        <v>-2.677693255255651E-07</v>
      </c>
      <c r="GQ787">
        <v>3</v>
      </c>
      <c r="GR787">
        <v>2052</v>
      </c>
      <c r="GS787">
        <v>2</v>
      </c>
      <c r="GT787">
        <v>18</v>
      </c>
      <c r="GU787">
        <v>114.1</v>
      </c>
      <c r="GV787">
        <v>114.1</v>
      </c>
      <c r="GW787">
        <v>1.68457</v>
      </c>
      <c r="GX787">
        <v>2.40723</v>
      </c>
      <c r="GY787">
        <v>1.44897</v>
      </c>
      <c r="GZ787">
        <v>2.31445</v>
      </c>
      <c r="HA787">
        <v>1.55151</v>
      </c>
      <c r="HB787">
        <v>2.29858</v>
      </c>
      <c r="HC787">
        <v>37.4338</v>
      </c>
      <c r="HD787">
        <v>13.703</v>
      </c>
      <c r="HE787">
        <v>18</v>
      </c>
      <c r="HF787">
        <v>615.162</v>
      </c>
      <c r="HG787">
        <v>395.723</v>
      </c>
      <c r="HH787">
        <v>14.9121</v>
      </c>
      <c r="HI787">
        <v>31.3611</v>
      </c>
      <c r="HJ787">
        <v>30.0005</v>
      </c>
      <c r="HK787">
        <v>31.2095</v>
      </c>
      <c r="HL787">
        <v>31.1388</v>
      </c>
      <c r="HM787">
        <v>33.813</v>
      </c>
      <c r="HN787">
        <v>57.7183</v>
      </c>
      <c r="HO787">
        <v>0</v>
      </c>
      <c r="HP787">
        <v>14.907</v>
      </c>
      <c r="HQ787">
        <v>702.109</v>
      </c>
      <c r="HR787">
        <v>14.2233</v>
      </c>
      <c r="HS787">
        <v>99.06789999999999</v>
      </c>
      <c r="HT787">
        <v>100.253</v>
      </c>
    </row>
    <row r="788" spans="1:228">
      <c r="A788">
        <v>772</v>
      </c>
      <c r="B788">
        <v>1728497805.5</v>
      </c>
      <c r="C788">
        <v>6868</v>
      </c>
      <c r="D788" t="s">
        <v>1917</v>
      </c>
      <c r="E788" t="s">
        <v>1918</v>
      </c>
      <c r="F788">
        <v>5</v>
      </c>
      <c r="G788" t="s">
        <v>357</v>
      </c>
      <c r="H788" t="s">
        <v>358</v>
      </c>
      <c r="I788" t="s">
        <v>359</v>
      </c>
      <c r="J788" t="s">
        <v>1808</v>
      </c>
      <c r="K788">
        <v>1728497797.714286</v>
      </c>
      <c r="L788">
        <f>(M788)/1000</f>
        <v>0</v>
      </c>
      <c r="M788">
        <f>IF(BH788, AP788, AJ788)</f>
        <v>0</v>
      </c>
      <c r="N788">
        <f>IF(BH788, AK788, AI788)</f>
        <v>0</v>
      </c>
      <c r="O788">
        <f>BJ788 - IF(AW788&gt;1, N788*BD788*100.0/(AY788), 0)</f>
        <v>0</v>
      </c>
      <c r="P788">
        <f>((V788-L788/2)*O788-N788)/(V788+L788/2)</f>
        <v>0</v>
      </c>
      <c r="Q788">
        <f>P788*(BQ788+BR788)/1000.0</f>
        <v>0</v>
      </c>
      <c r="R788">
        <f>(BJ788 - IF(AW788&gt;1, N788*BD788*100.0/(AY788), 0))*(BQ788+BR788)/1000.0</f>
        <v>0</v>
      </c>
      <c r="S788">
        <f>2.0/((1/U788-1/T788)+SIGN(U788)*SQRT((1/U788-1/T788)*(1/U788-1/T788) + 4*BE788/((BE788+1)*(BE788+1))*(2*1/U788*1/T788-1/T788*1/T788)))</f>
        <v>0</v>
      </c>
      <c r="T788">
        <f>IF(LEFT(BF788,1)&lt;&gt;"0",IF(LEFT(BF788,1)="1",3.0,BG788),$D$5+$E$5*(BX788*BQ788/($K$5*1000))+$F$5*(BX788*BQ788/($K$5*1000))*MAX(MIN(BD788,$J$5),$I$5)*MAX(MIN(BD788,$J$5),$I$5)+$G$5*MAX(MIN(BD788,$J$5),$I$5)*(BX788*BQ788/($K$5*1000))+$H$5*(BX788*BQ788/($K$5*1000))*(BX788*BQ788/($K$5*1000)))</f>
        <v>0</v>
      </c>
      <c r="U788">
        <f>L788*(1000-(1000*0.61365*exp(17.502*Y788/(240.97+Y788))/(BQ788+BR788)+BL788)/2)/(1000*0.61365*exp(17.502*Y788/(240.97+Y788))/(BQ788+BR788)-BL788)</f>
        <v>0</v>
      </c>
      <c r="V788">
        <f>1/((BE788+1)/(S788/1.6)+1/(T788/1.37)) + BE788/((BE788+1)/(S788/1.6) + BE788/(T788/1.37))</f>
        <v>0</v>
      </c>
      <c r="W788">
        <f>(AZ788*BC788)</f>
        <v>0</v>
      </c>
      <c r="X788">
        <f>(BS788+(W788+2*0.95*5.67E-8*(((BS788+$B$7)+273)^4-(BS788+273)^4)-44100*L788)/(1.84*29.3*T788+8*0.95*5.67E-8*(BS788+273)^3))</f>
        <v>0</v>
      </c>
      <c r="Y788">
        <f>($C$7*BT788+$D$7*BU788+$E$7*X788)</f>
        <v>0</v>
      </c>
      <c r="Z788">
        <f>0.61365*exp(17.502*Y788/(240.97+Y788))</f>
        <v>0</v>
      </c>
      <c r="AA788">
        <f>(AB788/AC788*100)</f>
        <v>0</v>
      </c>
      <c r="AB788">
        <f>BL788*(BQ788+BR788)/1000</f>
        <v>0</v>
      </c>
      <c r="AC788">
        <f>0.61365*exp(17.502*BS788/(240.97+BS788))</f>
        <v>0</v>
      </c>
      <c r="AD788">
        <f>(Z788-BL788*(BQ788+BR788)/1000)</f>
        <v>0</v>
      </c>
      <c r="AE788">
        <f>(-L788*44100)</f>
        <v>0</v>
      </c>
      <c r="AF788">
        <f>2*29.3*T788*0.92*(BS788-Y788)</f>
        <v>0</v>
      </c>
      <c r="AG788">
        <f>2*0.95*5.67E-8*(((BS788+$B$7)+273)^4-(Y788+273)^4)</f>
        <v>0</v>
      </c>
      <c r="AH788">
        <f>W788+AG788+AE788+AF788</f>
        <v>0</v>
      </c>
      <c r="AI788">
        <f>BP788*AW788*(BK788-BJ788*(1000-AW788*BM788)/(1000-AW788*BL788))/(100*BD788)</f>
        <v>0</v>
      </c>
      <c r="AJ788">
        <f>1000*BP788*AW788*(BL788-BM788)/(100*BD788*(1000-AW788*BL788))</f>
        <v>0</v>
      </c>
      <c r="AK788">
        <f>(AL788 - AM788 - BQ788*1E3/(8.314*(BS788+273.15)) * AO788/BP788 * AN788) * BP788/(100*BD788) * (1000 - BM788)/1000</f>
        <v>0</v>
      </c>
      <c r="AL788">
        <v>701.0821641622822</v>
      </c>
      <c r="AM788">
        <v>678.5861333333332</v>
      </c>
      <c r="AN788">
        <v>2.440236772106014</v>
      </c>
      <c r="AO788">
        <v>66.75267127986791</v>
      </c>
      <c r="AP788">
        <f>(AR788 - AQ788 + BQ788*1E3/(8.314*(BS788+273.15)) * AT788/BP788 * AS788) * BP788/(100*BD788) * 1000/(1000 - AR788)</f>
        <v>0</v>
      </c>
      <c r="AQ788">
        <v>14.24541933864641</v>
      </c>
      <c r="AR788">
        <v>15.23642606060606</v>
      </c>
      <c r="AS788">
        <v>3.167627961583517E-05</v>
      </c>
      <c r="AT788">
        <v>80.66482279212043</v>
      </c>
      <c r="AU788">
        <v>0</v>
      </c>
      <c r="AV788">
        <v>0</v>
      </c>
      <c r="AW788">
        <f>IF(AU788*$H$13&gt;=AY788,1.0,(AY788/(AY788-AU788*$H$13)))</f>
        <v>0</v>
      </c>
      <c r="AX788">
        <f>(AW788-1)*100</f>
        <v>0</v>
      </c>
      <c r="AY788">
        <f>MAX(0,($B$13+$C$13*BX788)/(1+$D$13*BX788)*BQ788/(BS788+273)*$E$13)</f>
        <v>0</v>
      </c>
      <c r="AZ788">
        <f>$B$11*BY788+$C$11*BZ788+$F$11*CK788*(1-CN788)</f>
        <v>0</v>
      </c>
      <c r="BA788">
        <f>AZ788*BB788</f>
        <v>0</v>
      </c>
      <c r="BB788">
        <f>($B$11*$D$9+$C$11*$D$9+$F$11*((CX788+CP788)/MAX(CX788+CP788+CY788, 0.1)*$I$9+CY788/MAX(CX788+CP788+CY788, 0.1)*$J$9))/($B$11+$C$11+$F$11)</f>
        <v>0</v>
      </c>
      <c r="BC788">
        <f>($B$11*$K$9+$C$11*$K$9+$F$11*((CX788+CP788)/MAX(CX788+CP788+CY788, 0.1)*$P$9+CY788/MAX(CX788+CP788+CY788, 0.1)*$Q$9))/($B$11+$C$11+$F$11)</f>
        <v>0</v>
      </c>
      <c r="BD788">
        <v>6</v>
      </c>
      <c r="BE788">
        <v>0.5</v>
      </c>
      <c r="BF788" t="s">
        <v>361</v>
      </c>
      <c r="BG788">
        <v>2</v>
      </c>
      <c r="BH788" t="b">
        <v>1</v>
      </c>
      <c r="BI788">
        <v>1728497797.714286</v>
      </c>
      <c r="BJ788">
        <v>650.4998571428571</v>
      </c>
      <c r="BK788">
        <v>677.833</v>
      </c>
      <c r="BL788">
        <v>15.22991071428571</v>
      </c>
      <c r="BM788">
        <v>14.23917857142857</v>
      </c>
      <c r="BN788">
        <v>657.7651428571427</v>
      </c>
      <c r="BO788">
        <v>15.32084642857143</v>
      </c>
      <c r="BP788">
        <v>599.96775</v>
      </c>
      <c r="BQ788">
        <v>97.5466142857143</v>
      </c>
      <c r="BR788">
        <v>0.09994275000000001</v>
      </c>
      <c r="BS788">
        <v>23.87692857142857</v>
      </c>
      <c r="BT788">
        <v>25.01108214285714</v>
      </c>
      <c r="BU788">
        <v>999.9000000000002</v>
      </c>
      <c r="BV788">
        <v>0</v>
      </c>
      <c r="BW788">
        <v>0</v>
      </c>
      <c r="BX788">
        <v>9994.973214285714</v>
      </c>
      <c r="BY788">
        <v>0</v>
      </c>
      <c r="BZ788">
        <v>1289.213571428572</v>
      </c>
      <c r="CA788">
        <v>-27.33317857142857</v>
      </c>
      <c r="CB788">
        <v>660.5601428571428</v>
      </c>
      <c r="CC788">
        <v>687.6243214285714</v>
      </c>
      <c r="CD788">
        <v>0.9907317142857142</v>
      </c>
      <c r="CE788">
        <v>677.833</v>
      </c>
      <c r="CF788">
        <v>14.23917857142857</v>
      </c>
      <c r="CG788">
        <v>1.485626428571428</v>
      </c>
      <c r="CH788">
        <v>1.388983571428572</v>
      </c>
      <c r="CI788">
        <v>12.82103214285714</v>
      </c>
      <c r="CJ788">
        <v>11.79789642857143</v>
      </c>
      <c r="CK788">
        <v>1600.011428571428</v>
      </c>
      <c r="CL788">
        <v>0.6920010000000002</v>
      </c>
      <c r="CM788">
        <v>0.307999</v>
      </c>
      <c r="CN788">
        <v>0</v>
      </c>
      <c r="CO788">
        <v>2.121125</v>
      </c>
      <c r="CP788">
        <v>0</v>
      </c>
      <c r="CQ788">
        <v>16965.31071428572</v>
      </c>
      <c r="CR788">
        <v>13790.27857142857</v>
      </c>
      <c r="CS788">
        <v>40.375</v>
      </c>
      <c r="CT788">
        <v>42.5</v>
      </c>
      <c r="CU788">
        <v>41.18699999999999</v>
      </c>
      <c r="CV788">
        <v>40.30757142857142</v>
      </c>
      <c r="CW788">
        <v>39.42592857142856</v>
      </c>
      <c r="CX788">
        <v>1107.21</v>
      </c>
      <c r="CY788">
        <v>492.8014285714285</v>
      </c>
      <c r="CZ788">
        <v>0</v>
      </c>
      <c r="DA788">
        <v>1728497862.4</v>
      </c>
      <c r="DB788">
        <v>0</v>
      </c>
      <c r="DC788">
        <v>1728490956.5</v>
      </c>
      <c r="DD788" t="s">
        <v>362</v>
      </c>
      <c r="DE788">
        <v>1728490952.5</v>
      </c>
      <c r="DF788">
        <v>1728490956.5</v>
      </c>
      <c r="DG788">
        <v>1</v>
      </c>
      <c r="DH788">
        <v>-0.065</v>
      </c>
      <c r="DI788">
        <v>-0.008</v>
      </c>
      <c r="DJ788">
        <v>-3.246</v>
      </c>
      <c r="DK788">
        <v>-0.091</v>
      </c>
      <c r="DL788">
        <v>52</v>
      </c>
      <c r="DM788">
        <v>15</v>
      </c>
      <c r="DN788">
        <v>0.25</v>
      </c>
      <c r="DO788">
        <v>0.13</v>
      </c>
      <c r="DP788">
        <v>-27.26738292682926</v>
      </c>
      <c r="DQ788">
        <v>-1.385117770034853</v>
      </c>
      <c r="DR788">
        <v>0.1957122637861813</v>
      </c>
      <c r="DS788">
        <v>0</v>
      </c>
      <c r="DT788">
        <v>0.9929673658536586</v>
      </c>
      <c r="DU788">
        <v>-0.04882001393728072</v>
      </c>
      <c r="DV788">
        <v>0.004984810678480918</v>
      </c>
      <c r="DW788">
        <v>1</v>
      </c>
      <c r="DX788">
        <v>1</v>
      </c>
      <c r="DY788">
        <v>2</v>
      </c>
      <c r="DZ788" t="s">
        <v>363</v>
      </c>
      <c r="EA788">
        <v>3.22812</v>
      </c>
      <c r="EB788">
        <v>2.70398</v>
      </c>
      <c r="EC788">
        <v>0.141965</v>
      </c>
      <c r="ED788">
        <v>0.145237</v>
      </c>
      <c r="EE788">
        <v>0.08003440000000001</v>
      </c>
      <c r="EF788">
        <v>0.07632609999999999</v>
      </c>
      <c r="EG788">
        <v>27947.4</v>
      </c>
      <c r="EH788">
        <v>27057.9</v>
      </c>
      <c r="EI788">
        <v>31222.1</v>
      </c>
      <c r="EJ788">
        <v>30042.4</v>
      </c>
      <c r="EK788">
        <v>38465.8</v>
      </c>
      <c r="EL788">
        <v>36704.3</v>
      </c>
      <c r="EM788">
        <v>43745.7</v>
      </c>
      <c r="EN788">
        <v>41957.5</v>
      </c>
      <c r="EO788">
        <v>2.0868</v>
      </c>
      <c r="EP788">
        <v>1.7445</v>
      </c>
      <c r="EQ788">
        <v>-0.00320375</v>
      </c>
      <c r="ER788">
        <v>0</v>
      </c>
      <c r="ES788">
        <v>25.0504</v>
      </c>
      <c r="ET788">
        <v>999.9</v>
      </c>
      <c r="EU788">
        <v>66.7</v>
      </c>
      <c r="EV788">
        <v>30.7</v>
      </c>
      <c r="EW788">
        <v>30.3242</v>
      </c>
      <c r="EX788">
        <v>62.4101</v>
      </c>
      <c r="EY788">
        <v>24.1346</v>
      </c>
      <c r="EZ788">
        <v>1</v>
      </c>
      <c r="FA788">
        <v>0.371339</v>
      </c>
      <c r="FB788">
        <v>7.42493</v>
      </c>
      <c r="FC788">
        <v>20.0434</v>
      </c>
      <c r="FD788">
        <v>5.21699</v>
      </c>
      <c r="FE788">
        <v>12.004</v>
      </c>
      <c r="FF788">
        <v>4.9636</v>
      </c>
      <c r="FG788">
        <v>3.29595</v>
      </c>
      <c r="FH788">
        <v>9999</v>
      </c>
      <c r="FI788">
        <v>9999</v>
      </c>
      <c r="FJ788">
        <v>9999</v>
      </c>
      <c r="FK788">
        <v>149.9</v>
      </c>
      <c r="FL788">
        <v>4.97085</v>
      </c>
      <c r="FM788">
        <v>1.86777</v>
      </c>
      <c r="FN788">
        <v>1.85928</v>
      </c>
      <c r="FO788">
        <v>1.8653</v>
      </c>
      <c r="FP788">
        <v>1.8631</v>
      </c>
      <c r="FQ788">
        <v>1.86447</v>
      </c>
      <c r="FR788">
        <v>1.86003</v>
      </c>
      <c r="FS788">
        <v>1.86417</v>
      </c>
      <c r="FT788">
        <v>0</v>
      </c>
      <c r="FU788">
        <v>0</v>
      </c>
      <c r="FV788">
        <v>0</v>
      </c>
      <c r="FW788">
        <v>0</v>
      </c>
      <c r="FX788" t="s">
        <v>364</v>
      </c>
      <c r="FY788" t="s">
        <v>365</v>
      </c>
      <c r="FZ788" t="s">
        <v>366</v>
      </c>
      <c r="GA788" t="s">
        <v>366</v>
      </c>
      <c r="GB788" t="s">
        <v>366</v>
      </c>
      <c r="GC788" t="s">
        <v>366</v>
      </c>
      <c r="GD788">
        <v>0</v>
      </c>
      <c r="GE788">
        <v>100</v>
      </c>
      <c r="GF788">
        <v>100</v>
      </c>
      <c r="GG788">
        <v>-7.388</v>
      </c>
      <c r="GH788">
        <v>-0.091</v>
      </c>
      <c r="GI788">
        <v>-2.868309889394353</v>
      </c>
      <c r="GJ788">
        <v>-0.006773961979547998</v>
      </c>
      <c r="GK788">
        <v>-8.296070481250098E-08</v>
      </c>
      <c r="GL788">
        <v>3.322967193956903E-10</v>
      </c>
      <c r="GM788">
        <v>-0.07871069313407227</v>
      </c>
      <c r="GN788">
        <v>-0.00208336341840114</v>
      </c>
      <c r="GO788">
        <v>8.801746095907445E-05</v>
      </c>
      <c r="GP788">
        <v>-2.677693255255651E-07</v>
      </c>
      <c r="GQ788">
        <v>3</v>
      </c>
      <c r="GR788">
        <v>2052</v>
      </c>
      <c r="GS788">
        <v>2</v>
      </c>
      <c r="GT788">
        <v>18</v>
      </c>
      <c r="GU788">
        <v>114.2</v>
      </c>
      <c r="GV788">
        <v>114.2</v>
      </c>
      <c r="GW788">
        <v>1.71021</v>
      </c>
      <c r="GX788">
        <v>2.40967</v>
      </c>
      <c r="GY788">
        <v>1.44775</v>
      </c>
      <c r="GZ788">
        <v>2.31445</v>
      </c>
      <c r="HA788">
        <v>1.55151</v>
      </c>
      <c r="HB788">
        <v>2.40723</v>
      </c>
      <c r="HC788">
        <v>37.4338</v>
      </c>
      <c r="HD788">
        <v>13.7468</v>
      </c>
      <c r="HE788">
        <v>18</v>
      </c>
      <c r="HF788">
        <v>615.141</v>
      </c>
      <c r="HG788">
        <v>395.82</v>
      </c>
      <c r="HH788">
        <v>14.8961</v>
      </c>
      <c r="HI788">
        <v>31.3691</v>
      </c>
      <c r="HJ788">
        <v>30.0004</v>
      </c>
      <c r="HK788">
        <v>31.2186</v>
      </c>
      <c r="HL788">
        <v>31.1473</v>
      </c>
      <c r="HM788">
        <v>34.2857</v>
      </c>
      <c r="HN788">
        <v>57.7183</v>
      </c>
      <c r="HO788">
        <v>0</v>
      </c>
      <c r="HP788">
        <v>15.0603</v>
      </c>
      <c r="HQ788">
        <v>712.183</v>
      </c>
      <c r="HR788">
        <v>14.2233</v>
      </c>
      <c r="HS788">
        <v>99.0673</v>
      </c>
      <c r="HT788">
        <v>100.251</v>
      </c>
    </row>
    <row r="789" spans="1:228">
      <c r="A789">
        <v>773</v>
      </c>
      <c r="B789">
        <v>1728497810.5</v>
      </c>
      <c r="C789">
        <v>6873</v>
      </c>
      <c r="D789" t="s">
        <v>1919</v>
      </c>
      <c r="E789" t="s">
        <v>1920</v>
      </c>
      <c r="F789">
        <v>5</v>
      </c>
      <c r="G789" t="s">
        <v>357</v>
      </c>
      <c r="H789" t="s">
        <v>358</v>
      </c>
      <c r="I789" t="s">
        <v>359</v>
      </c>
      <c r="J789" t="s">
        <v>1808</v>
      </c>
      <c r="K789">
        <v>1728497803</v>
      </c>
      <c r="L789">
        <f>(M789)/1000</f>
        <v>0</v>
      </c>
      <c r="M789">
        <f>IF(BH789, AP789, AJ789)</f>
        <v>0</v>
      </c>
      <c r="N789">
        <f>IF(BH789, AK789, AI789)</f>
        <v>0</v>
      </c>
      <c r="O789">
        <f>BJ789 - IF(AW789&gt;1, N789*BD789*100.0/(AY789), 0)</f>
        <v>0</v>
      </c>
      <c r="P789">
        <f>((V789-L789/2)*O789-N789)/(V789+L789/2)</f>
        <v>0</v>
      </c>
      <c r="Q789">
        <f>P789*(BQ789+BR789)/1000.0</f>
        <v>0</v>
      </c>
      <c r="R789">
        <f>(BJ789 - IF(AW789&gt;1, N789*BD789*100.0/(AY789), 0))*(BQ789+BR789)/1000.0</f>
        <v>0</v>
      </c>
      <c r="S789">
        <f>2.0/((1/U789-1/T789)+SIGN(U789)*SQRT((1/U789-1/T789)*(1/U789-1/T789) + 4*BE789/((BE789+1)*(BE789+1))*(2*1/U789*1/T789-1/T789*1/T789)))</f>
        <v>0</v>
      </c>
      <c r="T789">
        <f>IF(LEFT(BF789,1)&lt;&gt;"0",IF(LEFT(BF789,1)="1",3.0,BG789),$D$5+$E$5*(BX789*BQ789/($K$5*1000))+$F$5*(BX789*BQ789/($K$5*1000))*MAX(MIN(BD789,$J$5),$I$5)*MAX(MIN(BD789,$J$5),$I$5)+$G$5*MAX(MIN(BD789,$J$5),$I$5)*(BX789*BQ789/($K$5*1000))+$H$5*(BX789*BQ789/($K$5*1000))*(BX789*BQ789/($K$5*1000)))</f>
        <v>0</v>
      </c>
      <c r="U789">
        <f>L789*(1000-(1000*0.61365*exp(17.502*Y789/(240.97+Y789))/(BQ789+BR789)+BL789)/2)/(1000*0.61365*exp(17.502*Y789/(240.97+Y789))/(BQ789+BR789)-BL789)</f>
        <v>0</v>
      </c>
      <c r="V789">
        <f>1/((BE789+1)/(S789/1.6)+1/(T789/1.37)) + BE789/((BE789+1)/(S789/1.6) + BE789/(T789/1.37))</f>
        <v>0</v>
      </c>
      <c r="W789">
        <f>(AZ789*BC789)</f>
        <v>0</v>
      </c>
      <c r="X789">
        <f>(BS789+(W789+2*0.95*5.67E-8*(((BS789+$B$7)+273)^4-(BS789+273)^4)-44100*L789)/(1.84*29.3*T789+8*0.95*5.67E-8*(BS789+273)^3))</f>
        <v>0</v>
      </c>
      <c r="Y789">
        <f>($C$7*BT789+$D$7*BU789+$E$7*X789)</f>
        <v>0</v>
      </c>
      <c r="Z789">
        <f>0.61365*exp(17.502*Y789/(240.97+Y789))</f>
        <v>0</v>
      </c>
      <c r="AA789">
        <f>(AB789/AC789*100)</f>
        <v>0</v>
      </c>
      <c r="AB789">
        <f>BL789*(BQ789+BR789)/1000</f>
        <v>0</v>
      </c>
      <c r="AC789">
        <f>0.61365*exp(17.502*BS789/(240.97+BS789))</f>
        <v>0</v>
      </c>
      <c r="AD789">
        <f>(Z789-BL789*(BQ789+BR789)/1000)</f>
        <v>0</v>
      </c>
      <c r="AE789">
        <f>(-L789*44100)</f>
        <v>0</v>
      </c>
      <c r="AF789">
        <f>2*29.3*T789*0.92*(BS789-Y789)</f>
        <v>0</v>
      </c>
      <c r="AG789">
        <f>2*0.95*5.67E-8*(((BS789+$B$7)+273)^4-(Y789+273)^4)</f>
        <v>0</v>
      </c>
      <c r="AH789">
        <f>W789+AG789+AE789+AF789</f>
        <v>0</v>
      </c>
      <c r="AI789">
        <f>BP789*AW789*(BK789-BJ789*(1000-AW789*BM789)/(1000-AW789*BL789))/(100*BD789)</f>
        <v>0</v>
      </c>
      <c r="AJ789">
        <f>1000*BP789*AW789*(BL789-BM789)/(100*BD789*(1000-AW789*BL789))</f>
        <v>0</v>
      </c>
      <c r="AK789">
        <f>(AL789 - AM789 - BQ789*1E3/(8.314*(BS789+273.15)) * AO789/BP789 * AN789) * BP789/(100*BD789) * (1000 - BM789)/1000</f>
        <v>0</v>
      </c>
      <c r="AL789">
        <v>713.5714885400452</v>
      </c>
      <c r="AM789">
        <v>690.8417818181814</v>
      </c>
      <c r="AN789">
        <v>2.453877868497003</v>
      </c>
      <c r="AO789">
        <v>66.75267127986791</v>
      </c>
      <c r="AP789">
        <f>(AR789 - AQ789 + BQ789*1E3/(8.314*(BS789+273.15)) * AT789/BP789 * AS789) * BP789/(100*BD789) * 1000/(1000 - AR789)</f>
        <v>0</v>
      </c>
      <c r="AQ789">
        <v>14.25153373568687</v>
      </c>
      <c r="AR789">
        <v>15.26518181818181</v>
      </c>
      <c r="AS789">
        <v>0.0001071527040224955</v>
      </c>
      <c r="AT789">
        <v>80.66482279212043</v>
      </c>
      <c r="AU789">
        <v>0</v>
      </c>
      <c r="AV789">
        <v>0</v>
      </c>
      <c r="AW789">
        <f>IF(AU789*$H$13&gt;=AY789,1.0,(AY789/(AY789-AU789*$H$13)))</f>
        <v>0</v>
      </c>
      <c r="AX789">
        <f>(AW789-1)*100</f>
        <v>0</v>
      </c>
      <c r="AY789">
        <f>MAX(0,($B$13+$C$13*BX789)/(1+$D$13*BX789)*BQ789/(BS789+273)*$E$13)</f>
        <v>0</v>
      </c>
      <c r="AZ789">
        <f>$B$11*BY789+$C$11*BZ789+$F$11*CK789*(1-CN789)</f>
        <v>0</v>
      </c>
      <c r="BA789">
        <f>AZ789*BB789</f>
        <v>0</v>
      </c>
      <c r="BB789">
        <f>($B$11*$D$9+$C$11*$D$9+$F$11*((CX789+CP789)/MAX(CX789+CP789+CY789, 0.1)*$I$9+CY789/MAX(CX789+CP789+CY789, 0.1)*$J$9))/($B$11+$C$11+$F$11)</f>
        <v>0</v>
      </c>
      <c r="BC789">
        <f>($B$11*$K$9+$C$11*$K$9+$F$11*((CX789+CP789)/MAX(CX789+CP789+CY789, 0.1)*$P$9+CY789/MAX(CX789+CP789+CY789, 0.1)*$Q$9))/($B$11+$C$11+$F$11)</f>
        <v>0</v>
      </c>
      <c r="BD789">
        <v>6</v>
      </c>
      <c r="BE789">
        <v>0.5</v>
      </c>
      <c r="BF789" t="s">
        <v>361</v>
      </c>
      <c r="BG789">
        <v>2</v>
      </c>
      <c r="BH789" t="b">
        <v>1</v>
      </c>
      <c r="BI789">
        <v>1728497803</v>
      </c>
      <c r="BJ789">
        <v>663.3845555555555</v>
      </c>
      <c r="BK789">
        <v>690.865962962963</v>
      </c>
      <c r="BL789">
        <v>15.23729629629629</v>
      </c>
      <c r="BM789">
        <v>14.24622222222222</v>
      </c>
      <c r="BN789">
        <v>670.7334074074074</v>
      </c>
      <c r="BO789">
        <v>15.32823333333333</v>
      </c>
      <c r="BP789">
        <v>599.9237777777778</v>
      </c>
      <c r="BQ789">
        <v>97.54715925925926</v>
      </c>
      <c r="BR789">
        <v>0.09981693333333333</v>
      </c>
      <c r="BS789">
        <v>23.86745555555555</v>
      </c>
      <c r="BT789">
        <v>24.99895925925926</v>
      </c>
      <c r="BU789">
        <v>999.9000000000001</v>
      </c>
      <c r="BV789">
        <v>0</v>
      </c>
      <c r="BW789">
        <v>0</v>
      </c>
      <c r="BX789">
        <v>9997.119999999999</v>
      </c>
      <c r="BY789">
        <v>0</v>
      </c>
      <c r="BZ789">
        <v>1289.650740740741</v>
      </c>
      <c r="CA789">
        <v>-27.48136666666666</v>
      </c>
      <c r="CB789">
        <v>673.6492962962963</v>
      </c>
      <c r="CC789">
        <v>700.8504444444444</v>
      </c>
      <c r="CD789">
        <v>0.9910788148148149</v>
      </c>
      <c r="CE789">
        <v>690.865962962963</v>
      </c>
      <c r="CF789">
        <v>14.24622222222222</v>
      </c>
      <c r="CG789">
        <v>1.486354814814814</v>
      </c>
      <c r="CH789">
        <v>1.389678518518518</v>
      </c>
      <c r="CI789">
        <v>12.82852592592593</v>
      </c>
      <c r="CJ789">
        <v>11.80547407407408</v>
      </c>
      <c r="CK789">
        <v>1600.000370370371</v>
      </c>
      <c r="CL789">
        <v>0.6919988518518519</v>
      </c>
      <c r="CM789">
        <v>0.3080011481481481</v>
      </c>
      <c r="CN789">
        <v>0</v>
      </c>
      <c r="CO789">
        <v>2.126592592592592</v>
      </c>
      <c r="CP789">
        <v>0</v>
      </c>
      <c r="CQ789">
        <v>17066.75555555556</v>
      </c>
      <c r="CR789">
        <v>13790.17777777778</v>
      </c>
      <c r="CS789">
        <v>40.375</v>
      </c>
      <c r="CT789">
        <v>42.5</v>
      </c>
      <c r="CU789">
        <v>41.18699999999999</v>
      </c>
      <c r="CV789">
        <v>40.29822222222222</v>
      </c>
      <c r="CW789">
        <v>39.43699999999999</v>
      </c>
      <c r="CX789">
        <v>1107.198888888889</v>
      </c>
      <c r="CY789">
        <v>492.8014814814814</v>
      </c>
      <c r="CZ789">
        <v>0</v>
      </c>
      <c r="DA789">
        <v>1728497867.2</v>
      </c>
      <c r="DB789">
        <v>0</v>
      </c>
      <c r="DC789">
        <v>1728490956.5</v>
      </c>
      <c r="DD789" t="s">
        <v>362</v>
      </c>
      <c r="DE789">
        <v>1728490952.5</v>
      </c>
      <c r="DF789">
        <v>1728490956.5</v>
      </c>
      <c r="DG789">
        <v>1</v>
      </c>
      <c r="DH789">
        <v>-0.065</v>
      </c>
      <c r="DI789">
        <v>-0.008</v>
      </c>
      <c r="DJ789">
        <v>-3.246</v>
      </c>
      <c r="DK789">
        <v>-0.091</v>
      </c>
      <c r="DL789">
        <v>52</v>
      </c>
      <c r="DM789">
        <v>15</v>
      </c>
      <c r="DN789">
        <v>0.25</v>
      </c>
      <c r="DO789">
        <v>0.13</v>
      </c>
      <c r="DP789">
        <v>-27.3761325</v>
      </c>
      <c r="DQ789">
        <v>-1.342055909943654</v>
      </c>
      <c r="DR789">
        <v>0.1970395561651265</v>
      </c>
      <c r="DS789">
        <v>0</v>
      </c>
      <c r="DT789">
        <v>0.9916880750000001</v>
      </c>
      <c r="DU789">
        <v>-0.00764002626641634</v>
      </c>
      <c r="DV789">
        <v>0.004711856095996044</v>
      </c>
      <c r="DW789">
        <v>1</v>
      </c>
      <c r="DX789">
        <v>1</v>
      </c>
      <c r="DY789">
        <v>2</v>
      </c>
      <c r="DZ789" t="s">
        <v>363</v>
      </c>
      <c r="EA789">
        <v>3.22823</v>
      </c>
      <c r="EB789">
        <v>2.70424</v>
      </c>
      <c r="EC789">
        <v>0.143709</v>
      </c>
      <c r="ED789">
        <v>0.147026</v>
      </c>
      <c r="EE789">
        <v>0.08016180000000001</v>
      </c>
      <c r="EF789">
        <v>0.0763455</v>
      </c>
      <c r="EG789">
        <v>27890.5</v>
      </c>
      <c r="EH789">
        <v>27001</v>
      </c>
      <c r="EI789">
        <v>31222</v>
      </c>
      <c r="EJ789">
        <v>30042.2</v>
      </c>
      <c r="EK789">
        <v>38460.7</v>
      </c>
      <c r="EL789">
        <v>36702.9</v>
      </c>
      <c r="EM789">
        <v>43746</v>
      </c>
      <c r="EN789">
        <v>41956.7</v>
      </c>
      <c r="EO789">
        <v>2.08693</v>
      </c>
      <c r="EP789">
        <v>1.74405</v>
      </c>
      <c r="EQ789">
        <v>-0.00309199</v>
      </c>
      <c r="ER789">
        <v>0</v>
      </c>
      <c r="ES789">
        <v>25.0356</v>
      </c>
      <c r="ET789">
        <v>999.9</v>
      </c>
      <c r="EU789">
        <v>66.7</v>
      </c>
      <c r="EV789">
        <v>30.7</v>
      </c>
      <c r="EW789">
        <v>30.3261</v>
      </c>
      <c r="EX789">
        <v>62.2101</v>
      </c>
      <c r="EY789">
        <v>23.9704</v>
      </c>
      <c r="EZ789">
        <v>1</v>
      </c>
      <c r="FA789">
        <v>0.36843</v>
      </c>
      <c r="FB789">
        <v>7.02029</v>
      </c>
      <c r="FC789">
        <v>20.0614</v>
      </c>
      <c r="FD789">
        <v>5.21609</v>
      </c>
      <c r="FE789">
        <v>12.004</v>
      </c>
      <c r="FF789">
        <v>4.9637</v>
      </c>
      <c r="FG789">
        <v>3.29583</v>
      </c>
      <c r="FH789">
        <v>9999</v>
      </c>
      <c r="FI789">
        <v>9999</v>
      </c>
      <c r="FJ789">
        <v>9999</v>
      </c>
      <c r="FK789">
        <v>149.9</v>
      </c>
      <c r="FL789">
        <v>4.97085</v>
      </c>
      <c r="FM789">
        <v>1.86777</v>
      </c>
      <c r="FN789">
        <v>1.85928</v>
      </c>
      <c r="FO789">
        <v>1.86531</v>
      </c>
      <c r="FP789">
        <v>1.8631</v>
      </c>
      <c r="FQ789">
        <v>1.86447</v>
      </c>
      <c r="FR789">
        <v>1.86005</v>
      </c>
      <c r="FS789">
        <v>1.86417</v>
      </c>
      <c r="FT789">
        <v>0</v>
      </c>
      <c r="FU789">
        <v>0</v>
      </c>
      <c r="FV789">
        <v>0</v>
      </c>
      <c r="FW789">
        <v>0</v>
      </c>
      <c r="FX789" t="s">
        <v>364</v>
      </c>
      <c r="FY789" t="s">
        <v>365</v>
      </c>
      <c r="FZ789" t="s">
        <v>366</v>
      </c>
      <c r="GA789" t="s">
        <v>366</v>
      </c>
      <c r="GB789" t="s">
        <v>366</v>
      </c>
      <c r="GC789" t="s">
        <v>366</v>
      </c>
      <c r="GD789">
        <v>0</v>
      </c>
      <c r="GE789">
        <v>100</v>
      </c>
      <c r="GF789">
        <v>100</v>
      </c>
      <c r="GG789">
        <v>-7.466</v>
      </c>
      <c r="GH789">
        <v>-0.09089999999999999</v>
      </c>
      <c r="GI789">
        <v>-2.868309889394353</v>
      </c>
      <c r="GJ789">
        <v>-0.006773961979547998</v>
      </c>
      <c r="GK789">
        <v>-8.296070481250098E-08</v>
      </c>
      <c r="GL789">
        <v>3.322967193956903E-10</v>
      </c>
      <c r="GM789">
        <v>-0.07871069313407227</v>
      </c>
      <c r="GN789">
        <v>-0.00208336341840114</v>
      </c>
      <c r="GO789">
        <v>8.801746095907445E-05</v>
      </c>
      <c r="GP789">
        <v>-2.677693255255651E-07</v>
      </c>
      <c r="GQ789">
        <v>3</v>
      </c>
      <c r="GR789">
        <v>2052</v>
      </c>
      <c r="GS789">
        <v>2</v>
      </c>
      <c r="GT789">
        <v>18</v>
      </c>
      <c r="GU789">
        <v>114.3</v>
      </c>
      <c r="GV789">
        <v>114.2</v>
      </c>
      <c r="GW789">
        <v>1.7334</v>
      </c>
      <c r="GX789">
        <v>2.41333</v>
      </c>
      <c r="GY789">
        <v>1.44897</v>
      </c>
      <c r="GZ789">
        <v>2.31445</v>
      </c>
      <c r="HA789">
        <v>1.55151</v>
      </c>
      <c r="HB789">
        <v>2.33398</v>
      </c>
      <c r="HC789">
        <v>37.4338</v>
      </c>
      <c r="HD789">
        <v>13.7293</v>
      </c>
      <c r="HE789">
        <v>18</v>
      </c>
      <c r="HF789">
        <v>615.313</v>
      </c>
      <c r="HG789">
        <v>395.621</v>
      </c>
      <c r="HH789">
        <v>15.0015</v>
      </c>
      <c r="HI789">
        <v>31.3762</v>
      </c>
      <c r="HJ789">
        <v>29.9984</v>
      </c>
      <c r="HK789">
        <v>31.2267</v>
      </c>
      <c r="HL789">
        <v>31.1561</v>
      </c>
      <c r="HM789">
        <v>34.8002</v>
      </c>
      <c r="HN789">
        <v>57.7183</v>
      </c>
      <c r="HO789">
        <v>0</v>
      </c>
      <c r="HP789">
        <v>15.0653</v>
      </c>
      <c r="HQ789">
        <v>727.239</v>
      </c>
      <c r="HR789">
        <v>14.1984</v>
      </c>
      <c r="HS789">
        <v>99.0676</v>
      </c>
      <c r="HT789">
        <v>100.25</v>
      </c>
    </row>
    <row r="790" spans="1:228">
      <c r="A790">
        <v>774</v>
      </c>
      <c r="B790">
        <v>1728497815.5</v>
      </c>
      <c r="C790">
        <v>6878</v>
      </c>
      <c r="D790" t="s">
        <v>1921</v>
      </c>
      <c r="E790" t="s">
        <v>1922</v>
      </c>
      <c r="F790">
        <v>5</v>
      </c>
      <c r="G790" t="s">
        <v>357</v>
      </c>
      <c r="H790" t="s">
        <v>358</v>
      </c>
      <c r="I790" t="s">
        <v>359</v>
      </c>
      <c r="J790" t="s">
        <v>1808</v>
      </c>
      <c r="K790">
        <v>1728497807.714286</v>
      </c>
      <c r="L790">
        <f>(M790)/1000</f>
        <v>0</v>
      </c>
      <c r="M790">
        <f>IF(BH790, AP790, AJ790)</f>
        <v>0</v>
      </c>
      <c r="N790">
        <f>IF(BH790, AK790, AI790)</f>
        <v>0</v>
      </c>
      <c r="O790">
        <f>BJ790 - IF(AW790&gt;1, N790*BD790*100.0/(AY790), 0)</f>
        <v>0</v>
      </c>
      <c r="P790">
        <f>((V790-L790/2)*O790-N790)/(V790+L790/2)</f>
        <v>0</v>
      </c>
      <c r="Q790">
        <f>P790*(BQ790+BR790)/1000.0</f>
        <v>0</v>
      </c>
      <c r="R790">
        <f>(BJ790 - IF(AW790&gt;1, N790*BD790*100.0/(AY790), 0))*(BQ790+BR790)/1000.0</f>
        <v>0</v>
      </c>
      <c r="S790">
        <f>2.0/((1/U790-1/T790)+SIGN(U790)*SQRT((1/U790-1/T790)*(1/U790-1/T790) + 4*BE790/((BE790+1)*(BE790+1))*(2*1/U790*1/T790-1/T790*1/T790)))</f>
        <v>0</v>
      </c>
      <c r="T790">
        <f>IF(LEFT(BF790,1)&lt;&gt;"0",IF(LEFT(BF790,1)="1",3.0,BG790),$D$5+$E$5*(BX790*BQ790/($K$5*1000))+$F$5*(BX790*BQ790/($K$5*1000))*MAX(MIN(BD790,$J$5),$I$5)*MAX(MIN(BD790,$J$5),$I$5)+$G$5*MAX(MIN(BD790,$J$5),$I$5)*(BX790*BQ790/($K$5*1000))+$H$5*(BX790*BQ790/($K$5*1000))*(BX790*BQ790/($K$5*1000)))</f>
        <v>0</v>
      </c>
      <c r="U790">
        <f>L790*(1000-(1000*0.61365*exp(17.502*Y790/(240.97+Y790))/(BQ790+BR790)+BL790)/2)/(1000*0.61365*exp(17.502*Y790/(240.97+Y790))/(BQ790+BR790)-BL790)</f>
        <v>0</v>
      </c>
      <c r="V790">
        <f>1/((BE790+1)/(S790/1.6)+1/(T790/1.37)) + BE790/((BE790+1)/(S790/1.6) + BE790/(T790/1.37))</f>
        <v>0</v>
      </c>
      <c r="W790">
        <f>(AZ790*BC790)</f>
        <v>0</v>
      </c>
      <c r="X790">
        <f>(BS790+(W790+2*0.95*5.67E-8*(((BS790+$B$7)+273)^4-(BS790+273)^4)-44100*L790)/(1.84*29.3*T790+8*0.95*5.67E-8*(BS790+273)^3))</f>
        <v>0</v>
      </c>
      <c r="Y790">
        <f>($C$7*BT790+$D$7*BU790+$E$7*X790)</f>
        <v>0</v>
      </c>
      <c r="Z790">
        <f>0.61365*exp(17.502*Y790/(240.97+Y790))</f>
        <v>0</v>
      </c>
      <c r="AA790">
        <f>(AB790/AC790*100)</f>
        <v>0</v>
      </c>
      <c r="AB790">
        <f>BL790*(BQ790+BR790)/1000</f>
        <v>0</v>
      </c>
      <c r="AC790">
        <f>0.61365*exp(17.502*BS790/(240.97+BS790))</f>
        <v>0</v>
      </c>
      <c r="AD790">
        <f>(Z790-BL790*(BQ790+BR790)/1000)</f>
        <v>0</v>
      </c>
      <c r="AE790">
        <f>(-L790*44100)</f>
        <v>0</v>
      </c>
      <c r="AF790">
        <f>2*29.3*T790*0.92*(BS790-Y790)</f>
        <v>0</v>
      </c>
      <c r="AG790">
        <f>2*0.95*5.67E-8*(((BS790+$B$7)+273)^4-(Y790+273)^4)</f>
        <v>0</v>
      </c>
      <c r="AH790">
        <f>W790+AG790+AE790+AF790</f>
        <v>0</v>
      </c>
      <c r="AI790">
        <f>BP790*AW790*(BK790-BJ790*(1000-AW790*BM790)/(1000-AW790*BL790))/(100*BD790)</f>
        <v>0</v>
      </c>
      <c r="AJ790">
        <f>1000*BP790*AW790*(BL790-BM790)/(100*BD790*(1000-AW790*BL790))</f>
        <v>0</v>
      </c>
      <c r="AK790">
        <f>(AL790 - AM790 - BQ790*1E3/(8.314*(BS790+273.15)) * AO790/BP790 * AN790) * BP790/(100*BD790) * (1000 - BM790)/1000</f>
        <v>0</v>
      </c>
      <c r="AL790">
        <v>726.4744213685972</v>
      </c>
      <c r="AM790">
        <v>703.3852303030299</v>
      </c>
      <c r="AN790">
        <v>2.522000840817525</v>
      </c>
      <c r="AO790">
        <v>66.75267127986791</v>
      </c>
      <c r="AP790">
        <f>(AR790 - AQ790 + BQ790*1E3/(8.314*(BS790+273.15)) * AT790/BP790 * AS790) * BP790/(100*BD790) * 1000/(1000 - AR790)</f>
        <v>0</v>
      </c>
      <c r="AQ790">
        <v>14.25593803543126</v>
      </c>
      <c r="AR790">
        <v>15.30842545454545</v>
      </c>
      <c r="AS790">
        <v>0.009587982842041029</v>
      </c>
      <c r="AT790">
        <v>80.66482279212043</v>
      </c>
      <c r="AU790">
        <v>0</v>
      </c>
      <c r="AV790">
        <v>0</v>
      </c>
      <c r="AW790">
        <f>IF(AU790*$H$13&gt;=AY790,1.0,(AY790/(AY790-AU790*$H$13)))</f>
        <v>0</v>
      </c>
      <c r="AX790">
        <f>(AW790-1)*100</f>
        <v>0</v>
      </c>
      <c r="AY790">
        <f>MAX(0,($B$13+$C$13*BX790)/(1+$D$13*BX790)*BQ790/(BS790+273)*$E$13)</f>
        <v>0</v>
      </c>
      <c r="AZ790">
        <f>$B$11*BY790+$C$11*BZ790+$F$11*CK790*(1-CN790)</f>
        <v>0</v>
      </c>
      <c r="BA790">
        <f>AZ790*BB790</f>
        <v>0</v>
      </c>
      <c r="BB790">
        <f>($B$11*$D$9+$C$11*$D$9+$F$11*((CX790+CP790)/MAX(CX790+CP790+CY790, 0.1)*$I$9+CY790/MAX(CX790+CP790+CY790, 0.1)*$J$9))/($B$11+$C$11+$F$11)</f>
        <v>0</v>
      </c>
      <c r="BC790">
        <f>($B$11*$K$9+$C$11*$K$9+$F$11*((CX790+CP790)/MAX(CX790+CP790+CY790, 0.1)*$P$9+CY790/MAX(CX790+CP790+CY790, 0.1)*$Q$9))/($B$11+$C$11+$F$11)</f>
        <v>0</v>
      </c>
      <c r="BD790">
        <v>6</v>
      </c>
      <c r="BE790">
        <v>0.5</v>
      </c>
      <c r="BF790" t="s">
        <v>361</v>
      </c>
      <c r="BG790">
        <v>2</v>
      </c>
      <c r="BH790" t="b">
        <v>1</v>
      </c>
      <c r="BI790">
        <v>1728497807.714286</v>
      </c>
      <c r="BJ790">
        <v>674.8353214285714</v>
      </c>
      <c r="BK790">
        <v>702.504392857143</v>
      </c>
      <c r="BL790">
        <v>15.25754285714286</v>
      </c>
      <c r="BM790">
        <v>14.2513</v>
      </c>
      <c r="BN790">
        <v>682.2583214285715</v>
      </c>
      <c r="BO790">
        <v>15.34846428571429</v>
      </c>
      <c r="BP790">
        <v>599.9458571428571</v>
      </c>
      <c r="BQ790">
        <v>97.54771785714286</v>
      </c>
      <c r="BR790">
        <v>0.09987877857142857</v>
      </c>
      <c r="BS790">
        <v>23.86293214285714</v>
      </c>
      <c r="BT790">
        <v>24.99128571428572</v>
      </c>
      <c r="BU790">
        <v>999.9000000000002</v>
      </c>
      <c r="BV790">
        <v>0</v>
      </c>
      <c r="BW790">
        <v>0</v>
      </c>
      <c r="BX790">
        <v>9996.264285714287</v>
      </c>
      <c r="BY790">
        <v>0</v>
      </c>
      <c r="BZ790">
        <v>1290.644285714286</v>
      </c>
      <c r="CA790">
        <v>-27.668975</v>
      </c>
      <c r="CB790">
        <v>685.2914999999997</v>
      </c>
      <c r="CC790">
        <v>712.6607142857144</v>
      </c>
      <c r="CD790">
        <v>1.00625125</v>
      </c>
      <c r="CE790">
        <v>702.504392857143</v>
      </c>
      <c r="CF790">
        <v>14.2513</v>
      </c>
      <c r="CG790">
        <v>1.488339285714286</v>
      </c>
      <c r="CH790">
        <v>1.390181428571429</v>
      </c>
      <c r="CI790">
        <v>12.84888571428571</v>
      </c>
      <c r="CJ790">
        <v>11.81095357142857</v>
      </c>
      <c r="CK790">
        <v>1599.974642857143</v>
      </c>
      <c r="CL790">
        <v>0.6919932857142858</v>
      </c>
      <c r="CM790">
        <v>0.3080067142857142</v>
      </c>
      <c r="CN790">
        <v>0</v>
      </c>
      <c r="CO790">
        <v>2.111289285714286</v>
      </c>
      <c r="CP790">
        <v>0</v>
      </c>
      <c r="CQ790">
        <v>17158.43214285714</v>
      </c>
      <c r="CR790">
        <v>13789.925</v>
      </c>
      <c r="CS790">
        <v>40.375</v>
      </c>
      <c r="CT790">
        <v>42.5</v>
      </c>
      <c r="CU790">
        <v>41.18699999999999</v>
      </c>
      <c r="CV790">
        <v>40.28542857142856</v>
      </c>
      <c r="CW790">
        <v>39.43699999999999</v>
      </c>
      <c r="CX790">
        <v>1107.172857142857</v>
      </c>
      <c r="CY790">
        <v>492.8017857142858</v>
      </c>
      <c r="CZ790">
        <v>0</v>
      </c>
      <c r="DA790">
        <v>1728497872.6</v>
      </c>
      <c r="DB790">
        <v>0</v>
      </c>
      <c r="DC790">
        <v>1728490956.5</v>
      </c>
      <c r="DD790" t="s">
        <v>362</v>
      </c>
      <c r="DE790">
        <v>1728490952.5</v>
      </c>
      <c r="DF790">
        <v>1728490956.5</v>
      </c>
      <c r="DG790">
        <v>1</v>
      </c>
      <c r="DH790">
        <v>-0.065</v>
      </c>
      <c r="DI790">
        <v>-0.008</v>
      </c>
      <c r="DJ790">
        <v>-3.246</v>
      </c>
      <c r="DK790">
        <v>-0.091</v>
      </c>
      <c r="DL790">
        <v>52</v>
      </c>
      <c r="DM790">
        <v>15</v>
      </c>
      <c r="DN790">
        <v>0.25</v>
      </c>
      <c r="DO790">
        <v>0.13</v>
      </c>
      <c r="DP790">
        <v>-27.60805</v>
      </c>
      <c r="DQ790">
        <v>-2.150199624765409</v>
      </c>
      <c r="DR790">
        <v>0.2806036181163742</v>
      </c>
      <c r="DS790">
        <v>0</v>
      </c>
      <c r="DT790">
        <v>1.00040995</v>
      </c>
      <c r="DU790">
        <v>0.1548749268292663</v>
      </c>
      <c r="DV790">
        <v>0.01885130310741144</v>
      </c>
      <c r="DW790">
        <v>0</v>
      </c>
      <c r="DX790">
        <v>0</v>
      </c>
      <c r="DY790">
        <v>2</v>
      </c>
      <c r="DZ790" t="s">
        <v>386</v>
      </c>
      <c r="EA790">
        <v>3.22821</v>
      </c>
      <c r="EB790">
        <v>2.70443</v>
      </c>
      <c r="EC790">
        <v>0.145478</v>
      </c>
      <c r="ED790">
        <v>0.1488</v>
      </c>
      <c r="EE790">
        <v>0.08031969999999999</v>
      </c>
      <c r="EF790">
        <v>0.0763619</v>
      </c>
      <c r="EG790">
        <v>27832.5</v>
      </c>
      <c r="EH790">
        <v>26944.2</v>
      </c>
      <c r="EI790">
        <v>31221.8</v>
      </c>
      <c r="EJ790">
        <v>30041.6</v>
      </c>
      <c r="EK790">
        <v>38453.5</v>
      </c>
      <c r="EL790">
        <v>36701.8</v>
      </c>
      <c r="EM790">
        <v>43745.3</v>
      </c>
      <c r="EN790">
        <v>41956.1</v>
      </c>
      <c r="EO790">
        <v>2.08672</v>
      </c>
      <c r="EP790">
        <v>1.74398</v>
      </c>
      <c r="EQ790">
        <v>-0.00230968</v>
      </c>
      <c r="ER790">
        <v>0</v>
      </c>
      <c r="ES790">
        <v>25.0225</v>
      </c>
      <c r="ET790">
        <v>999.9</v>
      </c>
      <c r="EU790">
        <v>66.7</v>
      </c>
      <c r="EV790">
        <v>30.7</v>
      </c>
      <c r="EW790">
        <v>30.3214</v>
      </c>
      <c r="EX790">
        <v>62.1901</v>
      </c>
      <c r="EY790">
        <v>23.9062</v>
      </c>
      <c r="EZ790">
        <v>1</v>
      </c>
      <c r="FA790">
        <v>0.368742</v>
      </c>
      <c r="FB790">
        <v>7.10174</v>
      </c>
      <c r="FC790">
        <v>20.058</v>
      </c>
      <c r="FD790">
        <v>5.21639</v>
      </c>
      <c r="FE790">
        <v>12.004</v>
      </c>
      <c r="FF790">
        <v>4.96355</v>
      </c>
      <c r="FG790">
        <v>3.29593</v>
      </c>
      <c r="FH790">
        <v>9999</v>
      </c>
      <c r="FI790">
        <v>9999</v>
      </c>
      <c r="FJ790">
        <v>9999</v>
      </c>
      <c r="FK790">
        <v>149.9</v>
      </c>
      <c r="FL790">
        <v>4.97085</v>
      </c>
      <c r="FM790">
        <v>1.86777</v>
      </c>
      <c r="FN790">
        <v>1.85928</v>
      </c>
      <c r="FO790">
        <v>1.86534</v>
      </c>
      <c r="FP790">
        <v>1.8631</v>
      </c>
      <c r="FQ790">
        <v>1.86448</v>
      </c>
      <c r="FR790">
        <v>1.86005</v>
      </c>
      <c r="FS790">
        <v>1.86417</v>
      </c>
      <c r="FT790">
        <v>0</v>
      </c>
      <c r="FU790">
        <v>0</v>
      </c>
      <c r="FV790">
        <v>0</v>
      </c>
      <c r="FW790">
        <v>0</v>
      </c>
      <c r="FX790" t="s">
        <v>364</v>
      </c>
      <c r="FY790" t="s">
        <v>365</v>
      </c>
      <c r="FZ790" t="s">
        <v>366</v>
      </c>
      <c r="GA790" t="s">
        <v>366</v>
      </c>
      <c r="GB790" t="s">
        <v>366</v>
      </c>
      <c r="GC790" t="s">
        <v>366</v>
      </c>
      <c r="GD790">
        <v>0</v>
      </c>
      <c r="GE790">
        <v>100</v>
      </c>
      <c r="GF790">
        <v>100</v>
      </c>
      <c r="GG790">
        <v>-7.545</v>
      </c>
      <c r="GH790">
        <v>-0.09089999999999999</v>
      </c>
      <c r="GI790">
        <v>-2.868309889394353</v>
      </c>
      <c r="GJ790">
        <v>-0.006773961979547998</v>
      </c>
      <c r="GK790">
        <v>-8.296070481250098E-08</v>
      </c>
      <c r="GL790">
        <v>3.322967193956903E-10</v>
      </c>
      <c r="GM790">
        <v>-0.07871069313407227</v>
      </c>
      <c r="GN790">
        <v>-0.00208336341840114</v>
      </c>
      <c r="GO790">
        <v>8.801746095907445E-05</v>
      </c>
      <c r="GP790">
        <v>-2.677693255255651E-07</v>
      </c>
      <c r="GQ790">
        <v>3</v>
      </c>
      <c r="GR790">
        <v>2052</v>
      </c>
      <c r="GS790">
        <v>2</v>
      </c>
      <c r="GT790">
        <v>18</v>
      </c>
      <c r="GU790">
        <v>114.4</v>
      </c>
      <c r="GV790">
        <v>114.3</v>
      </c>
      <c r="GW790">
        <v>1.75903</v>
      </c>
      <c r="GX790">
        <v>2.40112</v>
      </c>
      <c r="GY790">
        <v>1.44775</v>
      </c>
      <c r="GZ790">
        <v>2.31445</v>
      </c>
      <c r="HA790">
        <v>1.55151</v>
      </c>
      <c r="HB790">
        <v>2.38281</v>
      </c>
      <c r="HC790">
        <v>37.4338</v>
      </c>
      <c r="HD790">
        <v>13.738</v>
      </c>
      <c r="HE790">
        <v>18</v>
      </c>
      <c r="HF790">
        <v>615.255</v>
      </c>
      <c r="HG790">
        <v>395.634</v>
      </c>
      <c r="HH790">
        <v>15.0569</v>
      </c>
      <c r="HI790">
        <v>31.3828</v>
      </c>
      <c r="HJ790">
        <v>29.9997</v>
      </c>
      <c r="HK790">
        <v>31.236</v>
      </c>
      <c r="HL790">
        <v>31.1648</v>
      </c>
      <c r="HM790">
        <v>35.2666</v>
      </c>
      <c r="HN790">
        <v>57.7183</v>
      </c>
      <c r="HO790">
        <v>0</v>
      </c>
      <c r="HP790">
        <v>15.0749</v>
      </c>
      <c r="HQ790">
        <v>737.294</v>
      </c>
      <c r="HR790">
        <v>14.1542</v>
      </c>
      <c r="HS790">
        <v>99.0663</v>
      </c>
      <c r="HT790">
        <v>100.248</v>
      </c>
    </row>
    <row r="791" spans="1:228">
      <c r="A791">
        <v>775</v>
      </c>
      <c r="B791">
        <v>1728497820.5</v>
      </c>
      <c r="C791">
        <v>6883</v>
      </c>
      <c r="D791" t="s">
        <v>1923</v>
      </c>
      <c r="E791" t="s">
        <v>1924</v>
      </c>
      <c r="F791">
        <v>5</v>
      </c>
      <c r="G791" t="s">
        <v>357</v>
      </c>
      <c r="H791" t="s">
        <v>358</v>
      </c>
      <c r="I791" t="s">
        <v>359</v>
      </c>
      <c r="J791" t="s">
        <v>1808</v>
      </c>
      <c r="K791">
        <v>1728497813</v>
      </c>
      <c r="L791">
        <f>(M791)/1000</f>
        <v>0</v>
      </c>
      <c r="M791">
        <f>IF(BH791, AP791, AJ791)</f>
        <v>0</v>
      </c>
      <c r="N791">
        <f>IF(BH791, AK791, AI791)</f>
        <v>0</v>
      </c>
      <c r="O791">
        <f>BJ791 - IF(AW791&gt;1, N791*BD791*100.0/(AY791), 0)</f>
        <v>0</v>
      </c>
      <c r="P791">
        <f>((V791-L791/2)*O791-N791)/(V791+L791/2)</f>
        <v>0</v>
      </c>
      <c r="Q791">
        <f>P791*(BQ791+BR791)/1000.0</f>
        <v>0</v>
      </c>
      <c r="R791">
        <f>(BJ791 - IF(AW791&gt;1, N791*BD791*100.0/(AY791), 0))*(BQ791+BR791)/1000.0</f>
        <v>0</v>
      </c>
      <c r="S791">
        <f>2.0/((1/U791-1/T791)+SIGN(U791)*SQRT((1/U791-1/T791)*(1/U791-1/T791) + 4*BE791/((BE791+1)*(BE791+1))*(2*1/U791*1/T791-1/T791*1/T791)))</f>
        <v>0</v>
      </c>
      <c r="T791">
        <f>IF(LEFT(BF791,1)&lt;&gt;"0",IF(LEFT(BF791,1)="1",3.0,BG791),$D$5+$E$5*(BX791*BQ791/($K$5*1000))+$F$5*(BX791*BQ791/($K$5*1000))*MAX(MIN(BD791,$J$5),$I$5)*MAX(MIN(BD791,$J$5),$I$5)+$G$5*MAX(MIN(BD791,$J$5),$I$5)*(BX791*BQ791/($K$5*1000))+$H$5*(BX791*BQ791/($K$5*1000))*(BX791*BQ791/($K$5*1000)))</f>
        <v>0</v>
      </c>
      <c r="U791">
        <f>L791*(1000-(1000*0.61365*exp(17.502*Y791/(240.97+Y791))/(BQ791+BR791)+BL791)/2)/(1000*0.61365*exp(17.502*Y791/(240.97+Y791))/(BQ791+BR791)-BL791)</f>
        <v>0</v>
      </c>
      <c r="V791">
        <f>1/((BE791+1)/(S791/1.6)+1/(T791/1.37)) + BE791/((BE791+1)/(S791/1.6) + BE791/(T791/1.37))</f>
        <v>0</v>
      </c>
      <c r="W791">
        <f>(AZ791*BC791)</f>
        <v>0</v>
      </c>
      <c r="X791">
        <f>(BS791+(W791+2*0.95*5.67E-8*(((BS791+$B$7)+273)^4-(BS791+273)^4)-44100*L791)/(1.84*29.3*T791+8*0.95*5.67E-8*(BS791+273)^3))</f>
        <v>0</v>
      </c>
      <c r="Y791">
        <f>($C$7*BT791+$D$7*BU791+$E$7*X791)</f>
        <v>0</v>
      </c>
      <c r="Z791">
        <f>0.61365*exp(17.502*Y791/(240.97+Y791))</f>
        <v>0</v>
      </c>
      <c r="AA791">
        <f>(AB791/AC791*100)</f>
        <v>0</v>
      </c>
      <c r="AB791">
        <f>BL791*(BQ791+BR791)/1000</f>
        <v>0</v>
      </c>
      <c r="AC791">
        <f>0.61365*exp(17.502*BS791/(240.97+BS791))</f>
        <v>0</v>
      </c>
      <c r="AD791">
        <f>(Z791-BL791*(BQ791+BR791)/1000)</f>
        <v>0</v>
      </c>
      <c r="AE791">
        <f>(-L791*44100)</f>
        <v>0</v>
      </c>
      <c r="AF791">
        <f>2*29.3*T791*0.92*(BS791-Y791)</f>
        <v>0</v>
      </c>
      <c r="AG791">
        <f>2*0.95*5.67E-8*(((BS791+$B$7)+273)^4-(Y791+273)^4)</f>
        <v>0</v>
      </c>
      <c r="AH791">
        <f>W791+AG791+AE791+AF791</f>
        <v>0</v>
      </c>
      <c r="AI791">
        <f>BP791*AW791*(BK791-BJ791*(1000-AW791*BM791)/(1000-AW791*BL791))/(100*BD791)</f>
        <v>0</v>
      </c>
      <c r="AJ791">
        <f>1000*BP791*AW791*(BL791-BM791)/(100*BD791*(1000-AW791*BL791))</f>
        <v>0</v>
      </c>
      <c r="AK791">
        <f>(AL791 - AM791 - BQ791*1E3/(8.314*(BS791+273.15)) * AO791/BP791 * AN791) * BP791/(100*BD791) * (1000 - BM791)/1000</f>
        <v>0</v>
      </c>
      <c r="AL791">
        <v>739.2230139597008</v>
      </c>
      <c r="AM791">
        <v>716.0065575757575</v>
      </c>
      <c r="AN791">
        <v>2.523439818523629</v>
      </c>
      <c r="AO791">
        <v>66.75267127986791</v>
      </c>
      <c r="AP791">
        <f>(AR791 - AQ791 + BQ791*1E3/(8.314*(BS791+273.15)) * AT791/BP791 * AS791) * BP791/(100*BD791) * 1000/(1000 - AR791)</f>
        <v>0</v>
      </c>
      <c r="AQ791">
        <v>14.26180917697928</v>
      </c>
      <c r="AR791">
        <v>15.33761757575757</v>
      </c>
      <c r="AS791">
        <v>0.005697453684863666</v>
      </c>
      <c r="AT791">
        <v>80.66482279212043</v>
      </c>
      <c r="AU791">
        <v>0</v>
      </c>
      <c r="AV791">
        <v>0</v>
      </c>
      <c r="AW791">
        <f>IF(AU791*$H$13&gt;=AY791,1.0,(AY791/(AY791-AU791*$H$13)))</f>
        <v>0</v>
      </c>
      <c r="AX791">
        <f>(AW791-1)*100</f>
        <v>0</v>
      </c>
      <c r="AY791">
        <f>MAX(0,($B$13+$C$13*BX791)/(1+$D$13*BX791)*BQ791/(BS791+273)*$E$13)</f>
        <v>0</v>
      </c>
      <c r="AZ791">
        <f>$B$11*BY791+$C$11*BZ791+$F$11*CK791*(1-CN791)</f>
        <v>0</v>
      </c>
      <c r="BA791">
        <f>AZ791*BB791</f>
        <v>0</v>
      </c>
      <c r="BB791">
        <f>($B$11*$D$9+$C$11*$D$9+$F$11*((CX791+CP791)/MAX(CX791+CP791+CY791, 0.1)*$I$9+CY791/MAX(CX791+CP791+CY791, 0.1)*$J$9))/($B$11+$C$11+$F$11)</f>
        <v>0</v>
      </c>
      <c r="BC791">
        <f>($B$11*$K$9+$C$11*$K$9+$F$11*((CX791+CP791)/MAX(CX791+CP791+CY791, 0.1)*$P$9+CY791/MAX(CX791+CP791+CY791, 0.1)*$Q$9))/($B$11+$C$11+$F$11)</f>
        <v>0</v>
      </c>
      <c r="BD791">
        <v>6</v>
      </c>
      <c r="BE791">
        <v>0.5</v>
      </c>
      <c r="BF791" t="s">
        <v>361</v>
      </c>
      <c r="BG791">
        <v>2</v>
      </c>
      <c r="BH791" t="b">
        <v>1</v>
      </c>
      <c r="BI791">
        <v>1728497813</v>
      </c>
      <c r="BJ791">
        <v>687.7339629629629</v>
      </c>
      <c r="BK791">
        <v>715.7271111111111</v>
      </c>
      <c r="BL791">
        <v>15.28966296296296</v>
      </c>
      <c r="BM791">
        <v>14.25619259259259</v>
      </c>
      <c r="BN791">
        <v>695.2402222222222</v>
      </c>
      <c r="BO791">
        <v>15.38056296296296</v>
      </c>
      <c r="BP791">
        <v>599.969962962963</v>
      </c>
      <c r="BQ791">
        <v>97.54747777777779</v>
      </c>
      <c r="BR791">
        <v>0.09989226296296297</v>
      </c>
      <c r="BS791">
        <v>23.85967407407408</v>
      </c>
      <c r="BT791">
        <v>24.9858</v>
      </c>
      <c r="BU791">
        <v>999.9000000000001</v>
      </c>
      <c r="BV791">
        <v>0</v>
      </c>
      <c r="BW791">
        <v>0</v>
      </c>
      <c r="BX791">
        <v>10001.24074074074</v>
      </c>
      <c r="BY791">
        <v>0</v>
      </c>
      <c r="BZ791">
        <v>1290.944444444445</v>
      </c>
      <c r="CA791">
        <v>-27.99307407407408</v>
      </c>
      <c r="CB791">
        <v>698.4127777777778</v>
      </c>
      <c r="CC791">
        <v>726.078148148148</v>
      </c>
      <c r="CD791">
        <v>1.033475740740741</v>
      </c>
      <c r="CE791">
        <v>715.7271111111111</v>
      </c>
      <c r="CF791">
        <v>14.25619259259259</v>
      </c>
      <c r="CG791">
        <v>1.491469259259259</v>
      </c>
      <c r="CH791">
        <v>1.390655185185185</v>
      </c>
      <c r="CI791">
        <v>12.88095925925926</v>
      </c>
      <c r="CJ791">
        <v>11.81611111111111</v>
      </c>
      <c r="CK791">
        <v>1599.966666666667</v>
      </c>
      <c r="CL791">
        <v>0.6919921851851851</v>
      </c>
      <c r="CM791">
        <v>0.3080078148148148</v>
      </c>
      <c r="CN791">
        <v>0</v>
      </c>
      <c r="CO791">
        <v>2.098685185185186</v>
      </c>
      <c r="CP791">
        <v>0</v>
      </c>
      <c r="CQ791">
        <v>17261.67407407407</v>
      </c>
      <c r="CR791">
        <v>13789.84444444445</v>
      </c>
      <c r="CS791">
        <v>40.375</v>
      </c>
      <c r="CT791">
        <v>42.5</v>
      </c>
      <c r="CU791">
        <v>41.194</v>
      </c>
      <c r="CV791">
        <v>40.28444444444444</v>
      </c>
      <c r="CW791">
        <v>39.43699999999999</v>
      </c>
      <c r="CX791">
        <v>1107.165185185185</v>
      </c>
      <c r="CY791">
        <v>492.8014814814815</v>
      </c>
      <c r="CZ791">
        <v>0</v>
      </c>
      <c r="DA791">
        <v>1728497877.4</v>
      </c>
      <c r="DB791">
        <v>0</v>
      </c>
      <c r="DC791">
        <v>1728490956.5</v>
      </c>
      <c r="DD791" t="s">
        <v>362</v>
      </c>
      <c r="DE791">
        <v>1728490952.5</v>
      </c>
      <c r="DF791">
        <v>1728490956.5</v>
      </c>
      <c r="DG791">
        <v>1</v>
      </c>
      <c r="DH791">
        <v>-0.065</v>
      </c>
      <c r="DI791">
        <v>-0.008</v>
      </c>
      <c r="DJ791">
        <v>-3.246</v>
      </c>
      <c r="DK791">
        <v>-0.091</v>
      </c>
      <c r="DL791">
        <v>52</v>
      </c>
      <c r="DM791">
        <v>15</v>
      </c>
      <c r="DN791">
        <v>0.25</v>
      </c>
      <c r="DO791">
        <v>0.13</v>
      </c>
      <c r="DP791">
        <v>-27.79291</v>
      </c>
      <c r="DQ791">
        <v>-3.815979737335815</v>
      </c>
      <c r="DR791">
        <v>0.3824460372392425</v>
      </c>
      <c r="DS791">
        <v>0</v>
      </c>
      <c r="DT791">
        <v>1.018452675</v>
      </c>
      <c r="DU791">
        <v>0.3112203939962485</v>
      </c>
      <c r="DV791">
        <v>0.03115122793357229</v>
      </c>
      <c r="DW791">
        <v>0</v>
      </c>
      <c r="DX791">
        <v>0</v>
      </c>
      <c r="DY791">
        <v>2</v>
      </c>
      <c r="DZ791" t="s">
        <v>386</v>
      </c>
      <c r="EA791">
        <v>3.22829</v>
      </c>
      <c r="EB791">
        <v>2.70439</v>
      </c>
      <c r="EC791">
        <v>0.147235</v>
      </c>
      <c r="ED791">
        <v>0.150555</v>
      </c>
      <c r="EE791">
        <v>0.08042059999999999</v>
      </c>
      <c r="EF791">
        <v>0.0763177</v>
      </c>
      <c r="EG791">
        <v>27775.5</v>
      </c>
      <c r="EH791">
        <v>26888.5</v>
      </c>
      <c r="EI791">
        <v>31222.1</v>
      </c>
      <c r="EJ791">
        <v>30041.5</v>
      </c>
      <c r="EK791">
        <v>38449.9</v>
      </c>
      <c r="EL791">
        <v>36703.6</v>
      </c>
      <c r="EM791">
        <v>43745.9</v>
      </c>
      <c r="EN791">
        <v>41956.1</v>
      </c>
      <c r="EO791">
        <v>2.08693</v>
      </c>
      <c r="EP791">
        <v>1.74382</v>
      </c>
      <c r="EQ791">
        <v>-0.00173599</v>
      </c>
      <c r="ER791">
        <v>0</v>
      </c>
      <c r="ES791">
        <v>25.0118</v>
      </c>
      <c r="ET791">
        <v>999.9</v>
      </c>
      <c r="EU791">
        <v>66.7</v>
      </c>
      <c r="EV791">
        <v>30.7</v>
      </c>
      <c r="EW791">
        <v>30.3245</v>
      </c>
      <c r="EX791">
        <v>62.0801</v>
      </c>
      <c r="EY791">
        <v>24.1907</v>
      </c>
      <c r="EZ791">
        <v>1</v>
      </c>
      <c r="FA791">
        <v>0.369228</v>
      </c>
      <c r="FB791">
        <v>7.16933</v>
      </c>
      <c r="FC791">
        <v>20.0548</v>
      </c>
      <c r="FD791">
        <v>5.21639</v>
      </c>
      <c r="FE791">
        <v>12.004</v>
      </c>
      <c r="FF791">
        <v>4.9635</v>
      </c>
      <c r="FG791">
        <v>3.29568</v>
      </c>
      <c r="FH791">
        <v>9999</v>
      </c>
      <c r="FI791">
        <v>9999</v>
      </c>
      <c r="FJ791">
        <v>9999</v>
      </c>
      <c r="FK791">
        <v>149.9</v>
      </c>
      <c r="FL791">
        <v>4.97082</v>
      </c>
      <c r="FM791">
        <v>1.86778</v>
      </c>
      <c r="FN791">
        <v>1.85928</v>
      </c>
      <c r="FO791">
        <v>1.86532</v>
      </c>
      <c r="FP791">
        <v>1.8631</v>
      </c>
      <c r="FQ791">
        <v>1.86449</v>
      </c>
      <c r="FR791">
        <v>1.86005</v>
      </c>
      <c r="FS791">
        <v>1.86417</v>
      </c>
      <c r="FT791">
        <v>0</v>
      </c>
      <c r="FU791">
        <v>0</v>
      </c>
      <c r="FV791">
        <v>0</v>
      </c>
      <c r="FW791">
        <v>0</v>
      </c>
      <c r="FX791" t="s">
        <v>364</v>
      </c>
      <c r="FY791" t="s">
        <v>365</v>
      </c>
      <c r="FZ791" t="s">
        <v>366</v>
      </c>
      <c r="GA791" t="s">
        <v>366</v>
      </c>
      <c r="GB791" t="s">
        <v>366</v>
      </c>
      <c r="GC791" t="s">
        <v>366</v>
      </c>
      <c r="GD791">
        <v>0</v>
      </c>
      <c r="GE791">
        <v>100</v>
      </c>
      <c r="GF791">
        <v>100</v>
      </c>
      <c r="GG791">
        <v>-7.625</v>
      </c>
      <c r="GH791">
        <v>-0.09089999999999999</v>
      </c>
      <c r="GI791">
        <v>-2.868309889394353</v>
      </c>
      <c r="GJ791">
        <v>-0.006773961979547998</v>
      </c>
      <c r="GK791">
        <v>-8.296070481250098E-08</v>
      </c>
      <c r="GL791">
        <v>3.322967193956903E-10</v>
      </c>
      <c r="GM791">
        <v>-0.07871069313407227</v>
      </c>
      <c r="GN791">
        <v>-0.00208336341840114</v>
      </c>
      <c r="GO791">
        <v>8.801746095907445E-05</v>
      </c>
      <c r="GP791">
        <v>-2.677693255255651E-07</v>
      </c>
      <c r="GQ791">
        <v>3</v>
      </c>
      <c r="GR791">
        <v>2052</v>
      </c>
      <c r="GS791">
        <v>2</v>
      </c>
      <c r="GT791">
        <v>18</v>
      </c>
      <c r="GU791">
        <v>114.5</v>
      </c>
      <c r="GV791">
        <v>114.4</v>
      </c>
      <c r="GW791">
        <v>1.78223</v>
      </c>
      <c r="GX791">
        <v>2.41089</v>
      </c>
      <c r="GY791">
        <v>1.44775</v>
      </c>
      <c r="GZ791">
        <v>2.31445</v>
      </c>
      <c r="HA791">
        <v>1.55151</v>
      </c>
      <c r="HB791">
        <v>2.32056</v>
      </c>
      <c r="HC791">
        <v>37.4338</v>
      </c>
      <c r="HD791">
        <v>13.7468</v>
      </c>
      <c r="HE791">
        <v>18</v>
      </c>
      <c r="HF791">
        <v>615.482</v>
      </c>
      <c r="HG791">
        <v>395.602</v>
      </c>
      <c r="HH791">
        <v>15.084</v>
      </c>
      <c r="HI791">
        <v>31.3893</v>
      </c>
      <c r="HJ791">
        <v>30.0003</v>
      </c>
      <c r="HK791">
        <v>31.2441</v>
      </c>
      <c r="HL791">
        <v>31.1732</v>
      </c>
      <c r="HM791">
        <v>35.7738</v>
      </c>
      <c r="HN791">
        <v>58.0114</v>
      </c>
      <c r="HO791">
        <v>0</v>
      </c>
      <c r="HP791">
        <v>15.0868</v>
      </c>
      <c r="HQ791">
        <v>752.321</v>
      </c>
      <c r="HR791">
        <v>14.1048</v>
      </c>
      <c r="HS791">
        <v>99.0676</v>
      </c>
      <c r="HT791">
        <v>100.248</v>
      </c>
    </row>
    <row r="792" spans="1:228">
      <c r="A792">
        <v>776</v>
      </c>
      <c r="B792">
        <v>1728497825.5</v>
      </c>
      <c r="C792">
        <v>6888</v>
      </c>
      <c r="D792" t="s">
        <v>1925</v>
      </c>
      <c r="E792" t="s">
        <v>1926</v>
      </c>
      <c r="F792">
        <v>5</v>
      </c>
      <c r="G792" t="s">
        <v>357</v>
      </c>
      <c r="H792" t="s">
        <v>358</v>
      </c>
      <c r="I792" t="s">
        <v>359</v>
      </c>
      <c r="J792" t="s">
        <v>1808</v>
      </c>
      <c r="K792">
        <v>1728497817.714286</v>
      </c>
      <c r="L792">
        <f>(M792)/1000</f>
        <v>0</v>
      </c>
      <c r="M792">
        <f>IF(BH792, AP792, AJ792)</f>
        <v>0</v>
      </c>
      <c r="N792">
        <f>IF(BH792, AK792, AI792)</f>
        <v>0</v>
      </c>
      <c r="O792">
        <f>BJ792 - IF(AW792&gt;1, N792*BD792*100.0/(AY792), 0)</f>
        <v>0</v>
      </c>
      <c r="P792">
        <f>((V792-L792/2)*O792-N792)/(V792+L792/2)</f>
        <v>0</v>
      </c>
      <c r="Q792">
        <f>P792*(BQ792+BR792)/1000.0</f>
        <v>0</v>
      </c>
      <c r="R792">
        <f>(BJ792 - IF(AW792&gt;1, N792*BD792*100.0/(AY792), 0))*(BQ792+BR792)/1000.0</f>
        <v>0</v>
      </c>
      <c r="S792">
        <f>2.0/((1/U792-1/T792)+SIGN(U792)*SQRT((1/U792-1/T792)*(1/U792-1/T792) + 4*BE792/((BE792+1)*(BE792+1))*(2*1/U792*1/T792-1/T792*1/T792)))</f>
        <v>0</v>
      </c>
      <c r="T792">
        <f>IF(LEFT(BF792,1)&lt;&gt;"0",IF(LEFT(BF792,1)="1",3.0,BG792),$D$5+$E$5*(BX792*BQ792/($K$5*1000))+$F$5*(BX792*BQ792/($K$5*1000))*MAX(MIN(BD792,$J$5),$I$5)*MAX(MIN(BD792,$J$5),$I$5)+$G$5*MAX(MIN(BD792,$J$5),$I$5)*(BX792*BQ792/($K$5*1000))+$H$5*(BX792*BQ792/($K$5*1000))*(BX792*BQ792/($K$5*1000)))</f>
        <v>0</v>
      </c>
      <c r="U792">
        <f>L792*(1000-(1000*0.61365*exp(17.502*Y792/(240.97+Y792))/(BQ792+BR792)+BL792)/2)/(1000*0.61365*exp(17.502*Y792/(240.97+Y792))/(BQ792+BR792)-BL792)</f>
        <v>0</v>
      </c>
      <c r="V792">
        <f>1/((BE792+1)/(S792/1.6)+1/(T792/1.37)) + BE792/((BE792+1)/(S792/1.6) + BE792/(T792/1.37))</f>
        <v>0</v>
      </c>
      <c r="W792">
        <f>(AZ792*BC792)</f>
        <v>0</v>
      </c>
      <c r="X792">
        <f>(BS792+(W792+2*0.95*5.67E-8*(((BS792+$B$7)+273)^4-(BS792+273)^4)-44100*L792)/(1.84*29.3*T792+8*0.95*5.67E-8*(BS792+273)^3))</f>
        <v>0</v>
      </c>
      <c r="Y792">
        <f>($C$7*BT792+$D$7*BU792+$E$7*X792)</f>
        <v>0</v>
      </c>
      <c r="Z792">
        <f>0.61365*exp(17.502*Y792/(240.97+Y792))</f>
        <v>0</v>
      </c>
      <c r="AA792">
        <f>(AB792/AC792*100)</f>
        <v>0</v>
      </c>
      <c r="AB792">
        <f>BL792*(BQ792+BR792)/1000</f>
        <v>0</v>
      </c>
      <c r="AC792">
        <f>0.61365*exp(17.502*BS792/(240.97+BS792))</f>
        <v>0</v>
      </c>
      <c r="AD792">
        <f>(Z792-BL792*(BQ792+BR792)/1000)</f>
        <v>0</v>
      </c>
      <c r="AE792">
        <f>(-L792*44100)</f>
        <v>0</v>
      </c>
      <c r="AF792">
        <f>2*29.3*T792*0.92*(BS792-Y792)</f>
        <v>0</v>
      </c>
      <c r="AG792">
        <f>2*0.95*5.67E-8*(((BS792+$B$7)+273)^4-(Y792+273)^4)</f>
        <v>0</v>
      </c>
      <c r="AH792">
        <f>W792+AG792+AE792+AF792</f>
        <v>0</v>
      </c>
      <c r="AI792">
        <f>BP792*AW792*(BK792-BJ792*(1000-AW792*BM792)/(1000-AW792*BL792))/(100*BD792)</f>
        <v>0</v>
      </c>
      <c r="AJ792">
        <f>1000*BP792*AW792*(BL792-BM792)/(100*BD792*(1000-AW792*BL792))</f>
        <v>0</v>
      </c>
      <c r="AK792">
        <f>(AL792 - AM792 - BQ792*1E3/(8.314*(BS792+273.15)) * AO792/BP792 * AN792) * BP792/(100*BD792) * (1000 - BM792)/1000</f>
        <v>0</v>
      </c>
      <c r="AL792">
        <v>751.9211787740865</v>
      </c>
      <c r="AM792">
        <v>728.6589515151514</v>
      </c>
      <c r="AN792">
        <v>2.525816924179529</v>
      </c>
      <c r="AO792">
        <v>66.75267127986791</v>
      </c>
      <c r="AP792">
        <f>(AR792 - AQ792 + BQ792*1E3/(8.314*(BS792+273.15)) * AT792/BP792 * AS792) * BP792/(100*BD792) * 1000/(1000 - AR792)</f>
        <v>0</v>
      </c>
      <c r="AQ792">
        <v>14.21815403878255</v>
      </c>
      <c r="AR792">
        <v>15.3443703030303</v>
      </c>
      <c r="AS792">
        <v>0.001038938425856533</v>
      </c>
      <c r="AT792">
        <v>80.66482279212043</v>
      </c>
      <c r="AU792">
        <v>0</v>
      </c>
      <c r="AV792">
        <v>0</v>
      </c>
      <c r="AW792">
        <f>IF(AU792*$H$13&gt;=AY792,1.0,(AY792/(AY792-AU792*$H$13)))</f>
        <v>0</v>
      </c>
      <c r="AX792">
        <f>(AW792-1)*100</f>
        <v>0</v>
      </c>
      <c r="AY792">
        <f>MAX(0,($B$13+$C$13*BX792)/(1+$D$13*BX792)*BQ792/(BS792+273)*$E$13)</f>
        <v>0</v>
      </c>
      <c r="AZ792">
        <f>$B$11*BY792+$C$11*BZ792+$F$11*CK792*(1-CN792)</f>
        <v>0</v>
      </c>
      <c r="BA792">
        <f>AZ792*BB792</f>
        <v>0</v>
      </c>
      <c r="BB792">
        <f>($B$11*$D$9+$C$11*$D$9+$F$11*((CX792+CP792)/MAX(CX792+CP792+CY792, 0.1)*$I$9+CY792/MAX(CX792+CP792+CY792, 0.1)*$J$9))/($B$11+$C$11+$F$11)</f>
        <v>0</v>
      </c>
      <c r="BC792">
        <f>($B$11*$K$9+$C$11*$K$9+$F$11*((CX792+CP792)/MAX(CX792+CP792+CY792, 0.1)*$P$9+CY792/MAX(CX792+CP792+CY792, 0.1)*$Q$9))/($B$11+$C$11+$F$11)</f>
        <v>0</v>
      </c>
      <c r="BD792">
        <v>6</v>
      </c>
      <c r="BE792">
        <v>0.5</v>
      </c>
      <c r="BF792" t="s">
        <v>361</v>
      </c>
      <c r="BG792">
        <v>2</v>
      </c>
      <c r="BH792" t="b">
        <v>1</v>
      </c>
      <c r="BI792">
        <v>1728497817.714286</v>
      </c>
      <c r="BJ792">
        <v>699.3701785714285</v>
      </c>
      <c r="BK792">
        <v>727.6215357142858</v>
      </c>
      <c r="BL792">
        <v>15.319325</v>
      </c>
      <c r="BM792">
        <v>14.24387857142857</v>
      </c>
      <c r="BN792">
        <v>706.9513571428571</v>
      </c>
      <c r="BO792">
        <v>15.41021428571428</v>
      </c>
      <c r="BP792">
        <v>600.0012142857142</v>
      </c>
      <c r="BQ792">
        <v>97.54743214285713</v>
      </c>
      <c r="BR792">
        <v>0.09999665000000001</v>
      </c>
      <c r="BS792">
        <v>23.85969285714285</v>
      </c>
      <c r="BT792">
        <v>24.98513214285714</v>
      </c>
      <c r="BU792">
        <v>999.9000000000002</v>
      </c>
      <c r="BV792">
        <v>0</v>
      </c>
      <c r="BW792">
        <v>0</v>
      </c>
      <c r="BX792">
        <v>9998.674285714285</v>
      </c>
      <c r="BY792">
        <v>0</v>
      </c>
      <c r="BZ792">
        <v>1291.281785714286</v>
      </c>
      <c r="CA792">
        <v>-28.25131071428571</v>
      </c>
      <c r="CB792">
        <v>710.2509642857142</v>
      </c>
      <c r="CC792">
        <v>738.1352142857143</v>
      </c>
      <c r="CD792">
        <v>1.075454642857143</v>
      </c>
      <c r="CE792">
        <v>727.6215357142858</v>
      </c>
      <c r="CF792">
        <v>14.24387857142857</v>
      </c>
      <c r="CG792">
        <v>1.494361785714286</v>
      </c>
      <c r="CH792">
        <v>1.389453214285715</v>
      </c>
      <c r="CI792">
        <v>12.91058214285714</v>
      </c>
      <c r="CJ792">
        <v>11.80299285714286</v>
      </c>
      <c r="CK792">
        <v>1599.979285714286</v>
      </c>
      <c r="CL792">
        <v>0.6919975357142858</v>
      </c>
      <c r="CM792">
        <v>0.3080024642857143</v>
      </c>
      <c r="CN792">
        <v>0</v>
      </c>
      <c r="CO792">
        <v>2.091046428571429</v>
      </c>
      <c r="CP792">
        <v>0</v>
      </c>
      <c r="CQ792">
        <v>17352.85</v>
      </c>
      <c r="CR792">
        <v>13789.97142857143</v>
      </c>
      <c r="CS792">
        <v>40.375</v>
      </c>
      <c r="CT792">
        <v>42.50221428571428</v>
      </c>
      <c r="CU792">
        <v>41.214</v>
      </c>
      <c r="CV792">
        <v>40.29428571428571</v>
      </c>
      <c r="CW792">
        <v>39.43699999999999</v>
      </c>
      <c r="CX792">
        <v>1107.183214285714</v>
      </c>
      <c r="CY792">
        <v>492.7960714285715</v>
      </c>
      <c r="CZ792">
        <v>0</v>
      </c>
      <c r="DA792">
        <v>1728497882.2</v>
      </c>
      <c r="DB792">
        <v>0</v>
      </c>
      <c r="DC792">
        <v>1728490956.5</v>
      </c>
      <c r="DD792" t="s">
        <v>362</v>
      </c>
      <c r="DE792">
        <v>1728490952.5</v>
      </c>
      <c r="DF792">
        <v>1728490956.5</v>
      </c>
      <c r="DG792">
        <v>1</v>
      </c>
      <c r="DH792">
        <v>-0.065</v>
      </c>
      <c r="DI792">
        <v>-0.008</v>
      </c>
      <c r="DJ792">
        <v>-3.246</v>
      </c>
      <c r="DK792">
        <v>-0.091</v>
      </c>
      <c r="DL792">
        <v>52</v>
      </c>
      <c r="DM792">
        <v>15</v>
      </c>
      <c r="DN792">
        <v>0.25</v>
      </c>
      <c r="DO792">
        <v>0.13</v>
      </c>
      <c r="DP792">
        <v>-28.0555275</v>
      </c>
      <c r="DQ792">
        <v>-3.418384615384621</v>
      </c>
      <c r="DR792">
        <v>0.348155707972381</v>
      </c>
      <c r="DS792">
        <v>0</v>
      </c>
      <c r="DT792">
        <v>1.051585125</v>
      </c>
      <c r="DU792">
        <v>0.4910992682926797</v>
      </c>
      <c r="DV792">
        <v>0.04809548434998211</v>
      </c>
      <c r="DW792">
        <v>0</v>
      </c>
      <c r="DX792">
        <v>0</v>
      </c>
      <c r="DY792">
        <v>2</v>
      </c>
      <c r="DZ792" t="s">
        <v>386</v>
      </c>
      <c r="EA792">
        <v>3.22823</v>
      </c>
      <c r="EB792">
        <v>2.70447</v>
      </c>
      <c r="EC792">
        <v>0.148992</v>
      </c>
      <c r="ED792">
        <v>0.152299</v>
      </c>
      <c r="EE792">
        <v>0.08043599999999999</v>
      </c>
      <c r="EF792">
        <v>0.0761059</v>
      </c>
      <c r="EG792">
        <v>27717.6</v>
      </c>
      <c r="EH792">
        <v>26832.9</v>
      </c>
      <c r="EI792">
        <v>31221.4</v>
      </c>
      <c r="EJ792">
        <v>30041.2</v>
      </c>
      <c r="EK792">
        <v>38448.2</v>
      </c>
      <c r="EL792">
        <v>36711.7</v>
      </c>
      <c r="EM792">
        <v>43744.6</v>
      </c>
      <c r="EN792">
        <v>41955.7</v>
      </c>
      <c r="EO792">
        <v>2.08678</v>
      </c>
      <c r="EP792">
        <v>1.74378</v>
      </c>
      <c r="EQ792">
        <v>-0.00114739</v>
      </c>
      <c r="ER792">
        <v>0</v>
      </c>
      <c r="ES792">
        <v>25.0047</v>
      </c>
      <c r="ET792">
        <v>999.9</v>
      </c>
      <c r="EU792">
        <v>66.7</v>
      </c>
      <c r="EV792">
        <v>30.7</v>
      </c>
      <c r="EW792">
        <v>30.3242</v>
      </c>
      <c r="EX792">
        <v>62.3301</v>
      </c>
      <c r="EY792">
        <v>23.8822</v>
      </c>
      <c r="EZ792">
        <v>1</v>
      </c>
      <c r="FA792">
        <v>0.370404</v>
      </c>
      <c r="FB792">
        <v>7.21966</v>
      </c>
      <c r="FC792">
        <v>20.0526</v>
      </c>
      <c r="FD792">
        <v>5.21639</v>
      </c>
      <c r="FE792">
        <v>12.004</v>
      </c>
      <c r="FF792">
        <v>4.96345</v>
      </c>
      <c r="FG792">
        <v>3.29583</v>
      </c>
      <c r="FH792">
        <v>9999</v>
      </c>
      <c r="FI792">
        <v>9999</v>
      </c>
      <c r="FJ792">
        <v>9999</v>
      </c>
      <c r="FK792">
        <v>149.9</v>
      </c>
      <c r="FL792">
        <v>4.97081</v>
      </c>
      <c r="FM792">
        <v>1.86774</v>
      </c>
      <c r="FN792">
        <v>1.85928</v>
      </c>
      <c r="FO792">
        <v>1.86533</v>
      </c>
      <c r="FP792">
        <v>1.8631</v>
      </c>
      <c r="FQ792">
        <v>1.8645</v>
      </c>
      <c r="FR792">
        <v>1.86005</v>
      </c>
      <c r="FS792">
        <v>1.86415</v>
      </c>
      <c r="FT792">
        <v>0</v>
      </c>
      <c r="FU792">
        <v>0</v>
      </c>
      <c r="FV792">
        <v>0</v>
      </c>
      <c r="FW792">
        <v>0</v>
      </c>
      <c r="FX792" t="s">
        <v>364</v>
      </c>
      <c r="FY792" t="s">
        <v>365</v>
      </c>
      <c r="FZ792" t="s">
        <v>366</v>
      </c>
      <c r="GA792" t="s">
        <v>366</v>
      </c>
      <c r="GB792" t="s">
        <v>366</v>
      </c>
      <c r="GC792" t="s">
        <v>366</v>
      </c>
      <c r="GD792">
        <v>0</v>
      </c>
      <c r="GE792">
        <v>100</v>
      </c>
      <c r="GF792">
        <v>100</v>
      </c>
      <c r="GG792">
        <v>-7.705</v>
      </c>
      <c r="GH792">
        <v>-0.09089999999999999</v>
      </c>
      <c r="GI792">
        <v>-2.868309889394353</v>
      </c>
      <c r="GJ792">
        <v>-0.006773961979547998</v>
      </c>
      <c r="GK792">
        <v>-8.296070481250098E-08</v>
      </c>
      <c r="GL792">
        <v>3.322967193956903E-10</v>
      </c>
      <c r="GM792">
        <v>-0.07871069313407227</v>
      </c>
      <c r="GN792">
        <v>-0.00208336341840114</v>
      </c>
      <c r="GO792">
        <v>8.801746095907445E-05</v>
      </c>
      <c r="GP792">
        <v>-2.677693255255651E-07</v>
      </c>
      <c r="GQ792">
        <v>3</v>
      </c>
      <c r="GR792">
        <v>2052</v>
      </c>
      <c r="GS792">
        <v>2</v>
      </c>
      <c r="GT792">
        <v>18</v>
      </c>
      <c r="GU792">
        <v>114.5</v>
      </c>
      <c r="GV792">
        <v>114.5</v>
      </c>
      <c r="GW792">
        <v>1.80786</v>
      </c>
      <c r="GX792">
        <v>2.40967</v>
      </c>
      <c r="GY792">
        <v>1.44897</v>
      </c>
      <c r="GZ792">
        <v>2.31445</v>
      </c>
      <c r="HA792">
        <v>1.55151</v>
      </c>
      <c r="HB792">
        <v>2.28394</v>
      </c>
      <c r="HC792">
        <v>37.4098</v>
      </c>
      <c r="HD792">
        <v>13.7205</v>
      </c>
      <c r="HE792">
        <v>18</v>
      </c>
      <c r="HF792">
        <v>615.451</v>
      </c>
      <c r="HG792">
        <v>395.63</v>
      </c>
      <c r="HH792">
        <v>15.0987</v>
      </c>
      <c r="HI792">
        <v>31.3961</v>
      </c>
      <c r="HJ792">
        <v>30.0009</v>
      </c>
      <c r="HK792">
        <v>31.2522</v>
      </c>
      <c r="HL792">
        <v>31.1819</v>
      </c>
      <c r="HM792">
        <v>36.2348</v>
      </c>
      <c r="HN792">
        <v>58.2842</v>
      </c>
      <c r="HO792">
        <v>0</v>
      </c>
      <c r="HP792">
        <v>15.097</v>
      </c>
      <c r="HQ792">
        <v>762.341</v>
      </c>
      <c r="HR792">
        <v>14.0755</v>
      </c>
      <c r="HS792">
        <v>99.065</v>
      </c>
      <c r="HT792">
        <v>100.247</v>
      </c>
    </row>
    <row r="793" spans="1:228">
      <c r="A793">
        <v>777</v>
      </c>
      <c r="B793">
        <v>1728497830.5</v>
      </c>
      <c r="C793">
        <v>6893</v>
      </c>
      <c r="D793" t="s">
        <v>1927</v>
      </c>
      <c r="E793" t="s">
        <v>1928</v>
      </c>
      <c r="F793">
        <v>5</v>
      </c>
      <c r="G793" t="s">
        <v>357</v>
      </c>
      <c r="H793" t="s">
        <v>358</v>
      </c>
      <c r="I793" t="s">
        <v>359</v>
      </c>
      <c r="J793" t="s">
        <v>1808</v>
      </c>
      <c r="K793">
        <v>1728497823</v>
      </c>
      <c r="L793">
        <f>(M793)/1000</f>
        <v>0</v>
      </c>
      <c r="M793">
        <f>IF(BH793, AP793, AJ793)</f>
        <v>0</v>
      </c>
      <c r="N793">
        <f>IF(BH793, AK793, AI793)</f>
        <v>0</v>
      </c>
      <c r="O793">
        <f>BJ793 - IF(AW793&gt;1, N793*BD793*100.0/(AY793), 0)</f>
        <v>0</v>
      </c>
      <c r="P793">
        <f>((V793-L793/2)*O793-N793)/(V793+L793/2)</f>
        <v>0</v>
      </c>
      <c r="Q793">
        <f>P793*(BQ793+BR793)/1000.0</f>
        <v>0</v>
      </c>
      <c r="R793">
        <f>(BJ793 - IF(AW793&gt;1, N793*BD793*100.0/(AY793), 0))*(BQ793+BR793)/1000.0</f>
        <v>0</v>
      </c>
      <c r="S793">
        <f>2.0/((1/U793-1/T793)+SIGN(U793)*SQRT((1/U793-1/T793)*(1/U793-1/T793) + 4*BE793/((BE793+1)*(BE793+1))*(2*1/U793*1/T793-1/T793*1/T793)))</f>
        <v>0</v>
      </c>
      <c r="T793">
        <f>IF(LEFT(BF793,1)&lt;&gt;"0",IF(LEFT(BF793,1)="1",3.0,BG793),$D$5+$E$5*(BX793*BQ793/($K$5*1000))+$F$5*(BX793*BQ793/($K$5*1000))*MAX(MIN(BD793,$J$5),$I$5)*MAX(MIN(BD793,$J$5),$I$5)+$G$5*MAX(MIN(BD793,$J$5),$I$5)*(BX793*BQ793/($K$5*1000))+$H$5*(BX793*BQ793/($K$5*1000))*(BX793*BQ793/($K$5*1000)))</f>
        <v>0</v>
      </c>
      <c r="U793">
        <f>L793*(1000-(1000*0.61365*exp(17.502*Y793/(240.97+Y793))/(BQ793+BR793)+BL793)/2)/(1000*0.61365*exp(17.502*Y793/(240.97+Y793))/(BQ793+BR793)-BL793)</f>
        <v>0</v>
      </c>
      <c r="V793">
        <f>1/((BE793+1)/(S793/1.6)+1/(T793/1.37)) + BE793/((BE793+1)/(S793/1.6) + BE793/(T793/1.37))</f>
        <v>0</v>
      </c>
      <c r="W793">
        <f>(AZ793*BC793)</f>
        <v>0</v>
      </c>
      <c r="X793">
        <f>(BS793+(W793+2*0.95*5.67E-8*(((BS793+$B$7)+273)^4-(BS793+273)^4)-44100*L793)/(1.84*29.3*T793+8*0.95*5.67E-8*(BS793+273)^3))</f>
        <v>0</v>
      </c>
      <c r="Y793">
        <f>($C$7*BT793+$D$7*BU793+$E$7*X793)</f>
        <v>0</v>
      </c>
      <c r="Z793">
        <f>0.61365*exp(17.502*Y793/(240.97+Y793))</f>
        <v>0</v>
      </c>
      <c r="AA793">
        <f>(AB793/AC793*100)</f>
        <v>0</v>
      </c>
      <c r="AB793">
        <f>BL793*(BQ793+BR793)/1000</f>
        <v>0</v>
      </c>
      <c r="AC793">
        <f>0.61365*exp(17.502*BS793/(240.97+BS793))</f>
        <v>0</v>
      </c>
      <c r="AD793">
        <f>(Z793-BL793*(BQ793+BR793)/1000)</f>
        <v>0</v>
      </c>
      <c r="AE793">
        <f>(-L793*44100)</f>
        <v>0</v>
      </c>
      <c r="AF793">
        <f>2*29.3*T793*0.92*(BS793-Y793)</f>
        <v>0</v>
      </c>
      <c r="AG793">
        <f>2*0.95*5.67E-8*(((BS793+$B$7)+273)^4-(Y793+273)^4)</f>
        <v>0</v>
      </c>
      <c r="AH793">
        <f>W793+AG793+AE793+AF793</f>
        <v>0</v>
      </c>
      <c r="AI793">
        <f>BP793*AW793*(BK793-BJ793*(1000-AW793*BM793)/(1000-AW793*BL793))/(100*BD793)</f>
        <v>0</v>
      </c>
      <c r="AJ793">
        <f>1000*BP793*AW793*(BL793-BM793)/(100*BD793*(1000-AW793*BL793))</f>
        <v>0</v>
      </c>
      <c r="AK793">
        <f>(AL793 - AM793 - BQ793*1E3/(8.314*(BS793+273.15)) * AO793/BP793 * AN793) * BP793/(100*BD793) * (1000 - BM793)/1000</f>
        <v>0</v>
      </c>
      <c r="AL793">
        <v>764.8223595956762</v>
      </c>
      <c r="AM793">
        <v>741.2859696969693</v>
      </c>
      <c r="AN793">
        <v>2.529032905222379</v>
      </c>
      <c r="AO793">
        <v>66.75267127986791</v>
      </c>
      <c r="AP793">
        <f>(AR793 - AQ793 + BQ793*1E3/(8.314*(BS793+273.15)) * AT793/BP793 * AS793) * BP793/(100*BD793) * 1000/(1000 - AR793)</f>
        <v>0</v>
      </c>
      <c r="AQ793">
        <v>14.1548460511666</v>
      </c>
      <c r="AR793">
        <v>15.33090181818181</v>
      </c>
      <c r="AS793">
        <v>-0.0003009166298769995</v>
      </c>
      <c r="AT793">
        <v>80.66482279212043</v>
      </c>
      <c r="AU793">
        <v>0</v>
      </c>
      <c r="AV793">
        <v>0</v>
      </c>
      <c r="AW793">
        <f>IF(AU793*$H$13&gt;=AY793,1.0,(AY793/(AY793-AU793*$H$13)))</f>
        <v>0</v>
      </c>
      <c r="AX793">
        <f>(AW793-1)*100</f>
        <v>0</v>
      </c>
      <c r="AY793">
        <f>MAX(0,($B$13+$C$13*BX793)/(1+$D$13*BX793)*BQ793/(BS793+273)*$E$13)</f>
        <v>0</v>
      </c>
      <c r="AZ793">
        <f>$B$11*BY793+$C$11*BZ793+$F$11*CK793*(1-CN793)</f>
        <v>0</v>
      </c>
      <c r="BA793">
        <f>AZ793*BB793</f>
        <v>0</v>
      </c>
      <c r="BB793">
        <f>($B$11*$D$9+$C$11*$D$9+$F$11*((CX793+CP793)/MAX(CX793+CP793+CY793, 0.1)*$I$9+CY793/MAX(CX793+CP793+CY793, 0.1)*$J$9))/($B$11+$C$11+$F$11)</f>
        <v>0</v>
      </c>
      <c r="BC793">
        <f>($B$11*$K$9+$C$11*$K$9+$F$11*((CX793+CP793)/MAX(CX793+CP793+CY793, 0.1)*$P$9+CY793/MAX(CX793+CP793+CY793, 0.1)*$Q$9))/($B$11+$C$11+$F$11)</f>
        <v>0</v>
      </c>
      <c r="BD793">
        <v>6</v>
      </c>
      <c r="BE793">
        <v>0.5</v>
      </c>
      <c r="BF793" t="s">
        <v>361</v>
      </c>
      <c r="BG793">
        <v>2</v>
      </c>
      <c r="BH793" t="b">
        <v>1</v>
      </c>
      <c r="BI793">
        <v>1728497823</v>
      </c>
      <c r="BJ793">
        <v>712.5013703703704</v>
      </c>
      <c r="BK793">
        <v>740.9624814814814</v>
      </c>
      <c r="BL793">
        <v>15.33632592592593</v>
      </c>
      <c r="BM793">
        <v>14.20301851851852</v>
      </c>
      <c r="BN793">
        <v>720.1668148148148</v>
      </c>
      <c r="BO793">
        <v>15.42720740740741</v>
      </c>
      <c r="BP793">
        <v>600.0154444444445</v>
      </c>
      <c r="BQ793">
        <v>97.54763703703703</v>
      </c>
      <c r="BR793">
        <v>0.1000795740740741</v>
      </c>
      <c r="BS793">
        <v>23.86150370370371</v>
      </c>
      <c r="BT793">
        <v>24.98311111111111</v>
      </c>
      <c r="BU793">
        <v>999.9000000000001</v>
      </c>
      <c r="BV793">
        <v>0</v>
      </c>
      <c r="BW793">
        <v>0</v>
      </c>
      <c r="BX793">
        <v>9995.848888888888</v>
      </c>
      <c r="BY793">
        <v>0</v>
      </c>
      <c r="BZ793">
        <v>1291.06962962963</v>
      </c>
      <c r="CA793">
        <v>-28.46112222222222</v>
      </c>
      <c r="CB793">
        <v>723.5987407407406</v>
      </c>
      <c r="CC793">
        <v>751.6374444444446</v>
      </c>
      <c r="CD793">
        <v>1.133304814814815</v>
      </c>
      <c r="CE793">
        <v>740.9624814814814</v>
      </c>
      <c r="CF793">
        <v>14.20301851851852</v>
      </c>
      <c r="CG793">
        <v>1.496021851851852</v>
      </c>
      <c r="CH793">
        <v>1.385470740740741</v>
      </c>
      <c r="CI793">
        <v>12.92757407407407</v>
      </c>
      <c r="CJ793">
        <v>11.75942592592593</v>
      </c>
      <c r="CK793">
        <v>1599.99037037037</v>
      </c>
      <c r="CL793">
        <v>0.6920032592592592</v>
      </c>
      <c r="CM793">
        <v>0.3079967407407408</v>
      </c>
      <c r="CN793">
        <v>0</v>
      </c>
      <c r="CO793">
        <v>2.050777777777778</v>
      </c>
      <c r="CP793">
        <v>0</v>
      </c>
      <c r="CQ793">
        <v>17453.2037037037</v>
      </c>
      <c r="CR793">
        <v>13790.1</v>
      </c>
      <c r="CS793">
        <v>40.375</v>
      </c>
      <c r="CT793">
        <v>42.51148148148148</v>
      </c>
      <c r="CU793">
        <v>41.236</v>
      </c>
      <c r="CV793">
        <v>40.3074074074074</v>
      </c>
      <c r="CW793">
        <v>39.43699999999999</v>
      </c>
      <c r="CX793">
        <v>1107.198888888889</v>
      </c>
      <c r="CY793">
        <v>492.7914814814816</v>
      </c>
      <c r="CZ793">
        <v>0</v>
      </c>
      <c r="DA793">
        <v>1728497887.6</v>
      </c>
      <c r="DB793">
        <v>0</v>
      </c>
      <c r="DC793">
        <v>1728490956.5</v>
      </c>
      <c r="DD793" t="s">
        <v>362</v>
      </c>
      <c r="DE793">
        <v>1728490952.5</v>
      </c>
      <c r="DF793">
        <v>1728490956.5</v>
      </c>
      <c r="DG793">
        <v>1</v>
      </c>
      <c r="DH793">
        <v>-0.065</v>
      </c>
      <c r="DI793">
        <v>-0.008</v>
      </c>
      <c r="DJ793">
        <v>-3.246</v>
      </c>
      <c r="DK793">
        <v>-0.091</v>
      </c>
      <c r="DL793">
        <v>52</v>
      </c>
      <c r="DM793">
        <v>15</v>
      </c>
      <c r="DN793">
        <v>0.25</v>
      </c>
      <c r="DO793">
        <v>0.13</v>
      </c>
      <c r="DP793">
        <v>-28.341465</v>
      </c>
      <c r="DQ793">
        <v>-2.401355347091902</v>
      </c>
      <c r="DR793">
        <v>0.23656249338177</v>
      </c>
      <c r="DS793">
        <v>0</v>
      </c>
      <c r="DT793">
        <v>1.09979825</v>
      </c>
      <c r="DU793">
        <v>0.6399513320825491</v>
      </c>
      <c r="DV793">
        <v>0.06324812648954513</v>
      </c>
      <c r="DW793">
        <v>0</v>
      </c>
      <c r="DX793">
        <v>0</v>
      </c>
      <c r="DY793">
        <v>2</v>
      </c>
      <c r="DZ793" t="s">
        <v>386</v>
      </c>
      <c r="EA793">
        <v>3.22824</v>
      </c>
      <c r="EB793">
        <v>2.70413</v>
      </c>
      <c r="EC793">
        <v>0.150723</v>
      </c>
      <c r="ED793">
        <v>0.154</v>
      </c>
      <c r="EE793">
        <v>0.0803731</v>
      </c>
      <c r="EF793">
        <v>0.0755902</v>
      </c>
      <c r="EG793">
        <v>27661.1</v>
      </c>
      <c r="EH793">
        <v>26778.3</v>
      </c>
      <c r="EI793">
        <v>31221.5</v>
      </c>
      <c r="EJ793">
        <v>30040.5</v>
      </c>
      <c r="EK793">
        <v>38451.1</v>
      </c>
      <c r="EL793">
        <v>36731.4</v>
      </c>
      <c r="EM793">
        <v>43744.9</v>
      </c>
      <c r="EN793">
        <v>41954.7</v>
      </c>
      <c r="EO793">
        <v>2.08707</v>
      </c>
      <c r="EP793">
        <v>1.74347</v>
      </c>
      <c r="EQ793">
        <v>-0.00120699</v>
      </c>
      <c r="ER793">
        <v>0</v>
      </c>
      <c r="ES793">
        <v>24.9996</v>
      </c>
      <c r="ET793">
        <v>999.9</v>
      </c>
      <c r="EU793">
        <v>66.7</v>
      </c>
      <c r="EV793">
        <v>30.8</v>
      </c>
      <c r="EW793">
        <v>30.4964</v>
      </c>
      <c r="EX793">
        <v>62.4001</v>
      </c>
      <c r="EY793">
        <v>23.9944</v>
      </c>
      <c r="EZ793">
        <v>1</v>
      </c>
      <c r="FA793">
        <v>0.371278</v>
      </c>
      <c r="FB793">
        <v>7.23165</v>
      </c>
      <c r="FC793">
        <v>20.0521</v>
      </c>
      <c r="FD793">
        <v>5.21564</v>
      </c>
      <c r="FE793">
        <v>12.004</v>
      </c>
      <c r="FF793">
        <v>4.96325</v>
      </c>
      <c r="FG793">
        <v>3.29565</v>
      </c>
      <c r="FH793">
        <v>9999</v>
      </c>
      <c r="FI793">
        <v>9999</v>
      </c>
      <c r="FJ793">
        <v>9999</v>
      </c>
      <c r="FK793">
        <v>149.9</v>
      </c>
      <c r="FL793">
        <v>4.97081</v>
      </c>
      <c r="FM793">
        <v>1.86775</v>
      </c>
      <c r="FN793">
        <v>1.85928</v>
      </c>
      <c r="FO793">
        <v>1.86531</v>
      </c>
      <c r="FP793">
        <v>1.8631</v>
      </c>
      <c r="FQ793">
        <v>1.86449</v>
      </c>
      <c r="FR793">
        <v>1.86005</v>
      </c>
      <c r="FS793">
        <v>1.86417</v>
      </c>
      <c r="FT793">
        <v>0</v>
      </c>
      <c r="FU793">
        <v>0</v>
      </c>
      <c r="FV793">
        <v>0</v>
      </c>
      <c r="FW793">
        <v>0</v>
      </c>
      <c r="FX793" t="s">
        <v>364</v>
      </c>
      <c r="FY793" t="s">
        <v>365</v>
      </c>
      <c r="FZ793" t="s">
        <v>366</v>
      </c>
      <c r="GA793" t="s">
        <v>366</v>
      </c>
      <c r="GB793" t="s">
        <v>366</v>
      </c>
      <c r="GC793" t="s">
        <v>366</v>
      </c>
      <c r="GD793">
        <v>0</v>
      </c>
      <c r="GE793">
        <v>100</v>
      </c>
      <c r="GF793">
        <v>100</v>
      </c>
      <c r="GG793">
        <v>-7.785</v>
      </c>
      <c r="GH793">
        <v>-0.09089999999999999</v>
      </c>
      <c r="GI793">
        <v>-2.868309889394353</v>
      </c>
      <c r="GJ793">
        <v>-0.006773961979547998</v>
      </c>
      <c r="GK793">
        <v>-8.296070481250098E-08</v>
      </c>
      <c r="GL793">
        <v>3.322967193956903E-10</v>
      </c>
      <c r="GM793">
        <v>-0.07871069313407227</v>
      </c>
      <c r="GN793">
        <v>-0.00208336341840114</v>
      </c>
      <c r="GO793">
        <v>8.801746095907445E-05</v>
      </c>
      <c r="GP793">
        <v>-2.677693255255651E-07</v>
      </c>
      <c r="GQ793">
        <v>3</v>
      </c>
      <c r="GR793">
        <v>2052</v>
      </c>
      <c r="GS793">
        <v>2</v>
      </c>
      <c r="GT793">
        <v>18</v>
      </c>
      <c r="GU793">
        <v>114.6</v>
      </c>
      <c r="GV793">
        <v>114.6</v>
      </c>
      <c r="GW793">
        <v>1.83105</v>
      </c>
      <c r="GX793">
        <v>2.40112</v>
      </c>
      <c r="GY793">
        <v>1.44775</v>
      </c>
      <c r="GZ793">
        <v>2.31445</v>
      </c>
      <c r="HA793">
        <v>1.55151</v>
      </c>
      <c r="HB793">
        <v>2.40479</v>
      </c>
      <c r="HC793">
        <v>37.4338</v>
      </c>
      <c r="HD793">
        <v>13.7468</v>
      </c>
      <c r="HE793">
        <v>18</v>
      </c>
      <c r="HF793">
        <v>615.751</v>
      </c>
      <c r="HG793">
        <v>395.507</v>
      </c>
      <c r="HH793">
        <v>15.1057</v>
      </c>
      <c r="HI793">
        <v>31.4037</v>
      </c>
      <c r="HJ793">
        <v>30.0009</v>
      </c>
      <c r="HK793">
        <v>31.2604</v>
      </c>
      <c r="HL793">
        <v>31.1893</v>
      </c>
      <c r="HM793">
        <v>36.7423</v>
      </c>
      <c r="HN793">
        <v>58.2842</v>
      </c>
      <c r="HO793">
        <v>0</v>
      </c>
      <c r="HP793">
        <v>15.1089</v>
      </c>
      <c r="HQ793">
        <v>777.394</v>
      </c>
      <c r="HR793">
        <v>14.0608</v>
      </c>
      <c r="HS793">
        <v>99.0654</v>
      </c>
      <c r="HT793">
        <v>100.245</v>
      </c>
    </row>
    <row r="794" spans="1:228">
      <c r="A794">
        <v>778</v>
      </c>
      <c r="B794">
        <v>1728497835.5</v>
      </c>
      <c r="C794">
        <v>6898</v>
      </c>
      <c r="D794" t="s">
        <v>1929</v>
      </c>
      <c r="E794" t="s">
        <v>1930</v>
      </c>
      <c r="F794">
        <v>5</v>
      </c>
      <c r="G794" t="s">
        <v>357</v>
      </c>
      <c r="H794" t="s">
        <v>358</v>
      </c>
      <c r="I794" t="s">
        <v>359</v>
      </c>
      <c r="J794" t="s">
        <v>1808</v>
      </c>
      <c r="K794">
        <v>1728497827.714286</v>
      </c>
      <c r="L794">
        <f>(M794)/1000</f>
        <v>0</v>
      </c>
      <c r="M794">
        <f>IF(BH794, AP794, AJ794)</f>
        <v>0</v>
      </c>
      <c r="N794">
        <f>IF(BH794, AK794, AI794)</f>
        <v>0</v>
      </c>
      <c r="O794">
        <f>BJ794 - IF(AW794&gt;1, N794*BD794*100.0/(AY794), 0)</f>
        <v>0</v>
      </c>
      <c r="P794">
        <f>((V794-L794/2)*O794-N794)/(V794+L794/2)</f>
        <v>0</v>
      </c>
      <c r="Q794">
        <f>P794*(BQ794+BR794)/1000.0</f>
        <v>0</v>
      </c>
      <c r="R794">
        <f>(BJ794 - IF(AW794&gt;1, N794*BD794*100.0/(AY794), 0))*(BQ794+BR794)/1000.0</f>
        <v>0</v>
      </c>
      <c r="S794">
        <f>2.0/((1/U794-1/T794)+SIGN(U794)*SQRT((1/U794-1/T794)*(1/U794-1/T794) + 4*BE794/((BE794+1)*(BE794+1))*(2*1/U794*1/T794-1/T794*1/T794)))</f>
        <v>0</v>
      </c>
      <c r="T794">
        <f>IF(LEFT(BF794,1)&lt;&gt;"0",IF(LEFT(BF794,1)="1",3.0,BG794),$D$5+$E$5*(BX794*BQ794/($K$5*1000))+$F$5*(BX794*BQ794/($K$5*1000))*MAX(MIN(BD794,$J$5),$I$5)*MAX(MIN(BD794,$J$5),$I$5)+$G$5*MAX(MIN(BD794,$J$5),$I$5)*(BX794*BQ794/($K$5*1000))+$H$5*(BX794*BQ794/($K$5*1000))*(BX794*BQ794/($K$5*1000)))</f>
        <v>0</v>
      </c>
      <c r="U794">
        <f>L794*(1000-(1000*0.61365*exp(17.502*Y794/(240.97+Y794))/(BQ794+BR794)+BL794)/2)/(1000*0.61365*exp(17.502*Y794/(240.97+Y794))/(BQ794+BR794)-BL794)</f>
        <v>0</v>
      </c>
      <c r="V794">
        <f>1/((BE794+1)/(S794/1.6)+1/(T794/1.37)) + BE794/((BE794+1)/(S794/1.6) + BE794/(T794/1.37))</f>
        <v>0</v>
      </c>
      <c r="W794">
        <f>(AZ794*BC794)</f>
        <v>0</v>
      </c>
      <c r="X794">
        <f>(BS794+(W794+2*0.95*5.67E-8*(((BS794+$B$7)+273)^4-(BS794+273)^4)-44100*L794)/(1.84*29.3*T794+8*0.95*5.67E-8*(BS794+273)^3))</f>
        <v>0</v>
      </c>
      <c r="Y794">
        <f>($C$7*BT794+$D$7*BU794+$E$7*X794)</f>
        <v>0</v>
      </c>
      <c r="Z794">
        <f>0.61365*exp(17.502*Y794/(240.97+Y794))</f>
        <v>0</v>
      </c>
      <c r="AA794">
        <f>(AB794/AC794*100)</f>
        <v>0</v>
      </c>
      <c r="AB794">
        <f>BL794*(BQ794+BR794)/1000</f>
        <v>0</v>
      </c>
      <c r="AC794">
        <f>0.61365*exp(17.502*BS794/(240.97+BS794))</f>
        <v>0</v>
      </c>
      <c r="AD794">
        <f>(Z794-BL794*(BQ794+BR794)/1000)</f>
        <v>0</v>
      </c>
      <c r="AE794">
        <f>(-L794*44100)</f>
        <v>0</v>
      </c>
      <c r="AF794">
        <f>2*29.3*T794*0.92*(BS794-Y794)</f>
        <v>0</v>
      </c>
      <c r="AG794">
        <f>2*0.95*5.67E-8*(((BS794+$B$7)+273)^4-(Y794+273)^4)</f>
        <v>0</v>
      </c>
      <c r="AH794">
        <f>W794+AG794+AE794+AF794</f>
        <v>0</v>
      </c>
      <c r="AI794">
        <f>BP794*AW794*(BK794-BJ794*(1000-AW794*BM794)/(1000-AW794*BL794))/(100*BD794)</f>
        <v>0</v>
      </c>
      <c r="AJ794">
        <f>1000*BP794*AW794*(BL794-BM794)/(100*BD794*(1000-AW794*BL794))</f>
        <v>0</v>
      </c>
      <c r="AK794">
        <f>(AL794 - AM794 - BQ794*1E3/(8.314*(BS794+273.15)) * AO794/BP794 * AN794) * BP794/(100*BD794) * (1000 - BM794)/1000</f>
        <v>0</v>
      </c>
      <c r="AL794">
        <v>777.3245115558423</v>
      </c>
      <c r="AM794">
        <v>753.8343515151514</v>
      </c>
      <c r="AN794">
        <v>2.509042338502645</v>
      </c>
      <c r="AO794">
        <v>66.75267127986791</v>
      </c>
      <c r="AP794">
        <f>(AR794 - AQ794 + BQ794*1E3/(8.314*(BS794+273.15)) * AT794/BP794 * AS794) * BP794/(100*BD794) * 1000/(1000 - AR794)</f>
        <v>0</v>
      </c>
      <c r="AQ794">
        <v>14.05635188494345</v>
      </c>
      <c r="AR794">
        <v>15.29677030303029</v>
      </c>
      <c r="AS794">
        <v>-0.007170605085688201</v>
      </c>
      <c r="AT794">
        <v>80.66482279212043</v>
      </c>
      <c r="AU794">
        <v>0</v>
      </c>
      <c r="AV794">
        <v>0</v>
      </c>
      <c r="AW794">
        <f>IF(AU794*$H$13&gt;=AY794,1.0,(AY794/(AY794-AU794*$H$13)))</f>
        <v>0</v>
      </c>
      <c r="AX794">
        <f>(AW794-1)*100</f>
        <v>0</v>
      </c>
      <c r="AY794">
        <f>MAX(0,($B$13+$C$13*BX794)/(1+$D$13*BX794)*BQ794/(BS794+273)*$E$13)</f>
        <v>0</v>
      </c>
      <c r="AZ794">
        <f>$B$11*BY794+$C$11*BZ794+$F$11*CK794*(1-CN794)</f>
        <v>0</v>
      </c>
      <c r="BA794">
        <f>AZ794*BB794</f>
        <v>0</v>
      </c>
      <c r="BB794">
        <f>($B$11*$D$9+$C$11*$D$9+$F$11*((CX794+CP794)/MAX(CX794+CP794+CY794, 0.1)*$I$9+CY794/MAX(CX794+CP794+CY794, 0.1)*$J$9))/($B$11+$C$11+$F$11)</f>
        <v>0</v>
      </c>
      <c r="BC794">
        <f>($B$11*$K$9+$C$11*$K$9+$F$11*((CX794+CP794)/MAX(CX794+CP794+CY794, 0.1)*$P$9+CY794/MAX(CX794+CP794+CY794, 0.1)*$Q$9))/($B$11+$C$11+$F$11)</f>
        <v>0</v>
      </c>
      <c r="BD794">
        <v>6</v>
      </c>
      <c r="BE794">
        <v>0.5</v>
      </c>
      <c r="BF794" t="s">
        <v>361</v>
      </c>
      <c r="BG794">
        <v>2</v>
      </c>
      <c r="BH794" t="b">
        <v>1</v>
      </c>
      <c r="BI794">
        <v>1728497827.714286</v>
      </c>
      <c r="BJ794">
        <v>724.2197500000001</v>
      </c>
      <c r="BK794">
        <v>752.8166428571429</v>
      </c>
      <c r="BL794">
        <v>15.33095357142857</v>
      </c>
      <c r="BM794">
        <v>14.1393</v>
      </c>
      <c r="BN794">
        <v>731.9603214285717</v>
      </c>
      <c r="BO794">
        <v>15.42183928571429</v>
      </c>
      <c r="BP794">
        <v>600.0083571428571</v>
      </c>
      <c r="BQ794">
        <v>97.54777857142858</v>
      </c>
      <c r="BR794">
        <v>0.1000464178571429</v>
      </c>
      <c r="BS794">
        <v>23.861975</v>
      </c>
      <c r="BT794">
        <v>24.98336785714286</v>
      </c>
      <c r="BU794">
        <v>999.9000000000002</v>
      </c>
      <c r="BV794">
        <v>0</v>
      </c>
      <c r="BW794">
        <v>0</v>
      </c>
      <c r="BX794">
        <v>9992.541428571427</v>
      </c>
      <c r="BY794">
        <v>0</v>
      </c>
      <c r="BZ794">
        <v>1291.352142857143</v>
      </c>
      <c r="CA794">
        <v>-28.5969</v>
      </c>
      <c r="CB794">
        <v>735.4954285714284</v>
      </c>
      <c r="CC794">
        <v>763.6128928571427</v>
      </c>
      <c r="CD794">
        <v>1.1916525</v>
      </c>
      <c r="CE794">
        <v>752.8166428571429</v>
      </c>
      <c r="CF794">
        <v>14.1393</v>
      </c>
      <c r="CG794">
        <v>1.495499285714286</v>
      </c>
      <c r="CH794">
        <v>1.379256785714286</v>
      </c>
      <c r="CI794">
        <v>12.92223571428572</v>
      </c>
      <c r="CJ794">
        <v>11.69131071428572</v>
      </c>
      <c r="CK794">
        <v>1600.030357142856</v>
      </c>
      <c r="CL794">
        <v>0.6920133214285713</v>
      </c>
      <c r="CM794">
        <v>0.3079866785714285</v>
      </c>
      <c r="CN794">
        <v>0</v>
      </c>
      <c r="CO794">
        <v>2.074842857142857</v>
      </c>
      <c r="CP794">
        <v>0</v>
      </c>
      <c r="CQ794">
        <v>17540.425</v>
      </c>
      <c r="CR794">
        <v>13790.49285714286</v>
      </c>
      <c r="CS794">
        <v>40.38607142857142</v>
      </c>
      <c r="CT794">
        <v>42.53099999999998</v>
      </c>
      <c r="CU794">
        <v>41.25</v>
      </c>
      <c r="CV794">
        <v>40.31199999999999</v>
      </c>
      <c r="CW794">
        <v>39.43924999999999</v>
      </c>
      <c r="CX794">
        <v>1107.2425</v>
      </c>
      <c r="CY794">
        <v>492.7878571428572</v>
      </c>
      <c r="CZ794">
        <v>0</v>
      </c>
      <c r="DA794">
        <v>1728497892.4</v>
      </c>
      <c r="DB794">
        <v>0</v>
      </c>
      <c r="DC794">
        <v>1728490956.5</v>
      </c>
      <c r="DD794" t="s">
        <v>362</v>
      </c>
      <c r="DE794">
        <v>1728490952.5</v>
      </c>
      <c r="DF794">
        <v>1728490956.5</v>
      </c>
      <c r="DG794">
        <v>1</v>
      </c>
      <c r="DH794">
        <v>-0.065</v>
      </c>
      <c r="DI794">
        <v>-0.008</v>
      </c>
      <c r="DJ794">
        <v>-3.246</v>
      </c>
      <c r="DK794">
        <v>-0.091</v>
      </c>
      <c r="DL794">
        <v>52</v>
      </c>
      <c r="DM794">
        <v>15</v>
      </c>
      <c r="DN794">
        <v>0.25</v>
      </c>
      <c r="DO794">
        <v>0.13</v>
      </c>
      <c r="DP794">
        <v>-28.5068243902439</v>
      </c>
      <c r="DQ794">
        <v>-1.876576306620185</v>
      </c>
      <c r="DR794">
        <v>0.196525950350618</v>
      </c>
      <c r="DS794">
        <v>0</v>
      </c>
      <c r="DT794">
        <v>1.15826</v>
      </c>
      <c r="DU794">
        <v>0.7499023693379792</v>
      </c>
      <c r="DV794">
        <v>0.07581906954927022</v>
      </c>
      <c r="DW794">
        <v>0</v>
      </c>
      <c r="DX794">
        <v>0</v>
      </c>
      <c r="DY794">
        <v>2</v>
      </c>
      <c r="DZ794" t="s">
        <v>386</v>
      </c>
      <c r="EA794">
        <v>3.22819</v>
      </c>
      <c r="EB794">
        <v>2.70429</v>
      </c>
      <c r="EC794">
        <v>0.152439</v>
      </c>
      <c r="ED794">
        <v>0.155722</v>
      </c>
      <c r="EE794">
        <v>0.0802428</v>
      </c>
      <c r="EF794">
        <v>0.07553790000000001</v>
      </c>
      <c r="EG794">
        <v>27604.4</v>
      </c>
      <c r="EH794">
        <v>26723.2</v>
      </c>
      <c r="EI794">
        <v>31220.6</v>
      </c>
      <c r="EJ794">
        <v>30039.9</v>
      </c>
      <c r="EK794">
        <v>38455.2</v>
      </c>
      <c r="EL794">
        <v>36732.9</v>
      </c>
      <c r="EM794">
        <v>43743.3</v>
      </c>
      <c r="EN794">
        <v>41953.9</v>
      </c>
      <c r="EO794">
        <v>2.08685</v>
      </c>
      <c r="EP794">
        <v>1.7435</v>
      </c>
      <c r="EQ794">
        <v>-0.0008046629999999999</v>
      </c>
      <c r="ER794">
        <v>0</v>
      </c>
      <c r="ES794">
        <v>24.9965</v>
      </c>
      <c r="ET794">
        <v>999.9</v>
      </c>
      <c r="EU794">
        <v>66.7</v>
      </c>
      <c r="EV794">
        <v>30.8</v>
      </c>
      <c r="EW794">
        <v>30.4953</v>
      </c>
      <c r="EX794">
        <v>62.3501</v>
      </c>
      <c r="EY794">
        <v>24.0905</v>
      </c>
      <c r="EZ794">
        <v>1</v>
      </c>
      <c r="FA794">
        <v>0.371893</v>
      </c>
      <c r="FB794">
        <v>7.22898</v>
      </c>
      <c r="FC794">
        <v>20.0521</v>
      </c>
      <c r="FD794">
        <v>5.21594</v>
      </c>
      <c r="FE794">
        <v>12.004</v>
      </c>
      <c r="FF794">
        <v>4.96325</v>
      </c>
      <c r="FG794">
        <v>3.2956</v>
      </c>
      <c r="FH794">
        <v>9999</v>
      </c>
      <c r="FI794">
        <v>9999</v>
      </c>
      <c r="FJ794">
        <v>9999</v>
      </c>
      <c r="FK794">
        <v>149.9</v>
      </c>
      <c r="FL794">
        <v>4.97081</v>
      </c>
      <c r="FM794">
        <v>1.86777</v>
      </c>
      <c r="FN794">
        <v>1.85928</v>
      </c>
      <c r="FO794">
        <v>1.86532</v>
      </c>
      <c r="FP794">
        <v>1.8631</v>
      </c>
      <c r="FQ794">
        <v>1.86449</v>
      </c>
      <c r="FR794">
        <v>1.86005</v>
      </c>
      <c r="FS794">
        <v>1.86416</v>
      </c>
      <c r="FT794">
        <v>0</v>
      </c>
      <c r="FU794">
        <v>0</v>
      </c>
      <c r="FV794">
        <v>0</v>
      </c>
      <c r="FW794">
        <v>0</v>
      </c>
      <c r="FX794" t="s">
        <v>364</v>
      </c>
      <c r="FY794" t="s">
        <v>365</v>
      </c>
      <c r="FZ794" t="s">
        <v>366</v>
      </c>
      <c r="GA794" t="s">
        <v>366</v>
      </c>
      <c r="GB794" t="s">
        <v>366</v>
      </c>
      <c r="GC794" t="s">
        <v>366</v>
      </c>
      <c r="GD794">
        <v>0</v>
      </c>
      <c r="GE794">
        <v>100</v>
      </c>
      <c r="GF794">
        <v>100</v>
      </c>
      <c r="GG794">
        <v>-7.864</v>
      </c>
      <c r="GH794">
        <v>-0.09089999999999999</v>
      </c>
      <c r="GI794">
        <v>-2.868309889394353</v>
      </c>
      <c r="GJ794">
        <v>-0.006773961979547998</v>
      </c>
      <c r="GK794">
        <v>-8.296070481250098E-08</v>
      </c>
      <c r="GL794">
        <v>3.322967193956903E-10</v>
      </c>
      <c r="GM794">
        <v>-0.07871069313407227</v>
      </c>
      <c r="GN794">
        <v>-0.00208336341840114</v>
      </c>
      <c r="GO794">
        <v>8.801746095907445E-05</v>
      </c>
      <c r="GP794">
        <v>-2.677693255255651E-07</v>
      </c>
      <c r="GQ794">
        <v>3</v>
      </c>
      <c r="GR794">
        <v>2052</v>
      </c>
      <c r="GS794">
        <v>2</v>
      </c>
      <c r="GT794">
        <v>18</v>
      </c>
      <c r="GU794">
        <v>114.7</v>
      </c>
      <c r="GV794">
        <v>114.7</v>
      </c>
      <c r="GW794">
        <v>1.85669</v>
      </c>
      <c r="GX794">
        <v>2.40967</v>
      </c>
      <c r="GY794">
        <v>1.44775</v>
      </c>
      <c r="GZ794">
        <v>2.31445</v>
      </c>
      <c r="HA794">
        <v>1.55151</v>
      </c>
      <c r="HB794">
        <v>2.35718</v>
      </c>
      <c r="HC794">
        <v>37.4338</v>
      </c>
      <c r="HD794">
        <v>13.7205</v>
      </c>
      <c r="HE794">
        <v>18</v>
      </c>
      <c r="HF794">
        <v>615.665</v>
      </c>
      <c r="HG794">
        <v>395.577</v>
      </c>
      <c r="HH794">
        <v>15.1147</v>
      </c>
      <c r="HI794">
        <v>31.4106</v>
      </c>
      <c r="HJ794">
        <v>30.0008</v>
      </c>
      <c r="HK794">
        <v>31.2685</v>
      </c>
      <c r="HL794">
        <v>31.1981</v>
      </c>
      <c r="HM794">
        <v>37.1979</v>
      </c>
      <c r="HN794">
        <v>58.2842</v>
      </c>
      <c r="HO794">
        <v>0</v>
      </c>
      <c r="HP794">
        <v>15.1221</v>
      </c>
      <c r="HQ794">
        <v>787.4109999999999</v>
      </c>
      <c r="HR794">
        <v>14.0699</v>
      </c>
      <c r="HS794">
        <v>99.062</v>
      </c>
      <c r="HT794">
        <v>100.243</v>
      </c>
    </row>
    <row r="795" spans="1:228">
      <c r="A795">
        <v>779</v>
      </c>
      <c r="B795">
        <v>1728497840.5</v>
      </c>
      <c r="C795">
        <v>6903</v>
      </c>
      <c r="D795" t="s">
        <v>1931</v>
      </c>
      <c r="E795" t="s">
        <v>1932</v>
      </c>
      <c r="F795">
        <v>5</v>
      </c>
      <c r="G795" t="s">
        <v>357</v>
      </c>
      <c r="H795" t="s">
        <v>358</v>
      </c>
      <c r="I795" t="s">
        <v>359</v>
      </c>
      <c r="J795" t="s">
        <v>1808</v>
      </c>
      <c r="K795">
        <v>1728497833</v>
      </c>
      <c r="L795">
        <f>(M795)/1000</f>
        <v>0</v>
      </c>
      <c r="M795">
        <f>IF(BH795, AP795, AJ795)</f>
        <v>0</v>
      </c>
      <c r="N795">
        <f>IF(BH795, AK795, AI795)</f>
        <v>0</v>
      </c>
      <c r="O795">
        <f>BJ795 - IF(AW795&gt;1, N795*BD795*100.0/(AY795), 0)</f>
        <v>0</v>
      </c>
      <c r="P795">
        <f>((V795-L795/2)*O795-N795)/(V795+L795/2)</f>
        <v>0</v>
      </c>
      <c r="Q795">
        <f>P795*(BQ795+BR795)/1000.0</f>
        <v>0</v>
      </c>
      <c r="R795">
        <f>(BJ795 - IF(AW795&gt;1, N795*BD795*100.0/(AY795), 0))*(BQ795+BR795)/1000.0</f>
        <v>0</v>
      </c>
      <c r="S795">
        <f>2.0/((1/U795-1/T795)+SIGN(U795)*SQRT((1/U795-1/T795)*(1/U795-1/T795) + 4*BE795/((BE795+1)*(BE795+1))*(2*1/U795*1/T795-1/T795*1/T795)))</f>
        <v>0</v>
      </c>
      <c r="T795">
        <f>IF(LEFT(BF795,1)&lt;&gt;"0",IF(LEFT(BF795,1)="1",3.0,BG795),$D$5+$E$5*(BX795*BQ795/($K$5*1000))+$F$5*(BX795*BQ795/($K$5*1000))*MAX(MIN(BD795,$J$5),$I$5)*MAX(MIN(BD795,$J$5),$I$5)+$G$5*MAX(MIN(BD795,$J$5),$I$5)*(BX795*BQ795/($K$5*1000))+$H$5*(BX795*BQ795/($K$5*1000))*(BX795*BQ795/($K$5*1000)))</f>
        <v>0</v>
      </c>
      <c r="U795">
        <f>L795*(1000-(1000*0.61365*exp(17.502*Y795/(240.97+Y795))/(BQ795+BR795)+BL795)/2)/(1000*0.61365*exp(17.502*Y795/(240.97+Y795))/(BQ795+BR795)-BL795)</f>
        <v>0</v>
      </c>
      <c r="V795">
        <f>1/((BE795+1)/(S795/1.6)+1/(T795/1.37)) + BE795/((BE795+1)/(S795/1.6) + BE795/(T795/1.37))</f>
        <v>0</v>
      </c>
      <c r="W795">
        <f>(AZ795*BC795)</f>
        <v>0</v>
      </c>
      <c r="X795">
        <f>(BS795+(W795+2*0.95*5.67E-8*(((BS795+$B$7)+273)^4-(BS795+273)^4)-44100*L795)/(1.84*29.3*T795+8*0.95*5.67E-8*(BS795+273)^3))</f>
        <v>0</v>
      </c>
      <c r="Y795">
        <f>($C$7*BT795+$D$7*BU795+$E$7*X795)</f>
        <v>0</v>
      </c>
      <c r="Z795">
        <f>0.61365*exp(17.502*Y795/(240.97+Y795))</f>
        <v>0</v>
      </c>
      <c r="AA795">
        <f>(AB795/AC795*100)</f>
        <v>0</v>
      </c>
      <c r="AB795">
        <f>BL795*(BQ795+BR795)/1000</f>
        <v>0</v>
      </c>
      <c r="AC795">
        <f>0.61365*exp(17.502*BS795/(240.97+BS795))</f>
        <v>0</v>
      </c>
      <c r="AD795">
        <f>(Z795-BL795*(BQ795+BR795)/1000)</f>
        <v>0</v>
      </c>
      <c r="AE795">
        <f>(-L795*44100)</f>
        <v>0</v>
      </c>
      <c r="AF795">
        <f>2*29.3*T795*0.92*(BS795-Y795)</f>
        <v>0</v>
      </c>
      <c r="AG795">
        <f>2*0.95*5.67E-8*(((BS795+$B$7)+273)^4-(Y795+273)^4)</f>
        <v>0</v>
      </c>
      <c r="AH795">
        <f>W795+AG795+AE795+AF795</f>
        <v>0</v>
      </c>
      <c r="AI795">
        <f>BP795*AW795*(BK795-BJ795*(1000-AW795*BM795)/(1000-AW795*BL795))/(100*BD795)</f>
        <v>0</v>
      </c>
      <c r="AJ795">
        <f>1000*BP795*AW795*(BL795-BM795)/(100*BD795*(1000-AW795*BL795))</f>
        <v>0</v>
      </c>
      <c r="AK795">
        <f>(AL795 - AM795 - BQ795*1E3/(8.314*(BS795+273.15)) * AO795/BP795 * AN795) * BP795/(100*BD795) * (1000 - BM795)/1000</f>
        <v>0</v>
      </c>
      <c r="AL795">
        <v>790.185724298848</v>
      </c>
      <c r="AM795">
        <v>766.4874424242424</v>
      </c>
      <c r="AN795">
        <v>2.528484659127568</v>
      </c>
      <c r="AO795">
        <v>66.75267127986791</v>
      </c>
      <c r="AP795">
        <f>(AR795 - AQ795 + BQ795*1E3/(8.314*(BS795+273.15)) * AT795/BP795 * AS795) * BP795/(100*BD795) * 1000/(1000 - AR795)</f>
        <v>0</v>
      </c>
      <c r="AQ795">
        <v>14.05288975432006</v>
      </c>
      <c r="AR795">
        <v>15.27257454545454</v>
      </c>
      <c r="AS795">
        <v>-0.005212270088324553</v>
      </c>
      <c r="AT795">
        <v>80.66482279212043</v>
      </c>
      <c r="AU795">
        <v>0</v>
      </c>
      <c r="AV795">
        <v>0</v>
      </c>
      <c r="AW795">
        <f>IF(AU795*$H$13&gt;=AY795,1.0,(AY795/(AY795-AU795*$H$13)))</f>
        <v>0</v>
      </c>
      <c r="AX795">
        <f>(AW795-1)*100</f>
        <v>0</v>
      </c>
      <c r="AY795">
        <f>MAX(0,($B$13+$C$13*BX795)/(1+$D$13*BX795)*BQ795/(BS795+273)*$E$13)</f>
        <v>0</v>
      </c>
      <c r="AZ795">
        <f>$B$11*BY795+$C$11*BZ795+$F$11*CK795*(1-CN795)</f>
        <v>0</v>
      </c>
      <c r="BA795">
        <f>AZ795*BB795</f>
        <v>0</v>
      </c>
      <c r="BB795">
        <f>($B$11*$D$9+$C$11*$D$9+$F$11*((CX795+CP795)/MAX(CX795+CP795+CY795, 0.1)*$I$9+CY795/MAX(CX795+CP795+CY795, 0.1)*$J$9))/($B$11+$C$11+$F$11)</f>
        <v>0</v>
      </c>
      <c r="BC795">
        <f>($B$11*$K$9+$C$11*$K$9+$F$11*((CX795+CP795)/MAX(CX795+CP795+CY795, 0.1)*$P$9+CY795/MAX(CX795+CP795+CY795, 0.1)*$Q$9))/($B$11+$C$11+$F$11)</f>
        <v>0</v>
      </c>
      <c r="BD795">
        <v>6</v>
      </c>
      <c r="BE795">
        <v>0.5</v>
      </c>
      <c r="BF795" t="s">
        <v>361</v>
      </c>
      <c r="BG795">
        <v>2</v>
      </c>
      <c r="BH795" t="b">
        <v>1</v>
      </c>
      <c r="BI795">
        <v>1728497833</v>
      </c>
      <c r="BJ795">
        <v>737.3614444444444</v>
      </c>
      <c r="BK795">
        <v>766.1372592592592</v>
      </c>
      <c r="BL795">
        <v>15.3097</v>
      </c>
      <c r="BM795">
        <v>14.08154444444444</v>
      </c>
      <c r="BN795">
        <v>745.1861111111111</v>
      </c>
      <c r="BO795">
        <v>15.4005962962963</v>
      </c>
      <c r="BP795">
        <v>599.9956666666667</v>
      </c>
      <c r="BQ795">
        <v>97.54806666666667</v>
      </c>
      <c r="BR795">
        <v>0.09998185555555555</v>
      </c>
      <c r="BS795">
        <v>23.86228888888889</v>
      </c>
      <c r="BT795">
        <v>24.98307407407407</v>
      </c>
      <c r="BU795">
        <v>999.9000000000001</v>
      </c>
      <c r="BV795">
        <v>0</v>
      </c>
      <c r="BW795">
        <v>0</v>
      </c>
      <c r="BX795">
        <v>9997.294444444446</v>
      </c>
      <c r="BY795">
        <v>0</v>
      </c>
      <c r="BZ795">
        <v>1291.712962962963</v>
      </c>
      <c r="CA795">
        <v>-28.77572592592592</v>
      </c>
      <c r="CB795">
        <v>748.8255185185184</v>
      </c>
      <c r="CC795">
        <v>777.0793703703704</v>
      </c>
      <c r="CD795">
        <v>1.228156666666667</v>
      </c>
      <c r="CE795">
        <v>766.1372592592592</v>
      </c>
      <c r="CF795">
        <v>14.08154444444444</v>
      </c>
      <c r="CG795">
        <v>1.493432222222222</v>
      </c>
      <c r="CH795">
        <v>1.373626666666667</v>
      </c>
      <c r="CI795">
        <v>12.90107037037037</v>
      </c>
      <c r="CJ795">
        <v>11.62952222222222</v>
      </c>
      <c r="CK795">
        <v>1600.014814814815</v>
      </c>
      <c r="CL795">
        <v>0.6920158888888891</v>
      </c>
      <c r="CM795">
        <v>0.3079841111111111</v>
      </c>
      <c r="CN795">
        <v>0</v>
      </c>
      <c r="CO795">
        <v>2.103777777777777</v>
      </c>
      <c r="CP795">
        <v>0</v>
      </c>
      <c r="CQ795">
        <v>17634.36296296296</v>
      </c>
      <c r="CR795">
        <v>13790.38148148148</v>
      </c>
      <c r="CS795">
        <v>40.40714814814815</v>
      </c>
      <c r="CT795">
        <v>42.55051851851851</v>
      </c>
      <c r="CU795">
        <v>41.27066666666666</v>
      </c>
      <c r="CV795">
        <v>40.32833333333333</v>
      </c>
      <c r="CW795">
        <v>39.44633333333333</v>
      </c>
      <c r="CX795">
        <v>1107.235185185185</v>
      </c>
      <c r="CY795">
        <v>492.7796296296297</v>
      </c>
      <c r="CZ795">
        <v>0</v>
      </c>
      <c r="DA795">
        <v>1728497897.2</v>
      </c>
      <c r="DB795">
        <v>0</v>
      </c>
      <c r="DC795">
        <v>1728490956.5</v>
      </c>
      <c r="DD795" t="s">
        <v>362</v>
      </c>
      <c r="DE795">
        <v>1728490952.5</v>
      </c>
      <c r="DF795">
        <v>1728490956.5</v>
      </c>
      <c r="DG795">
        <v>1</v>
      </c>
      <c r="DH795">
        <v>-0.065</v>
      </c>
      <c r="DI795">
        <v>-0.008</v>
      </c>
      <c r="DJ795">
        <v>-3.246</v>
      </c>
      <c r="DK795">
        <v>-0.091</v>
      </c>
      <c r="DL795">
        <v>52</v>
      </c>
      <c r="DM795">
        <v>15</v>
      </c>
      <c r="DN795">
        <v>0.25</v>
      </c>
      <c r="DO795">
        <v>0.13</v>
      </c>
      <c r="DP795">
        <v>-28.67048780487805</v>
      </c>
      <c r="DQ795">
        <v>-1.841623693379738</v>
      </c>
      <c r="DR795">
        <v>0.1930781570487136</v>
      </c>
      <c r="DS795">
        <v>0</v>
      </c>
      <c r="DT795">
        <v>1.198913658536585</v>
      </c>
      <c r="DU795">
        <v>0.4571565156794445</v>
      </c>
      <c r="DV795">
        <v>0.05530248204883258</v>
      </c>
      <c r="DW795">
        <v>0</v>
      </c>
      <c r="DX795">
        <v>0</v>
      </c>
      <c r="DY795">
        <v>2</v>
      </c>
      <c r="DZ795" t="s">
        <v>386</v>
      </c>
      <c r="EA795">
        <v>3.22831</v>
      </c>
      <c r="EB795">
        <v>2.70458</v>
      </c>
      <c r="EC795">
        <v>0.154149</v>
      </c>
      <c r="ED795">
        <v>0.157412</v>
      </c>
      <c r="EE795">
        <v>0.0801531</v>
      </c>
      <c r="EF795">
        <v>0.075548</v>
      </c>
      <c r="EG795">
        <v>27548.2</v>
      </c>
      <c r="EH795">
        <v>26669.1</v>
      </c>
      <c r="EI795">
        <v>31220.1</v>
      </c>
      <c r="EJ795">
        <v>30039.3</v>
      </c>
      <c r="EK795">
        <v>38458.2</v>
      </c>
      <c r="EL795">
        <v>36732.1</v>
      </c>
      <c r="EM795">
        <v>43742.4</v>
      </c>
      <c r="EN795">
        <v>41953.4</v>
      </c>
      <c r="EO795">
        <v>2.08655</v>
      </c>
      <c r="EP795">
        <v>1.74325</v>
      </c>
      <c r="EQ795">
        <v>-0.000149012</v>
      </c>
      <c r="ER795">
        <v>0</v>
      </c>
      <c r="ES795">
        <v>24.9943</v>
      </c>
      <c r="ET795">
        <v>999.9</v>
      </c>
      <c r="EU795">
        <v>66.7</v>
      </c>
      <c r="EV795">
        <v>30.8</v>
      </c>
      <c r="EW795">
        <v>30.4954</v>
      </c>
      <c r="EX795">
        <v>62.2401</v>
      </c>
      <c r="EY795">
        <v>23.8341</v>
      </c>
      <c r="EZ795">
        <v>1</v>
      </c>
      <c r="FA795">
        <v>0.372401</v>
      </c>
      <c r="FB795">
        <v>7.2184</v>
      </c>
      <c r="FC795">
        <v>20.0525</v>
      </c>
      <c r="FD795">
        <v>5.21669</v>
      </c>
      <c r="FE795">
        <v>12.004</v>
      </c>
      <c r="FF795">
        <v>4.9635</v>
      </c>
      <c r="FG795">
        <v>3.29583</v>
      </c>
      <c r="FH795">
        <v>9999</v>
      </c>
      <c r="FI795">
        <v>9999</v>
      </c>
      <c r="FJ795">
        <v>9999</v>
      </c>
      <c r="FK795">
        <v>149.9</v>
      </c>
      <c r="FL795">
        <v>4.97085</v>
      </c>
      <c r="FM795">
        <v>1.86778</v>
      </c>
      <c r="FN795">
        <v>1.85928</v>
      </c>
      <c r="FO795">
        <v>1.86534</v>
      </c>
      <c r="FP795">
        <v>1.8631</v>
      </c>
      <c r="FQ795">
        <v>1.86452</v>
      </c>
      <c r="FR795">
        <v>1.86005</v>
      </c>
      <c r="FS795">
        <v>1.86417</v>
      </c>
      <c r="FT795">
        <v>0</v>
      </c>
      <c r="FU795">
        <v>0</v>
      </c>
      <c r="FV795">
        <v>0</v>
      </c>
      <c r="FW795">
        <v>0</v>
      </c>
      <c r="FX795" t="s">
        <v>364</v>
      </c>
      <c r="FY795" t="s">
        <v>365</v>
      </c>
      <c r="FZ795" t="s">
        <v>366</v>
      </c>
      <c r="GA795" t="s">
        <v>366</v>
      </c>
      <c r="GB795" t="s">
        <v>366</v>
      </c>
      <c r="GC795" t="s">
        <v>366</v>
      </c>
      <c r="GD795">
        <v>0</v>
      </c>
      <c r="GE795">
        <v>100</v>
      </c>
      <c r="GF795">
        <v>100</v>
      </c>
      <c r="GG795">
        <v>-7.944</v>
      </c>
      <c r="GH795">
        <v>-0.09089999999999999</v>
      </c>
      <c r="GI795">
        <v>-2.868309889394353</v>
      </c>
      <c r="GJ795">
        <v>-0.006773961979547998</v>
      </c>
      <c r="GK795">
        <v>-8.296070481250098E-08</v>
      </c>
      <c r="GL795">
        <v>3.322967193956903E-10</v>
      </c>
      <c r="GM795">
        <v>-0.07871069313407227</v>
      </c>
      <c r="GN795">
        <v>-0.00208336341840114</v>
      </c>
      <c r="GO795">
        <v>8.801746095907445E-05</v>
      </c>
      <c r="GP795">
        <v>-2.677693255255651E-07</v>
      </c>
      <c r="GQ795">
        <v>3</v>
      </c>
      <c r="GR795">
        <v>2052</v>
      </c>
      <c r="GS795">
        <v>2</v>
      </c>
      <c r="GT795">
        <v>18</v>
      </c>
      <c r="GU795">
        <v>114.8</v>
      </c>
      <c r="GV795">
        <v>114.7</v>
      </c>
      <c r="GW795">
        <v>1.87866</v>
      </c>
      <c r="GX795">
        <v>2.40234</v>
      </c>
      <c r="GY795">
        <v>1.44897</v>
      </c>
      <c r="GZ795">
        <v>2.31445</v>
      </c>
      <c r="HA795">
        <v>1.55151</v>
      </c>
      <c r="HB795">
        <v>2.31201</v>
      </c>
      <c r="HC795">
        <v>37.4338</v>
      </c>
      <c r="HD795">
        <v>13.7293</v>
      </c>
      <c r="HE795">
        <v>18</v>
      </c>
      <c r="HF795">
        <v>615.5309999999999</v>
      </c>
      <c r="HG795">
        <v>395.496</v>
      </c>
      <c r="HH795">
        <v>15.1255</v>
      </c>
      <c r="HI795">
        <v>31.4174</v>
      </c>
      <c r="HJ795">
        <v>30.0006</v>
      </c>
      <c r="HK795">
        <v>31.2774</v>
      </c>
      <c r="HL795">
        <v>31.2075</v>
      </c>
      <c r="HM795">
        <v>37.6982</v>
      </c>
      <c r="HN795">
        <v>58.2842</v>
      </c>
      <c r="HO795">
        <v>0</v>
      </c>
      <c r="HP795">
        <v>15.1331</v>
      </c>
      <c r="HQ795">
        <v>802.437</v>
      </c>
      <c r="HR795">
        <v>14.0739</v>
      </c>
      <c r="HS795">
        <v>99.0604</v>
      </c>
      <c r="HT795">
        <v>100.241</v>
      </c>
    </row>
    <row r="796" spans="1:228">
      <c r="A796">
        <v>780</v>
      </c>
      <c r="B796">
        <v>1728497845.5</v>
      </c>
      <c r="C796">
        <v>6908</v>
      </c>
      <c r="D796" t="s">
        <v>1933</v>
      </c>
      <c r="E796" t="s">
        <v>1934</v>
      </c>
      <c r="F796">
        <v>5</v>
      </c>
      <c r="G796" t="s">
        <v>357</v>
      </c>
      <c r="H796" t="s">
        <v>358</v>
      </c>
      <c r="I796" t="s">
        <v>359</v>
      </c>
      <c r="J796" t="s">
        <v>1808</v>
      </c>
      <c r="K796">
        <v>1728497837.714286</v>
      </c>
      <c r="L796">
        <f>(M796)/1000</f>
        <v>0</v>
      </c>
      <c r="M796">
        <f>IF(BH796, AP796, AJ796)</f>
        <v>0</v>
      </c>
      <c r="N796">
        <f>IF(BH796, AK796, AI796)</f>
        <v>0</v>
      </c>
      <c r="O796">
        <f>BJ796 - IF(AW796&gt;1, N796*BD796*100.0/(AY796), 0)</f>
        <v>0</v>
      </c>
      <c r="P796">
        <f>((V796-L796/2)*O796-N796)/(V796+L796/2)</f>
        <v>0</v>
      </c>
      <c r="Q796">
        <f>P796*(BQ796+BR796)/1000.0</f>
        <v>0</v>
      </c>
      <c r="R796">
        <f>(BJ796 - IF(AW796&gt;1, N796*BD796*100.0/(AY796), 0))*(BQ796+BR796)/1000.0</f>
        <v>0</v>
      </c>
      <c r="S796">
        <f>2.0/((1/U796-1/T796)+SIGN(U796)*SQRT((1/U796-1/T796)*(1/U796-1/T796) + 4*BE796/((BE796+1)*(BE796+1))*(2*1/U796*1/T796-1/T796*1/T796)))</f>
        <v>0</v>
      </c>
      <c r="T796">
        <f>IF(LEFT(BF796,1)&lt;&gt;"0",IF(LEFT(BF796,1)="1",3.0,BG796),$D$5+$E$5*(BX796*BQ796/($K$5*1000))+$F$5*(BX796*BQ796/($K$5*1000))*MAX(MIN(BD796,$J$5),$I$5)*MAX(MIN(BD796,$J$5),$I$5)+$G$5*MAX(MIN(BD796,$J$5),$I$5)*(BX796*BQ796/($K$5*1000))+$H$5*(BX796*BQ796/($K$5*1000))*(BX796*BQ796/($K$5*1000)))</f>
        <v>0</v>
      </c>
      <c r="U796">
        <f>L796*(1000-(1000*0.61365*exp(17.502*Y796/(240.97+Y796))/(BQ796+BR796)+BL796)/2)/(1000*0.61365*exp(17.502*Y796/(240.97+Y796))/(BQ796+BR796)-BL796)</f>
        <v>0</v>
      </c>
      <c r="V796">
        <f>1/((BE796+1)/(S796/1.6)+1/(T796/1.37)) + BE796/((BE796+1)/(S796/1.6) + BE796/(T796/1.37))</f>
        <v>0</v>
      </c>
      <c r="W796">
        <f>(AZ796*BC796)</f>
        <v>0</v>
      </c>
      <c r="X796">
        <f>(BS796+(W796+2*0.95*5.67E-8*(((BS796+$B$7)+273)^4-(BS796+273)^4)-44100*L796)/(1.84*29.3*T796+8*0.95*5.67E-8*(BS796+273)^3))</f>
        <v>0</v>
      </c>
      <c r="Y796">
        <f>($C$7*BT796+$D$7*BU796+$E$7*X796)</f>
        <v>0</v>
      </c>
      <c r="Z796">
        <f>0.61365*exp(17.502*Y796/(240.97+Y796))</f>
        <v>0</v>
      </c>
      <c r="AA796">
        <f>(AB796/AC796*100)</f>
        <v>0</v>
      </c>
      <c r="AB796">
        <f>BL796*(BQ796+BR796)/1000</f>
        <v>0</v>
      </c>
      <c r="AC796">
        <f>0.61365*exp(17.502*BS796/(240.97+BS796))</f>
        <v>0</v>
      </c>
      <c r="AD796">
        <f>(Z796-BL796*(BQ796+BR796)/1000)</f>
        <v>0</v>
      </c>
      <c r="AE796">
        <f>(-L796*44100)</f>
        <v>0</v>
      </c>
      <c r="AF796">
        <f>2*29.3*T796*0.92*(BS796-Y796)</f>
        <v>0</v>
      </c>
      <c r="AG796">
        <f>2*0.95*5.67E-8*(((BS796+$B$7)+273)^4-(Y796+273)^4)</f>
        <v>0</v>
      </c>
      <c r="AH796">
        <f>W796+AG796+AE796+AF796</f>
        <v>0</v>
      </c>
      <c r="AI796">
        <f>BP796*AW796*(BK796-BJ796*(1000-AW796*BM796)/(1000-AW796*BL796))/(100*BD796)</f>
        <v>0</v>
      </c>
      <c r="AJ796">
        <f>1000*BP796*AW796*(BL796-BM796)/(100*BD796*(1000-AW796*BL796))</f>
        <v>0</v>
      </c>
      <c r="AK796">
        <f>(AL796 - AM796 - BQ796*1E3/(8.314*(BS796+273.15)) * AO796/BP796 * AN796) * BP796/(100*BD796) * (1000 - BM796)/1000</f>
        <v>0</v>
      </c>
      <c r="AL796">
        <v>802.7642317496542</v>
      </c>
      <c r="AM796">
        <v>779.0465999999997</v>
      </c>
      <c r="AN796">
        <v>2.495847815510165</v>
      </c>
      <c r="AO796">
        <v>66.75267127986791</v>
      </c>
      <c r="AP796">
        <f>(AR796 - AQ796 + BQ796*1E3/(8.314*(BS796+273.15)) * AT796/BP796 * AS796) * BP796/(100*BD796) * 1000/(1000 - AR796)</f>
        <v>0</v>
      </c>
      <c r="AQ796">
        <v>14.05766996525291</v>
      </c>
      <c r="AR796">
        <v>15.25588242424242</v>
      </c>
      <c r="AS796">
        <v>-0.001022956103409936</v>
      </c>
      <c r="AT796">
        <v>80.66482279212043</v>
      </c>
      <c r="AU796">
        <v>0</v>
      </c>
      <c r="AV796">
        <v>0</v>
      </c>
      <c r="AW796">
        <f>IF(AU796*$H$13&gt;=AY796,1.0,(AY796/(AY796-AU796*$H$13)))</f>
        <v>0</v>
      </c>
      <c r="AX796">
        <f>(AW796-1)*100</f>
        <v>0</v>
      </c>
      <c r="AY796">
        <f>MAX(0,($B$13+$C$13*BX796)/(1+$D$13*BX796)*BQ796/(BS796+273)*$E$13)</f>
        <v>0</v>
      </c>
      <c r="AZ796">
        <f>$B$11*BY796+$C$11*BZ796+$F$11*CK796*(1-CN796)</f>
        <v>0</v>
      </c>
      <c r="BA796">
        <f>AZ796*BB796</f>
        <v>0</v>
      </c>
      <c r="BB796">
        <f>($B$11*$D$9+$C$11*$D$9+$F$11*((CX796+CP796)/MAX(CX796+CP796+CY796, 0.1)*$I$9+CY796/MAX(CX796+CP796+CY796, 0.1)*$J$9))/($B$11+$C$11+$F$11)</f>
        <v>0</v>
      </c>
      <c r="BC796">
        <f>($B$11*$K$9+$C$11*$K$9+$F$11*((CX796+CP796)/MAX(CX796+CP796+CY796, 0.1)*$P$9+CY796/MAX(CX796+CP796+CY796, 0.1)*$Q$9))/($B$11+$C$11+$F$11)</f>
        <v>0</v>
      </c>
      <c r="BD796">
        <v>6</v>
      </c>
      <c r="BE796">
        <v>0.5</v>
      </c>
      <c r="BF796" t="s">
        <v>361</v>
      </c>
      <c r="BG796">
        <v>2</v>
      </c>
      <c r="BH796" t="b">
        <v>1</v>
      </c>
      <c r="BI796">
        <v>1728497837.714286</v>
      </c>
      <c r="BJ796">
        <v>749.0853571428571</v>
      </c>
      <c r="BK796">
        <v>777.9258928571429</v>
      </c>
      <c r="BL796">
        <v>15.28601785714286</v>
      </c>
      <c r="BM796">
        <v>14.05643214285714</v>
      </c>
      <c r="BN796">
        <v>756.9848214285713</v>
      </c>
      <c r="BO796">
        <v>15.376925</v>
      </c>
      <c r="BP796">
        <v>599.9956428571429</v>
      </c>
      <c r="BQ796">
        <v>97.54826785714286</v>
      </c>
      <c r="BR796">
        <v>0.0999587</v>
      </c>
      <c r="BS796">
        <v>23.86232499999999</v>
      </c>
      <c r="BT796">
        <v>24.98766071428572</v>
      </c>
      <c r="BU796">
        <v>999.9000000000002</v>
      </c>
      <c r="BV796">
        <v>0</v>
      </c>
      <c r="BW796">
        <v>0</v>
      </c>
      <c r="BX796">
        <v>9999.867142857143</v>
      </c>
      <c r="BY796">
        <v>0</v>
      </c>
      <c r="BZ796">
        <v>1291.804642857143</v>
      </c>
      <c r="CA796">
        <v>-28.840475</v>
      </c>
      <c r="CB796">
        <v>760.7134642857142</v>
      </c>
      <c r="CC796">
        <v>789.0166785714288</v>
      </c>
      <c r="CD796">
        <v>1.229591785714286</v>
      </c>
      <c r="CE796">
        <v>777.9258928571429</v>
      </c>
      <c r="CF796">
        <v>14.05643214285714</v>
      </c>
      <c r="CG796">
        <v>1.491125357142857</v>
      </c>
      <c r="CH796">
        <v>1.37118</v>
      </c>
      <c r="CI796">
        <v>12.87744642857143</v>
      </c>
      <c r="CJ796">
        <v>11.60261785714286</v>
      </c>
      <c r="CK796">
        <v>1600.006428571429</v>
      </c>
      <c r="CL796">
        <v>0.6920165714285714</v>
      </c>
      <c r="CM796">
        <v>0.3079834285714286</v>
      </c>
      <c r="CN796">
        <v>0</v>
      </c>
      <c r="CO796">
        <v>2.085196428571429</v>
      </c>
      <c r="CP796">
        <v>0</v>
      </c>
      <c r="CQ796">
        <v>17714.06785714286</v>
      </c>
      <c r="CR796">
        <v>13790.32142857143</v>
      </c>
      <c r="CS796">
        <v>40.42592857142856</v>
      </c>
      <c r="CT796">
        <v>42.5597857142857</v>
      </c>
      <c r="CU796">
        <v>41.28985714285712</v>
      </c>
      <c r="CV796">
        <v>40.348</v>
      </c>
      <c r="CW796">
        <v>39.46175</v>
      </c>
      <c r="CX796">
        <v>1107.230357142857</v>
      </c>
      <c r="CY796">
        <v>492.7760714285715</v>
      </c>
      <c r="CZ796">
        <v>0</v>
      </c>
      <c r="DA796">
        <v>1728497902.6</v>
      </c>
      <c r="DB796">
        <v>0</v>
      </c>
      <c r="DC796">
        <v>1728490956.5</v>
      </c>
      <c r="DD796" t="s">
        <v>362</v>
      </c>
      <c r="DE796">
        <v>1728490952.5</v>
      </c>
      <c r="DF796">
        <v>1728490956.5</v>
      </c>
      <c r="DG796">
        <v>1</v>
      </c>
      <c r="DH796">
        <v>-0.065</v>
      </c>
      <c r="DI796">
        <v>-0.008</v>
      </c>
      <c r="DJ796">
        <v>-3.246</v>
      </c>
      <c r="DK796">
        <v>-0.091</v>
      </c>
      <c r="DL796">
        <v>52</v>
      </c>
      <c r="DM796">
        <v>15</v>
      </c>
      <c r="DN796">
        <v>0.25</v>
      </c>
      <c r="DO796">
        <v>0.13</v>
      </c>
      <c r="DP796">
        <v>-28.76933170731707</v>
      </c>
      <c r="DQ796">
        <v>-1.357302439024297</v>
      </c>
      <c r="DR796">
        <v>0.1530789313999429</v>
      </c>
      <c r="DS796">
        <v>0</v>
      </c>
      <c r="DT796">
        <v>1.217271707317073</v>
      </c>
      <c r="DU796">
        <v>0.1186914982578402</v>
      </c>
      <c r="DV796">
        <v>0.03496220767311114</v>
      </c>
      <c r="DW796">
        <v>0</v>
      </c>
      <c r="DX796">
        <v>0</v>
      </c>
      <c r="DY796">
        <v>2</v>
      </c>
      <c r="DZ796" t="s">
        <v>386</v>
      </c>
      <c r="EA796">
        <v>3.22817</v>
      </c>
      <c r="EB796">
        <v>2.70429</v>
      </c>
      <c r="EC796">
        <v>0.155829</v>
      </c>
      <c r="ED796">
        <v>0.159069</v>
      </c>
      <c r="EE796">
        <v>0.0800891</v>
      </c>
      <c r="EF796">
        <v>0.07555580000000001</v>
      </c>
      <c r="EG796">
        <v>27492.2</v>
      </c>
      <c r="EH796">
        <v>26616</v>
      </c>
      <c r="EI796">
        <v>31218.8</v>
      </c>
      <c r="EJ796">
        <v>30038.7</v>
      </c>
      <c r="EK796">
        <v>38459.4</v>
      </c>
      <c r="EL796">
        <v>36731</v>
      </c>
      <c r="EM796">
        <v>43740.6</v>
      </c>
      <c r="EN796">
        <v>41952.5</v>
      </c>
      <c r="EO796">
        <v>2.08668</v>
      </c>
      <c r="EP796">
        <v>1.74325</v>
      </c>
      <c r="EQ796">
        <v>0.000230968</v>
      </c>
      <c r="ER796">
        <v>0</v>
      </c>
      <c r="ES796">
        <v>24.9962</v>
      </c>
      <c r="ET796">
        <v>999.9</v>
      </c>
      <c r="EU796">
        <v>66.7</v>
      </c>
      <c r="EV796">
        <v>30.8</v>
      </c>
      <c r="EW796">
        <v>30.4951</v>
      </c>
      <c r="EX796">
        <v>62.4001</v>
      </c>
      <c r="EY796">
        <v>24.1426</v>
      </c>
      <c r="EZ796">
        <v>1</v>
      </c>
      <c r="FA796">
        <v>0.373082</v>
      </c>
      <c r="FB796">
        <v>7.22709</v>
      </c>
      <c r="FC796">
        <v>20.0521</v>
      </c>
      <c r="FD796">
        <v>5.21729</v>
      </c>
      <c r="FE796">
        <v>12.004</v>
      </c>
      <c r="FF796">
        <v>4.9637</v>
      </c>
      <c r="FG796">
        <v>3.2959</v>
      </c>
      <c r="FH796">
        <v>9999</v>
      </c>
      <c r="FI796">
        <v>9999</v>
      </c>
      <c r="FJ796">
        <v>9999</v>
      </c>
      <c r="FK796">
        <v>149.9</v>
      </c>
      <c r="FL796">
        <v>4.97083</v>
      </c>
      <c r="FM796">
        <v>1.86776</v>
      </c>
      <c r="FN796">
        <v>1.85928</v>
      </c>
      <c r="FO796">
        <v>1.86531</v>
      </c>
      <c r="FP796">
        <v>1.8631</v>
      </c>
      <c r="FQ796">
        <v>1.86449</v>
      </c>
      <c r="FR796">
        <v>1.86004</v>
      </c>
      <c r="FS796">
        <v>1.86417</v>
      </c>
      <c r="FT796">
        <v>0</v>
      </c>
      <c r="FU796">
        <v>0</v>
      </c>
      <c r="FV796">
        <v>0</v>
      </c>
      <c r="FW796">
        <v>0</v>
      </c>
      <c r="FX796" t="s">
        <v>364</v>
      </c>
      <c r="FY796" t="s">
        <v>365</v>
      </c>
      <c r="FZ796" t="s">
        <v>366</v>
      </c>
      <c r="GA796" t="s">
        <v>366</v>
      </c>
      <c r="GB796" t="s">
        <v>366</v>
      </c>
      <c r="GC796" t="s">
        <v>366</v>
      </c>
      <c r="GD796">
        <v>0</v>
      </c>
      <c r="GE796">
        <v>100</v>
      </c>
      <c r="GF796">
        <v>100</v>
      </c>
      <c r="GG796">
        <v>-8.022</v>
      </c>
      <c r="GH796">
        <v>-0.09089999999999999</v>
      </c>
      <c r="GI796">
        <v>-2.868309889394353</v>
      </c>
      <c r="GJ796">
        <v>-0.006773961979547998</v>
      </c>
      <c r="GK796">
        <v>-8.296070481250098E-08</v>
      </c>
      <c r="GL796">
        <v>3.322967193956903E-10</v>
      </c>
      <c r="GM796">
        <v>-0.07871069313407227</v>
      </c>
      <c r="GN796">
        <v>-0.00208336341840114</v>
      </c>
      <c r="GO796">
        <v>8.801746095907445E-05</v>
      </c>
      <c r="GP796">
        <v>-2.677693255255651E-07</v>
      </c>
      <c r="GQ796">
        <v>3</v>
      </c>
      <c r="GR796">
        <v>2052</v>
      </c>
      <c r="GS796">
        <v>2</v>
      </c>
      <c r="GT796">
        <v>18</v>
      </c>
      <c r="GU796">
        <v>114.9</v>
      </c>
      <c r="GV796">
        <v>114.8</v>
      </c>
      <c r="GW796">
        <v>1.9043</v>
      </c>
      <c r="GX796">
        <v>2.40723</v>
      </c>
      <c r="GY796">
        <v>1.44775</v>
      </c>
      <c r="GZ796">
        <v>2.31445</v>
      </c>
      <c r="HA796">
        <v>1.55151</v>
      </c>
      <c r="HB796">
        <v>2.39624</v>
      </c>
      <c r="HC796">
        <v>37.4338</v>
      </c>
      <c r="HD796">
        <v>13.7293</v>
      </c>
      <c r="HE796">
        <v>18</v>
      </c>
      <c r="HF796">
        <v>615.703</v>
      </c>
      <c r="HG796">
        <v>395.556</v>
      </c>
      <c r="HH796">
        <v>15.1363</v>
      </c>
      <c r="HI796">
        <v>31.425</v>
      </c>
      <c r="HJ796">
        <v>30.0008</v>
      </c>
      <c r="HK796">
        <v>31.2855</v>
      </c>
      <c r="HL796">
        <v>31.217</v>
      </c>
      <c r="HM796">
        <v>38.1616</v>
      </c>
      <c r="HN796">
        <v>58.2842</v>
      </c>
      <c r="HO796">
        <v>0</v>
      </c>
      <c r="HP796">
        <v>15.1377</v>
      </c>
      <c r="HQ796">
        <v>812.454</v>
      </c>
      <c r="HR796">
        <v>14.0793</v>
      </c>
      <c r="HS796">
        <v>99.0562</v>
      </c>
      <c r="HT796">
        <v>100.239</v>
      </c>
    </row>
    <row r="797" spans="1:228">
      <c r="A797">
        <v>781</v>
      </c>
      <c r="B797">
        <v>1728497850.5</v>
      </c>
      <c r="C797">
        <v>6913</v>
      </c>
      <c r="D797" t="s">
        <v>1935</v>
      </c>
      <c r="E797" t="s">
        <v>1936</v>
      </c>
      <c r="F797">
        <v>5</v>
      </c>
      <c r="G797" t="s">
        <v>357</v>
      </c>
      <c r="H797" t="s">
        <v>358</v>
      </c>
      <c r="I797" t="s">
        <v>359</v>
      </c>
      <c r="J797" t="s">
        <v>1808</v>
      </c>
      <c r="K797">
        <v>1728497843</v>
      </c>
      <c r="L797">
        <f>(M797)/1000</f>
        <v>0</v>
      </c>
      <c r="M797">
        <f>IF(BH797, AP797, AJ797)</f>
        <v>0</v>
      </c>
      <c r="N797">
        <f>IF(BH797, AK797, AI797)</f>
        <v>0</v>
      </c>
      <c r="O797">
        <f>BJ797 - IF(AW797&gt;1, N797*BD797*100.0/(AY797), 0)</f>
        <v>0</v>
      </c>
      <c r="P797">
        <f>((V797-L797/2)*O797-N797)/(V797+L797/2)</f>
        <v>0</v>
      </c>
      <c r="Q797">
        <f>P797*(BQ797+BR797)/1000.0</f>
        <v>0</v>
      </c>
      <c r="R797">
        <f>(BJ797 - IF(AW797&gt;1, N797*BD797*100.0/(AY797), 0))*(BQ797+BR797)/1000.0</f>
        <v>0</v>
      </c>
      <c r="S797">
        <f>2.0/((1/U797-1/T797)+SIGN(U797)*SQRT((1/U797-1/T797)*(1/U797-1/T797) + 4*BE797/((BE797+1)*(BE797+1))*(2*1/U797*1/T797-1/T797*1/T797)))</f>
        <v>0</v>
      </c>
      <c r="T797">
        <f>IF(LEFT(BF797,1)&lt;&gt;"0",IF(LEFT(BF797,1)="1",3.0,BG797),$D$5+$E$5*(BX797*BQ797/($K$5*1000))+$F$5*(BX797*BQ797/($K$5*1000))*MAX(MIN(BD797,$J$5),$I$5)*MAX(MIN(BD797,$J$5),$I$5)+$G$5*MAX(MIN(BD797,$J$5),$I$5)*(BX797*BQ797/($K$5*1000))+$H$5*(BX797*BQ797/($K$5*1000))*(BX797*BQ797/($K$5*1000)))</f>
        <v>0</v>
      </c>
      <c r="U797">
        <f>L797*(1000-(1000*0.61365*exp(17.502*Y797/(240.97+Y797))/(BQ797+BR797)+BL797)/2)/(1000*0.61365*exp(17.502*Y797/(240.97+Y797))/(BQ797+BR797)-BL797)</f>
        <v>0</v>
      </c>
      <c r="V797">
        <f>1/((BE797+1)/(S797/1.6)+1/(T797/1.37)) + BE797/((BE797+1)/(S797/1.6) + BE797/(T797/1.37))</f>
        <v>0</v>
      </c>
      <c r="W797">
        <f>(AZ797*BC797)</f>
        <v>0</v>
      </c>
      <c r="X797">
        <f>(BS797+(W797+2*0.95*5.67E-8*(((BS797+$B$7)+273)^4-(BS797+273)^4)-44100*L797)/(1.84*29.3*T797+8*0.95*5.67E-8*(BS797+273)^3))</f>
        <v>0</v>
      </c>
      <c r="Y797">
        <f>($C$7*BT797+$D$7*BU797+$E$7*X797)</f>
        <v>0</v>
      </c>
      <c r="Z797">
        <f>0.61365*exp(17.502*Y797/(240.97+Y797))</f>
        <v>0</v>
      </c>
      <c r="AA797">
        <f>(AB797/AC797*100)</f>
        <v>0</v>
      </c>
      <c r="AB797">
        <f>BL797*(BQ797+BR797)/1000</f>
        <v>0</v>
      </c>
      <c r="AC797">
        <f>0.61365*exp(17.502*BS797/(240.97+BS797))</f>
        <v>0</v>
      </c>
      <c r="AD797">
        <f>(Z797-BL797*(BQ797+BR797)/1000)</f>
        <v>0</v>
      </c>
      <c r="AE797">
        <f>(-L797*44100)</f>
        <v>0</v>
      </c>
      <c r="AF797">
        <f>2*29.3*T797*0.92*(BS797-Y797)</f>
        <v>0</v>
      </c>
      <c r="AG797">
        <f>2*0.95*5.67E-8*(((BS797+$B$7)+273)^4-(Y797+273)^4)</f>
        <v>0</v>
      </c>
      <c r="AH797">
        <f>W797+AG797+AE797+AF797</f>
        <v>0</v>
      </c>
      <c r="AI797">
        <f>BP797*AW797*(BK797-BJ797*(1000-AW797*BM797)/(1000-AW797*BL797))/(100*BD797)</f>
        <v>0</v>
      </c>
      <c r="AJ797">
        <f>1000*BP797*AW797*(BL797-BM797)/(100*BD797*(1000-AW797*BL797))</f>
        <v>0</v>
      </c>
      <c r="AK797">
        <f>(AL797 - AM797 - BQ797*1E3/(8.314*(BS797+273.15)) * AO797/BP797 * AN797) * BP797/(100*BD797) * (1000 - BM797)/1000</f>
        <v>0</v>
      </c>
      <c r="AL797">
        <v>815.4866993348234</v>
      </c>
      <c r="AM797">
        <v>791.6688727272721</v>
      </c>
      <c r="AN797">
        <v>2.533718106192696</v>
      </c>
      <c r="AO797">
        <v>66.75267127986791</v>
      </c>
      <c r="AP797">
        <f>(AR797 - AQ797 + BQ797*1E3/(8.314*(BS797+273.15)) * AT797/BP797 * AS797) * BP797/(100*BD797) * 1000/(1000 - AR797)</f>
        <v>0</v>
      </c>
      <c r="AQ797">
        <v>14.06047377285675</v>
      </c>
      <c r="AR797">
        <v>15.24633393939394</v>
      </c>
      <c r="AS797">
        <v>-0.0003124481176035921</v>
      </c>
      <c r="AT797">
        <v>80.66482279212043</v>
      </c>
      <c r="AU797">
        <v>0</v>
      </c>
      <c r="AV797">
        <v>0</v>
      </c>
      <c r="AW797">
        <f>IF(AU797*$H$13&gt;=AY797,1.0,(AY797/(AY797-AU797*$H$13)))</f>
        <v>0</v>
      </c>
      <c r="AX797">
        <f>(AW797-1)*100</f>
        <v>0</v>
      </c>
      <c r="AY797">
        <f>MAX(0,($B$13+$C$13*BX797)/(1+$D$13*BX797)*BQ797/(BS797+273)*$E$13)</f>
        <v>0</v>
      </c>
      <c r="AZ797">
        <f>$B$11*BY797+$C$11*BZ797+$F$11*CK797*(1-CN797)</f>
        <v>0</v>
      </c>
      <c r="BA797">
        <f>AZ797*BB797</f>
        <v>0</v>
      </c>
      <c r="BB797">
        <f>($B$11*$D$9+$C$11*$D$9+$F$11*((CX797+CP797)/MAX(CX797+CP797+CY797, 0.1)*$I$9+CY797/MAX(CX797+CP797+CY797, 0.1)*$J$9))/($B$11+$C$11+$F$11)</f>
        <v>0</v>
      </c>
      <c r="BC797">
        <f>($B$11*$K$9+$C$11*$K$9+$F$11*((CX797+CP797)/MAX(CX797+CP797+CY797, 0.1)*$P$9+CY797/MAX(CX797+CP797+CY797, 0.1)*$Q$9))/($B$11+$C$11+$F$11)</f>
        <v>0</v>
      </c>
      <c r="BD797">
        <v>6</v>
      </c>
      <c r="BE797">
        <v>0.5</v>
      </c>
      <c r="BF797" t="s">
        <v>361</v>
      </c>
      <c r="BG797">
        <v>2</v>
      </c>
      <c r="BH797" t="b">
        <v>1</v>
      </c>
      <c r="BI797">
        <v>1728497843</v>
      </c>
      <c r="BJ797">
        <v>762.2131851851852</v>
      </c>
      <c r="BK797">
        <v>791.1782592592591</v>
      </c>
      <c r="BL797">
        <v>15.26421851851852</v>
      </c>
      <c r="BM797">
        <v>14.05747777777778</v>
      </c>
      <c r="BN797">
        <v>770.196074074074</v>
      </c>
      <c r="BO797">
        <v>15.35514074074074</v>
      </c>
      <c r="BP797">
        <v>599.9992592592594</v>
      </c>
      <c r="BQ797">
        <v>97.54891851851852</v>
      </c>
      <c r="BR797">
        <v>0.09997129629629627</v>
      </c>
      <c r="BS797">
        <v>23.86448148148148</v>
      </c>
      <c r="BT797">
        <v>24.99108518518518</v>
      </c>
      <c r="BU797">
        <v>999.9000000000001</v>
      </c>
      <c r="BV797">
        <v>0</v>
      </c>
      <c r="BW797">
        <v>0</v>
      </c>
      <c r="BX797">
        <v>9998.311851851851</v>
      </c>
      <c r="BY797">
        <v>0</v>
      </c>
      <c r="BZ797">
        <v>1292.028888888889</v>
      </c>
      <c r="CA797">
        <v>-28.96498888888889</v>
      </c>
      <c r="CB797">
        <v>774.028111111111</v>
      </c>
      <c r="CC797">
        <v>802.4587407407406</v>
      </c>
      <c r="CD797">
        <v>1.206751851851852</v>
      </c>
      <c r="CE797">
        <v>791.1782592592591</v>
      </c>
      <c r="CF797">
        <v>14.05747777777778</v>
      </c>
      <c r="CG797">
        <v>1.48900962962963</v>
      </c>
      <c r="CH797">
        <v>1.371291111111111</v>
      </c>
      <c r="CI797">
        <v>12.85576296296296</v>
      </c>
      <c r="CJ797">
        <v>11.60384444444445</v>
      </c>
      <c r="CK797">
        <v>1599.999629629629</v>
      </c>
      <c r="CL797">
        <v>0.6920176666666668</v>
      </c>
      <c r="CM797">
        <v>0.3079823333333334</v>
      </c>
      <c r="CN797">
        <v>0</v>
      </c>
      <c r="CO797">
        <v>2.137577777777778</v>
      </c>
      <c r="CP797">
        <v>0</v>
      </c>
      <c r="CQ797">
        <v>17798.88518518519</v>
      </c>
      <c r="CR797">
        <v>13790.27777777778</v>
      </c>
      <c r="CS797">
        <v>40.43933333333333</v>
      </c>
      <c r="CT797">
        <v>42.56433333333333</v>
      </c>
      <c r="CU797">
        <v>41.31199999999999</v>
      </c>
      <c r="CV797">
        <v>40.38181481481482</v>
      </c>
      <c r="CW797">
        <v>39.48133333333334</v>
      </c>
      <c r="CX797">
        <v>1107.227037037037</v>
      </c>
      <c r="CY797">
        <v>492.7725925925926</v>
      </c>
      <c r="CZ797">
        <v>0</v>
      </c>
      <c r="DA797">
        <v>1728497907.4</v>
      </c>
      <c r="DB797">
        <v>0</v>
      </c>
      <c r="DC797">
        <v>1728490956.5</v>
      </c>
      <c r="DD797" t="s">
        <v>362</v>
      </c>
      <c r="DE797">
        <v>1728490952.5</v>
      </c>
      <c r="DF797">
        <v>1728490956.5</v>
      </c>
      <c r="DG797">
        <v>1</v>
      </c>
      <c r="DH797">
        <v>-0.065</v>
      </c>
      <c r="DI797">
        <v>-0.008</v>
      </c>
      <c r="DJ797">
        <v>-3.246</v>
      </c>
      <c r="DK797">
        <v>-0.091</v>
      </c>
      <c r="DL797">
        <v>52</v>
      </c>
      <c r="DM797">
        <v>15</v>
      </c>
      <c r="DN797">
        <v>0.25</v>
      </c>
      <c r="DO797">
        <v>0.13</v>
      </c>
      <c r="DP797">
        <v>-28.884645</v>
      </c>
      <c r="DQ797">
        <v>-1.323449155722267</v>
      </c>
      <c r="DR797">
        <v>0.1413280509134688</v>
      </c>
      <c r="DS797">
        <v>0</v>
      </c>
      <c r="DT797">
        <v>1.2213595</v>
      </c>
      <c r="DU797">
        <v>-0.2620754971857433</v>
      </c>
      <c r="DV797">
        <v>0.02538887639794246</v>
      </c>
      <c r="DW797">
        <v>0</v>
      </c>
      <c r="DX797">
        <v>0</v>
      </c>
      <c r="DY797">
        <v>2</v>
      </c>
      <c r="DZ797" t="s">
        <v>386</v>
      </c>
      <c r="EA797">
        <v>3.22819</v>
      </c>
      <c r="EB797">
        <v>2.70428</v>
      </c>
      <c r="EC797">
        <v>0.157507</v>
      </c>
      <c r="ED797">
        <v>0.160735</v>
      </c>
      <c r="EE797">
        <v>0.0800506</v>
      </c>
      <c r="EF797">
        <v>0.07557460000000001</v>
      </c>
      <c r="EG797">
        <v>27437.4</v>
      </c>
      <c r="EH797">
        <v>26562.8</v>
      </c>
      <c r="EI797">
        <v>31218.7</v>
      </c>
      <c r="EJ797">
        <v>30038.3</v>
      </c>
      <c r="EK797">
        <v>38461</v>
      </c>
      <c r="EL797">
        <v>36729.8</v>
      </c>
      <c r="EM797">
        <v>43740.6</v>
      </c>
      <c r="EN797">
        <v>41951.8</v>
      </c>
      <c r="EO797">
        <v>2.08665</v>
      </c>
      <c r="EP797">
        <v>1.74312</v>
      </c>
      <c r="EQ797">
        <v>-0.000394881</v>
      </c>
      <c r="ER797">
        <v>0</v>
      </c>
      <c r="ES797">
        <v>24.9984</v>
      </c>
      <c r="ET797">
        <v>999.9</v>
      </c>
      <c r="EU797">
        <v>66.7</v>
      </c>
      <c r="EV797">
        <v>30.8</v>
      </c>
      <c r="EW797">
        <v>30.4976</v>
      </c>
      <c r="EX797">
        <v>62.0801</v>
      </c>
      <c r="EY797">
        <v>23.8542</v>
      </c>
      <c r="EZ797">
        <v>1</v>
      </c>
      <c r="FA797">
        <v>0.374139</v>
      </c>
      <c r="FB797">
        <v>7.24953</v>
      </c>
      <c r="FC797">
        <v>20.0512</v>
      </c>
      <c r="FD797">
        <v>5.21714</v>
      </c>
      <c r="FE797">
        <v>12.004</v>
      </c>
      <c r="FF797">
        <v>4.9636</v>
      </c>
      <c r="FG797">
        <v>3.2959</v>
      </c>
      <c r="FH797">
        <v>9999</v>
      </c>
      <c r="FI797">
        <v>9999</v>
      </c>
      <c r="FJ797">
        <v>9999</v>
      </c>
      <c r="FK797">
        <v>149.9</v>
      </c>
      <c r="FL797">
        <v>4.9708</v>
      </c>
      <c r="FM797">
        <v>1.8678</v>
      </c>
      <c r="FN797">
        <v>1.85928</v>
      </c>
      <c r="FO797">
        <v>1.86533</v>
      </c>
      <c r="FP797">
        <v>1.8631</v>
      </c>
      <c r="FQ797">
        <v>1.86448</v>
      </c>
      <c r="FR797">
        <v>1.86003</v>
      </c>
      <c r="FS797">
        <v>1.86417</v>
      </c>
      <c r="FT797">
        <v>0</v>
      </c>
      <c r="FU797">
        <v>0</v>
      </c>
      <c r="FV797">
        <v>0</v>
      </c>
      <c r="FW797">
        <v>0</v>
      </c>
      <c r="FX797" t="s">
        <v>364</v>
      </c>
      <c r="FY797" t="s">
        <v>365</v>
      </c>
      <c r="FZ797" t="s">
        <v>366</v>
      </c>
      <c r="GA797" t="s">
        <v>366</v>
      </c>
      <c r="GB797" t="s">
        <v>366</v>
      </c>
      <c r="GC797" t="s">
        <v>366</v>
      </c>
      <c r="GD797">
        <v>0</v>
      </c>
      <c r="GE797">
        <v>100</v>
      </c>
      <c r="GF797">
        <v>100</v>
      </c>
      <c r="GG797">
        <v>-8.101000000000001</v>
      </c>
      <c r="GH797">
        <v>-0.091</v>
      </c>
      <c r="GI797">
        <v>-2.868309889394353</v>
      </c>
      <c r="GJ797">
        <v>-0.006773961979547998</v>
      </c>
      <c r="GK797">
        <v>-8.296070481250098E-08</v>
      </c>
      <c r="GL797">
        <v>3.322967193956903E-10</v>
      </c>
      <c r="GM797">
        <v>-0.07871069313407227</v>
      </c>
      <c r="GN797">
        <v>-0.00208336341840114</v>
      </c>
      <c r="GO797">
        <v>8.801746095907445E-05</v>
      </c>
      <c r="GP797">
        <v>-2.677693255255651E-07</v>
      </c>
      <c r="GQ797">
        <v>3</v>
      </c>
      <c r="GR797">
        <v>2052</v>
      </c>
      <c r="GS797">
        <v>2</v>
      </c>
      <c r="GT797">
        <v>18</v>
      </c>
      <c r="GU797">
        <v>115</v>
      </c>
      <c r="GV797">
        <v>114.9</v>
      </c>
      <c r="GW797">
        <v>1.92749</v>
      </c>
      <c r="GX797">
        <v>2.41211</v>
      </c>
      <c r="GY797">
        <v>1.44897</v>
      </c>
      <c r="GZ797">
        <v>2.31445</v>
      </c>
      <c r="HA797">
        <v>1.55151</v>
      </c>
      <c r="HB797">
        <v>2.2937</v>
      </c>
      <c r="HC797">
        <v>37.4338</v>
      </c>
      <c r="HD797">
        <v>13.7205</v>
      </c>
      <c r="HE797">
        <v>18</v>
      </c>
      <c r="HF797">
        <v>615.774</v>
      </c>
      <c r="HG797">
        <v>395.545</v>
      </c>
      <c r="HH797">
        <v>15.1428</v>
      </c>
      <c r="HI797">
        <v>31.4326</v>
      </c>
      <c r="HJ797">
        <v>30.001</v>
      </c>
      <c r="HK797">
        <v>31.2946</v>
      </c>
      <c r="HL797">
        <v>31.2264</v>
      </c>
      <c r="HM797">
        <v>38.6631</v>
      </c>
      <c r="HN797">
        <v>58.2842</v>
      </c>
      <c r="HO797">
        <v>0</v>
      </c>
      <c r="HP797">
        <v>15.1414</v>
      </c>
      <c r="HQ797">
        <v>827.4880000000001</v>
      </c>
      <c r="HR797">
        <v>14.0793</v>
      </c>
      <c r="HS797">
        <v>99.0561</v>
      </c>
      <c r="HT797">
        <v>100.238</v>
      </c>
    </row>
    <row r="798" spans="1:228">
      <c r="A798">
        <v>782</v>
      </c>
      <c r="B798">
        <v>1728497855.5</v>
      </c>
      <c r="C798">
        <v>6918</v>
      </c>
      <c r="D798" t="s">
        <v>1937</v>
      </c>
      <c r="E798" t="s">
        <v>1938</v>
      </c>
      <c r="F798">
        <v>5</v>
      </c>
      <c r="G798" t="s">
        <v>357</v>
      </c>
      <c r="H798" t="s">
        <v>358</v>
      </c>
      <c r="I798" t="s">
        <v>359</v>
      </c>
      <c r="J798" t="s">
        <v>1808</v>
      </c>
      <c r="K798">
        <v>1728497847.714286</v>
      </c>
      <c r="L798">
        <f>(M798)/1000</f>
        <v>0</v>
      </c>
      <c r="M798">
        <f>IF(BH798, AP798, AJ798)</f>
        <v>0</v>
      </c>
      <c r="N798">
        <f>IF(BH798, AK798, AI798)</f>
        <v>0</v>
      </c>
      <c r="O798">
        <f>BJ798 - IF(AW798&gt;1, N798*BD798*100.0/(AY798), 0)</f>
        <v>0</v>
      </c>
      <c r="P798">
        <f>((V798-L798/2)*O798-N798)/(V798+L798/2)</f>
        <v>0</v>
      </c>
      <c r="Q798">
        <f>P798*(BQ798+BR798)/1000.0</f>
        <v>0</v>
      </c>
      <c r="R798">
        <f>(BJ798 - IF(AW798&gt;1, N798*BD798*100.0/(AY798), 0))*(BQ798+BR798)/1000.0</f>
        <v>0</v>
      </c>
      <c r="S798">
        <f>2.0/((1/U798-1/T798)+SIGN(U798)*SQRT((1/U798-1/T798)*(1/U798-1/T798) + 4*BE798/((BE798+1)*(BE798+1))*(2*1/U798*1/T798-1/T798*1/T798)))</f>
        <v>0</v>
      </c>
      <c r="T798">
        <f>IF(LEFT(BF798,1)&lt;&gt;"0",IF(LEFT(BF798,1)="1",3.0,BG798),$D$5+$E$5*(BX798*BQ798/($K$5*1000))+$F$5*(BX798*BQ798/($K$5*1000))*MAX(MIN(BD798,$J$5),$I$5)*MAX(MIN(BD798,$J$5),$I$5)+$G$5*MAX(MIN(BD798,$J$5),$I$5)*(BX798*BQ798/($K$5*1000))+$H$5*(BX798*BQ798/($K$5*1000))*(BX798*BQ798/($K$5*1000)))</f>
        <v>0</v>
      </c>
      <c r="U798">
        <f>L798*(1000-(1000*0.61365*exp(17.502*Y798/(240.97+Y798))/(BQ798+BR798)+BL798)/2)/(1000*0.61365*exp(17.502*Y798/(240.97+Y798))/(BQ798+BR798)-BL798)</f>
        <v>0</v>
      </c>
      <c r="V798">
        <f>1/((BE798+1)/(S798/1.6)+1/(T798/1.37)) + BE798/((BE798+1)/(S798/1.6) + BE798/(T798/1.37))</f>
        <v>0</v>
      </c>
      <c r="W798">
        <f>(AZ798*BC798)</f>
        <v>0</v>
      </c>
      <c r="X798">
        <f>(BS798+(W798+2*0.95*5.67E-8*(((BS798+$B$7)+273)^4-(BS798+273)^4)-44100*L798)/(1.84*29.3*T798+8*0.95*5.67E-8*(BS798+273)^3))</f>
        <v>0</v>
      </c>
      <c r="Y798">
        <f>($C$7*BT798+$D$7*BU798+$E$7*X798)</f>
        <v>0</v>
      </c>
      <c r="Z798">
        <f>0.61365*exp(17.502*Y798/(240.97+Y798))</f>
        <v>0</v>
      </c>
      <c r="AA798">
        <f>(AB798/AC798*100)</f>
        <v>0</v>
      </c>
      <c r="AB798">
        <f>BL798*(BQ798+BR798)/1000</f>
        <v>0</v>
      </c>
      <c r="AC798">
        <f>0.61365*exp(17.502*BS798/(240.97+BS798))</f>
        <v>0</v>
      </c>
      <c r="AD798">
        <f>(Z798-BL798*(BQ798+BR798)/1000)</f>
        <v>0</v>
      </c>
      <c r="AE798">
        <f>(-L798*44100)</f>
        <v>0</v>
      </c>
      <c r="AF798">
        <f>2*29.3*T798*0.92*(BS798-Y798)</f>
        <v>0</v>
      </c>
      <c r="AG798">
        <f>2*0.95*5.67E-8*(((BS798+$B$7)+273)^4-(Y798+273)^4)</f>
        <v>0</v>
      </c>
      <c r="AH798">
        <f>W798+AG798+AE798+AF798</f>
        <v>0</v>
      </c>
      <c r="AI798">
        <f>BP798*AW798*(BK798-BJ798*(1000-AW798*BM798)/(1000-AW798*BL798))/(100*BD798)</f>
        <v>0</v>
      </c>
      <c r="AJ798">
        <f>1000*BP798*AW798*(BL798-BM798)/(100*BD798*(1000-AW798*BL798))</f>
        <v>0</v>
      </c>
      <c r="AK798">
        <f>(AL798 - AM798 - BQ798*1E3/(8.314*(BS798+273.15)) * AO798/BP798 * AN798) * BP798/(100*BD798) * (1000 - BM798)/1000</f>
        <v>0</v>
      </c>
      <c r="AL798">
        <v>828.3829779462694</v>
      </c>
      <c r="AM798">
        <v>804.3713878787879</v>
      </c>
      <c r="AN798">
        <v>2.55489461884645</v>
      </c>
      <c r="AO798">
        <v>66.75267127986791</v>
      </c>
      <c r="AP798">
        <f>(AR798 - AQ798 + BQ798*1E3/(8.314*(BS798+273.15)) * AT798/BP798 * AS798) * BP798/(100*BD798) * 1000/(1000 - AR798)</f>
        <v>0</v>
      </c>
      <c r="AQ798">
        <v>14.06494667866044</v>
      </c>
      <c r="AR798">
        <v>15.23672545454545</v>
      </c>
      <c r="AS798">
        <v>-0.0002833550344242001</v>
      </c>
      <c r="AT798">
        <v>80.66482279212043</v>
      </c>
      <c r="AU798">
        <v>0</v>
      </c>
      <c r="AV798">
        <v>0</v>
      </c>
      <c r="AW798">
        <f>IF(AU798*$H$13&gt;=AY798,1.0,(AY798/(AY798-AU798*$H$13)))</f>
        <v>0</v>
      </c>
      <c r="AX798">
        <f>(AW798-1)*100</f>
        <v>0</v>
      </c>
      <c r="AY798">
        <f>MAX(0,($B$13+$C$13*BX798)/(1+$D$13*BX798)*BQ798/(BS798+273)*$E$13)</f>
        <v>0</v>
      </c>
      <c r="AZ798">
        <f>$B$11*BY798+$C$11*BZ798+$F$11*CK798*(1-CN798)</f>
        <v>0</v>
      </c>
      <c r="BA798">
        <f>AZ798*BB798</f>
        <v>0</v>
      </c>
      <c r="BB798">
        <f>($B$11*$D$9+$C$11*$D$9+$F$11*((CX798+CP798)/MAX(CX798+CP798+CY798, 0.1)*$I$9+CY798/MAX(CX798+CP798+CY798, 0.1)*$J$9))/($B$11+$C$11+$F$11)</f>
        <v>0</v>
      </c>
      <c r="BC798">
        <f>($B$11*$K$9+$C$11*$K$9+$F$11*((CX798+CP798)/MAX(CX798+CP798+CY798, 0.1)*$P$9+CY798/MAX(CX798+CP798+CY798, 0.1)*$Q$9))/($B$11+$C$11+$F$11)</f>
        <v>0</v>
      </c>
      <c r="BD798">
        <v>6</v>
      </c>
      <c r="BE798">
        <v>0.5</v>
      </c>
      <c r="BF798" t="s">
        <v>361</v>
      </c>
      <c r="BG798">
        <v>2</v>
      </c>
      <c r="BH798" t="b">
        <v>1</v>
      </c>
      <c r="BI798">
        <v>1728497847.714286</v>
      </c>
      <c r="BJ798">
        <v>773.9330714285715</v>
      </c>
      <c r="BK798">
        <v>803.0095357142857</v>
      </c>
      <c r="BL798">
        <v>15.25121071428572</v>
      </c>
      <c r="BM798">
        <v>14.06120714285714</v>
      </c>
      <c r="BN798">
        <v>781.9902499999999</v>
      </c>
      <c r="BO798">
        <v>15.34213571428572</v>
      </c>
      <c r="BP798">
        <v>600.0023928571428</v>
      </c>
      <c r="BQ798">
        <v>97.54874642857143</v>
      </c>
      <c r="BR798">
        <v>0.1000120071428572</v>
      </c>
      <c r="BS798">
        <v>23.86806785714285</v>
      </c>
      <c r="BT798">
        <v>24.99547857142857</v>
      </c>
      <c r="BU798">
        <v>999.9000000000002</v>
      </c>
      <c r="BV798">
        <v>0</v>
      </c>
      <c r="BW798">
        <v>0</v>
      </c>
      <c r="BX798">
        <v>9993.437142857143</v>
      </c>
      <c r="BY798">
        <v>0</v>
      </c>
      <c r="BZ798">
        <v>1292.048571428572</v>
      </c>
      <c r="CA798">
        <v>-29.07642142857143</v>
      </c>
      <c r="CB798">
        <v>785.9192499999998</v>
      </c>
      <c r="CC798">
        <v>814.4617857142856</v>
      </c>
      <c r="CD798">
        <v>1.1900175</v>
      </c>
      <c r="CE798">
        <v>803.0095357142857</v>
      </c>
      <c r="CF798">
        <v>14.06120714285714</v>
      </c>
      <c r="CG798">
        <v>1.487737142857143</v>
      </c>
      <c r="CH798">
        <v>1.371652857142857</v>
      </c>
      <c r="CI798">
        <v>12.84270714285714</v>
      </c>
      <c r="CJ798">
        <v>11.60781785714286</v>
      </c>
      <c r="CK798">
        <v>1600.013214285714</v>
      </c>
      <c r="CL798">
        <v>0.6920193571428571</v>
      </c>
      <c r="CM798">
        <v>0.3079806428571428</v>
      </c>
      <c r="CN798">
        <v>0</v>
      </c>
      <c r="CO798">
        <v>2.129582142857143</v>
      </c>
      <c r="CP798">
        <v>0</v>
      </c>
      <c r="CQ798">
        <v>17869.57142857143</v>
      </c>
      <c r="CR798">
        <v>13790.40714285714</v>
      </c>
      <c r="CS798">
        <v>40.44599999999999</v>
      </c>
      <c r="CT798">
        <v>42.5755</v>
      </c>
      <c r="CU798">
        <v>41.31199999999999</v>
      </c>
      <c r="CV798">
        <v>40.40599999999999</v>
      </c>
      <c r="CW798">
        <v>39.4955</v>
      </c>
      <c r="CX798">
        <v>1107.239642857143</v>
      </c>
      <c r="CY798">
        <v>492.7735714285715</v>
      </c>
      <c r="CZ798">
        <v>0</v>
      </c>
      <c r="DA798">
        <v>1728497912.2</v>
      </c>
      <c r="DB798">
        <v>0</v>
      </c>
      <c r="DC798">
        <v>1728490956.5</v>
      </c>
      <c r="DD798" t="s">
        <v>362</v>
      </c>
      <c r="DE798">
        <v>1728490952.5</v>
      </c>
      <c r="DF798">
        <v>1728490956.5</v>
      </c>
      <c r="DG798">
        <v>1</v>
      </c>
      <c r="DH798">
        <v>-0.065</v>
      </c>
      <c r="DI798">
        <v>-0.008</v>
      </c>
      <c r="DJ798">
        <v>-3.246</v>
      </c>
      <c r="DK798">
        <v>-0.091</v>
      </c>
      <c r="DL798">
        <v>52</v>
      </c>
      <c r="DM798">
        <v>15</v>
      </c>
      <c r="DN798">
        <v>0.25</v>
      </c>
      <c r="DO798">
        <v>0.13</v>
      </c>
      <c r="DP798">
        <v>-29.03248292682927</v>
      </c>
      <c r="DQ798">
        <v>-1.370652961672566</v>
      </c>
      <c r="DR798">
        <v>0.1493402121894823</v>
      </c>
      <c r="DS798">
        <v>0</v>
      </c>
      <c r="DT798">
        <v>1.20068756097561</v>
      </c>
      <c r="DU798">
        <v>-0.2164917073170709</v>
      </c>
      <c r="DV798">
        <v>0.02156352224503537</v>
      </c>
      <c r="DW798">
        <v>0</v>
      </c>
      <c r="DX798">
        <v>0</v>
      </c>
      <c r="DY798">
        <v>2</v>
      </c>
      <c r="DZ798" t="s">
        <v>386</v>
      </c>
      <c r="EA798">
        <v>3.22804</v>
      </c>
      <c r="EB798">
        <v>2.70436</v>
      </c>
      <c r="EC798">
        <v>0.159183</v>
      </c>
      <c r="ED798">
        <v>0.162401</v>
      </c>
      <c r="EE798">
        <v>0.08001460000000001</v>
      </c>
      <c r="EF798">
        <v>0.0755927</v>
      </c>
      <c r="EG798">
        <v>27382.2</v>
      </c>
      <c r="EH798">
        <v>26509.6</v>
      </c>
      <c r="EI798">
        <v>31218.2</v>
      </c>
      <c r="EJ798">
        <v>30037.9</v>
      </c>
      <c r="EK798">
        <v>38461.8</v>
      </c>
      <c r="EL798">
        <v>36728.4</v>
      </c>
      <c r="EM798">
        <v>43739.7</v>
      </c>
      <c r="EN798">
        <v>41951</v>
      </c>
      <c r="EO798">
        <v>2.0865</v>
      </c>
      <c r="EP798">
        <v>1.7432</v>
      </c>
      <c r="EQ798">
        <v>0.00012666</v>
      </c>
      <c r="ER798">
        <v>0</v>
      </c>
      <c r="ES798">
        <v>25.0031</v>
      </c>
      <c r="ET798">
        <v>999.9</v>
      </c>
      <c r="EU798">
        <v>66.7</v>
      </c>
      <c r="EV798">
        <v>30.8</v>
      </c>
      <c r="EW798">
        <v>30.498</v>
      </c>
      <c r="EX798">
        <v>62.3301</v>
      </c>
      <c r="EY798">
        <v>24.0425</v>
      </c>
      <c r="EZ798">
        <v>1</v>
      </c>
      <c r="FA798">
        <v>0.374853</v>
      </c>
      <c r="FB798">
        <v>7.27309</v>
      </c>
      <c r="FC798">
        <v>20.0499</v>
      </c>
      <c r="FD798">
        <v>5.21609</v>
      </c>
      <c r="FE798">
        <v>12.004</v>
      </c>
      <c r="FF798">
        <v>4.96335</v>
      </c>
      <c r="FG798">
        <v>3.2959</v>
      </c>
      <c r="FH798">
        <v>9999</v>
      </c>
      <c r="FI798">
        <v>9999</v>
      </c>
      <c r="FJ798">
        <v>9999</v>
      </c>
      <c r="FK798">
        <v>149.9</v>
      </c>
      <c r="FL798">
        <v>4.97081</v>
      </c>
      <c r="FM798">
        <v>1.8678</v>
      </c>
      <c r="FN798">
        <v>1.85928</v>
      </c>
      <c r="FO798">
        <v>1.86534</v>
      </c>
      <c r="FP798">
        <v>1.8631</v>
      </c>
      <c r="FQ798">
        <v>1.86447</v>
      </c>
      <c r="FR798">
        <v>1.86005</v>
      </c>
      <c r="FS798">
        <v>1.86417</v>
      </c>
      <c r="FT798">
        <v>0</v>
      </c>
      <c r="FU798">
        <v>0</v>
      </c>
      <c r="FV798">
        <v>0</v>
      </c>
      <c r="FW798">
        <v>0</v>
      </c>
      <c r="FX798" t="s">
        <v>364</v>
      </c>
      <c r="FY798" t="s">
        <v>365</v>
      </c>
      <c r="FZ798" t="s">
        <v>366</v>
      </c>
      <c r="GA798" t="s">
        <v>366</v>
      </c>
      <c r="GB798" t="s">
        <v>366</v>
      </c>
      <c r="GC798" t="s">
        <v>366</v>
      </c>
      <c r="GD798">
        <v>0</v>
      </c>
      <c r="GE798">
        <v>100</v>
      </c>
      <c r="GF798">
        <v>100</v>
      </c>
      <c r="GG798">
        <v>-8.18</v>
      </c>
      <c r="GH798">
        <v>-0.09089999999999999</v>
      </c>
      <c r="GI798">
        <v>-2.868309889394353</v>
      </c>
      <c r="GJ798">
        <v>-0.006773961979547998</v>
      </c>
      <c r="GK798">
        <v>-8.296070481250098E-08</v>
      </c>
      <c r="GL798">
        <v>3.322967193956903E-10</v>
      </c>
      <c r="GM798">
        <v>-0.07871069313407227</v>
      </c>
      <c r="GN798">
        <v>-0.00208336341840114</v>
      </c>
      <c r="GO798">
        <v>8.801746095907445E-05</v>
      </c>
      <c r="GP798">
        <v>-2.677693255255651E-07</v>
      </c>
      <c r="GQ798">
        <v>3</v>
      </c>
      <c r="GR798">
        <v>2052</v>
      </c>
      <c r="GS798">
        <v>2</v>
      </c>
      <c r="GT798">
        <v>18</v>
      </c>
      <c r="GU798">
        <v>115</v>
      </c>
      <c r="GV798">
        <v>115</v>
      </c>
      <c r="GW798">
        <v>1.9519</v>
      </c>
      <c r="GX798">
        <v>2.39868</v>
      </c>
      <c r="GY798">
        <v>1.44775</v>
      </c>
      <c r="GZ798">
        <v>2.31445</v>
      </c>
      <c r="HA798">
        <v>1.55151</v>
      </c>
      <c r="HB798">
        <v>2.40234</v>
      </c>
      <c r="HC798">
        <v>37.4338</v>
      </c>
      <c r="HD798">
        <v>13.7205</v>
      </c>
      <c r="HE798">
        <v>18</v>
      </c>
      <c r="HF798">
        <v>615.753</v>
      </c>
      <c r="HG798">
        <v>395.648</v>
      </c>
      <c r="HH798">
        <v>15.1469</v>
      </c>
      <c r="HI798">
        <v>31.4408</v>
      </c>
      <c r="HJ798">
        <v>30.0009</v>
      </c>
      <c r="HK798">
        <v>31.3039</v>
      </c>
      <c r="HL798">
        <v>31.2359</v>
      </c>
      <c r="HM798">
        <v>39.1148</v>
      </c>
      <c r="HN798">
        <v>58.2842</v>
      </c>
      <c r="HO798">
        <v>0</v>
      </c>
      <c r="HP798">
        <v>15.1443</v>
      </c>
      <c r="HQ798">
        <v>837.506</v>
      </c>
      <c r="HR798">
        <v>14.0793</v>
      </c>
      <c r="HS798">
        <v>99.05419999999999</v>
      </c>
      <c r="HT798">
        <v>100.236</v>
      </c>
    </row>
    <row r="799" spans="1:228">
      <c r="A799">
        <v>783</v>
      </c>
      <c r="B799">
        <v>1728497860.5</v>
      </c>
      <c r="C799">
        <v>6923</v>
      </c>
      <c r="D799" t="s">
        <v>1939</v>
      </c>
      <c r="E799" t="s">
        <v>1940</v>
      </c>
      <c r="F799">
        <v>5</v>
      </c>
      <c r="G799" t="s">
        <v>357</v>
      </c>
      <c r="H799" t="s">
        <v>358</v>
      </c>
      <c r="I799" t="s">
        <v>359</v>
      </c>
      <c r="J799" t="s">
        <v>1808</v>
      </c>
      <c r="K799">
        <v>1728497853</v>
      </c>
      <c r="L799">
        <f>(M799)/1000</f>
        <v>0</v>
      </c>
      <c r="M799">
        <f>IF(BH799, AP799, AJ799)</f>
        <v>0</v>
      </c>
      <c r="N799">
        <f>IF(BH799, AK799, AI799)</f>
        <v>0</v>
      </c>
      <c r="O799">
        <f>BJ799 - IF(AW799&gt;1, N799*BD799*100.0/(AY799), 0)</f>
        <v>0</v>
      </c>
      <c r="P799">
        <f>((V799-L799/2)*O799-N799)/(V799+L799/2)</f>
        <v>0</v>
      </c>
      <c r="Q799">
        <f>P799*(BQ799+BR799)/1000.0</f>
        <v>0</v>
      </c>
      <c r="R799">
        <f>(BJ799 - IF(AW799&gt;1, N799*BD799*100.0/(AY799), 0))*(BQ799+BR799)/1000.0</f>
        <v>0</v>
      </c>
      <c r="S799">
        <f>2.0/((1/U799-1/T799)+SIGN(U799)*SQRT((1/U799-1/T799)*(1/U799-1/T799) + 4*BE799/((BE799+1)*(BE799+1))*(2*1/U799*1/T799-1/T799*1/T799)))</f>
        <v>0</v>
      </c>
      <c r="T799">
        <f>IF(LEFT(BF799,1)&lt;&gt;"0",IF(LEFT(BF799,1)="1",3.0,BG799),$D$5+$E$5*(BX799*BQ799/($K$5*1000))+$F$5*(BX799*BQ799/($K$5*1000))*MAX(MIN(BD799,$J$5),$I$5)*MAX(MIN(BD799,$J$5),$I$5)+$G$5*MAX(MIN(BD799,$J$5),$I$5)*(BX799*BQ799/($K$5*1000))+$H$5*(BX799*BQ799/($K$5*1000))*(BX799*BQ799/($K$5*1000)))</f>
        <v>0</v>
      </c>
      <c r="U799">
        <f>L799*(1000-(1000*0.61365*exp(17.502*Y799/(240.97+Y799))/(BQ799+BR799)+BL799)/2)/(1000*0.61365*exp(17.502*Y799/(240.97+Y799))/(BQ799+BR799)-BL799)</f>
        <v>0</v>
      </c>
      <c r="V799">
        <f>1/((BE799+1)/(S799/1.6)+1/(T799/1.37)) + BE799/((BE799+1)/(S799/1.6) + BE799/(T799/1.37))</f>
        <v>0</v>
      </c>
      <c r="W799">
        <f>(AZ799*BC799)</f>
        <v>0</v>
      </c>
      <c r="X799">
        <f>(BS799+(W799+2*0.95*5.67E-8*(((BS799+$B$7)+273)^4-(BS799+273)^4)-44100*L799)/(1.84*29.3*T799+8*0.95*5.67E-8*(BS799+273)^3))</f>
        <v>0</v>
      </c>
      <c r="Y799">
        <f>($C$7*BT799+$D$7*BU799+$E$7*X799)</f>
        <v>0</v>
      </c>
      <c r="Z799">
        <f>0.61365*exp(17.502*Y799/(240.97+Y799))</f>
        <v>0</v>
      </c>
      <c r="AA799">
        <f>(AB799/AC799*100)</f>
        <v>0</v>
      </c>
      <c r="AB799">
        <f>BL799*(BQ799+BR799)/1000</f>
        <v>0</v>
      </c>
      <c r="AC799">
        <f>0.61365*exp(17.502*BS799/(240.97+BS799))</f>
        <v>0</v>
      </c>
      <c r="AD799">
        <f>(Z799-BL799*(BQ799+BR799)/1000)</f>
        <v>0</v>
      </c>
      <c r="AE799">
        <f>(-L799*44100)</f>
        <v>0</v>
      </c>
      <c r="AF799">
        <f>2*29.3*T799*0.92*(BS799-Y799)</f>
        <v>0</v>
      </c>
      <c r="AG799">
        <f>2*0.95*5.67E-8*(((BS799+$B$7)+273)^4-(Y799+273)^4)</f>
        <v>0</v>
      </c>
      <c r="AH799">
        <f>W799+AG799+AE799+AF799</f>
        <v>0</v>
      </c>
      <c r="AI799">
        <f>BP799*AW799*(BK799-BJ799*(1000-AW799*BM799)/(1000-AW799*BL799))/(100*BD799)</f>
        <v>0</v>
      </c>
      <c r="AJ799">
        <f>1000*BP799*AW799*(BL799-BM799)/(100*BD799*(1000-AW799*BL799))</f>
        <v>0</v>
      </c>
      <c r="AK799">
        <f>(AL799 - AM799 - BQ799*1E3/(8.314*(BS799+273.15)) * AO799/BP799 * AN799) * BP799/(100*BD799) * (1000 - BM799)/1000</f>
        <v>0</v>
      </c>
      <c r="AL799">
        <v>841.0271733733859</v>
      </c>
      <c r="AM799">
        <v>816.9818363636364</v>
      </c>
      <c r="AN799">
        <v>2.523835302530587</v>
      </c>
      <c r="AO799">
        <v>66.75267127986791</v>
      </c>
      <c r="AP799">
        <f>(AR799 - AQ799 + BQ799*1E3/(8.314*(BS799+273.15)) * AT799/BP799 * AS799) * BP799/(100*BD799) * 1000/(1000 - AR799)</f>
        <v>0</v>
      </c>
      <c r="AQ799">
        <v>14.07146820269717</v>
      </c>
      <c r="AR799">
        <v>15.23410484848485</v>
      </c>
      <c r="AS799">
        <v>-3.350753401688485E-05</v>
      </c>
      <c r="AT799">
        <v>80.66482279212043</v>
      </c>
      <c r="AU799">
        <v>0</v>
      </c>
      <c r="AV799">
        <v>0</v>
      </c>
      <c r="AW799">
        <f>IF(AU799*$H$13&gt;=AY799,1.0,(AY799/(AY799-AU799*$H$13)))</f>
        <v>0</v>
      </c>
      <c r="AX799">
        <f>(AW799-1)*100</f>
        <v>0</v>
      </c>
      <c r="AY799">
        <f>MAX(0,($B$13+$C$13*BX799)/(1+$D$13*BX799)*BQ799/(BS799+273)*$E$13)</f>
        <v>0</v>
      </c>
      <c r="AZ799">
        <f>$B$11*BY799+$C$11*BZ799+$F$11*CK799*(1-CN799)</f>
        <v>0</v>
      </c>
      <c r="BA799">
        <f>AZ799*BB799</f>
        <v>0</v>
      </c>
      <c r="BB799">
        <f>($B$11*$D$9+$C$11*$D$9+$F$11*((CX799+CP799)/MAX(CX799+CP799+CY799, 0.1)*$I$9+CY799/MAX(CX799+CP799+CY799, 0.1)*$J$9))/($B$11+$C$11+$F$11)</f>
        <v>0</v>
      </c>
      <c r="BC799">
        <f>($B$11*$K$9+$C$11*$K$9+$F$11*((CX799+CP799)/MAX(CX799+CP799+CY799, 0.1)*$P$9+CY799/MAX(CX799+CP799+CY799, 0.1)*$Q$9))/($B$11+$C$11+$F$11)</f>
        <v>0</v>
      </c>
      <c r="BD799">
        <v>6</v>
      </c>
      <c r="BE799">
        <v>0.5</v>
      </c>
      <c r="BF799" t="s">
        <v>361</v>
      </c>
      <c r="BG799">
        <v>2</v>
      </c>
      <c r="BH799" t="b">
        <v>1</v>
      </c>
      <c r="BI799">
        <v>1728497853</v>
      </c>
      <c r="BJ799">
        <v>787.0846296296296</v>
      </c>
      <c r="BK799">
        <v>816.2972222222221</v>
      </c>
      <c r="BL799">
        <v>15.24135925925926</v>
      </c>
      <c r="BM799">
        <v>14.06624814814815</v>
      </c>
      <c r="BN799">
        <v>795.2249629629631</v>
      </c>
      <c r="BO799">
        <v>15.33229259259259</v>
      </c>
      <c r="BP799">
        <v>599.9956666666667</v>
      </c>
      <c r="BQ799">
        <v>97.54843333333335</v>
      </c>
      <c r="BR799">
        <v>0.09992742222222223</v>
      </c>
      <c r="BS799">
        <v>23.87430370370371</v>
      </c>
      <c r="BT799">
        <v>24.99922222222222</v>
      </c>
      <c r="BU799">
        <v>999.9000000000001</v>
      </c>
      <c r="BV799">
        <v>0</v>
      </c>
      <c r="BW799">
        <v>0</v>
      </c>
      <c r="BX799">
        <v>9997.042592592594</v>
      </c>
      <c r="BY799">
        <v>0</v>
      </c>
      <c r="BZ799">
        <v>1292.012592592592</v>
      </c>
      <c r="CA799">
        <v>-29.21250370370371</v>
      </c>
      <c r="CB799">
        <v>799.2664444444445</v>
      </c>
      <c r="CC799">
        <v>827.9431111111111</v>
      </c>
      <c r="CD799">
        <v>1.175128148148148</v>
      </c>
      <c r="CE799">
        <v>816.2972222222221</v>
      </c>
      <c r="CF799">
        <v>14.06624814814815</v>
      </c>
      <c r="CG799">
        <v>1.486772592592593</v>
      </c>
      <c r="CH799">
        <v>1.37214</v>
      </c>
      <c r="CI799">
        <v>12.8328037037037</v>
      </c>
      <c r="CJ799">
        <v>11.61319259259259</v>
      </c>
      <c r="CK799">
        <v>1600.009629629629</v>
      </c>
      <c r="CL799">
        <v>0.6920162962962962</v>
      </c>
      <c r="CM799">
        <v>0.3079837037037037</v>
      </c>
      <c r="CN799">
        <v>0</v>
      </c>
      <c r="CO799">
        <v>2.187603703703704</v>
      </c>
      <c r="CP799">
        <v>0</v>
      </c>
      <c r="CQ799">
        <v>17942.49259259259</v>
      </c>
      <c r="CR799">
        <v>13790.35925925926</v>
      </c>
      <c r="CS799">
        <v>40.46733333333333</v>
      </c>
      <c r="CT799">
        <v>42.59699999999999</v>
      </c>
      <c r="CU799">
        <v>41.31199999999999</v>
      </c>
      <c r="CV799">
        <v>40.42781481481481</v>
      </c>
      <c r="CW799">
        <v>39.5</v>
      </c>
      <c r="CX799">
        <v>1107.233333333333</v>
      </c>
      <c r="CY799">
        <v>492.7762962962963</v>
      </c>
      <c r="CZ799">
        <v>0</v>
      </c>
      <c r="DA799">
        <v>1728497917.6</v>
      </c>
      <c r="DB799">
        <v>0</v>
      </c>
      <c r="DC799">
        <v>1728490956.5</v>
      </c>
      <c r="DD799" t="s">
        <v>362</v>
      </c>
      <c r="DE799">
        <v>1728490952.5</v>
      </c>
      <c r="DF799">
        <v>1728490956.5</v>
      </c>
      <c r="DG799">
        <v>1</v>
      </c>
      <c r="DH799">
        <v>-0.065</v>
      </c>
      <c r="DI799">
        <v>-0.008</v>
      </c>
      <c r="DJ799">
        <v>-3.246</v>
      </c>
      <c r="DK799">
        <v>-0.091</v>
      </c>
      <c r="DL799">
        <v>52</v>
      </c>
      <c r="DM799">
        <v>15</v>
      </c>
      <c r="DN799">
        <v>0.25</v>
      </c>
      <c r="DO799">
        <v>0.13</v>
      </c>
      <c r="DP799">
        <v>-29.12632439024391</v>
      </c>
      <c r="DQ799">
        <v>-1.590213240418081</v>
      </c>
      <c r="DR799">
        <v>0.1649700191246701</v>
      </c>
      <c r="DS799">
        <v>0</v>
      </c>
      <c r="DT799">
        <v>1.183992926829268</v>
      </c>
      <c r="DU799">
        <v>-0.1709498257839711</v>
      </c>
      <c r="DV799">
        <v>0.01693351853485435</v>
      </c>
      <c r="DW799">
        <v>0</v>
      </c>
      <c r="DX799">
        <v>0</v>
      </c>
      <c r="DY799">
        <v>2</v>
      </c>
      <c r="DZ799" t="s">
        <v>386</v>
      </c>
      <c r="EA799">
        <v>3.22817</v>
      </c>
      <c r="EB799">
        <v>2.70433</v>
      </c>
      <c r="EC799">
        <v>0.160836</v>
      </c>
      <c r="ED799">
        <v>0.164036</v>
      </c>
      <c r="EE799">
        <v>0.0800037</v>
      </c>
      <c r="EF799">
        <v>0.07561759999999999</v>
      </c>
      <c r="EG799">
        <v>27328.3</v>
      </c>
      <c r="EH799">
        <v>26457.6</v>
      </c>
      <c r="EI799">
        <v>31218.2</v>
      </c>
      <c r="EJ799">
        <v>30037.7</v>
      </c>
      <c r="EK799">
        <v>38462.1</v>
      </c>
      <c r="EL799">
        <v>36727.4</v>
      </c>
      <c r="EM799">
        <v>43739.5</v>
      </c>
      <c r="EN799">
        <v>41951</v>
      </c>
      <c r="EO799">
        <v>2.08633</v>
      </c>
      <c r="EP799">
        <v>1.74293</v>
      </c>
      <c r="EQ799">
        <v>-0.000298023</v>
      </c>
      <c r="ER799">
        <v>0</v>
      </c>
      <c r="ES799">
        <v>25.0107</v>
      </c>
      <c r="ET799">
        <v>999.9</v>
      </c>
      <c r="EU799">
        <v>66.7</v>
      </c>
      <c r="EV799">
        <v>30.8</v>
      </c>
      <c r="EW799">
        <v>30.4972</v>
      </c>
      <c r="EX799">
        <v>62.3701</v>
      </c>
      <c r="EY799">
        <v>24.1226</v>
      </c>
      <c r="EZ799">
        <v>1</v>
      </c>
      <c r="FA799">
        <v>0.375765</v>
      </c>
      <c r="FB799">
        <v>7.37282</v>
      </c>
      <c r="FC799">
        <v>20.0455</v>
      </c>
      <c r="FD799">
        <v>5.21594</v>
      </c>
      <c r="FE799">
        <v>12.004</v>
      </c>
      <c r="FF799">
        <v>4.9632</v>
      </c>
      <c r="FG799">
        <v>3.29563</v>
      </c>
      <c r="FH799">
        <v>9999</v>
      </c>
      <c r="FI799">
        <v>9999</v>
      </c>
      <c r="FJ799">
        <v>9999</v>
      </c>
      <c r="FK799">
        <v>149.9</v>
      </c>
      <c r="FL799">
        <v>4.97081</v>
      </c>
      <c r="FM799">
        <v>1.86779</v>
      </c>
      <c r="FN799">
        <v>1.85928</v>
      </c>
      <c r="FO799">
        <v>1.86533</v>
      </c>
      <c r="FP799">
        <v>1.86311</v>
      </c>
      <c r="FQ799">
        <v>1.86449</v>
      </c>
      <c r="FR799">
        <v>1.86005</v>
      </c>
      <c r="FS799">
        <v>1.86417</v>
      </c>
      <c r="FT799">
        <v>0</v>
      </c>
      <c r="FU799">
        <v>0</v>
      </c>
      <c r="FV799">
        <v>0</v>
      </c>
      <c r="FW799">
        <v>0</v>
      </c>
      <c r="FX799" t="s">
        <v>364</v>
      </c>
      <c r="FY799" t="s">
        <v>365</v>
      </c>
      <c r="FZ799" t="s">
        <v>366</v>
      </c>
      <c r="GA799" t="s">
        <v>366</v>
      </c>
      <c r="GB799" t="s">
        <v>366</v>
      </c>
      <c r="GC799" t="s">
        <v>366</v>
      </c>
      <c r="GD799">
        <v>0</v>
      </c>
      <c r="GE799">
        <v>100</v>
      </c>
      <c r="GF799">
        <v>100</v>
      </c>
      <c r="GG799">
        <v>-8.259</v>
      </c>
      <c r="GH799">
        <v>-0.091</v>
      </c>
      <c r="GI799">
        <v>-2.868309889394353</v>
      </c>
      <c r="GJ799">
        <v>-0.006773961979547998</v>
      </c>
      <c r="GK799">
        <v>-8.296070481250098E-08</v>
      </c>
      <c r="GL799">
        <v>3.322967193956903E-10</v>
      </c>
      <c r="GM799">
        <v>-0.07871069313407227</v>
      </c>
      <c r="GN799">
        <v>-0.00208336341840114</v>
      </c>
      <c r="GO799">
        <v>8.801746095907445E-05</v>
      </c>
      <c r="GP799">
        <v>-2.677693255255651E-07</v>
      </c>
      <c r="GQ799">
        <v>3</v>
      </c>
      <c r="GR799">
        <v>2052</v>
      </c>
      <c r="GS799">
        <v>2</v>
      </c>
      <c r="GT799">
        <v>18</v>
      </c>
      <c r="GU799">
        <v>115.1</v>
      </c>
      <c r="GV799">
        <v>115.1</v>
      </c>
      <c r="GW799">
        <v>1.97388</v>
      </c>
      <c r="GX799">
        <v>2.40967</v>
      </c>
      <c r="GY799">
        <v>1.44775</v>
      </c>
      <c r="GZ799">
        <v>2.31445</v>
      </c>
      <c r="HA799">
        <v>1.55151</v>
      </c>
      <c r="HB799">
        <v>2.37183</v>
      </c>
      <c r="HC799">
        <v>37.4338</v>
      </c>
      <c r="HD799">
        <v>13.7205</v>
      </c>
      <c r="HE799">
        <v>18</v>
      </c>
      <c r="HF799">
        <v>615.711</v>
      </c>
      <c r="HG799">
        <v>395.557</v>
      </c>
      <c r="HH799">
        <v>15.1485</v>
      </c>
      <c r="HI799">
        <v>31.4491</v>
      </c>
      <c r="HJ799">
        <v>30.0009</v>
      </c>
      <c r="HK799">
        <v>31.3127</v>
      </c>
      <c r="HL799">
        <v>31.246</v>
      </c>
      <c r="HM799">
        <v>39.6113</v>
      </c>
      <c r="HN799">
        <v>58.2842</v>
      </c>
      <c r="HO799">
        <v>0</v>
      </c>
      <c r="HP799">
        <v>15.1047</v>
      </c>
      <c r="HQ799">
        <v>852.534</v>
      </c>
      <c r="HR799">
        <v>14.0793</v>
      </c>
      <c r="HS799">
        <v>99.054</v>
      </c>
      <c r="HT799">
        <v>100.236</v>
      </c>
    </row>
    <row r="800" spans="1:228">
      <c r="A800">
        <v>784</v>
      </c>
      <c r="B800">
        <v>1728497865.5</v>
      </c>
      <c r="C800">
        <v>6928</v>
      </c>
      <c r="D800" t="s">
        <v>1941</v>
      </c>
      <c r="E800" t="s">
        <v>1942</v>
      </c>
      <c r="F800">
        <v>5</v>
      </c>
      <c r="G800" t="s">
        <v>357</v>
      </c>
      <c r="H800" t="s">
        <v>358</v>
      </c>
      <c r="I800" t="s">
        <v>359</v>
      </c>
      <c r="J800" t="s">
        <v>1808</v>
      </c>
      <c r="K800">
        <v>1728497857.714286</v>
      </c>
      <c r="L800">
        <f>(M800)/1000</f>
        <v>0</v>
      </c>
      <c r="M800">
        <f>IF(BH800, AP800, AJ800)</f>
        <v>0</v>
      </c>
      <c r="N800">
        <f>IF(BH800, AK800, AI800)</f>
        <v>0</v>
      </c>
      <c r="O800">
        <f>BJ800 - IF(AW800&gt;1, N800*BD800*100.0/(AY800), 0)</f>
        <v>0</v>
      </c>
      <c r="P800">
        <f>((V800-L800/2)*O800-N800)/(V800+L800/2)</f>
        <v>0</v>
      </c>
      <c r="Q800">
        <f>P800*(BQ800+BR800)/1000.0</f>
        <v>0</v>
      </c>
      <c r="R800">
        <f>(BJ800 - IF(AW800&gt;1, N800*BD800*100.0/(AY800), 0))*(BQ800+BR800)/1000.0</f>
        <v>0</v>
      </c>
      <c r="S800">
        <f>2.0/((1/U800-1/T800)+SIGN(U800)*SQRT((1/U800-1/T800)*(1/U800-1/T800) + 4*BE800/((BE800+1)*(BE800+1))*(2*1/U800*1/T800-1/T800*1/T800)))</f>
        <v>0</v>
      </c>
      <c r="T800">
        <f>IF(LEFT(BF800,1)&lt;&gt;"0",IF(LEFT(BF800,1)="1",3.0,BG800),$D$5+$E$5*(BX800*BQ800/($K$5*1000))+$F$5*(BX800*BQ800/($K$5*1000))*MAX(MIN(BD800,$J$5),$I$5)*MAX(MIN(BD800,$J$5),$I$5)+$G$5*MAX(MIN(BD800,$J$5),$I$5)*(BX800*BQ800/($K$5*1000))+$H$5*(BX800*BQ800/($K$5*1000))*(BX800*BQ800/($K$5*1000)))</f>
        <v>0</v>
      </c>
      <c r="U800">
        <f>L800*(1000-(1000*0.61365*exp(17.502*Y800/(240.97+Y800))/(BQ800+BR800)+BL800)/2)/(1000*0.61365*exp(17.502*Y800/(240.97+Y800))/(BQ800+BR800)-BL800)</f>
        <v>0</v>
      </c>
      <c r="V800">
        <f>1/((BE800+1)/(S800/1.6)+1/(T800/1.37)) + BE800/((BE800+1)/(S800/1.6) + BE800/(T800/1.37))</f>
        <v>0</v>
      </c>
      <c r="W800">
        <f>(AZ800*BC800)</f>
        <v>0</v>
      </c>
      <c r="X800">
        <f>(BS800+(W800+2*0.95*5.67E-8*(((BS800+$B$7)+273)^4-(BS800+273)^4)-44100*L800)/(1.84*29.3*T800+8*0.95*5.67E-8*(BS800+273)^3))</f>
        <v>0</v>
      </c>
      <c r="Y800">
        <f>($C$7*BT800+$D$7*BU800+$E$7*X800)</f>
        <v>0</v>
      </c>
      <c r="Z800">
        <f>0.61365*exp(17.502*Y800/(240.97+Y800))</f>
        <v>0</v>
      </c>
      <c r="AA800">
        <f>(AB800/AC800*100)</f>
        <v>0</v>
      </c>
      <c r="AB800">
        <f>BL800*(BQ800+BR800)/1000</f>
        <v>0</v>
      </c>
      <c r="AC800">
        <f>0.61365*exp(17.502*BS800/(240.97+BS800))</f>
        <v>0</v>
      </c>
      <c r="AD800">
        <f>(Z800-BL800*(BQ800+BR800)/1000)</f>
        <v>0</v>
      </c>
      <c r="AE800">
        <f>(-L800*44100)</f>
        <v>0</v>
      </c>
      <c r="AF800">
        <f>2*29.3*T800*0.92*(BS800-Y800)</f>
        <v>0</v>
      </c>
      <c r="AG800">
        <f>2*0.95*5.67E-8*(((BS800+$B$7)+273)^4-(Y800+273)^4)</f>
        <v>0</v>
      </c>
      <c r="AH800">
        <f>W800+AG800+AE800+AF800</f>
        <v>0</v>
      </c>
      <c r="AI800">
        <f>BP800*AW800*(BK800-BJ800*(1000-AW800*BM800)/(1000-AW800*BL800))/(100*BD800)</f>
        <v>0</v>
      </c>
      <c r="AJ800">
        <f>1000*BP800*AW800*(BL800-BM800)/(100*BD800*(1000-AW800*BL800))</f>
        <v>0</v>
      </c>
      <c r="AK800">
        <f>(AL800 - AM800 - BQ800*1E3/(8.314*(BS800+273.15)) * AO800/BP800 * AN800) * BP800/(100*BD800) * (1000 - BM800)/1000</f>
        <v>0</v>
      </c>
      <c r="AL800">
        <v>853.6960331941539</v>
      </c>
      <c r="AM800">
        <v>829.6159515151511</v>
      </c>
      <c r="AN800">
        <v>2.525016505007472</v>
      </c>
      <c r="AO800">
        <v>66.75267127986791</v>
      </c>
      <c r="AP800">
        <f>(AR800 - AQ800 + BQ800*1E3/(8.314*(BS800+273.15)) * AT800/BP800 * AS800) * BP800/(100*BD800) * 1000/(1000 - AR800)</f>
        <v>0</v>
      </c>
      <c r="AQ800">
        <v>14.07721735508086</v>
      </c>
      <c r="AR800">
        <v>15.22433393939393</v>
      </c>
      <c r="AS800">
        <v>-0.0001339256410585814</v>
      </c>
      <c r="AT800">
        <v>80.66482279212043</v>
      </c>
      <c r="AU800">
        <v>0</v>
      </c>
      <c r="AV800">
        <v>0</v>
      </c>
      <c r="AW800">
        <f>IF(AU800*$H$13&gt;=AY800,1.0,(AY800/(AY800-AU800*$H$13)))</f>
        <v>0</v>
      </c>
      <c r="AX800">
        <f>(AW800-1)*100</f>
        <v>0</v>
      </c>
      <c r="AY800">
        <f>MAX(0,($B$13+$C$13*BX800)/(1+$D$13*BX800)*BQ800/(BS800+273)*$E$13)</f>
        <v>0</v>
      </c>
      <c r="AZ800">
        <f>$B$11*BY800+$C$11*BZ800+$F$11*CK800*(1-CN800)</f>
        <v>0</v>
      </c>
      <c r="BA800">
        <f>AZ800*BB800</f>
        <v>0</v>
      </c>
      <c r="BB800">
        <f>($B$11*$D$9+$C$11*$D$9+$F$11*((CX800+CP800)/MAX(CX800+CP800+CY800, 0.1)*$I$9+CY800/MAX(CX800+CP800+CY800, 0.1)*$J$9))/($B$11+$C$11+$F$11)</f>
        <v>0</v>
      </c>
      <c r="BC800">
        <f>($B$11*$K$9+$C$11*$K$9+$F$11*((CX800+CP800)/MAX(CX800+CP800+CY800, 0.1)*$P$9+CY800/MAX(CX800+CP800+CY800, 0.1)*$Q$9))/($B$11+$C$11+$F$11)</f>
        <v>0</v>
      </c>
      <c r="BD800">
        <v>6</v>
      </c>
      <c r="BE800">
        <v>0.5</v>
      </c>
      <c r="BF800" t="s">
        <v>361</v>
      </c>
      <c r="BG800">
        <v>2</v>
      </c>
      <c r="BH800" t="b">
        <v>1</v>
      </c>
      <c r="BI800">
        <v>1728497857.714286</v>
      </c>
      <c r="BJ800">
        <v>798.8396428571426</v>
      </c>
      <c r="BK800">
        <v>828.1375357142855</v>
      </c>
      <c r="BL800">
        <v>15.23486428571429</v>
      </c>
      <c r="BM800">
        <v>14.07155714285714</v>
      </c>
      <c r="BN800">
        <v>807.0541071428571</v>
      </c>
      <c r="BO800">
        <v>15.32579642857143</v>
      </c>
      <c r="BP800">
        <v>600.0015714285715</v>
      </c>
      <c r="BQ800">
        <v>97.54846428571429</v>
      </c>
      <c r="BR800">
        <v>0.0999818107142857</v>
      </c>
      <c r="BS800">
        <v>23.88068571428571</v>
      </c>
      <c r="BT800">
        <v>25.00832857142857</v>
      </c>
      <c r="BU800">
        <v>999.9000000000002</v>
      </c>
      <c r="BV800">
        <v>0</v>
      </c>
      <c r="BW800">
        <v>0</v>
      </c>
      <c r="BX800">
        <v>10001.21035714286</v>
      </c>
      <c r="BY800">
        <v>0</v>
      </c>
      <c r="BZ800">
        <v>1292.647857142857</v>
      </c>
      <c r="CA800">
        <v>-29.29786071428572</v>
      </c>
      <c r="CB800">
        <v>811.1979642857142</v>
      </c>
      <c r="CC800">
        <v>839.9569285714286</v>
      </c>
      <c r="CD800">
        <v>1.163311785714286</v>
      </c>
      <c r="CE800">
        <v>828.1375357142855</v>
      </c>
      <c r="CF800">
        <v>14.07155714285714</v>
      </c>
      <c r="CG800">
        <v>1.486138928571429</v>
      </c>
      <c r="CH800">
        <v>1.372659642857143</v>
      </c>
      <c r="CI800">
        <v>12.82629285714286</v>
      </c>
      <c r="CJ800">
        <v>11.61891428571429</v>
      </c>
      <c r="CK800">
        <v>1600.005357142857</v>
      </c>
      <c r="CL800">
        <v>0.6920128928571431</v>
      </c>
      <c r="CM800">
        <v>0.307987107142857</v>
      </c>
      <c r="CN800">
        <v>0</v>
      </c>
      <c r="CO800">
        <v>2.171417857142857</v>
      </c>
      <c r="CP800">
        <v>0</v>
      </c>
      <c r="CQ800">
        <v>18001.61428571429</v>
      </c>
      <c r="CR800">
        <v>13790.30357142857</v>
      </c>
      <c r="CS800">
        <v>40.4865</v>
      </c>
      <c r="CT800">
        <v>42.616</v>
      </c>
      <c r="CU800">
        <v>41.32324999999999</v>
      </c>
      <c r="CV800">
        <v>40.43699999999999</v>
      </c>
      <c r="CW800">
        <v>39.50442857142857</v>
      </c>
      <c r="CX800">
        <v>1107.225357142857</v>
      </c>
      <c r="CY800">
        <v>492.78</v>
      </c>
      <c r="CZ800">
        <v>0</v>
      </c>
      <c r="DA800">
        <v>1728497922.4</v>
      </c>
      <c r="DB800">
        <v>0</v>
      </c>
      <c r="DC800">
        <v>1728490956.5</v>
      </c>
      <c r="DD800" t="s">
        <v>362</v>
      </c>
      <c r="DE800">
        <v>1728490952.5</v>
      </c>
      <c r="DF800">
        <v>1728490956.5</v>
      </c>
      <c r="DG800">
        <v>1</v>
      </c>
      <c r="DH800">
        <v>-0.065</v>
      </c>
      <c r="DI800">
        <v>-0.008</v>
      </c>
      <c r="DJ800">
        <v>-3.246</v>
      </c>
      <c r="DK800">
        <v>-0.091</v>
      </c>
      <c r="DL800">
        <v>52</v>
      </c>
      <c r="DM800">
        <v>15</v>
      </c>
      <c r="DN800">
        <v>0.25</v>
      </c>
      <c r="DO800">
        <v>0.13</v>
      </c>
      <c r="DP800">
        <v>-29.2123512195122</v>
      </c>
      <c r="DQ800">
        <v>-1.301201393728176</v>
      </c>
      <c r="DR800">
        <v>0.1415133573320582</v>
      </c>
      <c r="DS800">
        <v>0</v>
      </c>
      <c r="DT800">
        <v>1.173084634146341</v>
      </c>
      <c r="DU800">
        <v>-0.1529439721254367</v>
      </c>
      <c r="DV800">
        <v>0.01512978794969502</v>
      </c>
      <c r="DW800">
        <v>0</v>
      </c>
      <c r="DX800">
        <v>0</v>
      </c>
      <c r="DY800">
        <v>2</v>
      </c>
      <c r="DZ800" t="s">
        <v>386</v>
      </c>
      <c r="EA800">
        <v>3.22822</v>
      </c>
      <c r="EB800">
        <v>2.70441</v>
      </c>
      <c r="EC800">
        <v>0.162476</v>
      </c>
      <c r="ED800">
        <v>0.165642</v>
      </c>
      <c r="EE800">
        <v>0.07996250000000001</v>
      </c>
      <c r="EF800">
        <v>0.0756365</v>
      </c>
      <c r="EG800">
        <v>27274.2</v>
      </c>
      <c r="EH800">
        <v>26406</v>
      </c>
      <c r="EI800">
        <v>31217.6</v>
      </c>
      <c r="EJ800">
        <v>30037</v>
      </c>
      <c r="EK800">
        <v>38463.3</v>
      </c>
      <c r="EL800">
        <v>36725.7</v>
      </c>
      <c r="EM800">
        <v>43738.9</v>
      </c>
      <c r="EN800">
        <v>41949.8</v>
      </c>
      <c r="EO800">
        <v>2.08647</v>
      </c>
      <c r="EP800">
        <v>1.74277</v>
      </c>
      <c r="EQ800">
        <v>0.000618398</v>
      </c>
      <c r="ER800">
        <v>0</v>
      </c>
      <c r="ES800">
        <v>25.0199</v>
      </c>
      <c r="ET800">
        <v>999.9</v>
      </c>
      <c r="EU800">
        <v>66.7</v>
      </c>
      <c r="EV800">
        <v>30.8</v>
      </c>
      <c r="EW800">
        <v>30.4934</v>
      </c>
      <c r="EX800">
        <v>62.2301</v>
      </c>
      <c r="EY800">
        <v>23.8141</v>
      </c>
      <c r="EZ800">
        <v>1</v>
      </c>
      <c r="FA800">
        <v>0.377299</v>
      </c>
      <c r="FB800">
        <v>7.49568</v>
      </c>
      <c r="FC800">
        <v>20.0404</v>
      </c>
      <c r="FD800">
        <v>5.21639</v>
      </c>
      <c r="FE800">
        <v>12.004</v>
      </c>
      <c r="FF800">
        <v>4.96345</v>
      </c>
      <c r="FG800">
        <v>3.2958</v>
      </c>
      <c r="FH800">
        <v>9999</v>
      </c>
      <c r="FI800">
        <v>9999</v>
      </c>
      <c r="FJ800">
        <v>9999</v>
      </c>
      <c r="FK800">
        <v>149.9</v>
      </c>
      <c r="FL800">
        <v>4.97081</v>
      </c>
      <c r="FM800">
        <v>1.86777</v>
      </c>
      <c r="FN800">
        <v>1.85928</v>
      </c>
      <c r="FO800">
        <v>1.8653</v>
      </c>
      <c r="FP800">
        <v>1.8631</v>
      </c>
      <c r="FQ800">
        <v>1.86447</v>
      </c>
      <c r="FR800">
        <v>1.86005</v>
      </c>
      <c r="FS800">
        <v>1.86416</v>
      </c>
      <c r="FT800">
        <v>0</v>
      </c>
      <c r="FU800">
        <v>0</v>
      </c>
      <c r="FV800">
        <v>0</v>
      </c>
      <c r="FW800">
        <v>0</v>
      </c>
      <c r="FX800" t="s">
        <v>364</v>
      </c>
      <c r="FY800" t="s">
        <v>365</v>
      </c>
      <c r="FZ800" t="s">
        <v>366</v>
      </c>
      <c r="GA800" t="s">
        <v>366</v>
      </c>
      <c r="GB800" t="s">
        <v>366</v>
      </c>
      <c r="GC800" t="s">
        <v>366</v>
      </c>
      <c r="GD800">
        <v>0</v>
      </c>
      <c r="GE800">
        <v>100</v>
      </c>
      <c r="GF800">
        <v>100</v>
      </c>
      <c r="GG800">
        <v>-8.337</v>
      </c>
      <c r="GH800">
        <v>-0.09089999999999999</v>
      </c>
      <c r="GI800">
        <v>-2.868309889394353</v>
      </c>
      <c r="GJ800">
        <v>-0.006773961979547998</v>
      </c>
      <c r="GK800">
        <v>-8.296070481250098E-08</v>
      </c>
      <c r="GL800">
        <v>3.322967193956903E-10</v>
      </c>
      <c r="GM800">
        <v>-0.07871069313407227</v>
      </c>
      <c r="GN800">
        <v>-0.00208336341840114</v>
      </c>
      <c r="GO800">
        <v>8.801746095907445E-05</v>
      </c>
      <c r="GP800">
        <v>-2.677693255255651E-07</v>
      </c>
      <c r="GQ800">
        <v>3</v>
      </c>
      <c r="GR800">
        <v>2052</v>
      </c>
      <c r="GS800">
        <v>2</v>
      </c>
      <c r="GT800">
        <v>18</v>
      </c>
      <c r="GU800">
        <v>115.2</v>
      </c>
      <c r="GV800">
        <v>115.2</v>
      </c>
      <c r="GW800">
        <v>1.99951</v>
      </c>
      <c r="GX800">
        <v>2.40234</v>
      </c>
      <c r="GY800">
        <v>1.44775</v>
      </c>
      <c r="GZ800">
        <v>2.31445</v>
      </c>
      <c r="HA800">
        <v>1.55151</v>
      </c>
      <c r="HB800">
        <v>2.31445</v>
      </c>
      <c r="HC800">
        <v>37.4338</v>
      </c>
      <c r="HD800">
        <v>13.6942</v>
      </c>
      <c r="HE800">
        <v>18</v>
      </c>
      <c r="HF800">
        <v>615.9109999999999</v>
      </c>
      <c r="HG800">
        <v>395.532</v>
      </c>
      <c r="HH800">
        <v>15.1197</v>
      </c>
      <c r="HI800">
        <v>31.4581</v>
      </c>
      <c r="HJ800">
        <v>30.0013</v>
      </c>
      <c r="HK800">
        <v>31.3218</v>
      </c>
      <c r="HL800">
        <v>31.2555</v>
      </c>
      <c r="HM800">
        <v>40.0693</v>
      </c>
      <c r="HN800">
        <v>58.2842</v>
      </c>
      <c r="HO800">
        <v>0</v>
      </c>
      <c r="HP800">
        <v>15.0901</v>
      </c>
      <c r="HQ800">
        <v>862.552</v>
      </c>
      <c r="HR800">
        <v>14.0793</v>
      </c>
      <c r="HS800">
        <v>99.0523</v>
      </c>
      <c r="HT800">
        <v>100.233</v>
      </c>
    </row>
    <row r="801" spans="1:228">
      <c r="A801">
        <v>785</v>
      </c>
      <c r="B801">
        <v>1728497870.5</v>
      </c>
      <c r="C801">
        <v>6933</v>
      </c>
      <c r="D801" t="s">
        <v>1943</v>
      </c>
      <c r="E801" t="s">
        <v>1944</v>
      </c>
      <c r="F801">
        <v>5</v>
      </c>
      <c r="G801" t="s">
        <v>357</v>
      </c>
      <c r="H801" t="s">
        <v>358</v>
      </c>
      <c r="I801" t="s">
        <v>359</v>
      </c>
      <c r="J801" t="s">
        <v>1808</v>
      </c>
      <c r="K801">
        <v>1728497863</v>
      </c>
      <c r="L801">
        <f>(M801)/1000</f>
        <v>0</v>
      </c>
      <c r="M801">
        <f>IF(BH801, AP801, AJ801)</f>
        <v>0</v>
      </c>
      <c r="N801">
        <f>IF(BH801, AK801, AI801)</f>
        <v>0</v>
      </c>
      <c r="O801">
        <f>BJ801 - IF(AW801&gt;1, N801*BD801*100.0/(AY801), 0)</f>
        <v>0</v>
      </c>
      <c r="P801">
        <f>((V801-L801/2)*O801-N801)/(V801+L801/2)</f>
        <v>0</v>
      </c>
      <c r="Q801">
        <f>P801*(BQ801+BR801)/1000.0</f>
        <v>0</v>
      </c>
      <c r="R801">
        <f>(BJ801 - IF(AW801&gt;1, N801*BD801*100.0/(AY801), 0))*(BQ801+BR801)/1000.0</f>
        <v>0</v>
      </c>
      <c r="S801">
        <f>2.0/((1/U801-1/T801)+SIGN(U801)*SQRT((1/U801-1/T801)*(1/U801-1/T801) + 4*BE801/((BE801+1)*(BE801+1))*(2*1/U801*1/T801-1/T801*1/T801)))</f>
        <v>0</v>
      </c>
      <c r="T801">
        <f>IF(LEFT(BF801,1)&lt;&gt;"0",IF(LEFT(BF801,1)="1",3.0,BG801),$D$5+$E$5*(BX801*BQ801/($K$5*1000))+$F$5*(BX801*BQ801/($K$5*1000))*MAX(MIN(BD801,$J$5),$I$5)*MAX(MIN(BD801,$J$5),$I$5)+$G$5*MAX(MIN(BD801,$J$5),$I$5)*(BX801*BQ801/($K$5*1000))+$H$5*(BX801*BQ801/($K$5*1000))*(BX801*BQ801/($K$5*1000)))</f>
        <v>0</v>
      </c>
      <c r="U801">
        <f>L801*(1000-(1000*0.61365*exp(17.502*Y801/(240.97+Y801))/(BQ801+BR801)+BL801)/2)/(1000*0.61365*exp(17.502*Y801/(240.97+Y801))/(BQ801+BR801)-BL801)</f>
        <v>0</v>
      </c>
      <c r="V801">
        <f>1/((BE801+1)/(S801/1.6)+1/(T801/1.37)) + BE801/((BE801+1)/(S801/1.6) + BE801/(T801/1.37))</f>
        <v>0</v>
      </c>
      <c r="W801">
        <f>(AZ801*BC801)</f>
        <v>0</v>
      </c>
      <c r="X801">
        <f>(BS801+(W801+2*0.95*5.67E-8*(((BS801+$B$7)+273)^4-(BS801+273)^4)-44100*L801)/(1.84*29.3*T801+8*0.95*5.67E-8*(BS801+273)^3))</f>
        <v>0</v>
      </c>
      <c r="Y801">
        <f>($C$7*BT801+$D$7*BU801+$E$7*X801)</f>
        <v>0</v>
      </c>
      <c r="Z801">
        <f>0.61365*exp(17.502*Y801/(240.97+Y801))</f>
        <v>0</v>
      </c>
      <c r="AA801">
        <f>(AB801/AC801*100)</f>
        <v>0</v>
      </c>
      <c r="AB801">
        <f>BL801*(BQ801+BR801)/1000</f>
        <v>0</v>
      </c>
      <c r="AC801">
        <f>0.61365*exp(17.502*BS801/(240.97+BS801))</f>
        <v>0</v>
      </c>
      <c r="AD801">
        <f>(Z801-BL801*(BQ801+BR801)/1000)</f>
        <v>0</v>
      </c>
      <c r="AE801">
        <f>(-L801*44100)</f>
        <v>0</v>
      </c>
      <c r="AF801">
        <f>2*29.3*T801*0.92*(BS801-Y801)</f>
        <v>0</v>
      </c>
      <c r="AG801">
        <f>2*0.95*5.67E-8*(((BS801+$B$7)+273)^4-(Y801+273)^4)</f>
        <v>0</v>
      </c>
      <c r="AH801">
        <f>W801+AG801+AE801+AF801</f>
        <v>0</v>
      </c>
      <c r="AI801">
        <f>BP801*AW801*(BK801-BJ801*(1000-AW801*BM801)/(1000-AW801*BL801))/(100*BD801)</f>
        <v>0</v>
      </c>
      <c r="AJ801">
        <f>1000*BP801*AW801*(BL801-BM801)/(100*BD801*(1000-AW801*BL801))</f>
        <v>0</v>
      </c>
      <c r="AK801">
        <f>(AL801 - AM801 - BQ801*1E3/(8.314*(BS801+273.15)) * AO801/BP801 * AN801) * BP801/(100*BD801) * (1000 - BM801)/1000</f>
        <v>0</v>
      </c>
      <c r="AL801">
        <v>866.4997005034623</v>
      </c>
      <c r="AM801">
        <v>842.3220363636364</v>
      </c>
      <c r="AN801">
        <v>2.544409364242719</v>
      </c>
      <c r="AO801">
        <v>66.75267127986791</v>
      </c>
      <c r="AP801">
        <f>(AR801 - AQ801 + BQ801*1E3/(8.314*(BS801+273.15)) * AT801/BP801 * AS801) * BP801/(100*BD801) * 1000/(1000 - AR801)</f>
        <v>0</v>
      </c>
      <c r="AQ801">
        <v>14.08315980647598</v>
      </c>
      <c r="AR801">
        <v>15.21639878787878</v>
      </c>
      <c r="AS801">
        <v>-0.0001090218664094307</v>
      </c>
      <c r="AT801">
        <v>80.66482279212043</v>
      </c>
      <c r="AU801">
        <v>0</v>
      </c>
      <c r="AV801">
        <v>0</v>
      </c>
      <c r="AW801">
        <f>IF(AU801*$H$13&gt;=AY801,1.0,(AY801/(AY801-AU801*$H$13)))</f>
        <v>0</v>
      </c>
      <c r="AX801">
        <f>(AW801-1)*100</f>
        <v>0</v>
      </c>
      <c r="AY801">
        <f>MAX(0,($B$13+$C$13*BX801)/(1+$D$13*BX801)*BQ801/(BS801+273)*$E$13)</f>
        <v>0</v>
      </c>
      <c r="AZ801">
        <f>$B$11*BY801+$C$11*BZ801+$F$11*CK801*(1-CN801)</f>
        <v>0</v>
      </c>
      <c r="BA801">
        <f>AZ801*BB801</f>
        <v>0</v>
      </c>
      <c r="BB801">
        <f>($B$11*$D$9+$C$11*$D$9+$F$11*((CX801+CP801)/MAX(CX801+CP801+CY801, 0.1)*$I$9+CY801/MAX(CX801+CP801+CY801, 0.1)*$J$9))/($B$11+$C$11+$F$11)</f>
        <v>0</v>
      </c>
      <c r="BC801">
        <f>($B$11*$K$9+$C$11*$K$9+$F$11*((CX801+CP801)/MAX(CX801+CP801+CY801, 0.1)*$P$9+CY801/MAX(CX801+CP801+CY801, 0.1)*$Q$9))/($B$11+$C$11+$F$11)</f>
        <v>0</v>
      </c>
      <c r="BD801">
        <v>6</v>
      </c>
      <c r="BE801">
        <v>0.5</v>
      </c>
      <c r="BF801" t="s">
        <v>361</v>
      </c>
      <c r="BG801">
        <v>2</v>
      </c>
      <c r="BH801" t="b">
        <v>1</v>
      </c>
      <c r="BI801">
        <v>1728497863</v>
      </c>
      <c r="BJ801">
        <v>812.0221851851851</v>
      </c>
      <c r="BK801">
        <v>841.3863333333333</v>
      </c>
      <c r="BL801">
        <v>15.22764444444445</v>
      </c>
      <c r="BM801">
        <v>14.07800740740741</v>
      </c>
      <c r="BN801">
        <v>820.3195555555556</v>
      </c>
      <c r="BO801">
        <v>15.31857777777778</v>
      </c>
      <c r="BP801">
        <v>600.0053333333334</v>
      </c>
      <c r="BQ801">
        <v>97.54926666666667</v>
      </c>
      <c r="BR801">
        <v>0.09998060740740741</v>
      </c>
      <c r="BS801">
        <v>23.88682962962963</v>
      </c>
      <c r="BT801">
        <v>25.01824444444445</v>
      </c>
      <c r="BU801">
        <v>999.9000000000001</v>
      </c>
      <c r="BV801">
        <v>0</v>
      </c>
      <c r="BW801">
        <v>0</v>
      </c>
      <c r="BX801">
        <v>10002.47851851852</v>
      </c>
      <c r="BY801">
        <v>0</v>
      </c>
      <c r="BZ801">
        <v>1293.36</v>
      </c>
      <c r="CA801">
        <v>-29.36415555555556</v>
      </c>
      <c r="CB801">
        <v>824.5784074074077</v>
      </c>
      <c r="CC801">
        <v>853.4004444444444</v>
      </c>
      <c r="CD801">
        <v>1.149632592592593</v>
      </c>
      <c r="CE801">
        <v>841.3863333333333</v>
      </c>
      <c r="CF801">
        <v>14.07800740740741</v>
      </c>
      <c r="CG801">
        <v>1.485446666666667</v>
      </c>
      <c r="CH801">
        <v>1.37330074074074</v>
      </c>
      <c r="CI801">
        <v>12.81918518518519</v>
      </c>
      <c r="CJ801">
        <v>11.62598888888889</v>
      </c>
      <c r="CK801">
        <v>1600.005555555556</v>
      </c>
      <c r="CL801">
        <v>0.6920154074074074</v>
      </c>
      <c r="CM801">
        <v>0.3079845925925926</v>
      </c>
      <c r="CN801">
        <v>0</v>
      </c>
      <c r="CO801">
        <v>2.135722222222222</v>
      </c>
      <c r="CP801">
        <v>0</v>
      </c>
      <c r="CQ801">
        <v>18061.76296296296</v>
      </c>
      <c r="CR801">
        <v>13790.30740740741</v>
      </c>
      <c r="CS801">
        <v>40.5</v>
      </c>
      <c r="CT801">
        <v>42.625</v>
      </c>
      <c r="CU801">
        <v>41.34466666666667</v>
      </c>
      <c r="CV801">
        <v>40.45333333333333</v>
      </c>
      <c r="CW801">
        <v>39.52525925925925</v>
      </c>
      <c r="CX801">
        <v>1107.228148148148</v>
      </c>
      <c r="CY801">
        <v>492.7774074074075</v>
      </c>
      <c r="CZ801">
        <v>0</v>
      </c>
      <c r="DA801">
        <v>1728497927.2</v>
      </c>
      <c r="DB801">
        <v>0</v>
      </c>
      <c r="DC801">
        <v>1728490956.5</v>
      </c>
      <c r="DD801" t="s">
        <v>362</v>
      </c>
      <c r="DE801">
        <v>1728490952.5</v>
      </c>
      <c r="DF801">
        <v>1728490956.5</v>
      </c>
      <c r="DG801">
        <v>1</v>
      </c>
      <c r="DH801">
        <v>-0.065</v>
      </c>
      <c r="DI801">
        <v>-0.008</v>
      </c>
      <c r="DJ801">
        <v>-3.246</v>
      </c>
      <c r="DK801">
        <v>-0.091</v>
      </c>
      <c r="DL801">
        <v>52</v>
      </c>
      <c r="DM801">
        <v>15</v>
      </c>
      <c r="DN801">
        <v>0.25</v>
      </c>
      <c r="DO801">
        <v>0.13</v>
      </c>
      <c r="DP801">
        <v>-29.322385</v>
      </c>
      <c r="DQ801">
        <v>-0.759543714821743</v>
      </c>
      <c r="DR801">
        <v>0.09439113186629339</v>
      </c>
      <c r="DS801">
        <v>0</v>
      </c>
      <c r="DT801">
        <v>1.157826</v>
      </c>
      <c r="DU801">
        <v>-0.1532422514071319</v>
      </c>
      <c r="DV801">
        <v>0.01479142924128698</v>
      </c>
      <c r="DW801">
        <v>0</v>
      </c>
      <c r="DX801">
        <v>0</v>
      </c>
      <c r="DY801">
        <v>2</v>
      </c>
      <c r="DZ801" t="s">
        <v>386</v>
      </c>
      <c r="EA801">
        <v>3.2281</v>
      </c>
      <c r="EB801">
        <v>2.70435</v>
      </c>
      <c r="EC801">
        <v>0.16411</v>
      </c>
      <c r="ED801">
        <v>0.167283</v>
      </c>
      <c r="EE801">
        <v>0.07992920000000001</v>
      </c>
      <c r="EF801">
        <v>0.07565959999999999</v>
      </c>
      <c r="EG801">
        <v>27220.5</v>
      </c>
      <c r="EH801">
        <v>26353.2</v>
      </c>
      <c r="EI801">
        <v>31217.1</v>
      </c>
      <c r="EJ801">
        <v>30036.2</v>
      </c>
      <c r="EK801">
        <v>38464.2</v>
      </c>
      <c r="EL801">
        <v>36723.8</v>
      </c>
      <c r="EM801">
        <v>43738.3</v>
      </c>
      <c r="EN801">
        <v>41948.7</v>
      </c>
      <c r="EO801">
        <v>2.08577</v>
      </c>
      <c r="EP801">
        <v>1.7427</v>
      </c>
      <c r="EQ801">
        <v>-0.000521541</v>
      </c>
      <c r="ER801">
        <v>0</v>
      </c>
      <c r="ES801">
        <v>25.0296</v>
      </c>
      <c r="ET801">
        <v>999.9</v>
      </c>
      <c r="EU801">
        <v>66.7</v>
      </c>
      <c r="EV801">
        <v>30.8</v>
      </c>
      <c r="EW801">
        <v>30.4934</v>
      </c>
      <c r="EX801">
        <v>62.3901</v>
      </c>
      <c r="EY801">
        <v>24.1627</v>
      </c>
      <c r="EZ801">
        <v>1</v>
      </c>
      <c r="FA801">
        <v>0.37861</v>
      </c>
      <c r="FB801">
        <v>7.56308</v>
      </c>
      <c r="FC801">
        <v>20.0373</v>
      </c>
      <c r="FD801">
        <v>5.21654</v>
      </c>
      <c r="FE801">
        <v>12.004</v>
      </c>
      <c r="FF801">
        <v>4.9631</v>
      </c>
      <c r="FG801">
        <v>3.29565</v>
      </c>
      <c r="FH801">
        <v>9999</v>
      </c>
      <c r="FI801">
        <v>9999</v>
      </c>
      <c r="FJ801">
        <v>9999</v>
      </c>
      <c r="FK801">
        <v>149.9</v>
      </c>
      <c r="FL801">
        <v>4.97081</v>
      </c>
      <c r="FM801">
        <v>1.86779</v>
      </c>
      <c r="FN801">
        <v>1.85928</v>
      </c>
      <c r="FO801">
        <v>1.86533</v>
      </c>
      <c r="FP801">
        <v>1.8631</v>
      </c>
      <c r="FQ801">
        <v>1.86447</v>
      </c>
      <c r="FR801">
        <v>1.86003</v>
      </c>
      <c r="FS801">
        <v>1.86417</v>
      </c>
      <c r="FT801">
        <v>0</v>
      </c>
      <c r="FU801">
        <v>0</v>
      </c>
      <c r="FV801">
        <v>0</v>
      </c>
      <c r="FW801">
        <v>0</v>
      </c>
      <c r="FX801" t="s">
        <v>364</v>
      </c>
      <c r="FY801" t="s">
        <v>365</v>
      </c>
      <c r="FZ801" t="s">
        <v>366</v>
      </c>
      <c r="GA801" t="s">
        <v>366</v>
      </c>
      <c r="GB801" t="s">
        <v>366</v>
      </c>
      <c r="GC801" t="s">
        <v>366</v>
      </c>
      <c r="GD801">
        <v>0</v>
      </c>
      <c r="GE801">
        <v>100</v>
      </c>
      <c r="GF801">
        <v>100</v>
      </c>
      <c r="GG801">
        <v>-8.414999999999999</v>
      </c>
      <c r="GH801">
        <v>-0.091</v>
      </c>
      <c r="GI801">
        <v>-2.868309889394353</v>
      </c>
      <c r="GJ801">
        <v>-0.006773961979547998</v>
      </c>
      <c r="GK801">
        <v>-8.296070481250098E-08</v>
      </c>
      <c r="GL801">
        <v>3.322967193956903E-10</v>
      </c>
      <c r="GM801">
        <v>-0.07871069313407227</v>
      </c>
      <c r="GN801">
        <v>-0.00208336341840114</v>
      </c>
      <c r="GO801">
        <v>8.801746095907445E-05</v>
      </c>
      <c r="GP801">
        <v>-2.677693255255651E-07</v>
      </c>
      <c r="GQ801">
        <v>3</v>
      </c>
      <c r="GR801">
        <v>2052</v>
      </c>
      <c r="GS801">
        <v>2</v>
      </c>
      <c r="GT801">
        <v>18</v>
      </c>
      <c r="GU801">
        <v>115.3</v>
      </c>
      <c r="GV801">
        <v>115.2</v>
      </c>
      <c r="GW801">
        <v>2.02148</v>
      </c>
      <c r="GX801">
        <v>2.40234</v>
      </c>
      <c r="GY801">
        <v>1.44775</v>
      </c>
      <c r="GZ801">
        <v>2.31445</v>
      </c>
      <c r="HA801">
        <v>1.55151</v>
      </c>
      <c r="HB801">
        <v>2.40967</v>
      </c>
      <c r="HC801">
        <v>37.4338</v>
      </c>
      <c r="HD801">
        <v>13.7205</v>
      </c>
      <c r="HE801">
        <v>18</v>
      </c>
      <c r="HF801">
        <v>615.486</v>
      </c>
      <c r="HG801">
        <v>395.554</v>
      </c>
      <c r="HH801">
        <v>15.0968</v>
      </c>
      <c r="HI801">
        <v>31.4663</v>
      </c>
      <c r="HJ801">
        <v>30.0013</v>
      </c>
      <c r="HK801">
        <v>31.3311</v>
      </c>
      <c r="HL801">
        <v>31.2656</v>
      </c>
      <c r="HM801">
        <v>40.5613</v>
      </c>
      <c r="HN801">
        <v>58.2842</v>
      </c>
      <c r="HO801">
        <v>0</v>
      </c>
      <c r="HP801">
        <v>15.0615</v>
      </c>
      <c r="HQ801">
        <v>877.579</v>
      </c>
      <c r="HR801">
        <v>14.0793</v>
      </c>
      <c r="HS801">
        <v>99.0509</v>
      </c>
      <c r="HT801">
        <v>100.23</v>
      </c>
    </row>
    <row r="802" spans="1:228">
      <c r="A802">
        <v>786</v>
      </c>
      <c r="B802">
        <v>1728497875.5</v>
      </c>
      <c r="C802">
        <v>6938</v>
      </c>
      <c r="D802" t="s">
        <v>1945</v>
      </c>
      <c r="E802" t="s">
        <v>1946</v>
      </c>
      <c r="F802">
        <v>5</v>
      </c>
      <c r="G802" t="s">
        <v>357</v>
      </c>
      <c r="H802" t="s">
        <v>358</v>
      </c>
      <c r="I802" t="s">
        <v>359</v>
      </c>
      <c r="J802" t="s">
        <v>1808</v>
      </c>
      <c r="K802">
        <v>1728497867.714286</v>
      </c>
      <c r="L802">
        <f>(M802)/1000</f>
        <v>0</v>
      </c>
      <c r="M802">
        <f>IF(BH802, AP802, AJ802)</f>
        <v>0</v>
      </c>
      <c r="N802">
        <f>IF(BH802, AK802, AI802)</f>
        <v>0</v>
      </c>
      <c r="O802">
        <f>BJ802 - IF(AW802&gt;1, N802*BD802*100.0/(AY802), 0)</f>
        <v>0</v>
      </c>
      <c r="P802">
        <f>((V802-L802/2)*O802-N802)/(V802+L802/2)</f>
        <v>0</v>
      </c>
      <c r="Q802">
        <f>P802*(BQ802+BR802)/1000.0</f>
        <v>0</v>
      </c>
      <c r="R802">
        <f>(BJ802 - IF(AW802&gt;1, N802*BD802*100.0/(AY802), 0))*(BQ802+BR802)/1000.0</f>
        <v>0</v>
      </c>
      <c r="S802">
        <f>2.0/((1/U802-1/T802)+SIGN(U802)*SQRT((1/U802-1/T802)*(1/U802-1/T802) + 4*BE802/((BE802+1)*(BE802+1))*(2*1/U802*1/T802-1/T802*1/T802)))</f>
        <v>0</v>
      </c>
      <c r="T802">
        <f>IF(LEFT(BF802,1)&lt;&gt;"0",IF(LEFT(BF802,1)="1",3.0,BG802),$D$5+$E$5*(BX802*BQ802/($K$5*1000))+$F$5*(BX802*BQ802/($K$5*1000))*MAX(MIN(BD802,$J$5),$I$5)*MAX(MIN(BD802,$J$5),$I$5)+$G$5*MAX(MIN(BD802,$J$5),$I$5)*(BX802*BQ802/($K$5*1000))+$H$5*(BX802*BQ802/($K$5*1000))*(BX802*BQ802/($K$5*1000)))</f>
        <v>0</v>
      </c>
      <c r="U802">
        <f>L802*(1000-(1000*0.61365*exp(17.502*Y802/(240.97+Y802))/(BQ802+BR802)+BL802)/2)/(1000*0.61365*exp(17.502*Y802/(240.97+Y802))/(BQ802+BR802)-BL802)</f>
        <v>0</v>
      </c>
      <c r="V802">
        <f>1/((BE802+1)/(S802/1.6)+1/(T802/1.37)) + BE802/((BE802+1)/(S802/1.6) + BE802/(T802/1.37))</f>
        <v>0</v>
      </c>
      <c r="W802">
        <f>(AZ802*BC802)</f>
        <v>0</v>
      </c>
      <c r="X802">
        <f>(BS802+(W802+2*0.95*5.67E-8*(((BS802+$B$7)+273)^4-(BS802+273)^4)-44100*L802)/(1.84*29.3*T802+8*0.95*5.67E-8*(BS802+273)^3))</f>
        <v>0</v>
      </c>
      <c r="Y802">
        <f>($C$7*BT802+$D$7*BU802+$E$7*X802)</f>
        <v>0</v>
      </c>
      <c r="Z802">
        <f>0.61365*exp(17.502*Y802/(240.97+Y802))</f>
        <v>0</v>
      </c>
      <c r="AA802">
        <f>(AB802/AC802*100)</f>
        <v>0</v>
      </c>
      <c r="AB802">
        <f>BL802*(BQ802+BR802)/1000</f>
        <v>0</v>
      </c>
      <c r="AC802">
        <f>0.61365*exp(17.502*BS802/(240.97+BS802))</f>
        <v>0</v>
      </c>
      <c r="AD802">
        <f>(Z802-BL802*(BQ802+BR802)/1000)</f>
        <v>0</v>
      </c>
      <c r="AE802">
        <f>(-L802*44100)</f>
        <v>0</v>
      </c>
      <c r="AF802">
        <f>2*29.3*T802*0.92*(BS802-Y802)</f>
        <v>0</v>
      </c>
      <c r="AG802">
        <f>2*0.95*5.67E-8*(((BS802+$B$7)+273)^4-(Y802+273)^4)</f>
        <v>0</v>
      </c>
      <c r="AH802">
        <f>W802+AG802+AE802+AF802</f>
        <v>0</v>
      </c>
      <c r="AI802">
        <f>BP802*AW802*(BK802-BJ802*(1000-AW802*BM802)/(1000-AW802*BL802))/(100*BD802)</f>
        <v>0</v>
      </c>
      <c r="AJ802">
        <f>1000*BP802*AW802*(BL802-BM802)/(100*BD802*(1000-AW802*BL802))</f>
        <v>0</v>
      </c>
      <c r="AK802">
        <f>(AL802 - AM802 - BQ802*1E3/(8.314*(BS802+273.15)) * AO802/BP802 * AN802) * BP802/(100*BD802) * (1000 - BM802)/1000</f>
        <v>0</v>
      </c>
      <c r="AL802">
        <v>879.2237304251462</v>
      </c>
      <c r="AM802">
        <v>854.9758303030304</v>
      </c>
      <c r="AN802">
        <v>2.527360741196605</v>
      </c>
      <c r="AO802">
        <v>66.75267127986791</v>
      </c>
      <c r="AP802">
        <f>(AR802 - AQ802 + BQ802*1E3/(8.314*(BS802+273.15)) * AT802/BP802 * AS802) * BP802/(100*BD802) * 1000/(1000 - AR802)</f>
        <v>0</v>
      </c>
      <c r="AQ802">
        <v>14.08881084549654</v>
      </c>
      <c r="AR802">
        <v>15.20627757575757</v>
      </c>
      <c r="AS802">
        <v>-0.0001298303769117785</v>
      </c>
      <c r="AT802">
        <v>80.66482279212043</v>
      </c>
      <c r="AU802">
        <v>0</v>
      </c>
      <c r="AV802">
        <v>0</v>
      </c>
      <c r="AW802">
        <f>IF(AU802*$H$13&gt;=AY802,1.0,(AY802/(AY802-AU802*$H$13)))</f>
        <v>0</v>
      </c>
      <c r="AX802">
        <f>(AW802-1)*100</f>
        <v>0</v>
      </c>
      <c r="AY802">
        <f>MAX(0,($B$13+$C$13*BX802)/(1+$D$13*BX802)*BQ802/(BS802+273)*$E$13)</f>
        <v>0</v>
      </c>
      <c r="AZ802">
        <f>$B$11*BY802+$C$11*BZ802+$F$11*CK802*(1-CN802)</f>
        <v>0</v>
      </c>
      <c r="BA802">
        <f>AZ802*BB802</f>
        <v>0</v>
      </c>
      <c r="BB802">
        <f>($B$11*$D$9+$C$11*$D$9+$F$11*((CX802+CP802)/MAX(CX802+CP802+CY802, 0.1)*$I$9+CY802/MAX(CX802+CP802+CY802, 0.1)*$J$9))/($B$11+$C$11+$F$11)</f>
        <v>0</v>
      </c>
      <c r="BC802">
        <f>($B$11*$K$9+$C$11*$K$9+$F$11*((CX802+CP802)/MAX(CX802+CP802+CY802, 0.1)*$P$9+CY802/MAX(CX802+CP802+CY802, 0.1)*$Q$9))/($B$11+$C$11+$F$11)</f>
        <v>0</v>
      </c>
      <c r="BD802">
        <v>6</v>
      </c>
      <c r="BE802">
        <v>0.5</v>
      </c>
      <c r="BF802" t="s">
        <v>361</v>
      </c>
      <c r="BG802">
        <v>2</v>
      </c>
      <c r="BH802" t="b">
        <v>1</v>
      </c>
      <c r="BI802">
        <v>1728497867.714286</v>
      </c>
      <c r="BJ802">
        <v>823.7843928571427</v>
      </c>
      <c r="BK802">
        <v>853.2204285714284</v>
      </c>
      <c r="BL802">
        <v>15.219775</v>
      </c>
      <c r="BM802">
        <v>14.08338571428571</v>
      </c>
      <c r="BN802">
        <v>832.155607142857</v>
      </c>
      <c r="BO802">
        <v>15.31071071428572</v>
      </c>
      <c r="BP802">
        <v>600.0018214285714</v>
      </c>
      <c r="BQ802">
        <v>97.55028928571427</v>
      </c>
      <c r="BR802">
        <v>0.1000091821428571</v>
      </c>
      <c r="BS802">
        <v>23.89062142857142</v>
      </c>
      <c r="BT802">
        <v>25.02191428571428</v>
      </c>
      <c r="BU802">
        <v>999.9000000000002</v>
      </c>
      <c r="BV802">
        <v>0</v>
      </c>
      <c r="BW802">
        <v>0</v>
      </c>
      <c r="BX802">
        <v>9999.593571428572</v>
      </c>
      <c r="BY802">
        <v>0</v>
      </c>
      <c r="BZ802">
        <v>1294.529285714286</v>
      </c>
      <c r="CA802">
        <v>-29.43599285714286</v>
      </c>
      <c r="CB802">
        <v>836.5158928571427</v>
      </c>
      <c r="CC802">
        <v>865.4082500000002</v>
      </c>
      <c r="CD802">
        <v>1.136385</v>
      </c>
      <c r="CE802">
        <v>853.2204285714284</v>
      </c>
      <c r="CF802">
        <v>14.08338571428571</v>
      </c>
      <c r="CG802">
        <v>1.484693571428572</v>
      </c>
      <c r="CH802">
        <v>1.373839642857143</v>
      </c>
      <c r="CI802">
        <v>12.81144285714286</v>
      </c>
      <c r="CJ802">
        <v>11.631925</v>
      </c>
      <c r="CK802">
        <v>1600.001071428571</v>
      </c>
      <c r="CL802">
        <v>0.6920174285714287</v>
      </c>
      <c r="CM802">
        <v>0.3079825714285714</v>
      </c>
      <c r="CN802">
        <v>0</v>
      </c>
      <c r="CO802">
        <v>2.070660714285714</v>
      </c>
      <c r="CP802">
        <v>0</v>
      </c>
      <c r="CQ802">
        <v>18108.72142857143</v>
      </c>
      <c r="CR802">
        <v>13790.26785714286</v>
      </c>
      <c r="CS802">
        <v>40.50221428571428</v>
      </c>
      <c r="CT802">
        <v>42.625</v>
      </c>
      <c r="CU802">
        <v>41.36375</v>
      </c>
      <c r="CV802">
        <v>40.473</v>
      </c>
      <c r="CW802">
        <v>39.54428571428571</v>
      </c>
      <c r="CX802">
        <v>1107.228214285714</v>
      </c>
      <c r="CY802">
        <v>492.7728571428573</v>
      </c>
      <c r="CZ802">
        <v>0</v>
      </c>
      <c r="DA802">
        <v>1728497932.6</v>
      </c>
      <c r="DB802">
        <v>0</v>
      </c>
      <c r="DC802">
        <v>1728490956.5</v>
      </c>
      <c r="DD802" t="s">
        <v>362</v>
      </c>
      <c r="DE802">
        <v>1728490952.5</v>
      </c>
      <c r="DF802">
        <v>1728490956.5</v>
      </c>
      <c r="DG802">
        <v>1</v>
      </c>
      <c r="DH802">
        <v>-0.065</v>
      </c>
      <c r="DI802">
        <v>-0.008</v>
      </c>
      <c r="DJ802">
        <v>-3.246</v>
      </c>
      <c r="DK802">
        <v>-0.091</v>
      </c>
      <c r="DL802">
        <v>52</v>
      </c>
      <c r="DM802">
        <v>15</v>
      </c>
      <c r="DN802">
        <v>0.25</v>
      </c>
      <c r="DO802">
        <v>0.13</v>
      </c>
      <c r="DP802">
        <v>-29.39841463414634</v>
      </c>
      <c r="DQ802">
        <v>-0.9377310104529977</v>
      </c>
      <c r="DR802">
        <v>0.1071939991061923</v>
      </c>
      <c r="DS802">
        <v>0</v>
      </c>
      <c r="DT802">
        <v>1.143656341463415</v>
      </c>
      <c r="DU802">
        <v>-0.1683464111498256</v>
      </c>
      <c r="DV802">
        <v>0.01665243287815481</v>
      </c>
      <c r="DW802">
        <v>0</v>
      </c>
      <c r="DX802">
        <v>0</v>
      </c>
      <c r="DY802">
        <v>2</v>
      </c>
      <c r="DZ802" t="s">
        <v>386</v>
      </c>
      <c r="EA802">
        <v>3.22821</v>
      </c>
      <c r="EB802">
        <v>2.70427</v>
      </c>
      <c r="EC802">
        <v>0.165733</v>
      </c>
      <c r="ED802">
        <v>0.168875</v>
      </c>
      <c r="EE802">
        <v>0.07989209999999999</v>
      </c>
      <c r="EF802">
        <v>0.0756791</v>
      </c>
      <c r="EG802">
        <v>27167.2</v>
      </c>
      <c r="EH802">
        <v>26301.9</v>
      </c>
      <c r="EI802">
        <v>31216.7</v>
      </c>
      <c r="EJ802">
        <v>30035.2</v>
      </c>
      <c r="EK802">
        <v>38465.3</v>
      </c>
      <c r="EL802">
        <v>36722</v>
      </c>
      <c r="EM802">
        <v>43737.7</v>
      </c>
      <c r="EN802">
        <v>41947.5</v>
      </c>
      <c r="EO802">
        <v>2.0862</v>
      </c>
      <c r="EP802">
        <v>1.7422</v>
      </c>
      <c r="EQ802">
        <v>-0.00115484</v>
      </c>
      <c r="ER802">
        <v>0</v>
      </c>
      <c r="ES802">
        <v>25.0402</v>
      </c>
      <c r="ET802">
        <v>999.9</v>
      </c>
      <c r="EU802">
        <v>66.7</v>
      </c>
      <c r="EV802">
        <v>30.8</v>
      </c>
      <c r="EW802">
        <v>30.497</v>
      </c>
      <c r="EX802">
        <v>62.4601</v>
      </c>
      <c r="EY802">
        <v>23.9784</v>
      </c>
      <c r="EZ802">
        <v>1</v>
      </c>
      <c r="FA802">
        <v>0.379863</v>
      </c>
      <c r="FB802">
        <v>7.61225</v>
      </c>
      <c r="FC802">
        <v>20.0353</v>
      </c>
      <c r="FD802">
        <v>5.21624</v>
      </c>
      <c r="FE802">
        <v>12.004</v>
      </c>
      <c r="FF802">
        <v>4.96315</v>
      </c>
      <c r="FG802">
        <v>3.29563</v>
      </c>
      <c r="FH802">
        <v>9999</v>
      </c>
      <c r="FI802">
        <v>9999</v>
      </c>
      <c r="FJ802">
        <v>9999</v>
      </c>
      <c r="FK802">
        <v>149.9</v>
      </c>
      <c r="FL802">
        <v>4.97079</v>
      </c>
      <c r="FM802">
        <v>1.86779</v>
      </c>
      <c r="FN802">
        <v>1.85928</v>
      </c>
      <c r="FO802">
        <v>1.86533</v>
      </c>
      <c r="FP802">
        <v>1.8631</v>
      </c>
      <c r="FQ802">
        <v>1.86448</v>
      </c>
      <c r="FR802">
        <v>1.86003</v>
      </c>
      <c r="FS802">
        <v>1.86414</v>
      </c>
      <c r="FT802">
        <v>0</v>
      </c>
      <c r="FU802">
        <v>0</v>
      </c>
      <c r="FV802">
        <v>0</v>
      </c>
      <c r="FW802">
        <v>0</v>
      </c>
      <c r="FX802" t="s">
        <v>364</v>
      </c>
      <c r="FY802" t="s">
        <v>365</v>
      </c>
      <c r="FZ802" t="s">
        <v>366</v>
      </c>
      <c r="GA802" t="s">
        <v>366</v>
      </c>
      <c r="GB802" t="s">
        <v>366</v>
      </c>
      <c r="GC802" t="s">
        <v>366</v>
      </c>
      <c r="GD802">
        <v>0</v>
      </c>
      <c r="GE802">
        <v>100</v>
      </c>
      <c r="GF802">
        <v>100</v>
      </c>
      <c r="GG802">
        <v>-8.492000000000001</v>
      </c>
      <c r="GH802">
        <v>-0.09089999999999999</v>
      </c>
      <c r="GI802">
        <v>-2.868309889394353</v>
      </c>
      <c r="GJ802">
        <v>-0.006773961979547998</v>
      </c>
      <c r="GK802">
        <v>-8.296070481250098E-08</v>
      </c>
      <c r="GL802">
        <v>3.322967193956903E-10</v>
      </c>
      <c r="GM802">
        <v>-0.07871069313407227</v>
      </c>
      <c r="GN802">
        <v>-0.00208336341840114</v>
      </c>
      <c r="GO802">
        <v>8.801746095907445E-05</v>
      </c>
      <c r="GP802">
        <v>-2.677693255255651E-07</v>
      </c>
      <c r="GQ802">
        <v>3</v>
      </c>
      <c r="GR802">
        <v>2052</v>
      </c>
      <c r="GS802">
        <v>2</v>
      </c>
      <c r="GT802">
        <v>18</v>
      </c>
      <c r="GU802">
        <v>115.4</v>
      </c>
      <c r="GV802">
        <v>115.3</v>
      </c>
      <c r="GW802">
        <v>2.04712</v>
      </c>
      <c r="GX802">
        <v>2.40723</v>
      </c>
      <c r="GY802">
        <v>1.44775</v>
      </c>
      <c r="GZ802">
        <v>2.31445</v>
      </c>
      <c r="HA802">
        <v>1.55151</v>
      </c>
      <c r="HB802">
        <v>2.33765</v>
      </c>
      <c r="HC802">
        <v>37.4338</v>
      </c>
      <c r="HD802">
        <v>13.703</v>
      </c>
      <c r="HE802">
        <v>18</v>
      </c>
      <c r="HF802">
        <v>615.891</v>
      </c>
      <c r="HG802">
        <v>395.335</v>
      </c>
      <c r="HH802">
        <v>15.0662</v>
      </c>
      <c r="HI802">
        <v>31.4757</v>
      </c>
      <c r="HJ802">
        <v>30.0012</v>
      </c>
      <c r="HK802">
        <v>31.3406</v>
      </c>
      <c r="HL802">
        <v>31.2757</v>
      </c>
      <c r="HM802">
        <v>41.0129</v>
      </c>
      <c r="HN802">
        <v>58.2842</v>
      </c>
      <c r="HO802">
        <v>0</v>
      </c>
      <c r="HP802">
        <v>15.0409</v>
      </c>
      <c r="HQ802">
        <v>887.6</v>
      </c>
      <c r="HR802">
        <v>14.0793</v>
      </c>
      <c r="HS802">
        <v>99.0496</v>
      </c>
      <c r="HT802">
        <v>100.227</v>
      </c>
    </row>
    <row r="803" spans="1:228">
      <c r="A803">
        <v>787</v>
      </c>
      <c r="B803">
        <v>1728497880.5</v>
      </c>
      <c r="C803">
        <v>6943</v>
      </c>
      <c r="D803" t="s">
        <v>1947</v>
      </c>
      <c r="E803" t="s">
        <v>1948</v>
      </c>
      <c r="F803">
        <v>5</v>
      </c>
      <c r="G803" t="s">
        <v>357</v>
      </c>
      <c r="H803" t="s">
        <v>358</v>
      </c>
      <c r="I803" t="s">
        <v>359</v>
      </c>
      <c r="J803" t="s">
        <v>1808</v>
      </c>
      <c r="K803">
        <v>1728497873</v>
      </c>
      <c r="L803">
        <f>(M803)/1000</f>
        <v>0</v>
      </c>
      <c r="M803">
        <f>IF(BH803, AP803, AJ803)</f>
        <v>0</v>
      </c>
      <c r="N803">
        <f>IF(BH803, AK803, AI803)</f>
        <v>0</v>
      </c>
      <c r="O803">
        <f>BJ803 - IF(AW803&gt;1, N803*BD803*100.0/(AY803), 0)</f>
        <v>0</v>
      </c>
      <c r="P803">
        <f>((V803-L803/2)*O803-N803)/(V803+L803/2)</f>
        <v>0</v>
      </c>
      <c r="Q803">
        <f>P803*(BQ803+BR803)/1000.0</f>
        <v>0</v>
      </c>
      <c r="R803">
        <f>(BJ803 - IF(AW803&gt;1, N803*BD803*100.0/(AY803), 0))*(BQ803+BR803)/1000.0</f>
        <v>0</v>
      </c>
      <c r="S803">
        <f>2.0/((1/U803-1/T803)+SIGN(U803)*SQRT((1/U803-1/T803)*(1/U803-1/T803) + 4*BE803/((BE803+1)*(BE803+1))*(2*1/U803*1/T803-1/T803*1/T803)))</f>
        <v>0</v>
      </c>
      <c r="T803">
        <f>IF(LEFT(BF803,1)&lt;&gt;"0",IF(LEFT(BF803,1)="1",3.0,BG803),$D$5+$E$5*(BX803*BQ803/($K$5*1000))+$F$5*(BX803*BQ803/($K$5*1000))*MAX(MIN(BD803,$J$5),$I$5)*MAX(MIN(BD803,$J$5),$I$5)+$G$5*MAX(MIN(BD803,$J$5),$I$5)*(BX803*BQ803/($K$5*1000))+$H$5*(BX803*BQ803/($K$5*1000))*(BX803*BQ803/($K$5*1000)))</f>
        <v>0</v>
      </c>
      <c r="U803">
        <f>L803*(1000-(1000*0.61365*exp(17.502*Y803/(240.97+Y803))/(BQ803+BR803)+BL803)/2)/(1000*0.61365*exp(17.502*Y803/(240.97+Y803))/(BQ803+BR803)-BL803)</f>
        <v>0</v>
      </c>
      <c r="V803">
        <f>1/((BE803+1)/(S803/1.6)+1/(T803/1.37)) + BE803/((BE803+1)/(S803/1.6) + BE803/(T803/1.37))</f>
        <v>0</v>
      </c>
      <c r="W803">
        <f>(AZ803*BC803)</f>
        <v>0</v>
      </c>
      <c r="X803">
        <f>(BS803+(W803+2*0.95*5.67E-8*(((BS803+$B$7)+273)^4-(BS803+273)^4)-44100*L803)/(1.84*29.3*T803+8*0.95*5.67E-8*(BS803+273)^3))</f>
        <v>0</v>
      </c>
      <c r="Y803">
        <f>($C$7*BT803+$D$7*BU803+$E$7*X803)</f>
        <v>0</v>
      </c>
      <c r="Z803">
        <f>0.61365*exp(17.502*Y803/(240.97+Y803))</f>
        <v>0</v>
      </c>
      <c r="AA803">
        <f>(AB803/AC803*100)</f>
        <v>0</v>
      </c>
      <c r="AB803">
        <f>BL803*(BQ803+BR803)/1000</f>
        <v>0</v>
      </c>
      <c r="AC803">
        <f>0.61365*exp(17.502*BS803/(240.97+BS803))</f>
        <v>0</v>
      </c>
      <c r="AD803">
        <f>(Z803-BL803*(BQ803+BR803)/1000)</f>
        <v>0</v>
      </c>
      <c r="AE803">
        <f>(-L803*44100)</f>
        <v>0</v>
      </c>
      <c r="AF803">
        <f>2*29.3*T803*0.92*(BS803-Y803)</f>
        <v>0</v>
      </c>
      <c r="AG803">
        <f>2*0.95*5.67E-8*(((BS803+$B$7)+273)^4-(Y803+273)^4)</f>
        <v>0</v>
      </c>
      <c r="AH803">
        <f>W803+AG803+AE803+AF803</f>
        <v>0</v>
      </c>
      <c r="AI803">
        <f>BP803*AW803*(BK803-BJ803*(1000-AW803*BM803)/(1000-AW803*BL803))/(100*BD803)</f>
        <v>0</v>
      </c>
      <c r="AJ803">
        <f>1000*BP803*AW803*(BL803-BM803)/(100*BD803*(1000-AW803*BL803))</f>
        <v>0</v>
      </c>
      <c r="AK803">
        <f>(AL803 - AM803 - BQ803*1E3/(8.314*(BS803+273.15)) * AO803/BP803 * AN803) * BP803/(100*BD803) * (1000 - BM803)/1000</f>
        <v>0</v>
      </c>
      <c r="AL803">
        <v>891.9395731515536</v>
      </c>
      <c r="AM803">
        <v>867.6915999999998</v>
      </c>
      <c r="AN803">
        <v>2.542287915131033</v>
      </c>
      <c r="AO803">
        <v>66.75267127986791</v>
      </c>
      <c r="AP803">
        <f>(AR803 - AQ803 + BQ803*1E3/(8.314*(BS803+273.15)) * AT803/BP803 * AS803) * BP803/(100*BD803) * 1000/(1000 - AR803)</f>
        <v>0</v>
      </c>
      <c r="AQ803">
        <v>14.09386743744132</v>
      </c>
      <c r="AR803">
        <v>15.20122666666666</v>
      </c>
      <c r="AS803">
        <v>-1.875459952562361E-05</v>
      </c>
      <c r="AT803">
        <v>80.66482279212043</v>
      </c>
      <c r="AU803">
        <v>0</v>
      </c>
      <c r="AV803">
        <v>0</v>
      </c>
      <c r="AW803">
        <f>IF(AU803*$H$13&gt;=AY803,1.0,(AY803/(AY803-AU803*$H$13)))</f>
        <v>0</v>
      </c>
      <c r="AX803">
        <f>(AW803-1)*100</f>
        <v>0</v>
      </c>
      <c r="AY803">
        <f>MAX(0,($B$13+$C$13*BX803)/(1+$D$13*BX803)*BQ803/(BS803+273)*$E$13)</f>
        <v>0</v>
      </c>
      <c r="AZ803">
        <f>$B$11*BY803+$C$11*BZ803+$F$11*CK803*(1-CN803)</f>
        <v>0</v>
      </c>
      <c r="BA803">
        <f>AZ803*BB803</f>
        <v>0</v>
      </c>
      <c r="BB803">
        <f>($B$11*$D$9+$C$11*$D$9+$F$11*((CX803+CP803)/MAX(CX803+CP803+CY803, 0.1)*$I$9+CY803/MAX(CX803+CP803+CY803, 0.1)*$J$9))/($B$11+$C$11+$F$11)</f>
        <v>0</v>
      </c>
      <c r="BC803">
        <f>($B$11*$K$9+$C$11*$K$9+$F$11*((CX803+CP803)/MAX(CX803+CP803+CY803, 0.1)*$P$9+CY803/MAX(CX803+CP803+CY803, 0.1)*$Q$9))/($B$11+$C$11+$F$11)</f>
        <v>0</v>
      </c>
      <c r="BD803">
        <v>6</v>
      </c>
      <c r="BE803">
        <v>0.5</v>
      </c>
      <c r="BF803" t="s">
        <v>361</v>
      </c>
      <c r="BG803">
        <v>2</v>
      </c>
      <c r="BH803" t="b">
        <v>1</v>
      </c>
      <c r="BI803">
        <v>1728497873</v>
      </c>
      <c r="BJ803">
        <v>836.9925185185185</v>
      </c>
      <c r="BK803">
        <v>866.498814814815</v>
      </c>
      <c r="BL803">
        <v>15.21082962962963</v>
      </c>
      <c r="BM803">
        <v>14.08934814814815</v>
      </c>
      <c r="BN803">
        <v>845.4463333333332</v>
      </c>
      <c r="BO803">
        <v>15.30176666666667</v>
      </c>
      <c r="BP803">
        <v>600.0023703703705</v>
      </c>
      <c r="BQ803">
        <v>97.5509037037037</v>
      </c>
      <c r="BR803">
        <v>0.1000086037037037</v>
      </c>
      <c r="BS803">
        <v>23.89487407407407</v>
      </c>
      <c r="BT803">
        <v>25.02695555555555</v>
      </c>
      <c r="BU803">
        <v>999.9000000000001</v>
      </c>
      <c r="BV803">
        <v>0</v>
      </c>
      <c r="BW803">
        <v>0</v>
      </c>
      <c r="BX803">
        <v>9997.816666666668</v>
      </c>
      <c r="BY803">
        <v>0</v>
      </c>
      <c r="BZ803">
        <v>1294.772962962963</v>
      </c>
      <c r="CA803">
        <v>-29.50622222222222</v>
      </c>
      <c r="CB803">
        <v>849.9205185185186</v>
      </c>
      <c r="CC803">
        <v>878.8817037037037</v>
      </c>
      <c r="CD803">
        <v>1.121484814814815</v>
      </c>
      <c r="CE803">
        <v>866.498814814815</v>
      </c>
      <c r="CF803">
        <v>14.08934814814815</v>
      </c>
      <c r="CG803">
        <v>1.48382962962963</v>
      </c>
      <c r="CH803">
        <v>1.374428888888889</v>
      </c>
      <c r="CI803">
        <v>12.80255925925926</v>
      </c>
      <c r="CJ803">
        <v>11.63841481481481</v>
      </c>
      <c r="CK803">
        <v>1600.013703703704</v>
      </c>
      <c r="CL803">
        <v>0.6920196666666667</v>
      </c>
      <c r="CM803">
        <v>0.3079803333333334</v>
      </c>
      <c r="CN803">
        <v>0</v>
      </c>
      <c r="CO803">
        <v>2.089122222222222</v>
      </c>
      <c r="CP803">
        <v>0</v>
      </c>
      <c r="CQ803">
        <v>18154.67037037037</v>
      </c>
      <c r="CR803">
        <v>13790.38888888889</v>
      </c>
      <c r="CS803">
        <v>40.50459259259259</v>
      </c>
      <c r="CT803">
        <v>42.64107407407406</v>
      </c>
      <c r="CU803">
        <v>41.375</v>
      </c>
      <c r="CV803">
        <v>40.49533333333333</v>
      </c>
      <c r="CW803">
        <v>39.56199999999999</v>
      </c>
      <c r="CX803">
        <v>1107.240740740741</v>
      </c>
      <c r="CY803">
        <v>492.772962962963</v>
      </c>
      <c r="CZ803">
        <v>0</v>
      </c>
      <c r="DA803">
        <v>1728497937.4</v>
      </c>
      <c r="DB803">
        <v>0</v>
      </c>
      <c r="DC803">
        <v>1728490956.5</v>
      </c>
      <c r="DD803" t="s">
        <v>362</v>
      </c>
      <c r="DE803">
        <v>1728490952.5</v>
      </c>
      <c r="DF803">
        <v>1728490956.5</v>
      </c>
      <c r="DG803">
        <v>1</v>
      </c>
      <c r="DH803">
        <v>-0.065</v>
      </c>
      <c r="DI803">
        <v>-0.008</v>
      </c>
      <c r="DJ803">
        <v>-3.246</v>
      </c>
      <c r="DK803">
        <v>-0.091</v>
      </c>
      <c r="DL803">
        <v>52</v>
      </c>
      <c r="DM803">
        <v>15</v>
      </c>
      <c r="DN803">
        <v>0.25</v>
      </c>
      <c r="DO803">
        <v>0.13</v>
      </c>
      <c r="DP803">
        <v>-29.46084634146341</v>
      </c>
      <c r="DQ803">
        <v>-0.8153080139373344</v>
      </c>
      <c r="DR803">
        <v>0.09774094455606959</v>
      </c>
      <c r="DS803">
        <v>0</v>
      </c>
      <c r="DT803">
        <v>1.130250975609756</v>
      </c>
      <c r="DU803">
        <v>-0.1709966550522639</v>
      </c>
      <c r="DV803">
        <v>0.01689737067219489</v>
      </c>
      <c r="DW803">
        <v>0</v>
      </c>
      <c r="DX803">
        <v>0</v>
      </c>
      <c r="DY803">
        <v>2</v>
      </c>
      <c r="DZ803" t="s">
        <v>386</v>
      </c>
      <c r="EA803">
        <v>3.22826</v>
      </c>
      <c r="EB803">
        <v>2.70427</v>
      </c>
      <c r="EC803">
        <v>0.167345</v>
      </c>
      <c r="ED803">
        <v>0.170463</v>
      </c>
      <c r="EE803">
        <v>0.0798693</v>
      </c>
      <c r="EF803">
        <v>0.07570350000000001</v>
      </c>
      <c r="EG803">
        <v>27113.6</v>
      </c>
      <c r="EH803">
        <v>26251.1</v>
      </c>
      <c r="EI803">
        <v>31215.5</v>
      </c>
      <c r="EJ803">
        <v>30034.7</v>
      </c>
      <c r="EK803">
        <v>38465</v>
      </c>
      <c r="EL803">
        <v>36720.5</v>
      </c>
      <c r="EM803">
        <v>43736.3</v>
      </c>
      <c r="EN803">
        <v>41946.9</v>
      </c>
      <c r="EO803">
        <v>2.08637</v>
      </c>
      <c r="EP803">
        <v>1.74188</v>
      </c>
      <c r="EQ803">
        <v>-0.000618398</v>
      </c>
      <c r="ER803">
        <v>0</v>
      </c>
      <c r="ES803">
        <v>25.0525</v>
      </c>
      <c r="ET803">
        <v>999.9</v>
      </c>
      <c r="EU803">
        <v>66.7</v>
      </c>
      <c r="EV803">
        <v>30.8</v>
      </c>
      <c r="EW803">
        <v>30.4966</v>
      </c>
      <c r="EX803">
        <v>62.2601</v>
      </c>
      <c r="EY803">
        <v>23.8421</v>
      </c>
      <c r="EZ803">
        <v>1</v>
      </c>
      <c r="FA803">
        <v>0.380661</v>
      </c>
      <c r="FB803">
        <v>7.66051</v>
      </c>
      <c r="FC803">
        <v>20.0332</v>
      </c>
      <c r="FD803">
        <v>5.21609</v>
      </c>
      <c r="FE803">
        <v>12.004</v>
      </c>
      <c r="FF803">
        <v>4.9631</v>
      </c>
      <c r="FG803">
        <v>3.29563</v>
      </c>
      <c r="FH803">
        <v>9999</v>
      </c>
      <c r="FI803">
        <v>9999</v>
      </c>
      <c r="FJ803">
        <v>9999</v>
      </c>
      <c r="FK803">
        <v>149.9</v>
      </c>
      <c r="FL803">
        <v>4.9708</v>
      </c>
      <c r="FM803">
        <v>1.86779</v>
      </c>
      <c r="FN803">
        <v>1.85928</v>
      </c>
      <c r="FO803">
        <v>1.86531</v>
      </c>
      <c r="FP803">
        <v>1.8631</v>
      </c>
      <c r="FQ803">
        <v>1.86447</v>
      </c>
      <c r="FR803">
        <v>1.86004</v>
      </c>
      <c r="FS803">
        <v>1.86414</v>
      </c>
      <c r="FT803">
        <v>0</v>
      </c>
      <c r="FU803">
        <v>0</v>
      </c>
      <c r="FV803">
        <v>0</v>
      </c>
      <c r="FW803">
        <v>0</v>
      </c>
      <c r="FX803" t="s">
        <v>364</v>
      </c>
      <c r="FY803" t="s">
        <v>365</v>
      </c>
      <c r="FZ803" t="s">
        <v>366</v>
      </c>
      <c r="GA803" t="s">
        <v>366</v>
      </c>
      <c r="GB803" t="s">
        <v>366</v>
      </c>
      <c r="GC803" t="s">
        <v>366</v>
      </c>
      <c r="GD803">
        <v>0</v>
      </c>
      <c r="GE803">
        <v>100</v>
      </c>
      <c r="GF803">
        <v>100</v>
      </c>
      <c r="GG803">
        <v>-8.571</v>
      </c>
      <c r="GH803">
        <v>-0.09089999999999999</v>
      </c>
      <c r="GI803">
        <v>-2.868309889394353</v>
      </c>
      <c r="GJ803">
        <v>-0.006773961979547998</v>
      </c>
      <c r="GK803">
        <v>-8.296070481250098E-08</v>
      </c>
      <c r="GL803">
        <v>3.322967193956903E-10</v>
      </c>
      <c r="GM803">
        <v>-0.07871069313407227</v>
      </c>
      <c r="GN803">
        <v>-0.00208336341840114</v>
      </c>
      <c r="GO803">
        <v>8.801746095907445E-05</v>
      </c>
      <c r="GP803">
        <v>-2.677693255255651E-07</v>
      </c>
      <c r="GQ803">
        <v>3</v>
      </c>
      <c r="GR803">
        <v>2052</v>
      </c>
      <c r="GS803">
        <v>2</v>
      </c>
      <c r="GT803">
        <v>18</v>
      </c>
      <c r="GU803">
        <v>115.5</v>
      </c>
      <c r="GV803">
        <v>115.4</v>
      </c>
      <c r="GW803">
        <v>2.06909</v>
      </c>
      <c r="GX803">
        <v>2.39868</v>
      </c>
      <c r="GY803">
        <v>1.44775</v>
      </c>
      <c r="GZ803">
        <v>2.31445</v>
      </c>
      <c r="HA803">
        <v>1.55151</v>
      </c>
      <c r="HB803">
        <v>2.3584</v>
      </c>
      <c r="HC803">
        <v>37.4338</v>
      </c>
      <c r="HD803">
        <v>13.703</v>
      </c>
      <c r="HE803">
        <v>18</v>
      </c>
      <c r="HF803">
        <v>616.1130000000001</v>
      </c>
      <c r="HG803">
        <v>395.212</v>
      </c>
      <c r="HH803">
        <v>15.0413</v>
      </c>
      <c r="HI803">
        <v>31.4847</v>
      </c>
      <c r="HJ803">
        <v>30.001</v>
      </c>
      <c r="HK803">
        <v>31.3502</v>
      </c>
      <c r="HL803">
        <v>31.2852</v>
      </c>
      <c r="HM803">
        <v>41.5093</v>
      </c>
      <c r="HN803">
        <v>58.2842</v>
      </c>
      <c r="HO803">
        <v>0</v>
      </c>
      <c r="HP803">
        <v>15.0126</v>
      </c>
      <c r="HQ803">
        <v>902.629</v>
      </c>
      <c r="HR803">
        <v>14.0794</v>
      </c>
      <c r="HS803">
        <v>99.0462</v>
      </c>
      <c r="HT803">
        <v>100.226</v>
      </c>
    </row>
    <row r="804" spans="1:228">
      <c r="A804">
        <v>788</v>
      </c>
      <c r="B804">
        <v>1728497885.5</v>
      </c>
      <c r="C804">
        <v>6948</v>
      </c>
      <c r="D804" t="s">
        <v>1949</v>
      </c>
      <c r="E804" t="s">
        <v>1950</v>
      </c>
      <c r="F804">
        <v>5</v>
      </c>
      <c r="G804" t="s">
        <v>357</v>
      </c>
      <c r="H804" t="s">
        <v>358</v>
      </c>
      <c r="I804" t="s">
        <v>359</v>
      </c>
      <c r="J804" t="s">
        <v>1808</v>
      </c>
      <c r="K804">
        <v>1728497877.714286</v>
      </c>
      <c r="L804">
        <f>(M804)/1000</f>
        <v>0</v>
      </c>
      <c r="M804">
        <f>IF(BH804, AP804, AJ804)</f>
        <v>0</v>
      </c>
      <c r="N804">
        <f>IF(BH804, AK804, AI804)</f>
        <v>0</v>
      </c>
      <c r="O804">
        <f>BJ804 - IF(AW804&gt;1, N804*BD804*100.0/(AY804), 0)</f>
        <v>0</v>
      </c>
      <c r="P804">
        <f>((V804-L804/2)*O804-N804)/(V804+L804/2)</f>
        <v>0</v>
      </c>
      <c r="Q804">
        <f>P804*(BQ804+BR804)/1000.0</f>
        <v>0</v>
      </c>
      <c r="R804">
        <f>(BJ804 - IF(AW804&gt;1, N804*BD804*100.0/(AY804), 0))*(BQ804+BR804)/1000.0</f>
        <v>0</v>
      </c>
      <c r="S804">
        <f>2.0/((1/U804-1/T804)+SIGN(U804)*SQRT((1/U804-1/T804)*(1/U804-1/T804) + 4*BE804/((BE804+1)*(BE804+1))*(2*1/U804*1/T804-1/T804*1/T804)))</f>
        <v>0</v>
      </c>
      <c r="T804">
        <f>IF(LEFT(BF804,1)&lt;&gt;"0",IF(LEFT(BF804,1)="1",3.0,BG804),$D$5+$E$5*(BX804*BQ804/($K$5*1000))+$F$5*(BX804*BQ804/($K$5*1000))*MAX(MIN(BD804,$J$5),$I$5)*MAX(MIN(BD804,$J$5),$I$5)+$G$5*MAX(MIN(BD804,$J$5),$I$5)*(BX804*BQ804/($K$5*1000))+$H$5*(BX804*BQ804/($K$5*1000))*(BX804*BQ804/($K$5*1000)))</f>
        <v>0</v>
      </c>
      <c r="U804">
        <f>L804*(1000-(1000*0.61365*exp(17.502*Y804/(240.97+Y804))/(BQ804+BR804)+BL804)/2)/(1000*0.61365*exp(17.502*Y804/(240.97+Y804))/(BQ804+BR804)-BL804)</f>
        <v>0</v>
      </c>
      <c r="V804">
        <f>1/((BE804+1)/(S804/1.6)+1/(T804/1.37)) + BE804/((BE804+1)/(S804/1.6) + BE804/(T804/1.37))</f>
        <v>0</v>
      </c>
      <c r="W804">
        <f>(AZ804*BC804)</f>
        <v>0</v>
      </c>
      <c r="X804">
        <f>(BS804+(W804+2*0.95*5.67E-8*(((BS804+$B$7)+273)^4-(BS804+273)^4)-44100*L804)/(1.84*29.3*T804+8*0.95*5.67E-8*(BS804+273)^3))</f>
        <v>0</v>
      </c>
      <c r="Y804">
        <f>($C$7*BT804+$D$7*BU804+$E$7*X804)</f>
        <v>0</v>
      </c>
      <c r="Z804">
        <f>0.61365*exp(17.502*Y804/(240.97+Y804))</f>
        <v>0</v>
      </c>
      <c r="AA804">
        <f>(AB804/AC804*100)</f>
        <v>0</v>
      </c>
      <c r="AB804">
        <f>BL804*(BQ804+BR804)/1000</f>
        <v>0</v>
      </c>
      <c r="AC804">
        <f>0.61365*exp(17.502*BS804/(240.97+BS804))</f>
        <v>0</v>
      </c>
      <c r="AD804">
        <f>(Z804-BL804*(BQ804+BR804)/1000)</f>
        <v>0</v>
      </c>
      <c r="AE804">
        <f>(-L804*44100)</f>
        <v>0</v>
      </c>
      <c r="AF804">
        <f>2*29.3*T804*0.92*(BS804-Y804)</f>
        <v>0</v>
      </c>
      <c r="AG804">
        <f>2*0.95*5.67E-8*(((BS804+$B$7)+273)^4-(Y804+273)^4)</f>
        <v>0</v>
      </c>
      <c r="AH804">
        <f>W804+AG804+AE804+AF804</f>
        <v>0</v>
      </c>
      <c r="AI804">
        <f>BP804*AW804*(BK804-BJ804*(1000-AW804*BM804)/(1000-AW804*BL804))/(100*BD804)</f>
        <v>0</v>
      </c>
      <c r="AJ804">
        <f>1000*BP804*AW804*(BL804-BM804)/(100*BD804*(1000-AW804*BL804))</f>
        <v>0</v>
      </c>
      <c r="AK804">
        <f>(AL804 - AM804 - BQ804*1E3/(8.314*(BS804+273.15)) * AO804/BP804 * AN804) * BP804/(100*BD804) * (1000 - BM804)/1000</f>
        <v>0</v>
      </c>
      <c r="AL804">
        <v>904.7184477167657</v>
      </c>
      <c r="AM804">
        <v>880.3250363636363</v>
      </c>
      <c r="AN804">
        <v>2.516233429187337</v>
      </c>
      <c r="AO804">
        <v>66.75267127986791</v>
      </c>
      <c r="AP804">
        <f>(AR804 - AQ804 + BQ804*1E3/(8.314*(BS804+273.15)) * AT804/BP804 * AS804) * BP804/(100*BD804) * 1000/(1000 - AR804)</f>
        <v>0</v>
      </c>
      <c r="AQ804">
        <v>14.09997493617528</v>
      </c>
      <c r="AR804">
        <v>15.19504121212121</v>
      </c>
      <c r="AS804">
        <v>-7.109888296963595E-05</v>
      </c>
      <c r="AT804">
        <v>80.66482279212043</v>
      </c>
      <c r="AU804">
        <v>0</v>
      </c>
      <c r="AV804">
        <v>0</v>
      </c>
      <c r="AW804">
        <f>IF(AU804*$H$13&gt;=AY804,1.0,(AY804/(AY804-AU804*$H$13)))</f>
        <v>0</v>
      </c>
      <c r="AX804">
        <f>(AW804-1)*100</f>
        <v>0</v>
      </c>
      <c r="AY804">
        <f>MAX(0,($B$13+$C$13*BX804)/(1+$D$13*BX804)*BQ804/(BS804+273)*$E$13)</f>
        <v>0</v>
      </c>
      <c r="AZ804">
        <f>$B$11*BY804+$C$11*BZ804+$F$11*CK804*(1-CN804)</f>
        <v>0</v>
      </c>
      <c r="BA804">
        <f>AZ804*BB804</f>
        <v>0</v>
      </c>
      <c r="BB804">
        <f>($B$11*$D$9+$C$11*$D$9+$F$11*((CX804+CP804)/MAX(CX804+CP804+CY804, 0.1)*$I$9+CY804/MAX(CX804+CP804+CY804, 0.1)*$J$9))/($B$11+$C$11+$F$11)</f>
        <v>0</v>
      </c>
      <c r="BC804">
        <f>($B$11*$K$9+$C$11*$K$9+$F$11*((CX804+CP804)/MAX(CX804+CP804+CY804, 0.1)*$P$9+CY804/MAX(CX804+CP804+CY804, 0.1)*$Q$9))/($B$11+$C$11+$F$11)</f>
        <v>0</v>
      </c>
      <c r="BD804">
        <v>6</v>
      </c>
      <c r="BE804">
        <v>0.5</v>
      </c>
      <c r="BF804" t="s">
        <v>361</v>
      </c>
      <c r="BG804">
        <v>2</v>
      </c>
      <c r="BH804" t="b">
        <v>1</v>
      </c>
      <c r="BI804">
        <v>1728497877.714286</v>
      </c>
      <c r="BJ804">
        <v>848.7782142857143</v>
      </c>
      <c r="BK804">
        <v>878.3462142857143</v>
      </c>
      <c r="BL804">
        <v>15.20376071428572</v>
      </c>
      <c r="BM804">
        <v>14.094625</v>
      </c>
      <c r="BN804">
        <v>857.3054642857143</v>
      </c>
      <c r="BO804">
        <v>15.2947</v>
      </c>
      <c r="BP804">
        <v>600.0054285714285</v>
      </c>
      <c r="BQ804">
        <v>97.55112857142853</v>
      </c>
      <c r="BR804">
        <v>0.0999605857142857</v>
      </c>
      <c r="BS804">
        <v>23.9008</v>
      </c>
      <c r="BT804">
        <v>25.03189642857143</v>
      </c>
      <c r="BU804">
        <v>999.9000000000002</v>
      </c>
      <c r="BV804">
        <v>0</v>
      </c>
      <c r="BW804">
        <v>0</v>
      </c>
      <c r="BX804">
        <v>10000.95428571428</v>
      </c>
      <c r="BY804">
        <v>0</v>
      </c>
      <c r="BZ804">
        <v>1294.871785714286</v>
      </c>
      <c r="CA804">
        <v>-29.56787142857143</v>
      </c>
      <c r="CB804">
        <v>861.8820714285715</v>
      </c>
      <c r="CC804">
        <v>890.9031785714286</v>
      </c>
      <c r="CD804">
        <v>1.109141785714286</v>
      </c>
      <c r="CE804">
        <v>878.3462142857143</v>
      </c>
      <c r="CF804">
        <v>14.094625</v>
      </c>
      <c r="CG804">
        <v>1.483143571428571</v>
      </c>
      <c r="CH804">
        <v>1.374946428571429</v>
      </c>
      <c r="CI804">
        <v>12.79548571428572</v>
      </c>
      <c r="CJ804">
        <v>11.64411071428571</v>
      </c>
      <c r="CK804">
        <v>1600.005357142857</v>
      </c>
      <c r="CL804">
        <v>0.6920146785714285</v>
      </c>
      <c r="CM804">
        <v>0.3079853214285714</v>
      </c>
      <c r="CN804">
        <v>0</v>
      </c>
      <c r="CO804">
        <v>2.111435714285714</v>
      </c>
      <c r="CP804">
        <v>0</v>
      </c>
      <c r="CQ804">
        <v>18188.60714285714</v>
      </c>
      <c r="CR804">
        <v>13790.29285714285</v>
      </c>
      <c r="CS804">
        <v>40.51992857142857</v>
      </c>
      <c r="CT804">
        <v>42.66042857142855</v>
      </c>
      <c r="CU804">
        <v>41.375</v>
      </c>
      <c r="CV804">
        <v>40.50221428571428</v>
      </c>
      <c r="CW804">
        <v>39.56199999999999</v>
      </c>
      <c r="CX804">
        <v>1107.228214285714</v>
      </c>
      <c r="CY804">
        <v>492.7771428571428</v>
      </c>
      <c r="CZ804">
        <v>0</v>
      </c>
      <c r="DA804">
        <v>1728497942.2</v>
      </c>
      <c r="DB804">
        <v>0</v>
      </c>
      <c r="DC804">
        <v>1728490956.5</v>
      </c>
      <c r="DD804" t="s">
        <v>362</v>
      </c>
      <c r="DE804">
        <v>1728490952.5</v>
      </c>
      <c r="DF804">
        <v>1728490956.5</v>
      </c>
      <c r="DG804">
        <v>1</v>
      </c>
      <c r="DH804">
        <v>-0.065</v>
      </c>
      <c r="DI804">
        <v>-0.008</v>
      </c>
      <c r="DJ804">
        <v>-3.246</v>
      </c>
      <c r="DK804">
        <v>-0.091</v>
      </c>
      <c r="DL804">
        <v>52</v>
      </c>
      <c r="DM804">
        <v>15</v>
      </c>
      <c r="DN804">
        <v>0.25</v>
      </c>
      <c r="DO804">
        <v>0.13</v>
      </c>
      <c r="DP804">
        <v>-29.50947073170731</v>
      </c>
      <c r="DQ804">
        <v>-0.8145951219513429</v>
      </c>
      <c r="DR804">
        <v>0.09727512213957641</v>
      </c>
      <c r="DS804">
        <v>0</v>
      </c>
      <c r="DT804">
        <v>1.119154390243903</v>
      </c>
      <c r="DU804">
        <v>-0.16058487804878</v>
      </c>
      <c r="DV804">
        <v>0.01587045145880377</v>
      </c>
      <c r="DW804">
        <v>0</v>
      </c>
      <c r="DX804">
        <v>0</v>
      </c>
      <c r="DY804">
        <v>2</v>
      </c>
      <c r="DZ804" t="s">
        <v>386</v>
      </c>
      <c r="EA804">
        <v>3.22809</v>
      </c>
      <c r="EB804">
        <v>2.70435</v>
      </c>
      <c r="EC804">
        <v>0.168937</v>
      </c>
      <c r="ED804">
        <v>0.172045</v>
      </c>
      <c r="EE804">
        <v>0.07984670000000001</v>
      </c>
      <c r="EF804">
        <v>0.0757203</v>
      </c>
      <c r="EG804">
        <v>27060.3</v>
      </c>
      <c r="EH804">
        <v>26200.5</v>
      </c>
      <c r="EI804">
        <v>31214</v>
      </c>
      <c r="EJ804">
        <v>30034.2</v>
      </c>
      <c r="EK804">
        <v>38463.9</v>
      </c>
      <c r="EL804">
        <v>36719.1</v>
      </c>
      <c r="EM804">
        <v>43733.9</v>
      </c>
      <c r="EN804">
        <v>41946</v>
      </c>
      <c r="EO804">
        <v>2.08568</v>
      </c>
      <c r="EP804">
        <v>1.74205</v>
      </c>
      <c r="EQ804">
        <v>-0.00113994</v>
      </c>
      <c r="ER804">
        <v>0</v>
      </c>
      <c r="ES804">
        <v>25.0634</v>
      </c>
      <c r="ET804">
        <v>999.9</v>
      </c>
      <c r="EU804">
        <v>66.7</v>
      </c>
      <c r="EV804">
        <v>30.9</v>
      </c>
      <c r="EW804">
        <v>30.6705</v>
      </c>
      <c r="EX804">
        <v>62.4202</v>
      </c>
      <c r="EY804">
        <v>24.1667</v>
      </c>
      <c r="EZ804">
        <v>1</v>
      </c>
      <c r="FA804">
        <v>0.381753</v>
      </c>
      <c r="FB804">
        <v>7.73306</v>
      </c>
      <c r="FC804">
        <v>20.0301</v>
      </c>
      <c r="FD804">
        <v>5.21549</v>
      </c>
      <c r="FE804">
        <v>12.004</v>
      </c>
      <c r="FF804">
        <v>4.96285</v>
      </c>
      <c r="FG804">
        <v>3.29565</v>
      </c>
      <c r="FH804">
        <v>9999</v>
      </c>
      <c r="FI804">
        <v>9999</v>
      </c>
      <c r="FJ804">
        <v>9999</v>
      </c>
      <c r="FK804">
        <v>149.9</v>
      </c>
      <c r="FL804">
        <v>4.97078</v>
      </c>
      <c r="FM804">
        <v>1.86778</v>
      </c>
      <c r="FN804">
        <v>1.85928</v>
      </c>
      <c r="FO804">
        <v>1.86527</v>
      </c>
      <c r="FP804">
        <v>1.8631</v>
      </c>
      <c r="FQ804">
        <v>1.86447</v>
      </c>
      <c r="FR804">
        <v>1.86005</v>
      </c>
      <c r="FS804">
        <v>1.86415</v>
      </c>
      <c r="FT804">
        <v>0</v>
      </c>
      <c r="FU804">
        <v>0</v>
      </c>
      <c r="FV804">
        <v>0</v>
      </c>
      <c r="FW804">
        <v>0</v>
      </c>
      <c r="FX804" t="s">
        <v>364</v>
      </c>
      <c r="FY804" t="s">
        <v>365</v>
      </c>
      <c r="FZ804" t="s">
        <v>366</v>
      </c>
      <c r="GA804" t="s">
        <v>366</v>
      </c>
      <c r="GB804" t="s">
        <v>366</v>
      </c>
      <c r="GC804" t="s">
        <v>366</v>
      </c>
      <c r="GD804">
        <v>0</v>
      </c>
      <c r="GE804">
        <v>100</v>
      </c>
      <c r="GF804">
        <v>100</v>
      </c>
      <c r="GG804">
        <v>-8.648</v>
      </c>
      <c r="GH804">
        <v>-0.091</v>
      </c>
      <c r="GI804">
        <v>-2.868309889394353</v>
      </c>
      <c r="GJ804">
        <v>-0.006773961979547998</v>
      </c>
      <c r="GK804">
        <v>-8.296070481250098E-08</v>
      </c>
      <c r="GL804">
        <v>3.322967193956903E-10</v>
      </c>
      <c r="GM804">
        <v>-0.07871069313407227</v>
      </c>
      <c r="GN804">
        <v>-0.00208336341840114</v>
      </c>
      <c r="GO804">
        <v>8.801746095907445E-05</v>
      </c>
      <c r="GP804">
        <v>-2.677693255255651E-07</v>
      </c>
      <c r="GQ804">
        <v>3</v>
      </c>
      <c r="GR804">
        <v>2052</v>
      </c>
      <c r="GS804">
        <v>2</v>
      </c>
      <c r="GT804">
        <v>18</v>
      </c>
      <c r="GU804">
        <v>115.5</v>
      </c>
      <c r="GV804">
        <v>115.5</v>
      </c>
      <c r="GW804">
        <v>2.09351</v>
      </c>
      <c r="GX804">
        <v>2.40723</v>
      </c>
      <c r="GY804">
        <v>1.44775</v>
      </c>
      <c r="GZ804">
        <v>2.31445</v>
      </c>
      <c r="HA804">
        <v>1.55151</v>
      </c>
      <c r="HB804">
        <v>2.40112</v>
      </c>
      <c r="HC804">
        <v>37.4338</v>
      </c>
      <c r="HD804">
        <v>13.703</v>
      </c>
      <c r="HE804">
        <v>18</v>
      </c>
      <c r="HF804">
        <v>615.6950000000001</v>
      </c>
      <c r="HG804">
        <v>395.375</v>
      </c>
      <c r="HH804">
        <v>15.0132</v>
      </c>
      <c r="HI804">
        <v>31.4939</v>
      </c>
      <c r="HJ804">
        <v>30.001</v>
      </c>
      <c r="HK804">
        <v>31.36</v>
      </c>
      <c r="HL804">
        <v>31.2954</v>
      </c>
      <c r="HM804">
        <v>41.9529</v>
      </c>
      <c r="HN804">
        <v>58.2842</v>
      </c>
      <c r="HO804">
        <v>0</v>
      </c>
      <c r="HP804">
        <v>14.97</v>
      </c>
      <c r="HQ804">
        <v>912.648</v>
      </c>
      <c r="HR804">
        <v>14.0827</v>
      </c>
      <c r="HS804">
        <v>99.041</v>
      </c>
      <c r="HT804">
        <v>100.224</v>
      </c>
    </row>
    <row r="805" spans="1:228">
      <c r="A805">
        <v>789</v>
      </c>
      <c r="B805">
        <v>1728497890.5</v>
      </c>
      <c r="C805">
        <v>6953</v>
      </c>
      <c r="D805" t="s">
        <v>1951</v>
      </c>
      <c r="E805" t="s">
        <v>1952</v>
      </c>
      <c r="F805">
        <v>5</v>
      </c>
      <c r="G805" t="s">
        <v>357</v>
      </c>
      <c r="H805" t="s">
        <v>358</v>
      </c>
      <c r="I805" t="s">
        <v>359</v>
      </c>
      <c r="J805" t="s">
        <v>1808</v>
      </c>
      <c r="K805">
        <v>1728497883</v>
      </c>
      <c r="L805">
        <f>(M805)/1000</f>
        <v>0</v>
      </c>
      <c r="M805">
        <f>IF(BH805, AP805, AJ805)</f>
        <v>0</v>
      </c>
      <c r="N805">
        <f>IF(BH805, AK805, AI805)</f>
        <v>0</v>
      </c>
      <c r="O805">
        <f>BJ805 - IF(AW805&gt;1, N805*BD805*100.0/(AY805), 0)</f>
        <v>0</v>
      </c>
      <c r="P805">
        <f>((V805-L805/2)*O805-N805)/(V805+L805/2)</f>
        <v>0</v>
      </c>
      <c r="Q805">
        <f>P805*(BQ805+BR805)/1000.0</f>
        <v>0</v>
      </c>
      <c r="R805">
        <f>(BJ805 - IF(AW805&gt;1, N805*BD805*100.0/(AY805), 0))*(BQ805+BR805)/1000.0</f>
        <v>0</v>
      </c>
      <c r="S805">
        <f>2.0/((1/U805-1/T805)+SIGN(U805)*SQRT((1/U805-1/T805)*(1/U805-1/T805) + 4*BE805/((BE805+1)*(BE805+1))*(2*1/U805*1/T805-1/T805*1/T805)))</f>
        <v>0</v>
      </c>
      <c r="T805">
        <f>IF(LEFT(BF805,1)&lt;&gt;"0",IF(LEFT(BF805,1)="1",3.0,BG805),$D$5+$E$5*(BX805*BQ805/($K$5*1000))+$F$5*(BX805*BQ805/($K$5*1000))*MAX(MIN(BD805,$J$5),$I$5)*MAX(MIN(BD805,$J$5),$I$5)+$G$5*MAX(MIN(BD805,$J$5),$I$5)*(BX805*BQ805/($K$5*1000))+$H$5*(BX805*BQ805/($K$5*1000))*(BX805*BQ805/($K$5*1000)))</f>
        <v>0</v>
      </c>
      <c r="U805">
        <f>L805*(1000-(1000*0.61365*exp(17.502*Y805/(240.97+Y805))/(BQ805+BR805)+BL805)/2)/(1000*0.61365*exp(17.502*Y805/(240.97+Y805))/(BQ805+BR805)-BL805)</f>
        <v>0</v>
      </c>
      <c r="V805">
        <f>1/((BE805+1)/(S805/1.6)+1/(T805/1.37)) + BE805/((BE805+1)/(S805/1.6) + BE805/(T805/1.37))</f>
        <v>0</v>
      </c>
      <c r="W805">
        <f>(AZ805*BC805)</f>
        <v>0</v>
      </c>
      <c r="X805">
        <f>(BS805+(W805+2*0.95*5.67E-8*(((BS805+$B$7)+273)^4-(BS805+273)^4)-44100*L805)/(1.84*29.3*T805+8*0.95*5.67E-8*(BS805+273)^3))</f>
        <v>0</v>
      </c>
      <c r="Y805">
        <f>($C$7*BT805+$D$7*BU805+$E$7*X805)</f>
        <v>0</v>
      </c>
      <c r="Z805">
        <f>0.61365*exp(17.502*Y805/(240.97+Y805))</f>
        <v>0</v>
      </c>
      <c r="AA805">
        <f>(AB805/AC805*100)</f>
        <v>0</v>
      </c>
      <c r="AB805">
        <f>BL805*(BQ805+BR805)/1000</f>
        <v>0</v>
      </c>
      <c r="AC805">
        <f>0.61365*exp(17.502*BS805/(240.97+BS805))</f>
        <v>0</v>
      </c>
      <c r="AD805">
        <f>(Z805-BL805*(BQ805+BR805)/1000)</f>
        <v>0</v>
      </c>
      <c r="AE805">
        <f>(-L805*44100)</f>
        <v>0</v>
      </c>
      <c r="AF805">
        <f>2*29.3*T805*0.92*(BS805-Y805)</f>
        <v>0</v>
      </c>
      <c r="AG805">
        <f>2*0.95*5.67E-8*(((BS805+$B$7)+273)^4-(Y805+273)^4)</f>
        <v>0</v>
      </c>
      <c r="AH805">
        <f>W805+AG805+AE805+AF805</f>
        <v>0</v>
      </c>
      <c r="AI805">
        <f>BP805*AW805*(BK805-BJ805*(1000-AW805*BM805)/(1000-AW805*BL805))/(100*BD805)</f>
        <v>0</v>
      </c>
      <c r="AJ805">
        <f>1000*BP805*AW805*(BL805-BM805)/(100*BD805*(1000-AW805*BL805))</f>
        <v>0</v>
      </c>
      <c r="AK805">
        <f>(AL805 - AM805 - BQ805*1E3/(8.314*(BS805+273.15)) * AO805/BP805 * AN805) * BP805/(100*BD805) * (1000 - BM805)/1000</f>
        <v>0</v>
      </c>
      <c r="AL805">
        <v>917.4734102559556</v>
      </c>
      <c r="AM805">
        <v>892.9977575757572</v>
      </c>
      <c r="AN805">
        <v>2.530410028756179</v>
      </c>
      <c r="AO805">
        <v>66.75267127986791</v>
      </c>
      <c r="AP805">
        <f>(AR805 - AQ805 + BQ805*1E3/(8.314*(BS805+273.15)) * AT805/BP805 * AS805) * BP805/(100*BD805) * 1000/(1000 - AR805)</f>
        <v>0</v>
      </c>
      <c r="AQ805">
        <v>14.10474357659954</v>
      </c>
      <c r="AR805">
        <v>15.18799151515151</v>
      </c>
      <c r="AS805">
        <v>-5.240870901790195E-05</v>
      </c>
      <c r="AT805">
        <v>80.66482279212043</v>
      </c>
      <c r="AU805">
        <v>0</v>
      </c>
      <c r="AV805">
        <v>0</v>
      </c>
      <c r="AW805">
        <f>IF(AU805*$H$13&gt;=AY805,1.0,(AY805/(AY805-AU805*$H$13)))</f>
        <v>0</v>
      </c>
      <c r="AX805">
        <f>(AW805-1)*100</f>
        <v>0</v>
      </c>
      <c r="AY805">
        <f>MAX(0,($B$13+$C$13*BX805)/(1+$D$13*BX805)*BQ805/(BS805+273)*$E$13)</f>
        <v>0</v>
      </c>
      <c r="AZ805">
        <f>$B$11*BY805+$C$11*BZ805+$F$11*CK805*(1-CN805)</f>
        <v>0</v>
      </c>
      <c r="BA805">
        <f>AZ805*BB805</f>
        <v>0</v>
      </c>
      <c r="BB805">
        <f>($B$11*$D$9+$C$11*$D$9+$F$11*((CX805+CP805)/MAX(CX805+CP805+CY805, 0.1)*$I$9+CY805/MAX(CX805+CP805+CY805, 0.1)*$J$9))/($B$11+$C$11+$F$11)</f>
        <v>0</v>
      </c>
      <c r="BC805">
        <f>($B$11*$K$9+$C$11*$K$9+$F$11*((CX805+CP805)/MAX(CX805+CP805+CY805, 0.1)*$P$9+CY805/MAX(CX805+CP805+CY805, 0.1)*$Q$9))/($B$11+$C$11+$F$11)</f>
        <v>0</v>
      </c>
      <c r="BD805">
        <v>6</v>
      </c>
      <c r="BE805">
        <v>0.5</v>
      </c>
      <c r="BF805" t="s">
        <v>361</v>
      </c>
      <c r="BG805">
        <v>2</v>
      </c>
      <c r="BH805" t="b">
        <v>1</v>
      </c>
      <c r="BI805">
        <v>1728497883</v>
      </c>
      <c r="BJ805">
        <v>861.9771851851851</v>
      </c>
      <c r="BK805">
        <v>891.6188518518519</v>
      </c>
      <c r="BL805">
        <v>15.19719259259259</v>
      </c>
      <c r="BM805">
        <v>14.10037037037037</v>
      </c>
      <c r="BN805">
        <v>870.5863333333333</v>
      </c>
      <c r="BO805">
        <v>15.28813333333333</v>
      </c>
      <c r="BP805">
        <v>600.0152222222222</v>
      </c>
      <c r="BQ805">
        <v>97.55090740740741</v>
      </c>
      <c r="BR805">
        <v>0.1000586259259259</v>
      </c>
      <c r="BS805">
        <v>23.90790740740741</v>
      </c>
      <c r="BT805">
        <v>25.04263703703704</v>
      </c>
      <c r="BU805">
        <v>999.9000000000001</v>
      </c>
      <c r="BV805">
        <v>0</v>
      </c>
      <c r="BW805">
        <v>0</v>
      </c>
      <c r="BX805">
        <v>9997.704444444445</v>
      </c>
      <c r="BY805">
        <v>0</v>
      </c>
      <c r="BZ805">
        <v>1295.141111111111</v>
      </c>
      <c r="CA805">
        <v>-29.64160740740741</v>
      </c>
      <c r="CB805">
        <v>875.2788518518516</v>
      </c>
      <c r="CC805">
        <v>904.3708888888889</v>
      </c>
      <c r="CD805">
        <v>1.096832962962963</v>
      </c>
      <c r="CE805">
        <v>891.6188518518519</v>
      </c>
      <c r="CF805">
        <v>14.10037037037037</v>
      </c>
      <c r="CG805">
        <v>1.4825</v>
      </c>
      <c r="CH805">
        <v>1.375502592592592</v>
      </c>
      <c r="CI805">
        <v>12.78885925925926</v>
      </c>
      <c r="CJ805">
        <v>11.65022962962963</v>
      </c>
      <c r="CK805">
        <v>1600.009259259259</v>
      </c>
      <c r="CL805">
        <v>0.6920125925925927</v>
      </c>
      <c r="CM805">
        <v>0.3079874074074074</v>
      </c>
      <c r="CN805">
        <v>0</v>
      </c>
      <c r="CO805">
        <v>2.1062</v>
      </c>
      <c r="CP805">
        <v>0</v>
      </c>
      <c r="CQ805">
        <v>18220.66666666666</v>
      </c>
      <c r="CR805">
        <v>13790.32962962963</v>
      </c>
      <c r="CS805">
        <v>40.53903703703703</v>
      </c>
      <c r="CT805">
        <v>42.68240740740739</v>
      </c>
      <c r="CU805">
        <v>41.37959259259259</v>
      </c>
      <c r="CV805">
        <v>40.51837037037036</v>
      </c>
      <c r="CW805">
        <v>39.57833333333333</v>
      </c>
      <c r="CX805">
        <v>1107.227407407407</v>
      </c>
      <c r="CY805">
        <v>492.7818518518518</v>
      </c>
      <c r="CZ805">
        <v>0</v>
      </c>
      <c r="DA805">
        <v>1728497947.6</v>
      </c>
      <c r="DB805">
        <v>0</v>
      </c>
      <c r="DC805">
        <v>1728490956.5</v>
      </c>
      <c r="DD805" t="s">
        <v>362</v>
      </c>
      <c r="DE805">
        <v>1728490952.5</v>
      </c>
      <c r="DF805">
        <v>1728490956.5</v>
      </c>
      <c r="DG805">
        <v>1</v>
      </c>
      <c r="DH805">
        <v>-0.065</v>
      </c>
      <c r="DI805">
        <v>-0.008</v>
      </c>
      <c r="DJ805">
        <v>-3.246</v>
      </c>
      <c r="DK805">
        <v>-0.091</v>
      </c>
      <c r="DL805">
        <v>52</v>
      </c>
      <c r="DM805">
        <v>15</v>
      </c>
      <c r="DN805">
        <v>0.25</v>
      </c>
      <c r="DO805">
        <v>0.13</v>
      </c>
      <c r="DP805">
        <v>-29.60357</v>
      </c>
      <c r="DQ805">
        <v>-0.7902776735459182</v>
      </c>
      <c r="DR805">
        <v>0.0864154361211006</v>
      </c>
      <c r="DS805">
        <v>0</v>
      </c>
      <c r="DT805">
        <v>1.104587</v>
      </c>
      <c r="DU805">
        <v>-0.141537410881802</v>
      </c>
      <c r="DV805">
        <v>0.01364722154872559</v>
      </c>
      <c r="DW805">
        <v>0</v>
      </c>
      <c r="DX805">
        <v>0</v>
      </c>
      <c r="DY805">
        <v>2</v>
      </c>
      <c r="DZ805" t="s">
        <v>386</v>
      </c>
      <c r="EA805">
        <v>3.22821</v>
      </c>
      <c r="EB805">
        <v>2.70417</v>
      </c>
      <c r="EC805">
        <v>0.170518</v>
      </c>
      <c r="ED805">
        <v>0.17362</v>
      </c>
      <c r="EE805">
        <v>0.0798143</v>
      </c>
      <c r="EF805">
        <v>0.0757428</v>
      </c>
      <c r="EG805">
        <v>27008.6</v>
      </c>
      <c r="EH805">
        <v>26149.9</v>
      </c>
      <c r="EI805">
        <v>31213.9</v>
      </c>
      <c r="EJ805">
        <v>30033.5</v>
      </c>
      <c r="EK805">
        <v>38465.2</v>
      </c>
      <c r="EL805">
        <v>36717.4</v>
      </c>
      <c r="EM805">
        <v>43733.8</v>
      </c>
      <c r="EN805">
        <v>41945</v>
      </c>
      <c r="EO805">
        <v>2.08577</v>
      </c>
      <c r="EP805">
        <v>1.74165</v>
      </c>
      <c r="EQ805">
        <v>-0.000707805</v>
      </c>
      <c r="ER805">
        <v>0</v>
      </c>
      <c r="ES805">
        <v>25.0739</v>
      </c>
      <c r="ET805">
        <v>999.9</v>
      </c>
      <c r="EU805">
        <v>66.59999999999999</v>
      </c>
      <c r="EV805">
        <v>30.9</v>
      </c>
      <c r="EW805">
        <v>30.6253</v>
      </c>
      <c r="EX805">
        <v>62.5802</v>
      </c>
      <c r="EY805">
        <v>23.9183</v>
      </c>
      <c r="EZ805">
        <v>1</v>
      </c>
      <c r="FA805">
        <v>0.383097</v>
      </c>
      <c r="FB805">
        <v>7.85642</v>
      </c>
      <c r="FC805">
        <v>20.0247</v>
      </c>
      <c r="FD805">
        <v>5.21654</v>
      </c>
      <c r="FE805">
        <v>12.004</v>
      </c>
      <c r="FF805">
        <v>4.96345</v>
      </c>
      <c r="FG805">
        <v>3.29583</v>
      </c>
      <c r="FH805">
        <v>9999</v>
      </c>
      <c r="FI805">
        <v>9999</v>
      </c>
      <c r="FJ805">
        <v>9999</v>
      </c>
      <c r="FK805">
        <v>149.9</v>
      </c>
      <c r="FL805">
        <v>4.97079</v>
      </c>
      <c r="FM805">
        <v>1.86775</v>
      </c>
      <c r="FN805">
        <v>1.85928</v>
      </c>
      <c r="FO805">
        <v>1.86527</v>
      </c>
      <c r="FP805">
        <v>1.8631</v>
      </c>
      <c r="FQ805">
        <v>1.86447</v>
      </c>
      <c r="FR805">
        <v>1.86004</v>
      </c>
      <c r="FS805">
        <v>1.86415</v>
      </c>
      <c r="FT805">
        <v>0</v>
      </c>
      <c r="FU805">
        <v>0</v>
      </c>
      <c r="FV805">
        <v>0</v>
      </c>
      <c r="FW805">
        <v>0</v>
      </c>
      <c r="FX805" t="s">
        <v>364</v>
      </c>
      <c r="FY805" t="s">
        <v>365</v>
      </c>
      <c r="FZ805" t="s">
        <v>366</v>
      </c>
      <c r="GA805" t="s">
        <v>366</v>
      </c>
      <c r="GB805" t="s">
        <v>366</v>
      </c>
      <c r="GC805" t="s">
        <v>366</v>
      </c>
      <c r="GD805">
        <v>0</v>
      </c>
      <c r="GE805">
        <v>100</v>
      </c>
      <c r="GF805">
        <v>100</v>
      </c>
      <c r="GG805">
        <v>-8.725</v>
      </c>
      <c r="GH805">
        <v>-0.091</v>
      </c>
      <c r="GI805">
        <v>-2.868309889394353</v>
      </c>
      <c r="GJ805">
        <v>-0.006773961979547998</v>
      </c>
      <c r="GK805">
        <v>-8.296070481250098E-08</v>
      </c>
      <c r="GL805">
        <v>3.322967193956903E-10</v>
      </c>
      <c r="GM805">
        <v>-0.07871069313407227</v>
      </c>
      <c r="GN805">
        <v>-0.00208336341840114</v>
      </c>
      <c r="GO805">
        <v>8.801746095907445E-05</v>
      </c>
      <c r="GP805">
        <v>-2.677693255255651E-07</v>
      </c>
      <c r="GQ805">
        <v>3</v>
      </c>
      <c r="GR805">
        <v>2052</v>
      </c>
      <c r="GS805">
        <v>2</v>
      </c>
      <c r="GT805">
        <v>18</v>
      </c>
      <c r="GU805">
        <v>115.6</v>
      </c>
      <c r="GV805">
        <v>115.6</v>
      </c>
      <c r="GW805">
        <v>2.11548</v>
      </c>
      <c r="GX805">
        <v>2.40967</v>
      </c>
      <c r="GY805">
        <v>1.44897</v>
      </c>
      <c r="GZ805">
        <v>2.31445</v>
      </c>
      <c r="HA805">
        <v>1.55151</v>
      </c>
      <c r="HB805">
        <v>2.30835</v>
      </c>
      <c r="HC805">
        <v>37.4338</v>
      </c>
      <c r="HD805">
        <v>13.6855</v>
      </c>
      <c r="HE805">
        <v>18</v>
      </c>
      <c r="HF805">
        <v>615.8579999999999</v>
      </c>
      <c r="HG805">
        <v>395.208</v>
      </c>
      <c r="HH805">
        <v>14.9739</v>
      </c>
      <c r="HI805">
        <v>31.5033</v>
      </c>
      <c r="HJ805">
        <v>30.0013</v>
      </c>
      <c r="HK805">
        <v>31.3693</v>
      </c>
      <c r="HL805">
        <v>31.3046</v>
      </c>
      <c r="HM805">
        <v>42.4403</v>
      </c>
      <c r="HN805">
        <v>58.2842</v>
      </c>
      <c r="HO805">
        <v>0</v>
      </c>
      <c r="HP805">
        <v>14.9226</v>
      </c>
      <c r="HQ805">
        <v>927.6799999999999</v>
      </c>
      <c r="HR805">
        <v>14.0946</v>
      </c>
      <c r="HS805">
        <v>99.0407</v>
      </c>
      <c r="HT805">
        <v>100.222</v>
      </c>
    </row>
    <row r="806" spans="1:228">
      <c r="A806">
        <v>790</v>
      </c>
      <c r="B806">
        <v>1728497895.5</v>
      </c>
      <c r="C806">
        <v>6958</v>
      </c>
      <c r="D806" t="s">
        <v>1953</v>
      </c>
      <c r="E806" t="s">
        <v>1954</v>
      </c>
      <c r="F806">
        <v>5</v>
      </c>
      <c r="G806" t="s">
        <v>357</v>
      </c>
      <c r="H806" t="s">
        <v>358</v>
      </c>
      <c r="I806" t="s">
        <v>359</v>
      </c>
      <c r="J806" t="s">
        <v>1808</v>
      </c>
      <c r="K806">
        <v>1728497887.714286</v>
      </c>
      <c r="L806">
        <f>(M806)/1000</f>
        <v>0</v>
      </c>
      <c r="M806">
        <f>IF(BH806, AP806, AJ806)</f>
        <v>0</v>
      </c>
      <c r="N806">
        <f>IF(BH806, AK806, AI806)</f>
        <v>0</v>
      </c>
      <c r="O806">
        <f>BJ806 - IF(AW806&gt;1, N806*BD806*100.0/(AY806), 0)</f>
        <v>0</v>
      </c>
      <c r="P806">
        <f>((V806-L806/2)*O806-N806)/(V806+L806/2)</f>
        <v>0</v>
      </c>
      <c r="Q806">
        <f>P806*(BQ806+BR806)/1000.0</f>
        <v>0</v>
      </c>
      <c r="R806">
        <f>(BJ806 - IF(AW806&gt;1, N806*BD806*100.0/(AY806), 0))*(BQ806+BR806)/1000.0</f>
        <v>0</v>
      </c>
      <c r="S806">
        <f>2.0/((1/U806-1/T806)+SIGN(U806)*SQRT((1/U806-1/T806)*(1/U806-1/T806) + 4*BE806/((BE806+1)*(BE806+1))*(2*1/U806*1/T806-1/T806*1/T806)))</f>
        <v>0</v>
      </c>
      <c r="T806">
        <f>IF(LEFT(BF806,1)&lt;&gt;"0",IF(LEFT(BF806,1)="1",3.0,BG806),$D$5+$E$5*(BX806*BQ806/($K$5*1000))+$F$5*(BX806*BQ806/($K$5*1000))*MAX(MIN(BD806,$J$5),$I$5)*MAX(MIN(BD806,$J$5),$I$5)+$G$5*MAX(MIN(BD806,$J$5),$I$5)*(BX806*BQ806/($K$5*1000))+$H$5*(BX806*BQ806/($K$5*1000))*(BX806*BQ806/($K$5*1000)))</f>
        <v>0</v>
      </c>
      <c r="U806">
        <f>L806*(1000-(1000*0.61365*exp(17.502*Y806/(240.97+Y806))/(BQ806+BR806)+BL806)/2)/(1000*0.61365*exp(17.502*Y806/(240.97+Y806))/(BQ806+BR806)-BL806)</f>
        <v>0</v>
      </c>
      <c r="V806">
        <f>1/((BE806+1)/(S806/1.6)+1/(T806/1.37)) + BE806/((BE806+1)/(S806/1.6) + BE806/(T806/1.37))</f>
        <v>0</v>
      </c>
      <c r="W806">
        <f>(AZ806*BC806)</f>
        <v>0</v>
      </c>
      <c r="X806">
        <f>(BS806+(W806+2*0.95*5.67E-8*(((BS806+$B$7)+273)^4-(BS806+273)^4)-44100*L806)/(1.84*29.3*T806+8*0.95*5.67E-8*(BS806+273)^3))</f>
        <v>0</v>
      </c>
      <c r="Y806">
        <f>($C$7*BT806+$D$7*BU806+$E$7*X806)</f>
        <v>0</v>
      </c>
      <c r="Z806">
        <f>0.61365*exp(17.502*Y806/(240.97+Y806))</f>
        <v>0</v>
      </c>
      <c r="AA806">
        <f>(AB806/AC806*100)</f>
        <v>0</v>
      </c>
      <c r="AB806">
        <f>BL806*(BQ806+BR806)/1000</f>
        <v>0</v>
      </c>
      <c r="AC806">
        <f>0.61365*exp(17.502*BS806/(240.97+BS806))</f>
        <v>0</v>
      </c>
      <c r="AD806">
        <f>(Z806-BL806*(BQ806+BR806)/1000)</f>
        <v>0</v>
      </c>
      <c r="AE806">
        <f>(-L806*44100)</f>
        <v>0</v>
      </c>
      <c r="AF806">
        <f>2*29.3*T806*0.92*(BS806-Y806)</f>
        <v>0</v>
      </c>
      <c r="AG806">
        <f>2*0.95*5.67E-8*(((BS806+$B$7)+273)^4-(Y806+273)^4)</f>
        <v>0</v>
      </c>
      <c r="AH806">
        <f>W806+AG806+AE806+AF806</f>
        <v>0</v>
      </c>
      <c r="AI806">
        <f>BP806*AW806*(BK806-BJ806*(1000-AW806*BM806)/(1000-AW806*BL806))/(100*BD806)</f>
        <v>0</v>
      </c>
      <c r="AJ806">
        <f>1000*BP806*AW806*(BL806-BM806)/(100*BD806*(1000-AW806*BL806))</f>
        <v>0</v>
      </c>
      <c r="AK806">
        <f>(AL806 - AM806 - BQ806*1E3/(8.314*(BS806+273.15)) * AO806/BP806 * AN806) * BP806/(100*BD806) * (1000 - BM806)/1000</f>
        <v>0</v>
      </c>
      <c r="AL806">
        <v>930.176112212513</v>
      </c>
      <c r="AM806">
        <v>905.7044787878789</v>
      </c>
      <c r="AN806">
        <v>2.543182357673515</v>
      </c>
      <c r="AO806">
        <v>66.75267127986791</v>
      </c>
      <c r="AP806">
        <f>(AR806 - AQ806 + BQ806*1E3/(8.314*(BS806+273.15)) * AT806/BP806 * AS806) * BP806/(100*BD806) * 1000/(1000 - AR806)</f>
        <v>0</v>
      </c>
      <c r="AQ806">
        <v>14.11135530108341</v>
      </c>
      <c r="AR806">
        <v>15.17777636363636</v>
      </c>
      <c r="AS806">
        <v>-7.119483309375062E-05</v>
      </c>
      <c r="AT806">
        <v>80.66482279212043</v>
      </c>
      <c r="AU806">
        <v>0</v>
      </c>
      <c r="AV806">
        <v>0</v>
      </c>
      <c r="AW806">
        <f>IF(AU806*$H$13&gt;=AY806,1.0,(AY806/(AY806-AU806*$H$13)))</f>
        <v>0</v>
      </c>
      <c r="AX806">
        <f>(AW806-1)*100</f>
        <v>0</v>
      </c>
      <c r="AY806">
        <f>MAX(0,($B$13+$C$13*BX806)/(1+$D$13*BX806)*BQ806/(BS806+273)*$E$13)</f>
        <v>0</v>
      </c>
      <c r="AZ806">
        <f>$B$11*BY806+$C$11*BZ806+$F$11*CK806*(1-CN806)</f>
        <v>0</v>
      </c>
      <c r="BA806">
        <f>AZ806*BB806</f>
        <v>0</v>
      </c>
      <c r="BB806">
        <f>($B$11*$D$9+$C$11*$D$9+$F$11*((CX806+CP806)/MAX(CX806+CP806+CY806, 0.1)*$I$9+CY806/MAX(CX806+CP806+CY806, 0.1)*$J$9))/($B$11+$C$11+$F$11)</f>
        <v>0</v>
      </c>
      <c r="BC806">
        <f>($B$11*$K$9+$C$11*$K$9+$F$11*((CX806+CP806)/MAX(CX806+CP806+CY806, 0.1)*$P$9+CY806/MAX(CX806+CP806+CY806, 0.1)*$Q$9))/($B$11+$C$11+$F$11)</f>
        <v>0</v>
      </c>
      <c r="BD806">
        <v>6</v>
      </c>
      <c r="BE806">
        <v>0.5</v>
      </c>
      <c r="BF806" t="s">
        <v>361</v>
      </c>
      <c r="BG806">
        <v>2</v>
      </c>
      <c r="BH806" t="b">
        <v>1</v>
      </c>
      <c r="BI806">
        <v>1728497887.714286</v>
      </c>
      <c r="BJ806">
        <v>873.7478214285715</v>
      </c>
      <c r="BK806">
        <v>903.4566428571427</v>
      </c>
      <c r="BL806">
        <v>15.19047142857143</v>
      </c>
      <c r="BM806">
        <v>14.10576071428571</v>
      </c>
      <c r="BN806">
        <v>882.4298928571428</v>
      </c>
      <c r="BO806">
        <v>15.28141785714286</v>
      </c>
      <c r="BP806">
        <v>600.0116785714284</v>
      </c>
      <c r="BQ806">
        <v>97.55057857142857</v>
      </c>
      <c r="BR806">
        <v>0.1000364714285714</v>
      </c>
      <c r="BS806">
        <v>23.9122</v>
      </c>
      <c r="BT806">
        <v>25.053425</v>
      </c>
      <c r="BU806">
        <v>999.9000000000002</v>
      </c>
      <c r="BV806">
        <v>0</v>
      </c>
      <c r="BW806">
        <v>0</v>
      </c>
      <c r="BX806">
        <v>9998.009285714286</v>
      </c>
      <c r="BY806">
        <v>0</v>
      </c>
      <c r="BZ806">
        <v>1295.357142857143</v>
      </c>
      <c r="CA806">
        <v>-29.7088</v>
      </c>
      <c r="CB806">
        <v>887.2250714285714</v>
      </c>
      <c r="CC806">
        <v>916.3830357142857</v>
      </c>
      <c r="CD806">
        <v>1.084716071428572</v>
      </c>
      <c r="CE806">
        <v>903.4566428571427</v>
      </c>
      <c r="CF806">
        <v>14.10576071428571</v>
      </c>
      <c r="CG806">
        <v>1.481839285714286</v>
      </c>
      <c r="CH806">
        <v>1.376023571428572</v>
      </c>
      <c r="CI806">
        <v>12.78204642857143</v>
      </c>
      <c r="CJ806">
        <v>11.65596428571429</v>
      </c>
      <c r="CK806">
        <v>1599.995357142857</v>
      </c>
      <c r="CL806">
        <v>0.69201275</v>
      </c>
      <c r="CM806">
        <v>0.30798725</v>
      </c>
      <c r="CN806">
        <v>0</v>
      </c>
      <c r="CO806">
        <v>2.160425</v>
      </c>
      <c r="CP806">
        <v>0</v>
      </c>
      <c r="CQ806">
        <v>18243.09642857143</v>
      </c>
      <c r="CR806">
        <v>13790.20357142857</v>
      </c>
      <c r="CS806">
        <v>40.55757142857142</v>
      </c>
      <c r="CT806">
        <v>42.68699999999998</v>
      </c>
      <c r="CU806">
        <v>41.39492857142857</v>
      </c>
      <c r="CV806">
        <v>40.53764285714284</v>
      </c>
      <c r="CW806">
        <v>39.598</v>
      </c>
      <c r="CX806">
        <v>1107.2175</v>
      </c>
      <c r="CY806">
        <v>492.7778571428572</v>
      </c>
      <c r="CZ806">
        <v>0</v>
      </c>
      <c r="DA806">
        <v>1728497952.4</v>
      </c>
      <c r="DB806">
        <v>0</v>
      </c>
      <c r="DC806">
        <v>1728490956.5</v>
      </c>
      <c r="DD806" t="s">
        <v>362</v>
      </c>
      <c r="DE806">
        <v>1728490952.5</v>
      </c>
      <c r="DF806">
        <v>1728490956.5</v>
      </c>
      <c r="DG806">
        <v>1</v>
      </c>
      <c r="DH806">
        <v>-0.065</v>
      </c>
      <c r="DI806">
        <v>-0.008</v>
      </c>
      <c r="DJ806">
        <v>-3.246</v>
      </c>
      <c r="DK806">
        <v>-0.091</v>
      </c>
      <c r="DL806">
        <v>52</v>
      </c>
      <c r="DM806">
        <v>15</v>
      </c>
      <c r="DN806">
        <v>0.25</v>
      </c>
      <c r="DO806">
        <v>0.13</v>
      </c>
      <c r="DP806">
        <v>-29.66777804878049</v>
      </c>
      <c r="DQ806">
        <v>-0.9145965156794882</v>
      </c>
      <c r="DR806">
        <v>0.09990196783187295</v>
      </c>
      <c r="DS806">
        <v>0</v>
      </c>
      <c r="DT806">
        <v>1.091393902439024</v>
      </c>
      <c r="DU806">
        <v>-0.1500311498257817</v>
      </c>
      <c r="DV806">
        <v>0.01484880415289288</v>
      </c>
      <c r="DW806">
        <v>0</v>
      </c>
      <c r="DX806">
        <v>0</v>
      </c>
      <c r="DY806">
        <v>2</v>
      </c>
      <c r="DZ806" t="s">
        <v>386</v>
      </c>
      <c r="EA806">
        <v>3.22821</v>
      </c>
      <c r="EB806">
        <v>2.70446</v>
      </c>
      <c r="EC806">
        <v>0.172092</v>
      </c>
      <c r="ED806">
        <v>0.175158</v>
      </c>
      <c r="EE806">
        <v>0.07977480000000001</v>
      </c>
      <c r="EF806">
        <v>0.0757622</v>
      </c>
      <c r="EG806">
        <v>26957.2</v>
      </c>
      <c r="EH806">
        <v>26100.4</v>
      </c>
      <c r="EI806">
        <v>31213.9</v>
      </c>
      <c r="EJ806">
        <v>30032.7</v>
      </c>
      <c r="EK806">
        <v>38466.8</v>
      </c>
      <c r="EL806">
        <v>36715.7</v>
      </c>
      <c r="EM806">
        <v>43733.7</v>
      </c>
      <c r="EN806">
        <v>41943.8</v>
      </c>
      <c r="EO806">
        <v>2.08577</v>
      </c>
      <c r="EP806">
        <v>1.7415</v>
      </c>
      <c r="EQ806">
        <v>-0.00137091</v>
      </c>
      <c r="ER806">
        <v>0</v>
      </c>
      <c r="ES806">
        <v>25.0838</v>
      </c>
      <c r="ET806">
        <v>999.9</v>
      </c>
      <c r="EU806">
        <v>66.59999999999999</v>
      </c>
      <c r="EV806">
        <v>30.9</v>
      </c>
      <c r="EW806">
        <v>30.6247</v>
      </c>
      <c r="EX806">
        <v>62.5302</v>
      </c>
      <c r="EY806">
        <v>23.8542</v>
      </c>
      <c r="EZ806">
        <v>1</v>
      </c>
      <c r="FA806">
        <v>0.384408</v>
      </c>
      <c r="FB806">
        <v>7.97715</v>
      </c>
      <c r="FC806">
        <v>20.0195</v>
      </c>
      <c r="FD806">
        <v>5.21804</v>
      </c>
      <c r="FE806">
        <v>12.004</v>
      </c>
      <c r="FF806">
        <v>4.96375</v>
      </c>
      <c r="FG806">
        <v>3.29598</v>
      </c>
      <c r="FH806">
        <v>9999</v>
      </c>
      <c r="FI806">
        <v>9999</v>
      </c>
      <c r="FJ806">
        <v>9999</v>
      </c>
      <c r="FK806">
        <v>149.9</v>
      </c>
      <c r="FL806">
        <v>4.97079</v>
      </c>
      <c r="FM806">
        <v>1.86769</v>
      </c>
      <c r="FN806">
        <v>1.85928</v>
      </c>
      <c r="FO806">
        <v>1.86525</v>
      </c>
      <c r="FP806">
        <v>1.8631</v>
      </c>
      <c r="FQ806">
        <v>1.86447</v>
      </c>
      <c r="FR806">
        <v>1.86</v>
      </c>
      <c r="FS806">
        <v>1.86413</v>
      </c>
      <c r="FT806">
        <v>0</v>
      </c>
      <c r="FU806">
        <v>0</v>
      </c>
      <c r="FV806">
        <v>0</v>
      </c>
      <c r="FW806">
        <v>0</v>
      </c>
      <c r="FX806" t="s">
        <v>364</v>
      </c>
      <c r="FY806" t="s">
        <v>365</v>
      </c>
      <c r="FZ806" t="s">
        <v>366</v>
      </c>
      <c r="GA806" t="s">
        <v>366</v>
      </c>
      <c r="GB806" t="s">
        <v>366</v>
      </c>
      <c r="GC806" t="s">
        <v>366</v>
      </c>
      <c r="GD806">
        <v>0</v>
      </c>
      <c r="GE806">
        <v>100</v>
      </c>
      <c r="GF806">
        <v>100</v>
      </c>
      <c r="GG806">
        <v>-8.802</v>
      </c>
      <c r="GH806">
        <v>-0.091</v>
      </c>
      <c r="GI806">
        <v>-2.868309889394353</v>
      </c>
      <c r="GJ806">
        <v>-0.006773961979547998</v>
      </c>
      <c r="GK806">
        <v>-8.296070481250098E-08</v>
      </c>
      <c r="GL806">
        <v>3.322967193956903E-10</v>
      </c>
      <c r="GM806">
        <v>-0.07871069313407227</v>
      </c>
      <c r="GN806">
        <v>-0.00208336341840114</v>
      </c>
      <c r="GO806">
        <v>8.801746095907445E-05</v>
      </c>
      <c r="GP806">
        <v>-2.677693255255651E-07</v>
      </c>
      <c r="GQ806">
        <v>3</v>
      </c>
      <c r="GR806">
        <v>2052</v>
      </c>
      <c r="GS806">
        <v>2</v>
      </c>
      <c r="GT806">
        <v>18</v>
      </c>
      <c r="GU806">
        <v>115.7</v>
      </c>
      <c r="GV806">
        <v>115.7</v>
      </c>
      <c r="GW806">
        <v>2.14111</v>
      </c>
      <c r="GX806">
        <v>2.3938</v>
      </c>
      <c r="GY806">
        <v>1.44775</v>
      </c>
      <c r="GZ806">
        <v>2.31445</v>
      </c>
      <c r="HA806">
        <v>1.55151</v>
      </c>
      <c r="HB806">
        <v>2.39014</v>
      </c>
      <c r="HC806">
        <v>37.4338</v>
      </c>
      <c r="HD806">
        <v>13.668</v>
      </c>
      <c r="HE806">
        <v>18</v>
      </c>
      <c r="HF806">
        <v>615.9450000000001</v>
      </c>
      <c r="HG806">
        <v>395.18</v>
      </c>
      <c r="HH806">
        <v>14.9262</v>
      </c>
      <c r="HI806">
        <v>31.5123</v>
      </c>
      <c r="HJ806">
        <v>30.0013</v>
      </c>
      <c r="HK806">
        <v>31.3782</v>
      </c>
      <c r="HL806">
        <v>31.3136</v>
      </c>
      <c r="HM806">
        <v>42.8908</v>
      </c>
      <c r="HN806">
        <v>58.2842</v>
      </c>
      <c r="HO806">
        <v>0</v>
      </c>
      <c r="HP806">
        <v>14.8569</v>
      </c>
      <c r="HQ806">
        <v>937.697</v>
      </c>
      <c r="HR806">
        <v>14.1056</v>
      </c>
      <c r="HS806">
        <v>99.04049999999999</v>
      </c>
      <c r="HT806">
        <v>100.219</v>
      </c>
    </row>
    <row r="807" spans="1:228">
      <c r="A807">
        <v>791</v>
      </c>
      <c r="B807">
        <v>1728497900.5</v>
      </c>
      <c r="C807">
        <v>6963</v>
      </c>
      <c r="D807" t="s">
        <v>1955</v>
      </c>
      <c r="E807" t="s">
        <v>1956</v>
      </c>
      <c r="F807">
        <v>5</v>
      </c>
      <c r="G807" t="s">
        <v>357</v>
      </c>
      <c r="H807" t="s">
        <v>358</v>
      </c>
      <c r="I807" t="s">
        <v>359</v>
      </c>
      <c r="J807" t="s">
        <v>1808</v>
      </c>
      <c r="K807">
        <v>1728497893</v>
      </c>
      <c r="L807">
        <f>(M807)/1000</f>
        <v>0</v>
      </c>
      <c r="M807">
        <f>IF(BH807, AP807, AJ807)</f>
        <v>0</v>
      </c>
      <c r="N807">
        <f>IF(BH807, AK807, AI807)</f>
        <v>0</v>
      </c>
      <c r="O807">
        <f>BJ807 - IF(AW807&gt;1, N807*BD807*100.0/(AY807), 0)</f>
        <v>0</v>
      </c>
      <c r="P807">
        <f>((V807-L807/2)*O807-N807)/(V807+L807/2)</f>
        <v>0</v>
      </c>
      <c r="Q807">
        <f>P807*(BQ807+BR807)/1000.0</f>
        <v>0</v>
      </c>
      <c r="R807">
        <f>(BJ807 - IF(AW807&gt;1, N807*BD807*100.0/(AY807), 0))*(BQ807+BR807)/1000.0</f>
        <v>0</v>
      </c>
      <c r="S807">
        <f>2.0/((1/U807-1/T807)+SIGN(U807)*SQRT((1/U807-1/T807)*(1/U807-1/T807) + 4*BE807/((BE807+1)*(BE807+1))*(2*1/U807*1/T807-1/T807*1/T807)))</f>
        <v>0</v>
      </c>
      <c r="T807">
        <f>IF(LEFT(BF807,1)&lt;&gt;"0",IF(LEFT(BF807,1)="1",3.0,BG807),$D$5+$E$5*(BX807*BQ807/($K$5*1000))+$F$5*(BX807*BQ807/($K$5*1000))*MAX(MIN(BD807,$J$5),$I$5)*MAX(MIN(BD807,$J$5),$I$5)+$G$5*MAX(MIN(BD807,$J$5),$I$5)*(BX807*BQ807/($K$5*1000))+$H$5*(BX807*BQ807/($K$5*1000))*(BX807*BQ807/($K$5*1000)))</f>
        <v>0</v>
      </c>
      <c r="U807">
        <f>L807*(1000-(1000*0.61365*exp(17.502*Y807/(240.97+Y807))/(BQ807+BR807)+BL807)/2)/(1000*0.61365*exp(17.502*Y807/(240.97+Y807))/(BQ807+BR807)-BL807)</f>
        <v>0</v>
      </c>
      <c r="V807">
        <f>1/((BE807+1)/(S807/1.6)+1/(T807/1.37)) + BE807/((BE807+1)/(S807/1.6) + BE807/(T807/1.37))</f>
        <v>0</v>
      </c>
      <c r="W807">
        <f>(AZ807*BC807)</f>
        <v>0</v>
      </c>
      <c r="X807">
        <f>(BS807+(W807+2*0.95*5.67E-8*(((BS807+$B$7)+273)^4-(BS807+273)^4)-44100*L807)/(1.84*29.3*T807+8*0.95*5.67E-8*(BS807+273)^3))</f>
        <v>0</v>
      </c>
      <c r="Y807">
        <f>($C$7*BT807+$D$7*BU807+$E$7*X807)</f>
        <v>0</v>
      </c>
      <c r="Z807">
        <f>0.61365*exp(17.502*Y807/(240.97+Y807))</f>
        <v>0</v>
      </c>
      <c r="AA807">
        <f>(AB807/AC807*100)</f>
        <v>0</v>
      </c>
      <c r="AB807">
        <f>BL807*(BQ807+BR807)/1000</f>
        <v>0</v>
      </c>
      <c r="AC807">
        <f>0.61365*exp(17.502*BS807/(240.97+BS807))</f>
        <v>0</v>
      </c>
      <c r="AD807">
        <f>(Z807-BL807*(BQ807+BR807)/1000)</f>
        <v>0</v>
      </c>
      <c r="AE807">
        <f>(-L807*44100)</f>
        <v>0</v>
      </c>
      <c r="AF807">
        <f>2*29.3*T807*0.92*(BS807-Y807)</f>
        <v>0</v>
      </c>
      <c r="AG807">
        <f>2*0.95*5.67E-8*(((BS807+$B$7)+273)^4-(Y807+273)^4)</f>
        <v>0</v>
      </c>
      <c r="AH807">
        <f>W807+AG807+AE807+AF807</f>
        <v>0</v>
      </c>
      <c r="AI807">
        <f>BP807*AW807*(BK807-BJ807*(1000-AW807*BM807)/(1000-AW807*BL807))/(100*BD807)</f>
        <v>0</v>
      </c>
      <c r="AJ807">
        <f>1000*BP807*AW807*(BL807-BM807)/(100*BD807*(1000-AW807*BL807))</f>
        <v>0</v>
      </c>
      <c r="AK807">
        <f>(AL807 - AM807 - BQ807*1E3/(8.314*(BS807+273.15)) * AO807/BP807 * AN807) * BP807/(100*BD807) * (1000 - BM807)/1000</f>
        <v>0</v>
      </c>
      <c r="AL807">
        <v>942.9410152157743</v>
      </c>
      <c r="AM807">
        <v>918.3583272727273</v>
      </c>
      <c r="AN807">
        <v>2.524561791600095</v>
      </c>
      <c r="AO807">
        <v>66.75267127986791</v>
      </c>
      <c r="AP807">
        <f>(AR807 - AQ807 + BQ807*1E3/(8.314*(BS807+273.15)) * AT807/BP807 * AS807) * BP807/(100*BD807) * 1000/(1000 - AR807)</f>
        <v>0</v>
      </c>
      <c r="AQ807">
        <v>14.11592117112238</v>
      </c>
      <c r="AR807">
        <v>15.16567939393939</v>
      </c>
      <c r="AS807">
        <v>-5.718265494577051E-05</v>
      </c>
      <c r="AT807">
        <v>80.66482279212043</v>
      </c>
      <c r="AU807">
        <v>0</v>
      </c>
      <c r="AV807">
        <v>0</v>
      </c>
      <c r="AW807">
        <f>IF(AU807*$H$13&gt;=AY807,1.0,(AY807/(AY807-AU807*$H$13)))</f>
        <v>0</v>
      </c>
      <c r="AX807">
        <f>(AW807-1)*100</f>
        <v>0</v>
      </c>
      <c r="AY807">
        <f>MAX(0,($B$13+$C$13*BX807)/(1+$D$13*BX807)*BQ807/(BS807+273)*$E$13)</f>
        <v>0</v>
      </c>
      <c r="AZ807">
        <f>$B$11*BY807+$C$11*BZ807+$F$11*CK807*(1-CN807)</f>
        <v>0</v>
      </c>
      <c r="BA807">
        <f>AZ807*BB807</f>
        <v>0</v>
      </c>
      <c r="BB807">
        <f>($B$11*$D$9+$C$11*$D$9+$F$11*((CX807+CP807)/MAX(CX807+CP807+CY807, 0.1)*$I$9+CY807/MAX(CX807+CP807+CY807, 0.1)*$J$9))/($B$11+$C$11+$F$11)</f>
        <v>0</v>
      </c>
      <c r="BC807">
        <f>($B$11*$K$9+$C$11*$K$9+$F$11*((CX807+CP807)/MAX(CX807+CP807+CY807, 0.1)*$P$9+CY807/MAX(CX807+CP807+CY807, 0.1)*$Q$9))/($B$11+$C$11+$F$11)</f>
        <v>0</v>
      </c>
      <c r="BD807">
        <v>6</v>
      </c>
      <c r="BE807">
        <v>0.5</v>
      </c>
      <c r="BF807" t="s">
        <v>361</v>
      </c>
      <c r="BG807">
        <v>2</v>
      </c>
      <c r="BH807" t="b">
        <v>1</v>
      </c>
      <c r="BI807">
        <v>1728497893</v>
      </c>
      <c r="BJ807">
        <v>886.9481111111112</v>
      </c>
      <c r="BK807">
        <v>916.7253333333333</v>
      </c>
      <c r="BL807">
        <v>15.18174074074074</v>
      </c>
      <c r="BM807">
        <v>14.11145185185185</v>
      </c>
      <c r="BN807">
        <v>895.7115925925928</v>
      </c>
      <c r="BO807">
        <v>15.2726962962963</v>
      </c>
      <c r="BP807">
        <v>600.0234814814816</v>
      </c>
      <c r="BQ807">
        <v>97.54932592592594</v>
      </c>
      <c r="BR807">
        <v>0.1001130111111111</v>
      </c>
      <c r="BS807">
        <v>23.91280740740741</v>
      </c>
      <c r="BT807">
        <v>25.06054074074074</v>
      </c>
      <c r="BU807">
        <v>999.9000000000001</v>
      </c>
      <c r="BV807">
        <v>0</v>
      </c>
      <c r="BW807">
        <v>0</v>
      </c>
      <c r="BX807">
        <v>9994.232222222223</v>
      </c>
      <c r="BY807">
        <v>0</v>
      </c>
      <c r="BZ807">
        <v>1295.518148148148</v>
      </c>
      <c r="CA807">
        <v>-29.77725185185185</v>
      </c>
      <c r="CB807">
        <v>900.620925925926</v>
      </c>
      <c r="CC807">
        <v>929.8468888888888</v>
      </c>
      <c r="CD807">
        <v>1.070291481481481</v>
      </c>
      <c r="CE807">
        <v>916.7253333333333</v>
      </c>
      <c r="CF807">
        <v>14.11145185185185</v>
      </c>
      <c r="CG807">
        <v>1.480968888888889</v>
      </c>
      <c r="CH807">
        <v>1.376561111111111</v>
      </c>
      <c r="CI807">
        <v>12.77307777777778</v>
      </c>
      <c r="CJ807">
        <v>11.66187777777778</v>
      </c>
      <c r="CK807">
        <v>1600.01074074074</v>
      </c>
      <c r="CL807">
        <v>0.6920152222222222</v>
      </c>
      <c r="CM807">
        <v>0.3079847777777778</v>
      </c>
      <c r="CN807">
        <v>0</v>
      </c>
      <c r="CO807">
        <v>2.157248148148148</v>
      </c>
      <c r="CP807">
        <v>0</v>
      </c>
      <c r="CQ807">
        <v>18262.86666666667</v>
      </c>
      <c r="CR807">
        <v>13790.35925925926</v>
      </c>
      <c r="CS807">
        <v>40.56199999999999</v>
      </c>
      <c r="CT807">
        <v>42.68699999999998</v>
      </c>
      <c r="CU807">
        <v>41.40485185185184</v>
      </c>
      <c r="CV807">
        <v>40.5574074074074</v>
      </c>
      <c r="CW807">
        <v>39.62033333333333</v>
      </c>
      <c r="CX807">
        <v>1107.231851851852</v>
      </c>
      <c r="CY807">
        <v>492.7788888888888</v>
      </c>
      <c r="CZ807">
        <v>0</v>
      </c>
      <c r="DA807">
        <v>1728497957.2</v>
      </c>
      <c r="DB807">
        <v>0</v>
      </c>
      <c r="DC807">
        <v>1728490956.5</v>
      </c>
      <c r="DD807" t="s">
        <v>362</v>
      </c>
      <c r="DE807">
        <v>1728490952.5</v>
      </c>
      <c r="DF807">
        <v>1728490956.5</v>
      </c>
      <c r="DG807">
        <v>1</v>
      </c>
      <c r="DH807">
        <v>-0.065</v>
      </c>
      <c r="DI807">
        <v>-0.008</v>
      </c>
      <c r="DJ807">
        <v>-3.246</v>
      </c>
      <c r="DK807">
        <v>-0.091</v>
      </c>
      <c r="DL807">
        <v>52</v>
      </c>
      <c r="DM807">
        <v>15</v>
      </c>
      <c r="DN807">
        <v>0.25</v>
      </c>
      <c r="DO807">
        <v>0.13</v>
      </c>
      <c r="DP807">
        <v>-29.73465121951219</v>
      </c>
      <c r="DQ807">
        <v>-0.7603986062717902</v>
      </c>
      <c r="DR807">
        <v>0.08775514194357611</v>
      </c>
      <c r="DS807">
        <v>0</v>
      </c>
      <c r="DT807">
        <v>1.078087073170732</v>
      </c>
      <c r="DU807">
        <v>-0.165589547038328</v>
      </c>
      <c r="DV807">
        <v>0.01641432602182444</v>
      </c>
      <c r="DW807">
        <v>0</v>
      </c>
      <c r="DX807">
        <v>0</v>
      </c>
      <c r="DY807">
        <v>2</v>
      </c>
      <c r="DZ807" t="s">
        <v>386</v>
      </c>
      <c r="EA807">
        <v>3.22814</v>
      </c>
      <c r="EB807">
        <v>2.70419</v>
      </c>
      <c r="EC807">
        <v>0.173651</v>
      </c>
      <c r="ED807">
        <v>0.176703</v>
      </c>
      <c r="EE807">
        <v>0.07972070000000001</v>
      </c>
      <c r="EF807">
        <v>0.0757835</v>
      </c>
      <c r="EG807">
        <v>26906</v>
      </c>
      <c r="EH807">
        <v>26051</v>
      </c>
      <c r="EI807">
        <v>31213.5</v>
      </c>
      <c r="EJ807">
        <v>30032.2</v>
      </c>
      <c r="EK807">
        <v>38468.6</v>
      </c>
      <c r="EL807">
        <v>36714.3</v>
      </c>
      <c r="EM807">
        <v>43733.2</v>
      </c>
      <c r="EN807">
        <v>41943.2</v>
      </c>
      <c r="EO807">
        <v>2.0856</v>
      </c>
      <c r="EP807">
        <v>1.7415</v>
      </c>
      <c r="EQ807">
        <v>-0.00178814</v>
      </c>
      <c r="ER807">
        <v>0</v>
      </c>
      <c r="ES807">
        <v>25.0929</v>
      </c>
      <c r="ET807">
        <v>999.9</v>
      </c>
      <c r="EU807">
        <v>66.59999999999999</v>
      </c>
      <c r="EV807">
        <v>30.9</v>
      </c>
      <c r="EW807">
        <v>30.6274</v>
      </c>
      <c r="EX807">
        <v>62.4502</v>
      </c>
      <c r="EY807">
        <v>24.1426</v>
      </c>
      <c r="EZ807">
        <v>1</v>
      </c>
      <c r="FA807">
        <v>0.385846</v>
      </c>
      <c r="FB807">
        <v>8.14526</v>
      </c>
      <c r="FC807">
        <v>20.0118</v>
      </c>
      <c r="FD807">
        <v>5.21759</v>
      </c>
      <c r="FE807">
        <v>12.004</v>
      </c>
      <c r="FF807">
        <v>4.96405</v>
      </c>
      <c r="FG807">
        <v>3.2959</v>
      </c>
      <c r="FH807">
        <v>9999</v>
      </c>
      <c r="FI807">
        <v>9999</v>
      </c>
      <c r="FJ807">
        <v>9999</v>
      </c>
      <c r="FK807">
        <v>149.9</v>
      </c>
      <c r="FL807">
        <v>4.97079</v>
      </c>
      <c r="FM807">
        <v>1.86771</v>
      </c>
      <c r="FN807">
        <v>1.85928</v>
      </c>
      <c r="FO807">
        <v>1.86526</v>
      </c>
      <c r="FP807">
        <v>1.8631</v>
      </c>
      <c r="FQ807">
        <v>1.86447</v>
      </c>
      <c r="FR807">
        <v>1.86004</v>
      </c>
      <c r="FS807">
        <v>1.86415</v>
      </c>
      <c r="FT807">
        <v>0</v>
      </c>
      <c r="FU807">
        <v>0</v>
      </c>
      <c r="FV807">
        <v>0</v>
      </c>
      <c r="FW807">
        <v>0</v>
      </c>
      <c r="FX807" t="s">
        <v>364</v>
      </c>
      <c r="FY807" t="s">
        <v>365</v>
      </c>
      <c r="FZ807" t="s">
        <v>366</v>
      </c>
      <c r="GA807" t="s">
        <v>366</v>
      </c>
      <c r="GB807" t="s">
        <v>366</v>
      </c>
      <c r="GC807" t="s">
        <v>366</v>
      </c>
      <c r="GD807">
        <v>0</v>
      </c>
      <c r="GE807">
        <v>100</v>
      </c>
      <c r="GF807">
        <v>100</v>
      </c>
      <c r="GG807">
        <v>-8.879</v>
      </c>
      <c r="GH807">
        <v>-0.09089999999999999</v>
      </c>
      <c r="GI807">
        <v>-2.868309889394353</v>
      </c>
      <c r="GJ807">
        <v>-0.006773961979547998</v>
      </c>
      <c r="GK807">
        <v>-8.296070481250098E-08</v>
      </c>
      <c r="GL807">
        <v>3.322967193956903E-10</v>
      </c>
      <c r="GM807">
        <v>-0.07871069313407227</v>
      </c>
      <c r="GN807">
        <v>-0.00208336341840114</v>
      </c>
      <c r="GO807">
        <v>8.801746095907445E-05</v>
      </c>
      <c r="GP807">
        <v>-2.677693255255651E-07</v>
      </c>
      <c r="GQ807">
        <v>3</v>
      </c>
      <c r="GR807">
        <v>2052</v>
      </c>
      <c r="GS807">
        <v>2</v>
      </c>
      <c r="GT807">
        <v>18</v>
      </c>
      <c r="GU807">
        <v>115.8</v>
      </c>
      <c r="GV807">
        <v>115.7</v>
      </c>
      <c r="GW807">
        <v>2.16309</v>
      </c>
      <c r="GX807">
        <v>2.40234</v>
      </c>
      <c r="GY807">
        <v>1.44775</v>
      </c>
      <c r="GZ807">
        <v>2.31445</v>
      </c>
      <c r="HA807">
        <v>1.55151</v>
      </c>
      <c r="HB807">
        <v>2.40234</v>
      </c>
      <c r="HC807">
        <v>37.4338</v>
      </c>
      <c r="HD807">
        <v>13.668</v>
      </c>
      <c r="HE807">
        <v>18</v>
      </c>
      <c r="HF807">
        <v>615.9059999999999</v>
      </c>
      <c r="HG807">
        <v>395.236</v>
      </c>
      <c r="HH807">
        <v>14.8632</v>
      </c>
      <c r="HI807">
        <v>31.5215</v>
      </c>
      <c r="HJ807">
        <v>30.0014</v>
      </c>
      <c r="HK807">
        <v>31.3873</v>
      </c>
      <c r="HL807">
        <v>31.3224</v>
      </c>
      <c r="HM807">
        <v>43.379</v>
      </c>
      <c r="HN807">
        <v>58.2842</v>
      </c>
      <c r="HO807">
        <v>0</v>
      </c>
      <c r="HP807">
        <v>14.794</v>
      </c>
      <c r="HQ807">
        <v>952.724</v>
      </c>
      <c r="HR807">
        <v>14.1294</v>
      </c>
      <c r="HS807">
        <v>99.0395</v>
      </c>
      <c r="HT807">
        <v>100.217</v>
      </c>
    </row>
    <row r="808" spans="1:228">
      <c r="A808">
        <v>792</v>
      </c>
      <c r="B808">
        <v>1728497905.5</v>
      </c>
      <c r="C808">
        <v>6968</v>
      </c>
      <c r="D808" t="s">
        <v>1957</v>
      </c>
      <c r="E808" t="s">
        <v>1958</v>
      </c>
      <c r="F808">
        <v>5</v>
      </c>
      <c r="G808" t="s">
        <v>357</v>
      </c>
      <c r="H808" t="s">
        <v>358</v>
      </c>
      <c r="I808" t="s">
        <v>359</v>
      </c>
      <c r="J808" t="s">
        <v>1808</v>
      </c>
      <c r="K808">
        <v>1728497897.714286</v>
      </c>
      <c r="L808">
        <f>(M808)/1000</f>
        <v>0</v>
      </c>
      <c r="M808">
        <f>IF(BH808, AP808, AJ808)</f>
        <v>0</v>
      </c>
      <c r="N808">
        <f>IF(BH808, AK808, AI808)</f>
        <v>0</v>
      </c>
      <c r="O808">
        <f>BJ808 - IF(AW808&gt;1, N808*BD808*100.0/(AY808), 0)</f>
        <v>0</v>
      </c>
      <c r="P808">
        <f>((V808-L808/2)*O808-N808)/(V808+L808/2)</f>
        <v>0</v>
      </c>
      <c r="Q808">
        <f>P808*(BQ808+BR808)/1000.0</f>
        <v>0</v>
      </c>
      <c r="R808">
        <f>(BJ808 - IF(AW808&gt;1, N808*BD808*100.0/(AY808), 0))*(BQ808+BR808)/1000.0</f>
        <v>0</v>
      </c>
      <c r="S808">
        <f>2.0/((1/U808-1/T808)+SIGN(U808)*SQRT((1/U808-1/T808)*(1/U808-1/T808) + 4*BE808/((BE808+1)*(BE808+1))*(2*1/U808*1/T808-1/T808*1/T808)))</f>
        <v>0</v>
      </c>
      <c r="T808">
        <f>IF(LEFT(BF808,1)&lt;&gt;"0",IF(LEFT(BF808,1)="1",3.0,BG808),$D$5+$E$5*(BX808*BQ808/($K$5*1000))+$F$5*(BX808*BQ808/($K$5*1000))*MAX(MIN(BD808,$J$5),$I$5)*MAX(MIN(BD808,$J$5),$I$5)+$G$5*MAX(MIN(BD808,$J$5),$I$5)*(BX808*BQ808/($K$5*1000))+$H$5*(BX808*BQ808/($K$5*1000))*(BX808*BQ808/($K$5*1000)))</f>
        <v>0</v>
      </c>
      <c r="U808">
        <f>L808*(1000-(1000*0.61365*exp(17.502*Y808/(240.97+Y808))/(BQ808+BR808)+BL808)/2)/(1000*0.61365*exp(17.502*Y808/(240.97+Y808))/(BQ808+BR808)-BL808)</f>
        <v>0</v>
      </c>
      <c r="V808">
        <f>1/((BE808+1)/(S808/1.6)+1/(T808/1.37)) + BE808/((BE808+1)/(S808/1.6) + BE808/(T808/1.37))</f>
        <v>0</v>
      </c>
      <c r="W808">
        <f>(AZ808*BC808)</f>
        <v>0</v>
      </c>
      <c r="X808">
        <f>(BS808+(W808+2*0.95*5.67E-8*(((BS808+$B$7)+273)^4-(BS808+273)^4)-44100*L808)/(1.84*29.3*T808+8*0.95*5.67E-8*(BS808+273)^3))</f>
        <v>0</v>
      </c>
      <c r="Y808">
        <f>($C$7*BT808+$D$7*BU808+$E$7*X808)</f>
        <v>0</v>
      </c>
      <c r="Z808">
        <f>0.61365*exp(17.502*Y808/(240.97+Y808))</f>
        <v>0</v>
      </c>
      <c r="AA808">
        <f>(AB808/AC808*100)</f>
        <v>0</v>
      </c>
      <c r="AB808">
        <f>BL808*(BQ808+BR808)/1000</f>
        <v>0</v>
      </c>
      <c r="AC808">
        <f>0.61365*exp(17.502*BS808/(240.97+BS808))</f>
        <v>0</v>
      </c>
      <c r="AD808">
        <f>(Z808-BL808*(BQ808+BR808)/1000)</f>
        <v>0</v>
      </c>
      <c r="AE808">
        <f>(-L808*44100)</f>
        <v>0</v>
      </c>
      <c r="AF808">
        <f>2*29.3*T808*0.92*(BS808-Y808)</f>
        <v>0</v>
      </c>
      <c r="AG808">
        <f>2*0.95*5.67E-8*(((BS808+$B$7)+273)^4-(Y808+273)^4)</f>
        <v>0</v>
      </c>
      <c r="AH808">
        <f>W808+AG808+AE808+AF808</f>
        <v>0</v>
      </c>
      <c r="AI808">
        <f>BP808*AW808*(BK808-BJ808*(1000-AW808*BM808)/(1000-AW808*BL808))/(100*BD808)</f>
        <v>0</v>
      </c>
      <c r="AJ808">
        <f>1000*BP808*AW808*(BL808-BM808)/(100*BD808*(1000-AW808*BL808))</f>
        <v>0</v>
      </c>
      <c r="AK808">
        <f>(AL808 - AM808 - BQ808*1E3/(8.314*(BS808+273.15)) * AO808/BP808 * AN808) * BP808/(100*BD808) * (1000 - BM808)/1000</f>
        <v>0</v>
      </c>
      <c r="AL808">
        <v>955.6572562932804</v>
      </c>
      <c r="AM808">
        <v>931.079206060606</v>
      </c>
      <c r="AN808">
        <v>2.557887687667387</v>
      </c>
      <c r="AO808">
        <v>66.75267127986791</v>
      </c>
      <c r="AP808">
        <f>(AR808 - AQ808 + BQ808*1E3/(8.314*(BS808+273.15)) * AT808/BP808 * AS808) * BP808/(100*BD808) * 1000/(1000 - AR808)</f>
        <v>0</v>
      </c>
      <c r="AQ808">
        <v>14.12270979136776</v>
      </c>
      <c r="AR808">
        <v>15.14898303030303</v>
      </c>
      <c r="AS808">
        <v>-0.0001023275958337645</v>
      </c>
      <c r="AT808">
        <v>80.66482279212043</v>
      </c>
      <c r="AU808">
        <v>0</v>
      </c>
      <c r="AV808">
        <v>0</v>
      </c>
      <c r="AW808">
        <f>IF(AU808*$H$13&gt;=AY808,1.0,(AY808/(AY808-AU808*$H$13)))</f>
        <v>0</v>
      </c>
      <c r="AX808">
        <f>(AW808-1)*100</f>
        <v>0</v>
      </c>
      <c r="AY808">
        <f>MAX(0,($B$13+$C$13*BX808)/(1+$D$13*BX808)*BQ808/(BS808+273)*$E$13)</f>
        <v>0</v>
      </c>
      <c r="AZ808">
        <f>$B$11*BY808+$C$11*BZ808+$F$11*CK808*(1-CN808)</f>
        <v>0</v>
      </c>
      <c r="BA808">
        <f>AZ808*BB808</f>
        <v>0</v>
      </c>
      <c r="BB808">
        <f>($B$11*$D$9+$C$11*$D$9+$F$11*((CX808+CP808)/MAX(CX808+CP808+CY808, 0.1)*$I$9+CY808/MAX(CX808+CP808+CY808, 0.1)*$J$9))/($B$11+$C$11+$F$11)</f>
        <v>0</v>
      </c>
      <c r="BC808">
        <f>($B$11*$K$9+$C$11*$K$9+$F$11*((CX808+CP808)/MAX(CX808+CP808+CY808, 0.1)*$P$9+CY808/MAX(CX808+CP808+CY808, 0.1)*$Q$9))/($B$11+$C$11+$F$11)</f>
        <v>0</v>
      </c>
      <c r="BD808">
        <v>6</v>
      </c>
      <c r="BE808">
        <v>0.5</v>
      </c>
      <c r="BF808" t="s">
        <v>361</v>
      </c>
      <c r="BG808">
        <v>2</v>
      </c>
      <c r="BH808" t="b">
        <v>1</v>
      </c>
      <c r="BI808">
        <v>1728497897.714286</v>
      </c>
      <c r="BJ808">
        <v>898.7282857142854</v>
      </c>
      <c r="BK808">
        <v>928.5539285714286</v>
      </c>
      <c r="BL808">
        <v>15.17061428571428</v>
      </c>
      <c r="BM808">
        <v>14.117175</v>
      </c>
      <c r="BN808">
        <v>907.5641785714284</v>
      </c>
      <c r="BO808">
        <v>15.26157142857143</v>
      </c>
      <c r="BP808">
        <v>600.0227142857144</v>
      </c>
      <c r="BQ808">
        <v>97.54886071428571</v>
      </c>
      <c r="BR808">
        <v>0.1000124714285714</v>
      </c>
      <c r="BS808">
        <v>23.910025</v>
      </c>
      <c r="BT808">
        <v>25.063225</v>
      </c>
      <c r="BU808">
        <v>999.9000000000002</v>
      </c>
      <c r="BV808">
        <v>0</v>
      </c>
      <c r="BW808">
        <v>0</v>
      </c>
      <c r="BX808">
        <v>9997.54035714286</v>
      </c>
      <c r="BY808">
        <v>0</v>
      </c>
      <c r="BZ808">
        <v>1295.8075</v>
      </c>
      <c r="CA808">
        <v>-29.82571785714286</v>
      </c>
      <c r="CB808">
        <v>912.572392857143</v>
      </c>
      <c r="CC808">
        <v>941.8502857142856</v>
      </c>
      <c r="CD808">
        <v>1.053429285714286</v>
      </c>
      <c r="CE808">
        <v>928.5539285714286</v>
      </c>
      <c r="CF808">
        <v>14.117175</v>
      </c>
      <c r="CG808">
        <v>1.479875714285714</v>
      </c>
      <c r="CH808">
        <v>1.377114642857143</v>
      </c>
      <c r="CI808">
        <v>12.76180357142857</v>
      </c>
      <c r="CJ808">
        <v>11.66795357142857</v>
      </c>
      <c r="CK808">
        <v>1600.014285714286</v>
      </c>
      <c r="CL808">
        <v>0.6920148571428572</v>
      </c>
      <c r="CM808">
        <v>0.3079851428571428</v>
      </c>
      <c r="CN808">
        <v>0</v>
      </c>
      <c r="CO808">
        <v>2.176625</v>
      </c>
      <c r="CP808">
        <v>0</v>
      </c>
      <c r="CQ808">
        <v>18274.73571428571</v>
      </c>
      <c r="CR808">
        <v>13790.37857142857</v>
      </c>
      <c r="CS808">
        <v>40.56199999999999</v>
      </c>
      <c r="CT808">
        <v>42.69374999999999</v>
      </c>
      <c r="CU808">
        <v>41.40378571428572</v>
      </c>
      <c r="CV808">
        <v>40.56199999999999</v>
      </c>
      <c r="CW808">
        <v>39.625</v>
      </c>
      <c r="CX808">
        <v>1107.233928571429</v>
      </c>
      <c r="CY808">
        <v>492.7803571428572</v>
      </c>
      <c r="CZ808">
        <v>0</v>
      </c>
      <c r="DA808">
        <v>1728497962.6</v>
      </c>
      <c r="DB808">
        <v>0</v>
      </c>
      <c r="DC808">
        <v>1728490956.5</v>
      </c>
      <c r="DD808" t="s">
        <v>362</v>
      </c>
      <c r="DE808">
        <v>1728490952.5</v>
      </c>
      <c r="DF808">
        <v>1728490956.5</v>
      </c>
      <c r="DG808">
        <v>1</v>
      </c>
      <c r="DH808">
        <v>-0.065</v>
      </c>
      <c r="DI808">
        <v>-0.008</v>
      </c>
      <c r="DJ808">
        <v>-3.246</v>
      </c>
      <c r="DK808">
        <v>-0.091</v>
      </c>
      <c r="DL808">
        <v>52</v>
      </c>
      <c r="DM808">
        <v>15</v>
      </c>
      <c r="DN808">
        <v>0.25</v>
      </c>
      <c r="DO808">
        <v>0.13</v>
      </c>
      <c r="DP808">
        <v>-29.78979756097561</v>
      </c>
      <c r="DQ808">
        <v>-0.5570655052265235</v>
      </c>
      <c r="DR808">
        <v>0.06668581407562797</v>
      </c>
      <c r="DS808">
        <v>0</v>
      </c>
      <c r="DT808">
        <v>1.065767804878049</v>
      </c>
      <c r="DU808">
        <v>-0.1978448780487785</v>
      </c>
      <c r="DV808">
        <v>0.0196431481894119</v>
      </c>
      <c r="DW808">
        <v>0</v>
      </c>
      <c r="DX808">
        <v>0</v>
      </c>
      <c r="DY808">
        <v>2</v>
      </c>
      <c r="DZ808" t="s">
        <v>386</v>
      </c>
      <c r="EA808">
        <v>3.22822</v>
      </c>
      <c r="EB808">
        <v>2.70433</v>
      </c>
      <c r="EC808">
        <v>0.175213</v>
      </c>
      <c r="ED808">
        <v>0.178249</v>
      </c>
      <c r="EE808">
        <v>0.0796555</v>
      </c>
      <c r="EF808">
        <v>0.0758088</v>
      </c>
      <c r="EG808">
        <v>26854.2</v>
      </c>
      <c r="EH808">
        <v>26001.3</v>
      </c>
      <c r="EI808">
        <v>31212.6</v>
      </c>
      <c r="EJ808">
        <v>30031.5</v>
      </c>
      <c r="EK808">
        <v>38470.1</v>
      </c>
      <c r="EL808">
        <v>36712.6</v>
      </c>
      <c r="EM808">
        <v>43731.6</v>
      </c>
      <c r="EN808">
        <v>41942.4</v>
      </c>
      <c r="EO808">
        <v>2.0859</v>
      </c>
      <c r="EP808">
        <v>1.74105</v>
      </c>
      <c r="EQ808">
        <v>-0.0025779</v>
      </c>
      <c r="ER808">
        <v>0</v>
      </c>
      <c r="ES808">
        <v>25.1014</v>
      </c>
      <c r="ET808">
        <v>999.9</v>
      </c>
      <c r="EU808">
        <v>66.59999999999999</v>
      </c>
      <c r="EV808">
        <v>30.9</v>
      </c>
      <c r="EW808">
        <v>30.6265</v>
      </c>
      <c r="EX808">
        <v>62.4602</v>
      </c>
      <c r="EY808">
        <v>23.8301</v>
      </c>
      <c r="EZ808">
        <v>1</v>
      </c>
      <c r="FA808">
        <v>0.387218</v>
      </c>
      <c r="FB808">
        <v>8.228759999999999</v>
      </c>
      <c r="FC808">
        <v>20.0079</v>
      </c>
      <c r="FD808">
        <v>5.21684</v>
      </c>
      <c r="FE808">
        <v>12.004</v>
      </c>
      <c r="FF808">
        <v>4.96365</v>
      </c>
      <c r="FG808">
        <v>3.29595</v>
      </c>
      <c r="FH808">
        <v>9999</v>
      </c>
      <c r="FI808">
        <v>9999</v>
      </c>
      <c r="FJ808">
        <v>9999</v>
      </c>
      <c r="FK808">
        <v>149.9</v>
      </c>
      <c r="FL808">
        <v>4.9708</v>
      </c>
      <c r="FM808">
        <v>1.86773</v>
      </c>
      <c r="FN808">
        <v>1.85928</v>
      </c>
      <c r="FO808">
        <v>1.86527</v>
      </c>
      <c r="FP808">
        <v>1.8631</v>
      </c>
      <c r="FQ808">
        <v>1.86447</v>
      </c>
      <c r="FR808">
        <v>1.86004</v>
      </c>
      <c r="FS808">
        <v>1.86415</v>
      </c>
      <c r="FT808">
        <v>0</v>
      </c>
      <c r="FU808">
        <v>0</v>
      </c>
      <c r="FV808">
        <v>0</v>
      </c>
      <c r="FW808">
        <v>0</v>
      </c>
      <c r="FX808" t="s">
        <v>364</v>
      </c>
      <c r="FY808" t="s">
        <v>365</v>
      </c>
      <c r="FZ808" t="s">
        <v>366</v>
      </c>
      <c r="GA808" t="s">
        <v>366</v>
      </c>
      <c r="GB808" t="s">
        <v>366</v>
      </c>
      <c r="GC808" t="s">
        <v>366</v>
      </c>
      <c r="GD808">
        <v>0</v>
      </c>
      <c r="GE808">
        <v>100</v>
      </c>
      <c r="GF808">
        <v>100</v>
      </c>
      <c r="GG808">
        <v>-8.956</v>
      </c>
      <c r="GH808">
        <v>-0.091</v>
      </c>
      <c r="GI808">
        <v>-2.868309889394353</v>
      </c>
      <c r="GJ808">
        <v>-0.006773961979547998</v>
      </c>
      <c r="GK808">
        <v>-8.296070481250098E-08</v>
      </c>
      <c r="GL808">
        <v>3.322967193956903E-10</v>
      </c>
      <c r="GM808">
        <v>-0.07871069313407227</v>
      </c>
      <c r="GN808">
        <v>-0.00208336341840114</v>
      </c>
      <c r="GO808">
        <v>8.801746095907445E-05</v>
      </c>
      <c r="GP808">
        <v>-2.677693255255651E-07</v>
      </c>
      <c r="GQ808">
        <v>3</v>
      </c>
      <c r="GR808">
        <v>2052</v>
      </c>
      <c r="GS808">
        <v>2</v>
      </c>
      <c r="GT808">
        <v>18</v>
      </c>
      <c r="GU808">
        <v>115.9</v>
      </c>
      <c r="GV808">
        <v>115.8</v>
      </c>
      <c r="GW808">
        <v>2.1875</v>
      </c>
      <c r="GX808">
        <v>2.40601</v>
      </c>
      <c r="GY808">
        <v>1.44897</v>
      </c>
      <c r="GZ808">
        <v>2.31445</v>
      </c>
      <c r="HA808">
        <v>1.55151</v>
      </c>
      <c r="HB808">
        <v>2.30469</v>
      </c>
      <c r="HC808">
        <v>37.4578</v>
      </c>
      <c r="HD808">
        <v>13.6505</v>
      </c>
      <c r="HE808">
        <v>18</v>
      </c>
      <c r="HF808">
        <v>616.216</v>
      </c>
      <c r="HG808">
        <v>395.04</v>
      </c>
      <c r="HH808">
        <v>14.7952</v>
      </c>
      <c r="HI808">
        <v>31.5309</v>
      </c>
      <c r="HJ808">
        <v>30.0014</v>
      </c>
      <c r="HK808">
        <v>31.3966</v>
      </c>
      <c r="HL808">
        <v>31.3317</v>
      </c>
      <c r="HM808">
        <v>43.8212</v>
      </c>
      <c r="HN808">
        <v>58.2842</v>
      </c>
      <c r="HO808">
        <v>0</v>
      </c>
      <c r="HP808">
        <v>14.7327</v>
      </c>
      <c r="HQ808">
        <v>962.742</v>
      </c>
      <c r="HR808">
        <v>14.1587</v>
      </c>
      <c r="HS808">
        <v>99.03619999999999</v>
      </c>
      <c r="HT808">
        <v>100.215</v>
      </c>
    </row>
    <row r="809" spans="1:228">
      <c r="A809">
        <v>793</v>
      </c>
      <c r="B809">
        <v>1728497910</v>
      </c>
      <c r="C809">
        <v>6972.5</v>
      </c>
      <c r="D809" t="s">
        <v>1959</v>
      </c>
      <c r="E809" t="s">
        <v>1960</v>
      </c>
      <c r="F809">
        <v>5</v>
      </c>
      <c r="G809" t="s">
        <v>357</v>
      </c>
      <c r="H809" t="s">
        <v>358</v>
      </c>
      <c r="I809" t="s">
        <v>359</v>
      </c>
      <c r="J809" t="s">
        <v>1808</v>
      </c>
      <c r="K809">
        <v>1728497902.160714</v>
      </c>
      <c r="L809">
        <f>(M809)/1000</f>
        <v>0</v>
      </c>
      <c r="M809">
        <f>IF(BH809, AP809, AJ809)</f>
        <v>0</v>
      </c>
      <c r="N809">
        <f>IF(BH809, AK809, AI809)</f>
        <v>0</v>
      </c>
      <c r="O809">
        <f>BJ809 - IF(AW809&gt;1, N809*BD809*100.0/(AY809), 0)</f>
        <v>0</v>
      </c>
      <c r="P809">
        <f>((V809-L809/2)*O809-N809)/(V809+L809/2)</f>
        <v>0</v>
      </c>
      <c r="Q809">
        <f>P809*(BQ809+BR809)/1000.0</f>
        <v>0</v>
      </c>
      <c r="R809">
        <f>(BJ809 - IF(AW809&gt;1, N809*BD809*100.0/(AY809), 0))*(BQ809+BR809)/1000.0</f>
        <v>0</v>
      </c>
      <c r="S809">
        <f>2.0/((1/U809-1/T809)+SIGN(U809)*SQRT((1/U809-1/T809)*(1/U809-1/T809) + 4*BE809/((BE809+1)*(BE809+1))*(2*1/U809*1/T809-1/T809*1/T809)))</f>
        <v>0</v>
      </c>
      <c r="T809">
        <f>IF(LEFT(BF809,1)&lt;&gt;"0",IF(LEFT(BF809,1)="1",3.0,BG809),$D$5+$E$5*(BX809*BQ809/($K$5*1000))+$F$5*(BX809*BQ809/($K$5*1000))*MAX(MIN(BD809,$J$5),$I$5)*MAX(MIN(BD809,$J$5),$I$5)+$G$5*MAX(MIN(BD809,$J$5),$I$5)*(BX809*BQ809/($K$5*1000))+$H$5*(BX809*BQ809/($K$5*1000))*(BX809*BQ809/($K$5*1000)))</f>
        <v>0</v>
      </c>
      <c r="U809">
        <f>L809*(1000-(1000*0.61365*exp(17.502*Y809/(240.97+Y809))/(BQ809+BR809)+BL809)/2)/(1000*0.61365*exp(17.502*Y809/(240.97+Y809))/(BQ809+BR809)-BL809)</f>
        <v>0</v>
      </c>
      <c r="V809">
        <f>1/((BE809+1)/(S809/1.6)+1/(T809/1.37)) + BE809/((BE809+1)/(S809/1.6) + BE809/(T809/1.37))</f>
        <v>0</v>
      </c>
      <c r="W809">
        <f>(AZ809*BC809)</f>
        <v>0</v>
      </c>
      <c r="X809">
        <f>(BS809+(W809+2*0.95*5.67E-8*(((BS809+$B$7)+273)^4-(BS809+273)^4)-44100*L809)/(1.84*29.3*T809+8*0.95*5.67E-8*(BS809+273)^3))</f>
        <v>0</v>
      </c>
      <c r="Y809">
        <f>($C$7*BT809+$D$7*BU809+$E$7*X809)</f>
        <v>0</v>
      </c>
      <c r="Z809">
        <f>0.61365*exp(17.502*Y809/(240.97+Y809))</f>
        <v>0</v>
      </c>
      <c r="AA809">
        <f>(AB809/AC809*100)</f>
        <v>0</v>
      </c>
      <c r="AB809">
        <f>BL809*(BQ809+BR809)/1000</f>
        <v>0</v>
      </c>
      <c r="AC809">
        <f>0.61365*exp(17.502*BS809/(240.97+BS809))</f>
        <v>0</v>
      </c>
      <c r="AD809">
        <f>(Z809-BL809*(BQ809+BR809)/1000)</f>
        <v>0</v>
      </c>
      <c r="AE809">
        <f>(-L809*44100)</f>
        <v>0</v>
      </c>
      <c r="AF809">
        <f>2*29.3*T809*0.92*(BS809-Y809)</f>
        <v>0</v>
      </c>
      <c r="AG809">
        <f>2*0.95*5.67E-8*(((BS809+$B$7)+273)^4-(Y809+273)^4)</f>
        <v>0</v>
      </c>
      <c r="AH809">
        <f>W809+AG809+AE809+AF809</f>
        <v>0</v>
      </c>
      <c r="AI809">
        <f>BP809*AW809*(BK809-BJ809*(1000-AW809*BM809)/(1000-AW809*BL809))/(100*BD809)</f>
        <v>0</v>
      </c>
      <c r="AJ809">
        <f>1000*BP809*AW809*(BL809-BM809)/(100*BD809*(1000-AW809*BL809))</f>
        <v>0</v>
      </c>
      <c r="AK809">
        <f>(AL809 - AM809 - BQ809*1E3/(8.314*(BS809+273.15)) * AO809/BP809 * AN809) * BP809/(100*BD809) * (1000 - BM809)/1000</f>
        <v>0</v>
      </c>
      <c r="AL809">
        <v>967.1330320650671</v>
      </c>
      <c r="AM809">
        <v>942.5443878787872</v>
      </c>
      <c r="AN809">
        <v>2.540299413462435</v>
      </c>
      <c r="AO809">
        <v>66.75267127986791</v>
      </c>
      <c r="AP809">
        <f>(AR809 - AQ809 + BQ809*1E3/(8.314*(BS809+273.15)) * AT809/BP809 * AS809) * BP809/(100*BD809) * 1000/(1000 - AR809)</f>
        <v>0</v>
      </c>
      <c r="AQ809">
        <v>14.12857284417768</v>
      </c>
      <c r="AR809">
        <v>15.13474121212121</v>
      </c>
      <c r="AS809">
        <v>-7.480768907635468E-05</v>
      </c>
      <c r="AT809">
        <v>80.66482279212043</v>
      </c>
      <c r="AU809">
        <v>0</v>
      </c>
      <c r="AV809">
        <v>0</v>
      </c>
      <c r="AW809">
        <f>IF(AU809*$H$13&gt;=AY809,1.0,(AY809/(AY809-AU809*$H$13)))</f>
        <v>0</v>
      </c>
      <c r="AX809">
        <f>(AW809-1)*100</f>
        <v>0</v>
      </c>
      <c r="AY809">
        <f>MAX(0,($B$13+$C$13*BX809)/(1+$D$13*BX809)*BQ809/(BS809+273)*$E$13)</f>
        <v>0</v>
      </c>
      <c r="AZ809">
        <f>$B$11*BY809+$C$11*BZ809+$F$11*CK809*(1-CN809)</f>
        <v>0</v>
      </c>
      <c r="BA809">
        <f>AZ809*BB809</f>
        <v>0</v>
      </c>
      <c r="BB809">
        <f>($B$11*$D$9+$C$11*$D$9+$F$11*((CX809+CP809)/MAX(CX809+CP809+CY809, 0.1)*$I$9+CY809/MAX(CX809+CP809+CY809, 0.1)*$J$9))/($B$11+$C$11+$F$11)</f>
        <v>0</v>
      </c>
      <c r="BC809">
        <f>($B$11*$K$9+$C$11*$K$9+$F$11*((CX809+CP809)/MAX(CX809+CP809+CY809, 0.1)*$P$9+CY809/MAX(CX809+CP809+CY809, 0.1)*$Q$9))/($B$11+$C$11+$F$11)</f>
        <v>0</v>
      </c>
      <c r="BD809">
        <v>6</v>
      </c>
      <c r="BE809">
        <v>0.5</v>
      </c>
      <c r="BF809" t="s">
        <v>361</v>
      </c>
      <c r="BG809">
        <v>2</v>
      </c>
      <c r="BH809" t="b">
        <v>1</v>
      </c>
      <c r="BI809">
        <v>1728497902.160714</v>
      </c>
      <c r="BJ809">
        <v>909.866607142857</v>
      </c>
      <c r="BK809">
        <v>939.7213571428572</v>
      </c>
      <c r="BL809">
        <v>15.15826428571429</v>
      </c>
      <c r="BM809">
        <v>14.122275</v>
      </c>
      <c r="BN809">
        <v>918.7707857142857</v>
      </c>
      <c r="BO809">
        <v>15.24923571428571</v>
      </c>
      <c r="BP809">
        <v>600.0130714285715</v>
      </c>
      <c r="BQ809">
        <v>97.54828214285715</v>
      </c>
      <c r="BR809">
        <v>0.099952925</v>
      </c>
      <c r="BS809">
        <v>23.90773214285714</v>
      </c>
      <c r="BT809">
        <v>25.06147857142857</v>
      </c>
      <c r="BU809">
        <v>999.9000000000002</v>
      </c>
      <c r="BV809">
        <v>0</v>
      </c>
      <c r="BW809">
        <v>0</v>
      </c>
      <c r="BX809">
        <v>9999.994285714285</v>
      </c>
      <c r="BY809">
        <v>0</v>
      </c>
      <c r="BZ809">
        <v>1296.3725</v>
      </c>
      <c r="CA809">
        <v>-29.85476785714286</v>
      </c>
      <c r="CB809">
        <v>923.8707142857141</v>
      </c>
      <c r="CC809">
        <v>953.1825714285715</v>
      </c>
      <c r="CD809">
        <v>1.035990714285714</v>
      </c>
      <c r="CE809">
        <v>939.7213571428572</v>
      </c>
      <c r="CF809">
        <v>14.122275</v>
      </c>
      <c r="CG809">
        <v>1.478662857142857</v>
      </c>
      <c r="CH809">
        <v>1.377604285714286</v>
      </c>
      <c r="CI809">
        <v>12.74928928571429</v>
      </c>
      <c r="CJ809">
        <v>11.673325</v>
      </c>
      <c r="CK809">
        <v>1600.0225</v>
      </c>
      <c r="CL809">
        <v>0.6920116428571428</v>
      </c>
      <c r="CM809">
        <v>0.3079883571428571</v>
      </c>
      <c r="CN809">
        <v>0</v>
      </c>
      <c r="CO809">
        <v>2.110107142857143</v>
      </c>
      <c r="CP809">
        <v>0</v>
      </c>
      <c r="CQ809">
        <v>18281.69642857143</v>
      </c>
      <c r="CR809">
        <v>13790.43928571428</v>
      </c>
      <c r="CS809">
        <v>40.56199999999999</v>
      </c>
      <c r="CT809">
        <v>42.70724999999999</v>
      </c>
      <c r="CU809">
        <v>41.39271428571429</v>
      </c>
      <c r="CV809">
        <v>40.56199999999999</v>
      </c>
      <c r="CW809">
        <v>39.625</v>
      </c>
      <c r="CX809">
        <v>1107.234642857143</v>
      </c>
      <c r="CY809">
        <v>492.7878571428571</v>
      </c>
      <c r="CZ809">
        <v>0</v>
      </c>
      <c r="DA809">
        <v>1728497967.4</v>
      </c>
      <c r="DB809">
        <v>0</v>
      </c>
      <c r="DC809">
        <v>1728490956.5</v>
      </c>
      <c r="DD809" t="s">
        <v>362</v>
      </c>
      <c r="DE809">
        <v>1728490952.5</v>
      </c>
      <c r="DF809">
        <v>1728490956.5</v>
      </c>
      <c r="DG809">
        <v>1</v>
      </c>
      <c r="DH809">
        <v>-0.065</v>
      </c>
      <c r="DI809">
        <v>-0.008</v>
      </c>
      <c r="DJ809">
        <v>-3.246</v>
      </c>
      <c r="DK809">
        <v>-0.091</v>
      </c>
      <c r="DL809">
        <v>52</v>
      </c>
      <c r="DM809">
        <v>15</v>
      </c>
      <c r="DN809">
        <v>0.25</v>
      </c>
      <c r="DO809">
        <v>0.13</v>
      </c>
      <c r="DP809">
        <v>-29.8380175</v>
      </c>
      <c r="DQ809">
        <v>-0.4785106941838086</v>
      </c>
      <c r="DR809">
        <v>0.0611621651329479</v>
      </c>
      <c r="DS809">
        <v>0</v>
      </c>
      <c r="DT809">
        <v>1.04482975</v>
      </c>
      <c r="DU809">
        <v>-0.2376858911819884</v>
      </c>
      <c r="DV809">
        <v>0.02297305731585374</v>
      </c>
      <c r="DW809">
        <v>0</v>
      </c>
      <c r="DX809">
        <v>0</v>
      </c>
      <c r="DY809">
        <v>2</v>
      </c>
      <c r="DZ809" t="s">
        <v>386</v>
      </c>
      <c r="EA809">
        <v>3.2281</v>
      </c>
      <c r="EB809">
        <v>2.70378</v>
      </c>
      <c r="EC809">
        <v>0.176606</v>
      </c>
      <c r="ED809">
        <v>0.179628</v>
      </c>
      <c r="EE809">
        <v>0.0795995</v>
      </c>
      <c r="EF809">
        <v>0.0758209</v>
      </c>
      <c r="EG809">
        <v>26809</v>
      </c>
      <c r="EH809">
        <v>25957.2</v>
      </c>
      <c r="EI809">
        <v>31212.8</v>
      </c>
      <c r="EJ809">
        <v>30031.1</v>
      </c>
      <c r="EK809">
        <v>38473</v>
      </c>
      <c r="EL809">
        <v>36711.6</v>
      </c>
      <c r="EM809">
        <v>43732.2</v>
      </c>
      <c r="EN809">
        <v>41941.7</v>
      </c>
      <c r="EO809">
        <v>2.08493</v>
      </c>
      <c r="EP809">
        <v>1.74118</v>
      </c>
      <c r="EQ809">
        <v>-0.00249594</v>
      </c>
      <c r="ER809">
        <v>0</v>
      </c>
      <c r="ES809">
        <v>25.1092</v>
      </c>
      <c r="ET809">
        <v>999.9</v>
      </c>
      <c r="EU809">
        <v>66.59999999999999</v>
      </c>
      <c r="EV809">
        <v>30.9</v>
      </c>
      <c r="EW809">
        <v>30.6258</v>
      </c>
      <c r="EX809">
        <v>62.5602</v>
      </c>
      <c r="EY809">
        <v>24.0946</v>
      </c>
      <c r="EZ809">
        <v>1</v>
      </c>
      <c r="FA809">
        <v>0.388435</v>
      </c>
      <c r="FB809">
        <v>8.315099999999999</v>
      </c>
      <c r="FC809">
        <v>20.0039</v>
      </c>
      <c r="FD809">
        <v>5.21594</v>
      </c>
      <c r="FE809">
        <v>12.004</v>
      </c>
      <c r="FF809">
        <v>4.9618</v>
      </c>
      <c r="FG809">
        <v>3.29598</v>
      </c>
      <c r="FH809">
        <v>9999</v>
      </c>
      <c r="FI809">
        <v>9999</v>
      </c>
      <c r="FJ809">
        <v>9999</v>
      </c>
      <c r="FK809">
        <v>149.9</v>
      </c>
      <c r="FL809">
        <v>4.97079</v>
      </c>
      <c r="FM809">
        <v>1.86772</v>
      </c>
      <c r="FN809">
        <v>1.85927</v>
      </c>
      <c r="FO809">
        <v>1.86529</v>
      </c>
      <c r="FP809">
        <v>1.8631</v>
      </c>
      <c r="FQ809">
        <v>1.86447</v>
      </c>
      <c r="FR809">
        <v>1.86003</v>
      </c>
      <c r="FS809">
        <v>1.86416</v>
      </c>
      <c r="FT809">
        <v>0</v>
      </c>
      <c r="FU809">
        <v>0</v>
      </c>
      <c r="FV809">
        <v>0</v>
      </c>
      <c r="FW809">
        <v>0</v>
      </c>
      <c r="FX809" t="s">
        <v>364</v>
      </c>
      <c r="FY809" t="s">
        <v>365</v>
      </c>
      <c r="FZ809" t="s">
        <v>366</v>
      </c>
      <c r="GA809" t="s">
        <v>366</v>
      </c>
      <c r="GB809" t="s">
        <v>366</v>
      </c>
      <c r="GC809" t="s">
        <v>366</v>
      </c>
      <c r="GD809">
        <v>0</v>
      </c>
      <c r="GE809">
        <v>100</v>
      </c>
      <c r="GF809">
        <v>100</v>
      </c>
      <c r="GG809">
        <v>-9.023999999999999</v>
      </c>
      <c r="GH809">
        <v>-0.09089999999999999</v>
      </c>
      <c r="GI809">
        <v>-2.868309889394353</v>
      </c>
      <c r="GJ809">
        <v>-0.006773961979547998</v>
      </c>
      <c r="GK809">
        <v>-8.296070481250098E-08</v>
      </c>
      <c r="GL809">
        <v>3.322967193956903E-10</v>
      </c>
      <c r="GM809">
        <v>-0.07871069313407227</v>
      </c>
      <c r="GN809">
        <v>-0.00208336341840114</v>
      </c>
      <c r="GO809">
        <v>8.801746095907445E-05</v>
      </c>
      <c r="GP809">
        <v>-2.677693255255651E-07</v>
      </c>
      <c r="GQ809">
        <v>3</v>
      </c>
      <c r="GR809">
        <v>2052</v>
      </c>
      <c r="GS809">
        <v>2</v>
      </c>
      <c r="GT809">
        <v>18</v>
      </c>
      <c r="GU809">
        <v>116</v>
      </c>
      <c r="GV809">
        <v>115.9</v>
      </c>
      <c r="GW809">
        <v>2.20825</v>
      </c>
      <c r="GX809">
        <v>2.39258</v>
      </c>
      <c r="GY809">
        <v>1.44775</v>
      </c>
      <c r="GZ809">
        <v>2.31445</v>
      </c>
      <c r="HA809">
        <v>1.55151</v>
      </c>
      <c r="HB809">
        <v>2.3645</v>
      </c>
      <c r="HC809">
        <v>37.4578</v>
      </c>
      <c r="HD809">
        <v>13.668</v>
      </c>
      <c r="HE809">
        <v>18</v>
      </c>
      <c r="HF809">
        <v>615.567</v>
      </c>
      <c r="HG809">
        <v>395.156</v>
      </c>
      <c r="HH809">
        <v>14.737</v>
      </c>
      <c r="HI809">
        <v>31.5387</v>
      </c>
      <c r="HJ809">
        <v>30.0013</v>
      </c>
      <c r="HK809">
        <v>31.4035</v>
      </c>
      <c r="HL809">
        <v>31.3389</v>
      </c>
      <c r="HM809">
        <v>44.2189</v>
      </c>
      <c r="HN809">
        <v>58.2842</v>
      </c>
      <c r="HO809">
        <v>0</v>
      </c>
      <c r="HP809">
        <v>14.6731</v>
      </c>
      <c r="HQ809">
        <v>977.768</v>
      </c>
      <c r="HR809">
        <v>14.1927</v>
      </c>
      <c r="HS809">
        <v>99.0373</v>
      </c>
      <c r="HT809">
        <v>100.214</v>
      </c>
    </row>
    <row r="810" spans="1:228">
      <c r="A810">
        <v>794</v>
      </c>
      <c r="B810">
        <v>1728497915.5</v>
      </c>
      <c r="C810">
        <v>6978</v>
      </c>
      <c r="D810" t="s">
        <v>1961</v>
      </c>
      <c r="E810" t="s">
        <v>1962</v>
      </c>
      <c r="F810">
        <v>5</v>
      </c>
      <c r="G810" t="s">
        <v>357</v>
      </c>
      <c r="H810" t="s">
        <v>358</v>
      </c>
      <c r="I810" t="s">
        <v>359</v>
      </c>
      <c r="J810" t="s">
        <v>1808</v>
      </c>
      <c r="K810">
        <v>1728497907.732143</v>
      </c>
      <c r="L810">
        <f>(M810)/1000</f>
        <v>0</v>
      </c>
      <c r="M810">
        <f>IF(BH810, AP810, AJ810)</f>
        <v>0</v>
      </c>
      <c r="N810">
        <f>IF(BH810, AK810, AI810)</f>
        <v>0</v>
      </c>
      <c r="O810">
        <f>BJ810 - IF(AW810&gt;1, N810*BD810*100.0/(AY810), 0)</f>
        <v>0</v>
      </c>
      <c r="P810">
        <f>((V810-L810/2)*O810-N810)/(V810+L810/2)</f>
        <v>0</v>
      </c>
      <c r="Q810">
        <f>P810*(BQ810+BR810)/1000.0</f>
        <v>0</v>
      </c>
      <c r="R810">
        <f>(BJ810 - IF(AW810&gt;1, N810*BD810*100.0/(AY810), 0))*(BQ810+BR810)/1000.0</f>
        <v>0</v>
      </c>
      <c r="S810">
        <f>2.0/((1/U810-1/T810)+SIGN(U810)*SQRT((1/U810-1/T810)*(1/U810-1/T810) + 4*BE810/((BE810+1)*(BE810+1))*(2*1/U810*1/T810-1/T810*1/T810)))</f>
        <v>0</v>
      </c>
      <c r="T810">
        <f>IF(LEFT(BF810,1)&lt;&gt;"0",IF(LEFT(BF810,1)="1",3.0,BG810),$D$5+$E$5*(BX810*BQ810/($K$5*1000))+$F$5*(BX810*BQ810/($K$5*1000))*MAX(MIN(BD810,$J$5),$I$5)*MAX(MIN(BD810,$J$5),$I$5)+$G$5*MAX(MIN(BD810,$J$5),$I$5)*(BX810*BQ810/($K$5*1000))+$H$5*(BX810*BQ810/($K$5*1000))*(BX810*BQ810/($K$5*1000)))</f>
        <v>0</v>
      </c>
      <c r="U810">
        <f>L810*(1000-(1000*0.61365*exp(17.502*Y810/(240.97+Y810))/(BQ810+BR810)+BL810)/2)/(1000*0.61365*exp(17.502*Y810/(240.97+Y810))/(BQ810+BR810)-BL810)</f>
        <v>0</v>
      </c>
      <c r="V810">
        <f>1/((BE810+1)/(S810/1.6)+1/(T810/1.37)) + BE810/((BE810+1)/(S810/1.6) + BE810/(T810/1.37))</f>
        <v>0</v>
      </c>
      <c r="W810">
        <f>(AZ810*BC810)</f>
        <v>0</v>
      </c>
      <c r="X810">
        <f>(BS810+(W810+2*0.95*5.67E-8*(((BS810+$B$7)+273)^4-(BS810+273)^4)-44100*L810)/(1.84*29.3*T810+8*0.95*5.67E-8*(BS810+273)^3))</f>
        <v>0</v>
      </c>
      <c r="Y810">
        <f>($C$7*BT810+$D$7*BU810+$E$7*X810)</f>
        <v>0</v>
      </c>
      <c r="Z810">
        <f>0.61365*exp(17.502*Y810/(240.97+Y810))</f>
        <v>0</v>
      </c>
      <c r="AA810">
        <f>(AB810/AC810*100)</f>
        <v>0</v>
      </c>
      <c r="AB810">
        <f>BL810*(BQ810+BR810)/1000</f>
        <v>0</v>
      </c>
      <c r="AC810">
        <f>0.61365*exp(17.502*BS810/(240.97+BS810))</f>
        <v>0</v>
      </c>
      <c r="AD810">
        <f>(Z810-BL810*(BQ810+BR810)/1000)</f>
        <v>0</v>
      </c>
      <c r="AE810">
        <f>(-L810*44100)</f>
        <v>0</v>
      </c>
      <c r="AF810">
        <f>2*29.3*T810*0.92*(BS810-Y810)</f>
        <v>0</v>
      </c>
      <c r="AG810">
        <f>2*0.95*5.67E-8*(((BS810+$B$7)+273)^4-(Y810+273)^4)</f>
        <v>0</v>
      </c>
      <c r="AH810">
        <f>W810+AG810+AE810+AF810</f>
        <v>0</v>
      </c>
      <c r="AI810">
        <f>BP810*AW810*(BK810-BJ810*(1000-AW810*BM810)/(1000-AW810*BL810))/(100*BD810)</f>
        <v>0</v>
      </c>
      <c r="AJ810">
        <f>1000*BP810*AW810*(BL810-BM810)/(100*BD810*(1000-AW810*BL810))</f>
        <v>0</v>
      </c>
      <c r="AK810">
        <f>(AL810 - AM810 - BQ810*1E3/(8.314*(BS810+273.15)) * AO810/BP810 * AN810) * BP810/(100*BD810) * (1000 - BM810)/1000</f>
        <v>0</v>
      </c>
      <c r="AL810">
        <v>981.1498474224483</v>
      </c>
      <c r="AM810">
        <v>956.4655333333327</v>
      </c>
      <c r="AN810">
        <v>2.535038331070557</v>
      </c>
      <c r="AO810">
        <v>66.75267127986791</v>
      </c>
      <c r="AP810">
        <f>(AR810 - AQ810 + BQ810*1E3/(8.314*(BS810+273.15)) * AT810/BP810 * AS810) * BP810/(100*BD810) * 1000/(1000 - AR810)</f>
        <v>0</v>
      </c>
      <c r="AQ810">
        <v>14.13140890437364</v>
      </c>
      <c r="AR810">
        <v>15.11724242424242</v>
      </c>
      <c r="AS810">
        <v>-7.881976643595227E-05</v>
      </c>
      <c r="AT810">
        <v>80.66482279212043</v>
      </c>
      <c r="AU810">
        <v>0</v>
      </c>
      <c r="AV810">
        <v>0</v>
      </c>
      <c r="AW810">
        <f>IF(AU810*$H$13&gt;=AY810,1.0,(AY810/(AY810-AU810*$H$13)))</f>
        <v>0</v>
      </c>
      <c r="AX810">
        <f>(AW810-1)*100</f>
        <v>0</v>
      </c>
      <c r="AY810">
        <f>MAX(0,($B$13+$C$13*BX810)/(1+$D$13*BX810)*BQ810/(BS810+273)*$E$13)</f>
        <v>0</v>
      </c>
      <c r="AZ810">
        <f>$B$11*BY810+$C$11*BZ810+$F$11*CK810*(1-CN810)</f>
        <v>0</v>
      </c>
      <c r="BA810">
        <f>AZ810*BB810</f>
        <v>0</v>
      </c>
      <c r="BB810">
        <f>($B$11*$D$9+$C$11*$D$9+$F$11*((CX810+CP810)/MAX(CX810+CP810+CY810, 0.1)*$I$9+CY810/MAX(CX810+CP810+CY810, 0.1)*$J$9))/($B$11+$C$11+$F$11)</f>
        <v>0</v>
      </c>
      <c r="BC810">
        <f>($B$11*$K$9+$C$11*$K$9+$F$11*((CX810+CP810)/MAX(CX810+CP810+CY810, 0.1)*$P$9+CY810/MAX(CX810+CP810+CY810, 0.1)*$Q$9))/($B$11+$C$11+$F$11)</f>
        <v>0</v>
      </c>
      <c r="BD810">
        <v>6</v>
      </c>
      <c r="BE810">
        <v>0.5</v>
      </c>
      <c r="BF810" t="s">
        <v>361</v>
      </c>
      <c r="BG810">
        <v>2</v>
      </c>
      <c r="BH810" t="b">
        <v>1</v>
      </c>
      <c r="BI810">
        <v>1728497907.732143</v>
      </c>
      <c r="BJ810">
        <v>923.8158928571428</v>
      </c>
      <c r="BK810">
        <v>953.7270714285715</v>
      </c>
      <c r="BL810">
        <v>15.14056428571429</v>
      </c>
      <c r="BM810">
        <v>14.12798214285714</v>
      </c>
      <c r="BN810">
        <v>932.8052857142856</v>
      </c>
      <c r="BO810">
        <v>15.23153571428571</v>
      </c>
      <c r="BP810">
        <v>600.0156428571428</v>
      </c>
      <c r="BQ810">
        <v>97.54888214285712</v>
      </c>
      <c r="BR810">
        <v>0.09996589642857143</v>
      </c>
      <c r="BS810">
        <v>23.90543928571429</v>
      </c>
      <c r="BT810">
        <v>25.060575</v>
      </c>
      <c r="BU810">
        <v>999.9000000000002</v>
      </c>
      <c r="BV810">
        <v>0</v>
      </c>
      <c r="BW810">
        <v>0</v>
      </c>
      <c r="BX810">
        <v>10005.62642857143</v>
      </c>
      <c r="BY810">
        <v>0</v>
      </c>
      <c r="BZ810">
        <v>1296.045714285714</v>
      </c>
      <c r="CA810">
        <v>-29.91117142857143</v>
      </c>
      <c r="CB810">
        <v>938.0178214285714</v>
      </c>
      <c r="CC810">
        <v>967.3944642857142</v>
      </c>
      <c r="CD810">
        <v>1.012581821428572</v>
      </c>
      <c r="CE810">
        <v>953.7270714285715</v>
      </c>
      <c r="CF810">
        <v>14.12798214285714</v>
      </c>
      <c r="CG810">
        <v>1.476945</v>
      </c>
      <c r="CH810">
        <v>1.37817</v>
      </c>
      <c r="CI810">
        <v>12.73155</v>
      </c>
      <c r="CJ810">
        <v>11.67953928571428</v>
      </c>
      <c r="CK810">
        <v>1600.034285714286</v>
      </c>
      <c r="CL810">
        <v>0.6920107857142858</v>
      </c>
      <c r="CM810">
        <v>0.3079892142857142</v>
      </c>
      <c r="CN810">
        <v>0</v>
      </c>
      <c r="CO810">
        <v>2.104567857142857</v>
      </c>
      <c r="CP810">
        <v>0</v>
      </c>
      <c r="CQ810">
        <v>18285.31071428571</v>
      </c>
      <c r="CR810">
        <v>13790.53214285714</v>
      </c>
      <c r="CS810">
        <v>40.56199999999999</v>
      </c>
      <c r="CT810">
        <v>42.72525</v>
      </c>
      <c r="CU810">
        <v>41.37942857142857</v>
      </c>
      <c r="CV810">
        <v>40.57324999999999</v>
      </c>
      <c r="CW810">
        <v>39.625</v>
      </c>
      <c r="CX810">
        <v>1107.240714285714</v>
      </c>
      <c r="CY810">
        <v>492.7935714285715</v>
      </c>
      <c r="CZ810">
        <v>0</v>
      </c>
      <c r="DA810">
        <v>1728497972.2</v>
      </c>
      <c r="DB810">
        <v>0</v>
      </c>
      <c r="DC810">
        <v>1728490956.5</v>
      </c>
      <c r="DD810" t="s">
        <v>362</v>
      </c>
      <c r="DE810">
        <v>1728490952.5</v>
      </c>
      <c r="DF810">
        <v>1728490956.5</v>
      </c>
      <c r="DG810">
        <v>1</v>
      </c>
      <c r="DH810">
        <v>-0.065</v>
      </c>
      <c r="DI810">
        <v>-0.008</v>
      </c>
      <c r="DJ810">
        <v>-3.246</v>
      </c>
      <c r="DK810">
        <v>-0.091</v>
      </c>
      <c r="DL810">
        <v>52</v>
      </c>
      <c r="DM810">
        <v>15</v>
      </c>
      <c r="DN810">
        <v>0.25</v>
      </c>
      <c r="DO810">
        <v>0.13</v>
      </c>
      <c r="DP810">
        <v>-29.88451707317073</v>
      </c>
      <c r="DQ810">
        <v>-0.5564947735192424</v>
      </c>
      <c r="DR810">
        <v>0.06808270401912341</v>
      </c>
      <c r="DS810">
        <v>0</v>
      </c>
      <c r="DT810">
        <v>1.024228317073171</v>
      </c>
      <c r="DU810">
        <v>-0.2525980557491285</v>
      </c>
      <c r="DV810">
        <v>0.02494089189091079</v>
      </c>
      <c r="DW810">
        <v>0</v>
      </c>
      <c r="DX810">
        <v>0</v>
      </c>
      <c r="DY810">
        <v>2</v>
      </c>
      <c r="DZ810" t="s">
        <v>386</v>
      </c>
      <c r="EA810">
        <v>3.22829</v>
      </c>
      <c r="EB810">
        <v>2.70478</v>
      </c>
      <c r="EC810">
        <v>0.178291</v>
      </c>
      <c r="ED810">
        <v>0.181286</v>
      </c>
      <c r="EE810">
        <v>0.07953109999999999</v>
      </c>
      <c r="EF810">
        <v>0.0758342</v>
      </c>
      <c r="EG810">
        <v>26752.9</v>
      </c>
      <c r="EH810">
        <v>25903.9</v>
      </c>
      <c r="EI810">
        <v>31211.6</v>
      </c>
      <c r="EJ810">
        <v>30030.3</v>
      </c>
      <c r="EK810">
        <v>38474.2</v>
      </c>
      <c r="EL810">
        <v>36709.9</v>
      </c>
      <c r="EM810">
        <v>43730.4</v>
      </c>
      <c r="EN810">
        <v>41940.4</v>
      </c>
      <c r="EO810">
        <v>2.0859</v>
      </c>
      <c r="EP810">
        <v>1.7401</v>
      </c>
      <c r="EQ810">
        <v>-0.00388175</v>
      </c>
      <c r="ER810">
        <v>0</v>
      </c>
      <c r="ES810">
        <v>25.1156</v>
      </c>
      <c r="ET810">
        <v>999.9</v>
      </c>
      <c r="EU810">
        <v>66.59999999999999</v>
      </c>
      <c r="EV810">
        <v>30.9</v>
      </c>
      <c r="EW810">
        <v>30.6253</v>
      </c>
      <c r="EX810">
        <v>62.4202</v>
      </c>
      <c r="EY810">
        <v>24.0585</v>
      </c>
      <c r="EZ810">
        <v>1</v>
      </c>
      <c r="FA810">
        <v>0.389649</v>
      </c>
      <c r="FB810">
        <v>8.39392</v>
      </c>
      <c r="FC810">
        <v>20.0006</v>
      </c>
      <c r="FD810">
        <v>5.21549</v>
      </c>
      <c r="FE810">
        <v>12.004</v>
      </c>
      <c r="FF810">
        <v>4.96345</v>
      </c>
      <c r="FG810">
        <v>3.29593</v>
      </c>
      <c r="FH810">
        <v>9999</v>
      </c>
      <c r="FI810">
        <v>9999</v>
      </c>
      <c r="FJ810">
        <v>9999</v>
      </c>
      <c r="FK810">
        <v>149.9</v>
      </c>
      <c r="FL810">
        <v>4.97079</v>
      </c>
      <c r="FM810">
        <v>1.86773</v>
      </c>
      <c r="FN810">
        <v>1.85928</v>
      </c>
      <c r="FO810">
        <v>1.86527</v>
      </c>
      <c r="FP810">
        <v>1.8631</v>
      </c>
      <c r="FQ810">
        <v>1.86447</v>
      </c>
      <c r="FR810">
        <v>1.86004</v>
      </c>
      <c r="FS810">
        <v>1.86415</v>
      </c>
      <c r="FT810">
        <v>0</v>
      </c>
      <c r="FU810">
        <v>0</v>
      </c>
      <c r="FV810">
        <v>0</v>
      </c>
      <c r="FW810">
        <v>0</v>
      </c>
      <c r="FX810" t="s">
        <v>364</v>
      </c>
      <c r="FY810" t="s">
        <v>365</v>
      </c>
      <c r="FZ810" t="s">
        <v>366</v>
      </c>
      <c r="GA810" t="s">
        <v>366</v>
      </c>
      <c r="GB810" t="s">
        <v>366</v>
      </c>
      <c r="GC810" t="s">
        <v>366</v>
      </c>
      <c r="GD810">
        <v>0</v>
      </c>
      <c r="GE810">
        <v>100</v>
      </c>
      <c r="GF810">
        <v>100</v>
      </c>
      <c r="GG810">
        <v>-9.108000000000001</v>
      </c>
      <c r="GH810">
        <v>-0.091</v>
      </c>
      <c r="GI810">
        <v>-2.868309889394353</v>
      </c>
      <c r="GJ810">
        <v>-0.006773961979547998</v>
      </c>
      <c r="GK810">
        <v>-8.296070481250098E-08</v>
      </c>
      <c r="GL810">
        <v>3.322967193956903E-10</v>
      </c>
      <c r="GM810">
        <v>-0.07871069313407227</v>
      </c>
      <c r="GN810">
        <v>-0.00208336341840114</v>
      </c>
      <c r="GO810">
        <v>8.801746095907445E-05</v>
      </c>
      <c r="GP810">
        <v>-2.677693255255651E-07</v>
      </c>
      <c r="GQ810">
        <v>3</v>
      </c>
      <c r="GR810">
        <v>2052</v>
      </c>
      <c r="GS810">
        <v>2</v>
      </c>
      <c r="GT810">
        <v>18</v>
      </c>
      <c r="GU810">
        <v>116</v>
      </c>
      <c r="GV810">
        <v>116</v>
      </c>
      <c r="GW810">
        <v>2.23389</v>
      </c>
      <c r="GX810">
        <v>2.40356</v>
      </c>
      <c r="GY810">
        <v>1.44775</v>
      </c>
      <c r="GZ810">
        <v>2.31445</v>
      </c>
      <c r="HA810">
        <v>1.55151</v>
      </c>
      <c r="HB810">
        <v>2.41699</v>
      </c>
      <c r="HC810">
        <v>37.4578</v>
      </c>
      <c r="HD810">
        <v>13.6505</v>
      </c>
      <c r="HE810">
        <v>18</v>
      </c>
      <c r="HF810">
        <v>616.376</v>
      </c>
      <c r="HG810">
        <v>394.606</v>
      </c>
      <c r="HH810">
        <v>14.6682</v>
      </c>
      <c r="HI810">
        <v>31.5492</v>
      </c>
      <c r="HJ810">
        <v>30.0012</v>
      </c>
      <c r="HK810">
        <v>31.413</v>
      </c>
      <c r="HL810">
        <v>31.3479</v>
      </c>
      <c r="HM810">
        <v>44.7444</v>
      </c>
      <c r="HN810">
        <v>58.2842</v>
      </c>
      <c r="HO810">
        <v>0</v>
      </c>
      <c r="HP810">
        <v>14.6097</v>
      </c>
      <c r="HQ810">
        <v>987.8</v>
      </c>
      <c r="HR810">
        <v>14.239</v>
      </c>
      <c r="HS810">
        <v>99.03319999999999</v>
      </c>
      <c r="HT810">
        <v>100.211</v>
      </c>
    </row>
    <row r="811" spans="1:228">
      <c r="A811">
        <v>795</v>
      </c>
      <c r="B811">
        <v>1728497920.5</v>
      </c>
      <c r="C811">
        <v>6983</v>
      </c>
      <c r="D811" t="s">
        <v>1963</v>
      </c>
      <c r="E811" t="s">
        <v>1964</v>
      </c>
      <c r="F811">
        <v>5</v>
      </c>
      <c r="G811" t="s">
        <v>357</v>
      </c>
      <c r="H811" t="s">
        <v>358</v>
      </c>
      <c r="I811" t="s">
        <v>359</v>
      </c>
      <c r="J811" t="s">
        <v>1808</v>
      </c>
      <c r="K811">
        <v>1728497913.018518</v>
      </c>
      <c r="L811">
        <f>(M811)/1000</f>
        <v>0</v>
      </c>
      <c r="M811">
        <f>IF(BH811, AP811, AJ811)</f>
        <v>0</v>
      </c>
      <c r="N811">
        <f>IF(BH811, AK811, AI811)</f>
        <v>0</v>
      </c>
      <c r="O811">
        <f>BJ811 - IF(AW811&gt;1, N811*BD811*100.0/(AY811), 0)</f>
        <v>0</v>
      </c>
      <c r="P811">
        <f>((V811-L811/2)*O811-N811)/(V811+L811/2)</f>
        <v>0</v>
      </c>
      <c r="Q811">
        <f>P811*(BQ811+BR811)/1000.0</f>
        <v>0</v>
      </c>
      <c r="R811">
        <f>(BJ811 - IF(AW811&gt;1, N811*BD811*100.0/(AY811), 0))*(BQ811+BR811)/1000.0</f>
        <v>0</v>
      </c>
      <c r="S811">
        <f>2.0/((1/U811-1/T811)+SIGN(U811)*SQRT((1/U811-1/T811)*(1/U811-1/T811) + 4*BE811/((BE811+1)*(BE811+1))*(2*1/U811*1/T811-1/T811*1/T811)))</f>
        <v>0</v>
      </c>
      <c r="T811">
        <f>IF(LEFT(BF811,1)&lt;&gt;"0",IF(LEFT(BF811,1)="1",3.0,BG811),$D$5+$E$5*(BX811*BQ811/($K$5*1000))+$F$5*(BX811*BQ811/($K$5*1000))*MAX(MIN(BD811,$J$5),$I$5)*MAX(MIN(BD811,$J$5),$I$5)+$G$5*MAX(MIN(BD811,$J$5),$I$5)*(BX811*BQ811/($K$5*1000))+$H$5*(BX811*BQ811/($K$5*1000))*(BX811*BQ811/($K$5*1000)))</f>
        <v>0</v>
      </c>
      <c r="U811">
        <f>L811*(1000-(1000*0.61365*exp(17.502*Y811/(240.97+Y811))/(BQ811+BR811)+BL811)/2)/(1000*0.61365*exp(17.502*Y811/(240.97+Y811))/(BQ811+BR811)-BL811)</f>
        <v>0</v>
      </c>
      <c r="V811">
        <f>1/((BE811+1)/(S811/1.6)+1/(T811/1.37)) + BE811/((BE811+1)/(S811/1.6) + BE811/(T811/1.37))</f>
        <v>0</v>
      </c>
      <c r="W811">
        <f>(AZ811*BC811)</f>
        <v>0</v>
      </c>
      <c r="X811">
        <f>(BS811+(W811+2*0.95*5.67E-8*(((BS811+$B$7)+273)^4-(BS811+273)^4)-44100*L811)/(1.84*29.3*T811+8*0.95*5.67E-8*(BS811+273)^3))</f>
        <v>0</v>
      </c>
      <c r="Y811">
        <f>($C$7*BT811+$D$7*BU811+$E$7*X811)</f>
        <v>0</v>
      </c>
      <c r="Z811">
        <f>0.61365*exp(17.502*Y811/(240.97+Y811))</f>
        <v>0</v>
      </c>
      <c r="AA811">
        <f>(AB811/AC811*100)</f>
        <v>0</v>
      </c>
      <c r="AB811">
        <f>BL811*(BQ811+BR811)/1000</f>
        <v>0</v>
      </c>
      <c r="AC811">
        <f>0.61365*exp(17.502*BS811/(240.97+BS811))</f>
        <v>0</v>
      </c>
      <c r="AD811">
        <f>(Z811-BL811*(BQ811+BR811)/1000)</f>
        <v>0</v>
      </c>
      <c r="AE811">
        <f>(-L811*44100)</f>
        <v>0</v>
      </c>
      <c r="AF811">
        <f>2*29.3*T811*0.92*(BS811-Y811)</f>
        <v>0</v>
      </c>
      <c r="AG811">
        <f>2*0.95*5.67E-8*(((BS811+$B$7)+273)^4-(Y811+273)^4)</f>
        <v>0</v>
      </c>
      <c r="AH811">
        <f>W811+AG811+AE811+AF811</f>
        <v>0</v>
      </c>
      <c r="AI811">
        <f>BP811*AW811*(BK811-BJ811*(1000-AW811*BM811)/(1000-AW811*BL811))/(100*BD811)</f>
        <v>0</v>
      </c>
      <c r="AJ811">
        <f>1000*BP811*AW811*(BL811-BM811)/(100*BD811*(1000-AW811*BL811))</f>
        <v>0</v>
      </c>
      <c r="AK811">
        <f>(AL811 - AM811 - BQ811*1E3/(8.314*(BS811+273.15)) * AO811/BP811 * AN811) * BP811/(100*BD811) * (1000 - BM811)/1000</f>
        <v>0</v>
      </c>
      <c r="AL811">
        <v>993.91139315123</v>
      </c>
      <c r="AM811">
        <v>969.1988666666663</v>
      </c>
      <c r="AN811">
        <v>2.541389480560447</v>
      </c>
      <c r="AO811">
        <v>66.75267127986791</v>
      </c>
      <c r="AP811">
        <f>(AR811 - AQ811 + BQ811*1E3/(8.314*(BS811+273.15)) * AT811/BP811 * AS811) * BP811/(100*BD811) * 1000/(1000 - AR811)</f>
        <v>0</v>
      </c>
      <c r="AQ811">
        <v>14.13446012448988</v>
      </c>
      <c r="AR811">
        <v>15.10285696969697</v>
      </c>
      <c r="AS811">
        <v>-6.380416133470208E-05</v>
      </c>
      <c r="AT811">
        <v>80.66482279212043</v>
      </c>
      <c r="AU811">
        <v>0</v>
      </c>
      <c r="AV811">
        <v>0</v>
      </c>
      <c r="AW811">
        <f>IF(AU811*$H$13&gt;=AY811,1.0,(AY811/(AY811-AU811*$H$13)))</f>
        <v>0</v>
      </c>
      <c r="AX811">
        <f>(AW811-1)*100</f>
        <v>0</v>
      </c>
      <c r="AY811">
        <f>MAX(0,($B$13+$C$13*BX811)/(1+$D$13*BX811)*BQ811/(BS811+273)*$E$13)</f>
        <v>0</v>
      </c>
      <c r="AZ811">
        <f>$B$11*BY811+$C$11*BZ811+$F$11*CK811*(1-CN811)</f>
        <v>0</v>
      </c>
      <c r="BA811">
        <f>AZ811*BB811</f>
        <v>0</v>
      </c>
      <c r="BB811">
        <f>($B$11*$D$9+$C$11*$D$9+$F$11*((CX811+CP811)/MAX(CX811+CP811+CY811, 0.1)*$I$9+CY811/MAX(CX811+CP811+CY811, 0.1)*$J$9))/($B$11+$C$11+$F$11)</f>
        <v>0</v>
      </c>
      <c r="BC811">
        <f>($B$11*$K$9+$C$11*$K$9+$F$11*((CX811+CP811)/MAX(CX811+CP811+CY811, 0.1)*$P$9+CY811/MAX(CX811+CP811+CY811, 0.1)*$Q$9))/($B$11+$C$11+$F$11)</f>
        <v>0</v>
      </c>
      <c r="BD811">
        <v>6</v>
      </c>
      <c r="BE811">
        <v>0.5</v>
      </c>
      <c r="BF811" t="s">
        <v>361</v>
      </c>
      <c r="BG811">
        <v>2</v>
      </c>
      <c r="BH811" t="b">
        <v>1</v>
      </c>
      <c r="BI811">
        <v>1728497913.018518</v>
      </c>
      <c r="BJ811">
        <v>937.0725925925925</v>
      </c>
      <c r="BK811">
        <v>967.0096666666666</v>
      </c>
      <c r="BL811">
        <v>15.12395185185185</v>
      </c>
      <c r="BM811">
        <v>14.13278518518518</v>
      </c>
      <c r="BN811">
        <v>946.142814814815</v>
      </c>
      <c r="BO811">
        <v>15.21493703703704</v>
      </c>
      <c r="BP811">
        <v>600.1001851851851</v>
      </c>
      <c r="BQ811">
        <v>97.54945925925928</v>
      </c>
      <c r="BR811">
        <v>0.100001462962963</v>
      </c>
      <c r="BS811">
        <v>23.90415925925926</v>
      </c>
      <c r="BT811">
        <v>25.05690370370371</v>
      </c>
      <c r="BU811">
        <v>999.9000000000001</v>
      </c>
      <c r="BV811">
        <v>0</v>
      </c>
      <c r="BW811">
        <v>0</v>
      </c>
      <c r="BX811">
        <v>10005.27888888889</v>
      </c>
      <c r="BY811">
        <v>0</v>
      </c>
      <c r="BZ811">
        <v>1295.114444444445</v>
      </c>
      <c r="CA811">
        <v>-29.93698888888889</v>
      </c>
      <c r="CB811">
        <v>951.4622962962962</v>
      </c>
      <c r="CC811">
        <v>980.8721111111111</v>
      </c>
      <c r="CD811">
        <v>0.9911708888888887</v>
      </c>
      <c r="CE811">
        <v>967.0096666666666</v>
      </c>
      <c r="CF811">
        <v>14.13278518518518</v>
      </c>
      <c r="CG811">
        <v>1.475332962962963</v>
      </c>
      <c r="CH811">
        <v>1.378646296296296</v>
      </c>
      <c r="CI811">
        <v>12.71488888888889</v>
      </c>
      <c r="CJ811">
        <v>11.68477037037037</v>
      </c>
      <c r="CK811">
        <v>1600.041481481481</v>
      </c>
      <c r="CL811">
        <v>0.6920114444444445</v>
      </c>
      <c r="CM811">
        <v>0.3079885555555555</v>
      </c>
      <c r="CN811">
        <v>0</v>
      </c>
      <c r="CO811">
        <v>2.145640740740741</v>
      </c>
      <c r="CP811">
        <v>0</v>
      </c>
      <c r="CQ811">
        <v>18284.04814814815</v>
      </c>
      <c r="CR811">
        <v>13790.5962962963</v>
      </c>
      <c r="CS811">
        <v>40.56199999999999</v>
      </c>
      <c r="CT811">
        <v>42.74066666666667</v>
      </c>
      <c r="CU811">
        <v>41.38877777777777</v>
      </c>
      <c r="CV811">
        <v>40.59466666666667</v>
      </c>
      <c r="CW811">
        <v>39.625</v>
      </c>
      <c r="CX811">
        <v>1107.247037037037</v>
      </c>
      <c r="CY811">
        <v>492.7944444444444</v>
      </c>
      <c r="CZ811">
        <v>0</v>
      </c>
      <c r="DA811">
        <v>1728497977.6</v>
      </c>
      <c r="DB811">
        <v>0</v>
      </c>
      <c r="DC811">
        <v>1728490956.5</v>
      </c>
      <c r="DD811" t="s">
        <v>362</v>
      </c>
      <c r="DE811">
        <v>1728490952.5</v>
      </c>
      <c r="DF811">
        <v>1728490956.5</v>
      </c>
      <c r="DG811">
        <v>1</v>
      </c>
      <c r="DH811">
        <v>-0.065</v>
      </c>
      <c r="DI811">
        <v>-0.008</v>
      </c>
      <c r="DJ811">
        <v>-3.246</v>
      </c>
      <c r="DK811">
        <v>-0.091</v>
      </c>
      <c r="DL811">
        <v>52</v>
      </c>
      <c r="DM811">
        <v>15</v>
      </c>
      <c r="DN811">
        <v>0.25</v>
      </c>
      <c r="DO811">
        <v>0.13</v>
      </c>
      <c r="DP811">
        <v>-29.91845609756098</v>
      </c>
      <c r="DQ811">
        <v>-0.3665331010453211</v>
      </c>
      <c r="DR811">
        <v>0.05049841846729208</v>
      </c>
      <c r="DS811">
        <v>0</v>
      </c>
      <c r="DT811">
        <v>1.007882317073171</v>
      </c>
      <c r="DU811">
        <v>-0.2426360069686392</v>
      </c>
      <c r="DV811">
        <v>0.02396235512615877</v>
      </c>
      <c r="DW811">
        <v>0</v>
      </c>
      <c r="DX811">
        <v>0</v>
      </c>
      <c r="DY811">
        <v>2</v>
      </c>
      <c r="DZ811" t="s">
        <v>386</v>
      </c>
      <c r="EA811">
        <v>3.22818</v>
      </c>
      <c r="EB811">
        <v>2.70433</v>
      </c>
      <c r="EC811">
        <v>0.179819</v>
      </c>
      <c r="ED811">
        <v>0.182793</v>
      </c>
      <c r="EE811">
        <v>0.0794748</v>
      </c>
      <c r="EF811">
        <v>0.07590769999999999</v>
      </c>
      <c r="EG811">
        <v>26703.5</v>
      </c>
      <c r="EH811">
        <v>25855.9</v>
      </c>
      <c r="EI811">
        <v>31212.1</v>
      </c>
      <c r="EJ811">
        <v>30030</v>
      </c>
      <c r="EK811">
        <v>38477.4</v>
      </c>
      <c r="EL811">
        <v>36706.8</v>
      </c>
      <c r="EM811">
        <v>43731.2</v>
      </c>
      <c r="EN811">
        <v>41940.1</v>
      </c>
      <c r="EO811">
        <v>2.08568</v>
      </c>
      <c r="EP811">
        <v>1.73875</v>
      </c>
      <c r="EQ811">
        <v>-0.00412762</v>
      </c>
      <c r="ER811">
        <v>0</v>
      </c>
      <c r="ES811">
        <v>25.1198</v>
      </c>
      <c r="ET811">
        <v>999.9</v>
      </c>
      <c r="EU811">
        <v>66.59999999999999</v>
      </c>
      <c r="EV811">
        <v>30.9</v>
      </c>
      <c r="EW811">
        <v>30.6263</v>
      </c>
      <c r="EX811">
        <v>62.4302</v>
      </c>
      <c r="EY811">
        <v>23.7139</v>
      </c>
      <c r="EZ811">
        <v>1</v>
      </c>
      <c r="FA811">
        <v>0.39063</v>
      </c>
      <c r="FB811">
        <v>8.48127</v>
      </c>
      <c r="FC811">
        <v>19.9963</v>
      </c>
      <c r="FD811">
        <v>5.21489</v>
      </c>
      <c r="FE811">
        <v>12.004</v>
      </c>
      <c r="FF811">
        <v>4.96405</v>
      </c>
      <c r="FG811">
        <v>3.29608</v>
      </c>
      <c r="FH811">
        <v>9999</v>
      </c>
      <c r="FI811">
        <v>9999</v>
      </c>
      <c r="FJ811">
        <v>9999</v>
      </c>
      <c r="FK811">
        <v>149.9</v>
      </c>
      <c r="FL811">
        <v>4.97077</v>
      </c>
      <c r="FM811">
        <v>1.86772</v>
      </c>
      <c r="FN811">
        <v>1.85927</v>
      </c>
      <c r="FO811">
        <v>1.86525</v>
      </c>
      <c r="FP811">
        <v>1.8631</v>
      </c>
      <c r="FQ811">
        <v>1.86447</v>
      </c>
      <c r="FR811">
        <v>1.86002</v>
      </c>
      <c r="FS811">
        <v>1.86413</v>
      </c>
      <c r="FT811">
        <v>0</v>
      </c>
      <c r="FU811">
        <v>0</v>
      </c>
      <c r="FV811">
        <v>0</v>
      </c>
      <c r="FW811">
        <v>0</v>
      </c>
      <c r="FX811" t="s">
        <v>364</v>
      </c>
      <c r="FY811" t="s">
        <v>365</v>
      </c>
      <c r="FZ811" t="s">
        <v>366</v>
      </c>
      <c r="GA811" t="s">
        <v>366</v>
      </c>
      <c r="GB811" t="s">
        <v>366</v>
      </c>
      <c r="GC811" t="s">
        <v>366</v>
      </c>
      <c r="GD811">
        <v>0</v>
      </c>
      <c r="GE811">
        <v>100</v>
      </c>
      <c r="GF811">
        <v>100</v>
      </c>
      <c r="GG811">
        <v>-9.183999999999999</v>
      </c>
      <c r="GH811">
        <v>-0.091</v>
      </c>
      <c r="GI811">
        <v>-2.868309889394353</v>
      </c>
      <c r="GJ811">
        <v>-0.006773961979547998</v>
      </c>
      <c r="GK811">
        <v>-8.296070481250098E-08</v>
      </c>
      <c r="GL811">
        <v>3.322967193956903E-10</v>
      </c>
      <c r="GM811">
        <v>-0.07871069313407227</v>
      </c>
      <c r="GN811">
        <v>-0.00208336341840114</v>
      </c>
      <c r="GO811">
        <v>8.801746095907445E-05</v>
      </c>
      <c r="GP811">
        <v>-2.677693255255651E-07</v>
      </c>
      <c r="GQ811">
        <v>3</v>
      </c>
      <c r="GR811">
        <v>2052</v>
      </c>
      <c r="GS811">
        <v>2</v>
      </c>
      <c r="GT811">
        <v>18</v>
      </c>
      <c r="GU811">
        <v>116.1</v>
      </c>
      <c r="GV811">
        <v>116.1</v>
      </c>
      <c r="GW811">
        <v>2.25586</v>
      </c>
      <c r="GX811">
        <v>2.40967</v>
      </c>
      <c r="GY811">
        <v>1.44897</v>
      </c>
      <c r="GZ811">
        <v>2.31445</v>
      </c>
      <c r="HA811">
        <v>1.55151</v>
      </c>
      <c r="HB811">
        <v>2.2876</v>
      </c>
      <c r="HC811">
        <v>37.4578</v>
      </c>
      <c r="HD811">
        <v>13.6329</v>
      </c>
      <c r="HE811">
        <v>18</v>
      </c>
      <c r="HF811">
        <v>616.297</v>
      </c>
      <c r="HG811">
        <v>393.894</v>
      </c>
      <c r="HH811">
        <v>14.606</v>
      </c>
      <c r="HI811">
        <v>31.5575</v>
      </c>
      <c r="HJ811">
        <v>30.0011</v>
      </c>
      <c r="HK811">
        <v>31.4218</v>
      </c>
      <c r="HL811">
        <v>31.3561</v>
      </c>
      <c r="HM811">
        <v>45.2294</v>
      </c>
      <c r="HN811">
        <v>57.993</v>
      </c>
      <c r="HO811">
        <v>0</v>
      </c>
      <c r="HP811">
        <v>14.5598</v>
      </c>
      <c r="HQ811">
        <v>1002.83</v>
      </c>
      <c r="HR811">
        <v>14.2846</v>
      </c>
      <c r="HS811">
        <v>99.035</v>
      </c>
      <c r="HT811">
        <v>100.21</v>
      </c>
    </row>
    <row r="812" spans="1:228">
      <c r="A812">
        <v>796</v>
      </c>
      <c r="B812">
        <v>1728497925.5</v>
      </c>
      <c r="C812">
        <v>6988</v>
      </c>
      <c r="D812" t="s">
        <v>1965</v>
      </c>
      <c r="E812" t="s">
        <v>1966</v>
      </c>
      <c r="F812">
        <v>5</v>
      </c>
      <c r="G812" t="s">
        <v>357</v>
      </c>
      <c r="H812" t="s">
        <v>358</v>
      </c>
      <c r="I812" t="s">
        <v>359</v>
      </c>
      <c r="J812" t="s">
        <v>1808</v>
      </c>
      <c r="K812">
        <v>1728497917.732143</v>
      </c>
      <c r="L812">
        <f>(M812)/1000</f>
        <v>0</v>
      </c>
      <c r="M812">
        <f>IF(BH812, AP812, AJ812)</f>
        <v>0</v>
      </c>
      <c r="N812">
        <f>IF(BH812, AK812, AI812)</f>
        <v>0</v>
      </c>
      <c r="O812">
        <f>BJ812 - IF(AW812&gt;1, N812*BD812*100.0/(AY812), 0)</f>
        <v>0</v>
      </c>
      <c r="P812">
        <f>((V812-L812/2)*O812-N812)/(V812+L812/2)</f>
        <v>0</v>
      </c>
      <c r="Q812">
        <f>P812*(BQ812+BR812)/1000.0</f>
        <v>0</v>
      </c>
      <c r="R812">
        <f>(BJ812 - IF(AW812&gt;1, N812*BD812*100.0/(AY812), 0))*(BQ812+BR812)/1000.0</f>
        <v>0</v>
      </c>
      <c r="S812">
        <f>2.0/((1/U812-1/T812)+SIGN(U812)*SQRT((1/U812-1/T812)*(1/U812-1/T812) + 4*BE812/((BE812+1)*(BE812+1))*(2*1/U812*1/T812-1/T812*1/T812)))</f>
        <v>0</v>
      </c>
      <c r="T812">
        <f>IF(LEFT(BF812,1)&lt;&gt;"0",IF(LEFT(BF812,1)="1",3.0,BG812),$D$5+$E$5*(BX812*BQ812/($K$5*1000))+$F$5*(BX812*BQ812/($K$5*1000))*MAX(MIN(BD812,$J$5),$I$5)*MAX(MIN(BD812,$J$5),$I$5)+$G$5*MAX(MIN(BD812,$J$5),$I$5)*(BX812*BQ812/($K$5*1000))+$H$5*(BX812*BQ812/($K$5*1000))*(BX812*BQ812/($K$5*1000)))</f>
        <v>0</v>
      </c>
      <c r="U812">
        <f>L812*(1000-(1000*0.61365*exp(17.502*Y812/(240.97+Y812))/(BQ812+BR812)+BL812)/2)/(1000*0.61365*exp(17.502*Y812/(240.97+Y812))/(BQ812+BR812)-BL812)</f>
        <v>0</v>
      </c>
      <c r="V812">
        <f>1/((BE812+1)/(S812/1.6)+1/(T812/1.37)) + BE812/((BE812+1)/(S812/1.6) + BE812/(T812/1.37))</f>
        <v>0</v>
      </c>
      <c r="W812">
        <f>(AZ812*BC812)</f>
        <v>0</v>
      </c>
      <c r="X812">
        <f>(BS812+(W812+2*0.95*5.67E-8*(((BS812+$B$7)+273)^4-(BS812+273)^4)-44100*L812)/(1.84*29.3*T812+8*0.95*5.67E-8*(BS812+273)^3))</f>
        <v>0</v>
      </c>
      <c r="Y812">
        <f>($C$7*BT812+$D$7*BU812+$E$7*X812)</f>
        <v>0</v>
      </c>
      <c r="Z812">
        <f>0.61365*exp(17.502*Y812/(240.97+Y812))</f>
        <v>0</v>
      </c>
      <c r="AA812">
        <f>(AB812/AC812*100)</f>
        <v>0</v>
      </c>
      <c r="AB812">
        <f>BL812*(BQ812+BR812)/1000</f>
        <v>0</v>
      </c>
      <c r="AC812">
        <f>0.61365*exp(17.502*BS812/(240.97+BS812))</f>
        <v>0</v>
      </c>
      <c r="AD812">
        <f>(Z812-BL812*(BQ812+BR812)/1000)</f>
        <v>0</v>
      </c>
      <c r="AE812">
        <f>(-L812*44100)</f>
        <v>0</v>
      </c>
      <c r="AF812">
        <f>2*29.3*T812*0.92*(BS812-Y812)</f>
        <v>0</v>
      </c>
      <c r="AG812">
        <f>2*0.95*5.67E-8*(((BS812+$B$7)+273)^4-(Y812+273)^4)</f>
        <v>0</v>
      </c>
      <c r="AH812">
        <f>W812+AG812+AE812+AF812</f>
        <v>0</v>
      </c>
      <c r="AI812">
        <f>BP812*AW812*(BK812-BJ812*(1000-AW812*BM812)/(1000-AW812*BL812))/(100*BD812)</f>
        <v>0</v>
      </c>
      <c r="AJ812">
        <f>1000*BP812*AW812*(BL812-BM812)/(100*BD812*(1000-AW812*BL812))</f>
        <v>0</v>
      </c>
      <c r="AK812">
        <f>(AL812 - AM812 - BQ812*1E3/(8.314*(BS812+273.15)) * AO812/BP812 * AN812) * BP812/(100*BD812) * (1000 - BM812)/1000</f>
        <v>0</v>
      </c>
      <c r="AL812">
        <v>1006.64527672316</v>
      </c>
      <c r="AM812">
        <v>981.9812727272729</v>
      </c>
      <c r="AN812">
        <v>2.573250915561178</v>
      </c>
      <c r="AO812">
        <v>66.75267127986791</v>
      </c>
      <c r="AP812">
        <f>(AR812 - AQ812 + BQ812*1E3/(8.314*(BS812+273.15)) * AT812/BP812 * AS812) * BP812/(100*BD812) * 1000/(1000 - AR812)</f>
        <v>0</v>
      </c>
      <c r="AQ812">
        <v>14.18721629889488</v>
      </c>
      <c r="AR812">
        <v>15.09826424242424</v>
      </c>
      <c r="AS812">
        <v>-4.00642541310488E-05</v>
      </c>
      <c r="AT812">
        <v>80.66482279212043</v>
      </c>
      <c r="AU812">
        <v>0</v>
      </c>
      <c r="AV812">
        <v>0</v>
      </c>
      <c r="AW812">
        <f>IF(AU812*$H$13&gt;=AY812,1.0,(AY812/(AY812-AU812*$H$13)))</f>
        <v>0</v>
      </c>
      <c r="AX812">
        <f>(AW812-1)*100</f>
        <v>0</v>
      </c>
      <c r="AY812">
        <f>MAX(0,($B$13+$C$13*BX812)/(1+$D$13*BX812)*BQ812/(BS812+273)*$E$13)</f>
        <v>0</v>
      </c>
      <c r="AZ812">
        <f>$B$11*BY812+$C$11*BZ812+$F$11*CK812*(1-CN812)</f>
        <v>0</v>
      </c>
      <c r="BA812">
        <f>AZ812*BB812</f>
        <v>0</v>
      </c>
      <c r="BB812">
        <f>($B$11*$D$9+$C$11*$D$9+$F$11*((CX812+CP812)/MAX(CX812+CP812+CY812, 0.1)*$I$9+CY812/MAX(CX812+CP812+CY812, 0.1)*$J$9))/($B$11+$C$11+$F$11)</f>
        <v>0</v>
      </c>
      <c r="BC812">
        <f>($B$11*$K$9+$C$11*$K$9+$F$11*((CX812+CP812)/MAX(CX812+CP812+CY812, 0.1)*$P$9+CY812/MAX(CX812+CP812+CY812, 0.1)*$Q$9))/($B$11+$C$11+$F$11)</f>
        <v>0</v>
      </c>
      <c r="BD812">
        <v>6</v>
      </c>
      <c r="BE812">
        <v>0.5</v>
      </c>
      <c r="BF812" t="s">
        <v>361</v>
      </c>
      <c r="BG812">
        <v>2</v>
      </c>
      <c r="BH812" t="b">
        <v>1</v>
      </c>
      <c r="BI812">
        <v>1728497917.732143</v>
      </c>
      <c r="BJ812">
        <v>948.8783928571429</v>
      </c>
      <c r="BK812">
        <v>978.8290357142859</v>
      </c>
      <c r="BL812">
        <v>15.11105357142857</v>
      </c>
      <c r="BM812">
        <v>14.15305</v>
      </c>
      <c r="BN812">
        <v>958.0202499999999</v>
      </c>
      <c r="BO812">
        <v>15.20203214285714</v>
      </c>
      <c r="BP812">
        <v>600.1013928571429</v>
      </c>
      <c r="BQ812">
        <v>97.5504535714286</v>
      </c>
      <c r="BR812">
        <v>0.1000637321428572</v>
      </c>
      <c r="BS812">
        <v>23.90138928571428</v>
      </c>
      <c r="BT812">
        <v>25.05504285714286</v>
      </c>
      <c r="BU812">
        <v>999.9000000000002</v>
      </c>
      <c r="BV812">
        <v>0</v>
      </c>
      <c r="BW812">
        <v>0</v>
      </c>
      <c r="BX812">
        <v>10006.15821428572</v>
      </c>
      <c r="BY812">
        <v>0</v>
      </c>
      <c r="BZ812">
        <v>1295.236071428571</v>
      </c>
      <c r="CA812">
        <v>-29.95057142857143</v>
      </c>
      <c r="CB812">
        <v>963.4368214285715</v>
      </c>
      <c r="CC812">
        <v>992.8816785714287</v>
      </c>
      <c r="CD812">
        <v>0.9579958928571429</v>
      </c>
      <c r="CE812">
        <v>978.8290357142859</v>
      </c>
      <c r="CF812">
        <v>14.15305</v>
      </c>
      <c r="CG812">
        <v>1.474088928571429</v>
      </c>
      <c r="CH812">
        <v>1.3806375</v>
      </c>
      <c r="CI812">
        <v>12.70201785714286</v>
      </c>
      <c r="CJ812">
        <v>11.70659285714286</v>
      </c>
      <c r="CK812">
        <v>1600.032857142857</v>
      </c>
      <c r="CL812">
        <v>0.6920127142857143</v>
      </c>
      <c r="CM812">
        <v>0.3079872857142857</v>
      </c>
      <c r="CN812">
        <v>0</v>
      </c>
      <c r="CO812">
        <v>2.179628571428572</v>
      </c>
      <c r="CP812">
        <v>0</v>
      </c>
      <c r="CQ812">
        <v>18279.32142857143</v>
      </c>
      <c r="CR812">
        <v>13790.52857142857</v>
      </c>
      <c r="CS812">
        <v>40.56199999999999</v>
      </c>
      <c r="CT812">
        <v>42.7455</v>
      </c>
      <c r="CU812">
        <v>41.39492857142857</v>
      </c>
      <c r="CV812">
        <v>40.61375</v>
      </c>
      <c r="CW812">
        <v>39.63607142857142</v>
      </c>
      <c r="CX812">
        <v>1107.242857142857</v>
      </c>
      <c r="CY812">
        <v>492.7900000000001</v>
      </c>
      <c r="CZ812">
        <v>0</v>
      </c>
      <c r="DA812">
        <v>1728497982.4</v>
      </c>
      <c r="DB812">
        <v>0</v>
      </c>
      <c r="DC812">
        <v>1728490956.5</v>
      </c>
      <c r="DD812" t="s">
        <v>362</v>
      </c>
      <c r="DE812">
        <v>1728490952.5</v>
      </c>
      <c r="DF812">
        <v>1728490956.5</v>
      </c>
      <c r="DG812">
        <v>1</v>
      </c>
      <c r="DH812">
        <v>-0.065</v>
      </c>
      <c r="DI812">
        <v>-0.008</v>
      </c>
      <c r="DJ812">
        <v>-3.246</v>
      </c>
      <c r="DK812">
        <v>-0.091</v>
      </c>
      <c r="DL812">
        <v>52</v>
      </c>
      <c r="DM812">
        <v>15</v>
      </c>
      <c r="DN812">
        <v>0.25</v>
      </c>
      <c r="DO812">
        <v>0.13</v>
      </c>
      <c r="DP812">
        <v>-29.93546341463414</v>
      </c>
      <c r="DQ812">
        <v>-0.111123344947759</v>
      </c>
      <c r="DR812">
        <v>0.04254278051216318</v>
      </c>
      <c r="DS812">
        <v>0</v>
      </c>
      <c r="DT812">
        <v>0.9729621219512194</v>
      </c>
      <c r="DU812">
        <v>-0.382281261324041</v>
      </c>
      <c r="DV812">
        <v>0.04014761457251446</v>
      </c>
      <c r="DW812">
        <v>0</v>
      </c>
      <c r="DX812">
        <v>0</v>
      </c>
      <c r="DY812">
        <v>2</v>
      </c>
      <c r="DZ812" t="s">
        <v>386</v>
      </c>
      <c r="EA812">
        <v>3.22825</v>
      </c>
      <c r="EB812">
        <v>2.70449</v>
      </c>
      <c r="EC812">
        <v>0.181344</v>
      </c>
      <c r="ED812">
        <v>0.184291</v>
      </c>
      <c r="EE812">
        <v>0.0794632</v>
      </c>
      <c r="EF812">
        <v>0.07615479999999999</v>
      </c>
      <c r="EG812">
        <v>26653.1</v>
      </c>
      <c r="EH812">
        <v>25808</v>
      </c>
      <c r="EI812">
        <v>31211.5</v>
      </c>
      <c r="EJ812">
        <v>30029.7</v>
      </c>
      <c r="EK812">
        <v>38476.8</v>
      </c>
      <c r="EL812">
        <v>36697</v>
      </c>
      <c r="EM812">
        <v>43730</v>
      </c>
      <c r="EN812">
        <v>41940.1</v>
      </c>
      <c r="EO812">
        <v>2.08573</v>
      </c>
      <c r="EP812">
        <v>1.73857</v>
      </c>
      <c r="EQ812">
        <v>-0.00411272</v>
      </c>
      <c r="ER812">
        <v>0</v>
      </c>
      <c r="ES812">
        <v>25.1248</v>
      </c>
      <c r="ET812">
        <v>999.9</v>
      </c>
      <c r="EU812">
        <v>66.59999999999999</v>
      </c>
      <c r="EV812">
        <v>30.9</v>
      </c>
      <c r="EW812">
        <v>30.6264</v>
      </c>
      <c r="EX812">
        <v>62.4102</v>
      </c>
      <c r="EY812">
        <v>23.7179</v>
      </c>
      <c r="EZ812">
        <v>1</v>
      </c>
      <c r="FA812">
        <v>0.39123</v>
      </c>
      <c r="FB812">
        <v>8.52247</v>
      </c>
      <c r="FC812">
        <v>19.9948</v>
      </c>
      <c r="FD812">
        <v>5.21594</v>
      </c>
      <c r="FE812">
        <v>12.004</v>
      </c>
      <c r="FF812">
        <v>4.9641</v>
      </c>
      <c r="FG812">
        <v>3.2962</v>
      </c>
      <c r="FH812">
        <v>9999</v>
      </c>
      <c r="FI812">
        <v>9999</v>
      </c>
      <c r="FJ812">
        <v>9999</v>
      </c>
      <c r="FK812">
        <v>149.9</v>
      </c>
      <c r="FL812">
        <v>4.97078</v>
      </c>
      <c r="FM812">
        <v>1.86771</v>
      </c>
      <c r="FN812">
        <v>1.85928</v>
      </c>
      <c r="FO812">
        <v>1.86526</v>
      </c>
      <c r="FP812">
        <v>1.8631</v>
      </c>
      <c r="FQ812">
        <v>1.86448</v>
      </c>
      <c r="FR812">
        <v>1.86002</v>
      </c>
      <c r="FS812">
        <v>1.86412</v>
      </c>
      <c r="FT812">
        <v>0</v>
      </c>
      <c r="FU812">
        <v>0</v>
      </c>
      <c r="FV812">
        <v>0</v>
      </c>
      <c r="FW812">
        <v>0</v>
      </c>
      <c r="FX812" t="s">
        <v>364</v>
      </c>
      <c r="FY812" t="s">
        <v>365</v>
      </c>
      <c r="FZ812" t="s">
        <v>366</v>
      </c>
      <c r="GA812" t="s">
        <v>366</v>
      </c>
      <c r="GB812" t="s">
        <v>366</v>
      </c>
      <c r="GC812" t="s">
        <v>366</v>
      </c>
      <c r="GD812">
        <v>0</v>
      </c>
      <c r="GE812">
        <v>100</v>
      </c>
      <c r="GF812">
        <v>100</v>
      </c>
      <c r="GG812">
        <v>-9.26</v>
      </c>
      <c r="GH812">
        <v>-0.091</v>
      </c>
      <c r="GI812">
        <v>-2.868309889394353</v>
      </c>
      <c r="GJ812">
        <v>-0.006773961979547998</v>
      </c>
      <c r="GK812">
        <v>-8.296070481250098E-08</v>
      </c>
      <c r="GL812">
        <v>3.322967193956903E-10</v>
      </c>
      <c r="GM812">
        <v>-0.07871069313407227</v>
      </c>
      <c r="GN812">
        <v>-0.00208336341840114</v>
      </c>
      <c r="GO812">
        <v>8.801746095907445E-05</v>
      </c>
      <c r="GP812">
        <v>-2.677693255255651E-07</v>
      </c>
      <c r="GQ812">
        <v>3</v>
      </c>
      <c r="GR812">
        <v>2052</v>
      </c>
      <c r="GS812">
        <v>2</v>
      </c>
      <c r="GT812">
        <v>18</v>
      </c>
      <c r="GU812">
        <v>116.2</v>
      </c>
      <c r="GV812">
        <v>116.2</v>
      </c>
      <c r="GW812">
        <v>2.28027</v>
      </c>
      <c r="GX812">
        <v>2.3938</v>
      </c>
      <c r="GY812">
        <v>1.44775</v>
      </c>
      <c r="GZ812">
        <v>2.31445</v>
      </c>
      <c r="HA812">
        <v>1.55151</v>
      </c>
      <c r="HB812">
        <v>2.39502</v>
      </c>
      <c r="HC812">
        <v>37.4578</v>
      </c>
      <c r="HD812">
        <v>13.6417</v>
      </c>
      <c r="HE812">
        <v>18</v>
      </c>
      <c r="HF812">
        <v>616.415</v>
      </c>
      <c r="HG812">
        <v>393.852</v>
      </c>
      <c r="HH812">
        <v>14.5508</v>
      </c>
      <c r="HI812">
        <v>31.5669</v>
      </c>
      <c r="HJ812">
        <v>30.0008</v>
      </c>
      <c r="HK812">
        <v>31.43</v>
      </c>
      <c r="HL812">
        <v>31.3652</v>
      </c>
      <c r="HM812">
        <v>45.669</v>
      </c>
      <c r="HN812">
        <v>57.993</v>
      </c>
      <c r="HO812">
        <v>0</v>
      </c>
      <c r="HP812">
        <v>14.5063</v>
      </c>
      <c r="HQ812">
        <v>1012.84</v>
      </c>
      <c r="HR812">
        <v>14.3207</v>
      </c>
      <c r="HS812">
        <v>99.0325</v>
      </c>
      <c r="HT812">
        <v>100.209</v>
      </c>
    </row>
    <row r="813" spans="1:228">
      <c r="A813">
        <v>797</v>
      </c>
      <c r="B813">
        <v>1728497930.5</v>
      </c>
      <c r="C813">
        <v>6993</v>
      </c>
      <c r="D813" t="s">
        <v>1967</v>
      </c>
      <c r="E813" t="s">
        <v>1968</v>
      </c>
      <c r="F813">
        <v>5</v>
      </c>
      <c r="G813" t="s">
        <v>357</v>
      </c>
      <c r="H813" t="s">
        <v>358</v>
      </c>
      <c r="I813" t="s">
        <v>359</v>
      </c>
      <c r="J813" t="s">
        <v>1808</v>
      </c>
      <c r="K813">
        <v>1728497923</v>
      </c>
      <c r="L813">
        <f>(M813)/1000</f>
        <v>0</v>
      </c>
      <c r="M813">
        <f>IF(BH813, AP813, AJ813)</f>
        <v>0</v>
      </c>
      <c r="N813">
        <f>IF(BH813, AK813, AI813)</f>
        <v>0</v>
      </c>
      <c r="O813">
        <f>BJ813 - IF(AW813&gt;1, N813*BD813*100.0/(AY813), 0)</f>
        <v>0</v>
      </c>
      <c r="P813">
        <f>((V813-L813/2)*O813-N813)/(V813+L813/2)</f>
        <v>0</v>
      </c>
      <c r="Q813">
        <f>P813*(BQ813+BR813)/1000.0</f>
        <v>0</v>
      </c>
      <c r="R813">
        <f>(BJ813 - IF(AW813&gt;1, N813*BD813*100.0/(AY813), 0))*(BQ813+BR813)/1000.0</f>
        <v>0</v>
      </c>
      <c r="S813">
        <f>2.0/((1/U813-1/T813)+SIGN(U813)*SQRT((1/U813-1/T813)*(1/U813-1/T813) + 4*BE813/((BE813+1)*(BE813+1))*(2*1/U813*1/T813-1/T813*1/T813)))</f>
        <v>0</v>
      </c>
      <c r="T813">
        <f>IF(LEFT(BF813,1)&lt;&gt;"0",IF(LEFT(BF813,1)="1",3.0,BG813),$D$5+$E$5*(BX813*BQ813/($K$5*1000))+$F$5*(BX813*BQ813/($K$5*1000))*MAX(MIN(BD813,$J$5),$I$5)*MAX(MIN(BD813,$J$5),$I$5)+$G$5*MAX(MIN(BD813,$J$5),$I$5)*(BX813*BQ813/($K$5*1000))+$H$5*(BX813*BQ813/($K$5*1000))*(BX813*BQ813/($K$5*1000)))</f>
        <v>0</v>
      </c>
      <c r="U813">
        <f>L813*(1000-(1000*0.61365*exp(17.502*Y813/(240.97+Y813))/(BQ813+BR813)+BL813)/2)/(1000*0.61365*exp(17.502*Y813/(240.97+Y813))/(BQ813+BR813)-BL813)</f>
        <v>0</v>
      </c>
      <c r="V813">
        <f>1/((BE813+1)/(S813/1.6)+1/(T813/1.37)) + BE813/((BE813+1)/(S813/1.6) + BE813/(T813/1.37))</f>
        <v>0</v>
      </c>
      <c r="W813">
        <f>(AZ813*BC813)</f>
        <v>0</v>
      </c>
      <c r="X813">
        <f>(BS813+(W813+2*0.95*5.67E-8*(((BS813+$B$7)+273)^4-(BS813+273)^4)-44100*L813)/(1.84*29.3*T813+8*0.95*5.67E-8*(BS813+273)^3))</f>
        <v>0</v>
      </c>
      <c r="Y813">
        <f>($C$7*BT813+$D$7*BU813+$E$7*X813)</f>
        <v>0</v>
      </c>
      <c r="Z813">
        <f>0.61365*exp(17.502*Y813/(240.97+Y813))</f>
        <v>0</v>
      </c>
      <c r="AA813">
        <f>(AB813/AC813*100)</f>
        <v>0</v>
      </c>
      <c r="AB813">
        <f>BL813*(BQ813+BR813)/1000</f>
        <v>0</v>
      </c>
      <c r="AC813">
        <f>0.61365*exp(17.502*BS813/(240.97+BS813))</f>
        <v>0</v>
      </c>
      <c r="AD813">
        <f>(Z813-BL813*(BQ813+BR813)/1000)</f>
        <v>0</v>
      </c>
      <c r="AE813">
        <f>(-L813*44100)</f>
        <v>0</v>
      </c>
      <c r="AF813">
        <f>2*29.3*T813*0.92*(BS813-Y813)</f>
        <v>0</v>
      </c>
      <c r="AG813">
        <f>2*0.95*5.67E-8*(((BS813+$B$7)+273)^4-(Y813+273)^4)</f>
        <v>0</v>
      </c>
      <c r="AH813">
        <f>W813+AG813+AE813+AF813</f>
        <v>0</v>
      </c>
      <c r="AI813">
        <f>BP813*AW813*(BK813-BJ813*(1000-AW813*BM813)/(1000-AW813*BL813))/(100*BD813)</f>
        <v>0</v>
      </c>
      <c r="AJ813">
        <f>1000*BP813*AW813*(BL813-BM813)/(100*BD813*(1000-AW813*BL813))</f>
        <v>0</v>
      </c>
      <c r="AK813">
        <f>(AL813 - AM813 - BQ813*1E3/(8.314*(BS813+273.15)) * AO813/BP813 * AN813) * BP813/(100*BD813) * (1000 - BM813)/1000</f>
        <v>0</v>
      </c>
      <c r="AL813">
        <v>1019.369650711253</v>
      </c>
      <c r="AM813">
        <v>994.6376848484853</v>
      </c>
      <c r="AN813">
        <v>2.515255674422162</v>
      </c>
      <c r="AO813">
        <v>66.75267127986791</v>
      </c>
      <c r="AP813">
        <f>(AR813 - AQ813 + BQ813*1E3/(8.314*(BS813+273.15)) * AT813/BP813 * AS813) * BP813/(100*BD813) * 1000/(1000 - AR813)</f>
        <v>0</v>
      </c>
      <c r="AQ813">
        <v>14.22018220466031</v>
      </c>
      <c r="AR813">
        <v>15.10166969696969</v>
      </c>
      <c r="AS813">
        <v>1.965455444774549E-05</v>
      </c>
      <c r="AT813">
        <v>80.66482279212043</v>
      </c>
      <c r="AU813">
        <v>0</v>
      </c>
      <c r="AV813">
        <v>0</v>
      </c>
      <c r="AW813">
        <f>IF(AU813*$H$13&gt;=AY813,1.0,(AY813/(AY813-AU813*$H$13)))</f>
        <v>0</v>
      </c>
      <c r="AX813">
        <f>(AW813-1)*100</f>
        <v>0</v>
      </c>
      <c r="AY813">
        <f>MAX(0,($B$13+$C$13*BX813)/(1+$D$13*BX813)*BQ813/(BS813+273)*$E$13)</f>
        <v>0</v>
      </c>
      <c r="AZ813">
        <f>$B$11*BY813+$C$11*BZ813+$F$11*CK813*(1-CN813)</f>
        <v>0</v>
      </c>
      <c r="BA813">
        <f>AZ813*BB813</f>
        <v>0</v>
      </c>
      <c r="BB813">
        <f>($B$11*$D$9+$C$11*$D$9+$F$11*((CX813+CP813)/MAX(CX813+CP813+CY813, 0.1)*$I$9+CY813/MAX(CX813+CP813+CY813, 0.1)*$J$9))/($B$11+$C$11+$F$11)</f>
        <v>0</v>
      </c>
      <c r="BC813">
        <f>($B$11*$K$9+$C$11*$K$9+$F$11*((CX813+CP813)/MAX(CX813+CP813+CY813, 0.1)*$P$9+CY813/MAX(CX813+CP813+CY813, 0.1)*$Q$9))/($B$11+$C$11+$F$11)</f>
        <v>0</v>
      </c>
      <c r="BD813">
        <v>6</v>
      </c>
      <c r="BE813">
        <v>0.5</v>
      </c>
      <c r="BF813" t="s">
        <v>361</v>
      </c>
      <c r="BG813">
        <v>2</v>
      </c>
      <c r="BH813" t="b">
        <v>1</v>
      </c>
      <c r="BI813">
        <v>1728497923</v>
      </c>
      <c r="BJ813">
        <v>962.0994074074074</v>
      </c>
      <c r="BK813">
        <v>992.0136296296296</v>
      </c>
      <c r="BL813">
        <v>15.10272222222222</v>
      </c>
      <c r="BM813">
        <v>14.18901851851852</v>
      </c>
      <c r="BN813">
        <v>971.3211851851852</v>
      </c>
      <c r="BO813">
        <v>15.19371111111111</v>
      </c>
      <c r="BP813">
        <v>600.0687407407407</v>
      </c>
      <c r="BQ813">
        <v>97.55132962962962</v>
      </c>
      <c r="BR813">
        <v>0.1000037296296296</v>
      </c>
      <c r="BS813">
        <v>23.89971111111111</v>
      </c>
      <c r="BT813">
        <v>25.05505555555556</v>
      </c>
      <c r="BU813">
        <v>999.9000000000001</v>
      </c>
      <c r="BV813">
        <v>0</v>
      </c>
      <c r="BW813">
        <v>0</v>
      </c>
      <c r="BX813">
        <v>10000.38925925926</v>
      </c>
      <c r="BY813">
        <v>0</v>
      </c>
      <c r="BZ813">
        <v>1296.432222222222</v>
      </c>
      <c r="CA813">
        <v>-29.91385925925926</v>
      </c>
      <c r="CB813">
        <v>976.8525555555557</v>
      </c>
      <c r="CC813">
        <v>1006.29137037037</v>
      </c>
      <c r="CD813">
        <v>0.9136938518518518</v>
      </c>
      <c r="CE813">
        <v>992.0136296296296</v>
      </c>
      <c r="CF813">
        <v>14.18901851851852</v>
      </c>
      <c r="CG813">
        <v>1.473289629629629</v>
      </c>
      <c r="CH813">
        <v>1.384158888888889</v>
      </c>
      <c r="CI813">
        <v>12.69374814814815</v>
      </c>
      <c r="CJ813">
        <v>11.74511851851852</v>
      </c>
      <c r="CK813">
        <v>1600.005185185185</v>
      </c>
      <c r="CL813">
        <v>0.6920121111111109</v>
      </c>
      <c r="CM813">
        <v>0.3079878888888888</v>
      </c>
      <c r="CN813">
        <v>0</v>
      </c>
      <c r="CO813">
        <v>2.211596296296296</v>
      </c>
      <c r="CP813">
        <v>0</v>
      </c>
      <c r="CQ813">
        <v>18270.42222222222</v>
      </c>
      <c r="CR813">
        <v>13790.28518518518</v>
      </c>
      <c r="CS813">
        <v>40.56199999999999</v>
      </c>
      <c r="CT813">
        <v>42.75</v>
      </c>
      <c r="CU813">
        <v>41.40944444444444</v>
      </c>
      <c r="CV813">
        <v>40.625</v>
      </c>
      <c r="CW813">
        <v>39.63648148148148</v>
      </c>
      <c r="CX813">
        <v>1107.223333333333</v>
      </c>
      <c r="CY813">
        <v>492.781851851852</v>
      </c>
      <c r="CZ813">
        <v>0</v>
      </c>
      <c r="DA813">
        <v>1728497987.2</v>
      </c>
      <c r="DB813">
        <v>0</v>
      </c>
      <c r="DC813">
        <v>1728490956.5</v>
      </c>
      <c r="DD813" t="s">
        <v>362</v>
      </c>
      <c r="DE813">
        <v>1728490952.5</v>
      </c>
      <c r="DF813">
        <v>1728490956.5</v>
      </c>
      <c r="DG813">
        <v>1</v>
      </c>
      <c r="DH813">
        <v>-0.065</v>
      </c>
      <c r="DI813">
        <v>-0.008</v>
      </c>
      <c r="DJ813">
        <v>-3.246</v>
      </c>
      <c r="DK813">
        <v>-0.091</v>
      </c>
      <c r="DL813">
        <v>52</v>
      </c>
      <c r="DM813">
        <v>15</v>
      </c>
      <c r="DN813">
        <v>0.25</v>
      </c>
      <c r="DO813">
        <v>0.13</v>
      </c>
      <c r="DP813">
        <v>-29.9307075</v>
      </c>
      <c r="DQ813">
        <v>0.3890960600375292</v>
      </c>
      <c r="DR813">
        <v>0.04889253719894233</v>
      </c>
      <c r="DS813">
        <v>0</v>
      </c>
      <c r="DT813">
        <v>0.9397182000000001</v>
      </c>
      <c r="DU813">
        <v>-0.5096212007504698</v>
      </c>
      <c r="DV813">
        <v>0.05057397677175485</v>
      </c>
      <c r="DW813">
        <v>0</v>
      </c>
      <c r="DX813">
        <v>0</v>
      </c>
      <c r="DY813">
        <v>2</v>
      </c>
      <c r="DZ813" t="s">
        <v>386</v>
      </c>
      <c r="EA813">
        <v>3.22808</v>
      </c>
      <c r="EB813">
        <v>2.70421</v>
      </c>
      <c r="EC813">
        <v>0.182839</v>
      </c>
      <c r="ED813">
        <v>0.185751</v>
      </c>
      <c r="EE813">
        <v>0.0794792</v>
      </c>
      <c r="EF813">
        <v>0.07649</v>
      </c>
      <c r="EG813">
        <v>26604.3</v>
      </c>
      <c r="EH813">
        <v>25760.9</v>
      </c>
      <c r="EI813">
        <v>31211.4</v>
      </c>
      <c r="EJ813">
        <v>30028.6</v>
      </c>
      <c r="EK813">
        <v>38476.3</v>
      </c>
      <c r="EL813">
        <v>36682.4</v>
      </c>
      <c r="EM813">
        <v>43730.1</v>
      </c>
      <c r="EN813">
        <v>41938.6</v>
      </c>
      <c r="EO813">
        <v>2.0853</v>
      </c>
      <c r="EP813">
        <v>1.7398</v>
      </c>
      <c r="EQ813">
        <v>-0.00405312</v>
      </c>
      <c r="ER813">
        <v>0</v>
      </c>
      <c r="ES813">
        <v>25.1319</v>
      </c>
      <c r="ET813">
        <v>999.9</v>
      </c>
      <c r="EU813">
        <v>66.59999999999999</v>
      </c>
      <c r="EV813">
        <v>30.9</v>
      </c>
      <c r="EW813">
        <v>30.6244</v>
      </c>
      <c r="EX813">
        <v>62.4502</v>
      </c>
      <c r="EY813">
        <v>24.0144</v>
      </c>
      <c r="EZ813">
        <v>1</v>
      </c>
      <c r="FA813">
        <v>0.392233</v>
      </c>
      <c r="FB813">
        <v>8.59694</v>
      </c>
      <c r="FC813">
        <v>19.991</v>
      </c>
      <c r="FD813">
        <v>5.21504</v>
      </c>
      <c r="FE813">
        <v>12.004</v>
      </c>
      <c r="FF813">
        <v>4.96395</v>
      </c>
      <c r="FG813">
        <v>3.29618</v>
      </c>
      <c r="FH813">
        <v>9999</v>
      </c>
      <c r="FI813">
        <v>9999</v>
      </c>
      <c r="FJ813">
        <v>9999</v>
      </c>
      <c r="FK813">
        <v>149.9</v>
      </c>
      <c r="FL813">
        <v>4.97076</v>
      </c>
      <c r="FM813">
        <v>1.86769</v>
      </c>
      <c r="FN813">
        <v>1.85928</v>
      </c>
      <c r="FO813">
        <v>1.86527</v>
      </c>
      <c r="FP813">
        <v>1.8631</v>
      </c>
      <c r="FQ813">
        <v>1.86447</v>
      </c>
      <c r="FR813">
        <v>1.85999</v>
      </c>
      <c r="FS813">
        <v>1.86415</v>
      </c>
      <c r="FT813">
        <v>0</v>
      </c>
      <c r="FU813">
        <v>0</v>
      </c>
      <c r="FV813">
        <v>0</v>
      </c>
      <c r="FW813">
        <v>0</v>
      </c>
      <c r="FX813" t="s">
        <v>364</v>
      </c>
      <c r="FY813" t="s">
        <v>365</v>
      </c>
      <c r="FZ813" t="s">
        <v>366</v>
      </c>
      <c r="GA813" t="s">
        <v>366</v>
      </c>
      <c r="GB813" t="s">
        <v>366</v>
      </c>
      <c r="GC813" t="s">
        <v>366</v>
      </c>
      <c r="GD813">
        <v>0</v>
      </c>
      <c r="GE813">
        <v>100</v>
      </c>
      <c r="GF813">
        <v>100</v>
      </c>
      <c r="GG813">
        <v>-9.334</v>
      </c>
      <c r="GH813">
        <v>-0.091</v>
      </c>
      <c r="GI813">
        <v>-2.868309889394353</v>
      </c>
      <c r="GJ813">
        <v>-0.006773961979547998</v>
      </c>
      <c r="GK813">
        <v>-8.296070481250098E-08</v>
      </c>
      <c r="GL813">
        <v>3.322967193956903E-10</v>
      </c>
      <c r="GM813">
        <v>-0.07871069313407227</v>
      </c>
      <c r="GN813">
        <v>-0.00208336341840114</v>
      </c>
      <c r="GO813">
        <v>8.801746095907445E-05</v>
      </c>
      <c r="GP813">
        <v>-2.677693255255651E-07</v>
      </c>
      <c r="GQ813">
        <v>3</v>
      </c>
      <c r="GR813">
        <v>2052</v>
      </c>
      <c r="GS813">
        <v>2</v>
      </c>
      <c r="GT813">
        <v>18</v>
      </c>
      <c r="GU813">
        <v>116.3</v>
      </c>
      <c r="GV813">
        <v>116.2</v>
      </c>
      <c r="GW813">
        <v>2.30225</v>
      </c>
      <c r="GX813">
        <v>2.40601</v>
      </c>
      <c r="GY813">
        <v>1.44775</v>
      </c>
      <c r="GZ813">
        <v>2.31445</v>
      </c>
      <c r="HA813">
        <v>1.55151</v>
      </c>
      <c r="HB813">
        <v>2.41455</v>
      </c>
      <c r="HC813">
        <v>37.4578</v>
      </c>
      <c r="HD813">
        <v>13.6417</v>
      </c>
      <c r="HE813">
        <v>18</v>
      </c>
      <c r="HF813">
        <v>616.191</v>
      </c>
      <c r="HG813">
        <v>394.601</v>
      </c>
      <c r="HH813">
        <v>14.4982</v>
      </c>
      <c r="HI813">
        <v>31.5759</v>
      </c>
      <c r="HJ813">
        <v>30.0009</v>
      </c>
      <c r="HK813">
        <v>31.4392</v>
      </c>
      <c r="HL813">
        <v>31.374</v>
      </c>
      <c r="HM813">
        <v>46.1603</v>
      </c>
      <c r="HN813">
        <v>57.7078</v>
      </c>
      <c r="HO813">
        <v>0</v>
      </c>
      <c r="HP813">
        <v>14.4471</v>
      </c>
      <c r="HQ813">
        <v>1027.87</v>
      </c>
      <c r="HR813">
        <v>14.3553</v>
      </c>
      <c r="HS813">
        <v>99.0326</v>
      </c>
      <c r="HT813">
        <v>100.206</v>
      </c>
    </row>
    <row r="814" spans="1:228">
      <c r="A814">
        <v>798</v>
      </c>
      <c r="B814">
        <v>1728497935.5</v>
      </c>
      <c r="C814">
        <v>6998</v>
      </c>
      <c r="D814" t="s">
        <v>1969</v>
      </c>
      <c r="E814" t="s">
        <v>1970</v>
      </c>
      <c r="F814">
        <v>5</v>
      </c>
      <c r="G814" t="s">
        <v>357</v>
      </c>
      <c r="H814" t="s">
        <v>358</v>
      </c>
      <c r="I814" t="s">
        <v>359</v>
      </c>
      <c r="J814" t="s">
        <v>1808</v>
      </c>
      <c r="K814">
        <v>1728497927.714286</v>
      </c>
      <c r="L814">
        <f>(M814)/1000</f>
        <v>0</v>
      </c>
      <c r="M814">
        <f>IF(BH814, AP814, AJ814)</f>
        <v>0</v>
      </c>
      <c r="N814">
        <f>IF(BH814, AK814, AI814)</f>
        <v>0</v>
      </c>
      <c r="O814">
        <f>BJ814 - IF(AW814&gt;1, N814*BD814*100.0/(AY814), 0)</f>
        <v>0</v>
      </c>
      <c r="P814">
        <f>((V814-L814/2)*O814-N814)/(V814+L814/2)</f>
        <v>0</v>
      </c>
      <c r="Q814">
        <f>P814*(BQ814+BR814)/1000.0</f>
        <v>0</v>
      </c>
      <c r="R814">
        <f>(BJ814 - IF(AW814&gt;1, N814*BD814*100.0/(AY814), 0))*(BQ814+BR814)/1000.0</f>
        <v>0</v>
      </c>
      <c r="S814">
        <f>2.0/((1/U814-1/T814)+SIGN(U814)*SQRT((1/U814-1/T814)*(1/U814-1/T814) + 4*BE814/((BE814+1)*(BE814+1))*(2*1/U814*1/T814-1/T814*1/T814)))</f>
        <v>0</v>
      </c>
      <c r="T814">
        <f>IF(LEFT(BF814,1)&lt;&gt;"0",IF(LEFT(BF814,1)="1",3.0,BG814),$D$5+$E$5*(BX814*BQ814/($K$5*1000))+$F$5*(BX814*BQ814/($K$5*1000))*MAX(MIN(BD814,$J$5),$I$5)*MAX(MIN(BD814,$J$5),$I$5)+$G$5*MAX(MIN(BD814,$J$5),$I$5)*(BX814*BQ814/($K$5*1000))+$H$5*(BX814*BQ814/($K$5*1000))*(BX814*BQ814/($K$5*1000)))</f>
        <v>0</v>
      </c>
      <c r="U814">
        <f>L814*(1000-(1000*0.61365*exp(17.502*Y814/(240.97+Y814))/(BQ814+BR814)+BL814)/2)/(1000*0.61365*exp(17.502*Y814/(240.97+Y814))/(BQ814+BR814)-BL814)</f>
        <v>0</v>
      </c>
      <c r="V814">
        <f>1/((BE814+1)/(S814/1.6)+1/(T814/1.37)) + BE814/((BE814+1)/(S814/1.6) + BE814/(T814/1.37))</f>
        <v>0</v>
      </c>
      <c r="W814">
        <f>(AZ814*BC814)</f>
        <v>0</v>
      </c>
      <c r="X814">
        <f>(BS814+(W814+2*0.95*5.67E-8*(((BS814+$B$7)+273)^4-(BS814+273)^4)-44100*L814)/(1.84*29.3*T814+8*0.95*5.67E-8*(BS814+273)^3))</f>
        <v>0</v>
      </c>
      <c r="Y814">
        <f>($C$7*BT814+$D$7*BU814+$E$7*X814)</f>
        <v>0</v>
      </c>
      <c r="Z814">
        <f>0.61365*exp(17.502*Y814/(240.97+Y814))</f>
        <v>0</v>
      </c>
      <c r="AA814">
        <f>(AB814/AC814*100)</f>
        <v>0</v>
      </c>
      <c r="AB814">
        <f>BL814*(BQ814+BR814)/1000</f>
        <v>0</v>
      </c>
      <c r="AC814">
        <f>0.61365*exp(17.502*BS814/(240.97+BS814))</f>
        <v>0</v>
      </c>
      <c r="AD814">
        <f>(Z814-BL814*(BQ814+BR814)/1000)</f>
        <v>0</v>
      </c>
      <c r="AE814">
        <f>(-L814*44100)</f>
        <v>0</v>
      </c>
      <c r="AF814">
        <f>2*29.3*T814*0.92*(BS814-Y814)</f>
        <v>0</v>
      </c>
      <c r="AG814">
        <f>2*0.95*5.67E-8*(((BS814+$B$7)+273)^4-(Y814+273)^4)</f>
        <v>0</v>
      </c>
      <c r="AH814">
        <f>W814+AG814+AE814+AF814</f>
        <v>0</v>
      </c>
      <c r="AI814">
        <f>BP814*AW814*(BK814-BJ814*(1000-AW814*BM814)/(1000-AW814*BL814))/(100*BD814)</f>
        <v>0</v>
      </c>
      <c r="AJ814">
        <f>1000*BP814*AW814*(BL814-BM814)/(100*BD814*(1000-AW814*BL814))</f>
        <v>0</v>
      </c>
      <c r="AK814">
        <f>(AL814 - AM814 - BQ814*1E3/(8.314*(BS814+273.15)) * AO814/BP814 * AN814) * BP814/(100*BD814) * (1000 - BM814)/1000</f>
        <v>0</v>
      </c>
      <c r="AL814">
        <v>1032.162920192616</v>
      </c>
      <c r="AM814">
        <v>1007.351981818182</v>
      </c>
      <c r="AN814">
        <v>2.554245471835393</v>
      </c>
      <c r="AO814">
        <v>66.75267127986791</v>
      </c>
      <c r="AP814">
        <f>(AR814 - AQ814 + BQ814*1E3/(8.314*(BS814+273.15)) * AT814/BP814 * AS814) * BP814/(100*BD814) * 1000/(1000 - AR814)</f>
        <v>0</v>
      </c>
      <c r="AQ814">
        <v>14.3573362869303</v>
      </c>
      <c r="AR814">
        <v>15.12110909090909</v>
      </c>
      <c r="AS814">
        <v>8.256007709806802E-05</v>
      </c>
      <c r="AT814">
        <v>80.66482279212043</v>
      </c>
      <c r="AU814">
        <v>0</v>
      </c>
      <c r="AV814">
        <v>0</v>
      </c>
      <c r="AW814">
        <f>IF(AU814*$H$13&gt;=AY814,1.0,(AY814/(AY814-AU814*$H$13)))</f>
        <v>0</v>
      </c>
      <c r="AX814">
        <f>(AW814-1)*100</f>
        <v>0</v>
      </c>
      <c r="AY814">
        <f>MAX(0,($B$13+$C$13*BX814)/(1+$D$13*BX814)*BQ814/(BS814+273)*$E$13)</f>
        <v>0</v>
      </c>
      <c r="AZ814">
        <f>$B$11*BY814+$C$11*BZ814+$F$11*CK814*(1-CN814)</f>
        <v>0</v>
      </c>
      <c r="BA814">
        <f>AZ814*BB814</f>
        <v>0</v>
      </c>
      <c r="BB814">
        <f>($B$11*$D$9+$C$11*$D$9+$F$11*((CX814+CP814)/MAX(CX814+CP814+CY814, 0.1)*$I$9+CY814/MAX(CX814+CP814+CY814, 0.1)*$J$9))/($B$11+$C$11+$F$11)</f>
        <v>0</v>
      </c>
      <c r="BC814">
        <f>($B$11*$K$9+$C$11*$K$9+$F$11*((CX814+CP814)/MAX(CX814+CP814+CY814, 0.1)*$P$9+CY814/MAX(CX814+CP814+CY814, 0.1)*$Q$9))/($B$11+$C$11+$F$11)</f>
        <v>0</v>
      </c>
      <c r="BD814">
        <v>6</v>
      </c>
      <c r="BE814">
        <v>0.5</v>
      </c>
      <c r="BF814" t="s">
        <v>361</v>
      </c>
      <c r="BG814">
        <v>2</v>
      </c>
      <c r="BH814" t="b">
        <v>1</v>
      </c>
      <c r="BI814">
        <v>1728497927.714286</v>
      </c>
      <c r="BJ814">
        <v>973.9001785714287</v>
      </c>
      <c r="BK814">
        <v>1003.790214285714</v>
      </c>
      <c r="BL814">
        <v>15.10382857142857</v>
      </c>
      <c r="BM814">
        <v>14.259</v>
      </c>
      <c r="BN814">
        <v>983.1930714285714</v>
      </c>
      <c r="BO814">
        <v>15.19481428571429</v>
      </c>
      <c r="BP814">
        <v>599.9834642857143</v>
      </c>
      <c r="BQ814">
        <v>97.55181428571429</v>
      </c>
      <c r="BR814">
        <v>0.09996271785714285</v>
      </c>
      <c r="BS814">
        <v>23.89677142857143</v>
      </c>
      <c r="BT814">
        <v>25.05795357142857</v>
      </c>
      <c r="BU814">
        <v>999.9000000000002</v>
      </c>
      <c r="BV814">
        <v>0</v>
      </c>
      <c r="BW814">
        <v>0</v>
      </c>
      <c r="BX814">
        <v>10000.60321428571</v>
      </c>
      <c r="BY814">
        <v>0</v>
      </c>
      <c r="BZ814">
        <v>1201.609464285714</v>
      </c>
      <c r="CA814">
        <v>-29.88947142857143</v>
      </c>
      <c r="CB814">
        <v>988.8355714285715</v>
      </c>
      <c r="CC814">
        <v>1018.309928571428</v>
      </c>
      <c r="CD814">
        <v>0.8448202499999998</v>
      </c>
      <c r="CE814">
        <v>1003.790214285714</v>
      </c>
      <c r="CF814">
        <v>14.259</v>
      </c>
      <c r="CG814">
        <v>1.473405714285714</v>
      </c>
      <c r="CH814">
        <v>1.390992142857143</v>
      </c>
      <c r="CI814">
        <v>12.69493571428571</v>
      </c>
      <c r="CJ814">
        <v>11.81960357142857</v>
      </c>
      <c r="CK814">
        <v>1600.000357142857</v>
      </c>
      <c r="CL814">
        <v>0.6920120714285714</v>
      </c>
      <c r="CM814">
        <v>0.3079879285714285</v>
      </c>
      <c r="CN814">
        <v>0</v>
      </c>
      <c r="CO814">
        <v>2.133685714285714</v>
      </c>
      <c r="CP814">
        <v>0</v>
      </c>
      <c r="CQ814">
        <v>18255.825</v>
      </c>
      <c r="CR814">
        <v>13790.25</v>
      </c>
      <c r="CS814">
        <v>40.56199999999999</v>
      </c>
      <c r="CT814">
        <v>42.75</v>
      </c>
      <c r="CU814">
        <v>41.406</v>
      </c>
      <c r="CV814">
        <v>40.625</v>
      </c>
      <c r="CW814">
        <v>39.63607142857143</v>
      </c>
      <c r="CX814">
        <v>1107.219642857143</v>
      </c>
      <c r="CY814">
        <v>492.7807142857144</v>
      </c>
      <c r="CZ814">
        <v>0</v>
      </c>
      <c r="DA814">
        <v>1728497992.6</v>
      </c>
      <c r="DB814">
        <v>0</v>
      </c>
      <c r="DC814">
        <v>1728490956.5</v>
      </c>
      <c r="DD814" t="s">
        <v>362</v>
      </c>
      <c r="DE814">
        <v>1728490952.5</v>
      </c>
      <c r="DF814">
        <v>1728490956.5</v>
      </c>
      <c r="DG814">
        <v>1</v>
      </c>
      <c r="DH814">
        <v>-0.065</v>
      </c>
      <c r="DI814">
        <v>-0.008</v>
      </c>
      <c r="DJ814">
        <v>-3.246</v>
      </c>
      <c r="DK814">
        <v>-0.091</v>
      </c>
      <c r="DL814">
        <v>52</v>
      </c>
      <c r="DM814">
        <v>15</v>
      </c>
      <c r="DN814">
        <v>0.25</v>
      </c>
      <c r="DO814">
        <v>0.13</v>
      </c>
      <c r="DP814">
        <v>-29.90473414634146</v>
      </c>
      <c r="DQ814">
        <v>0.3657491289198482</v>
      </c>
      <c r="DR814">
        <v>0.05576015978629505</v>
      </c>
      <c r="DS814">
        <v>0</v>
      </c>
      <c r="DT814">
        <v>0.8790894146341462</v>
      </c>
      <c r="DU814">
        <v>-0.8058203832752603</v>
      </c>
      <c r="DV814">
        <v>0.08142645070694485</v>
      </c>
      <c r="DW814">
        <v>0</v>
      </c>
      <c r="DX814">
        <v>0</v>
      </c>
      <c r="DY814">
        <v>2</v>
      </c>
      <c r="DZ814" t="s">
        <v>386</v>
      </c>
      <c r="EA814">
        <v>3.22818</v>
      </c>
      <c r="EB814">
        <v>2.70441</v>
      </c>
      <c r="EC814">
        <v>0.184336</v>
      </c>
      <c r="ED814">
        <v>0.187252</v>
      </c>
      <c r="EE814">
        <v>0.07955379999999999</v>
      </c>
      <c r="EF814">
        <v>0.0768118</v>
      </c>
      <c r="EG814">
        <v>26555</v>
      </c>
      <c r="EH814">
        <v>25713.4</v>
      </c>
      <c r="EI814">
        <v>31211</v>
      </c>
      <c r="EJ814">
        <v>30028.8</v>
      </c>
      <c r="EK814">
        <v>38472.5</v>
      </c>
      <c r="EL814">
        <v>36670</v>
      </c>
      <c r="EM814">
        <v>43729.3</v>
      </c>
      <c r="EN814">
        <v>41939.1</v>
      </c>
      <c r="EO814">
        <v>2.08507</v>
      </c>
      <c r="EP814">
        <v>1.73927</v>
      </c>
      <c r="EQ814">
        <v>-0.00555813</v>
      </c>
      <c r="ER814">
        <v>0</v>
      </c>
      <c r="ES814">
        <v>25.1396</v>
      </c>
      <c r="ET814">
        <v>999.9</v>
      </c>
      <c r="EU814">
        <v>66.59999999999999</v>
      </c>
      <c r="EV814">
        <v>30.9</v>
      </c>
      <c r="EW814">
        <v>30.6258</v>
      </c>
      <c r="EX814">
        <v>62.2802</v>
      </c>
      <c r="EY814">
        <v>23.8221</v>
      </c>
      <c r="EZ814">
        <v>1</v>
      </c>
      <c r="FA814">
        <v>0.393267</v>
      </c>
      <c r="FB814">
        <v>8.68886</v>
      </c>
      <c r="FC814">
        <v>19.9867</v>
      </c>
      <c r="FD814">
        <v>5.21489</v>
      </c>
      <c r="FE814">
        <v>12.004</v>
      </c>
      <c r="FF814">
        <v>4.96365</v>
      </c>
      <c r="FG814">
        <v>3.2961</v>
      </c>
      <c r="FH814">
        <v>9999</v>
      </c>
      <c r="FI814">
        <v>9999</v>
      </c>
      <c r="FJ814">
        <v>9999</v>
      </c>
      <c r="FK814">
        <v>149.9</v>
      </c>
      <c r="FL814">
        <v>4.97077</v>
      </c>
      <c r="FM814">
        <v>1.8677</v>
      </c>
      <c r="FN814">
        <v>1.85927</v>
      </c>
      <c r="FO814">
        <v>1.86526</v>
      </c>
      <c r="FP814">
        <v>1.8631</v>
      </c>
      <c r="FQ814">
        <v>1.86447</v>
      </c>
      <c r="FR814">
        <v>1.85999</v>
      </c>
      <c r="FS814">
        <v>1.86414</v>
      </c>
      <c r="FT814">
        <v>0</v>
      </c>
      <c r="FU814">
        <v>0</v>
      </c>
      <c r="FV814">
        <v>0</v>
      </c>
      <c r="FW814">
        <v>0</v>
      </c>
      <c r="FX814" t="s">
        <v>364</v>
      </c>
      <c r="FY814" t="s">
        <v>365</v>
      </c>
      <c r="FZ814" t="s">
        <v>366</v>
      </c>
      <c r="GA814" t="s">
        <v>366</v>
      </c>
      <c r="GB814" t="s">
        <v>366</v>
      </c>
      <c r="GC814" t="s">
        <v>366</v>
      </c>
      <c r="GD814">
        <v>0</v>
      </c>
      <c r="GE814">
        <v>100</v>
      </c>
      <c r="GF814">
        <v>100</v>
      </c>
      <c r="GG814">
        <v>-9.413</v>
      </c>
      <c r="GH814">
        <v>-0.09089999999999999</v>
      </c>
      <c r="GI814">
        <v>-2.868309889394353</v>
      </c>
      <c r="GJ814">
        <v>-0.006773961979547998</v>
      </c>
      <c r="GK814">
        <v>-8.296070481250098E-08</v>
      </c>
      <c r="GL814">
        <v>3.322967193956903E-10</v>
      </c>
      <c r="GM814">
        <v>-0.07871069313407227</v>
      </c>
      <c r="GN814">
        <v>-0.00208336341840114</v>
      </c>
      <c r="GO814">
        <v>8.801746095907445E-05</v>
      </c>
      <c r="GP814">
        <v>-2.677693255255651E-07</v>
      </c>
      <c r="GQ814">
        <v>3</v>
      </c>
      <c r="GR814">
        <v>2052</v>
      </c>
      <c r="GS814">
        <v>2</v>
      </c>
      <c r="GT814">
        <v>18</v>
      </c>
      <c r="GU814">
        <v>116.4</v>
      </c>
      <c r="GV814">
        <v>116.3</v>
      </c>
      <c r="GW814">
        <v>2.32544</v>
      </c>
      <c r="GX814">
        <v>2.39868</v>
      </c>
      <c r="GY814">
        <v>1.44775</v>
      </c>
      <c r="GZ814">
        <v>2.31445</v>
      </c>
      <c r="HA814">
        <v>1.55151</v>
      </c>
      <c r="HB814">
        <v>2.31689</v>
      </c>
      <c r="HC814">
        <v>37.4578</v>
      </c>
      <c r="HD814">
        <v>13.6242</v>
      </c>
      <c r="HE814">
        <v>18</v>
      </c>
      <c r="HF814">
        <v>616.105</v>
      </c>
      <c r="HG814">
        <v>394.363</v>
      </c>
      <c r="HH814">
        <v>14.4409</v>
      </c>
      <c r="HI814">
        <v>31.5852</v>
      </c>
      <c r="HJ814">
        <v>30.001</v>
      </c>
      <c r="HK814">
        <v>31.4474</v>
      </c>
      <c r="HL814">
        <v>31.3833</v>
      </c>
      <c r="HM814">
        <v>46.5984</v>
      </c>
      <c r="HN814">
        <v>57.7078</v>
      </c>
      <c r="HO814">
        <v>0</v>
      </c>
      <c r="HP814">
        <v>14.3853</v>
      </c>
      <c r="HQ814">
        <v>1037.89</v>
      </c>
      <c r="HR814">
        <v>14.3732</v>
      </c>
      <c r="HS814">
        <v>99.03100000000001</v>
      </c>
      <c r="HT814">
        <v>100.207</v>
      </c>
    </row>
    <row r="815" spans="1:228">
      <c r="A815">
        <v>799</v>
      </c>
      <c r="B815">
        <v>1728497940.5</v>
      </c>
      <c r="C815">
        <v>7003</v>
      </c>
      <c r="D815" t="s">
        <v>1971</v>
      </c>
      <c r="E815" t="s">
        <v>1972</v>
      </c>
      <c r="F815">
        <v>5</v>
      </c>
      <c r="G815" t="s">
        <v>357</v>
      </c>
      <c r="H815" t="s">
        <v>358</v>
      </c>
      <c r="I815" t="s">
        <v>359</v>
      </c>
      <c r="J815" t="s">
        <v>1808</v>
      </c>
      <c r="K815">
        <v>1728497933</v>
      </c>
      <c r="L815">
        <f>(M815)/1000</f>
        <v>0</v>
      </c>
      <c r="M815">
        <f>IF(BH815, AP815, AJ815)</f>
        <v>0</v>
      </c>
      <c r="N815">
        <f>IF(BH815, AK815, AI815)</f>
        <v>0</v>
      </c>
      <c r="O815">
        <f>BJ815 - IF(AW815&gt;1, N815*BD815*100.0/(AY815), 0)</f>
        <v>0</v>
      </c>
      <c r="P815">
        <f>((V815-L815/2)*O815-N815)/(V815+L815/2)</f>
        <v>0</v>
      </c>
      <c r="Q815">
        <f>P815*(BQ815+BR815)/1000.0</f>
        <v>0</v>
      </c>
      <c r="R815">
        <f>(BJ815 - IF(AW815&gt;1, N815*BD815*100.0/(AY815), 0))*(BQ815+BR815)/1000.0</f>
        <v>0</v>
      </c>
      <c r="S815">
        <f>2.0/((1/U815-1/T815)+SIGN(U815)*SQRT((1/U815-1/T815)*(1/U815-1/T815) + 4*BE815/((BE815+1)*(BE815+1))*(2*1/U815*1/T815-1/T815*1/T815)))</f>
        <v>0</v>
      </c>
      <c r="T815">
        <f>IF(LEFT(BF815,1)&lt;&gt;"0",IF(LEFT(BF815,1)="1",3.0,BG815),$D$5+$E$5*(BX815*BQ815/($K$5*1000))+$F$5*(BX815*BQ815/($K$5*1000))*MAX(MIN(BD815,$J$5),$I$5)*MAX(MIN(BD815,$J$5),$I$5)+$G$5*MAX(MIN(BD815,$J$5),$I$5)*(BX815*BQ815/($K$5*1000))+$H$5*(BX815*BQ815/($K$5*1000))*(BX815*BQ815/($K$5*1000)))</f>
        <v>0</v>
      </c>
      <c r="U815">
        <f>L815*(1000-(1000*0.61365*exp(17.502*Y815/(240.97+Y815))/(BQ815+BR815)+BL815)/2)/(1000*0.61365*exp(17.502*Y815/(240.97+Y815))/(BQ815+BR815)-BL815)</f>
        <v>0</v>
      </c>
      <c r="V815">
        <f>1/((BE815+1)/(S815/1.6)+1/(T815/1.37)) + BE815/((BE815+1)/(S815/1.6) + BE815/(T815/1.37))</f>
        <v>0</v>
      </c>
      <c r="W815">
        <f>(AZ815*BC815)</f>
        <v>0</v>
      </c>
      <c r="X815">
        <f>(BS815+(W815+2*0.95*5.67E-8*(((BS815+$B$7)+273)^4-(BS815+273)^4)-44100*L815)/(1.84*29.3*T815+8*0.95*5.67E-8*(BS815+273)^3))</f>
        <v>0</v>
      </c>
      <c r="Y815">
        <f>($C$7*BT815+$D$7*BU815+$E$7*X815)</f>
        <v>0</v>
      </c>
      <c r="Z815">
        <f>0.61365*exp(17.502*Y815/(240.97+Y815))</f>
        <v>0</v>
      </c>
      <c r="AA815">
        <f>(AB815/AC815*100)</f>
        <v>0</v>
      </c>
      <c r="AB815">
        <f>BL815*(BQ815+BR815)/1000</f>
        <v>0</v>
      </c>
      <c r="AC815">
        <f>0.61365*exp(17.502*BS815/(240.97+BS815))</f>
        <v>0</v>
      </c>
      <c r="AD815">
        <f>(Z815-BL815*(BQ815+BR815)/1000)</f>
        <v>0</v>
      </c>
      <c r="AE815">
        <f>(-L815*44100)</f>
        <v>0</v>
      </c>
      <c r="AF815">
        <f>2*29.3*T815*0.92*(BS815-Y815)</f>
        <v>0</v>
      </c>
      <c r="AG815">
        <f>2*0.95*5.67E-8*(((BS815+$B$7)+273)^4-(Y815+273)^4)</f>
        <v>0</v>
      </c>
      <c r="AH815">
        <f>W815+AG815+AE815+AF815</f>
        <v>0</v>
      </c>
      <c r="AI815">
        <f>BP815*AW815*(BK815-BJ815*(1000-AW815*BM815)/(1000-AW815*BL815))/(100*BD815)</f>
        <v>0</v>
      </c>
      <c r="AJ815">
        <f>1000*BP815*AW815*(BL815-BM815)/(100*BD815*(1000-AW815*BL815))</f>
        <v>0</v>
      </c>
      <c r="AK815">
        <f>(AL815 - AM815 - BQ815*1E3/(8.314*(BS815+273.15)) * AO815/BP815 * AN815) * BP815/(100*BD815) * (1000 - BM815)/1000</f>
        <v>0</v>
      </c>
      <c r="AL815">
        <v>1045.041578587712</v>
      </c>
      <c r="AM815">
        <v>1020.117878787878</v>
      </c>
      <c r="AN815">
        <v>2.557831627354994</v>
      </c>
      <c r="AO815">
        <v>66.75267127986791</v>
      </c>
      <c r="AP815">
        <f>(AR815 - AQ815 + BQ815*1E3/(8.314*(BS815+273.15)) * AT815/BP815 * AS815) * BP815/(100*BD815) * 1000/(1000 - AR815)</f>
        <v>0</v>
      </c>
      <c r="AQ815">
        <v>14.38674869915151</v>
      </c>
      <c r="AR815">
        <v>15.13534363636364</v>
      </c>
      <c r="AS815">
        <v>6.161256618816983E-05</v>
      </c>
      <c r="AT815">
        <v>80.66482279212043</v>
      </c>
      <c r="AU815">
        <v>0</v>
      </c>
      <c r="AV815">
        <v>0</v>
      </c>
      <c r="AW815">
        <f>IF(AU815*$H$13&gt;=AY815,1.0,(AY815/(AY815-AU815*$H$13)))</f>
        <v>0</v>
      </c>
      <c r="AX815">
        <f>(AW815-1)*100</f>
        <v>0</v>
      </c>
      <c r="AY815">
        <f>MAX(0,($B$13+$C$13*BX815)/(1+$D$13*BX815)*BQ815/(BS815+273)*$E$13)</f>
        <v>0</v>
      </c>
      <c r="AZ815">
        <f>$B$11*BY815+$C$11*BZ815+$F$11*CK815*(1-CN815)</f>
        <v>0</v>
      </c>
      <c r="BA815">
        <f>AZ815*BB815</f>
        <v>0</v>
      </c>
      <c r="BB815">
        <f>($B$11*$D$9+$C$11*$D$9+$F$11*((CX815+CP815)/MAX(CX815+CP815+CY815, 0.1)*$I$9+CY815/MAX(CX815+CP815+CY815, 0.1)*$J$9))/($B$11+$C$11+$F$11)</f>
        <v>0</v>
      </c>
      <c r="BC815">
        <f>($B$11*$K$9+$C$11*$K$9+$F$11*((CX815+CP815)/MAX(CX815+CP815+CY815, 0.1)*$P$9+CY815/MAX(CX815+CP815+CY815, 0.1)*$Q$9))/($B$11+$C$11+$F$11)</f>
        <v>0</v>
      </c>
      <c r="BD815">
        <v>6</v>
      </c>
      <c r="BE815">
        <v>0.5</v>
      </c>
      <c r="BF815" t="s">
        <v>361</v>
      </c>
      <c r="BG815">
        <v>2</v>
      </c>
      <c r="BH815" t="b">
        <v>1</v>
      </c>
      <c r="BI815">
        <v>1728497933</v>
      </c>
      <c r="BJ815">
        <v>987.1351851851852</v>
      </c>
      <c r="BK815">
        <v>1017.040925925926</v>
      </c>
      <c r="BL815">
        <v>15.11455555555555</v>
      </c>
      <c r="BM815">
        <v>14.3284</v>
      </c>
      <c r="BN815">
        <v>996.5073703703705</v>
      </c>
      <c r="BO815">
        <v>15.20554074074074</v>
      </c>
      <c r="BP815">
        <v>599.9564444444445</v>
      </c>
      <c r="BQ815">
        <v>97.55196666666667</v>
      </c>
      <c r="BR815">
        <v>0.09996139999999999</v>
      </c>
      <c r="BS815">
        <v>23.89168518518518</v>
      </c>
      <c r="BT815">
        <v>25.0504925925926</v>
      </c>
      <c r="BU815">
        <v>999.9000000000001</v>
      </c>
      <c r="BV815">
        <v>0</v>
      </c>
      <c r="BW815">
        <v>0</v>
      </c>
      <c r="BX815">
        <v>9992.597777777779</v>
      </c>
      <c r="BY815">
        <v>0</v>
      </c>
      <c r="BZ815">
        <v>1076.61862962963</v>
      </c>
      <c r="CA815">
        <v>-29.90547037037037</v>
      </c>
      <c r="CB815">
        <v>1002.284555555556</v>
      </c>
      <c r="CC815">
        <v>1031.825555555555</v>
      </c>
      <c r="CD815">
        <v>0.7861565185185186</v>
      </c>
      <c r="CE815">
        <v>1017.040925925926</v>
      </c>
      <c r="CF815">
        <v>14.3284</v>
      </c>
      <c r="CG815">
        <v>1.474455925925926</v>
      </c>
      <c r="CH815">
        <v>1.397764444444445</v>
      </c>
      <c r="CI815">
        <v>12.7057962962963</v>
      </c>
      <c r="CJ815">
        <v>11.89325185185185</v>
      </c>
      <c r="CK815">
        <v>1599.999629629629</v>
      </c>
      <c r="CL815">
        <v>0.6920122592592591</v>
      </c>
      <c r="CM815">
        <v>0.3079877407407408</v>
      </c>
      <c r="CN815">
        <v>0</v>
      </c>
      <c r="CO815">
        <v>2.075974074074074</v>
      </c>
      <c r="CP815">
        <v>0</v>
      </c>
      <c r="CQ815">
        <v>18234.65925925926</v>
      </c>
      <c r="CR815">
        <v>13790.24074074074</v>
      </c>
      <c r="CS815">
        <v>40.56199999999999</v>
      </c>
      <c r="CT815">
        <v>42.74533333333333</v>
      </c>
      <c r="CU815">
        <v>41.41174074074073</v>
      </c>
      <c r="CV815">
        <v>40.625</v>
      </c>
      <c r="CW815">
        <v>39.62729629629629</v>
      </c>
      <c r="CX815">
        <v>1107.22</v>
      </c>
      <c r="CY815">
        <v>492.7796296296297</v>
      </c>
      <c r="CZ815">
        <v>0</v>
      </c>
      <c r="DA815">
        <v>1728497997.4</v>
      </c>
      <c r="DB815">
        <v>0</v>
      </c>
      <c r="DC815">
        <v>1728490956.5</v>
      </c>
      <c r="DD815" t="s">
        <v>362</v>
      </c>
      <c r="DE815">
        <v>1728490952.5</v>
      </c>
      <c r="DF815">
        <v>1728490956.5</v>
      </c>
      <c r="DG815">
        <v>1</v>
      </c>
      <c r="DH815">
        <v>-0.065</v>
      </c>
      <c r="DI815">
        <v>-0.008</v>
      </c>
      <c r="DJ815">
        <v>-3.246</v>
      </c>
      <c r="DK815">
        <v>-0.091</v>
      </c>
      <c r="DL815">
        <v>52</v>
      </c>
      <c r="DM815">
        <v>15</v>
      </c>
      <c r="DN815">
        <v>0.25</v>
      </c>
      <c r="DO815">
        <v>0.13</v>
      </c>
      <c r="DP815">
        <v>-29.91113902439024</v>
      </c>
      <c r="DQ815">
        <v>-0.146625783972135</v>
      </c>
      <c r="DR815">
        <v>0.06660990140288298</v>
      </c>
      <c r="DS815">
        <v>0</v>
      </c>
      <c r="DT815">
        <v>0.8222816585365854</v>
      </c>
      <c r="DU815">
        <v>-0.7317357909407671</v>
      </c>
      <c r="DV815">
        <v>0.07542837400995625</v>
      </c>
      <c r="DW815">
        <v>0</v>
      </c>
      <c r="DX815">
        <v>0</v>
      </c>
      <c r="DY815">
        <v>2</v>
      </c>
      <c r="DZ815" t="s">
        <v>386</v>
      </c>
      <c r="EA815">
        <v>3.22827</v>
      </c>
      <c r="EB815">
        <v>2.7045</v>
      </c>
      <c r="EC815">
        <v>0.185826</v>
      </c>
      <c r="ED815">
        <v>0.188709</v>
      </c>
      <c r="EE815">
        <v>0.0796032</v>
      </c>
      <c r="EF815">
        <v>0.0768551</v>
      </c>
      <c r="EG815">
        <v>26505.6</v>
      </c>
      <c r="EH815">
        <v>25666.3</v>
      </c>
      <c r="EI815">
        <v>31210</v>
      </c>
      <c r="EJ815">
        <v>30027.8</v>
      </c>
      <c r="EK815">
        <v>38469.4</v>
      </c>
      <c r="EL815">
        <v>36666.9</v>
      </c>
      <c r="EM815">
        <v>43728.1</v>
      </c>
      <c r="EN815">
        <v>41937.5</v>
      </c>
      <c r="EO815">
        <v>2.0851</v>
      </c>
      <c r="EP815">
        <v>1.73967</v>
      </c>
      <c r="EQ815">
        <v>-0.00826269</v>
      </c>
      <c r="ER815">
        <v>0</v>
      </c>
      <c r="ES815">
        <v>25.1465</v>
      </c>
      <c r="ET815">
        <v>999.9</v>
      </c>
      <c r="EU815">
        <v>66.59999999999999</v>
      </c>
      <c r="EV815">
        <v>30.9</v>
      </c>
      <c r="EW815">
        <v>30.622</v>
      </c>
      <c r="EX815">
        <v>62.3801</v>
      </c>
      <c r="EY815">
        <v>23.7099</v>
      </c>
      <c r="EZ815">
        <v>1</v>
      </c>
      <c r="FA815">
        <v>0.394454</v>
      </c>
      <c r="FB815">
        <v>8.742800000000001</v>
      </c>
      <c r="FC815">
        <v>19.9843</v>
      </c>
      <c r="FD815">
        <v>5.21444</v>
      </c>
      <c r="FE815">
        <v>12.004</v>
      </c>
      <c r="FF815">
        <v>4.9634</v>
      </c>
      <c r="FG815">
        <v>3.29605</v>
      </c>
      <c r="FH815">
        <v>9999</v>
      </c>
      <c r="FI815">
        <v>9999</v>
      </c>
      <c r="FJ815">
        <v>9999</v>
      </c>
      <c r="FK815">
        <v>149.9</v>
      </c>
      <c r="FL815">
        <v>4.97078</v>
      </c>
      <c r="FM815">
        <v>1.8677</v>
      </c>
      <c r="FN815">
        <v>1.85927</v>
      </c>
      <c r="FO815">
        <v>1.8653</v>
      </c>
      <c r="FP815">
        <v>1.8631</v>
      </c>
      <c r="FQ815">
        <v>1.86448</v>
      </c>
      <c r="FR815">
        <v>1.86003</v>
      </c>
      <c r="FS815">
        <v>1.86415</v>
      </c>
      <c r="FT815">
        <v>0</v>
      </c>
      <c r="FU815">
        <v>0</v>
      </c>
      <c r="FV815">
        <v>0</v>
      </c>
      <c r="FW815">
        <v>0</v>
      </c>
      <c r="FX815" t="s">
        <v>364</v>
      </c>
      <c r="FY815" t="s">
        <v>365</v>
      </c>
      <c r="FZ815" t="s">
        <v>366</v>
      </c>
      <c r="GA815" t="s">
        <v>366</v>
      </c>
      <c r="GB815" t="s">
        <v>366</v>
      </c>
      <c r="GC815" t="s">
        <v>366</v>
      </c>
      <c r="GD815">
        <v>0</v>
      </c>
      <c r="GE815">
        <v>100</v>
      </c>
      <c r="GF815">
        <v>100</v>
      </c>
      <c r="GG815">
        <v>-9.48</v>
      </c>
      <c r="GH815">
        <v>-0.091</v>
      </c>
      <c r="GI815">
        <v>-2.868309889394353</v>
      </c>
      <c r="GJ815">
        <v>-0.006773961979547998</v>
      </c>
      <c r="GK815">
        <v>-8.296070481250098E-08</v>
      </c>
      <c r="GL815">
        <v>3.322967193956903E-10</v>
      </c>
      <c r="GM815">
        <v>-0.07871069313407227</v>
      </c>
      <c r="GN815">
        <v>-0.00208336341840114</v>
      </c>
      <c r="GO815">
        <v>8.801746095907445E-05</v>
      </c>
      <c r="GP815">
        <v>-2.677693255255651E-07</v>
      </c>
      <c r="GQ815">
        <v>3</v>
      </c>
      <c r="GR815">
        <v>2052</v>
      </c>
      <c r="GS815">
        <v>2</v>
      </c>
      <c r="GT815">
        <v>18</v>
      </c>
      <c r="GU815">
        <v>116.5</v>
      </c>
      <c r="GV815">
        <v>116.4</v>
      </c>
      <c r="GW815">
        <v>2.34741</v>
      </c>
      <c r="GX815">
        <v>2.39746</v>
      </c>
      <c r="GY815">
        <v>1.44775</v>
      </c>
      <c r="GZ815">
        <v>2.31445</v>
      </c>
      <c r="HA815">
        <v>1.55151</v>
      </c>
      <c r="HB815">
        <v>2.34863</v>
      </c>
      <c r="HC815">
        <v>37.4578</v>
      </c>
      <c r="HD815">
        <v>13.6242</v>
      </c>
      <c r="HE815">
        <v>18</v>
      </c>
      <c r="HF815">
        <v>616.21</v>
      </c>
      <c r="HG815">
        <v>394.64</v>
      </c>
      <c r="HH815">
        <v>14.381</v>
      </c>
      <c r="HI815">
        <v>31.5946</v>
      </c>
      <c r="HJ815">
        <v>30.001</v>
      </c>
      <c r="HK815">
        <v>31.4563</v>
      </c>
      <c r="HL815">
        <v>31.3914</v>
      </c>
      <c r="HM815">
        <v>47.0826</v>
      </c>
      <c r="HN815">
        <v>57.7078</v>
      </c>
      <c r="HO815">
        <v>0</v>
      </c>
      <c r="HP815">
        <v>14.3451</v>
      </c>
      <c r="HQ815">
        <v>1052.92</v>
      </c>
      <c r="HR815">
        <v>14.3875</v>
      </c>
      <c r="HS815">
        <v>99.02800000000001</v>
      </c>
      <c r="HT815">
        <v>100.203</v>
      </c>
    </row>
    <row r="816" spans="1:228">
      <c r="A816">
        <v>800</v>
      </c>
      <c r="B816">
        <v>1728497945.5</v>
      </c>
      <c r="C816">
        <v>7008</v>
      </c>
      <c r="D816" t="s">
        <v>1973</v>
      </c>
      <c r="E816" t="s">
        <v>1974</v>
      </c>
      <c r="F816">
        <v>5</v>
      </c>
      <c r="G816" t="s">
        <v>357</v>
      </c>
      <c r="H816" t="s">
        <v>358</v>
      </c>
      <c r="I816" t="s">
        <v>359</v>
      </c>
      <c r="J816" t="s">
        <v>1808</v>
      </c>
      <c r="K816">
        <v>1728497937.714286</v>
      </c>
      <c r="L816">
        <f>(M816)/1000</f>
        <v>0</v>
      </c>
      <c r="M816">
        <f>IF(BH816, AP816, AJ816)</f>
        <v>0</v>
      </c>
      <c r="N816">
        <f>IF(BH816, AK816, AI816)</f>
        <v>0</v>
      </c>
      <c r="O816">
        <f>BJ816 - IF(AW816&gt;1, N816*BD816*100.0/(AY816), 0)</f>
        <v>0</v>
      </c>
      <c r="P816">
        <f>((V816-L816/2)*O816-N816)/(V816+L816/2)</f>
        <v>0</v>
      </c>
      <c r="Q816">
        <f>P816*(BQ816+BR816)/1000.0</f>
        <v>0</v>
      </c>
      <c r="R816">
        <f>(BJ816 - IF(AW816&gt;1, N816*BD816*100.0/(AY816), 0))*(BQ816+BR816)/1000.0</f>
        <v>0</v>
      </c>
      <c r="S816">
        <f>2.0/((1/U816-1/T816)+SIGN(U816)*SQRT((1/U816-1/T816)*(1/U816-1/T816) + 4*BE816/((BE816+1)*(BE816+1))*(2*1/U816*1/T816-1/T816*1/T816)))</f>
        <v>0</v>
      </c>
      <c r="T816">
        <f>IF(LEFT(BF816,1)&lt;&gt;"0",IF(LEFT(BF816,1)="1",3.0,BG816),$D$5+$E$5*(BX816*BQ816/($K$5*1000))+$F$5*(BX816*BQ816/($K$5*1000))*MAX(MIN(BD816,$J$5),$I$5)*MAX(MIN(BD816,$J$5),$I$5)+$G$5*MAX(MIN(BD816,$J$5),$I$5)*(BX816*BQ816/($K$5*1000))+$H$5*(BX816*BQ816/($K$5*1000))*(BX816*BQ816/($K$5*1000)))</f>
        <v>0</v>
      </c>
      <c r="U816">
        <f>L816*(1000-(1000*0.61365*exp(17.502*Y816/(240.97+Y816))/(BQ816+BR816)+BL816)/2)/(1000*0.61365*exp(17.502*Y816/(240.97+Y816))/(BQ816+BR816)-BL816)</f>
        <v>0</v>
      </c>
      <c r="V816">
        <f>1/((BE816+1)/(S816/1.6)+1/(T816/1.37)) + BE816/((BE816+1)/(S816/1.6) + BE816/(T816/1.37))</f>
        <v>0</v>
      </c>
      <c r="W816">
        <f>(AZ816*BC816)</f>
        <v>0</v>
      </c>
      <c r="X816">
        <f>(BS816+(W816+2*0.95*5.67E-8*(((BS816+$B$7)+273)^4-(BS816+273)^4)-44100*L816)/(1.84*29.3*T816+8*0.95*5.67E-8*(BS816+273)^3))</f>
        <v>0</v>
      </c>
      <c r="Y816">
        <f>($C$7*BT816+$D$7*BU816+$E$7*X816)</f>
        <v>0</v>
      </c>
      <c r="Z816">
        <f>0.61365*exp(17.502*Y816/(240.97+Y816))</f>
        <v>0</v>
      </c>
      <c r="AA816">
        <f>(AB816/AC816*100)</f>
        <v>0</v>
      </c>
      <c r="AB816">
        <f>BL816*(BQ816+BR816)/1000</f>
        <v>0</v>
      </c>
      <c r="AC816">
        <f>0.61365*exp(17.502*BS816/(240.97+BS816))</f>
        <v>0</v>
      </c>
      <c r="AD816">
        <f>(Z816-BL816*(BQ816+BR816)/1000)</f>
        <v>0</v>
      </c>
      <c r="AE816">
        <f>(-L816*44100)</f>
        <v>0</v>
      </c>
      <c r="AF816">
        <f>2*29.3*T816*0.92*(BS816-Y816)</f>
        <v>0</v>
      </c>
      <c r="AG816">
        <f>2*0.95*5.67E-8*(((BS816+$B$7)+273)^4-(Y816+273)^4)</f>
        <v>0</v>
      </c>
      <c r="AH816">
        <f>W816+AG816+AE816+AF816</f>
        <v>0</v>
      </c>
      <c r="AI816">
        <f>BP816*AW816*(BK816-BJ816*(1000-AW816*BM816)/(1000-AW816*BL816))/(100*BD816)</f>
        <v>0</v>
      </c>
      <c r="AJ816">
        <f>1000*BP816*AW816*(BL816-BM816)/(100*BD816*(1000-AW816*BL816))</f>
        <v>0</v>
      </c>
      <c r="AK816">
        <f>(AL816 - AM816 - BQ816*1E3/(8.314*(BS816+273.15)) * AO816/BP816 * AN816) * BP816/(100*BD816) * (1000 - BM816)/1000</f>
        <v>0</v>
      </c>
      <c r="AL816">
        <v>1057.764534473343</v>
      </c>
      <c r="AM816">
        <v>1032.952424242425</v>
      </c>
      <c r="AN816">
        <v>2.56400805061991</v>
      </c>
      <c r="AO816">
        <v>66.75267127986791</v>
      </c>
      <c r="AP816">
        <f>(AR816 - AQ816 + BQ816*1E3/(8.314*(BS816+273.15)) * AT816/BP816 * AS816) * BP816/(100*BD816) * 1000/(1000 - AR816)</f>
        <v>0</v>
      </c>
      <c r="AQ816">
        <v>14.39796944412105</v>
      </c>
      <c r="AR816">
        <v>15.14313575757575</v>
      </c>
      <c r="AS816">
        <v>2.972875205200252E-05</v>
      </c>
      <c r="AT816">
        <v>80.66482279212043</v>
      </c>
      <c r="AU816">
        <v>0</v>
      </c>
      <c r="AV816">
        <v>0</v>
      </c>
      <c r="AW816">
        <f>IF(AU816*$H$13&gt;=AY816,1.0,(AY816/(AY816-AU816*$H$13)))</f>
        <v>0</v>
      </c>
      <c r="AX816">
        <f>(AW816-1)*100</f>
        <v>0</v>
      </c>
      <c r="AY816">
        <f>MAX(0,($B$13+$C$13*BX816)/(1+$D$13*BX816)*BQ816/(BS816+273)*$E$13)</f>
        <v>0</v>
      </c>
      <c r="AZ816">
        <f>$B$11*BY816+$C$11*BZ816+$F$11*CK816*(1-CN816)</f>
        <v>0</v>
      </c>
      <c r="BA816">
        <f>AZ816*BB816</f>
        <v>0</v>
      </c>
      <c r="BB816">
        <f>($B$11*$D$9+$C$11*$D$9+$F$11*((CX816+CP816)/MAX(CX816+CP816+CY816, 0.1)*$I$9+CY816/MAX(CX816+CP816+CY816, 0.1)*$J$9))/($B$11+$C$11+$F$11)</f>
        <v>0</v>
      </c>
      <c r="BC816">
        <f>($B$11*$K$9+$C$11*$K$9+$F$11*((CX816+CP816)/MAX(CX816+CP816+CY816, 0.1)*$P$9+CY816/MAX(CX816+CP816+CY816, 0.1)*$Q$9))/($B$11+$C$11+$F$11)</f>
        <v>0</v>
      </c>
      <c r="BD816">
        <v>6</v>
      </c>
      <c r="BE816">
        <v>0.5</v>
      </c>
      <c r="BF816" t="s">
        <v>361</v>
      </c>
      <c r="BG816">
        <v>2</v>
      </c>
      <c r="BH816" t="b">
        <v>1</v>
      </c>
      <c r="BI816">
        <v>1728497937.714286</v>
      </c>
      <c r="BJ816">
        <v>998.9526785714286</v>
      </c>
      <c r="BK816">
        <v>1028.8725</v>
      </c>
      <c r="BL816">
        <v>15.12683571428572</v>
      </c>
      <c r="BM816">
        <v>14.37877142857143</v>
      </c>
      <c r="BN816">
        <v>1008.395857142857</v>
      </c>
      <c r="BO816">
        <v>15.21781428571429</v>
      </c>
      <c r="BP816">
        <v>599.9731071428571</v>
      </c>
      <c r="BQ816">
        <v>97.55188571428572</v>
      </c>
      <c r="BR816">
        <v>0.1000028714285714</v>
      </c>
      <c r="BS816">
        <v>23.87757857142857</v>
      </c>
      <c r="BT816">
        <v>25.03046785714286</v>
      </c>
      <c r="BU816">
        <v>999.9000000000002</v>
      </c>
      <c r="BV816">
        <v>0</v>
      </c>
      <c r="BW816">
        <v>0</v>
      </c>
      <c r="BX816">
        <v>9991.788214285714</v>
      </c>
      <c r="BY816">
        <v>0</v>
      </c>
      <c r="BZ816">
        <v>985.1340357142857</v>
      </c>
      <c r="CA816">
        <v>-29.91955357142857</v>
      </c>
      <c r="CB816">
        <v>1014.295892857143</v>
      </c>
      <c r="CC816">
        <v>1043.883214285714</v>
      </c>
      <c r="CD816">
        <v>0.7480667142857144</v>
      </c>
      <c r="CE816">
        <v>1028.8725</v>
      </c>
      <c r="CF816">
        <v>14.37877142857143</v>
      </c>
      <c r="CG816">
        <v>1.4756525</v>
      </c>
      <c r="CH816">
        <v>1.402677142857143</v>
      </c>
      <c r="CI816">
        <v>12.718175</v>
      </c>
      <c r="CJ816">
        <v>11.94658214285714</v>
      </c>
      <c r="CK816">
        <v>1600.019285714286</v>
      </c>
      <c r="CL816">
        <v>0.6920175714285713</v>
      </c>
      <c r="CM816">
        <v>0.3079824285714285</v>
      </c>
      <c r="CN816">
        <v>0</v>
      </c>
      <c r="CO816">
        <v>2.116246428571428</v>
      </c>
      <c r="CP816">
        <v>0</v>
      </c>
      <c r="CQ816">
        <v>18219.3</v>
      </c>
      <c r="CR816">
        <v>13790.43928571429</v>
      </c>
      <c r="CS816">
        <v>40.56649999999998</v>
      </c>
      <c r="CT816">
        <v>42.741</v>
      </c>
      <c r="CU816">
        <v>41.41707142857142</v>
      </c>
      <c r="CV816">
        <v>40.625</v>
      </c>
      <c r="CW816">
        <v>39.63164285714286</v>
      </c>
      <c r="CX816">
        <v>1107.241785714286</v>
      </c>
      <c r="CY816">
        <v>492.7775000000001</v>
      </c>
      <c r="CZ816">
        <v>0</v>
      </c>
      <c r="DA816">
        <v>1728498002.2</v>
      </c>
      <c r="DB816">
        <v>0</v>
      </c>
      <c r="DC816">
        <v>1728490956.5</v>
      </c>
      <c r="DD816" t="s">
        <v>362</v>
      </c>
      <c r="DE816">
        <v>1728490952.5</v>
      </c>
      <c r="DF816">
        <v>1728490956.5</v>
      </c>
      <c r="DG816">
        <v>1</v>
      </c>
      <c r="DH816">
        <v>-0.065</v>
      </c>
      <c r="DI816">
        <v>-0.008</v>
      </c>
      <c r="DJ816">
        <v>-3.246</v>
      </c>
      <c r="DK816">
        <v>-0.091</v>
      </c>
      <c r="DL816">
        <v>52</v>
      </c>
      <c r="DM816">
        <v>15</v>
      </c>
      <c r="DN816">
        <v>0.25</v>
      </c>
      <c r="DO816">
        <v>0.13</v>
      </c>
      <c r="DP816">
        <v>-29.90246097560976</v>
      </c>
      <c r="DQ816">
        <v>-0.2834655052266012</v>
      </c>
      <c r="DR816">
        <v>0.06449390547137447</v>
      </c>
      <c r="DS816">
        <v>0</v>
      </c>
      <c r="DT816">
        <v>0.7864741463414635</v>
      </c>
      <c r="DU816">
        <v>-0.5261380139372825</v>
      </c>
      <c r="DV816">
        <v>0.05947068938502231</v>
      </c>
      <c r="DW816">
        <v>0</v>
      </c>
      <c r="DX816">
        <v>0</v>
      </c>
      <c r="DY816">
        <v>2</v>
      </c>
      <c r="DZ816" t="s">
        <v>386</v>
      </c>
      <c r="EA816">
        <v>3.2282</v>
      </c>
      <c r="EB816">
        <v>2.70421</v>
      </c>
      <c r="EC816">
        <v>0.187313</v>
      </c>
      <c r="ED816">
        <v>0.190174</v>
      </c>
      <c r="EE816">
        <v>0.0796317</v>
      </c>
      <c r="EF816">
        <v>0.076893</v>
      </c>
      <c r="EG816">
        <v>26457.1</v>
      </c>
      <c r="EH816">
        <v>25619.2</v>
      </c>
      <c r="EI816">
        <v>31210</v>
      </c>
      <c r="EJ816">
        <v>30027.1</v>
      </c>
      <c r="EK816">
        <v>38468.1</v>
      </c>
      <c r="EL816">
        <v>36664.7</v>
      </c>
      <c r="EM816">
        <v>43727.9</v>
      </c>
      <c r="EN816">
        <v>41936.6</v>
      </c>
      <c r="EO816">
        <v>2.08477</v>
      </c>
      <c r="EP816">
        <v>1.73972</v>
      </c>
      <c r="EQ816">
        <v>-0.01055</v>
      </c>
      <c r="ER816">
        <v>0</v>
      </c>
      <c r="ES816">
        <v>25.15</v>
      </c>
      <c r="ET816">
        <v>999.9</v>
      </c>
      <c r="EU816">
        <v>66.59999999999999</v>
      </c>
      <c r="EV816">
        <v>30.9</v>
      </c>
      <c r="EW816">
        <v>30.6231</v>
      </c>
      <c r="EX816">
        <v>62.4501</v>
      </c>
      <c r="EY816">
        <v>24.0184</v>
      </c>
      <c r="EZ816">
        <v>1</v>
      </c>
      <c r="FA816">
        <v>0.395099</v>
      </c>
      <c r="FB816">
        <v>8.675219999999999</v>
      </c>
      <c r="FC816">
        <v>19.9878</v>
      </c>
      <c r="FD816">
        <v>5.21429</v>
      </c>
      <c r="FE816">
        <v>12.004</v>
      </c>
      <c r="FF816">
        <v>4.96325</v>
      </c>
      <c r="FG816">
        <v>3.29595</v>
      </c>
      <c r="FH816">
        <v>9999</v>
      </c>
      <c r="FI816">
        <v>9999</v>
      </c>
      <c r="FJ816">
        <v>9999</v>
      </c>
      <c r="FK816">
        <v>149.9</v>
      </c>
      <c r="FL816">
        <v>4.97078</v>
      </c>
      <c r="FM816">
        <v>1.86771</v>
      </c>
      <c r="FN816">
        <v>1.85927</v>
      </c>
      <c r="FO816">
        <v>1.86529</v>
      </c>
      <c r="FP816">
        <v>1.8631</v>
      </c>
      <c r="FQ816">
        <v>1.86447</v>
      </c>
      <c r="FR816">
        <v>1.86001</v>
      </c>
      <c r="FS816">
        <v>1.86415</v>
      </c>
      <c r="FT816">
        <v>0</v>
      </c>
      <c r="FU816">
        <v>0</v>
      </c>
      <c r="FV816">
        <v>0</v>
      </c>
      <c r="FW816">
        <v>0</v>
      </c>
      <c r="FX816" t="s">
        <v>364</v>
      </c>
      <c r="FY816" t="s">
        <v>365</v>
      </c>
      <c r="FZ816" t="s">
        <v>366</v>
      </c>
      <c r="GA816" t="s">
        <v>366</v>
      </c>
      <c r="GB816" t="s">
        <v>366</v>
      </c>
      <c r="GC816" t="s">
        <v>366</v>
      </c>
      <c r="GD816">
        <v>0</v>
      </c>
      <c r="GE816">
        <v>100</v>
      </c>
      <c r="GF816">
        <v>100</v>
      </c>
      <c r="GG816">
        <v>-9.56</v>
      </c>
      <c r="GH816">
        <v>-0.091</v>
      </c>
      <c r="GI816">
        <v>-2.868309889394353</v>
      </c>
      <c r="GJ816">
        <v>-0.006773961979547998</v>
      </c>
      <c r="GK816">
        <v>-8.296070481250098E-08</v>
      </c>
      <c r="GL816">
        <v>3.322967193956903E-10</v>
      </c>
      <c r="GM816">
        <v>-0.07871069313407227</v>
      </c>
      <c r="GN816">
        <v>-0.00208336341840114</v>
      </c>
      <c r="GO816">
        <v>8.801746095907445E-05</v>
      </c>
      <c r="GP816">
        <v>-2.677693255255651E-07</v>
      </c>
      <c r="GQ816">
        <v>3</v>
      </c>
      <c r="GR816">
        <v>2052</v>
      </c>
      <c r="GS816">
        <v>2</v>
      </c>
      <c r="GT816">
        <v>18</v>
      </c>
      <c r="GU816">
        <v>116.5</v>
      </c>
      <c r="GV816">
        <v>116.5</v>
      </c>
      <c r="GW816">
        <v>2.37305</v>
      </c>
      <c r="GX816">
        <v>2.39868</v>
      </c>
      <c r="GY816">
        <v>1.44775</v>
      </c>
      <c r="GZ816">
        <v>2.31445</v>
      </c>
      <c r="HA816">
        <v>1.55151</v>
      </c>
      <c r="HB816">
        <v>2.42432</v>
      </c>
      <c r="HC816">
        <v>37.4819</v>
      </c>
      <c r="HD816">
        <v>13.6417</v>
      </c>
      <c r="HE816">
        <v>18</v>
      </c>
      <c r="HF816">
        <v>616.0549999999999</v>
      </c>
      <c r="HG816">
        <v>394.726</v>
      </c>
      <c r="HH816">
        <v>14.3343</v>
      </c>
      <c r="HI816">
        <v>31.6036</v>
      </c>
      <c r="HJ816">
        <v>30.0008</v>
      </c>
      <c r="HK816">
        <v>31.4649</v>
      </c>
      <c r="HL816">
        <v>31.4005</v>
      </c>
      <c r="HM816">
        <v>47.5194</v>
      </c>
      <c r="HN816">
        <v>57.7078</v>
      </c>
      <c r="HO816">
        <v>0</v>
      </c>
      <c r="HP816">
        <v>14.3399</v>
      </c>
      <c r="HQ816">
        <v>1063</v>
      </c>
      <c r="HR816">
        <v>14.4076</v>
      </c>
      <c r="HS816">
        <v>99.0279</v>
      </c>
      <c r="HT816">
        <v>100.201</v>
      </c>
    </row>
    <row r="817" spans="1:228">
      <c r="A817">
        <v>801</v>
      </c>
      <c r="B817">
        <v>1728497950.5</v>
      </c>
      <c r="C817">
        <v>7013</v>
      </c>
      <c r="D817" t="s">
        <v>1975</v>
      </c>
      <c r="E817" t="s">
        <v>1976</v>
      </c>
      <c r="F817">
        <v>5</v>
      </c>
      <c r="G817" t="s">
        <v>357</v>
      </c>
      <c r="H817" t="s">
        <v>358</v>
      </c>
      <c r="I817" t="s">
        <v>359</v>
      </c>
      <c r="J817" t="s">
        <v>1808</v>
      </c>
      <c r="K817">
        <v>1728497943</v>
      </c>
      <c r="L817">
        <f>(M817)/1000</f>
        <v>0</v>
      </c>
      <c r="M817">
        <f>IF(BH817, AP817, AJ817)</f>
        <v>0</v>
      </c>
      <c r="N817">
        <f>IF(BH817, AK817, AI817)</f>
        <v>0</v>
      </c>
      <c r="O817">
        <f>BJ817 - IF(AW817&gt;1, N817*BD817*100.0/(AY817), 0)</f>
        <v>0</v>
      </c>
      <c r="P817">
        <f>((V817-L817/2)*O817-N817)/(V817+L817/2)</f>
        <v>0</v>
      </c>
      <c r="Q817">
        <f>P817*(BQ817+BR817)/1000.0</f>
        <v>0</v>
      </c>
      <c r="R817">
        <f>(BJ817 - IF(AW817&gt;1, N817*BD817*100.0/(AY817), 0))*(BQ817+BR817)/1000.0</f>
        <v>0</v>
      </c>
      <c r="S817">
        <f>2.0/((1/U817-1/T817)+SIGN(U817)*SQRT((1/U817-1/T817)*(1/U817-1/T817) + 4*BE817/((BE817+1)*(BE817+1))*(2*1/U817*1/T817-1/T817*1/T817)))</f>
        <v>0</v>
      </c>
      <c r="T817">
        <f>IF(LEFT(BF817,1)&lt;&gt;"0",IF(LEFT(BF817,1)="1",3.0,BG817),$D$5+$E$5*(BX817*BQ817/($K$5*1000))+$F$5*(BX817*BQ817/($K$5*1000))*MAX(MIN(BD817,$J$5),$I$5)*MAX(MIN(BD817,$J$5),$I$5)+$G$5*MAX(MIN(BD817,$J$5),$I$5)*(BX817*BQ817/($K$5*1000))+$H$5*(BX817*BQ817/($K$5*1000))*(BX817*BQ817/($K$5*1000)))</f>
        <v>0</v>
      </c>
      <c r="U817">
        <f>L817*(1000-(1000*0.61365*exp(17.502*Y817/(240.97+Y817))/(BQ817+BR817)+BL817)/2)/(1000*0.61365*exp(17.502*Y817/(240.97+Y817))/(BQ817+BR817)-BL817)</f>
        <v>0</v>
      </c>
      <c r="V817">
        <f>1/((BE817+1)/(S817/1.6)+1/(T817/1.37)) + BE817/((BE817+1)/(S817/1.6) + BE817/(T817/1.37))</f>
        <v>0</v>
      </c>
      <c r="W817">
        <f>(AZ817*BC817)</f>
        <v>0</v>
      </c>
      <c r="X817">
        <f>(BS817+(W817+2*0.95*5.67E-8*(((BS817+$B$7)+273)^4-(BS817+273)^4)-44100*L817)/(1.84*29.3*T817+8*0.95*5.67E-8*(BS817+273)^3))</f>
        <v>0</v>
      </c>
      <c r="Y817">
        <f>($C$7*BT817+$D$7*BU817+$E$7*X817)</f>
        <v>0</v>
      </c>
      <c r="Z817">
        <f>0.61365*exp(17.502*Y817/(240.97+Y817))</f>
        <v>0</v>
      </c>
      <c r="AA817">
        <f>(AB817/AC817*100)</f>
        <v>0</v>
      </c>
      <c r="AB817">
        <f>BL817*(BQ817+BR817)/1000</f>
        <v>0</v>
      </c>
      <c r="AC817">
        <f>0.61365*exp(17.502*BS817/(240.97+BS817))</f>
        <v>0</v>
      </c>
      <c r="AD817">
        <f>(Z817-BL817*(BQ817+BR817)/1000)</f>
        <v>0</v>
      </c>
      <c r="AE817">
        <f>(-L817*44100)</f>
        <v>0</v>
      </c>
      <c r="AF817">
        <f>2*29.3*T817*0.92*(BS817-Y817)</f>
        <v>0</v>
      </c>
      <c r="AG817">
        <f>2*0.95*5.67E-8*(((BS817+$B$7)+273)^4-(Y817+273)^4)</f>
        <v>0</v>
      </c>
      <c r="AH817">
        <f>W817+AG817+AE817+AF817</f>
        <v>0</v>
      </c>
      <c r="AI817">
        <f>BP817*AW817*(BK817-BJ817*(1000-AW817*BM817)/(1000-AW817*BL817))/(100*BD817)</f>
        <v>0</v>
      </c>
      <c r="AJ817">
        <f>1000*BP817*AW817*(BL817-BM817)/(100*BD817*(1000-AW817*BL817))</f>
        <v>0</v>
      </c>
      <c r="AK817">
        <f>(AL817 - AM817 - BQ817*1E3/(8.314*(BS817+273.15)) * AO817/BP817 * AN817) * BP817/(100*BD817) * (1000 - BM817)/1000</f>
        <v>0</v>
      </c>
      <c r="AL817">
        <v>1070.653895344376</v>
      </c>
      <c r="AM817">
        <v>1045.725212121212</v>
      </c>
      <c r="AN817">
        <v>2.561336834678348</v>
      </c>
      <c r="AO817">
        <v>66.75267127986791</v>
      </c>
      <c r="AP817">
        <f>(AR817 - AQ817 + BQ817*1E3/(8.314*(BS817+273.15)) * AT817/BP817 * AS817) * BP817/(100*BD817) * 1000/(1000 - AR817)</f>
        <v>0</v>
      </c>
      <c r="AQ817">
        <v>14.40745761989538</v>
      </c>
      <c r="AR817">
        <v>15.15510727272727</v>
      </c>
      <c r="AS817">
        <v>4.366627311398921E-05</v>
      </c>
      <c r="AT817">
        <v>80.66482279212043</v>
      </c>
      <c r="AU817">
        <v>0</v>
      </c>
      <c r="AV817">
        <v>0</v>
      </c>
      <c r="AW817">
        <f>IF(AU817*$H$13&gt;=AY817,1.0,(AY817/(AY817-AU817*$H$13)))</f>
        <v>0</v>
      </c>
      <c r="AX817">
        <f>(AW817-1)*100</f>
        <v>0</v>
      </c>
      <c r="AY817">
        <f>MAX(0,($B$13+$C$13*BX817)/(1+$D$13*BX817)*BQ817/(BS817+273)*$E$13)</f>
        <v>0</v>
      </c>
      <c r="AZ817">
        <f>$B$11*BY817+$C$11*BZ817+$F$11*CK817*(1-CN817)</f>
        <v>0</v>
      </c>
      <c r="BA817">
        <f>AZ817*BB817</f>
        <v>0</v>
      </c>
      <c r="BB817">
        <f>($B$11*$D$9+$C$11*$D$9+$F$11*((CX817+CP817)/MAX(CX817+CP817+CY817, 0.1)*$I$9+CY817/MAX(CX817+CP817+CY817, 0.1)*$J$9))/($B$11+$C$11+$F$11)</f>
        <v>0</v>
      </c>
      <c r="BC817">
        <f>($B$11*$K$9+$C$11*$K$9+$F$11*((CX817+CP817)/MAX(CX817+CP817+CY817, 0.1)*$P$9+CY817/MAX(CX817+CP817+CY817, 0.1)*$Q$9))/($B$11+$C$11+$F$11)</f>
        <v>0</v>
      </c>
      <c r="BD817">
        <v>6</v>
      </c>
      <c r="BE817">
        <v>0.5</v>
      </c>
      <c r="BF817" t="s">
        <v>361</v>
      </c>
      <c r="BG817">
        <v>2</v>
      </c>
      <c r="BH817" t="b">
        <v>1</v>
      </c>
      <c r="BI817">
        <v>1728497943</v>
      </c>
      <c r="BJ817">
        <v>1012.248851851852</v>
      </c>
      <c r="BK817">
        <v>1042.226666666667</v>
      </c>
      <c r="BL817">
        <v>15.14014074074074</v>
      </c>
      <c r="BM817">
        <v>14.39853333333333</v>
      </c>
      <c r="BN817">
        <v>1021.771481481482</v>
      </c>
      <c r="BO817">
        <v>15.23111481481482</v>
      </c>
      <c r="BP817">
        <v>600.0050740740741</v>
      </c>
      <c r="BQ817">
        <v>97.55157777777777</v>
      </c>
      <c r="BR817">
        <v>0.1000315037037037</v>
      </c>
      <c r="BS817">
        <v>23.85835925925926</v>
      </c>
      <c r="BT817">
        <v>24.99697777777778</v>
      </c>
      <c r="BU817">
        <v>999.9000000000001</v>
      </c>
      <c r="BV817">
        <v>0</v>
      </c>
      <c r="BW817">
        <v>0</v>
      </c>
      <c r="BX817">
        <v>9991.737037037037</v>
      </c>
      <c r="BY817">
        <v>0</v>
      </c>
      <c r="BZ817">
        <v>1072.71362962963</v>
      </c>
      <c r="CA817">
        <v>-29.97799629629629</v>
      </c>
      <c r="CB817">
        <v>1027.81037037037</v>
      </c>
      <c r="CC817">
        <v>1057.453703703704</v>
      </c>
      <c r="CD817">
        <v>0.7416084814814814</v>
      </c>
      <c r="CE817">
        <v>1042.226666666667</v>
      </c>
      <c r="CF817">
        <v>14.39853333333333</v>
      </c>
      <c r="CG817">
        <v>1.476945925925926</v>
      </c>
      <c r="CH817">
        <v>1.404600370370371</v>
      </c>
      <c r="CI817">
        <v>12.73155185185185</v>
      </c>
      <c r="CJ817">
        <v>11.96738148148148</v>
      </c>
      <c r="CK817">
        <v>1600.012592592592</v>
      </c>
      <c r="CL817">
        <v>0.6920207037037037</v>
      </c>
      <c r="CM817">
        <v>0.3079792962962963</v>
      </c>
      <c r="CN817">
        <v>0</v>
      </c>
      <c r="CO817">
        <v>2.155503703703704</v>
      </c>
      <c r="CP817">
        <v>0</v>
      </c>
      <c r="CQ817">
        <v>18204.33333333333</v>
      </c>
      <c r="CR817">
        <v>13790.39259259259</v>
      </c>
      <c r="CS817">
        <v>40.57133333333333</v>
      </c>
      <c r="CT817">
        <v>42.74066666666667</v>
      </c>
      <c r="CU817">
        <v>41.4278148148148</v>
      </c>
      <c r="CV817">
        <v>40.625</v>
      </c>
      <c r="CW817">
        <v>39.63188888888889</v>
      </c>
      <c r="CX817">
        <v>1107.242222222222</v>
      </c>
      <c r="CY817">
        <v>492.7703703703704</v>
      </c>
      <c r="CZ817">
        <v>0</v>
      </c>
      <c r="DA817">
        <v>1728498007.6</v>
      </c>
      <c r="DB817">
        <v>0</v>
      </c>
      <c r="DC817">
        <v>1728490956.5</v>
      </c>
      <c r="DD817" t="s">
        <v>362</v>
      </c>
      <c r="DE817">
        <v>1728490952.5</v>
      </c>
      <c r="DF817">
        <v>1728490956.5</v>
      </c>
      <c r="DG817">
        <v>1</v>
      </c>
      <c r="DH817">
        <v>-0.065</v>
      </c>
      <c r="DI817">
        <v>-0.008</v>
      </c>
      <c r="DJ817">
        <v>-3.246</v>
      </c>
      <c r="DK817">
        <v>-0.091</v>
      </c>
      <c r="DL817">
        <v>52</v>
      </c>
      <c r="DM817">
        <v>15</v>
      </c>
      <c r="DN817">
        <v>0.25</v>
      </c>
      <c r="DO817">
        <v>0.13</v>
      </c>
      <c r="DP817">
        <v>-29.936555</v>
      </c>
      <c r="DQ817">
        <v>-0.4876615384614557</v>
      </c>
      <c r="DR817">
        <v>0.08304808832838945</v>
      </c>
      <c r="DS817">
        <v>0</v>
      </c>
      <c r="DT817">
        <v>0.747466</v>
      </c>
      <c r="DU817">
        <v>-0.09979911444653113</v>
      </c>
      <c r="DV817">
        <v>0.01685124597618822</v>
      </c>
      <c r="DW817">
        <v>1</v>
      </c>
      <c r="DX817">
        <v>1</v>
      </c>
      <c r="DY817">
        <v>2</v>
      </c>
      <c r="DZ817" t="s">
        <v>363</v>
      </c>
      <c r="EA817">
        <v>3.22831</v>
      </c>
      <c r="EB817">
        <v>2.70423</v>
      </c>
      <c r="EC817">
        <v>0.188783</v>
      </c>
      <c r="ED817">
        <v>0.191652</v>
      </c>
      <c r="EE817">
        <v>0.07967970000000001</v>
      </c>
      <c r="EF817">
        <v>0.0769239</v>
      </c>
      <c r="EG817">
        <v>26408.7</v>
      </c>
      <c r="EH817">
        <v>25572.3</v>
      </c>
      <c r="EI817">
        <v>31209.6</v>
      </c>
      <c r="EJ817">
        <v>30027.1</v>
      </c>
      <c r="EK817">
        <v>38465.5</v>
      </c>
      <c r="EL817">
        <v>36663.4</v>
      </c>
      <c r="EM817">
        <v>43727.2</v>
      </c>
      <c r="EN817">
        <v>41936.5</v>
      </c>
      <c r="EO817">
        <v>2.08488</v>
      </c>
      <c r="EP817">
        <v>1.73902</v>
      </c>
      <c r="EQ817">
        <v>-0.0116155</v>
      </c>
      <c r="ER817">
        <v>0</v>
      </c>
      <c r="ES817">
        <v>25.149</v>
      </c>
      <c r="ET817">
        <v>999.9</v>
      </c>
      <c r="EU817">
        <v>66.59999999999999</v>
      </c>
      <c r="EV817">
        <v>31</v>
      </c>
      <c r="EW817">
        <v>30.8006</v>
      </c>
      <c r="EX817">
        <v>62.3401</v>
      </c>
      <c r="EY817">
        <v>23.8822</v>
      </c>
      <c r="EZ817">
        <v>1</v>
      </c>
      <c r="FA817">
        <v>0.394667</v>
      </c>
      <c r="FB817">
        <v>7.827</v>
      </c>
      <c r="FC817">
        <v>20.026</v>
      </c>
      <c r="FD817">
        <v>5.21474</v>
      </c>
      <c r="FE817">
        <v>12.004</v>
      </c>
      <c r="FF817">
        <v>4.9638</v>
      </c>
      <c r="FG817">
        <v>3.29593</v>
      </c>
      <c r="FH817">
        <v>9999</v>
      </c>
      <c r="FI817">
        <v>9999</v>
      </c>
      <c r="FJ817">
        <v>9999</v>
      </c>
      <c r="FK817">
        <v>149.9</v>
      </c>
      <c r="FL817">
        <v>4.97081</v>
      </c>
      <c r="FM817">
        <v>1.86777</v>
      </c>
      <c r="FN817">
        <v>1.85928</v>
      </c>
      <c r="FO817">
        <v>1.86535</v>
      </c>
      <c r="FP817">
        <v>1.8631</v>
      </c>
      <c r="FQ817">
        <v>1.86451</v>
      </c>
      <c r="FR817">
        <v>1.86003</v>
      </c>
      <c r="FS817">
        <v>1.86416</v>
      </c>
      <c r="FT817">
        <v>0</v>
      </c>
      <c r="FU817">
        <v>0</v>
      </c>
      <c r="FV817">
        <v>0</v>
      </c>
      <c r="FW817">
        <v>0</v>
      </c>
      <c r="FX817" t="s">
        <v>364</v>
      </c>
      <c r="FY817" t="s">
        <v>365</v>
      </c>
      <c r="FZ817" t="s">
        <v>366</v>
      </c>
      <c r="GA817" t="s">
        <v>366</v>
      </c>
      <c r="GB817" t="s">
        <v>366</v>
      </c>
      <c r="GC817" t="s">
        <v>366</v>
      </c>
      <c r="GD817">
        <v>0</v>
      </c>
      <c r="GE817">
        <v>100</v>
      </c>
      <c r="GF817">
        <v>100</v>
      </c>
      <c r="GG817">
        <v>-9.640000000000001</v>
      </c>
      <c r="GH817">
        <v>-0.09089999999999999</v>
      </c>
      <c r="GI817">
        <v>-2.868309889394353</v>
      </c>
      <c r="GJ817">
        <v>-0.006773961979547998</v>
      </c>
      <c r="GK817">
        <v>-8.296070481250098E-08</v>
      </c>
      <c r="GL817">
        <v>3.322967193956903E-10</v>
      </c>
      <c r="GM817">
        <v>-0.07871069313407227</v>
      </c>
      <c r="GN817">
        <v>-0.00208336341840114</v>
      </c>
      <c r="GO817">
        <v>8.801746095907445E-05</v>
      </c>
      <c r="GP817">
        <v>-2.677693255255651E-07</v>
      </c>
      <c r="GQ817">
        <v>3</v>
      </c>
      <c r="GR817">
        <v>2052</v>
      </c>
      <c r="GS817">
        <v>2</v>
      </c>
      <c r="GT817">
        <v>18</v>
      </c>
      <c r="GU817">
        <v>116.6</v>
      </c>
      <c r="GV817">
        <v>116.6</v>
      </c>
      <c r="GW817">
        <v>2.3938</v>
      </c>
      <c r="GX817">
        <v>2.40601</v>
      </c>
      <c r="GY817">
        <v>1.44897</v>
      </c>
      <c r="GZ817">
        <v>2.31445</v>
      </c>
      <c r="HA817">
        <v>1.55151</v>
      </c>
      <c r="HB817">
        <v>2.33765</v>
      </c>
      <c r="HC817">
        <v>37.4819</v>
      </c>
      <c r="HD817">
        <v>13.7205</v>
      </c>
      <c r="HE817">
        <v>18</v>
      </c>
      <c r="HF817">
        <v>616.215</v>
      </c>
      <c r="HG817">
        <v>394.386</v>
      </c>
      <c r="HH817">
        <v>14.3269</v>
      </c>
      <c r="HI817">
        <v>31.6133</v>
      </c>
      <c r="HJ817">
        <v>30</v>
      </c>
      <c r="HK817">
        <v>31.4738</v>
      </c>
      <c r="HL817">
        <v>31.4093</v>
      </c>
      <c r="HM817">
        <v>48.002</v>
      </c>
      <c r="HN817">
        <v>57.7078</v>
      </c>
      <c r="HO817">
        <v>0</v>
      </c>
      <c r="HP817">
        <v>14.7122</v>
      </c>
      <c r="HQ817">
        <v>1078.25</v>
      </c>
      <c r="HR817">
        <v>14.4099</v>
      </c>
      <c r="HS817">
        <v>99.0264</v>
      </c>
      <c r="HT817">
        <v>100.201</v>
      </c>
    </row>
    <row r="818" spans="1:228">
      <c r="A818">
        <v>802</v>
      </c>
      <c r="B818">
        <v>1728497955.5</v>
      </c>
      <c r="C818">
        <v>7018</v>
      </c>
      <c r="D818" t="s">
        <v>1977</v>
      </c>
      <c r="E818" t="s">
        <v>1978</v>
      </c>
      <c r="F818">
        <v>5</v>
      </c>
      <c r="G818" t="s">
        <v>357</v>
      </c>
      <c r="H818" t="s">
        <v>358</v>
      </c>
      <c r="I818" t="s">
        <v>359</v>
      </c>
      <c r="J818" t="s">
        <v>1808</v>
      </c>
      <c r="K818">
        <v>1728497947.714286</v>
      </c>
      <c r="L818">
        <f>(M818)/1000</f>
        <v>0</v>
      </c>
      <c r="M818">
        <f>IF(BH818, AP818, AJ818)</f>
        <v>0</v>
      </c>
      <c r="N818">
        <f>IF(BH818, AK818, AI818)</f>
        <v>0</v>
      </c>
      <c r="O818">
        <f>BJ818 - IF(AW818&gt;1, N818*BD818*100.0/(AY818), 0)</f>
        <v>0</v>
      </c>
      <c r="P818">
        <f>((V818-L818/2)*O818-N818)/(V818+L818/2)</f>
        <v>0</v>
      </c>
      <c r="Q818">
        <f>P818*(BQ818+BR818)/1000.0</f>
        <v>0</v>
      </c>
      <c r="R818">
        <f>(BJ818 - IF(AW818&gt;1, N818*BD818*100.0/(AY818), 0))*(BQ818+BR818)/1000.0</f>
        <v>0</v>
      </c>
      <c r="S818">
        <f>2.0/((1/U818-1/T818)+SIGN(U818)*SQRT((1/U818-1/T818)*(1/U818-1/T818) + 4*BE818/((BE818+1)*(BE818+1))*(2*1/U818*1/T818-1/T818*1/T818)))</f>
        <v>0</v>
      </c>
      <c r="T818">
        <f>IF(LEFT(BF818,1)&lt;&gt;"0",IF(LEFT(BF818,1)="1",3.0,BG818),$D$5+$E$5*(BX818*BQ818/($K$5*1000))+$F$5*(BX818*BQ818/($K$5*1000))*MAX(MIN(BD818,$J$5),$I$5)*MAX(MIN(BD818,$J$5),$I$5)+$G$5*MAX(MIN(BD818,$J$5),$I$5)*(BX818*BQ818/($K$5*1000))+$H$5*(BX818*BQ818/($K$5*1000))*(BX818*BQ818/($K$5*1000)))</f>
        <v>0</v>
      </c>
      <c r="U818">
        <f>L818*(1000-(1000*0.61365*exp(17.502*Y818/(240.97+Y818))/(BQ818+BR818)+BL818)/2)/(1000*0.61365*exp(17.502*Y818/(240.97+Y818))/(BQ818+BR818)-BL818)</f>
        <v>0</v>
      </c>
      <c r="V818">
        <f>1/((BE818+1)/(S818/1.6)+1/(T818/1.37)) + BE818/((BE818+1)/(S818/1.6) + BE818/(T818/1.37))</f>
        <v>0</v>
      </c>
      <c r="W818">
        <f>(AZ818*BC818)</f>
        <v>0</v>
      </c>
      <c r="X818">
        <f>(BS818+(W818+2*0.95*5.67E-8*(((BS818+$B$7)+273)^4-(BS818+273)^4)-44100*L818)/(1.84*29.3*T818+8*0.95*5.67E-8*(BS818+273)^3))</f>
        <v>0</v>
      </c>
      <c r="Y818">
        <f>($C$7*BT818+$D$7*BU818+$E$7*X818)</f>
        <v>0</v>
      </c>
      <c r="Z818">
        <f>0.61365*exp(17.502*Y818/(240.97+Y818))</f>
        <v>0</v>
      </c>
      <c r="AA818">
        <f>(AB818/AC818*100)</f>
        <v>0</v>
      </c>
      <c r="AB818">
        <f>BL818*(BQ818+BR818)/1000</f>
        <v>0</v>
      </c>
      <c r="AC818">
        <f>0.61365*exp(17.502*BS818/(240.97+BS818))</f>
        <v>0</v>
      </c>
      <c r="AD818">
        <f>(Z818-BL818*(BQ818+BR818)/1000)</f>
        <v>0</v>
      </c>
      <c r="AE818">
        <f>(-L818*44100)</f>
        <v>0</v>
      </c>
      <c r="AF818">
        <f>2*29.3*T818*0.92*(BS818-Y818)</f>
        <v>0</v>
      </c>
      <c r="AG818">
        <f>2*0.95*5.67E-8*(((BS818+$B$7)+273)^4-(Y818+273)^4)</f>
        <v>0</v>
      </c>
      <c r="AH818">
        <f>W818+AG818+AE818+AF818</f>
        <v>0</v>
      </c>
      <c r="AI818">
        <f>BP818*AW818*(BK818-BJ818*(1000-AW818*BM818)/(1000-AW818*BL818))/(100*BD818)</f>
        <v>0</v>
      </c>
      <c r="AJ818">
        <f>1000*BP818*AW818*(BL818-BM818)/(100*BD818*(1000-AW818*BL818))</f>
        <v>0</v>
      </c>
      <c r="AK818">
        <f>(AL818 - AM818 - BQ818*1E3/(8.314*(BS818+273.15)) * AO818/BP818 * AN818) * BP818/(100*BD818) * (1000 - BM818)/1000</f>
        <v>0</v>
      </c>
      <c r="AL818">
        <v>1083.422592126001</v>
      </c>
      <c r="AM818">
        <v>1058.419212121212</v>
      </c>
      <c r="AN818">
        <v>2.536197252557243</v>
      </c>
      <c r="AO818">
        <v>66.75267127986791</v>
      </c>
      <c r="AP818">
        <f>(AR818 - AQ818 + BQ818*1E3/(8.314*(BS818+273.15)) * AT818/BP818 * AS818) * BP818/(100*BD818) * 1000/(1000 - AR818)</f>
        <v>0</v>
      </c>
      <c r="AQ818">
        <v>14.41442849215602</v>
      </c>
      <c r="AR818">
        <v>15.22963090909091</v>
      </c>
      <c r="AS818">
        <v>0.009663141170862262</v>
      </c>
      <c r="AT818">
        <v>80.66482279212043</v>
      </c>
      <c r="AU818">
        <v>0</v>
      </c>
      <c r="AV818">
        <v>0</v>
      </c>
      <c r="AW818">
        <f>IF(AU818*$H$13&gt;=AY818,1.0,(AY818/(AY818-AU818*$H$13)))</f>
        <v>0</v>
      </c>
      <c r="AX818">
        <f>(AW818-1)*100</f>
        <v>0</v>
      </c>
      <c r="AY818">
        <f>MAX(0,($B$13+$C$13*BX818)/(1+$D$13*BX818)*BQ818/(BS818+273)*$E$13)</f>
        <v>0</v>
      </c>
      <c r="AZ818">
        <f>$B$11*BY818+$C$11*BZ818+$F$11*CK818*(1-CN818)</f>
        <v>0</v>
      </c>
      <c r="BA818">
        <f>AZ818*BB818</f>
        <v>0</v>
      </c>
      <c r="BB818">
        <f>($B$11*$D$9+$C$11*$D$9+$F$11*((CX818+CP818)/MAX(CX818+CP818+CY818, 0.1)*$I$9+CY818/MAX(CX818+CP818+CY818, 0.1)*$J$9))/($B$11+$C$11+$F$11)</f>
        <v>0</v>
      </c>
      <c r="BC818">
        <f>($B$11*$K$9+$C$11*$K$9+$F$11*((CX818+CP818)/MAX(CX818+CP818+CY818, 0.1)*$P$9+CY818/MAX(CX818+CP818+CY818, 0.1)*$Q$9))/($B$11+$C$11+$F$11)</f>
        <v>0</v>
      </c>
      <c r="BD818">
        <v>6</v>
      </c>
      <c r="BE818">
        <v>0.5</v>
      </c>
      <c r="BF818" t="s">
        <v>361</v>
      </c>
      <c r="BG818">
        <v>2</v>
      </c>
      <c r="BH818" t="b">
        <v>1</v>
      </c>
      <c r="BI818">
        <v>1728497947.714286</v>
      </c>
      <c r="BJ818">
        <v>1024.098571428571</v>
      </c>
      <c r="BK818">
        <v>1054.123928571428</v>
      </c>
      <c r="BL818">
        <v>15.15822857142857</v>
      </c>
      <c r="BM818">
        <v>14.40731428571429</v>
      </c>
      <c r="BN818">
        <v>1033.691785714286</v>
      </c>
      <c r="BO818">
        <v>15.24919285714286</v>
      </c>
      <c r="BP818">
        <v>599.9579285714286</v>
      </c>
      <c r="BQ818">
        <v>97.55114285714286</v>
      </c>
      <c r="BR818">
        <v>0.09995435714285714</v>
      </c>
      <c r="BS818">
        <v>23.84010714285714</v>
      </c>
      <c r="BT818">
        <v>24.97277500000001</v>
      </c>
      <c r="BU818">
        <v>999.9000000000002</v>
      </c>
      <c r="BV818">
        <v>0</v>
      </c>
      <c r="BW818">
        <v>0</v>
      </c>
      <c r="BX818">
        <v>9997.795</v>
      </c>
      <c r="BY818">
        <v>0</v>
      </c>
      <c r="BZ818">
        <v>1187.30125</v>
      </c>
      <c r="CA818">
        <v>-30.0254</v>
      </c>
      <c r="CB818">
        <v>1039.860714285714</v>
      </c>
      <c r="CC818">
        <v>1069.533571428571</v>
      </c>
      <c r="CD818">
        <v>0.7509095714285713</v>
      </c>
      <c r="CE818">
        <v>1054.123928571428</v>
      </c>
      <c r="CF818">
        <v>14.40731428571429</v>
      </c>
      <c r="CG818">
        <v>1.478703214285714</v>
      </c>
      <c r="CH818">
        <v>1.405450357142857</v>
      </c>
      <c r="CI818">
        <v>12.74968928571429</v>
      </c>
      <c r="CJ818">
        <v>11.97656785714286</v>
      </c>
      <c r="CK818">
        <v>1599.994642857143</v>
      </c>
      <c r="CL818">
        <v>0.6920225714285715</v>
      </c>
      <c r="CM818">
        <v>0.3079774285714286</v>
      </c>
      <c r="CN818">
        <v>0</v>
      </c>
      <c r="CO818">
        <v>2.192253571428572</v>
      </c>
      <c r="CP818">
        <v>0</v>
      </c>
      <c r="CQ818">
        <v>18191.84642857143</v>
      </c>
      <c r="CR818">
        <v>13790.25714285714</v>
      </c>
      <c r="CS818">
        <v>40.58675</v>
      </c>
      <c r="CT818">
        <v>42.7455</v>
      </c>
      <c r="CU818">
        <v>41.43699999999999</v>
      </c>
      <c r="CV818">
        <v>40.625</v>
      </c>
      <c r="CW818">
        <v>39.64271428571429</v>
      </c>
      <c r="CX818">
        <v>1107.233214285714</v>
      </c>
      <c r="CY818">
        <v>492.7614285714286</v>
      </c>
      <c r="CZ818">
        <v>0</v>
      </c>
      <c r="DA818">
        <v>1728498012.4</v>
      </c>
      <c r="DB818">
        <v>0</v>
      </c>
      <c r="DC818">
        <v>1728490956.5</v>
      </c>
      <c r="DD818" t="s">
        <v>362</v>
      </c>
      <c r="DE818">
        <v>1728490952.5</v>
      </c>
      <c r="DF818">
        <v>1728490956.5</v>
      </c>
      <c r="DG818">
        <v>1</v>
      </c>
      <c r="DH818">
        <v>-0.065</v>
      </c>
      <c r="DI818">
        <v>-0.008</v>
      </c>
      <c r="DJ818">
        <v>-3.246</v>
      </c>
      <c r="DK818">
        <v>-0.091</v>
      </c>
      <c r="DL818">
        <v>52</v>
      </c>
      <c r="DM818">
        <v>15</v>
      </c>
      <c r="DN818">
        <v>0.25</v>
      </c>
      <c r="DO818">
        <v>0.13</v>
      </c>
      <c r="DP818">
        <v>-30.01164146341463</v>
      </c>
      <c r="DQ818">
        <v>-0.7317637630662278</v>
      </c>
      <c r="DR818">
        <v>0.1056939252831537</v>
      </c>
      <c r="DS818">
        <v>0</v>
      </c>
      <c r="DT818">
        <v>0.7482158780487804</v>
      </c>
      <c r="DU818">
        <v>0.09833034146341466</v>
      </c>
      <c r="DV818">
        <v>0.01566492419106959</v>
      </c>
      <c r="DW818">
        <v>1</v>
      </c>
      <c r="DX818">
        <v>1</v>
      </c>
      <c r="DY818">
        <v>2</v>
      </c>
      <c r="DZ818" t="s">
        <v>363</v>
      </c>
      <c r="EA818">
        <v>3.22813</v>
      </c>
      <c r="EB818">
        <v>2.70446</v>
      </c>
      <c r="EC818">
        <v>0.190233</v>
      </c>
      <c r="ED818">
        <v>0.193103</v>
      </c>
      <c r="EE818">
        <v>0.08000640000000001</v>
      </c>
      <c r="EF818">
        <v>0.07695979999999999</v>
      </c>
      <c r="EG818">
        <v>26362.4</v>
      </c>
      <c r="EH818">
        <v>25525.7</v>
      </c>
      <c r="EI818">
        <v>31210.8</v>
      </c>
      <c r="EJ818">
        <v>30026.5</v>
      </c>
      <c r="EK818">
        <v>38453.3</v>
      </c>
      <c r="EL818">
        <v>36661.5</v>
      </c>
      <c r="EM818">
        <v>43728.9</v>
      </c>
      <c r="EN818">
        <v>41935.9</v>
      </c>
      <c r="EO818">
        <v>2.08468</v>
      </c>
      <c r="EP818">
        <v>1.741</v>
      </c>
      <c r="EQ818">
        <v>-0.0114143</v>
      </c>
      <c r="ER818">
        <v>0</v>
      </c>
      <c r="ES818">
        <v>25.1446</v>
      </c>
      <c r="ET818">
        <v>999.9</v>
      </c>
      <c r="EU818">
        <v>66.59999999999999</v>
      </c>
      <c r="EV818">
        <v>31</v>
      </c>
      <c r="EW818">
        <v>30.7979</v>
      </c>
      <c r="EX818">
        <v>62.4401</v>
      </c>
      <c r="EY818">
        <v>23.778</v>
      </c>
      <c r="EZ818">
        <v>1</v>
      </c>
      <c r="FA818">
        <v>0.387503</v>
      </c>
      <c r="FB818">
        <v>6.92965</v>
      </c>
      <c r="FC818">
        <v>20.0675</v>
      </c>
      <c r="FD818">
        <v>5.214</v>
      </c>
      <c r="FE818">
        <v>12.004</v>
      </c>
      <c r="FF818">
        <v>4.9635</v>
      </c>
      <c r="FG818">
        <v>3.296</v>
      </c>
      <c r="FH818">
        <v>9999</v>
      </c>
      <c r="FI818">
        <v>9999</v>
      </c>
      <c r="FJ818">
        <v>9999</v>
      </c>
      <c r="FK818">
        <v>149.9</v>
      </c>
      <c r="FL818">
        <v>4.97085</v>
      </c>
      <c r="FM818">
        <v>1.86778</v>
      </c>
      <c r="FN818">
        <v>1.85928</v>
      </c>
      <c r="FO818">
        <v>1.86539</v>
      </c>
      <c r="FP818">
        <v>1.8631</v>
      </c>
      <c r="FQ818">
        <v>1.86453</v>
      </c>
      <c r="FR818">
        <v>1.86005</v>
      </c>
      <c r="FS818">
        <v>1.86417</v>
      </c>
      <c r="FT818">
        <v>0</v>
      </c>
      <c r="FU818">
        <v>0</v>
      </c>
      <c r="FV818">
        <v>0</v>
      </c>
      <c r="FW818">
        <v>0</v>
      </c>
      <c r="FX818" t="s">
        <v>364</v>
      </c>
      <c r="FY818" t="s">
        <v>365</v>
      </c>
      <c r="FZ818" t="s">
        <v>366</v>
      </c>
      <c r="GA818" t="s">
        <v>366</v>
      </c>
      <c r="GB818" t="s">
        <v>366</v>
      </c>
      <c r="GC818" t="s">
        <v>366</v>
      </c>
      <c r="GD818">
        <v>0</v>
      </c>
      <c r="GE818">
        <v>100</v>
      </c>
      <c r="GF818">
        <v>100</v>
      </c>
      <c r="GG818">
        <v>-9.699999999999999</v>
      </c>
      <c r="GH818">
        <v>-0.091</v>
      </c>
      <c r="GI818">
        <v>-2.868309889394353</v>
      </c>
      <c r="GJ818">
        <v>-0.006773961979547998</v>
      </c>
      <c r="GK818">
        <v>-8.296070481250098E-08</v>
      </c>
      <c r="GL818">
        <v>3.322967193956903E-10</v>
      </c>
      <c r="GM818">
        <v>-0.07871069313407227</v>
      </c>
      <c r="GN818">
        <v>-0.00208336341840114</v>
      </c>
      <c r="GO818">
        <v>8.801746095907445E-05</v>
      </c>
      <c r="GP818">
        <v>-2.677693255255651E-07</v>
      </c>
      <c r="GQ818">
        <v>3</v>
      </c>
      <c r="GR818">
        <v>2052</v>
      </c>
      <c r="GS818">
        <v>2</v>
      </c>
      <c r="GT818">
        <v>18</v>
      </c>
      <c r="GU818">
        <v>116.7</v>
      </c>
      <c r="GV818">
        <v>116.7</v>
      </c>
      <c r="GW818">
        <v>2.41821</v>
      </c>
      <c r="GX818">
        <v>2.40356</v>
      </c>
      <c r="GY818">
        <v>1.44897</v>
      </c>
      <c r="GZ818">
        <v>2.31445</v>
      </c>
      <c r="HA818">
        <v>1.55151</v>
      </c>
      <c r="HB818">
        <v>2.29492</v>
      </c>
      <c r="HC818">
        <v>37.4819</v>
      </c>
      <c r="HD818">
        <v>13.6855</v>
      </c>
      <c r="HE818">
        <v>18</v>
      </c>
      <c r="HF818">
        <v>616.157</v>
      </c>
      <c r="HG818">
        <v>395.556</v>
      </c>
      <c r="HH818">
        <v>14.5896</v>
      </c>
      <c r="HI818">
        <v>31.6223</v>
      </c>
      <c r="HJ818">
        <v>29.996</v>
      </c>
      <c r="HK818">
        <v>31.483</v>
      </c>
      <c r="HL818">
        <v>31.4175</v>
      </c>
      <c r="HM818">
        <v>48.4351</v>
      </c>
      <c r="HN818">
        <v>57.7078</v>
      </c>
      <c r="HO818">
        <v>0</v>
      </c>
      <c r="HP818">
        <v>14.7434</v>
      </c>
      <c r="HQ818">
        <v>1088.28</v>
      </c>
      <c r="HR818">
        <v>14.3727</v>
      </c>
      <c r="HS818">
        <v>99.03019999999999</v>
      </c>
      <c r="HT818">
        <v>100.199</v>
      </c>
    </row>
    <row r="819" spans="1:228">
      <c r="A819">
        <v>803</v>
      </c>
      <c r="B819">
        <v>1728497960.5</v>
      </c>
      <c r="C819">
        <v>7023</v>
      </c>
      <c r="D819" t="s">
        <v>1979</v>
      </c>
      <c r="E819" t="s">
        <v>1980</v>
      </c>
      <c r="F819">
        <v>5</v>
      </c>
      <c r="G819" t="s">
        <v>357</v>
      </c>
      <c r="H819" t="s">
        <v>358</v>
      </c>
      <c r="I819" t="s">
        <v>359</v>
      </c>
      <c r="J819" t="s">
        <v>1808</v>
      </c>
      <c r="K819">
        <v>1728497953</v>
      </c>
      <c r="L819">
        <f>(M819)/1000</f>
        <v>0</v>
      </c>
      <c r="M819">
        <f>IF(BH819, AP819, AJ819)</f>
        <v>0</v>
      </c>
      <c r="N819">
        <f>IF(BH819, AK819, AI819)</f>
        <v>0</v>
      </c>
      <c r="O819">
        <f>BJ819 - IF(AW819&gt;1, N819*BD819*100.0/(AY819), 0)</f>
        <v>0</v>
      </c>
      <c r="P819">
        <f>((V819-L819/2)*O819-N819)/(V819+L819/2)</f>
        <v>0</v>
      </c>
      <c r="Q819">
        <f>P819*(BQ819+BR819)/1000.0</f>
        <v>0</v>
      </c>
      <c r="R819">
        <f>(BJ819 - IF(AW819&gt;1, N819*BD819*100.0/(AY819), 0))*(BQ819+BR819)/1000.0</f>
        <v>0</v>
      </c>
      <c r="S819">
        <f>2.0/((1/U819-1/T819)+SIGN(U819)*SQRT((1/U819-1/T819)*(1/U819-1/T819) + 4*BE819/((BE819+1)*(BE819+1))*(2*1/U819*1/T819-1/T819*1/T819)))</f>
        <v>0</v>
      </c>
      <c r="T819">
        <f>IF(LEFT(BF819,1)&lt;&gt;"0",IF(LEFT(BF819,1)="1",3.0,BG819),$D$5+$E$5*(BX819*BQ819/($K$5*1000))+$F$5*(BX819*BQ819/($K$5*1000))*MAX(MIN(BD819,$J$5),$I$5)*MAX(MIN(BD819,$J$5),$I$5)+$G$5*MAX(MIN(BD819,$J$5),$I$5)*(BX819*BQ819/($K$5*1000))+$H$5*(BX819*BQ819/($K$5*1000))*(BX819*BQ819/($K$5*1000)))</f>
        <v>0</v>
      </c>
      <c r="U819">
        <f>L819*(1000-(1000*0.61365*exp(17.502*Y819/(240.97+Y819))/(BQ819+BR819)+BL819)/2)/(1000*0.61365*exp(17.502*Y819/(240.97+Y819))/(BQ819+BR819)-BL819)</f>
        <v>0</v>
      </c>
      <c r="V819">
        <f>1/((BE819+1)/(S819/1.6)+1/(T819/1.37)) + BE819/((BE819+1)/(S819/1.6) + BE819/(T819/1.37))</f>
        <v>0</v>
      </c>
      <c r="W819">
        <f>(AZ819*BC819)</f>
        <v>0</v>
      </c>
      <c r="X819">
        <f>(BS819+(W819+2*0.95*5.67E-8*(((BS819+$B$7)+273)^4-(BS819+273)^4)-44100*L819)/(1.84*29.3*T819+8*0.95*5.67E-8*(BS819+273)^3))</f>
        <v>0</v>
      </c>
      <c r="Y819">
        <f>($C$7*BT819+$D$7*BU819+$E$7*X819)</f>
        <v>0</v>
      </c>
      <c r="Z819">
        <f>0.61365*exp(17.502*Y819/(240.97+Y819))</f>
        <v>0</v>
      </c>
      <c r="AA819">
        <f>(AB819/AC819*100)</f>
        <v>0</v>
      </c>
      <c r="AB819">
        <f>BL819*(BQ819+BR819)/1000</f>
        <v>0</v>
      </c>
      <c r="AC819">
        <f>0.61365*exp(17.502*BS819/(240.97+BS819))</f>
        <v>0</v>
      </c>
      <c r="AD819">
        <f>(Z819-BL819*(BQ819+BR819)/1000)</f>
        <v>0</v>
      </c>
      <c r="AE819">
        <f>(-L819*44100)</f>
        <v>0</v>
      </c>
      <c r="AF819">
        <f>2*29.3*T819*0.92*(BS819-Y819)</f>
        <v>0</v>
      </c>
      <c r="AG819">
        <f>2*0.95*5.67E-8*(((BS819+$B$7)+273)^4-(Y819+273)^4)</f>
        <v>0</v>
      </c>
      <c r="AH819">
        <f>W819+AG819+AE819+AF819</f>
        <v>0</v>
      </c>
      <c r="AI819">
        <f>BP819*AW819*(BK819-BJ819*(1000-AW819*BM819)/(1000-AW819*BL819))/(100*BD819)</f>
        <v>0</v>
      </c>
      <c r="AJ819">
        <f>1000*BP819*AW819*(BL819-BM819)/(100*BD819*(1000-AW819*BL819))</f>
        <v>0</v>
      </c>
      <c r="AK819">
        <f>(AL819 - AM819 - BQ819*1E3/(8.314*(BS819+273.15)) * AO819/BP819 * AN819) * BP819/(100*BD819) * (1000 - BM819)/1000</f>
        <v>0</v>
      </c>
      <c r="AL819">
        <v>1096.317038480327</v>
      </c>
      <c r="AM819">
        <v>1071.276787878788</v>
      </c>
      <c r="AN819">
        <v>2.565136080775867</v>
      </c>
      <c r="AO819">
        <v>66.75267127986791</v>
      </c>
      <c r="AP819">
        <f>(AR819 - AQ819 + BQ819*1E3/(8.314*(BS819+273.15)) * AT819/BP819 * AS819) * BP819/(100*BD819) * 1000/(1000 - AR819)</f>
        <v>0</v>
      </c>
      <c r="AQ819">
        <v>14.42501890935698</v>
      </c>
      <c r="AR819">
        <v>15.33616848484848</v>
      </c>
      <c r="AS819">
        <v>0.02256528047906524</v>
      </c>
      <c r="AT819">
        <v>80.66482279212043</v>
      </c>
      <c r="AU819">
        <v>0</v>
      </c>
      <c r="AV819">
        <v>0</v>
      </c>
      <c r="AW819">
        <f>IF(AU819*$H$13&gt;=AY819,1.0,(AY819/(AY819-AU819*$H$13)))</f>
        <v>0</v>
      </c>
      <c r="AX819">
        <f>(AW819-1)*100</f>
        <v>0</v>
      </c>
      <c r="AY819">
        <f>MAX(0,($B$13+$C$13*BX819)/(1+$D$13*BX819)*BQ819/(BS819+273)*$E$13)</f>
        <v>0</v>
      </c>
      <c r="AZ819">
        <f>$B$11*BY819+$C$11*BZ819+$F$11*CK819*(1-CN819)</f>
        <v>0</v>
      </c>
      <c r="BA819">
        <f>AZ819*BB819</f>
        <v>0</v>
      </c>
      <c r="BB819">
        <f>($B$11*$D$9+$C$11*$D$9+$F$11*((CX819+CP819)/MAX(CX819+CP819+CY819, 0.1)*$I$9+CY819/MAX(CX819+CP819+CY819, 0.1)*$J$9))/($B$11+$C$11+$F$11)</f>
        <v>0</v>
      </c>
      <c r="BC819">
        <f>($B$11*$K$9+$C$11*$K$9+$F$11*((CX819+CP819)/MAX(CX819+CP819+CY819, 0.1)*$P$9+CY819/MAX(CX819+CP819+CY819, 0.1)*$Q$9))/($B$11+$C$11+$F$11)</f>
        <v>0</v>
      </c>
      <c r="BD819">
        <v>6</v>
      </c>
      <c r="BE819">
        <v>0.5</v>
      </c>
      <c r="BF819" t="s">
        <v>361</v>
      </c>
      <c r="BG819">
        <v>2</v>
      </c>
      <c r="BH819" t="b">
        <v>1</v>
      </c>
      <c r="BI819">
        <v>1728497953</v>
      </c>
      <c r="BJ819">
        <v>1037.342222222222</v>
      </c>
      <c r="BK819">
        <v>1067.516666666667</v>
      </c>
      <c r="BL819">
        <v>15.21148888888889</v>
      </c>
      <c r="BM819">
        <v>14.41677777777778</v>
      </c>
      <c r="BN819">
        <v>1047.013333333333</v>
      </c>
      <c r="BO819">
        <v>15.30242962962963</v>
      </c>
      <c r="BP819">
        <v>599.9550370370371</v>
      </c>
      <c r="BQ819">
        <v>97.55062592592591</v>
      </c>
      <c r="BR819">
        <v>0.09995044814814813</v>
      </c>
      <c r="BS819">
        <v>23.82868518518518</v>
      </c>
      <c r="BT819">
        <v>24.9604</v>
      </c>
      <c r="BU819">
        <v>999.9000000000001</v>
      </c>
      <c r="BV819">
        <v>0</v>
      </c>
      <c r="BW819">
        <v>0</v>
      </c>
      <c r="BX819">
        <v>10003.42962962963</v>
      </c>
      <c r="BY819">
        <v>0</v>
      </c>
      <c r="BZ819">
        <v>1297.924444444445</v>
      </c>
      <c r="CA819">
        <v>-30.17478888888889</v>
      </c>
      <c r="CB819">
        <v>1053.365925925926</v>
      </c>
      <c r="CC819">
        <v>1083.131481481481</v>
      </c>
      <c r="CD819">
        <v>0.7947048518518519</v>
      </c>
      <c r="CE819">
        <v>1067.516666666667</v>
      </c>
      <c r="CF819">
        <v>14.41677777777778</v>
      </c>
      <c r="CG819">
        <v>1.48388962962963</v>
      </c>
      <c r="CH819">
        <v>1.406365555555556</v>
      </c>
      <c r="CI819">
        <v>12.80304074074074</v>
      </c>
      <c r="CJ819">
        <v>11.98644074074074</v>
      </c>
      <c r="CK819">
        <v>1599.985185185185</v>
      </c>
      <c r="CL819">
        <v>0.6920185555555557</v>
      </c>
      <c r="CM819">
        <v>0.3079814444444444</v>
      </c>
      <c r="CN819">
        <v>0</v>
      </c>
      <c r="CO819">
        <v>2.155207407407407</v>
      </c>
      <c r="CP819">
        <v>0</v>
      </c>
      <c r="CQ819">
        <v>18171.59629629629</v>
      </c>
      <c r="CR819">
        <v>13790.14814814815</v>
      </c>
      <c r="CS819">
        <v>40.604</v>
      </c>
      <c r="CT819">
        <v>42.75</v>
      </c>
      <c r="CU819">
        <v>41.43699999999999</v>
      </c>
      <c r="CV819">
        <v>40.625</v>
      </c>
      <c r="CW819">
        <v>39.64337037037036</v>
      </c>
      <c r="CX819">
        <v>1107.22</v>
      </c>
      <c r="CY819">
        <v>492.7651851851853</v>
      </c>
      <c r="CZ819">
        <v>0</v>
      </c>
      <c r="DA819">
        <v>1728498017.2</v>
      </c>
      <c r="DB819">
        <v>0</v>
      </c>
      <c r="DC819">
        <v>1728490956.5</v>
      </c>
      <c r="DD819" t="s">
        <v>362</v>
      </c>
      <c r="DE819">
        <v>1728490952.5</v>
      </c>
      <c r="DF819">
        <v>1728490956.5</v>
      </c>
      <c r="DG819">
        <v>1</v>
      </c>
      <c r="DH819">
        <v>-0.065</v>
      </c>
      <c r="DI819">
        <v>-0.008</v>
      </c>
      <c r="DJ819">
        <v>-3.246</v>
      </c>
      <c r="DK819">
        <v>-0.091</v>
      </c>
      <c r="DL819">
        <v>52</v>
      </c>
      <c r="DM819">
        <v>15</v>
      </c>
      <c r="DN819">
        <v>0.25</v>
      </c>
      <c r="DO819">
        <v>0.13</v>
      </c>
      <c r="DP819">
        <v>-30.09032</v>
      </c>
      <c r="DQ819">
        <v>-1.666532082551503</v>
      </c>
      <c r="DR819">
        <v>0.1681234058660482</v>
      </c>
      <c r="DS819">
        <v>0</v>
      </c>
      <c r="DT819">
        <v>0.775295975</v>
      </c>
      <c r="DU819">
        <v>0.4429183452157579</v>
      </c>
      <c r="DV819">
        <v>0.05065890738778694</v>
      </c>
      <c r="DW819">
        <v>0</v>
      </c>
      <c r="DX819">
        <v>0</v>
      </c>
      <c r="DY819">
        <v>2</v>
      </c>
      <c r="DZ819" t="s">
        <v>386</v>
      </c>
      <c r="EA819">
        <v>3.22823</v>
      </c>
      <c r="EB819">
        <v>2.70439</v>
      </c>
      <c r="EC819">
        <v>0.191682</v>
      </c>
      <c r="ED819">
        <v>0.19454</v>
      </c>
      <c r="EE819">
        <v>0.0803972</v>
      </c>
      <c r="EF819">
        <v>0.0769876</v>
      </c>
      <c r="EG819">
        <v>26315</v>
      </c>
      <c r="EH819">
        <v>25480.2</v>
      </c>
      <c r="EI819">
        <v>31210.7</v>
      </c>
      <c r="EJ819">
        <v>30026.5</v>
      </c>
      <c r="EK819">
        <v>38436.5</v>
      </c>
      <c r="EL819">
        <v>36660.1</v>
      </c>
      <c r="EM819">
        <v>43728.4</v>
      </c>
      <c r="EN819">
        <v>41935.6</v>
      </c>
      <c r="EO819">
        <v>2.08483</v>
      </c>
      <c r="EP819">
        <v>1.74048</v>
      </c>
      <c r="EQ819">
        <v>-0.0101179</v>
      </c>
      <c r="ER819">
        <v>0</v>
      </c>
      <c r="ES819">
        <v>25.1393</v>
      </c>
      <c r="ET819">
        <v>999.9</v>
      </c>
      <c r="EU819">
        <v>66.59999999999999</v>
      </c>
      <c r="EV819">
        <v>31</v>
      </c>
      <c r="EW819">
        <v>30.8023</v>
      </c>
      <c r="EX819">
        <v>62.3601</v>
      </c>
      <c r="EY819">
        <v>23.9864</v>
      </c>
      <c r="EZ819">
        <v>1</v>
      </c>
      <c r="FA819">
        <v>0.387825</v>
      </c>
      <c r="FB819">
        <v>7.14978</v>
      </c>
      <c r="FC819">
        <v>20.0586</v>
      </c>
      <c r="FD819">
        <v>5.21385</v>
      </c>
      <c r="FE819">
        <v>12.004</v>
      </c>
      <c r="FF819">
        <v>4.9634</v>
      </c>
      <c r="FG819">
        <v>3.2959</v>
      </c>
      <c r="FH819">
        <v>9999</v>
      </c>
      <c r="FI819">
        <v>9999</v>
      </c>
      <c r="FJ819">
        <v>9999</v>
      </c>
      <c r="FK819">
        <v>149.9</v>
      </c>
      <c r="FL819">
        <v>4.97082</v>
      </c>
      <c r="FM819">
        <v>1.8678</v>
      </c>
      <c r="FN819">
        <v>1.85928</v>
      </c>
      <c r="FO819">
        <v>1.86534</v>
      </c>
      <c r="FP819">
        <v>1.8631</v>
      </c>
      <c r="FQ819">
        <v>1.86449</v>
      </c>
      <c r="FR819">
        <v>1.86005</v>
      </c>
      <c r="FS819">
        <v>1.86417</v>
      </c>
      <c r="FT819">
        <v>0</v>
      </c>
      <c r="FU819">
        <v>0</v>
      </c>
      <c r="FV819">
        <v>0</v>
      </c>
      <c r="FW819">
        <v>0</v>
      </c>
      <c r="FX819" t="s">
        <v>364</v>
      </c>
      <c r="FY819" t="s">
        <v>365</v>
      </c>
      <c r="FZ819" t="s">
        <v>366</v>
      </c>
      <c r="GA819" t="s">
        <v>366</v>
      </c>
      <c r="GB819" t="s">
        <v>366</v>
      </c>
      <c r="GC819" t="s">
        <v>366</v>
      </c>
      <c r="GD819">
        <v>0</v>
      </c>
      <c r="GE819">
        <v>100</v>
      </c>
      <c r="GF819">
        <v>100</v>
      </c>
      <c r="GG819">
        <v>-9.779999999999999</v>
      </c>
      <c r="GH819">
        <v>-0.09080000000000001</v>
      </c>
      <c r="GI819">
        <v>-2.868309889394353</v>
      </c>
      <c r="GJ819">
        <v>-0.006773961979547998</v>
      </c>
      <c r="GK819">
        <v>-8.296070481250098E-08</v>
      </c>
      <c r="GL819">
        <v>3.322967193956903E-10</v>
      </c>
      <c r="GM819">
        <v>-0.07871069313407227</v>
      </c>
      <c r="GN819">
        <v>-0.00208336341840114</v>
      </c>
      <c r="GO819">
        <v>8.801746095907445E-05</v>
      </c>
      <c r="GP819">
        <v>-2.677693255255651E-07</v>
      </c>
      <c r="GQ819">
        <v>3</v>
      </c>
      <c r="GR819">
        <v>2052</v>
      </c>
      <c r="GS819">
        <v>2</v>
      </c>
      <c r="GT819">
        <v>18</v>
      </c>
      <c r="GU819">
        <v>116.8</v>
      </c>
      <c r="GV819">
        <v>116.7</v>
      </c>
      <c r="GW819">
        <v>2.43896</v>
      </c>
      <c r="GX819">
        <v>2.39624</v>
      </c>
      <c r="GY819">
        <v>1.44775</v>
      </c>
      <c r="GZ819">
        <v>2.31445</v>
      </c>
      <c r="HA819">
        <v>1.55151</v>
      </c>
      <c r="HB819">
        <v>2.41943</v>
      </c>
      <c r="HC819">
        <v>37.4819</v>
      </c>
      <c r="HD819">
        <v>13.703</v>
      </c>
      <c r="HE819">
        <v>18</v>
      </c>
      <c r="HF819">
        <v>616.359</v>
      </c>
      <c r="HG819">
        <v>395.318</v>
      </c>
      <c r="HH819">
        <v>14.7342</v>
      </c>
      <c r="HI819">
        <v>31.6313</v>
      </c>
      <c r="HJ819">
        <v>29.9989</v>
      </c>
      <c r="HK819">
        <v>31.4923</v>
      </c>
      <c r="HL819">
        <v>31.4268</v>
      </c>
      <c r="HM819">
        <v>48.8495</v>
      </c>
      <c r="HN819">
        <v>58.006</v>
      </c>
      <c r="HO819">
        <v>0</v>
      </c>
      <c r="HP819">
        <v>14.7705</v>
      </c>
      <c r="HQ819">
        <v>1103.32</v>
      </c>
      <c r="HR819">
        <v>14.282</v>
      </c>
      <c r="HS819">
        <v>99.0294</v>
      </c>
      <c r="HT819">
        <v>100.199</v>
      </c>
    </row>
    <row r="820" spans="1:228">
      <c r="A820">
        <v>804</v>
      </c>
      <c r="B820">
        <v>1728497965.5</v>
      </c>
      <c r="C820">
        <v>7028</v>
      </c>
      <c r="D820" t="s">
        <v>1981</v>
      </c>
      <c r="E820" t="s">
        <v>1982</v>
      </c>
      <c r="F820">
        <v>5</v>
      </c>
      <c r="G820" t="s">
        <v>357</v>
      </c>
      <c r="H820" t="s">
        <v>358</v>
      </c>
      <c r="I820" t="s">
        <v>359</v>
      </c>
      <c r="J820" t="s">
        <v>1808</v>
      </c>
      <c r="K820">
        <v>1728497957.714286</v>
      </c>
      <c r="L820">
        <f>(M820)/1000</f>
        <v>0</v>
      </c>
      <c r="M820">
        <f>IF(BH820, AP820, AJ820)</f>
        <v>0</v>
      </c>
      <c r="N820">
        <f>IF(BH820, AK820, AI820)</f>
        <v>0</v>
      </c>
      <c r="O820">
        <f>BJ820 - IF(AW820&gt;1, N820*BD820*100.0/(AY820), 0)</f>
        <v>0</v>
      </c>
      <c r="P820">
        <f>((V820-L820/2)*O820-N820)/(V820+L820/2)</f>
        <v>0</v>
      </c>
      <c r="Q820">
        <f>P820*(BQ820+BR820)/1000.0</f>
        <v>0</v>
      </c>
      <c r="R820">
        <f>(BJ820 - IF(AW820&gt;1, N820*BD820*100.0/(AY820), 0))*(BQ820+BR820)/1000.0</f>
        <v>0</v>
      </c>
      <c r="S820">
        <f>2.0/((1/U820-1/T820)+SIGN(U820)*SQRT((1/U820-1/T820)*(1/U820-1/T820) + 4*BE820/((BE820+1)*(BE820+1))*(2*1/U820*1/T820-1/T820*1/T820)))</f>
        <v>0</v>
      </c>
      <c r="T820">
        <f>IF(LEFT(BF820,1)&lt;&gt;"0",IF(LEFT(BF820,1)="1",3.0,BG820),$D$5+$E$5*(BX820*BQ820/($K$5*1000))+$F$5*(BX820*BQ820/($K$5*1000))*MAX(MIN(BD820,$J$5),$I$5)*MAX(MIN(BD820,$J$5),$I$5)+$G$5*MAX(MIN(BD820,$J$5),$I$5)*(BX820*BQ820/($K$5*1000))+$H$5*(BX820*BQ820/($K$5*1000))*(BX820*BQ820/($K$5*1000)))</f>
        <v>0</v>
      </c>
      <c r="U820">
        <f>L820*(1000-(1000*0.61365*exp(17.502*Y820/(240.97+Y820))/(BQ820+BR820)+BL820)/2)/(1000*0.61365*exp(17.502*Y820/(240.97+Y820))/(BQ820+BR820)-BL820)</f>
        <v>0</v>
      </c>
      <c r="V820">
        <f>1/((BE820+1)/(S820/1.6)+1/(T820/1.37)) + BE820/((BE820+1)/(S820/1.6) + BE820/(T820/1.37))</f>
        <v>0</v>
      </c>
      <c r="W820">
        <f>(AZ820*BC820)</f>
        <v>0</v>
      </c>
      <c r="X820">
        <f>(BS820+(W820+2*0.95*5.67E-8*(((BS820+$B$7)+273)^4-(BS820+273)^4)-44100*L820)/(1.84*29.3*T820+8*0.95*5.67E-8*(BS820+273)^3))</f>
        <v>0</v>
      </c>
      <c r="Y820">
        <f>($C$7*BT820+$D$7*BU820+$E$7*X820)</f>
        <v>0</v>
      </c>
      <c r="Z820">
        <f>0.61365*exp(17.502*Y820/(240.97+Y820))</f>
        <v>0</v>
      </c>
      <c r="AA820">
        <f>(AB820/AC820*100)</f>
        <v>0</v>
      </c>
      <c r="AB820">
        <f>BL820*(BQ820+BR820)/1000</f>
        <v>0</v>
      </c>
      <c r="AC820">
        <f>0.61365*exp(17.502*BS820/(240.97+BS820))</f>
        <v>0</v>
      </c>
      <c r="AD820">
        <f>(Z820-BL820*(BQ820+BR820)/1000)</f>
        <v>0</v>
      </c>
      <c r="AE820">
        <f>(-L820*44100)</f>
        <v>0</v>
      </c>
      <c r="AF820">
        <f>2*29.3*T820*0.92*(BS820-Y820)</f>
        <v>0</v>
      </c>
      <c r="AG820">
        <f>2*0.95*5.67E-8*(((BS820+$B$7)+273)^4-(Y820+273)^4)</f>
        <v>0</v>
      </c>
      <c r="AH820">
        <f>W820+AG820+AE820+AF820</f>
        <v>0</v>
      </c>
      <c r="AI820">
        <f>BP820*AW820*(BK820-BJ820*(1000-AW820*BM820)/(1000-AW820*BL820))/(100*BD820)</f>
        <v>0</v>
      </c>
      <c r="AJ820">
        <f>1000*BP820*AW820*(BL820-BM820)/(100*BD820*(1000-AW820*BL820))</f>
        <v>0</v>
      </c>
      <c r="AK820">
        <f>(AL820 - AM820 - BQ820*1E3/(8.314*(BS820+273.15)) * AO820/BP820 * AN820) * BP820/(100*BD820) * (1000 - BM820)/1000</f>
        <v>0</v>
      </c>
      <c r="AL820">
        <v>1109.107508644793</v>
      </c>
      <c r="AM820">
        <v>1084.111939393939</v>
      </c>
      <c r="AN820">
        <v>2.560303316101887</v>
      </c>
      <c r="AO820">
        <v>66.75267127986791</v>
      </c>
      <c r="AP820">
        <f>(AR820 - AQ820 + BQ820*1E3/(8.314*(BS820+273.15)) * AT820/BP820 * AS820) * BP820/(100*BD820) * 1000/(1000 - AR820)</f>
        <v>0</v>
      </c>
      <c r="AQ820">
        <v>14.42843924435034</v>
      </c>
      <c r="AR820">
        <v>15.39968969696969</v>
      </c>
      <c r="AS820">
        <v>0.01421918968535547</v>
      </c>
      <c r="AT820">
        <v>80.66482279212043</v>
      </c>
      <c r="AU820">
        <v>0</v>
      </c>
      <c r="AV820">
        <v>0</v>
      </c>
      <c r="AW820">
        <f>IF(AU820*$H$13&gt;=AY820,1.0,(AY820/(AY820-AU820*$H$13)))</f>
        <v>0</v>
      </c>
      <c r="AX820">
        <f>(AW820-1)*100</f>
        <v>0</v>
      </c>
      <c r="AY820">
        <f>MAX(0,($B$13+$C$13*BX820)/(1+$D$13*BX820)*BQ820/(BS820+273)*$E$13)</f>
        <v>0</v>
      </c>
      <c r="AZ820">
        <f>$B$11*BY820+$C$11*BZ820+$F$11*CK820*(1-CN820)</f>
        <v>0</v>
      </c>
      <c r="BA820">
        <f>AZ820*BB820</f>
        <v>0</v>
      </c>
      <c r="BB820">
        <f>($B$11*$D$9+$C$11*$D$9+$F$11*((CX820+CP820)/MAX(CX820+CP820+CY820, 0.1)*$I$9+CY820/MAX(CX820+CP820+CY820, 0.1)*$J$9))/($B$11+$C$11+$F$11)</f>
        <v>0</v>
      </c>
      <c r="BC820">
        <f>($B$11*$K$9+$C$11*$K$9+$F$11*((CX820+CP820)/MAX(CX820+CP820+CY820, 0.1)*$P$9+CY820/MAX(CX820+CP820+CY820, 0.1)*$Q$9))/($B$11+$C$11+$F$11)</f>
        <v>0</v>
      </c>
      <c r="BD820">
        <v>6</v>
      </c>
      <c r="BE820">
        <v>0.5</v>
      </c>
      <c r="BF820" t="s">
        <v>361</v>
      </c>
      <c r="BG820">
        <v>2</v>
      </c>
      <c r="BH820" t="b">
        <v>1</v>
      </c>
      <c r="BI820">
        <v>1728497957.714286</v>
      </c>
      <c r="BJ820">
        <v>1049.147857142857</v>
      </c>
      <c r="BK820">
        <v>1079.408928571429</v>
      </c>
      <c r="BL820">
        <v>15.28312857142857</v>
      </c>
      <c r="BM820">
        <v>14.42020714285714</v>
      </c>
      <c r="BN820">
        <v>1058.887857142857</v>
      </c>
      <c r="BO820">
        <v>15.37403571428571</v>
      </c>
      <c r="BP820">
        <v>599.9246785714287</v>
      </c>
      <c r="BQ820">
        <v>97.54974285714286</v>
      </c>
      <c r="BR820">
        <v>0.09994153571428573</v>
      </c>
      <c r="BS820">
        <v>23.82641428571428</v>
      </c>
      <c r="BT820">
        <v>24.96568928571428</v>
      </c>
      <c r="BU820">
        <v>999.9000000000002</v>
      </c>
      <c r="BV820">
        <v>0</v>
      </c>
      <c r="BW820">
        <v>0</v>
      </c>
      <c r="BX820">
        <v>10000.22285714286</v>
      </c>
      <c r="BY820">
        <v>0</v>
      </c>
      <c r="BZ820">
        <v>1299.15</v>
      </c>
      <c r="CA820">
        <v>-30.26181785714286</v>
      </c>
      <c r="CB820">
        <v>1065.431071428571</v>
      </c>
      <c r="CC820">
        <v>1095.201428571429</v>
      </c>
      <c r="CD820">
        <v>0.862921607142857</v>
      </c>
      <c r="CE820">
        <v>1079.408928571429</v>
      </c>
      <c r="CF820">
        <v>14.42020714285714</v>
      </c>
      <c r="CG820">
        <v>1.490864285714286</v>
      </c>
      <c r="CH820">
        <v>1.406687142857143</v>
      </c>
      <c r="CI820">
        <v>12.87459642857143</v>
      </c>
      <c r="CJ820">
        <v>11.98990357142857</v>
      </c>
      <c r="CK820">
        <v>1599.976428571429</v>
      </c>
      <c r="CL820">
        <v>0.6920114285714286</v>
      </c>
      <c r="CM820">
        <v>0.3079885714285715</v>
      </c>
      <c r="CN820">
        <v>0</v>
      </c>
      <c r="CO820">
        <v>2.163760714285714</v>
      </c>
      <c r="CP820">
        <v>0</v>
      </c>
      <c r="CQ820">
        <v>18150.675</v>
      </c>
      <c r="CR820">
        <v>13790.04285714286</v>
      </c>
      <c r="CS820">
        <v>40.61825</v>
      </c>
      <c r="CT820">
        <v>42.75</v>
      </c>
      <c r="CU820">
        <v>41.43924999999999</v>
      </c>
      <c r="CV820">
        <v>40.63164285714286</v>
      </c>
      <c r="CW820">
        <v>39.66264285714285</v>
      </c>
      <c r="CX820">
        <v>1107.201785714286</v>
      </c>
      <c r="CY820">
        <v>492.774642857143</v>
      </c>
      <c r="CZ820">
        <v>0</v>
      </c>
      <c r="DA820">
        <v>1728498022.6</v>
      </c>
      <c r="DB820">
        <v>0</v>
      </c>
      <c r="DC820">
        <v>1728490956.5</v>
      </c>
      <c r="DD820" t="s">
        <v>362</v>
      </c>
      <c r="DE820">
        <v>1728490952.5</v>
      </c>
      <c r="DF820">
        <v>1728490956.5</v>
      </c>
      <c r="DG820">
        <v>1</v>
      </c>
      <c r="DH820">
        <v>-0.065</v>
      </c>
      <c r="DI820">
        <v>-0.008</v>
      </c>
      <c r="DJ820">
        <v>-3.246</v>
      </c>
      <c r="DK820">
        <v>-0.091</v>
      </c>
      <c r="DL820">
        <v>52</v>
      </c>
      <c r="DM820">
        <v>15</v>
      </c>
      <c r="DN820">
        <v>0.25</v>
      </c>
      <c r="DO820">
        <v>0.13</v>
      </c>
      <c r="DP820">
        <v>-30.2044225</v>
      </c>
      <c r="DQ820">
        <v>-1.464620262664137</v>
      </c>
      <c r="DR820">
        <v>0.1655366371645565</v>
      </c>
      <c r="DS820">
        <v>0</v>
      </c>
      <c r="DT820">
        <v>0.826192075</v>
      </c>
      <c r="DU820">
        <v>0.8430566341463385</v>
      </c>
      <c r="DV820">
        <v>0.08404775894495567</v>
      </c>
      <c r="DW820">
        <v>0</v>
      </c>
      <c r="DX820">
        <v>0</v>
      </c>
      <c r="DY820">
        <v>2</v>
      </c>
      <c r="DZ820" t="s">
        <v>386</v>
      </c>
      <c r="EA820">
        <v>3.22823</v>
      </c>
      <c r="EB820">
        <v>2.70421</v>
      </c>
      <c r="EC820">
        <v>0.193121</v>
      </c>
      <c r="ED820">
        <v>0.195904</v>
      </c>
      <c r="EE820">
        <v>0.08061459999999999</v>
      </c>
      <c r="EF820">
        <v>0.0768197</v>
      </c>
      <c r="EG820">
        <v>26267.7</v>
      </c>
      <c r="EH820">
        <v>25436.6</v>
      </c>
      <c r="EI820">
        <v>31210.3</v>
      </c>
      <c r="EJ820">
        <v>30026.1</v>
      </c>
      <c r="EK820">
        <v>38426.9</v>
      </c>
      <c r="EL820">
        <v>36666.5</v>
      </c>
      <c r="EM820">
        <v>43727.8</v>
      </c>
      <c r="EN820">
        <v>41935.2</v>
      </c>
      <c r="EO820">
        <v>2.08463</v>
      </c>
      <c r="EP820">
        <v>1.73978</v>
      </c>
      <c r="EQ820">
        <v>-0.009723010000000001</v>
      </c>
      <c r="ER820">
        <v>0</v>
      </c>
      <c r="ES820">
        <v>25.1327</v>
      </c>
      <c r="ET820">
        <v>999.9</v>
      </c>
      <c r="EU820">
        <v>66.59999999999999</v>
      </c>
      <c r="EV820">
        <v>31</v>
      </c>
      <c r="EW820">
        <v>30.8016</v>
      </c>
      <c r="EX820">
        <v>62.1902</v>
      </c>
      <c r="EY820">
        <v>24.0545</v>
      </c>
      <c r="EZ820">
        <v>1</v>
      </c>
      <c r="FA820">
        <v>0.389558</v>
      </c>
      <c r="FB820">
        <v>7.4033</v>
      </c>
      <c r="FC820">
        <v>20.047</v>
      </c>
      <c r="FD820">
        <v>5.21429</v>
      </c>
      <c r="FE820">
        <v>12.004</v>
      </c>
      <c r="FF820">
        <v>4.9636</v>
      </c>
      <c r="FG820">
        <v>3.29593</v>
      </c>
      <c r="FH820">
        <v>9999</v>
      </c>
      <c r="FI820">
        <v>9999</v>
      </c>
      <c r="FJ820">
        <v>9999</v>
      </c>
      <c r="FK820">
        <v>149.9</v>
      </c>
      <c r="FL820">
        <v>4.97081</v>
      </c>
      <c r="FM820">
        <v>1.86776</v>
      </c>
      <c r="FN820">
        <v>1.85928</v>
      </c>
      <c r="FO820">
        <v>1.86531</v>
      </c>
      <c r="FP820">
        <v>1.8631</v>
      </c>
      <c r="FQ820">
        <v>1.86448</v>
      </c>
      <c r="FR820">
        <v>1.86005</v>
      </c>
      <c r="FS820">
        <v>1.86416</v>
      </c>
      <c r="FT820">
        <v>0</v>
      </c>
      <c r="FU820">
        <v>0</v>
      </c>
      <c r="FV820">
        <v>0</v>
      </c>
      <c r="FW820">
        <v>0</v>
      </c>
      <c r="FX820" t="s">
        <v>364</v>
      </c>
      <c r="FY820" t="s">
        <v>365</v>
      </c>
      <c r="FZ820" t="s">
        <v>366</v>
      </c>
      <c r="GA820" t="s">
        <v>366</v>
      </c>
      <c r="GB820" t="s">
        <v>366</v>
      </c>
      <c r="GC820" t="s">
        <v>366</v>
      </c>
      <c r="GD820">
        <v>0</v>
      </c>
      <c r="GE820">
        <v>100</v>
      </c>
      <c r="GF820">
        <v>100</v>
      </c>
      <c r="GG820">
        <v>-9.859999999999999</v>
      </c>
      <c r="GH820">
        <v>-0.09089999999999999</v>
      </c>
      <c r="GI820">
        <v>-2.868309889394353</v>
      </c>
      <c r="GJ820">
        <v>-0.006773961979547998</v>
      </c>
      <c r="GK820">
        <v>-8.296070481250098E-08</v>
      </c>
      <c r="GL820">
        <v>3.322967193956903E-10</v>
      </c>
      <c r="GM820">
        <v>-0.07871069313407227</v>
      </c>
      <c r="GN820">
        <v>-0.00208336341840114</v>
      </c>
      <c r="GO820">
        <v>8.801746095907445E-05</v>
      </c>
      <c r="GP820">
        <v>-2.677693255255651E-07</v>
      </c>
      <c r="GQ820">
        <v>3</v>
      </c>
      <c r="GR820">
        <v>2052</v>
      </c>
      <c r="GS820">
        <v>2</v>
      </c>
      <c r="GT820">
        <v>18</v>
      </c>
      <c r="GU820">
        <v>116.9</v>
      </c>
      <c r="GV820">
        <v>116.8</v>
      </c>
      <c r="GW820">
        <v>2.46216</v>
      </c>
      <c r="GX820">
        <v>2.40234</v>
      </c>
      <c r="GY820">
        <v>1.44775</v>
      </c>
      <c r="GZ820">
        <v>2.31445</v>
      </c>
      <c r="HA820">
        <v>1.55151</v>
      </c>
      <c r="HB820">
        <v>2.3645</v>
      </c>
      <c r="HC820">
        <v>37.4819</v>
      </c>
      <c r="HD820">
        <v>13.6855</v>
      </c>
      <c r="HE820">
        <v>18</v>
      </c>
      <c r="HF820">
        <v>616.298</v>
      </c>
      <c r="HG820">
        <v>394.973</v>
      </c>
      <c r="HH820">
        <v>14.8042</v>
      </c>
      <c r="HI820">
        <v>31.6399</v>
      </c>
      <c r="HJ820">
        <v>30.0008</v>
      </c>
      <c r="HK820">
        <v>31.5012</v>
      </c>
      <c r="HL820">
        <v>31.435</v>
      </c>
      <c r="HM820">
        <v>49.2977</v>
      </c>
      <c r="HN820">
        <v>58.2789</v>
      </c>
      <c r="HO820">
        <v>0</v>
      </c>
      <c r="HP820">
        <v>14.787</v>
      </c>
      <c r="HQ820">
        <v>1113.36</v>
      </c>
      <c r="HR820">
        <v>14.1953</v>
      </c>
      <c r="HS820">
        <v>99.02800000000001</v>
      </c>
      <c r="HT820">
        <v>100.198</v>
      </c>
    </row>
    <row r="821" spans="1:228">
      <c r="A821">
        <v>805</v>
      </c>
      <c r="B821">
        <v>1728497970.5</v>
      </c>
      <c r="C821">
        <v>7033</v>
      </c>
      <c r="D821" t="s">
        <v>1983</v>
      </c>
      <c r="E821" t="s">
        <v>1984</v>
      </c>
      <c r="F821">
        <v>5</v>
      </c>
      <c r="G821" t="s">
        <v>357</v>
      </c>
      <c r="H821" t="s">
        <v>358</v>
      </c>
      <c r="I821" t="s">
        <v>359</v>
      </c>
      <c r="J821" t="s">
        <v>1808</v>
      </c>
      <c r="K821">
        <v>1728497963</v>
      </c>
      <c r="L821">
        <f>(M821)/1000</f>
        <v>0</v>
      </c>
      <c r="M821">
        <f>IF(BH821, AP821, AJ821)</f>
        <v>0</v>
      </c>
      <c r="N821">
        <f>IF(BH821, AK821, AI821)</f>
        <v>0</v>
      </c>
      <c r="O821">
        <f>BJ821 - IF(AW821&gt;1, N821*BD821*100.0/(AY821), 0)</f>
        <v>0</v>
      </c>
      <c r="P821">
        <f>((V821-L821/2)*O821-N821)/(V821+L821/2)</f>
        <v>0</v>
      </c>
      <c r="Q821">
        <f>P821*(BQ821+BR821)/1000.0</f>
        <v>0</v>
      </c>
      <c r="R821">
        <f>(BJ821 - IF(AW821&gt;1, N821*BD821*100.0/(AY821), 0))*(BQ821+BR821)/1000.0</f>
        <v>0</v>
      </c>
      <c r="S821">
        <f>2.0/((1/U821-1/T821)+SIGN(U821)*SQRT((1/U821-1/T821)*(1/U821-1/T821) + 4*BE821/((BE821+1)*(BE821+1))*(2*1/U821*1/T821-1/T821*1/T821)))</f>
        <v>0</v>
      </c>
      <c r="T821">
        <f>IF(LEFT(BF821,1)&lt;&gt;"0",IF(LEFT(BF821,1)="1",3.0,BG821),$D$5+$E$5*(BX821*BQ821/($K$5*1000))+$F$5*(BX821*BQ821/($K$5*1000))*MAX(MIN(BD821,$J$5),$I$5)*MAX(MIN(BD821,$J$5),$I$5)+$G$5*MAX(MIN(BD821,$J$5),$I$5)*(BX821*BQ821/($K$5*1000))+$H$5*(BX821*BQ821/($K$5*1000))*(BX821*BQ821/($K$5*1000)))</f>
        <v>0</v>
      </c>
      <c r="U821">
        <f>L821*(1000-(1000*0.61365*exp(17.502*Y821/(240.97+Y821))/(BQ821+BR821)+BL821)/2)/(1000*0.61365*exp(17.502*Y821/(240.97+Y821))/(BQ821+BR821)-BL821)</f>
        <v>0</v>
      </c>
      <c r="V821">
        <f>1/((BE821+1)/(S821/1.6)+1/(T821/1.37)) + BE821/((BE821+1)/(S821/1.6) + BE821/(T821/1.37))</f>
        <v>0</v>
      </c>
      <c r="W821">
        <f>(AZ821*BC821)</f>
        <v>0</v>
      </c>
      <c r="X821">
        <f>(BS821+(W821+2*0.95*5.67E-8*(((BS821+$B$7)+273)^4-(BS821+273)^4)-44100*L821)/(1.84*29.3*T821+8*0.95*5.67E-8*(BS821+273)^3))</f>
        <v>0</v>
      </c>
      <c r="Y821">
        <f>($C$7*BT821+$D$7*BU821+$E$7*X821)</f>
        <v>0</v>
      </c>
      <c r="Z821">
        <f>0.61365*exp(17.502*Y821/(240.97+Y821))</f>
        <v>0</v>
      </c>
      <c r="AA821">
        <f>(AB821/AC821*100)</f>
        <v>0</v>
      </c>
      <c r="AB821">
        <f>BL821*(BQ821+BR821)/1000</f>
        <v>0</v>
      </c>
      <c r="AC821">
        <f>0.61365*exp(17.502*BS821/(240.97+BS821))</f>
        <v>0</v>
      </c>
      <c r="AD821">
        <f>(Z821-BL821*(BQ821+BR821)/1000)</f>
        <v>0</v>
      </c>
      <c r="AE821">
        <f>(-L821*44100)</f>
        <v>0</v>
      </c>
      <c r="AF821">
        <f>2*29.3*T821*0.92*(BS821-Y821)</f>
        <v>0</v>
      </c>
      <c r="AG821">
        <f>2*0.95*5.67E-8*(((BS821+$B$7)+273)^4-(Y821+273)^4)</f>
        <v>0</v>
      </c>
      <c r="AH821">
        <f>W821+AG821+AE821+AF821</f>
        <v>0</v>
      </c>
      <c r="AI821">
        <f>BP821*AW821*(BK821-BJ821*(1000-AW821*BM821)/(1000-AW821*BL821))/(100*BD821)</f>
        <v>0</v>
      </c>
      <c r="AJ821">
        <f>1000*BP821*AW821*(BL821-BM821)/(100*BD821*(1000-AW821*BL821))</f>
        <v>0</v>
      </c>
      <c r="AK821">
        <f>(AL821 - AM821 - BQ821*1E3/(8.314*(BS821+273.15)) * AO821/BP821 * AN821) * BP821/(100*BD821) * (1000 - BM821)/1000</f>
        <v>0</v>
      </c>
      <c r="AL821">
        <v>1120.79020031972</v>
      </c>
      <c r="AM821">
        <v>1096.299393939393</v>
      </c>
      <c r="AN821">
        <v>2.423310229403038</v>
      </c>
      <c r="AO821">
        <v>66.75267127986791</v>
      </c>
      <c r="AP821">
        <f>(AR821 - AQ821 + BQ821*1E3/(8.314*(BS821+273.15)) * AT821/BP821 * AS821) * BP821/(100*BD821) * 1000/(1000 - AR821)</f>
        <v>0</v>
      </c>
      <c r="AQ821">
        <v>14.32987620754568</v>
      </c>
      <c r="AR821">
        <v>15.40606787878788</v>
      </c>
      <c r="AS821">
        <v>0.002273527016469635</v>
      </c>
      <c r="AT821">
        <v>80.66482279212043</v>
      </c>
      <c r="AU821">
        <v>0</v>
      </c>
      <c r="AV821">
        <v>0</v>
      </c>
      <c r="AW821">
        <f>IF(AU821*$H$13&gt;=AY821,1.0,(AY821/(AY821-AU821*$H$13)))</f>
        <v>0</v>
      </c>
      <c r="AX821">
        <f>(AW821-1)*100</f>
        <v>0</v>
      </c>
      <c r="AY821">
        <f>MAX(0,($B$13+$C$13*BX821)/(1+$D$13*BX821)*BQ821/(BS821+273)*$E$13)</f>
        <v>0</v>
      </c>
      <c r="AZ821">
        <f>$B$11*BY821+$C$11*BZ821+$F$11*CK821*(1-CN821)</f>
        <v>0</v>
      </c>
      <c r="BA821">
        <f>AZ821*BB821</f>
        <v>0</v>
      </c>
      <c r="BB821">
        <f>($B$11*$D$9+$C$11*$D$9+$F$11*((CX821+CP821)/MAX(CX821+CP821+CY821, 0.1)*$I$9+CY821/MAX(CX821+CP821+CY821, 0.1)*$J$9))/($B$11+$C$11+$F$11)</f>
        <v>0</v>
      </c>
      <c r="BC821">
        <f>($B$11*$K$9+$C$11*$K$9+$F$11*((CX821+CP821)/MAX(CX821+CP821+CY821, 0.1)*$P$9+CY821/MAX(CX821+CP821+CY821, 0.1)*$Q$9))/($B$11+$C$11+$F$11)</f>
        <v>0</v>
      </c>
      <c r="BD821">
        <v>6</v>
      </c>
      <c r="BE821">
        <v>0.5</v>
      </c>
      <c r="BF821" t="s">
        <v>361</v>
      </c>
      <c r="BG821">
        <v>2</v>
      </c>
      <c r="BH821" t="b">
        <v>1</v>
      </c>
      <c r="BI821">
        <v>1728497963</v>
      </c>
      <c r="BJ821">
        <v>1062.288888888889</v>
      </c>
      <c r="BK821">
        <v>1092.449629629629</v>
      </c>
      <c r="BL821">
        <v>15.36173333333333</v>
      </c>
      <c r="BM821">
        <v>14.38526296296296</v>
      </c>
      <c r="BN821">
        <v>1072.105185185185</v>
      </c>
      <c r="BO821">
        <v>15.45260740740741</v>
      </c>
      <c r="BP821">
        <v>600.0026296296296</v>
      </c>
      <c r="BQ821">
        <v>97.54903703703702</v>
      </c>
      <c r="BR821">
        <v>0.1000448407407408</v>
      </c>
      <c r="BS821">
        <v>23.82925185185185</v>
      </c>
      <c r="BT821">
        <v>24.97182962962963</v>
      </c>
      <c r="BU821">
        <v>999.9000000000001</v>
      </c>
      <c r="BV821">
        <v>0</v>
      </c>
      <c r="BW821">
        <v>0</v>
      </c>
      <c r="BX821">
        <v>10000.16222222222</v>
      </c>
      <c r="BY821">
        <v>0</v>
      </c>
      <c r="BZ821">
        <v>1300.143333333333</v>
      </c>
      <c r="CA821">
        <v>-30.16117037037037</v>
      </c>
      <c r="CB821">
        <v>1078.862222222222</v>
      </c>
      <c r="CC821">
        <v>1108.392592592593</v>
      </c>
      <c r="CD821">
        <v>0.9764643703703704</v>
      </c>
      <c r="CE821">
        <v>1092.449629629629</v>
      </c>
      <c r="CF821">
        <v>14.38526296296296</v>
      </c>
      <c r="CG821">
        <v>1.498521481481481</v>
      </c>
      <c r="CH821">
        <v>1.403269259259259</v>
      </c>
      <c r="CI821">
        <v>12.95301481481481</v>
      </c>
      <c r="CJ821">
        <v>11.95288148148148</v>
      </c>
      <c r="CK821">
        <v>1599.978518518519</v>
      </c>
      <c r="CL821">
        <v>0.6920003333333334</v>
      </c>
      <c r="CM821">
        <v>0.3079996666666667</v>
      </c>
      <c r="CN821">
        <v>0</v>
      </c>
      <c r="CO821">
        <v>2.154248148148148</v>
      </c>
      <c r="CP821">
        <v>0</v>
      </c>
      <c r="CQ821">
        <v>18125.71851851852</v>
      </c>
      <c r="CR821">
        <v>13790.00740740741</v>
      </c>
      <c r="CS821">
        <v>40.63188888888889</v>
      </c>
      <c r="CT821">
        <v>42.75459259259259</v>
      </c>
      <c r="CU821">
        <v>41.46033333333334</v>
      </c>
      <c r="CV821">
        <v>40.65255555555555</v>
      </c>
      <c r="CW821">
        <v>39.67322222222222</v>
      </c>
      <c r="CX821">
        <v>1107.185185185185</v>
      </c>
      <c r="CY821">
        <v>492.7933333333333</v>
      </c>
      <c r="CZ821">
        <v>0</v>
      </c>
      <c r="DA821">
        <v>1728498027.4</v>
      </c>
      <c r="DB821">
        <v>0</v>
      </c>
      <c r="DC821">
        <v>1728490956.5</v>
      </c>
      <c r="DD821" t="s">
        <v>362</v>
      </c>
      <c r="DE821">
        <v>1728490952.5</v>
      </c>
      <c r="DF821">
        <v>1728490956.5</v>
      </c>
      <c r="DG821">
        <v>1</v>
      </c>
      <c r="DH821">
        <v>-0.065</v>
      </c>
      <c r="DI821">
        <v>-0.008</v>
      </c>
      <c r="DJ821">
        <v>-3.246</v>
      </c>
      <c r="DK821">
        <v>-0.091</v>
      </c>
      <c r="DL821">
        <v>52</v>
      </c>
      <c r="DM821">
        <v>15</v>
      </c>
      <c r="DN821">
        <v>0.25</v>
      </c>
      <c r="DO821">
        <v>0.13</v>
      </c>
      <c r="DP821">
        <v>-30.1696275</v>
      </c>
      <c r="DQ821">
        <v>0.94913358348974</v>
      </c>
      <c r="DR821">
        <v>0.2117732903218674</v>
      </c>
      <c r="DS821">
        <v>0</v>
      </c>
      <c r="DT821">
        <v>0.9097151499999999</v>
      </c>
      <c r="DU821">
        <v>1.23187461163227</v>
      </c>
      <c r="DV821">
        <v>0.1195386521541359</v>
      </c>
      <c r="DW821">
        <v>0</v>
      </c>
      <c r="DX821">
        <v>0</v>
      </c>
      <c r="DY821">
        <v>2</v>
      </c>
      <c r="DZ821" t="s">
        <v>386</v>
      </c>
      <c r="EA821">
        <v>3.22822</v>
      </c>
      <c r="EB821">
        <v>2.70436</v>
      </c>
      <c r="EC821">
        <v>0.194495</v>
      </c>
      <c r="ED821">
        <v>0.197241</v>
      </c>
      <c r="EE821">
        <v>0.08061599999999999</v>
      </c>
      <c r="EF821">
        <v>0.07622470000000001</v>
      </c>
      <c r="EG821">
        <v>26221.8</v>
      </c>
      <c r="EH821">
        <v>25394.2</v>
      </c>
      <c r="EI821">
        <v>31209</v>
      </c>
      <c r="EJ821">
        <v>30026.2</v>
      </c>
      <c r="EK821">
        <v>38425.4</v>
      </c>
      <c r="EL821">
        <v>36690.2</v>
      </c>
      <c r="EM821">
        <v>43726.1</v>
      </c>
      <c r="EN821">
        <v>41935.1</v>
      </c>
      <c r="EO821">
        <v>2.08475</v>
      </c>
      <c r="EP821">
        <v>1.73975</v>
      </c>
      <c r="EQ821">
        <v>-0.008925799999999999</v>
      </c>
      <c r="ER821">
        <v>0</v>
      </c>
      <c r="ES821">
        <v>25.1258</v>
      </c>
      <c r="ET821">
        <v>999.9</v>
      </c>
      <c r="EU821">
        <v>66.59999999999999</v>
      </c>
      <c r="EV821">
        <v>31</v>
      </c>
      <c r="EW821">
        <v>30.8002</v>
      </c>
      <c r="EX821">
        <v>62.4102</v>
      </c>
      <c r="EY821">
        <v>23.7861</v>
      </c>
      <c r="EZ821">
        <v>1</v>
      </c>
      <c r="FA821">
        <v>0.391557</v>
      </c>
      <c r="FB821">
        <v>7.59504</v>
      </c>
      <c r="FC821">
        <v>20.0385</v>
      </c>
      <c r="FD821">
        <v>5.21415</v>
      </c>
      <c r="FE821">
        <v>12.004</v>
      </c>
      <c r="FF821">
        <v>4.9634</v>
      </c>
      <c r="FG821">
        <v>3.29593</v>
      </c>
      <c r="FH821">
        <v>9999</v>
      </c>
      <c r="FI821">
        <v>9999</v>
      </c>
      <c r="FJ821">
        <v>9999</v>
      </c>
      <c r="FK821">
        <v>149.9</v>
      </c>
      <c r="FL821">
        <v>4.97081</v>
      </c>
      <c r="FM821">
        <v>1.86773</v>
      </c>
      <c r="FN821">
        <v>1.85928</v>
      </c>
      <c r="FO821">
        <v>1.86529</v>
      </c>
      <c r="FP821">
        <v>1.8631</v>
      </c>
      <c r="FQ821">
        <v>1.86447</v>
      </c>
      <c r="FR821">
        <v>1.86005</v>
      </c>
      <c r="FS821">
        <v>1.86416</v>
      </c>
      <c r="FT821">
        <v>0</v>
      </c>
      <c r="FU821">
        <v>0</v>
      </c>
      <c r="FV821">
        <v>0</v>
      </c>
      <c r="FW821">
        <v>0</v>
      </c>
      <c r="FX821" t="s">
        <v>364</v>
      </c>
      <c r="FY821" t="s">
        <v>365</v>
      </c>
      <c r="FZ821" t="s">
        <v>366</v>
      </c>
      <c r="GA821" t="s">
        <v>366</v>
      </c>
      <c r="GB821" t="s">
        <v>366</v>
      </c>
      <c r="GC821" t="s">
        <v>366</v>
      </c>
      <c r="GD821">
        <v>0</v>
      </c>
      <c r="GE821">
        <v>100</v>
      </c>
      <c r="GF821">
        <v>100</v>
      </c>
      <c r="GG821">
        <v>-9.93</v>
      </c>
      <c r="GH821">
        <v>-0.09080000000000001</v>
      </c>
      <c r="GI821">
        <v>-2.868309889394353</v>
      </c>
      <c r="GJ821">
        <v>-0.006773961979547998</v>
      </c>
      <c r="GK821">
        <v>-8.296070481250098E-08</v>
      </c>
      <c r="GL821">
        <v>3.322967193956903E-10</v>
      </c>
      <c r="GM821">
        <v>-0.07871069313407227</v>
      </c>
      <c r="GN821">
        <v>-0.00208336341840114</v>
      </c>
      <c r="GO821">
        <v>8.801746095907445E-05</v>
      </c>
      <c r="GP821">
        <v>-2.677693255255651E-07</v>
      </c>
      <c r="GQ821">
        <v>3</v>
      </c>
      <c r="GR821">
        <v>2052</v>
      </c>
      <c r="GS821">
        <v>2</v>
      </c>
      <c r="GT821">
        <v>18</v>
      </c>
      <c r="GU821">
        <v>117</v>
      </c>
      <c r="GV821">
        <v>116.9</v>
      </c>
      <c r="GW821">
        <v>2.48169</v>
      </c>
      <c r="GX821">
        <v>2.40601</v>
      </c>
      <c r="GY821">
        <v>1.44897</v>
      </c>
      <c r="GZ821">
        <v>2.31323</v>
      </c>
      <c r="HA821">
        <v>1.55151</v>
      </c>
      <c r="HB821">
        <v>2.2876</v>
      </c>
      <c r="HC821">
        <v>37.4819</v>
      </c>
      <c r="HD821">
        <v>13.668</v>
      </c>
      <c r="HE821">
        <v>18</v>
      </c>
      <c r="HF821">
        <v>616.474</v>
      </c>
      <c r="HG821">
        <v>395.01</v>
      </c>
      <c r="HH821">
        <v>14.8286</v>
      </c>
      <c r="HI821">
        <v>31.6483</v>
      </c>
      <c r="HJ821">
        <v>30.0014</v>
      </c>
      <c r="HK821">
        <v>31.5098</v>
      </c>
      <c r="HL821">
        <v>31.4431</v>
      </c>
      <c r="HM821">
        <v>49.7174</v>
      </c>
      <c r="HN821">
        <v>58.2789</v>
      </c>
      <c r="HO821">
        <v>0</v>
      </c>
      <c r="HP821">
        <v>14.8064</v>
      </c>
      <c r="HQ821">
        <v>1128.4</v>
      </c>
      <c r="HR821">
        <v>14.1482</v>
      </c>
      <c r="HS821">
        <v>99.0241</v>
      </c>
      <c r="HT821">
        <v>100.198</v>
      </c>
    </row>
    <row r="822" spans="1:228">
      <c r="A822">
        <v>806</v>
      </c>
      <c r="B822">
        <v>1728497975.5</v>
      </c>
      <c r="C822">
        <v>7038</v>
      </c>
      <c r="D822" t="s">
        <v>1985</v>
      </c>
      <c r="E822" t="s">
        <v>1986</v>
      </c>
      <c r="F822">
        <v>5</v>
      </c>
      <c r="G822" t="s">
        <v>357</v>
      </c>
      <c r="H822" t="s">
        <v>358</v>
      </c>
      <c r="I822" t="s">
        <v>359</v>
      </c>
      <c r="J822" t="s">
        <v>1808</v>
      </c>
      <c r="K822">
        <v>1728497967.714286</v>
      </c>
      <c r="L822">
        <f>(M822)/1000</f>
        <v>0</v>
      </c>
      <c r="M822">
        <f>IF(BH822, AP822, AJ822)</f>
        <v>0</v>
      </c>
      <c r="N822">
        <f>IF(BH822, AK822, AI822)</f>
        <v>0</v>
      </c>
      <c r="O822">
        <f>BJ822 - IF(AW822&gt;1, N822*BD822*100.0/(AY822), 0)</f>
        <v>0</v>
      </c>
      <c r="P822">
        <f>((V822-L822/2)*O822-N822)/(V822+L822/2)</f>
        <v>0</v>
      </c>
      <c r="Q822">
        <f>P822*(BQ822+BR822)/1000.0</f>
        <v>0</v>
      </c>
      <c r="R822">
        <f>(BJ822 - IF(AW822&gt;1, N822*BD822*100.0/(AY822), 0))*(BQ822+BR822)/1000.0</f>
        <v>0</v>
      </c>
      <c r="S822">
        <f>2.0/((1/U822-1/T822)+SIGN(U822)*SQRT((1/U822-1/T822)*(1/U822-1/T822) + 4*BE822/((BE822+1)*(BE822+1))*(2*1/U822*1/T822-1/T822*1/T822)))</f>
        <v>0</v>
      </c>
      <c r="T822">
        <f>IF(LEFT(BF822,1)&lt;&gt;"0",IF(LEFT(BF822,1)="1",3.0,BG822),$D$5+$E$5*(BX822*BQ822/($K$5*1000))+$F$5*(BX822*BQ822/($K$5*1000))*MAX(MIN(BD822,$J$5),$I$5)*MAX(MIN(BD822,$J$5),$I$5)+$G$5*MAX(MIN(BD822,$J$5),$I$5)*(BX822*BQ822/($K$5*1000))+$H$5*(BX822*BQ822/($K$5*1000))*(BX822*BQ822/($K$5*1000)))</f>
        <v>0</v>
      </c>
      <c r="U822">
        <f>L822*(1000-(1000*0.61365*exp(17.502*Y822/(240.97+Y822))/(BQ822+BR822)+BL822)/2)/(1000*0.61365*exp(17.502*Y822/(240.97+Y822))/(BQ822+BR822)-BL822)</f>
        <v>0</v>
      </c>
      <c r="V822">
        <f>1/((BE822+1)/(S822/1.6)+1/(T822/1.37)) + BE822/((BE822+1)/(S822/1.6) + BE822/(T822/1.37))</f>
        <v>0</v>
      </c>
      <c r="W822">
        <f>(AZ822*BC822)</f>
        <v>0</v>
      </c>
      <c r="X822">
        <f>(BS822+(W822+2*0.95*5.67E-8*(((BS822+$B$7)+273)^4-(BS822+273)^4)-44100*L822)/(1.84*29.3*T822+8*0.95*5.67E-8*(BS822+273)^3))</f>
        <v>0</v>
      </c>
      <c r="Y822">
        <f>($C$7*BT822+$D$7*BU822+$E$7*X822)</f>
        <v>0</v>
      </c>
      <c r="Z822">
        <f>0.61365*exp(17.502*Y822/(240.97+Y822))</f>
        <v>0</v>
      </c>
      <c r="AA822">
        <f>(AB822/AC822*100)</f>
        <v>0</v>
      </c>
      <c r="AB822">
        <f>BL822*(BQ822+BR822)/1000</f>
        <v>0</v>
      </c>
      <c r="AC822">
        <f>0.61365*exp(17.502*BS822/(240.97+BS822))</f>
        <v>0</v>
      </c>
      <c r="AD822">
        <f>(Z822-BL822*(BQ822+BR822)/1000)</f>
        <v>0</v>
      </c>
      <c r="AE822">
        <f>(-L822*44100)</f>
        <v>0</v>
      </c>
      <c r="AF822">
        <f>2*29.3*T822*0.92*(BS822-Y822)</f>
        <v>0</v>
      </c>
      <c r="AG822">
        <f>2*0.95*5.67E-8*(((BS822+$B$7)+273)^4-(Y822+273)^4)</f>
        <v>0</v>
      </c>
      <c r="AH822">
        <f>W822+AG822+AE822+AF822</f>
        <v>0</v>
      </c>
      <c r="AI822">
        <f>BP822*AW822*(BK822-BJ822*(1000-AW822*BM822)/(1000-AW822*BL822))/(100*BD822)</f>
        <v>0</v>
      </c>
      <c r="AJ822">
        <f>1000*BP822*AW822*(BL822-BM822)/(100*BD822*(1000-AW822*BL822))</f>
        <v>0</v>
      </c>
      <c r="AK822">
        <f>(AL822 - AM822 - BQ822*1E3/(8.314*(BS822+273.15)) * AO822/BP822 * AN822) * BP822/(100*BD822) * (1000 - BM822)/1000</f>
        <v>0</v>
      </c>
      <c r="AL822">
        <v>1133.020932297166</v>
      </c>
      <c r="AM822">
        <v>1108.555272727273</v>
      </c>
      <c r="AN822">
        <v>2.461399143778352</v>
      </c>
      <c r="AO822">
        <v>66.75267127986791</v>
      </c>
      <c r="AP822">
        <f>(AR822 - AQ822 + BQ822*1E3/(8.314*(BS822+273.15)) * AT822/BP822 * AS822) * BP822/(100*BD822) * 1000/(1000 - AR822)</f>
        <v>0</v>
      </c>
      <c r="AQ822">
        <v>14.2259544601388</v>
      </c>
      <c r="AR822">
        <v>15.36734303030302</v>
      </c>
      <c r="AS822">
        <v>-0.007732629762525672</v>
      </c>
      <c r="AT822">
        <v>80.66482279212043</v>
      </c>
      <c r="AU822">
        <v>0</v>
      </c>
      <c r="AV822">
        <v>0</v>
      </c>
      <c r="AW822">
        <f>IF(AU822*$H$13&gt;=AY822,1.0,(AY822/(AY822-AU822*$H$13)))</f>
        <v>0</v>
      </c>
      <c r="AX822">
        <f>(AW822-1)*100</f>
        <v>0</v>
      </c>
      <c r="AY822">
        <f>MAX(0,($B$13+$C$13*BX822)/(1+$D$13*BX822)*BQ822/(BS822+273)*$E$13)</f>
        <v>0</v>
      </c>
      <c r="AZ822">
        <f>$B$11*BY822+$C$11*BZ822+$F$11*CK822*(1-CN822)</f>
        <v>0</v>
      </c>
      <c r="BA822">
        <f>AZ822*BB822</f>
        <v>0</v>
      </c>
      <c r="BB822">
        <f>($B$11*$D$9+$C$11*$D$9+$F$11*((CX822+CP822)/MAX(CX822+CP822+CY822, 0.1)*$I$9+CY822/MAX(CX822+CP822+CY822, 0.1)*$J$9))/($B$11+$C$11+$F$11)</f>
        <v>0</v>
      </c>
      <c r="BC822">
        <f>($B$11*$K$9+$C$11*$K$9+$F$11*((CX822+CP822)/MAX(CX822+CP822+CY822, 0.1)*$P$9+CY822/MAX(CX822+CP822+CY822, 0.1)*$Q$9))/($B$11+$C$11+$F$11)</f>
        <v>0</v>
      </c>
      <c r="BD822">
        <v>6</v>
      </c>
      <c r="BE822">
        <v>0.5</v>
      </c>
      <c r="BF822" t="s">
        <v>361</v>
      </c>
      <c r="BG822">
        <v>2</v>
      </c>
      <c r="BH822" t="b">
        <v>1</v>
      </c>
      <c r="BI822">
        <v>1728497967.714286</v>
      </c>
      <c r="BJ822">
        <v>1073.858214285714</v>
      </c>
      <c r="BK822">
        <v>1103.900714285714</v>
      </c>
      <c r="BL822">
        <v>15.38879642857143</v>
      </c>
      <c r="BM822">
        <v>14.32244642857143</v>
      </c>
      <c r="BN822">
        <v>1083.741428571429</v>
      </c>
      <c r="BO822">
        <v>15.47966071428571</v>
      </c>
      <c r="BP822">
        <v>600.0069999999999</v>
      </c>
      <c r="BQ822">
        <v>97.54846071428571</v>
      </c>
      <c r="BR822">
        <v>0.1000467607142857</v>
      </c>
      <c r="BS822">
        <v>23.83391071428572</v>
      </c>
      <c r="BT822">
        <v>24.97744285714285</v>
      </c>
      <c r="BU822">
        <v>999.9000000000002</v>
      </c>
      <c r="BV822">
        <v>0</v>
      </c>
      <c r="BW822">
        <v>0</v>
      </c>
      <c r="BX822">
        <v>9994.199999999999</v>
      </c>
      <c r="BY822">
        <v>0</v>
      </c>
      <c r="BZ822">
        <v>1301.14</v>
      </c>
      <c r="CA822">
        <v>-30.04288571428571</v>
      </c>
      <c r="CB822">
        <v>1090.642142857143</v>
      </c>
      <c r="CC822">
        <v>1119.940714285714</v>
      </c>
      <c r="CD822">
        <v>1.066343642857143</v>
      </c>
      <c r="CE822">
        <v>1103.900714285714</v>
      </c>
      <c r="CF822">
        <v>14.32244642857143</v>
      </c>
      <c r="CG822">
        <v>1.501153571428572</v>
      </c>
      <c r="CH822">
        <v>1.397133571428572</v>
      </c>
      <c r="CI822">
        <v>12.97990357142857</v>
      </c>
      <c r="CJ822">
        <v>11.88631785714286</v>
      </c>
      <c r="CK822">
        <v>1599.983214285714</v>
      </c>
      <c r="CL822">
        <v>0.6919930000000002</v>
      </c>
      <c r="CM822">
        <v>0.308007</v>
      </c>
      <c r="CN822">
        <v>0</v>
      </c>
      <c r="CO822">
        <v>2.128203571428572</v>
      </c>
      <c r="CP822">
        <v>0</v>
      </c>
      <c r="CQ822">
        <v>18100.98928571429</v>
      </c>
      <c r="CR822">
        <v>13790.01428571428</v>
      </c>
      <c r="CS822">
        <v>40.65157142857142</v>
      </c>
      <c r="CT822">
        <v>42.76771428571428</v>
      </c>
      <c r="CU822">
        <v>41.47975</v>
      </c>
      <c r="CV822">
        <v>40.67149999999999</v>
      </c>
      <c r="CW822">
        <v>39.68699999999999</v>
      </c>
      <c r="CX822">
        <v>1107.177142857143</v>
      </c>
      <c r="CY822">
        <v>492.8060714285714</v>
      </c>
      <c r="CZ822">
        <v>0</v>
      </c>
      <c r="DA822">
        <v>1728498032.2</v>
      </c>
      <c r="DB822">
        <v>0</v>
      </c>
      <c r="DC822">
        <v>1728490956.5</v>
      </c>
      <c r="DD822" t="s">
        <v>362</v>
      </c>
      <c r="DE822">
        <v>1728490952.5</v>
      </c>
      <c r="DF822">
        <v>1728490956.5</v>
      </c>
      <c r="DG822">
        <v>1</v>
      </c>
      <c r="DH822">
        <v>-0.065</v>
      </c>
      <c r="DI822">
        <v>-0.008</v>
      </c>
      <c r="DJ822">
        <v>-3.246</v>
      </c>
      <c r="DK822">
        <v>-0.091</v>
      </c>
      <c r="DL822">
        <v>52</v>
      </c>
      <c r="DM822">
        <v>15</v>
      </c>
      <c r="DN822">
        <v>0.25</v>
      </c>
      <c r="DO822">
        <v>0.13</v>
      </c>
      <c r="DP822">
        <v>-30.1137325</v>
      </c>
      <c r="DQ822">
        <v>2.017689681050685</v>
      </c>
      <c r="DR822">
        <v>0.2434278860232533</v>
      </c>
      <c r="DS822">
        <v>0</v>
      </c>
      <c r="DT822">
        <v>1.009430725</v>
      </c>
      <c r="DU822">
        <v>1.23821418011257</v>
      </c>
      <c r="DV822">
        <v>0.1211254786830557</v>
      </c>
      <c r="DW822">
        <v>0</v>
      </c>
      <c r="DX822">
        <v>0</v>
      </c>
      <c r="DY822">
        <v>2</v>
      </c>
      <c r="DZ822" t="s">
        <v>386</v>
      </c>
      <c r="EA822">
        <v>3.22818</v>
      </c>
      <c r="EB822">
        <v>2.70446</v>
      </c>
      <c r="EC822">
        <v>0.195867</v>
      </c>
      <c r="ED822">
        <v>0.198636</v>
      </c>
      <c r="EE822">
        <v>0.08046</v>
      </c>
      <c r="EF822">
        <v>0.07616539999999999</v>
      </c>
      <c r="EG822">
        <v>26176.1</v>
      </c>
      <c r="EH822">
        <v>25349.3</v>
      </c>
      <c r="EI822">
        <v>31208</v>
      </c>
      <c r="EJ822">
        <v>30025.3</v>
      </c>
      <c r="EK822">
        <v>38430.6</v>
      </c>
      <c r="EL822">
        <v>36691.5</v>
      </c>
      <c r="EM822">
        <v>43724.6</v>
      </c>
      <c r="EN822">
        <v>41933.8</v>
      </c>
      <c r="EO822">
        <v>2.08442</v>
      </c>
      <c r="EP822">
        <v>1.7394</v>
      </c>
      <c r="EQ822">
        <v>-0.008195640000000001</v>
      </c>
      <c r="ER822">
        <v>0</v>
      </c>
      <c r="ES822">
        <v>25.1195</v>
      </c>
      <c r="ET822">
        <v>999.9</v>
      </c>
      <c r="EU822">
        <v>66.59999999999999</v>
      </c>
      <c r="EV822">
        <v>31</v>
      </c>
      <c r="EW822">
        <v>30.8013</v>
      </c>
      <c r="EX822">
        <v>62.3901</v>
      </c>
      <c r="EY822">
        <v>23.8502</v>
      </c>
      <c r="EZ822">
        <v>1</v>
      </c>
      <c r="FA822">
        <v>0.393425</v>
      </c>
      <c r="FB822">
        <v>7.68355</v>
      </c>
      <c r="FC822">
        <v>20.0341</v>
      </c>
      <c r="FD822">
        <v>5.21519</v>
      </c>
      <c r="FE822">
        <v>12.004</v>
      </c>
      <c r="FF822">
        <v>4.96365</v>
      </c>
      <c r="FG822">
        <v>3.29598</v>
      </c>
      <c r="FH822">
        <v>9999</v>
      </c>
      <c r="FI822">
        <v>9999</v>
      </c>
      <c r="FJ822">
        <v>9999</v>
      </c>
      <c r="FK822">
        <v>149.9</v>
      </c>
      <c r="FL822">
        <v>4.97079</v>
      </c>
      <c r="FM822">
        <v>1.86774</v>
      </c>
      <c r="FN822">
        <v>1.85928</v>
      </c>
      <c r="FO822">
        <v>1.86529</v>
      </c>
      <c r="FP822">
        <v>1.8631</v>
      </c>
      <c r="FQ822">
        <v>1.86447</v>
      </c>
      <c r="FR822">
        <v>1.86005</v>
      </c>
      <c r="FS822">
        <v>1.86416</v>
      </c>
      <c r="FT822">
        <v>0</v>
      </c>
      <c r="FU822">
        <v>0</v>
      </c>
      <c r="FV822">
        <v>0</v>
      </c>
      <c r="FW822">
        <v>0</v>
      </c>
      <c r="FX822" t="s">
        <v>364</v>
      </c>
      <c r="FY822" t="s">
        <v>365</v>
      </c>
      <c r="FZ822" t="s">
        <v>366</v>
      </c>
      <c r="GA822" t="s">
        <v>366</v>
      </c>
      <c r="GB822" t="s">
        <v>366</v>
      </c>
      <c r="GC822" t="s">
        <v>366</v>
      </c>
      <c r="GD822">
        <v>0</v>
      </c>
      <c r="GE822">
        <v>100</v>
      </c>
      <c r="GF822">
        <v>100</v>
      </c>
      <c r="GG822">
        <v>-9.99</v>
      </c>
      <c r="GH822">
        <v>-0.09089999999999999</v>
      </c>
      <c r="GI822">
        <v>-2.868309889394353</v>
      </c>
      <c r="GJ822">
        <v>-0.006773961979547998</v>
      </c>
      <c r="GK822">
        <v>-8.296070481250098E-08</v>
      </c>
      <c r="GL822">
        <v>3.322967193956903E-10</v>
      </c>
      <c r="GM822">
        <v>-0.07871069313407227</v>
      </c>
      <c r="GN822">
        <v>-0.00208336341840114</v>
      </c>
      <c r="GO822">
        <v>8.801746095907445E-05</v>
      </c>
      <c r="GP822">
        <v>-2.677693255255651E-07</v>
      </c>
      <c r="GQ822">
        <v>3</v>
      </c>
      <c r="GR822">
        <v>2052</v>
      </c>
      <c r="GS822">
        <v>2</v>
      </c>
      <c r="GT822">
        <v>18</v>
      </c>
      <c r="GU822">
        <v>117</v>
      </c>
      <c r="GV822">
        <v>117</v>
      </c>
      <c r="GW822">
        <v>2.5061</v>
      </c>
      <c r="GX822">
        <v>2.3938</v>
      </c>
      <c r="GY822">
        <v>1.44775</v>
      </c>
      <c r="GZ822">
        <v>2.31445</v>
      </c>
      <c r="HA822">
        <v>1.55151</v>
      </c>
      <c r="HB822">
        <v>2.38037</v>
      </c>
      <c r="HC822">
        <v>37.4819</v>
      </c>
      <c r="HD822">
        <v>13.668</v>
      </c>
      <c r="HE822">
        <v>18</v>
      </c>
      <c r="HF822">
        <v>616.3150000000001</v>
      </c>
      <c r="HG822">
        <v>394.864</v>
      </c>
      <c r="HH822">
        <v>14.8357</v>
      </c>
      <c r="HI822">
        <v>31.6566</v>
      </c>
      <c r="HJ822">
        <v>30.0017</v>
      </c>
      <c r="HK822">
        <v>31.518</v>
      </c>
      <c r="HL822">
        <v>31.4513</v>
      </c>
      <c r="HM822">
        <v>50.1999</v>
      </c>
      <c r="HN822">
        <v>58.5634</v>
      </c>
      <c r="HO822">
        <v>0</v>
      </c>
      <c r="HP822">
        <v>14.8202</v>
      </c>
      <c r="HQ822">
        <v>1138.46</v>
      </c>
      <c r="HR822">
        <v>14.1351</v>
      </c>
      <c r="HS822">
        <v>99.02079999999999</v>
      </c>
      <c r="HT822">
        <v>100.195</v>
      </c>
    </row>
    <row r="823" spans="1:228">
      <c r="A823">
        <v>807</v>
      </c>
      <c r="B823">
        <v>1728497980.5</v>
      </c>
      <c r="C823">
        <v>7043</v>
      </c>
      <c r="D823" t="s">
        <v>1987</v>
      </c>
      <c r="E823" t="s">
        <v>1988</v>
      </c>
      <c r="F823">
        <v>5</v>
      </c>
      <c r="G823" t="s">
        <v>357</v>
      </c>
      <c r="H823" t="s">
        <v>358</v>
      </c>
      <c r="I823" t="s">
        <v>359</v>
      </c>
      <c r="J823" t="s">
        <v>1808</v>
      </c>
      <c r="K823">
        <v>1728497973</v>
      </c>
      <c r="L823">
        <f>(M823)/1000</f>
        <v>0</v>
      </c>
      <c r="M823">
        <f>IF(BH823, AP823, AJ823)</f>
        <v>0</v>
      </c>
      <c r="N823">
        <f>IF(BH823, AK823, AI823)</f>
        <v>0</v>
      </c>
      <c r="O823">
        <f>BJ823 - IF(AW823&gt;1, N823*BD823*100.0/(AY823), 0)</f>
        <v>0</v>
      </c>
      <c r="P823">
        <f>((V823-L823/2)*O823-N823)/(V823+L823/2)</f>
        <v>0</v>
      </c>
      <c r="Q823">
        <f>P823*(BQ823+BR823)/1000.0</f>
        <v>0</v>
      </c>
      <c r="R823">
        <f>(BJ823 - IF(AW823&gt;1, N823*BD823*100.0/(AY823), 0))*(BQ823+BR823)/1000.0</f>
        <v>0</v>
      </c>
      <c r="S823">
        <f>2.0/((1/U823-1/T823)+SIGN(U823)*SQRT((1/U823-1/T823)*(1/U823-1/T823) + 4*BE823/((BE823+1)*(BE823+1))*(2*1/U823*1/T823-1/T823*1/T823)))</f>
        <v>0</v>
      </c>
      <c r="T823">
        <f>IF(LEFT(BF823,1)&lt;&gt;"0",IF(LEFT(BF823,1)="1",3.0,BG823),$D$5+$E$5*(BX823*BQ823/($K$5*1000))+$F$5*(BX823*BQ823/($K$5*1000))*MAX(MIN(BD823,$J$5),$I$5)*MAX(MIN(BD823,$J$5),$I$5)+$G$5*MAX(MIN(BD823,$J$5),$I$5)*(BX823*BQ823/($K$5*1000))+$H$5*(BX823*BQ823/($K$5*1000))*(BX823*BQ823/($K$5*1000)))</f>
        <v>0</v>
      </c>
      <c r="U823">
        <f>L823*(1000-(1000*0.61365*exp(17.502*Y823/(240.97+Y823))/(BQ823+BR823)+BL823)/2)/(1000*0.61365*exp(17.502*Y823/(240.97+Y823))/(BQ823+BR823)-BL823)</f>
        <v>0</v>
      </c>
      <c r="V823">
        <f>1/((BE823+1)/(S823/1.6)+1/(T823/1.37)) + BE823/((BE823+1)/(S823/1.6) + BE823/(T823/1.37))</f>
        <v>0</v>
      </c>
      <c r="W823">
        <f>(AZ823*BC823)</f>
        <v>0</v>
      </c>
      <c r="X823">
        <f>(BS823+(W823+2*0.95*5.67E-8*(((BS823+$B$7)+273)^4-(BS823+273)^4)-44100*L823)/(1.84*29.3*T823+8*0.95*5.67E-8*(BS823+273)^3))</f>
        <v>0</v>
      </c>
      <c r="Y823">
        <f>($C$7*BT823+$D$7*BU823+$E$7*X823)</f>
        <v>0</v>
      </c>
      <c r="Z823">
        <f>0.61365*exp(17.502*Y823/(240.97+Y823))</f>
        <v>0</v>
      </c>
      <c r="AA823">
        <f>(AB823/AC823*100)</f>
        <v>0</v>
      </c>
      <c r="AB823">
        <f>BL823*(BQ823+BR823)/1000</f>
        <v>0</v>
      </c>
      <c r="AC823">
        <f>0.61365*exp(17.502*BS823/(240.97+BS823))</f>
        <v>0</v>
      </c>
      <c r="AD823">
        <f>(Z823-BL823*(BQ823+BR823)/1000)</f>
        <v>0</v>
      </c>
      <c r="AE823">
        <f>(-L823*44100)</f>
        <v>0</v>
      </c>
      <c r="AF823">
        <f>2*29.3*T823*0.92*(BS823-Y823)</f>
        <v>0</v>
      </c>
      <c r="AG823">
        <f>2*0.95*5.67E-8*(((BS823+$B$7)+273)^4-(Y823+273)^4)</f>
        <v>0</v>
      </c>
      <c r="AH823">
        <f>W823+AG823+AE823+AF823</f>
        <v>0</v>
      </c>
      <c r="AI823">
        <f>BP823*AW823*(BK823-BJ823*(1000-AW823*BM823)/(1000-AW823*BL823))/(100*BD823)</f>
        <v>0</v>
      </c>
      <c r="AJ823">
        <f>1000*BP823*AW823*(BL823-BM823)/(100*BD823*(1000-AW823*BL823))</f>
        <v>0</v>
      </c>
      <c r="AK823">
        <f>(AL823 - AM823 - BQ823*1E3/(8.314*(BS823+273.15)) * AO823/BP823 * AN823) * BP823/(100*BD823) * (1000 - BM823)/1000</f>
        <v>0</v>
      </c>
      <c r="AL823">
        <v>1145.924739441613</v>
      </c>
      <c r="AM823">
        <v>1121.059393939393</v>
      </c>
      <c r="AN823">
        <v>2.527975848139868</v>
      </c>
      <c r="AO823">
        <v>66.75267127986791</v>
      </c>
      <c r="AP823">
        <f>(AR823 - AQ823 + BQ823*1E3/(8.314*(BS823+273.15)) * AT823/BP823 * AS823) * BP823/(100*BD823) * 1000/(1000 - AR823)</f>
        <v>0</v>
      </c>
      <c r="AQ823">
        <v>14.2167236305516</v>
      </c>
      <c r="AR823">
        <v>15.32362787878787</v>
      </c>
      <c r="AS823">
        <v>-0.008377438647119108</v>
      </c>
      <c r="AT823">
        <v>80.66482279212043</v>
      </c>
      <c r="AU823">
        <v>0</v>
      </c>
      <c r="AV823">
        <v>0</v>
      </c>
      <c r="AW823">
        <f>IF(AU823*$H$13&gt;=AY823,1.0,(AY823/(AY823-AU823*$H$13)))</f>
        <v>0</v>
      </c>
      <c r="AX823">
        <f>(AW823-1)*100</f>
        <v>0</v>
      </c>
      <c r="AY823">
        <f>MAX(0,($B$13+$C$13*BX823)/(1+$D$13*BX823)*BQ823/(BS823+273)*$E$13)</f>
        <v>0</v>
      </c>
      <c r="AZ823">
        <f>$B$11*BY823+$C$11*BZ823+$F$11*CK823*(1-CN823)</f>
        <v>0</v>
      </c>
      <c r="BA823">
        <f>AZ823*BB823</f>
        <v>0</v>
      </c>
      <c r="BB823">
        <f>($B$11*$D$9+$C$11*$D$9+$F$11*((CX823+CP823)/MAX(CX823+CP823+CY823, 0.1)*$I$9+CY823/MAX(CX823+CP823+CY823, 0.1)*$J$9))/($B$11+$C$11+$F$11)</f>
        <v>0</v>
      </c>
      <c r="BC823">
        <f>($B$11*$K$9+$C$11*$K$9+$F$11*((CX823+CP823)/MAX(CX823+CP823+CY823, 0.1)*$P$9+CY823/MAX(CX823+CP823+CY823, 0.1)*$Q$9))/($B$11+$C$11+$F$11)</f>
        <v>0</v>
      </c>
      <c r="BD823">
        <v>6</v>
      </c>
      <c r="BE823">
        <v>0.5</v>
      </c>
      <c r="BF823" t="s">
        <v>361</v>
      </c>
      <c r="BG823">
        <v>2</v>
      </c>
      <c r="BH823" t="b">
        <v>1</v>
      </c>
      <c r="BI823">
        <v>1728497973</v>
      </c>
      <c r="BJ823">
        <v>1086.724074074074</v>
      </c>
      <c r="BK823">
        <v>1116.781111111111</v>
      </c>
      <c r="BL823">
        <v>15.37837777777778</v>
      </c>
      <c r="BM823">
        <v>14.24761111111111</v>
      </c>
      <c r="BN823">
        <v>1096.682962962963</v>
      </c>
      <c r="BO823">
        <v>15.46924444444444</v>
      </c>
      <c r="BP823">
        <v>600.0213703703704</v>
      </c>
      <c r="BQ823">
        <v>97.54821481481483</v>
      </c>
      <c r="BR823">
        <v>0.1000727740740741</v>
      </c>
      <c r="BS823">
        <v>23.83827777777778</v>
      </c>
      <c r="BT823">
        <v>24.98077037037037</v>
      </c>
      <c r="BU823">
        <v>999.9000000000001</v>
      </c>
      <c r="BV823">
        <v>0</v>
      </c>
      <c r="BW823">
        <v>0</v>
      </c>
      <c r="BX823">
        <v>9993.940000000001</v>
      </c>
      <c r="BY823">
        <v>0</v>
      </c>
      <c r="BZ823">
        <v>1301.616296296296</v>
      </c>
      <c r="CA823">
        <v>-30.05638148148148</v>
      </c>
      <c r="CB823">
        <v>1103.697777777778</v>
      </c>
      <c r="CC823">
        <v>1132.922962962963</v>
      </c>
      <c r="CD823">
        <v>1.130757777777778</v>
      </c>
      <c r="CE823">
        <v>1116.781111111111</v>
      </c>
      <c r="CF823">
        <v>14.24761111111111</v>
      </c>
      <c r="CG823">
        <v>1.500133333333333</v>
      </c>
      <c r="CH823">
        <v>1.38983</v>
      </c>
      <c r="CI823">
        <v>12.9695</v>
      </c>
      <c r="CJ823">
        <v>11.80703333333333</v>
      </c>
      <c r="CK823">
        <v>1599.995555555556</v>
      </c>
      <c r="CL823">
        <v>0.691987888888889</v>
      </c>
      <c r="CM823">
        <v>0.3080121111111112</v>
      </c>
      <c r="CN823">
        <v>0</v>
      </c>
      <c r="CO823">
        <v>2.098592592592592</v>
      </c>
      <c r="CP823">
        <v>0</v>
      </c>
      <c r="CQ823">
        <v>18071.09259259259</v>
      </c>
      <c r="CR823">
        <v>13790.0962962963</v>
      </c>
      <c r="CS823">
        <v>40.67322222222222</v>
      </c>
      <c r="CT823">
        <v>42.78674074074073</v>
      </c>
      <c r="CU823">
        <v>41.5</v>
      </c>
      <c r="CV823">
        <v>40.68699999999999</v>
      </c>
      <c r="CW823">
        <v>39.68933333333333</v>
      </c>
      <c r="CX823">
        <v>1107.178888888889</v>
      </c>
      <c r="CY823">
        <v>492.8166666666667</v>
      </c>
      <c r="CZ823">
        <v>0</v>
      </c>
      <c r="DA823">
        <v>1728498037.6</v>
      </c>
      <c r="DB823">
        <v>0</v>
      </c>
      <c r="DC823">
        <v>1728490956.5</v>
      </c>
      <c r="DD823" t="s">
        <v>362</v>
      </c>
      <c r="DE823">
        <v>1728490952.5</v>
      </c>
      <c r="DF823">
        <v>1728490956.5</v>
      </c>
      <c r="DG823">
        <v>1</v>
      </c>
      <c r="DH823">
        <v>-0.065</v>
      </c>
      <c r="DI823">
        <v>-0.008</v>
      </c>
      <c r="DJ823">
        <v>-3.246</v>
      </c>
      <c r="DK823">
        <v>-0.091</v>
      </c>
      <c r="DL823">
        <v>52</v>
      </c>
      <c r="DM823">
        <v>15</v>
      </c>
      <c r="DN823">
        <v>0.25</v>
      </c>
      <c r="DO823">
        <v>0.13</v>
      </c>
      <c r="DP823">
        <v>-30.1258243902439</v>
      </c>
      <c r="DQ823">
        <v>-0.161082229965145</v>
      </c>
      <c r="DR823">
        <v>0.2542667897715425</v>
      </c>
      <c r="DS823">
        <v>0</v>
      </c>
      <c r="DT823">
        <v>1.080638365853658</v>
      </c>
      <c r="DU823">
        <v>0.7543252891986063</v>
      </c>
      <c r="DV823">
        <v>0.08745821996781847</v>
      </c>
      <c r="DW823">
        <v>0</v>
      </c>
      <c r="DX823">
        <v>0</v>
      </c>
      <c r="DY823">
        <v>2</v>
      </c>
      <c r="DZ823" t="s">
        <v>386</v>
      </c>
      <c r="EA823">
        <v>3.22819</v>
      </c>
      <c r="EB823">
        <v>2.70414</v>
      </c>
      <c r="EC823">
        <v>0.19727</v>
      </c>
      <c r="ED823">
        <v>0.200046</v>
      </c>
      <c r="EE823">
        <v>0.0802881</v>
      </c>
      <c r="EF823">
        <v>0.0759649</v>
      </c>
      <c r="EG823">
        <v>26129.8</v>
      </c>
      <c r="EH823">
        <v>25303.9</v>
      </c>
      <c r="EI823">
        <v>31207.3</v>
      </c>
      <c r="EJ823">
        <v>30024.6</v>
      </c>
      <c r="EK823">
        <v>38437.2</v>
      </c>
      <c r="EL823">
        <v>36698.7</v>
      </c>
      <c r="EM823">
        <v>43723.9</v>
      </c>
      <c r="EN823">
        <v>41933</v>
      </c>
      <c r="EO823">
        <v>2.08468</v>
      </c>
      <c r="EP823">
        <v>1.73907</v>
      </c>
      <c r="EQ823">
        <v>-0.00717863</v>
      </c>
      <c r="ER823">
        <v>0</v>
      </c>
      <c r="ES823">
        <v>25.1147</v>
      </c>
      <c r="ET823">
        <v>999.9</v>
      </c>
      <c r="EU823">
        <v>66.59999999999999</v>
      </c>
      <c r="EV823">
        <v>31</v>
      </c>
      <c r="EW823">
        <v>30.8028</v>
      </c>
      <c r="EX823">
        <v>62.4301</v>
      </c>
      <c r="EY823">
        <v>23.9663</v>
      </c>
      <c r="EZ823">
        <v>1</v>
      </c>
      <c r="FA823">
        <v>0.394736</v>
      </c>
      <c r="FB823">
        <v>7.71812</v>
      </c>
      <c r="FC823">
        <v>20.0323</v>
      </c>
      <c r="FD823">
        <v>5.21489</v>
      </c>
      <c r="FE823">
        <v>12.004</v>
      </c>
      <c r="FF823">
        <v>4.96325</v>
      </c>
      <c r="FG823">
        <v>3.29585</v>
      </c>
      <c r="FH823">
        <v>9999</v>
      </c>
      <c r="FI823">
        <v>9999</v>
      </c>
      <c r="FJ823">
        <v>9999</v>
      </c>
      <c r="FK823">
        <v>149.9</v>
      </c>
      <c r="FL823">
        <v>4.9708</v>
      </c>
      <c r="FM823">
        <v>1.86774</v>
      </c>
      <c r="FN823">
        <v>1.85928</v>
      </c>
      <c r="FO823">
        <v>1.86526</v>
      </c>
      <c r="FP823">
        <v>1.8631</v>
      </c>
      <c r="FQ823">
        <v>1.86447</v>
      </c>
      <c r="FR823">
        <v>1.86005</v>
      </c>
      <c r="FS823">
        <v>1.86415</v>
      </c>
      <c r="FT823">
        <v>0</v>
      </c>
      <c r="FU823">
        <v>0</v>
      </c>
      <c r="FV823">
        <v>0</v>
      </c>
      <c r="FW823">
        <v>0</v>
      </c>
      <c r="FX823" t="s">
        <v>364</v>
      </c>
      <c r="FY823" t="s">
        <v>365</v>
      </c>
      <c r="FZ823" t="s">
        <v>366</v>
      </c>
      <c r="GA823" t="s">
        <v>366</v>
      </c>
      <c r="GB823" t="s">
        <v>366</v>
      </c>
      <c r="GC823" t="s">
        <v>366</v>
      </c>
      <c r="GD823">
        <v>0</v>
      </c>
      <c r="GE823">
        <v>100</v>
      </c>
      <c r="GF823">
        <v>100</v>
      </c>
      <c r="GG823">
        <v>-10.06</v>
      </c>
      <c r="GH823">
        <v>-0.09089999999999999</v>
      </c>
      <c r="GI823">
        <v>-2.868309889394353</v>
      </c>
      <c r="GJ823">
        <v>-0.006773961979547998</v>
      </c>
      <c r="GK823">
        <v>-8.296070481250098E-08</v>
      </c>
      <c r="GL823">
        <v>3.322967193956903E-10</v>
      </c>
      <c r="GM823">
        <v>-0.07871069313407227</v>
      </c>
      <c r="GN823">
        <v>-0.00208336341840114</v>
      </c>
      <c r="GO823">
        <v>8.801746095907445E-05</v>
      </c>
      <c r="GP823">
        <v>-2.677693255255651E-07</v>
      </c>
      <c r="GQ823">
        <v>3</v>
      </c>
      <c r="GR823">
        <v>2052</v>
      </c>
      <c r="GS823">
        <v>2</v>
      </c>
      <c r="GT823">
        <v>18</v>
      </c>
      <c r="GU823">
        <v>117.1</v>
      </c>
      <c r="GV823">
        <v>117.1</v>
      </c>
      <c r="GW823">
        <v>2.52686</v>
      </c>
      <c r="GX823">
        <v>2.39868</v>
      </c>
      <c r="GY823">
        <v>1.44775</v>
      </c>
      <c r="GZ823">
        <v>2.31445</v>
      </c>
      <c r="HA823">
        <v>1.55151</v>
      </c>
      <c r="HB823">
        <v>2.40234</v>
      </c>
      <c r="HC823">
        <v>37.5059</v>
      </c>
      <c r="HD823">
        <v>13.6767</v>
      </c>
      <c r="HE823">
        <v>18</v>
      </c>
      <c r="HF823">
        <v>616.575</v>
      </c>
      <c r="HG823">
        <v>394.733</v>
      </c>
      <c r="HH823">
        <v>14.8372</v>
      </c>
      <c r="HI823">
        <v>31.664</v>
      </c>
      <c r="HJ823">
        <v>30.0014</v>
      </c>
      <c r="HK823">
        <v>31.5258</v>
      </c>
      <c r="HL823">
        <v>31.4597</v>
      </c>
      <c r="HM823">
        <v>50.6161</v>
      </c>
      <c r="HN823">
        <v>58.5634</v>
      </c>
      <c r="HO823">
        <v>0</v>
      </c>
      <c r="HP823">
        <v>14.8303</v>
      </c>
      <c r="HQ823">
        <v>1153.54</v>
      </c>
      <c r="HR823">
        <v>14.1388</v>
      </c>
      <c r="HS823">
        <v>99.0189</v>
      </c>
      <c r="HT823">
        <v>100.192</v>
      </c>
    </row>
    <row r="824" spans="1:228">
      <c r="A824">
        <v>808</v>
      </c>
      <c r="B824">
        <v>1728497985.5</v>
      </c>
      <c r="C824">
        <v>7048</v>
      </c>
      <c r="D824" t="s">
        <v>1989</v>
      </c>
      <c r="E824" t="s">
        <v>1990</v>
      </c>
      <c r="F824">
        <v>5</v>
      </c>
      <c r="G824" t="s">
        <v>357</v>
      </c>
      <c r="H824" t="s">
        <v>358</v>
      </c>
      <c r="I824" t="s">
        <v>359</v>
      </c>
      <c r="J824" t="s">
        <v>1808</v>
      </c>
      <c r="K824">
        <v>1728497977.714286</v>
      </c>
      <c r="L824">
        <f>(M824)/1000</f>
        <v>0</v>
      </c>
      <c r="M824">
        <f>IF(BH824, AP824, AJ824)</f>
        <v>0</v>
      </c>
      <c r="N824">
        <f>IF(BH824, AK824, AI824)</f>
        <v>0</v>
      </c>
      <c r="O824">
        <f>BJ824 - IF(AW824&gt;1, N824*BD824*100.0/(AY824), 0)</f>
        <v>0</v>
      </c>
      <c r="P824">
        <f>((V824-L824/2)*O824-N824)/(V824+L824/2)</f>
        <v>0</v>
      </c>
      <c r="Q824">
        <f>P824*(BQ824+BR824)/1000.0</f>
        <v>0</v>
      </c>
      <c r="R824">
        <f>(BJ824 - IF(AW824&gt;1, N824*BD824*100.0/(AY824), 0))*(BQ824+BR824)/1000.0</f>
        <v>0</v>
      </c>
      <c r="S824">
        <f>2.0/((1/U824-1/T824)+SIGN(U824)*SQRT((1/U824-1/T824)*(1/U824-1/T824) + 4*BE824/((BE824+1)*(BE824+1))*(2*1/U824*1/T824-1/T824*1/T824)))</f>
        <v>0</v>
      </c>
      <c r="T824">
        <f>IF(LEFT(BF824,1)&lt;&gt;"0",IF(LEFT(BF824,1)="1",3.0,BG824),$D$5+$E$5*(BX824*BQ824/($K$5*1000))+$F$5*(BX824*BQ824/($K$5*1000))*MAX(MIN(BD824,$J$5),$I$5)*MAX(MIN(BD824,$J$5),$I$5)+$G$5*MAX(MIN(BD824,$J$5),$I$5)*(BX824*BQ824/($K$5*1000))+$H$5*(BX824*BQ824/($K$5*1000))*(BX824*BQ824/($K$5*1000)))</f>
        <v>0</v>
      </c>
      <c r="U824">
        <f>L824*(1000-(1000*0.61365*exp(17.502*Y824/(240.97+Y824))/(BQ824+BR824)+BL824)/2)/(1000*0.61365*exp(17.502*Y824/(240.97+Y824))/(BQ824+BR824)-BL824)</f>
        <v>0</v>
      </c>
      <c r="V824">
        <f>1/((BE824+1)/(S824/1.6)+1/(T824/1.37)) + BE824/((BE824+1)/(S824/1.6) + BE824/(T824/1.37))</f>
        <v>0</v>
      </c>
      <c r="W824">
        <f>(AZ824*BC824)</f>
        <v>0</v>
      </c>
      <c r="X824">
        <f>(BS824+(W824+2*0.95*5.67E-8*(((BS824+$B$7)+273)^4-(BS824+273)^4)-44100*L824)/(1.84*29.3*T824+8*0.95*5.67E-8*(BS824+273)^3))</f>
        <v>0</v>
      </c>
      <c r="Y824">
        <f>($C$7*BT824+$D$7*BU824+$E$7*X824)</f>
        <v>0</v>
      </c>
      <c r="Z824">
        <f>0.61365*exp(17.502*Y824/(240.97+Y824))</f>
        <v>0</v>
      </c>
      <c r="AA824">
        <f>(AB824/AC824*100)</f>
        <v>0</v>
      </c>
      <c r="AB824">
        <f>BL824*(BQ824+BR824)/1000</f>
        <v>0</v>
      </c>
      <c r="AC824">
        <f>0.61365*exp(17.502*BS824/(240.97+BS824))</f>
        <v>0</v>
      </c>
      <c r="AD824">
        <f>(Z824-BL824*(BQ824+BR824)/1000)</f>
        <v>0</v>
      </c>
      <c r="AE824">
        <f>(-L824*44100)</f>
        <v>0</v>
      </c>
      <c r="AF824">
        <f>2*29.3*T824*0.92*(BS824-Y824)</f>
        <v>0</v>
      </c>
      <c r="AG824">
        <f>2*0.95*5.67E-8*(((BS824+$B$7)+273)^4-(Y824+273)^4)</f>
        <v>0</v>
      </c>
      <c r="AH824">
        <f>W824+AG824+AE824+AF824</f>
        <v>0</v>
      </c>
      <c r="AI824">
        <f>BP824*AW824*(BK824-BJ824*(1000-AW824*BM824)/(1000-AW824*BL824))/(100*BD824)</f>
        <v>0</v>
      </c>
      <c r="AJ824">
        <f>1000*BP824*AW824*(BL824-BM824)/(100*BD824*(1000-AW824*BL824))</f>
        <v>0</v>
      </c>
      <c r="AK824">
        <f>(AL824 - AM824 - BQ824*1E3/(8.314*(BS824+273.15)) * AO824/BP824 * AN824) * BP824/(100*BD824) * (1000 - BM824)/1000</f>
        <v>0</v>
      </c>
      <c r="AL824">
        <v>1158.527807081878</v>
      </c>
      <c r="AM824">
        <v>1133.672909090909</v>
      </c>
      <c r="AN824">
        <v>2.515884659127529</v>
      </c>
      <c r="AO824">
        <v>66.75267127986791</v>
      </c>
      <c r="AP824">
        <f>(AR824 - AQ824 + BQ824*1E3/(8.314*(BS824+273.15)) * AT824/BP824 * AS824) * BP824/(100*BD824) * 1000/(1000 - AR824)</f>
        <v>0</v>
      </c>
      <c r="AQ824">
        <v>14.16118268721951</v>
      </c>
      <c r="AR824">
        <v>15.2721793939394</v>
      </c>
      <c r="AS824">
        <v>-0.01066281255775634</v>
      </c>
      <c r="AT824">
        <v>80.66482279212043</v>
      </c>
      <c r="AU824">
        <v>0</v>
      </c>
      <c r="AV824">
        <v>0</v>
      </c>
      <c r="AW824">
        <f>IF(AU824*$H$13&gt;=AY824,1.0,(AY824/(AY824-AU824*$H$13)))</f>
        <v>0</v>
      </c>
      <c r="AX824">
        <f>(AW824-1)*100</f>
        <v>0</v>
      </c>
      <c r="AY824">
        <f>MAX(0,($B$13+$C$13*BX824)/(1+$D$13*BX824)*BQ824/(BS824+273)*$E$13)</f>
        <v>0</v>
      </c>
      <c r="AZ824">
        <f>$B$11*BY824+$C$11*BZ824+$F$11*CK824*(1-CN824)</f>
        <v>0</v>
      </c>
      <c r="BA824">
        <f>AZ824*BB824</f>
        <v>0</v>
      </c>
      <c r="BB824">
        <f>($B$11*$D$9+$C$11*$D$9+$F$11*((CX824+CP824)/MAX(CX824+CP824+CY824, 0.1)*$I$9+CY824/MAX(CX824+CP824+CY824, 0.1)*$J$9))/($B$11+$C$11+$F$11)</f>
        <v>0</v>
      </c>
      <c r="BC824">
        <f>($B$11*$K$9+$C$11*$K$9+$F$11*((CX824+CP824)/MAX(CX824+CP824+CY824, 0.1)*$P$9+CY824/MAX(CX824+CP824+CY824, 0.1)*$Q$9))/($B$11+$C$11+$F$11)</f>
        <v>0</v>
      </c>
      <c r="BD824">
        <v>6</v>
      </c>
      <c r="BE824">
        <v>0.5</v>
      </c>
      <c r="BF824" t="s">
        <v>361</v>
      </c>
      <c r="BG824">
        <v>2</v>
      </c>
      <c r="BH824" t="b">
        <v>1</v>
      </c>
      <c r="BI824">
        <v>1728497977.714286</v>
      </c>
      <c r="BJ824">
        <v>1098.275</v>
      </c>
      <c r="BK824">
        <v>1128.514642857143</v>
      </c>
      <c r="BL824">
        <v>15.34203214285714</v>
      </c>
      <c r="BM824">
        <v>14.19966428571428</v>
      </c>
      <c r="BN824">
        <v>1108.300714285714</v>
      </c>
      <c r="BO824">
        <v>15.43291428571428</v>
      </c>
      <c r="BP824">
        <v>600.00725</v>
      </c>
      <c r="BQ824">
        <v>97.54813214285714</v>
      </c>
      <c r="BR824">
        <v>0.0999748</v>
      </c>
      <c r="BS824">
        <v>23.84381428571428</v>
      </c>
      <c r="BT824">
        <v>24.98988571428571</v>
      </c>
      <c r="BU824">
        <v>999.9000000000002</v>
      </c>
      <c r="BV824">
        <v>0</v>
      </c>
      <c r="BW824">
        <v>0</v>
      </c>
      <c r="BX824">
        <v>9993.660714285714</v>
      </c>
      <c r="BY824">
        <v>0</v>
      </c>
      <c r="BZ824">
        <v>1301.363214285714</v>
      </c>
      <c r="CA824">
        <v>-30.23982857142857</v>
      </c>
      <c r="CB824">
        <v>1115.387857142857</v>
      </c>
      <c r="CC824">
        <v>1144.770714285715</v>
      </c>
      <c r="CD824">
        <v>1.142366428571429</v>
      </c>
      <c r="CE824">
        <v>1128.514642857143</v>
      </c>
      <c r="CF824">
        <v>14.19966428571428</v>
      </c>
      <c r="CG824">
        <v>1.496586785714286</v>
      </c>
      <c r="CH824">
        <v>1.38515</v>
      </c>
      <c r="CI824">
        <v>12.93329642857143</v>
      </c>
      <c r="CJ824">
        <v>11.75601428571429</v>
      </c>
      <c r="CK824">
        <v>1600.001428571428</v>
      </c>
      <c r="CL824">
        <v>0.6919870000000001</v>
      </c>
      <c r="CM824">
        <v>0.308013</v>
      </c>
      <c r="CN824">
        <v>0</v>
      </c>
      <c r="CO824">
        <v>2.072757142857143</v>
      </c>
      <c r="CP824">
        <v>0</v>
      </c>
      <c r="CQ824">
        <v>18042.69642857143</v>
      </c>
      <c r="CR824">
        <v>13790.13214285714</v>
      </c>
      <c r="CS824">
        <v>40.68699999999999</v>
      </c>
      <c r="CT824">
        <v>42.80092857142855</v>
      </c>
      <c r="CU824">
        <v>41.50442857142856</v>
      </c>
      <c r="CV824">
        <v>40.68699999999999</v>
      </c>
      <c r="CW824">
        <v>39.69599999999999</v>
      </c>
      <c r="CX824">
        <v>1107.181071428571</v>
      </c>
      <c r="CY824">
        <v>492.8203571428571</v>
      </c>
      <c r="CZ824">
        <v>0</v>
      </c>
      <c r="DA824">
        <v>1728498042.4</v>
      </c>
      <c r="DB824">
        <v>0</v>
      </c>
      <c r="DC824">
        <v>1728490956.5</v>
      </c>
      <c r="DD824" t="s">
        <v>362</v>
      </c>
      <c r="DE824">
        <v>1728490952.5</v>
      </c>
      <c r="DF824">
        <v>1728490956.5</v>
      </c>
      <c r="DG824">
        <v>1</v>
      </c>
      <c r="DH824">
        <v>-0.065</v>
      </c>
      <c r="DI824">
        <v>-0.008</v>
      </c>
      <c r="DJ824">
        <v>-3.246</v>
      </c>
      <c r="DK824">
        <v>-0.091</v>
      </c>
      <c r="DL824">
        <v>52</v>
      </c>
      <c r="DM824">
        <v>15</v>
      </c>
      <c r="DN824">
        <v>0.25</v>
      </c>
      <c r="DO824">
        <v>0.13</v>
      </c>
      <c r="DP824">
        <v>-30.12710487804878</v>
      </c>
      <c r="DQ824">
        <v>-2.122570034843243</v>
      </c>
      <c r="DR824">
        <v>0.2556962812965561</v>
      </c>
      <c r="DS824">
        <v>0</v>
      </c>
      <c r="DT824">
        <v>1.120121902439025</v>
      </c>
      <c r="DU824">
        <v>0.3046904947735223</v>
      </c>
      <c r="DV824">
        <v>0.05033619547035221</v>
      </c>
      <c r="DW824">
        <v>0</v>
      </c>
      <c r="DX824">
        <v>0</v>
      </c>
      <c r="DY824">
        <v>2</v>
      </c>
      <c r="DZ824" t="s">
        <v>386</v>
      </c>
      <c r="EA824">
        <v>3.22811</v>
      </c>
      <c r="EB824">
        <v>2.70431</v>
      </c>
      <c r="EC824">
        <v>0.198667</v>
      </c>
      <c r="ED824">
        <v>0.20143</v>
      </c>
      <c r="EE824">
        <v>0.0800869</v>
      </c>
      <c r="EF824">
        <v>0.075905</v>
      </c>
      <c r="EG824">
        <v>26083.5</v>
      </c>
      <c r="EH824">
        <v>25259.6</v>
      </c>
      <c r="EI824">
        <v>31206.6</v>
      </c>
      <c r="EJ824">
        <v>30024.1</v>
      </c>
      <c r="EK824">
        <v>38444.8</v>
      </c>
      <c r="EL824">
        <v>36700.5</v>
      </c>
      <c r="EM824">
        <v>43722.8</v>
      </c>
      <c r="EN824">
        <v>41932.2</v>
      </c>
      <c r="EO824">
        <v>2.08463</v>
      </c>
      <c r="EP824">
        <v>1.73915</v>
      </c>
      <c r="EQ824">
        <v>-0.00666082</v>
      </c>
      <c r="ER824">
        <v>0</v>
      </c>
      <c r="ES824">
        <v>25.1122</v>
      </c>
      <c r="ET824">
        <v>999.9</v>
      </c>
      <c r="EU824">
        <v>66.59999999999999</v>
      </c>
      <c r="EV824">
        <v>31</v>
      </c>
      <c r="EW824">
        <v>30.7998</v>
      </c>
      <c r="EX824">
        <v>62.5602</v>
      </c>
      <c r="EY824">
        <v>23.9223</v>
      </c>
      <c r="EZ824">
        <v>1</v>
      </c>
      <c r="FA824">
        <v>0.395821</v>
      </c>
      <c r="FB824">
        <v>7.734</v>
      </c>
      <c r="FC824">
        <v>20.0317</v>
      </c>
      <c r="FD824">
        <v>5.21519</v>
      </c>
      <c r="FE824">
        <v>12.004</v>
      </c>
      <c r="FF824">
        <v>4.96305</v>
      </c>
      <c r="FG824">
        <v>3.2959</v>
      </c>
      <c r="FH824">
        <v>9999</v>
      </c>
      <c r="FI824">
        <v>9999</v>
      </c>
      <c r="FJ824">
        <v>9999</v>
      </c>
      <c r="FK824">
        <v>149.9</v>
      </c>
      <c r="FL824">
        <v>4.97081</v>
      </c>
      <c r="FM824">
        <v>1.86773</v>
      </c>
      <c r="FN824">
        <v>1.85928</v>
      </c>
      <c r="FO824">
        <v>1.8653</v>
      </c>
      <c r="FP824">
        <v>1.8631</v>
      </c>
      <c r="FQ824">
        <v>1.86447</v>
      </c>
      <c r="FR824">
        <v>1.86004</v>
      </c>
      <c r="FS824">
        <v>1.86415</v>
      </c>
      <c r="FT824">
        <v>0</v>
      </c>
      <c r="FU824">
        <v>0</v>
      </c>
      <c r="FV824">
        <v>0</v>
      </c>
      <c r="FW824">
        <v>0</v>
      </c>
      <c r="FX824" t="s">
        <v>364</v>
      </c>
      <c r="FY824" t="s">
        <v>365</v>
      </c>
      <c r="FZ824" t="s">
        <v>366</v>
      </c>
      <c r="GA824" t="s">
        <v>366</v>
      </c>
      <c r="GB824" t="s">
        <v>366</v>
      </c>
      <c r="GC824" t="s">
        <v>366</v>
      </c>
      <c r="GD824">
        <v>0</v>
      </c>
      <c r="GE824">
        <v>100</v>
      </c>
      <c r="GF824">
        <v>100</v>
      </c>
      <c r="GG824">
        <v>-10.13</v>
      </c>
      <c r="GH824">
        <v>-0.091</v>
      </c>
      <c r="GI824">
        <v>-2.868309889394353</v>
      </c>
      <c r="GJ824">
        <v>-0.006773961979547998</v>
      </c>
      <c r="GK824">
        <v>-8.296070481250098E-08</v>
      </c>
      <c r="GL824">
        <v>3.322967193956903E-10</v>
      </c>
      <c r="GM824">
        <v>-0.07871069313407227</v>
      </c>
      <c r="GN824">
        <v>-0.00208336341840114</v>
      </c>
      <c r="GO824">
        <v>8.801746095907445E-05</v>
      </c>
      <c r="GP824">
        <v>-2.677693255255651E-07</v>
      </c>
      <c r="GQ824">
        <v>3</v>
      </c>
      <c r="GR824">
        <v>2052</v>
      </c>
      <c r="GS824">
        <v>2</v>
      </c>
      <c r="GT824">
        <v>18</v>
      </c>
      <c r="GU824">
        <v>117.2</v>
      </c>
      <c r="GV824">
        <v>117.2</v>
      </c>
      <c r="GW824">
        <v>2.55127</v>
      </c>
      <c r="GX824">
        <v>2.40112</v>
      </c>
      <c r="GY824">
        <v>1.44775</v>
      </c>
      <c r="GZ824">
        <v>2.31445</v>
      </c>
      <c r="HA824">
        <v>1.55151</v>
      </c>
      <c r="HB824">
        <v>2.32544</v>
      </c>
      <c r="HC824">
        <v>37.5059</v>
      </c>
      <c r="HD824">
        <v>13.6592</v>
      </c>
      <c r="HE824">
        <v>18</v>
      </c>
      <c r="HF824">
        <v>616.622</v>
      </c>
      <c r="HG824">
        <v>394.832</v>
      </c>
      <c r="HH824">
        <v>14.8382</v>
      </c>
      <c r="HI824">
        <v>31.6724</v>
      </c>
      <c r="HJ824">
        <v>30.0012</v>
      </c>
      <c r="HK824">
        <v>31.5345</v>
      </c>
      <c r="HL824">
        <v>31.4686</v>
      </c>
      <c r="HM824">
        <v>51.0967</v>
      </c>
      <c r="HN824">
        <v>58.5634</v>
      </c>
      <c r="HO824">
        <v>0</v>
      </c>
      <c r="HP824">
        <v>14.8309</v>
      </c>
      <c r="HQ824">
        <v>1163.56</v>
      </c>
      <c r="HR824">
        <v>14.1633</v>
      </c>
      <c r="HS824">
        <v>99.0166</v>
      </c>
      <c r="HT824">
        <v>100.191</v>
      </c>
    </row>
    <row r="825" spans="1:228">
      <c r="A825">
        <v>809</v>
      </c>
      <c r="B825">
        <v>1728497990.5</v>
      </c>
      <c r="C825">
        <v>7053</v>
      </c>
      <c r="D825" t="s">
        <v>1991</v>
      </c>
      <c r="E825" t="s">
        <v>1992</v>
      </c>
      <c r="F825">
        <v>5</v>
      </c>
      <c r="G825" t="s">
        <v>357</v>
      </c>
      <c r="H825" t="s">
        <v>358</v>
      </c>
      <c r="I825" t="s">
        <v>359</v>
      </c>
      <c r="J825" t="s">
        <v>1808</v>
      </c>
      <c r="K825">
        <v>1728497983</v>
      </c>
      <c r="L825">
        <f>(M825)/1000</f>
        <v>0</v>
      </c>
      <c r="M825">
        <f>IF(BH825, AP825, AJ825)</f>
        <v>0</v>
      </c>
      <c r="N825">
        <f>IF(BH825, AK825, AI825)</f>
        <v>0</v>
      </c>
      <c r="O825">
        <f>BJ825 - IF(AW825&gt;1, N825*BD825*100.0/(AY825), 0)</f>
        <v>0</v>
      </c>
      <c r="P825">
        <f>((V825-L825/2)*O825-N825)/(V825+L825/2)</f>
        <v>0</v>
      </c>
      <c r="Q825">
        <f>P825*(BQ825+BR825)/1000.0</f>
        <v>0</v>
      </c>
      <c r="R825">
        <f>(BJ825 - IF(AW825&gt;1, N825*BD825*100.0/(AY825), 0))*(BQ825+BR825)/1000.0</f>
        <v>0</v>
      </c>
      <c r="S825">
        <f>2.0/((1/U825-1/T825)+SIGN(U825)*SQRT((1/U825-1/T825)*(1/U825-1/T825) + 4*BE825/((BE825+1)*(BE825+1))*(2*1/U825*1/T825-1/T825*1/T825)))</f>
        <v>0</v>
      </c>
      <c r="T825">
        <f>IF(LEFT(BF825,1)&lt;&gt;"0",IF(LEFT(BF825,1)="1",3.0,BG825),$D$5+$E$5*(BX825*BQ825/($K$5*1000))+$F$5*(BX825*BQ825/($K$5*1000))*MAX(MIN(BD825,$J$5),$I$5)*MAX(MIN(BD825,$J$5),$I$5)+$G$5*MAX(MIN(BD825,$J$5),$I$5)*(BX825*BQ825/($K$5*1000))+$H$5*(BX825*BQ825/($K$5*1000))*(BX825*BQ825/($K$5*1000)))</f>
        <v>0</v>
      </c>
      <c r="U825">
        <f>L825*(1000-(1000*0.61365*exp(17.502*Y825/(240.97+Y825))/(BQ825+BR825)+BL825)/2)/(1000*0.61365*exp(17.502*Y825/(240.97+Y825))/(BQ825+BR825)-BL825)</f>
        <v>0</v>
      </c>
      <c r="V825">
        <f>1/((BE825+1)/(S825/1.6)+1/(T825/1.37)) + BE825/((BE825+1)/(S825/1.6) + BE825/(T825/1.37))</f>
        <v>0</v>
      </c>
      <c r="W825">
        <f>(AZ825*BC825)</f>
        <v>0</v>
      </c>
      <c r="X825">
        <f>(BS825+(W825+2*0.95*5.67E-8*(((BS825+$B$7)+273)^4-(BS825+273)^4)-44100*L825)/(1.84*29.3*T825+8*0.95*5.67E-8*(BS825+273)^3))</f>
        <v>0</v>
      </c>
      <c r="Y825">
        <f>($C$7*BT825+$D$7*BU825+$E$7*X825)</f>
        <v>0</v>
      </c>
      <c r="Z825">
        <f>0.61365*exp(17.502*Y825/(240.97+Y825))</f>
        <v>0</v>
      </c>
      <c r="AA825">
        <f>(AB825/AC825*100)</f>
        <v>0</v>
      </c>
      <c r="AB825">
        <f>BL825*(BQ825+BR825)/1000</f>
        <v>0</v>
      </c>
      <c r="AC825">
        <f>0.61365*exp(17.502*BS825/(240.97+BS825))</f>
        <v>0</v>
      </c>
      <c r="AD825">
        <f>(Z825-BL825*(BQ825+BR825)/1000)</f>
        <v>0</v>
      </c>
      <c r="AE825">
        <f>(-L825*44100)</f>
        <v>0</v>
      </c>
      <c r="AF825">
        <f>2*29.3*T825*0.92*(BS825-Y825)</f>
        <v>0</v>
      </c>
      <c r="AG825">
        <f>2*0.95*5.67E-8*(((BS825+$B$7)+273)^4-(Y825+273)^4)</f>
        <v>0</v>
      </c>
      <c r="AH825">
        <f>W825+AG825+AE825+AF825</f>
        <v>0</v>
      </c>
      <c r="AI825">
        <f>BP825*AW825*(BK825-BJ825*(1000-AW825*BM825)/(1000-AW825*BL825))/(100*BD825)</f>
        <v>0</v>
      </c>
      <c r="AJ825">
        <f>1000*BP825*AW825*(BL825-BM825)/(100*BD825*(1000-AW825*BL825))</f>
        <v>0</v>
      </c>
      <c r="AK825">
        <f>(AL825 - AM825 - BQ825*1E3/(8.314*(BS825+273.15)) * AO825/BP825 * AN825) * BP825/(100*BD825) * (1000 - BM825)/1000</f>
        <v>0</v>
      </c>
      <c r="AL825">
        <v>1171.283300627649</v>
      </c>
      <c r="AM825">
        <v>1146.290121212121</v>
      </c>
      <c r="AN825">
        <v>2.528146495422002</v>
      </c>
      <c r="AO825">
        <v>66.75267127986791</v>
      </c>
      <c r="AP825">
        <f>(AR825 - AQ825 + BQ825*1E3/(8.314*(BS825+273.15)) * AT825/BP825 * AS825) * BP825/(100*BD825) * 1000/(1000 - AR825)</f>
        <v>0</v>
      </c>
      <c r="AQ825">
        <v>14.15828333016105</v>
      </c>
      <c r="AR825">
        <v>15.22523454545455</v>
      </c>
      <c r="AS825">
        <v>-0.009372783345032765</v>
      </c>
      <c r="AT825">
        <v>80.66482279212043</v>
      </c>
      <c r="AU825">
        <v>0</v>
      </c>
      <c r="AV825">
        <v>0</v>
      </c>
      <c r="AW825">
        <f>IF(AU825*$H$13&gt;=AY825,1.0,(AY825/(AY825-AU825*$H$13)))</f>
        <v>0</v>
      </c>
      <c r="AX825">
        <f>(AW825-1)*100</f>
        <v>0</v>
      </c>
      <c r="AY825">
        <f>MAX(0,($B$13+$C$13*BX825)/(1+$D$13*BX825)*BQ825/(BS825+273)*$E$13)</f>
        <v>0</v>
      </c>
      <c r="AZ825">
        <f>$B$11*BY825+$C$11*BZ825+$F$11*CK825*(1-CN825)</f>
        <v>0</v>
      </c>
      <c r="BA825">
        <f>AZ825*BB825</f>
        <v>0</v>
      </c>
      <c r="BB825">
        <f>($B$11*$D$9+$C$11*$D$9+$F$11*((CX825+CP825)/MAX(CX825+CP825+CY825, 0.1)*$I$9+CY825/MAX(CX825+CP825+CY825, 0.1)*$J$9))/($B$11+$C$11+$F$11)</f>
        <v>0</v>
      </c>
      <c r="BC825">
        <f>($B$11*$K$9+$C$11*$K$9+$F$11*((CX825+CP825)/MAX(CX825+CP825+CY825, 0.1)*$P$9+CY825/MAX(CX825+CP825+CY825, 0.1)*$Q$9))/($B$11+$C$11+$F$11)</f>
        <v>0</v>
      </c>
      <c r="BD825">
        <v>6</v>
      </c>
      <c r="BE825">
        <v>0.5</v>
      </c>
      <c r="BF825" t="s">
        <v>361</v>
      </c>
      <c r="BG825">
        <v>2</v>
      </c>
      <c r="BH825" t="b">
        <v>1</v>
      </c>
      <c r="BI825">
        <v>1728497983</v>
      </c>
      <c r="BJ825">
        <v>1111.367777777778</v>
      </c>
      <c r="BK825">
        <v>1141.814814814815</v>
      </c>
      <c r="BL825">
        <v>15.29269259259259</v>
      </c>
      <c r="BM825">
        <v>14.17571851851852</v>
      </c>
      <c r="BN825">
        <v>1121.468148148148</v>
      </c>
      <c r="BO825">
        <v>15.38360740740741</v>
      </c>
      <c r="BP825">
        <v>599.9946296296296</v>
      </c>
      <c r="BQ825">
        <v>97.54801851851852</v>
      </c>
      <c r="BR825">
        <v>0.09997405185185183</v>
      </c>
      <c r="BS825">
        <v>23.84756666666667</v>
      </c>
      <c r="BT825">
        <v>24.99697407407407</v>
      </c>
      <c r="BU825">
        <v>999.9000000000001</v>
      </c>
      <c r="BV825">
        <v>0</v>
      </c>
      <c r="BW825">
        <v>0</v>
      </c>
      <c r="BX825">
        <v>9997.218888888889</v>
      </c>
      <c r="BY825">
        <v>0</v>
      </c>
      <c r="BZ825">
        <v>1301.050740740741</v>
      </c>
      <c r="CA825">
        <v>-30.44725185185186</v>
      </c>
      <c r="CB825">
        <v>1128.627407407407</v>
      </c>
      <c r="CC825">
        <v>1158.233333333333</v>
      </c>
      <c r="CD825">
        <v>1.116981481481482</v>
      </c>
      <c r="CE825">
        <v>1141.814814814815</v>
      </c>
      <c r="CF825">
        <v>14.17571851851852</v>
      </c>
      <c r="CG825">
        <v>1.491772222222222</v>
      </c>
      <c r="CH825">
        <v>1.382812222222222</v>
      </c>
      <c r="CI825">
        <v>12.88405185185185</v>
      </c>
      <c r="CJ825">
        <v>11.73044074074074</v>
      </c>
      <c r="CK825">
        <v>1599.991481481481</v>
      </c>
      <c r="CL825">
        <v>0.6919865555555555</v>
      </c>
      <c r="CM825">
        <v>0.3080134444444445</v>
      </c>
      <c r="CN825">
        <v>0</v>
      </c>
      <c r="CO825">
        <v>2.084062962962963</v>
      </c>
      <c r="CP825">
        <v>0</v>
      </c>
      <c r="CQ825">
        <v>18010.22222222222</v>
      </c>
      <c r="CR825">
        <v>13790.04814814815</v>
      </c>
      <c r="CS825">
        <v>40.68699999999999</v>
      </c>
      <c r="CT825">
        <v>42.81203703703703</v>
      </c>
      <c r="CU825">
        <v>41.52525925925925</v>
      </c>
      <c r="CV825">
        <v>40.68699999999999</v>
      </c>
      <c r="CW825">
        <v>39.69866666666667</v>
      </c>
      <c r="CX825">
        <v>1107.173333333333</v>
      </c>
      <c r="CY825">
        <v>492.8181481481481</v>
      </c>
      <c r="CZ825">
        <v>0</v>
      </c>
      <c r="DA825">
        <v>1728498047.8</v>
      </c>
      <c r="DB825">
        <v>0</v>
      </c>
      <c r="DC825">
        <v>1728490956.5</v>
      </c>
      <c r="DD825" t="s">
        <v>362</v>
      </c>
      <c r="DE825">
        <v>1728490952.5</v>
      </c>
      <c r="DF825">
        <v>1728490956.5</v>
      </c>
      <c r="DG825">
        <v>1</v>
      </c>
      <c r="DH825">
        <v>-0.065</v>
      </c>
      <c r="DI825">
        <v>-0.008</v>
      </c>
      <c r="DJ825">
        <v>-3.246</v>
      </c>
      <c r="DK825">
        <v>-0.091</v>
      </c>
      <c r="DL825">
        <v>52</v>
      </c>
      <c r="DM825">
        <v>15</v>
      </c>
      <c r="DN825">
        <v>0.25</v>
      </c>
      <c r="DO825">
        <v>0.13</v>
      </c>
      <c r="DP825">
        <v>-30.30371219512195</v>
      </c>
      <c r="DQ825">
        <v>-2.196804878048816</v>
      </c>
      <c r="DR825">
        <v>0.2428479281211649</v>
      </c>
      <c r="DS825">
        <v>0</v>
      </c>
      <c r="DT825">
        <v>1.129533414634146</v>
      </c>
      <c r="DU825">
        <v>-0.2614749825783971</v>
      </c>
      <c r="DV825">
        <v>0.02816103956383503</v>
      </c>
      <c r="DW825">
        <v>0</v>
      </c>
      <c r="DX825">
        <v>0</v>
      </c>
      <c r="DY825">
        <v>2</v>
      </c>
      <c r="DZ825" t="s">
        <v>386</v>
      </c>
      <c r="EA825">
        <v>3.22821</v>
      </c>
      <c r="EB825">
        <v>2.70452</v>
      </c>
      <c r="EC825">
        <v>0.200058</v>
      </c>
      <c r="ED825">
        <v>0.202806</v>
      </c>
      <c r="EE825">
        <v>0.07990700000000001</v>
      </c>
      <c r="EF825">
        <v>0.07591150000000001</v>
      </c>
      <c r="EG825">
        <v>26037.6</v>
      </c>
      <c r="EH825">
        <v>25215.3</v>
      </c>
      <c r="EI825">
        <v>31206</v>
      </c>
      <c r="EJ825">
        <v>30023.4</v>
      </c>
      <c r="EK825">
        <v>38451.1</v>
      </c>
      <c r="EL825">
        <v>36699.6</v>
      </c>
      <c r="EM825">
        <v>43721.5</v>
      </c>
      <c r="EN825">
        <v>41931.5</v>
      </c>
      <c r="EO825">
        <v>2.08458</v>
      </c>
      <c r="EP825">
        <v>1.73885</v>
      </c>
      <c r="EQ825">
        <v>-0.00693649</v>
      </c>
      <c r="ER825">
        <v>0</v>
      </c>
      <c r="ES825">
        <v>25.1122</v>
      </c>
      <c r="ET825">
        <v>999.9</v>
      </c>
      <c r="EU825">
        <v>66.59999999999999</v>
      </c>
      <c r="EV825">
        <v>31</v>
      </c>
      <c r="EW825">
        <v>30.7979</v>
      </c>
      <c r="EX825">
        <v>62.4202</v>
      </c>
      <c r="EY825">
        <v>23.8742</v>
      </c>
      <c r="EZ825">
        <v>1</v>
      </c>
      <c r="FA825">
        <v>0.396349</v>
      </c>
      <c r="FB825">
        <v>7.84298</v>
      </c>
      <c r="FC825">
        <v>20.0265</v>
      </c>
      <c r="FD825">
        <v>5.21459</v>
      </c>
      <c r="FE825">
        <v>12.004</v>
      </c>
      <c r="FF825">
        <v>4.963</v>
      </c>
      <c r="FG825">
        <v>3.29583</v>
      </c>
      <c r="FH825">
        <v>9999</v>
      </c>
      <c r="FI825">
        <v>9999</v>
      </c>
      <c r="FJ825">
        <v>9999</v>
      </c>
      <c r="FK825">
        <v>149.9</v>
      </c>
      <c r="FL825">
        <v>4.97079</v>
      </c>
      <c r="FM825">
        <v>1.86773</v>
      </c>
      <c r="FN825">
        <v>1.85928</v>
      </c>
      <c r="FO825">
        <v>1.86531</v>
      </c>
      <c r="FP825">
        <v>1.8631</v>
      </c>
      <c r="FQ825">
        <v>1.86447</v>
      </c>
      <c r="FR825">
        <v>1.86005</v>
      </c>
      <c r="FS825">
        <v>1.86416</v>
      </c>
      <c r="FT825">
        <v>0</v>
      </c>
      <c r="FU825">
        <v>0</v>
      </c>
      <c r="FV825">
        <v>0</v>
      </c>
      <c r="FW825">
        <v>0</v>
      </c>
      <c r="FX825" t="s">
        <v>364</v>
      </c>
      <c r="FY825" t="s">
        <v>365</v>
      </c>
      <c r="FZ825" t="s">
        <v>366</v>
      </c>
      <c r="GA825" t="s">
        <v>366</v>
      </c>
      <c r="GB825" t="s">
        <v>366</v>
      </c>
      <c r="GC825" t="s">
        <v>366</v>
      </c>
      <c r="GD825">
        <v>0</v>
      </c>
      <c r="GE825">
        <v>100</v>
      </c>
      <c r="GF825">
        <v>100</v>
      </c>
      <c r="GG825">
        <v>-10.21</v>
      </c>
      <c r="GH825">
        <v>-0.09089999999999999</v>
      </c>
      <c r="GI825">
        <v>-2.868309889394353</v>
      </c>
      <c r="GJ825">
        <v>-0.006773961979547998</v>
      </c>
      <c r="GK825">
        <v>-8.296070481250098E-08</v>
      </c>
      <c r="GL825">
        <v>3.322967193956903E-10</v>
      </c>
      <c r="GM825">
        <v>-0.07871069313407227</v>
      </c>
      <c r="GN825">
        <v>-0.00208336341840114</v>
      </c>
      <c r="GO825">
        <v>8.801746095907445E-05</v>
      </c>
      <c r="GP825">
        <v>-2.677693255255651E-07</v>
      </c>
      <c r="GQ825">
        <v>3</v>
      </c>
      <c r="GR825">
        <v>2052</v>
      </c>
      <c r="GS825">
        <v>2</v>
      </c>
      <c r="GT825">
        <v>18</v>
      </c>
      <c r="GU825">
        <v>117.3</v>
      </c>
      <c r="GV825">
        <v>117.2</v>
      </c>
      <c r="GW825">
        <v>2.57202</v>
      </c>
      <c r="GX825">
        <v>2.39624</v>
      </c>
      <c r="GY825">
        <v>1.44775</v>
      </c>
      <c r="GZ825">
        <v>2.31445</v>
      </c>
      <c r="HA825">
        <v>1.55151</v>
      </c>
      <c r="HB825">
        <v>2.33887</v>
      </c>
      <c r="HC825">
        <v>37.5059</v>
      </c>
      <c r="HD825">
        <v>13.6505</v>
      </c>
      <c r="HE825">
        <v>18</v>
      </c>
      <c r="HF825">
        <v>616.663</v>
      </c>
      <c r="HG825">
        <v>394.711</v>
      </c>
      <c r="HH825">
        <v>14.8347</v>
      </c>
      <c r="HI825">
        <v>31.68</v>
      </c>
      <c r="HJ825">
        <v>30.0009</v>
      </c>
      <c r="HK825">
        <v>31.5424</v>
      </c>
      <c r="HL825">
        <v>31.4764</v>
      </c>
      <c r="HM825">
        <v>51.512</v>
      </c>
      <c r="HN825">
        <v>58.5634</v>
      </c>
      <c r="HO825">
        <v>0</v>
      </c>
      <c r="HP825">
        <v>14.7743</v>
      </c>
      <c r="HQ825">
        <v>1178.59</v>
      </c>
      <c r="HR825">
        <v>14.1633</v>
      </c>
      <c r="HS825">
        <v>99.014</v>
      </c>
      <c r="HT825">
        <v>100.189</v>
      </c>
    </row>
    <row r="826" spans="1:228">
      <c r="A826">
        <v>810</v>
      </c>
      <c r="B826">
        <v>1728497995.5</v>
      </c>
      <c r="C826">
        <v>7058</v>
      </c>
      <c r="D826" t="s">
        <v>1993</v>
      </c>
      <c r="E826" t="s">
        <v>1994</v>
      </c>
      <c r="F826">
        <v>5</v>
      </c>
      <c r="G826" t="s">
        <v>357</v>
      </c>
      <c r="H826" t="s">
        <v>358</v>
      </c>
      <c r="I826" t="s">
        <v>359</v>
      </c>
      <c r="J826" t="s">
        <v>1808</v>
      </c>
      <c r="K826">
        <v>1728497987.714286</v>
      </c>
      <c r="L826">
        <f>(M826)/1000</f>
        <v>0</v>
      </c>
      <c r="M826">
        <f>IF(BH826, AP826, AJ826)</f>
        <v>0</v>
      </c>
      <c r="N826">
        <f>IF(BH826, AK826, AI826)</f>
        <v>0</v>
      </c>
      <c r="O826">
        <f>BJ826 - IF(AW826&gt;1, N826*BD826*100.0/(AY826), 0)</f>
        <v>0</v>
      </c>
      <c r="P826">
        <f>((V826-L826/2)*O826-N826)/(V826+L826/2)</f>
        <v>0</v>
      </c>
      <c r="Q826">
        <f>P826*(BQ826+BR826)/1000.0</f>
        <v>0</v>
      </c>
      <c r="R826">
        <f>(BJ826 - IF(AW826&gt;1, N826*BD826*100.0/(AY826), 0))*(BQ826+BR826)/1000.0</f>
        <v>0</v>
      </c>
      <c r="S826">
        <f>2.0/((1/U826-1/T826)+SIGN(U826)*SQRT((1/U826-1/T826)*(1/U826-1/T826) + 4*BE826/((BE826+1)*(BE826+1))*(2*1/U826*1/T826-1/T826*1/T826)))</f>
        <v>0</v>
      </c>
      <c r="T826">
        <f>IF(LEFT(BF826,1)&lt;&gt;"0",IF(LEFT(BF826,1)="1",3.0,BG826),$D$5+$E$5*(BX826*BQ826/($K$5*1000))+$F$5*(BX826*BQ826/($K$5*1000))*MAX(MIN(BD826,$J$5),$I$5)*MAX(MIN(BD826,$J$5),$I$5)+$G$5*MAX(MIN(BD826,$J$5),$I$5)*(BX826*BQ826/($K$5*1000))+$H$5*(BX826*BQ826/($K$5*1000))*(BX826*BQ826/($K$5*1000)))</f>
        <v>0</v>
      </c>
      <c r="U826">
        <f>L826*(1000-(1000*0.61365*exp(17.502*Y826/(240.97+Y826))/(BQ826+BR826)+BL826)/2)/(1000*0.61365*exp(17.502*Y826/(240.97+Y826))/(BQ826+BR826)-BL826)</f>
        <v>0</v>
      </c>
      <c r="V826">
        <f>1/((BE826+1)/(S826/1.6)+1/(T826/1.37)) + BE826/((BE826+1)/(S826/1.6) + BE826/(T826/1.37))</f>
        <v>0</v>
      </c>
      <c r="W826">
        <f>(AZ826*BC826)</f>
        <v>0</v>
      </c>
      <c r="X826">
        <f>(BS826+(W826+2*0.95*5.67E-8*(((BS826+$B$7)+273)^4-(BS826+273)^4)-44100*L826)/(1.84*29.3*T826+8*0.95*5.67E-8*(BS826+273)^3))</f>
        <v>0</v>
      </c>
      <c r="Y826">
        <f>($C$7*BT826+$D$7*BU826+$E$7*X826)</f>
        <v>0</v>
      </c>
      <c r="Z826">
        <f>0.61365*exp(17.502*Y826/(240.97+Y826))</f>
        <v>0</v>
      </c>
      <c r="AA826">
        <f>(AB826/AC826*100)</f>
        <v>0</v>
      </c>
      <c r="AB826">
        <f>BL826*(BQ826+BR826)/1000</f>
        <v>0</v>
      </c>
      <c r="AC826">
        <f>0.61365*exp(17.502*BS826/(240.97+BS826))</f>
        <v>0</v>
      </c>
      <c r="AD826">
        <f>(Z826-BL826*(BQ826+BR826)/1000)</f>
        <v>0</v>
      </c>
      <c r="AE826">
        <f>(-L826*44100)</f>
        <v>0</v>
      </c>
      <c r="AF826">
        <f>2*29.3*T826*0.92*(BS826-Y826)</f>
        <v>0</v>
      </c>
      <c r="AG826">
        <f>2*0.95*5.67E-8*(((BS826+$B$7)+273)^4-(Y826+273)^4)</f>
        <v>0</v>
      </c>
      <c r="AH826">
        <f>W826+AG826+AE826+AF826</f>
        <v>0</v>
      </c>
      <c r="AI826">
        <f>BP826*AW826*(BK826-BJ826*(1000-AW826*BM826)/(1000-AW826*BL826))/(100*BD826)</f>
        <v>0</v>
      </c>
      <c r="AJ826">
        <f>1000*BP826*AW826*(BL826-BM826)/(100*BD826*(1000-AW826*BL826))</f>
        <v>0</v>
      </c>
      <c r="AK826">
        <f>(AL826 - AM826 - BQ826*1E3/(8.314*(BS826+273.15)) * AO826/BP826 * AN826) * BP826/(100*BD826) * (1000 - BM826)/1000</f>
        <v>0</v>
      </c>
      <c r="AL826">
        <v>1183.81831627975</v>
      </c>
      <c r="AM826">
        <v>1158.865393939394</v>
      </c>
      <c r="AN826">
        <v>2.524234183089887</v>
      </c>
      <c r="AO826">
        <v>66.75267127986791</v>
      </c>
      <c r="AP826">
        <f>(AR826 - AQ826 + BQ826*1E3/(8.314*(BS826+273.15)) * AT826/BP826 * AS826) * BP826/(100*BD826) * 1000/(1000 - AR826)</f>
        <v>0</v>
      </c>
      <c r="AQ826">
        <v>14.16111947762004</v>
      </c>
      <c r="AR826">
        <v>15.17837575757575</v>
      </c>
      <c r="AS826">
        <v>-0.008871471360454866</v>
      </c>
      <c r="AT826">
        <v>80.66482279212043</v>
      </c>
      <c r="AU826">
        <v>0</v>
      </c>
      <c r="AV826">
        <v>0</v>
      </c>
      <c r="AW826">
        <f>IF(AU826*$H$13&gt;=AY826,1.0,(AY826/(AY826-AU826*$H$13)))</f>
        <v>0</v>
      </c>
      <c r="AX826">
        <f>(AW826-1)*100</f>
        <v>0</v>
      </c>
      <c r="AY826">
        <f>MAX(0,($B$13+$C$13*BX826)/(1+$D$13*BX826)*BQ826/(BS826+273)*$E$13)</f>
        <v>0</v>
      </c>
      <c r="AZ826">
        <f>$B$11*BY826+$C$11*BZ826+$F$11*CK826*(1-CN826)</f>
        <v>0</v>
      </c>
      <c r="BA826">
        <f>AZ826*BB826</f>
        <v>0</v>
      </c>
      <c r="BB826">
        <f>($B$11*$D$9+$C$11*$D$9+$F$11*((CX826+CP826)/MAX(CX826+CP826+CY826, 0.1)*$I$9+CY826/MAX(CX826+CP826+CY826, 0.1)*$J$9))/($B$11+$C$11+$F$11)</f>
        <v>0</v>
      </c>
      <c r="BC826">
        <f>($B$11*$K$9+$C$11*$K$9+$F$11*((CX826+CP826)/MAX(CX826+CP826+CY826, 0.1)*$P$9+CY826/MAX(CX826+CP826+CY826, 0.1)*$Q$9))/($B$11+$C$11+$F$11)</f>
        <v>0</v>
      </c>
      <c r="BD826">
        <v>6</v>
      </c>
      <c r="BE826">
        <v>0.5</v>
      </c>
      <c r="BF826" t="s">
        <v>361</v>
      </c>
      <c r="BG826">
        <v>2</v>
      </c>
      <c r="BH826" t="b">
        <v>1</v>
      </c>
      <c r="BI826">
        <v>1728497987.714286</v>
      </c>
      <c r="BJ826">
        <v>1123.122142857143</v>
      </c>
      <c r="BK826">
        <v>1153.593214285714</v>
      </c>
      <c r="BL826">
        <v>15.24751428571428</v>
      </c>
      <c r="BM826">
        <v>14.16131785714286</v>
      </c>
      <c r="BN826">
        <v>1133.289642857143</v>
      </c>
      <c r="BO826">
        <v>15.33844642857143</v>
      </c>
      <c r="BP826">
        <v>600.0099642857142</v>
      </c>
      <c r="BQ826">
        <v>97.54789642857142</v>
      </c>
      <c r="BR826">
        <v>0.09996790714285712</v>
      </c>
      <c r="BS826">
        <v>23.849675</v>
      </c>
      <c r="BT826">
        <v>25.00193214285714</v>
      </c>
      <c r="BU826">
        <v>999.9000000000002</v>
      </c>
      <c r="BV826">
        <v>0</v>
      </c>
      <c r="BW826">
        <v>0</v>
      </c>
      <c r="BX826">
        <v>10003.215</v>
      </c>
      <c r="BY826">
        <v>0</v>
      </c>
      <c r="BZ826">
        <v>1301.011428571428</v>
      </c>
      <c r="CA826">
        <v>-30.47153214285714</v>
      </c>
      <c r="CB826">
        <v>1140.511428571428</v>
      </c>
      <c r="CC826">
        <v>1170.163928571429</v>
      </c>
      <c r="CD826">
        <v>1.086198214285714</v>
      </c>
      <c r="CE826">
        <v>1153.593214285714</v>
      </c>
      <c r="CF826">
        <v>14.16131785714286</v>
      </c>
      <c r="CG826">
        <v>1.487362857142857</v>
      </c>
      <c r="CH826">
        <v>1.381406071428572</v>
      </c>
      <c r="CI826">
        <v>12.83882857142857</v>
      </c>
      <c r="CJ826">
        <v>11.71505357142857</v>
      </c>
      <c r="CK826">
        <v>1599.999642857143</v>
      </c>
      <c r="CL826">
        <v>0.6919897857142858</v>
      </c>
      <c r="CM826">
        <v>0.3080102142857143</v>
      </c>
      <c r="CN826">
        <v>0</v>
      </c>
      <c r="CO826">
        <v>2.082317857142857</v>
      </c>
      <c r="CP826">
        <v>0</v>
      </c>
      <c r="CQ826">
        <v>17982.475</v>
      </c>
      <c r="CR826">
        <v>13790.12142857143</v>
      </c>
      <c r="CS826">
        <v>40.70274999999999</v>
      </c>
      <c r="CT826">
        <v>42.81203571428569</v>
      </c>
      <c r="CU826">
        <v>41.5442857142857</v>
      </c>
      <c r="CV826">
        <v>40.68699999999999</v>
      </c>
      <c r="CW826">
        <v>39.714</v>
      </c>
      <c r="CX826">
        <v>1107.182857142857</v>
      </c>
      <c r="CY826">
        <v>492.8167857142857</v>
      </c>
      <c r="CZ826">
        <v>0</v>
      </c>
      <c r="DA826">
        <v>1728498052.6</v>
      </c>
      <c r="DB826">
        <v>0</v>
      </c>
      <c r="DC826">
        <v>1728490956.5</v>
      </c>
      <c r="DD826" t="s">
        <v>362</v>
      </c>
      <c r="DE826">
        <v>1728490952.5</v>
      </c>
      <c r="DF826">
        <v>1728490956.5</v>
      </c>
      <c r="DG826">
        <v>1</v>
      </c>
      <c r="DH826">
        <v>-0.065</v>
      </c>
      <c r="DI826">
        <v>-0.008</v>
      </c>
      <c r="DJ826">
        <v>-3.246</v>
      </c>
      <c r="DK826">
        <v>-0.091</v>
      </c>
      <c r="DL826">
        <v>52</v>
      </c>
      <c r="DM826">
        <v>15</v>
      </c>
      <c r="DN826">
        <v>0.25</v>
      </c>
      <c r="DO826">
        <v>0.13</v>
      </c>
      <c r="DP826">
        <v>-30.4191731707317</v>
      </c>
      <c r="DQ826">
        <v>-0.8916188153310436</v>
      </c>
      <c r="DR826">
        <v>0.1252320695006271</v>
      </c>
      <c r="DS826">
        <v>0</v>
      </c>
      <c r="DT826">
        <v>1.106063658536585</v>
      </c>
      <c r="DU826">
        <v>-0.3624825783972125</v>
      </c>
      <c r="DV826">
        <v>0.0384978046733043</v>
      </c>
      <c r="DW826">
        <v>0</v>
      </c>
      <c r="DX826">
        <v>0</v>
      </c>
      <c r="DY826">
        <v>2</v>
      </c>
      <c r="DZ826" t="s">
        <v>386</v>
      </c>
      <c r="EA826">
        <v>3.22815</v>
      </c>
      <c r="EB826">
        <v>2.70454</v>
      </c>
      <c r="EC826">
        <v>0.201443</v>
      </c>
      <c r="ED826">
        <v>0.204169</v>
      </c>
      <c r="EE826">
        <v>0.07972559999999999</v>
      </c>
      <c r="EF826">
        <v>0.0759239</v>
      </c>
      <c r="EG826">
        <v>25992.1</v>
      </c>
      <c r="EH826">
        <v>25171.3</v>
      </c>
      <c r="EI826">
        <v>31205.6</v>
      </c>
      <c r="EJ826">
        <v>30022.5</v>
      </c>
      <c r="EK826">
        <v>38458.6</v>
      </c>
      <c r="EL826">
        <v>36698.2</v>
      </c>
      <c r="EM826">
        <v>43721.3</v>
      </c>
      <c r="EN826">
        <v>41930.3</v>
      </c>
      <c r="EO826">
        <v>2.08428</v>
      </c>
      <c r="EP826">
        <v>1.73875</v>
      </c>
      <c r="EQ826">
        <v>-0.00627339</v>
      </c>
      <c r="ER826">
        <v>0</v>
      </c>
      <c r="ES826">
        <v>25.1122</v>
      </c>
      <c r="ET826">
        <v>999.9</v>
      </c>
      <c r="EU826">
        <v>66.59999999999999</v>
      </c>
      <c r="EV826">
        <v>31</v>
      </c>
      <c r="EW826">
        <v>30.802</v>
      </c>
      <c r="EX826">
        <v>62.3702</v>
      </c>
      <c r="EY826">
        <v>23.9824</v>
      </c>
      <c r="EZ826">
        <v>1</v>
      </c>
      <c r="FA826">
        <v>0.398082</v>
      </c>
      <c r="FB826">
        <v>7.96849</v>
      </c>
      <c r="FC826">
        <v>20.0209</v>
      </c>
      <c r="FD826">
        <v>5.21504</v>
      </c>
      <c r="FE826">
        <v>12.004</v>
      </c>
      <c r="FF826">
        <v>4.96305</v>
      </c>
      <c r="FG826">
        <v>3.29558</v>
      </c>
      <c r="FH826">
        <v>9999</v>
      </c>
      <c r="FI826">
        <v>9999</v>
      </c>
      <c r="FJ826">
        <v>9999</v>
      </c>
      <c r="FK826">
        <v>149.9</v>
      </c>
      <c r="FL826">
        <v>4.97079</v>
      </c>
      <c r="FM826">
        <v>1.86771</v>
      </c>
      <c r="FN826">
        <v>1.85928</v>
      </c>
      <c r="FO826">
        <v>1.86529</v>
      </c>
      <c r="FP826">
        <v>1.8631</v>
      </c>
      <c r="FQ826">
        <v>1.86447</v>
      </c>
      <c r="FR826">
        <v>1.86005</v>
      </c>
      <c r="FS826">
        <v>1.86416</v>
      </c>
      <c r="FT826">
        <v>0</v>
      </c>
      <c r="FU826">
        <v>0</v>
      </c>
      <c r="FV826">
        <v>0</v>
      </c>
      <c r="FW826">
        <v>0</v>
      </c>
      <c r="FX826" t="s">
        <v>364</v>
      </c>
      <c r="FY826" t="s">
        <v>365</v>
      </c>
      <c r="FZ826" t="s">
        <v>366</v>
      </c>
      <c r="GA826" t="s">
        <v>366</v>
      </c>
      <c r="GB826" t="s">
        <v>366</v>
      </c>
      <c r="GC826" t="s">
        <v>366</v>
      </c>
      <c r="GD826">
        <v>0</v>
      </c>
      <c r="GE826">
        <v>100</v>
      </c>
      <c r="GF826">
        <v>100</v>
      </c>
      <c r="GG826">
        <v>-10.28</v>
      </c>
      <c r="GH826">
        <v>-0.091</v>
      </c>
      <c r="GI826">
        <v>-2.868309889394353</v>
      </c>
      <c r="GJ826">
        <v>-0.006773961979547998</v>
      </c>
      <c r="GK826">
        <v>-8.296070481250098E-08</v>
      </c>
      <c r="GL826">
        <v>3.322967193956903E-10</v>
      </c>
      <c r="GM826">
        <v>-0.07871069313407227</v>
      </c>
      <c r="GN826">
        <v>-0.00208336341840114</v>
      </c>
      <c r="GO826">
        <v>8.801746095907445E-05</v>
      </c>
      <c r="GP826">
        <v>-2.677693255255651E-07</v>
      </c>
      <c r="GQ826">
        <v>3</v>
      </c>
      <c r="GR826">
        <v>2052</v>
      </c>
      <c r="GS826">
        <v>2</v>
      </c>
      <c r="GT826">
        <v>18</v>
      </c>
      <c r="GU826">
        <v>117.4</v>
      </c>
      <c r="GV826">
        <v>117.3</v>
      </c>
      <c r="GW826">
        <v>2.59521</v>
      </c>
      <c r="GX826">
        <v>2.3938</v>
      </c>
      <c r="GY826">
        <v>1.44775</v>
      </c>
      <c r="GZ826">
        <v>2.31445</v>
      </c>
      <c r="HA826">
        <v>1.55151</v>
      </c>
      <c r="HB826">
        <v>2.40479</v>
      </c>
      <c r="HC826">
        <v>37.5059</v>
      </c>
      <c r="HD826">
        <v>13.6592</v>
      </c>
      <c r="HE826">
        <v>18</v>
      </c>
      <c r="HF826">
        <v>616.532</v>
      </c>
      <c r="HG826">
        <v>394.713</v>
      </c>
      <c r="HH826">
        <v>14.7912</v>
      </c>
      <c r="HI826">
        <v>31.6879</v>
      </c>
      <c r="HJ826">
        <v>30.0014</v>
      </c>
      <c r="HK826">
        <v>31.5516</v>
      </c>
      <c r="HL826">
        <v>31.4857</v>
      </c>
      <c r="HM826">
        <v>51.9998</v>
      </c>
      <c r="HN826">
        <v>58.5634</v>
      </c>
      <c r="HO826">
        <v>0</v>
      </c>
      <c r="HP826">
        <v>14.7735</v>
      </c>
      <c r="HQ826">
        <v>1188.65</v>
      </c>
      <c r="HR826">
        <v>14.1937</v>
      </c>
      <c r="HS826">
        <v>99.0132</v>
      </c>
      <c r="HT826">
        <v>100.186</v>
      </c>
    </row>
    <row r="827" spans="1:228">
      <c r="A827">
        <v>811</v>
      </c>
      <c r="B827">
        <v>1728498000.5</v>
      </c>
      <c r="C827">
        <v>7063</v>
      </c>
      <c r="D827" t="s">
        <v>1995</v>
      </c>
      <c r="E827" t="s">
        <v>1996</v>
      </c>
      <c r="F827">
        <v>5</v>
      </c>
      <c r="G827" t="s">
        <v>357</v>
      </c>
      <c r="H827" t="s">
        <v>358</v>
      </c>
      <c r="I827" t="s">
        <v>359</v>
      </c>
      <c r="J827" t="s">
        <v>1808</v>
      </c>
      <c r="K827">
        <v>1728497993</v>
      </c>
      <c r="L827">
        <f>(M827)/1000</f>
        <v>0</v>
      </c>
      <c r="M827">
        <f>IF(BH827, AP827, AJ827)</f>
        <v>0</v>
      </c>
      <c r="N827">
        <f>IF(BH827, AK827, AI827)</f>
        <v>0</v>
      </c>
      <c r="O827">
        <f>BJ827 - IF(AW827&gt;1, N827*BD827*100.0/(AY827), 0)</f>
        <v>0</v>
      </c>
      <c r="P827">
        <f>((V827-L827/2)*O827-N827)/(V827+L827/2)</f>
        <v>0</v>
      </c>
      <c r="Q827">
        <f>P827*(BQ827+BR827)/1000.0</f>
        <v>0</v>
      </c>
      <c r="R827">
        <f>(BJ827 - IF(AW827&gt;1, N827*BD827*100.0/(AY827), 0))*(BQ827+BR827)/1000.0</f>
        <v>0</v>
      </c>
      <c r="S827">
        <f>2.0/((1/U827-1/T827)+SIGN(U827)*SQRT((1/U827-1/T827)*(1/U827-1/T827) + 4*BE827/((BE827+1)*(BE827+1))*(2*1/U827*1/T827-1/T827*1/T827)))</f>
        <v>0</v>
      </c>
      <c r="T827">
        <f>IF(LEFT(BF827,1)&lt;&gt;"0",IF(LEFT(BF827,1)="1",3.0,BG827),$D$5+$E$5*(BX827*BQ827/($K$5*1000))+$F$5*(BX827*BQ827/($K$5*1000))*MAX(MIN(BD827,$J$5),$I$5)*MAX(MIN(BD827,$J$5),$I$5)+$G$5*MAX(MIN(BD827,$J$5),$I$5)*(BX827*BQ827/($K$5*1000))+$H$5*(BX827*BQ827/($K$5*1000))*(BX827*BQ827/($K$5*1000)))</f>
        <v>0</v>
      </c>
      <c r="U827">
        <f>L827*(1000-(1000*0.61365*exp(17.502*Y827/(240.97+Y827))/(BQ827+BR827)+BL827)/2)/(1000*0.61365*exp(17.502*Y827/(240.97+Y827))/(BQ827+BR827)-BL827)</f>
        <v>0</v>
      </c>
      <c r="V827">
        <f>1/((BE827+1)/(S827/1.6)+1/(T827/1.37)) + BE827/((BE827+1)/(S827/1.6) + BE827/(T827/1.37))</f>
        <v>0</v>
      </c>
      <c r="W827">
        <f>(AZ827*BC827)</f>
        <v>0</v>
      </c>
      <c r="X827">
        <f>(BS827+(W827+2*0.95*5.67E-8*(((BS827+$B$7)+273)^4-(BS827+273)^4)-44100*L827)/(1.84*29.3*T827+8*0.95*5.67E-8*(BS827+273)^3))</f>
        <v>0</v>
      </c>
      <c r="Y827">
        <f>($C$7*BT827+$D$7*BU827+$E$7*X827)</f>
        <v>0</v>
      </c>
      <c r="Z827">
        <f>0.61365*exp(17.502*Y827/(240.97+Y827))</f>
        <v>0</v>
      </c>
      <c r="AA827">
        <f>(AB827/AC827*100)</f>
        <v>0</v>
      </c>
      <c r="AB827">
        <f>BL827*(BQ827+BR827)/1000</f>
        <v>0</v>
      </c>
      <c r="AC827">
        <f>0.61365*exp(17.502*BS827/(240.97+BS827))</f>
        <v>0</v>
      </c>
      <c r="AD827">
        <f>(Z827-BL827*(BQ827+BR827)/1000)</f>
        <v>0</v>
      </c>
      <c r="AE827">
        <f>(-L827*44100)</f>
        <v>0</v>
      </c>
      <c r="AF827">
        <f>2*29.3*T827*0.92*(BS827-Y827)</f>
        <v>0</v>
      </c>
      <c r="AG827">
        <f>2*0.95*5.67E-8*(((BS827+$B$7)+273)^4-(Y827+273)^4)</f>
        <v>0</v>
      </c>
      <c r="AH827">
        <f>W827+AG827+AE827+AF827</f>
        <v>0</v>
      </c>
      <c r="AI827">
        <f>BP827*AW827*(BK827-BJ827*(1000-AW827*BM827)/(1000-AW827*BL827))/(100*BD827)</f>
        <v>0</v>
      </c>
      <c r="AJ827">
        <f>1000*BP827*AW827*(BL827-BM827)/(100*BD827*(1000-AW827*BL827))</f>
        <v>0</v>
      </c>
      <c r="AK827">
        <f>(AL827 - AM827 - BQ827*1E3/(8.314*(BS827+273.15)) * AO827/BP827 * AN827) * BP827/(100*BD827) * (1000 - BM827)/1000</f>
        <v>0</v>
      </c>
      <c r="AL827">
        <v>1196.77293773402</v>
      </c>
      <c r="AM827">
        <v>1171.580606060606</v>
      </c>
      <c r="AN827">
        <v>2.546453312869278</v>
      </c>
      <c r="AO827">
        <v>66.75267127986791</v>
      </c>
      <c r="AP827">
        <f>(AR827 - AQ827 + BQ827*1E3/(8.314*(BS827+273.15)) * AT827/BP827 * AS827) * BP827/(100*BD827) * 1000/(1000 - AR827)</f>
        <v>0</v>
      </c>
      <c r="AQ827">
        <v>14.16433775481601</v>
      </c>
      <c r="AR827">
        <v>15.13572606060605</v>
      </c>
      <c r="AS827">
        <v>-0.008655264578583328</v>
      </c>
      <c r="AT827">
        <v>80.66482279212043</v>
      </c>
      <c r="AU827">
        <v>0</v>
      </c>
      <c r="AV827">
        <v>0</v>
      </c>
      <c r="AW827">
        <f>IF(AU827*$H$13&gt;=AY827,1.0,(AY827/(AY827-AU827*$H$13)))</f>
        <v>0</v>
      </c>
      <c r="AX827">
        <f>(AW827-1)*100</f>
        <v>0</v>
      </c>
      <c r="AY827">
        <f>MAX(0,($B$13+$C$13*BX827)/(1+$D$13*BX827)*BQ827/(BS827+273)*$E$13)</f>
        <v>0</v>
      </c>
      <c r="AZ827">
        <f>$B$11*BY827+$C$11*BZ827+$F$11*CK827*(1-CN827)</f>
        <v>0</v>
      </c>
      <c r="BA827">
        <f>AZ827*BB827</f>
        <v>0</v>
      </c>
      <c r="BB827">
        <f>($B$11*$D$9+$C$11*$D$9+$F$11*((CX827+CP827)/MAX(CX827+CP827+CY827, 0.1)*$I$9+CY827/MAX(CX827+CP827+CY827, 0.1)*$J$9))/($B$11+$C$11+$F$11)</f>
        <v>0</v>
      </c>
      <c r="BC827">
        <f>($B$11*$K$9+$C$11*$K$9+$F$11*((CX827+CP827)/MAX(CX827+CP827+CY827, 0.1)*$P$9+CY827/MAX(CX827+CP827+CY827, 0.1)*$Q$9))/($B$11+$C$11+$F$11)</f>
        <v>0</v>
      </c>
      <c r="BD827">
        <v>6</v>
      </c>
      <c r="BE827">
        <v>0.5</v>
      </c>
      <c r="BF827" t="s">
        <v>361</v>
      </c>
      <c r="BG827">
        <v>2</v>
      </c>
      <c r="BH827" t="b">
        <v>1</v>
      </c>
      <c r="BI827">
        <v>1728497993</v>
      </c>
      <c r="BJ827">
        <v>1136.312592592593</v>
      </c>
      <c r="BK827">
        <v>1166.861111111111</v>
      </c>
      <c r="BL827">
        <v>15.19752222222222</v>
      </c>
      <c r="BM827">
        <v>14.16186296296296</v>
      </c>
      <c r="BN827">
        <v>1146.554814814815</v>
      </c>
      <c r="BO827">
        <v>15.28848148148148</v>
      </c>
      <c r="BP827">
        <v>600.011888888889</v>
      </c>
      <c r="BQ827">
        <v>97.54775555555555</v>
      </c>
      <c r="BR827">
        <v>0.1000661592592593</v>
      </c>
      <c r="BS827">
        <v>23.84866296296296</v>
      </c>
      <c r="BT827">
        <v>25.00342222222222</v>
      </c>
      <c r="BU827">
        <v>999.9000000000001</v>
      </c>
      <c r="BV827">
        <v>0</v>
      </c>
      <c r="BW827">
        <v>0</v>
      </c>
      <c r="BX827">
        <v>10006.01407407407</v>
      </c>
      <c r="BY827">
        <v>0</v>
      </c>
      <c r="BZ827">
        <v>1301.596666666667</v>
      </c>
      <c r="CA827">
        <v>-30.54829629629629</v>
      </c>
      <c r="CB827">
        <v>1153.847407407407</v>
      </c>
      <c r="CC827">
        <v>1183.622222222222</v>
      </c>
      <c r="CD827">
        <v>1.035667</v>
      </c>
      <c r="CE827">
        <v>1166.861111111111</v>
      </c>
      <c r="CF827">
        <v>14.16186296296296</v>
      </c>
      <c r="CG827">
        <v>1.482483703703704</v>
      </c>
      <c r="CH827">
        <v>1.381457407407407</v>
      </c>
      <c r="CI827">
        <v>12.78866296296296</v>
      </c>
      <c r="CJ827">
        <v>11.71560740740741</v>
      </c>
      <c r="CK827">
        <v>1599.983703703704</v>
      </c>
      <c r="CL827">
        <v>0.6919898888888888</v>
      </c>
      <c r="CM827">
        <v>0.3080101111111111</v>
      </c>
      <c r="CN827">
        <v>0</v>
      </c>
      <c r="CO827">
        <v>2.085585185185185</v>
      </c>
      <c r="CP827">
        <v>0</v>
      </c>
      <c r="CQ827">
        <v>17952.40740740741</v>
      </c>
      <c r="CR827">
        <v>13789.98518518518</v>
      </c>
      <c r="CS827">
        <v>40.72433333333333</v>
      </c>
      <c r="CT827">
        <v>42.83066666666667</v>
      </c>
      <c r="CU827">
        <v>41.56199999999999</v>
      </c>
      <c r="CV827">
        <v>40.70333333333333</v>
      </c>
      <c r="CW827">
        <v>39.72666666666666</v>
      </c>
      <c r="CX827">
        <v>1107.172222222222</v>
      </c>
      <c r="CY827">
        <v>492.8114814814814</v>
      </c>
      <c r="CZ827">
        <v>0</v>
      </c>
      <c r="DA827">
        <v>1728498057.4</v>
      </c>
      <c r="DB827">
        <v>0</v>
      </c>
      <c r="DC827">
        <v>1728490956.5</v>
      </c>
      <c r="DD827" t="s">
        <v>362</v>
      </c>
      <c r="DE827">
        <v>1728490952.5</v>
      </c>
      <c r="DF827">
        <v>1728490956.5</v>
      </c>
      <c r="DG827">
        <v>1</v>
      </c>
      <c r="DH827">
        <v>-0.065</v>
      </c>
      <c r="DI827">
        <v>-0.008</v>
      </c>
      <c r="DJ827">
        <v>-3.246</v>
      </c>
      <c r="DK827">
        <v>-0.091</v>
      </c>
      <c r="DL827">
        <v>52</v>
      </c>
      <c r="DM827">
        <v>15</v>
      </c>
      <c r="DN827">
        <v>0.25</v>
      </c>
      <c r="DO827">
        <v>0.13</v>
      </c>
      <c r="DP827">
        <v>-30.51111219512195</v>
      </c>
      <c r="DQ827">
        <v>-0.6634034843205574</v>
      </c>
      <c r="DR827">
        <v>0.09047496135266821</v>
      </c>
      <c r="DS827">
        <v>0</v>
      </c>
      <c r="DT827">
        <v>1.063811682926829</v>
      </c>
      <c r="DU827">
        <v>-0.56945032055749</v>
      </c>
      <c r="DV827">
        <v>0.05624252597302414</v>
      </c>
      <c r="DW827">
        <v>0</v>
      </c>
      <c r="DX827">
        <v>0</v>
      </c>
      <c r="DY827">
        <v>2</v>
      </c>
      <c r="DZ827" t="s">
        <v>386</v>
      </c>
      <c r="EA827">
        <v>3.22816</v>
      </c>
      <c r="EB827">
        <v>2.70445</v>
      </c>
      <c r="EC827">
        <v>0.202826</v>
      </c>
      <c r="ED827">
        <v>0.205559</v>
      </c>
      <c r="EE827">
        <v>0.0795638</v>
      </c>
      <c r="EF827">
        <v>0.0759346</v>
      </c>
      <c r="EG827">
        <v>25946.6</v>
      </c>
      <c r="EH827">
        <v>25126.6</v>
      </c>
      <c r="EI827">
        <v>31205.1</v>
      </c>
      <c r="EJ827">
        <v>30021.8</v>
      </c>
      <c r="EK827">
        <v>38465</v>
      </c>
      <c r="EL827">
        <v>36696.9</v>
      </c>
      <c r="EM827">
        <v>43720.8</v>
      </c>
      <c r="EN827">
        <v>41929.3</v>
      </c>
      <c r="EO827">
        <v>2.0844</v>
      </c>
      <c r="EP827">
        <v>1.73872</v>
      </c>
      <c r="EQ827">
        <v>-0.00692904</v>
      </c>
      <c r="ER827">
        <v>0</v>
      </c>
      <c r="ES827">
        <v>25.1122</v>
      </c>
      <c r="ET827">
        <v>999.9</v>
      </c>
      <c r="EU827">
        <v>66.59999999999999</v>
      </c>
      <c r="EV827">
        <v>31</v>
      </c>
      <c r="EW827">
        <v>30.8028</v>
      </c>
      <c r="EX827">
        <v>62.4102</v>
      </c>
      <c r="EY827">
        <v>23.9383</v>
      </c>
      <c r="EZ827">
        <v>1</v>
      </c>
      <c r="FA827">
        <v>0.398963</v>
      </c>
      <c r="FB827">
        <v>7.91852</v>
      </c>
      <c r="FC827">
        <v>20.023</v>
      </c>
      <c r="FD827">
        <v>5.21534</v>
      </c>
      <c r="FE827">
        <v>12.004</v>
      </c>
      <c r="FF827">
        <v>4.96295</v>
      </c>
      <c r="FG827">
        <v>3.29558</v>
      </c>
      <c r="FH827">
        <v>9999</v>
      </c>
      <c r="FI827">
        <v>9999</v>
      </c>
      <c r="FJ827">
        <v>9999</v>
      </c>
      <c r="FK827">
        <v>149.9</v>
      </c>
      <c r="FL827">
        <v>4.97079</v>
      </c>
      <c r="FM827">
        <v>1.86771</v>
      </c>
      <c r="FN827">
        <v>1.85928</v>
      </c>
      <c r="FO827">
        <v>1.86529</v>
      </c>
      <c r="FP827">
        <v>1.8631</v>
      </c>
      <c r="FQ827">
        <v>1.86447</v>
      </c>
      <c r="FR827">
        <v>1.86004</v>
      </c>
      <c r="FS827">
        <v>1.86416</v>
      </c>
      <c r="FT827">
        <v>0</v>
      </c>
      <c r="FU827">
        <v>0</v>
      </c>
      <c r="FV827">
        <v>0</v>
      </c>
      <c r="FW827">
        <v>0</v>
      </c>
      <c r="FX827" t="s">
        <v>364</v>
      </c>
      <c r="FY827" t="s">
        <v>365</v>
      </c>
      <c r="FZ827" t="s">
        <v>366</v>
      </c>
      <c r="GA827" t="s">
        <v>366</v>
      </c>
      <c r="GB827" t="s">
        <v>366</v>
      </c>
      <c r="GC827" t="s">
        <v>366</v>
      </c>
      <c r="GD827">
        <v>0</v>
      </c>
      <c r="GE827">
        <v>100</v>
      </c>
      <c r="GF827">
        <v>100</v>
      </c>
      <c r="GG827">
        <v>-10.35</v>
      </c>
      <c r="GH827">
        <v>-0.091</v>
      </c>
      <c r="GI827">
        <v>-2.868309889394353</v>
      </c>
      <c r="GJ827">
        <v>-0.006773961979547998</v>
      </c>
      <c r="GK827">
        <v>-8.296070481250098E-08</v>
      </c>
      <c r="GL827">
        <v>3.322967193956903E-10</v>
      </c>
      <c r="GM827">
        <v>-0.07871069313407227</v>
      </c>
      <c r="GN827">
        <v>-0.00208336341840114</v>
      </c>
      <c r="GO827">
        <v>8.801746095907445E-05</v>
      </c>
      <c r="GP827">
        <v>-2.677693255255651E-07</v>
      </c>
      <c r="GQ827">
        <v>3</v>
      </c>
      <c r="GR827">
        <v>2052</v>
      </c>
      <c r="GS827">
        <v>2</v>
      </c>
      <c r="GT827">
        <v>18</v>
      </c>
      <c r="GU827">
        <v>117.5</v>
      </c>
      <c r="GV827">
        <v>117.4</v>
      </c>
      <c r="GW827">
        <v>2.61841</v>
      </c>
      <c r="GX827">
        <v>2.40356</v>
      </c>
      <c r="GY827">
        <v>1.44897</v>
      </c>
      <c r="GZ827">
        <v>2.31445</v>
      </c>
      <c r="HA827">
        <v>1.55151</v>
      </c>
      <c r="HB827">
        <v>2.33887</v>
      </c>
      <c r="HC827">
        <v>37.5059</v>
      </c>
      <c r="HD827">
        <v>13.6592</v>
      </c>
      <c r="HE827">
        <v>18</v>
      </c>
      <c r="HF827">
        <v>616.701</v>
      </c>
      <c r="HG827">
        <v>394.748</v>
      </c>
      <c r="HH827">
        <v>14.7716</v>
      </c>
      <c r="HI827">
        <v>31.6953</v>
      </c>
      <c r="HJ827">
        <v>30.001</v>
      </c>
      <c r="HK827">
        <v>31.5596</v>
      </c>
      <c r="HL827">
        <v>31.4934</v>
      </c>
      <c r="HM827">
        <v>52.4172</v>
      </c>
      <c r="HN827">
        <v>58.5634</v>
      </c>
      <c r="HO827">
        <v>0</v>
      </c>
      <c r="HP827">
        <v>14.7667</v>
      </c>
      <c r="HQ827">
        <v>1203.68</v>
      </c>
      <c r="HR827">
        <v>14.2471</v>
      </c>
      <c r="HS827">
        <v>99.0119</v>
      </c>
      <c r="HT827">
        <v>100.183</v>
      </c>
    </row>
    <row r="828" spans="1:228">
      <c r="A828">
        <v>812</v>
      </c>
      <c r="B828">
        <v>1728498005.5</v>
      </c>
      <c r="C828">
        <v>7068</v>
      </c>
      <c r="D828" t="s">
        <v>1997</v>
      </c>
      <c r="E828" t="s">
        <v>1998</v>
      </c>
      <c r="F828">
        <v>5</v>
      </c>
      <c r="G828" t="s">
        <v>357</v>
      </c>
      <c r="H828" t="s">
        <v>358</v>
      </c>
      <c r="I828" t="s">
        <v>359</v>
      </c>
      <c r="J828" t="s">
        <v>1808</v>
      </c>
      <c r="K828">
        <v>1728497997.714286</v>
      </c>
      <c r="L828">
        <f>(M828)/1000</f>
        <v>0</v>
      </c>
      <c r="M828">
        <f>IF(BH828, AP828, AJ828)</f>
        <v>0</v>
      </c>
      <c r="N828">
        <f>IF(BH828, AK828, AI828)</f>
        <v>0</v>
      </c>
      <c r="O828">
        <f>BJ828 - IF(AW828&gt;1, N828*BD828*100.0/(AY828), 0)</f>
        <v>0</v>
      </c>
      <c r="P828">
        <f>((V828-L828/2)*O828-N828)/(V828+L828/2)</f>
        <v>0</v>
      </c>
      <c r="Q828">
        <f>P828*(BQ828+BR828)/1000.0</f>
        <v>0</v>
      </c>
      <c r="R828">
        <f>(BJ828 - IF(AW828&gt;1, N828*BD828*100.0/(AY828), 0))*(BQ828+BR828)/1000.0</f>
        <v>0</v>
      </c>
      <c r="S828">
        <f>2.0/((1/U828-1/T828)+SIGN(U828)*SQRT((1/U828-1/T828)*(1/U828-1/T828) + 4*BE828/((BE828+1)*(BE828+1))*(2*1/U828*1/T828-1/T828*1/T828)))</f>
        <v>0</v>
      </c>
      <c r="T828">
        <f>IF(LEFT(BF828,1)&lt;&gt;"0",IF(LEFT(BF828,1)="1",3.0,BG828),$D$5+$E$5*(BX828*BQ828/($K$5*1000))+$F$5*(BX828*BQ828/($K$5*1000))*MAX(MIN(BD828,$J$5),$I$5)*MAX(MIN(BD828,$J$5),$I$5)+$G$5*MAX(MIN(BD828,$J$5),$I$5)*(BX828*BQ828/($K$5*1000))+$H$5*(BX828*BQ828/($K$5*1000))*(BX828*BQ828/($K$5*1000)))</f>
        <v>0</v>
      </c>
      <c r="U828">
        <f>L828*(1000-(1000*0.61365*exp(17.502*Y828/(240.97+Y828))/(BQ828+BR828)+BL828)/2)/(1000*0.61365*exp(17.502*Y828/(240.97+Y828))/(BQ828+BR828)-BL828)</f>
        <v>0</v>
      </c>
      <c r="V828">
        <f>1/((BE828+1)/(S828/1.6)+1/(T828/1.37)) + BE828/((BE828+1)/(S828/1.6) + BE828/(T828/1.37))</f>
        <v>0</v>
      </c>
      <c r="W828">
        <f>(AZ828*BC828)</f>
        <v>0</v>
      </c>
      <c r="X828">
        <f>(BS828+(W828+2*0.95*5.67E-8*(((BS828+$B$7)+273)^4-(BS828+273)^4)-44100*L828)/(1.84*29.3*T828+8*0.95*5.67E-8*(BS828+273)^3))</f>
        <v>0</v>
      </c>
      <c r="Y828">
        <f>($C$7*BT828+$D$7*BU828+$E$7*X828)</f>
        <v>0</v>
      </c>
      <c r="Z828">
        <f>0.61365*exp(17.502*Y828/(240.97+Y828))</f>
        <v>0</v>
      </c>
      <c r="AA828">
        <f>(AB828/AC828*100)</f>
        <v>0</v>
      </c>
      <c r="AB828">
        <f>BL828*(BQ828+BR828)/1000</f>
        <v>0</v>
      </c>
      <c r="AC828">
        <f>0.61365*exp(17.502*BS828/(240.97+BS828))</f>
        <v>0</v>
      </c>
      <c r="AD828">
        <f>(Z828-BL828*(BQ828+BR828)/1000)</f>
        <v>0</v>
      </c>
      <c r="AE828">
        <f>(-L828*44100)</f>
        <v>0</v>
      </c>
      <c r="AF828">
        <f>2*29.3*T828*0.92*(BS828-Y828)</f>
        <v>0</v>
      </c>
      <c r="AG828">
        <f>2*0.95*5.67E-8*(((BS828+$B$7)+273)^4-(Y828+273)^4)</f>
        <v>0</v>
      </c>
      <c r="AH828">
        <f>W828+AG828+AE828+AF828</f>
        <v>0</v>
      </c>
      <c r="AI828">
        <f>BP828*AW828*(BK828-BJ828*(1000-AW828*BM828)/(1000-AW828*BL828))/(100*BD828)</f>
        <v>0</v>
      </c>
      <c r="AJ828">
        <f>1000*BP828*AW828*(BL828-BM828)/(100*BD828*(1000-AW828*BL828))</f>
        <v>0</v>
      </c>
      <c r="AK828">
        <f>(AL828 - AM828 - BQ828*1E3/(8.314*(BS828+273.15)) * AO828/BP828 * AN828) * BP828/(100*BD828) * (1000 - BM828)/1000</f>
        <v>0</v>
      </c>
      <c r="AL828">
        <v>1209.468784740478</v>
      </c>
      <c r="AM828">
        <v>1184.276666666666</v>
      </c>
      <c r="AN828">
        <v>2.522387502424063</v>
      </c>
      <c r="AO828">
        <v>66.75267127986791</v>
      </c>
      <c r="AP828">
        <f>(AR828 - AQ828 + BQ828*1E3/(8.314*(BS828+273.15)) * AT828/BP828 * AS828) * BP828/(100*BD828) * 1000/(1000 - AR828)</f>
        <v>0</v>
      </c>
      <c r="AQ828">
        <v>14.16808505351984</v>
      </c>
      <c r="AR828">
        <v>15.10190666666667</v>
      </c>
      <c r="AS828">
        <v>-0.007507967804303873</v>
      </c>
      <c r="AT828">
        <v>80.66482279212043</v>
      </c>
      <c r="AU828">
        <v>0</v>
      </c>
      <c r="AV828">
        <v>0</v>
      </c>
      <c r="AW828">
        <f>IF(AU828*$H$13&gt;=AY828,1.0,(AY828/(AY828-AU828*$H$13)))</f>
        <v>0</v>
      </c>
      <c r="AX828">
        <f>(AW828-1)*100</f>
        <v>0</v>
      </c>
      <c r="AY828">
        <f>MAX(0,($B$13+$C$13*BX828)/(1+$D$13*BX828)*BQ828/(BS828+273)*$E$13)</f>
        <v>0</v>
      </c>
      <c r="AZ828">
        <f>$B$11*BY828+$C$11*BZ828+$F$11*CK828*(1-CN828)</f>
        <v>0</v>
      </c>
      <c r="BA828">
        <f>AZ828*BB828</f>
        <v>0</v>
      </c>
      <c r="BB828">
        <f>($B$11*$D$9+$C$11*$D$9+$F$11*((CX828+CP828)/MAX(CX828+CP828+CY828, 0.1)*$I$9+CY828/MAX(CX828+CP828+CY828, 0.1)*$J$9))/($B$11+$C$11+$F$11)</f>
        <v>0</v>
      </c>
      <c r="BC828">
        <f>($B$11*$K$9+$C$11*$K$9+$F$11*((CX828+CP828)/MAX(CX828+CP828+CY828, 0.1)*$P$9+CY828/MAX(CX828+CP828+CY828, 0.1)*$Q$9))/($B$11+$C$11+$F$11)</f>
        <v>0</v>
      </c>
      <c r="BD828">
        <v>6</v>
      </c>
      <c r="BE828">
        <v>0.5</v>
      </c>
      <c r="BF828" t="s">
        <v>361</v>
      </c>
      <c r="BG828">
        <v>2</v>
      </c>
      <c r="BH828" t="b">
        <v>1</v>
      </c>
      <c r="BI828">
        <v>1728497997.714286</v>
      </c>
      <c r="BJ828">
        <v>1148.120714285714</v>
      </c>
      <c r="BK828">
        <v>1178.69</v>
      </c>
      <c r="BL828">
        <v>15.15710357142857</v>
      </c>
      <c r="BM828">
        <v>14.16483928571428</v>
      </c>
      <c r="BN828">
        <v>1158.431785714286</v>
      </c>
      <c r="BO828">
        <v>15.24806071428571</v>
      </c>
      <c r="BP828">
        <v>600.0065000000001</v>
      </c>
      <c r="BQ828">
        <v>97.54731428571428</v>
      </c>
      <c r="BR828">
        <v>0.09999327500000001</v>
      </c>
      <c r="BS828">
        <v>23.84656428571429</v>
      </c>
      <c r="BT828">
        <v>25.00035</v>
      </c>
      <c r="BU828">
        <v>999.9000000000002</v>
      </c>
      <c r="BV828">
        <v>0</v>
      </c>
      <c r="BW828">
        <v>0</v>
      </c>
      <c r="BX828">
        <v>10008.14678571429</v>
      </c>
      <c r="BY828">
        <v>0</v>
      </c>
      <c r="BZ828">
        <v>1301.793571428572</v>
      </c>
      <c r="CA828">
        <v>-30.56818571428571</v>
      </c>
      <c r="CB828">
        <v>1165.790714285714</v>
      </c>
      <c r="CC828">
        <v>1195.625</v>
      </c>
      <c r="CD828">
        <v>0.9922556428571428</v>
      </c>
      <c r="CE828">
        <v>1178.69</v>
      </c>
      <c r="CF828">
        <v>14.16483928571428</v>
      </c>
      <c r="CG828">
        <v>1.478533571428571</v>
      </c>
      <c r="CH828">
        <v>1.3817425</v>
      </c>
      <c r="CI828">
        <v>12.74793571428572</v>
      </c>
      <c r="CJ828">
        <v>11.71873214285714</v>
      </c>
      <c r="CK828">
        <v>1600.001428571429</v>
      </c>
      <c r="CL828">
        <v>0.6919964285714287</v>
      </c>
      <c r="CM828">
        <v>0.3080035714285714</v>
      </c>
      <c r="CN828">
        <v>0</v>
      </c>
      <c r="CO828">
        <v>2.140889285714286</v>
      </c>
      <c r="CP828">
        <v>0</v>
      </c>
      <c r="CQ828">
        <v>17927.20357142857</v>
      </c>
      <c r="CR828">
        <v>13790.17142857143</v>
      </c>
      <c r="CS828">
        <v>40.74767857142857</v>
      </c>
      <c r="CT828">
        <v>42.85025000000001</v>
      </c>
      <c r="CU828">
        <v>41.57324999999999</v>
      </c>
      <c r="CV828">
        <v>40.723</v>
      </c>
      <c r="CW828">
        <v>39.7455</v>
      </c>
      <c r="CX828">
        <v>1107.195</v>
      </c>
      <c r="CY828">
        <v>492.8064285714286</v>
      </c>
      <c r="CZ828">
        <v>0</v>
      </c>
      <c r="DA828">
        <v>1728498062.2</v>
      </c>
      <c r="DB828">
        <v>0</v>
      </c>
      <c r="DC828">
        <v>1728490956.5</v>
      </c>
      <c r="DD828" t="s">
        <v>362</v>
      </c>
      <c r="DE828">
        <v>1728490952.5</v>
      </c>
      <c r="DF828">
        <v>1728490956.5</v>
      </c>
      <c r="DG828">
        <v>1</v>
      </c>
      <c r="DH828">
        <v>-0.065</v>
      </c>
      <c r="DI828">
        <v>-0.008</v>
      </c>
      <c r="DJ828">
        <v>-3.246</v>
      </c>
      <c r="DK828">
        <v>-0.091</v>
      </c>
      <c r="DL828">
        <v>52</v>
      </c>
      <c r="DM828">
        <v>15</v>
      </c>
      <c r="DN828">
        <v>0.25</v>
      </c>
      <c r="DO828">
        <v>0.13</v>
      </c>
      <c r="DP828">
        <v>-30.55528292682927</v>
      </c>
      <c r="DQ828">
        <v>-0.4850634146342215</v>
      </c>
      <c r="DR828">
        <v>0.08094372903123782</v>
      </c>
      <c r="DS828">
        <v>0</v>
      </c>
      <c r="DT828">
        <v>1.018021317073171</v>
      </c>
      <c r="DU828">
        <v>-0.5588869128919858</v>
      </c>
      <c r="DV828">
        <v>0.05518591367565223</v>
      </c>
      <c r="DW828">
        <v>0</v>
      </c>
      <c r="DX828">
        <v>0</v>
      </c>
      <c r="DY828">
        <v>2</v>
      </c>
      <c r="DZ828" t="s">
        <v>386</v>
      </c>
      <c r="EA828">
        <v>3.22816</v>
      </c>
      <c r="EB828">
        <v>2.70433</v>
      </c>
      <c r="EC828">
        <v>0.204207</v>
      </c>
      <c r="ED828">
        <v>0.206912</v>
      </c>
      <c r="EE828">
        <v>0.0794343</v>
      </c>
      <c r="EF828">
        <v>0.07594620000000001</v>
      </c>
      <c r="EG828">
        <v>25900.6</v>
      </c>
      <c r="EH828">
        <v>25083.4</v>
      </c>
      <c r="EI828">
        <v>31204.1</v>
      </c>
      <c r="EJ828">
        <v>30021.4</v>
      </c>
      <c r="EK828">
        <v>38468.8</v>
      </c>
      <c r="EL828">
        <v>36695.9</v>
      </c>
      <c r="EM828">
        <v>43719</v>
      </c>
      <c r="EN828">
        <v>41928.7</v>
      </c>
      <c r="EO828">
        <v>2.0842</v>
      </c>
      <c r="EP828">
        <v>1.7384</v>
      </c>
      <c r="EQ828">
        <v>-0.007011</v>
      </c>
      <c r="ER828">
        <v>0</v>
      </c>
      <c r="ES828">
        <v>25.1109</v>
      </c>
      <c r="ET828">
        <v>999.9</v>
      </c>
      <c r="EU828">
        <v>66.59999999999999</v>
      </c>
      <c r="EV828">
        <v>31</v>
      </c>
      <c r="EW828">
        <v>30.8018</v>
      </c>
      <c r="EX828">
        <v>62.3602</v>
      </c>
      <c r="EY828">
        <v>23.766</v>
      </c>
      <c r="EZ828">
        <v>1</v>
      </c>
      <c r="FA828">
        <v>0.399289</v>
      </c>
      <c r="FB828">
        <v>7.87334</v>
      </c>
      <c r="FC828">
        <v>20.025</v>
      </c>
      <c r="FD828">
        <v>5.21624</v>
      </c>
      <c r="FE828">
        <v>12.004</v>
      </c>
      <c r="FF828">
        <v>4.9633</v>
      </c>
      <c r="FG828">
        <v>3.29585</v>
      </c>
      <c r="FH828">
        <v>9999</v>
      </c>
      <c r="FI828">
        <v>9999</v>
      </c>
      <c r="FJ828">
        <v>9999</v>
      </c>
      <c r="FK828">
        <v>149.9</v>
      </c>
      <c r="FL828">
        <v>4.97078</v>
      </c>
      <c r="FM828">
        <v>1.86771</v>
      </c>
      <c r="FN828">
        <v>1.85928</v>
      </c>
      <c r="FO828">
        <v>1.86527</v>
      </c>
      <c r="FP828">
        <v>1.8631</v>
      </c>
      <c r="FQ828">
        <v>1.86447</v>
      </c>
      <c r="FR828">
        <v>1.86004</v>
      </c>
      <c r="FS828">
        <v>1.86416</v>
      </c>
      <c r="FT828">
        <v>0</v>
      </c>
      <c r="FU828">
        <v>0</v>
      </c>
      <c r="FV828">
        <v>0</v>
      </c>
      <c r="FW828">
        <v>0</v>
      </c>
      <c r="FX828" t="s">
        <v>364</v>
      </c>
      <c r="FY828" t="s">
        <v>365</v>
      </c>
      <c r="FZ828" t="s">
        <v>366</v>
      </c>
      <c r="GA828" t="s">
        <v>366</v>
      </c>
      <c r="GB828" t="s">
        <v>366</v>
      </c>
      <c r="GC828" t="s">
        <v>366</v>
      </c>
      <c r="GD828">
        <v>0</v>
      </c>
      <c r="GE828">
        <v>100</v>
      </c>
      <c r="GF828">
        <v>100</v>
      </c>
      <c r="GG828">
        <v>-10.42</v>
      </c>
      <c r="GH828">
        <v>-0.09089999999999999</v>
      </c>
      <c r="GI828">
        <v>-2.868309889394353</v>
      </c>
      <c r="GJ828">
        <v>-0.006773961979547998</v>
      </c>
      <c r="GK828">
        <v>-8.296070481250098E-08</v>
      </c>
      <c r="GL828">
        <v>3.322967193956903E-10</v>
      </c>
      <c r="GM828">
        <v>-0.07871069313407227</v>
      </c>
      <c r="GN828">
        <v>-0.00208336341840114</v>
      </c>
      <c r="GO828">
        <v>8.801746095907445E-05</v>
      </c>
      <c r="GP828">
        <v>-2.677693255255651E-07</v>
      </c>
      <c r="GQ828">
        <v>3</v>
      </c>
      <c r="GR828">
        <v>2052</v>
      </c>
      <c r="GS828">
        <v>2</v>
      </c>
      <c r="GT828">
        <v>18</v>
      </c>
      <c r="GU828">
        <v>117.5</v>
      </c>
      <c r="GV828">
        <v>117.5</v>
      </c>
      <c r="GW828">
        <v>2.64038</v>
      </c>
      <c r="GX828">
        <v>2.40234</v>
      </c>
      <c r="GY828">
        <v>1.44775</v>
      </c>
      <c r="GZ828">
        <v>2.31445</v>
      </c>
      <c r="HA828">
        <v>1.55151</v>
      </c>
      <c r="HB828">
        <v>2.2876</v>
      </c>
      <c r="HC828">
        <v>37.5059</v>
      </c>
      <c r="HD828">
        <v>13.6417</v>
      </c>
      <c r="HE828">
        <v>18</v>
      </c>
      <c r="HF828">
        <v>616.6369999999999</v>
      </c>
      <c r="HG828">
        <v>394.625</v>
      </c>
      <c r="HH828">
        <v>14.7607</v>
      </c>
      <c r="HI828">
        <v>31.7039</v>
      </c>
      <c r="HJ828">
        <v>30.0006</v>
      </c>
      <c r="HK828">
        <v>31.5681</v>
      </c>
      <c r="HL828">
        <v>31.5031</v>
      </c>
      <c r="HM828">
        <v>52.8914</v>
      </c>
      <c r="HN828">
        <v>58.2922</v>
      </c>
      <c r="HO828">
        <v>0</v>
      </c>
      <c r="HP828">
        <v>14.7686</v>
      </c>
      <c r="HQ828">
        <v>1213.7</v>
      </c>
      <c r="HR828">
        <v>14.3046</v>
      </c>
      <c r="HS828">
        <v>99.0082</v>
      </c>
      <c r="HT828">
        <v>100.182</v>
      </c>
    </row>
    <row r="829" spans="1:228">
      <c r="A829">
        <v>813</v>
      </c>
      <c r="B829">
        <v>1728498010.5</v>
      </c>
      <c r="C829">
        <v>7073</v>
      </c>
      <c r="D829" t="s">
        <v>1999</v>
      </c>
      <c r="E829" t="s">
        <v>2000</v>
      </c>
      <c r="F829">
        <v>5</v>
      </c>
      <c r="G829" t="s">
        <v>357</v>
      </c>
      <c r="H829" t="s">
        <v>358</v>
      </c>
      <c r="I829" t="s">
        <v>359</v>
      </c>
      <c r="J829" t="s">
        <v>1808</v>
      </c>
      <c r="K829">
        <v>1728498003</v>
      </c>
      <c r="L829">
        <f>(M829)/1000</f>
        <v>0</v>
      </c>
      <c r="M829">
        <f>IF(BH829, AP829, AJ829)</f>
        <v>0</v>
      </c>
      <c r="N829">
        <f>IF(BH829, AK829, AI829)</f>
        <v>0</v>
      </c>
      <c r="O829">
        <f>BJ829 - IF(AW829&gt;1, N829*BD829*100.0/(AY829), 0)</f>
        <v>0</v>
      </c>
      <c r="P829">
        <f>((V829-L829/2)*O829-N829)/(V829+L829/2)</f>
        <v>0</v>
      </c>
      <c r="Q829">
        <f>P829*(BQ829+BR829)/1000.0</f>
        <v>0</v>
      </c>
      <c r="R829">
        <f>(BJ829 - IF(AW829&gt;1, N829*BD829*100.0/(AY829), 0))*(BQ829+BR829)/1000.0</f>
        <v>0</v>
      </c>
      <c r="S829">
        <f>2.0/((1/U829-1/T829)+SIGN(U829)*SQRT((1/U829-1/T829)*(1/U829-1/T829) + 4*BE829/((BE829+1)*(BE829+1))*(2*1/U829*1/T829-1/T829*1/T829)))</f>
        <v>0</v>
      </c>
      <c r="T829">
        <f>IF(LEFT(BF829,1)&lt;&gt;"0",IF(LEFT(BF829,1)="1",3.0,BG829),$D$5+$E$5*(BX829*BQ829/($K$5*1000))+$F$5*(BX829*BQ829/($K$5*1000))*MAX(MIN(BD829,$J$5),$I$5)*MAX(MIN(BD829,$J$5),$I$5)+$G$5*MAX(MIN(BD829,$J$5),$I$5)*(BX829*BQ829/($K$5*1000))+$H$5*(BX829*BQ829/($K$5*1000))*(BX829*BQ829/($K$5*1000)))</f>
        <v>0</v>
      </c>
      <c r="U829">
        <f>L829*(1000-(1000*0.61365*exp(17.502*Y829/(240.97+Y829))/(BQ829+BR829)+BL829)/2)/(1000*0.61365*exp(17.502*Y829/(240.97+Y829))/(BQ829+BR829)-BL829)</f>
        <v>0</v>
      </c>
      <c r="V829">
        <f>1/((BE829+1)/(S829/1.6)+1/(T829/1.37)) + BE829/((BE829+1)/(S829/1.6) + BE829/(T829/1.37))</f>
        <v>0</v>
      </c>
      <c r="W829">
        <f>(AZ829*BC829)</f>
        <v>0</v>
      </c>
      <c r="X829">
        <f>(BS829+(W829+2*0.95*5.67E-8*(((BS829+$B$7)+273)^4-(BS829+273)^4)-44100*L829)/(1.84*29.3*T829+8*0.95*5.67E-8*(BS829+273)^3))</f>
        <v>0</v>
      </c>
      <c r="Y829">
        <f>($C$7*BT829+$D$7*BU829+$E$7*X829)</f>
        <v>0</v>
      </c>
      <c r="Z829">
        <f>0.61365*exp(17.502*Y829/(240.97+Y829))</f>
        <v>0</v>
      </c>
      <c r="AA829">
        <f>(AB829/AC829*100)</f>
        <v>0</v>
      </c>
      <c r="AB829">
        <f>BL829*(BQ829+BR829)/1000</f>
        <v>0</v>
      </c>
      <c r="AC829">
        <f>0.61365*exp(17.502*BS829/(240.97+BS829))</f>
        <v>0</v>
      </c>
      <c r="AD829">
        <f>(Z829-BL829*(BQ829+BR829)/1000)</f>
        <v>0</v>
      </c>
      <c r="AE829">
        <f>(-L829*44100)</f>
        <v>0</v>
      </c>
      <c r="AF829">
        <f>2*29.3*T829*0.92*(BS829-Y829)</f>
        <v>0</v>
      </c>
      <c r="AG829">
        <f>2*0.95*5.67E-8*(((BS829+$B$7)+273)^4-(Y829+273)^4)</f>
        <v>0</v>
      </c>
      <c r="AH829">
        <f>W829+AG829+AE829+AF829</f>
        <v>0</v>
      </c>
      <c r="AI829">
        <f>BP829*AW829*(BK829-BJ829*(1000-AW829*BM829)/(1000-AW829*BL829))/(100*BD829)</f>
        <v>0</v>
      </c>
      <c r="AJ829">
        <f>1000*BP829*AW829*(BL829-BM829)/(100*BD829*(1000-AW829*BL829))</f>
        <v>0</v>
      </c>
      <c r="AK829">
        <f>(AL829 - AM829 - BQ829*1E3/(8.314*(BS829+273.15)) * AO829/BP829 * AN829) * BP829/(100*BD829) * (1000 - BM829)/1000</f>
        <v>0</v>
      </c>
      <c r="AL829">
        <v>1222.176920742531</v>
      </c>
      <c r="AM829">
        <v>1197.179212121212</v>
      </c>
      <c r="AN829">
        <v>2.579380589123107</v>
      </c>
      <c r="AO829">
        <v>66.75267127986791</v>
      </c>
      <c r="AP829">
        <f>(AR829 - AQ829 + BQ829*1E3/(8.314*(BS829+273.15)) * AT829/BP829 * AS829) * BP829/(100*BD829) * 1000/(1000 - AR829)</f>
        <v>0</v>
      </c>
      <c r="AQ829">
        <v>14.18603836225126</v>
      </c>
      <c r="AR829">
        <v>15.08141333333333</v>
      </c>
      <c r="AS829">
        <v>-0.005003312502214007</v>
      </c>
      <c r="AT829">
        <v>80.66482279212043</v>
      </c>
      <c r="AU829">
        <v>0</v>
      </c>
      <c r="AV829">
        <v>0</v>
      </c>
      <c r="AW829">
        <f>IF(AU829*$H$13&gt;=AY829,1.0,(AY829/(AY829-AU829*$H$13)))</f>
        <v>0</v>
      </c>
      <c r="AX829">
        <f>(AW829-1)*100</f>
        <v>0</v>
      </c>
      <c r="AY829">
        <f>MAX(0,($B$13+$C$13*BX829)/(1+$D$13*BX829)*BQ829/(BS829+273)*$E$13)</f>
        <v>0</v>
      </c>
      <c r="AZ829">
        <f>$B$11*BY829+$C$11*BZ829+$F$11*CK829*(1-CN829)</f>
        <v>0</v>
      </c>
      <c r="BA829">
        <f>AZ829*BB829</f>
        <v>0</v>
      </c>
      <c r="BB829">
        <f>($B$11*$D$9+$C$11*$D$9+$F$11*((CX829+CP829)/MAX(CX829+CP829+CY829, 0.1)*$I$9+CY829/MAX(CX829+CP829+CY829, 0.1)*$J$9))/($B$11+$C$11+$F$11)</f>
        <v>0</v>
      </c>
      <c r="BC829">
        <f>($B$11*$K$9+$C$11*$K$9+$F$11*((CX829+CP829)/MAX(CX829+CP829+CY829, 0.1)*$P$9+CY829/MAX(CX829+CP829+CY829, 0.1)*$Q$9))/($B$11+$C$11+$F$11)</f>
        <v>0</v>
      </c>
      <c r="BD829">
        <v>6</v>
      </c>
      <c r="BE829">
        <v>0.5</v>
      </c>
      <c r="BF829" t="s">
        <v>361</v>
      </c>
      <c r="BG829">
        <v>2</v>
      </c>
      <c r="BH829" t="b">
        <v>1</v>
      </c>
      <c r="BI829">
        <v>1728498003</v>
      </c>
      <c r="BJ829">
        <v>1161.417037037037</v>
      </c>
      <c r="BK829">
        <v>1191.990370370371</v>
      </c>
      <c r="BL829">
        <v>15.11797037037037</v>
      </c>
      <c r="BM829">
        <v>14.17671481481481</v>
      </c>
      <c r="BN829">
        <v>1171.803703703704</v>
      </c>
      <c r="BO829">
        <v>15.20894814814815</v>
      </c>
      <c r="BP829">
        <v>599.9992592592594</v>
      </c>
      <c r="BQ829">
        <v>97.54712592592593</v>
      </c>
      <c r="BR829">
        <v>0.09999469259259258</v>
      </c>
      <c r="BS829">
        <v>23.84487407407407</v>
      </c>
      <c r="BT829">
        <v>24.99937777777778</v>
      </c>
      <c r="BU829">
        <v>999.9000000000001</v>
      </c>
      <c r="BV829">
        <v>0</v>
      </c>
      <c r="BW829">
        <v>0</v>
      </c>
      <c r="BX829">
        <v>10003.50962962963</v>
      </c>
      <c r="BY829">
        <v>0</v>
      </c>
      <c r="BZ829">
        <v>1302.499629629629</v>
      </c>
      <c r="CA829">
        <v>-30.5717037037037</v>
      </c>
      <c r="CB829">
        <v>1179.245925925926</v>
      </c>
      <c r="CC829">
        <v>1209.131111111111</v>
      </c>
      <c r="CD829">
        <v>0.9412572962962963</v>
      </c>
      <c r="CE829">
        <v>1191.990370370371</v>
      </c>
      <c r="CF829">
        <v>14.17671481481481</v>
      </c>
      <c r="CG829">
        <v>1.474714444444444</v>
      </c>
      <c r="CH829">
        <v>1.382897777777778</v>
      </c>
      <c r="CI829">
        <v>12.70848518518518</v>
      </c>
      <c r="CJ829">
        <v>11.73137777777778</v>
      </c>
      <c r="CK829">
        <v>1600.018888888889</v>
      </c>
      <c r="CL829">
        <v>0.6920014074074075</v>
      </c>
      <c r="CM829">
        <v>0.3079985925925926</v>
      </c>
      <c r="CN829">
        <v>0</v>
      </c>
      <c r="CO829">
        <v>2.171666666666666</v>
      </c>
      <c r="CP829">
        <v>0</v>
      </c>
      <c r="CQ829">
        <v>17899.34814814815</v>
      </c>
      <c r="CR829">
        <v>13790.35555555555</v>
      </c>
      <c r="CS829">
        <v>40.77066666666666</v>
      </c>
      <c r="CT829">
        <v>42.87033333333333</v>
      </c>
      <c r="CU829">
        <v>41.59466666666667</v>
      </c>
      <c r="CV829">
        <v>40.74533333333333</v>
      </c>
      <c r="CW829">
        <v>39.75459259259259</v>
      </c>
      <c r="CX829">
        <v>1107.215555555556</v>
      </c>
      <c r="CY829">
        <v>492.8033333333333</v>
      </c>
      <c r="CZ829">
        <v>0</v>
      </c>
      <c r="DA829">
        <v>1728498067.6</v>
      </c>
      <c r="DB829">
        <v>0</v>
      </c>
      <c r="DC829">
        <v>1728490956.5</v>
      </c>
      <c r="DD829" t="s">
        <v>362</v>
      </c>
      <c r="DE829">
        <v>1728490952.5</v>
      </c>
      <c r="DF829">
        <v>1728490956.5</v>
      </c>
      <c r="DG829">
        <v>1</v>
      </c>
      <c r="DH829">
        <v>-0.065</v>
      </c>
      <c r="DI829">
        <v>-0.008</v>
      </c>
      <c r="DJ829">
        <v>-3.246</v>
      </c>
      <c r="DK829">
        <v>-0.091</v>
      </c>
      <c r="DL829">
        <v>52</v>
      </c>
      <c r="DM829">
        <v>15</v>
      </c>
      <c r="DN829">
        <v>0.25</v>
      </c>
      <c r="DO829">
        <v>0.13</v>
      </c>
      <c r="DP829">
        <v>-30.5476575</v>
      </c>
      <c r="DQ829">
        <v>-0.05592607879918465</v>
      </c>
      <c r="DR829">
        <v>0.08968657058751882</v>
      </c>
      <c r="DS829">
        <v>1</v>
      </c>
      <c r="DT829">
        <v>0.9728384</v>
      </c>
      <c r="DU829">
        <v>-0.5607991519699831</v>
      </c>
      <c r="DV829">
        <v>0.0542738500816922</v>
      </c>
      <c r="DW829">
        <v>0</v>
      </c>
      <c r="DX829">
        <v>1</v>
      </c>
      <c r="DY829">
        <v>2</v>
      </c>
      <c r="DZ829" t="s">
        <v>363</v>
      </c>
      <c r="EA829">
        <v>3.22813</v>
      </c>
      <c r="EB829">
        <v>2.70443</v>
      </c>
      <c r="EC829">
        <v>0.205587</v>
      </c>
      <c r="ED829">
        <v>0.208266</v>
      </c>
      <c r="EE829">
        <v>0.079361</v>
      </c>
      <c r="EF829">
        <v>0.0762055</v>
      </c>
      <c r="EG829">
        <v>25855.9</v>
      </c>
      <c r="EH829">
        <v>25039.9</v>
      </c>
      <c r="EI829">
        <v>31204.4</v>
      </c>
      <c r="EJ829">
        <v>30020.8</v>
      </c>
      <c r="EK829">
        <v>38472.4</v>
      </c>
      <c r="EL829">
        <v>36685</v>
      </c>
      <c r="EM829">
        <v>43719.4</v>
      </c>
      <c r="EN829">
        <v>41927.9</v>
      </c>
      <c r="EO829">
        <v>2.08383</v>
      </c>
      <c r="EP829">
        <v>1.73843</v>
      </c>
      <c r="EQ829">
        <v>-0.00630319</v>
      </c>
      <c r="ER829">
        <v>0</v>
      </c>
      <c r="ES829">
        <v>25.1101</v>
      </c>
      <c r="ET829">
        <v>999.9</v>
      </c>
      <c r="EU829">
        <v>66.59999999999999</v>
      </c>
      <c r="EV829">
        <v>31.1</v>
      </c>
      <c r="EW829">
        <v>30.9757</v>
      </c>
      <c r="EX829">
        <v>62.5202</v>
      </c>
      <c r="EY829">
        <v>23.9143</v>
      </c>
      <c r="EZ829">
        <v>1</v>
      </c>
      <c r="FA829">
        <v>0.399627</v>
      </c>
      <c r="FB829">
        <v>7.82458</v>
      </c>
      <c r="FC829">
        <v>20.0272</v>
      </c>
      <c r="FD829">
        <v>5.21624</v>
      </c>
      <c r="FE829">
        <v>12.004</v>
      </c>
      <c r="FF829">
        <v>4.9633</v>
      </c>
      <c r="FG829">
        <v>3.29585</v>
      </c>
      <c r="FH829">
        <v>9999</v>
      </c>
      <c r="FI829">
        <v>9999</v>
      </c>
      <c r="FJ829">
        <v>9999</v>
      </c>
      <c r="FK829">
        <v>149.9</v>
      </c>
      <c r="FL829">
        <v>4.97078</v>
      </c>
      <c r="FM829">
        <v>1.86771</v>
      </c>
      <c r="FN829">
        <v>1.85927</v>
      </c>
      <c r="FO829">
        <v>1.86527</v>
      </c>
      <c r="FP829">
        <v>1.8631</v>
      </c>
      <c r="FQ829">
        <v>1.86447</v>
      </c>
      <c r="FR829">
        <v>1.86004</v>
      </c>
      <c r="FS829">
        <v>1.86414</v>
      </c>
      <c r="FT829">
        <v>0</v>
      </c>
      <c r="FU829">
        <v>0</v>
      </c>
      <c r="FV829">
        <v>0</v>
      </c>
      <c r="FW829">
        <v>0</v>
      </c>
      <c r="FX829" t="s">
        <v>364</v>
      </c>
      <c r="FY829" t="s">
        <v>365</v>
      </c>
      <c r="FZ829" t="s">
        <v>366</v>
      </c>
      <c r="GA829" t="s">
        <v>366</v>
      </c>
      <c r="GB829" t="s">
        <v>366</v>
      </c>
      <c r="GC829" t="s">
        <v>366</v>
      </c>
      <c r="GD829">
        <v>0</v>
      </c>
      <c r="GE829">
        <v>100</v>
      </c>
      <c r="GF829">
        <v>100</v>
      </c>
      <c r="GG829">
        <v>-10.5</v>
      </c>
      <c r="GH829">
        <v>-0.091</v>
      </c>
      <c r="GI829">
        <v>-2.868309889394353</v>
      </c>
      <c r="GJ829">
        <v>-0.006773961979547998</v>
      </c>
      <c r="GK829">
        <v>-8.296070481250098E-08</v>
      </c>
      <c r="GL829">
        <v>3.322967193956903E-10</v>
      </c>
      <c r="GM829">
        <v>-0.07871069313407227</v>
      </c>
      <c r="GN829">
        <v>-0.00208336341840114</v>
      </c>
      <c r="GO829">
        <v>8.801746095907445E-05</v>
      </c>
      <c r="GP829">
        <v>-2.677693255255651E-07</v>
      </c>
      <c r="GQ829">
        <v>3</v>
      </c>
      <c r="GR829">
        <v>2052</v>
      </c>
      <c r="GS829">
        <v>2</v>
      </c>
      <c r="GT829">
        <v>18</v>
      </c>
      <c r="GU829">
        <v>117.6</v>
      </c>
      <c r="GV829">
        <v>117.6</v>
      </c>
      <c r="GW829">
        <v>2.66357</v>
      </c>
      <c r="GX829">
        <v>2.39502</v>
      </c>
      <c r="GY829">
        <v>1.44775</v>
      </c>
      <c r="GZ829">
        <v>2.31445</v>
      </c>
      <c r="HA829">
        <v>1.55151</v>
      </c>
      <c r="HB829">
        <v>2.4353</v>
      </c>
      <c r="HC829">
        <v>37.53</v>
      </c>
      <c r="HD829">
        <v>13.668</v>
      </c>
      <c r="HE829">
        <v>18</v>
      </c>
      <c r="HF829">
        <v>616.4450000000001</v>
      </c>
      <c r="HG829">
        <v>394.694</v>
      </c>
      <c r="HH829">
        <v>14.7603</v>
      </c>
      <c r="HI829">
        <v>31.7116</v>
      </c>
      <c r="HJ829">
        <v>30.0005</v>
      </c>
      <c r="HK829">
        <v>31.5768</v>
      </c>
      <c r="HL829">
        <v>31.5118</v>
      </c>
      <c r="HM829">
        <v>53.3092</v>
      </c>
      <c r="HN829">
        <v>58.2922</v>
      </c>
      <c r="HO829">
        <v>0</v>
      </c>
      <c r="HP829">
        <v>14.7704</v>
      </c>
      <c r="HQ829">
        <v>1228.73</v>
      </c>
      <c r="HR829">
        <v>14.3587</v>
      </c>
      <c r="HS829">
        <v>99.0093</v>
      </c>
      <c r="HT829">
        <v>100.18</v>
      </c>
    </row>
    <row r="830" spans="1:228">
      <c r="A830">
        <v>814</v>
      </c>
      <c r="B830">
        <v>1728498015.5</v>
      </c>
      <c r="C830">
        <v>7078</v>
      </c>
      <c r="D830" t="s">
        <v>2001</v>
      </c>
      <c r="E830" t="s">
        <v>2002</v>
      </c>
      <c r="F830">
        <v>5</v>
      </c>
      <c r="G830" t="s">
        <v>357</v>
      </c>
      <c r="H830" t="s">
        <v>358</v>
      </c>
      <c r="I830" t="s">
        <v>359</v>
      </c>
      <c r="J830" t="s">
        <v>1808</v>
      </c>
      <c r="K830">
        <v>1728498007.714286</v>
      </c>
      <c r="L830">
        <f>(M830)/1000</f>
        <v>0</v>
      </c>
      <c r="M830">
        <f>IF(BH830, AP830, AJ830)</f>
        <v>0</v>
      </c>
      <c r="N830">
        <f>IF(BH830, AK830, AI830)</f>
        <v>0</v>
      </c>
      <c r="O830">
        <f>BJ830 - IF(AW830&gt;1, N830*BD830*100.0/(AY830), 0)</f>
        <v>0</v>
      </c>
      <c r="P830">
        <f>((V830-L830/2)*O830-N830)/(V830+L830/2)</f>
        <v>0</v>
      </c>
      <c r="Q830">
        <f>P830*(BQ830+BR830)/1000.0</f>
        <v>0</v>
      </c>
      <c r="R830">
        <f>(BJ830 - IF(AW830&gt;1, N830*BD830*100.0/(AY830), 0))*(BQ830+BR830)/1000.0</f>
        <v>0</v>
      </c>
      <c r="S830">
        <f>2.0/((1/U830-1/T830)+SIGN(U830)*SQRT((1/U830-1/T830)*(1/U830-1/T830) + 4*BE830/((BE830+1)*(BE830+1))*(2*1/U830*1/T830-1/T830*1/T830)))</f>
        <v>0</v>
      </c>
      <c r="T830">
        <f>IF(LEFT(BF830,1)&lt;&gt;"0",IF(LEFT(BF830,1)="1",3.0,BG830),$D$5+$E$5*(BX830*BQ830/($K$5*1000))+$F$5*(BX830*BQ830/($K$5*1000))*MAX(MIN(BD830,$J$5),$I$5)*MAX(MIN(BD830,$J$5),$I$5)+$G$5*MAX(MIN(BD830,$J$5),$I$5)*(BX830*BQ830/($K$5*1000))+$H$5*(BX830*BQ830/($K$5*1000))*(BX830*BQ830/($K$5*1000)))</f>
        <v>0</v>
      </c>
      <c r="U830">
        <f>L830*(1000-(1000*0.61365*exp(17.502*Y830/(240.97+Y830))/(BQ830+BR830)+BL830)/2)/(1000*0.61365*exp(17.502*Y830/(240.97+Y830))/(BQ830+BR830)-BL830)</f>
        <v>0</v>
      </c>
      <c r="V830">
        <f>1/((BE830+1)/(S830/1.6)+1/(T830/1.37)) + BE830/((BE830+1)/(S830/1.6) + BE830/(T830/1.37))</f>
        <v>0</v>
      </c>
      <c r="W830">
        <f>(AZ830*BC830)</f>
        <v>0</v>
      </c>
      <c r="X830">
        <f>(BS830+(W830+2*0.95*5.67E-8*(((BS830+$B$7)+273)^4-(BS830+273)^4)-44100*L830)/(1.84*29.3*T830+8*0.95*5.67E-8*(BS830+273)^3))</f>
        <v>0</v>
      </c>
      <c r="Y830">
        <f>($C$7*BT830+$D$7*BU830+$E$7*X830)</f>
        <v>0</v>
      </c>
      <c r="Z830">
        <f>0.61365*exp(17.502*Y830/(240.97+Y830))</f>
        <v>0</v>
      </c>
      <c r="AA830">
        <f>(AB830/AC830*100)</f>
        <v>0</v>
      </c>
      <c r="AB830">
        <f>BL830*(BQ830+BR830)/1000</f>
        <v>0</v>
      </c>
      <c r="AC830">
        <f>0.61365*exp(17.502*BS830/(240.97+BS830))</f>
        <v>0</v>
      </c>
      <c r="AD830">
        <f>(Z830-BL830*(BQ830+BR830)/1000)</f>
        <v>0</v>
      </c>
      <c r="AE830">
        <f>(-L830*44100)</f>
        <v>0</v>
      </c>
      <c r="AF830">
        <f>2*29.3*T830*0.92*(BS830-Y830)</f>
        <v>0</v>
      </c>
      <c r="AG830">
        <f>2*0.95*5.67E-8*(((BS830+$B$7)+273)^4-(Y830+273)^4)</f>
        <v>0</v>
      </c>
      <c r="AH830">
        <f>W830+AG830+AE830+AF830</f>
        <v>0</v>
      </c>
      <c r="AI830">
        <f>BP830*AW830*(BK830-BJ830*(1000-AW830*BM830)/(1000-AW830*BL830))/(100*BD830)</f>
        <v>0</v>
      </c>
      <c r="AJ830">
        <f>1000*BP830*AW830*(BL830-BM830)/(100*BD830*(1000-AW830*BL830))</f>
        <v>0</v>
      </c>
      <c r="AK830">
        <f>(AL830 - AM830 - BQ830*1E3/(8.314*(BS830+273.15)) * AO830/BP830 * AN830) * BP830/(100*BD830) * (1000 - BM830)/1000</f>
        <v>0</v>
      </c>
      <c r="AL830">
        <v>1235.019436066684</v>
      </c>
      <c r="AM830">
        <v>1209.936424242424</v>
      </c>
      <c r="AN830">
        <v>2.569168462033655</v>
      </c>
      <c r="AO830">
        <v>66.75267127986791</v>
      </c>
      <c r="AP830">
        <f>(AR830 - AQ830 + BQ830*1E3/(8.314*(BS830+273.15)) * AT830/BP830 * AS830) * BP830/(100*BD830) * 1000/(1000 - AR830)</f>
        <v>0</v>
      </c>
      <c r="AQ830">
        <v>14.24705232102409</v>
      </c>
      <c r="AR830">
        <v>15.07851272727272</v>
      </c>
      <c r="AS830">
        <v>-0.000291826315396703</v>
      </c>
      <c r="AT830">
        <v>80.66482279212043</v>
      </c>
      <c r="AU830">
        <v>0</v>
      </c>
      <c r="AV830">
        <v>0</v>
      </c>
      <c r="AW830">
        <f>IF(AU830*$H$13&gt;=AY830,1.0,(AY830/(AY830-AU830*$H$13)))</f>
        <v>0</v>
      </c>
      <c r="AX830">
        <f>(AW830-1)*100</f>
        <v>0</v>
      </c>
      <c r="AY830">
        <f>MAX(0,($B$13+$C$13*BX830)/(1+$D$13*BX830)*BQ830/(BS830+273)*$E$13)</f>
        <v>0</v>
      </c>
      <c r="AZ830">
        <f>$B$11*BY830+$C$11*BZ830+$F$11*CK830*(1-CN830)</f>
        <v>0</v>
      </c>
      <c r="BA830">
        <f>AZ830*BB830</f>
        <v>0</v>
      </c>
      <c r="BB830">
        <f>($B$11*$D$9+$C$11*$D$9+$F$11*((CX830+CP830)/MAX(CX830+CP830+CY830, 0.1)*$I$9+CY830/MAX(CX830+CP830+CY830, 0.1)*$J$9))/($B$11+$C$11+$F$11)</f>
        <v>0</v>
      </c>
      <c r="BC830">
        <f>($B$11*$K$9+$C$11*$K$9+$F$11*((CX830+CP830)/MAX(CX830+CP830+CY830, 0.1)*$P$9+CY830/MAX(CX830+CP830+CY830, 0.1)*$Q$9))/($B$11+$C$11+$F$11)</f>
        <v>0</v>
      </c>
      <c r="BD830">
        <v>6</v>
      </c>
      <c r="BE830">
        <v>0.5</v>
      </c>
      <c r="BF830" t="s">
        <v>361</v>
      </c>
      <c r="BG830">
        <v>2</v>
      </c>
      <c r="BH830" t="b">
        <v>1</v>
      </c>
      <c r="BI830">
        <v>1728498007.714286</v>
      </c>
      <c r="BJ830">
        <v>1173.302857142857</v>
      </c>
      <c r="BK830">
        <v>1203.813571428571</v>
      </c>
      <c r="BL830">
        <v>15.09528214285714</v>
      </c>
      <c r="BM830">
        <v>14.20559285714286</v>
      </c>
      <c r="BN830">
        <v>1183.757142857143</v>
      </c>
      <c r="BO830">
        <v>15.18626071428571</v>
      </c>
      <c r="BP830">
        <v>599.9990357142857</v>
      </c>
      <c r="BQ830">
        <v>97.54706785714284</v>
      </c>
      <c r="BR830">
        <v>0.09997840357142858</v>
      </c>
      <c r="BS830">
        <v>23.84371785714286</v>
      </c>
      <c r="BT830">
        <v>25.00116428571429</v>
      </c>
      <c r="BU830">
        <v>999.9000000000002</v>
      </c>
      <c r="BV830">
        <v>0</v>
      </c>
      <c r="BW830">
        <v>0</v>
      </c>
      <c r="BX830">
        <v>10001.75571428571</v>
      </c>
      <c r="BY830">
        <v>0</v>
      </c>
      <c r="BZ830">
        <v>1302.487857142857</v>
      </c>
      <c r="CA830">
        <v>-30.50916071428571</v>
      </c>
      <c r="CB830">
        <v>1191.286785714286</v>
      </c>
      <c r="CC830">
        <v>1221.161785714286</v>
      </c>
      <c r="CD830">
        <v>0.8896862499999999</v>
      </c>
      <c r="CE830">
        <v>1203.813571428571</v>
      </c>
      <c r="CF830">
        <v>14.20559285714286</v>
      </c>
      <c r="CG830">
        <v>1.472500714285714</v>
      </c>
      <c r="CH830">
        <v>1.385713928571429</v>
      </c>
      <c r="CI830">
        <v>12.68556428571429</v>
      </c>
      <c r="CJ830">
        <v>11.76215</v>
      </c>
      <c r="CK830">
        <v>1600.045</v>
      </c>
      <c r="CL830">
        <v>0.6920094642857144</v>
      </c>
      <c r="CM830">
        <v>0.3079905357142857</v>
      </c>
      <c r="CN830">
        <v>0</v>
      </c>
      <c r="CO830">
        <v>2.143767857142857</v>
      </c>
      <c r="CP830">
        <v>0</v>
      </c>
      <c r="CQ830">
        <v>17874.07857142857</v>
      </c>
      <c r="CR830">
        <v>13790.61785714285</v>
      </c>
      <c r="CS830">
        <v>40.78985714285714</v>
      </c>
      <c r="CT830">
        <v>42.87721428571428</v>
      </c>
      <c r="CU830">
        <v>41.61375</v>
      </c>
      <c r="CV830">
        <v>40.75221428571428</v>
      </c>
      <c r="CW830">
        <v>39.76549999999999</v>
      </c>
      <c r="CX830">
        <v>1107.246428571428</v>
      </c>
      <c r="CY830">
        <v>492.7985714285713</v>
      </c>
      <c r="CZ830">
        <v>0</v>
      </c>
      <c r="DA830">
        <v>1728498072.4</v>
      </c>
      <c r="DB830">
        <v>0</v>
      </c>
      <c r="DC830">
        <v>1728490956.5</v>
      </c>
      <c r="DD830" t="s">
        <v>362</v>
      </c>
      <c r="DE830">
        <v>1728490952.5</v>
      </c>
      <c r="DF830">
        <v>1728490956.5</v>
      </c>
      <c r="DG830">
        <v>1</v>
      </c>
      <c r="DH830">
        <v>-0.065</v>
      </c>
      <c r="DI830">
        <v>-0.008</v>
      </c>
      <c r="DJ830">
        <v>-3.246</v>
      </c>
      <c r="DK830">
        <v>-0.091</v>
      </c>
      <c r="DL830">
        <v>52</v>
      </c>
      <c r="DM830">
        <v>15</v>
      </c>
      <c r="DN830">
        <v>0.25</v>
      </c>
      <c r="DO830">
        <v>0.13</v>
      </c>
      <c r="DP830">
        <v>-30.5435575</v>
      </c>
      <c r="DQ830">
        <v>0.6852776735460507</v>
      </c>
      <c r="DR830">
        <v>0.09704480894798038</v>
      </c>
      <c r="DS830">
        <v>0</v>
      </c>
      <c r="DT830">
        <v>0.9196323249999999</v>
      </c>
      <c r="DU830">
        <v>-0.6446342476547856</v>
      </c>
      <c r="DV830">
        <v>0.06275917939807191</v>
      </c>
      <c r="DW830">
        <v>0</v>
      </c>
      <c r="DX830">
        <v>0</v>
      </c>
      <c r="DY830">
        <v>2</v>
      </c>
      <c r="DZ830" t="s">
        <v>386</v>
      </c>
      <c r="EA830">
        <v>3.22811</v>
      </c>
      <c r="EB830">
        <v>2.70442</v>
      </c>
      <c r="EC830">
        <v>0.206959</v>
      </c>
      <c r="ED830">
        <v>0.209607</v>
      </c>
      <c r="EE830">
        <v>0.0793558</v>
      </c>
      <c r="EF830">
        <v>0.076417</v>
      </c>
      <c r="EG830">
        <v>25811.2</v>
      </c>
      <c r="EH830">
        <v>24997.2</v>
      </c>
      <c r="EI830">
        <v>31204.6</v>
      </c>
      <c r="EJ830">
        <v>30020.6</v>
      </c>
      <c r="EK830">
        <v>38472.9</v>
      </c>
      <c r="EL830">
        <v>36676.5</v>
      </c>
      <c r="EM830">
        <v>43719.8</v>
      </c>
      <c r="EN830">
        <v>41927.8</v>
      </c>
      <c r="EO830">
        <v>2.08388</v>
      </c>
      <c r="EP830">
        <v>1.73827</v>
      </c>
      <c r="EQ830">
        <v>-0.00632554</v>
      </c>
      <c r="ER830">
        <v>0</v>
      </c>
      <c r="ES830">
        <v>25.1114</v>
      </c>
      <c r="ET830">
        <v>999.9</v>
      </c>
      <c r="EU830">
        <v>66.59999999999999</v>
      </c>
      <c r="EV830">
        <v>31.1</v>
      </c>
      <c r="EW830">
        <v>30.9752</v>
      </c>
      <c r="EX830">
        <v>62.4402</v>
      </c>
      <c r="EY830">
        <v>24.0865</v>
      </c>
      <c r="EZ830">
        <v>1</v>
      </c>
      <c r="FA830">
        <v>0.400142</v>
      </c>
      <c r="FB830">
        <v>7.81031</v>
      </c>
      <c r="FC830">
        <v>20.0276</v>
      </c>
      <c r="FD830">
        <v>5.21594</v>
      </c>
      <c r="FE830">
        <v>12.004</v>
      </c>
      <c r="FF830">
        <v>4.96305</v>
      </c>
      <c r="FG830">
        <v>3.29593</v>
      </c>
      <c r="FH830">
        <v>9999</v>
      </c>
      <c r="FI830">
        <v>9999</v>
      </c>
      <c r="FJ830">
        <v>9999</v>
      </c>
      <c r="FK830">
        <v>149.9</v>
      </c>
      <c r="FL830">
        <v>4.97078</v>
      </c>
      <c r="FM830">
        <v>1.8677</v>
      </c>
      <c r="FN830">
        <v>1.85926</v>
      </c>
      <c r="FO830">
        <v>1.86525</v>
      </c>
      <c r="FP830">
        <v>1.8631</v>
      </c>
      <c r="FQ830">
        <v>1.86447</v>
      </c>
      <c r="FR830">
        <v>1.86004</v>
      </c>
      <c r="FS830">
        <v>1.86414</v>
      </c>
      <c r="FT830">
        <v>0</v>
      </c>
      <c r="FU830">
        <v>0</v>
      </c>
      <c r="FV830">
        <v>0</v>
      </c>
      <c r="FW830">
        <v>0</v>
      </c>
      <c r="FX830" t="s">
        <v>364</v>
      </c>
      <c r="FY830" t="s">
        <v>365</v>
      </c>
      <c r="FZ830" t="s">
        <v>366</v>
      </c>
      <c r="GA830" t="s">
        <v>366</v>
      </c>
      <c r="GB830" t="s">
        <v>366</v>
      </c>
      <c r="GC830" t="s">
        <v>366</v>
      </c>
      <c r="GD830">
        <v>0</v>
      </c>
      <c r="GE830">
        <v>100</v>
      </c>
      <c r="GF830">
        <v>100</v>
      </c>
      <c r="GG830">
        <v>-10.56</v>
      </c>
      <c r="GH830">
        <v>-0.091</v>
      </c>
      <c r="GI830">
        <v>-2.868309889394353</v>
      </c>
      <c r="GJ830">
        <v>-0.006773961979547998</v>
      </c>
      <c r="GK830">
        <v>-8.296070481250098E-08</v>
      </c>
      <c r="GL830">
        <v>3.322967193956903E-10</v>
      </c>
      <c r="GM830">
        <v>-0.07871069313407227</v>
      </c>
      <c r="GN830">
        <v>-0.00208336341840114</v>
      </c>
      <c r="GO830">
        <v>8.801746095907445E-05</v>
      </c>
      <c r="GP830">
        <v>-2.677693255255651E-07</v>
      </c>
      <c r="GQ830">
        <v>3</v>
      </c>
      <c r="GR830">
        <v>2052</v>
      </c>
      <c r="GS830">
        <v>2</v>
      </c>
      <c r="GT830">
        <v>18</v>
      </c>
      <c r="GU830">
        <v>117.7</v>
      </c>
      <c r="GV830">
        <v>117.7</v>
      </c>
      <c r="GW830">
        <v>2.68555</v>
      </c>
      <c r="GX830">
        <v>2.3999</v>
      </c>
      <c r="GY830">
        <v>1.44775</v>
      </c>
      <c r="GZ830">
        <v>2.31323</v>
      </c>
      <c r="HA830">
        <v>1.55151</v>
      </c>
      <c r="HB830">
        <v>2.41943</v>
      </c>
      <c r="HC830">
        <v>37.53</v>
      </c>
      <c r="HD830">
        <v>13.6505</v>
      </c>
      <c r="HE830">
        <v>18</v>
      </c>
      <c r="HF830">
        <v>616.568</v>
      </c>
      <c r="HG830">
        <v>394.668</v>
      </c>
      <c r="HH830">
        <v>14.7645</v>
      </c>
      <c r="HI830">
        <v>31.7204</v>
      </c>
      <c r="HJ830">
        <v>30.0006</v>
      </c>
      <c r="HK830">
        <v>31.5857</v>
      </c>
      <c r="HL830">
        <v>31.5212</v>
      </c>
      <c r="HM830">
        <v>53.7842</v>
      </c>
      <c r="HN830">
        <v>58.014</v>
      </c>
      <c r="HO830">
        <v>0</v>
      </c>
      <c r="HP830">
        <v>14.7659</v>
      </c>
      <c r="HQ830">
        <v>1238.76</v>
      </c>
      <c r="HR830">
        <v>14.4071</v>
      </c>
      <c r="HS830">
        <v>99.0099</v>
      </c>
      <c r="HT830">
        <v>100.18</v>
      </c>
    </row>
    <row r="831" spans="1:228">
      <c r="A831">
        <v>815</v>
      </c>
      <c r="B831">
        <v>1728498020.5</v>
      </c>
      <c r="C831">
        <v>7083</v>
      </c>
      <c r="D831" t="s">
        <v>2003</v>
      </c>
      <c r="E831" t="s">
        <v>2004</v>
      </c>
      <c r="F831">
        <v>5</v>
      </c>
      <c r="G831" t="s">
        <v>357</v>
      </c>
      <c r="H831" t="s">
        <v>358</v>
      </c>
      <c r="I831" t="s">
        <v>359</v>
      </c>
      <c r="J831" t="s">
        <v>1808</v>
      </c>
      <c r="K831">
        <v>1728498013</v>
      </c>
      <c r="L831">
        <f>(M831)/1000</f>
        <v>0</v>
      </c>
      <c r="M831">
        <f>IF(BH831, AP831, AJ831)</f>
        <v>0</v>
      </c>
      <c r="N831">
        <f>IF(BH831, AK831, AI831)</f>
        <v>0</v>
      </c>
      <c r="O831">
        <f>BJ831 - IF(AW831&gt;1, N831*BD831*100.0/(AY831), 0)</f>
        <v>0</v>
      </c>
      <c r="P831">
        <f>((V831-L831/2)*O831-N831)/(V831+L831/2)</f>
        <v>0</v>
      </c>
      <c r="Q831">
        <f>P831*(BQ831+BR831)/1000.0</f>
        <v>0</v>
      </c>
      <c r="R831">
        <f>(BJ831 - IF(AW831&gt;1, N831*BD831*100.0/(AY831), 0))*(BQ831+BR831)/1000.0</f>
        <v>0</v>
      </c>
      <c r="S831">
        <f>2.0/((1/U831-1/T831)+SIGN(U831)*SQRT((1/U831-1/T831)*(1/U831-1/T831) + 4*BE831/((BE831+1)*(BE831+1))*(2*1/U831*1/T831-1/T831*1/T831)))</f>
        <v>0</v>
      </c>
      <c r="T831">
        <f>IF(LEFT(BF831,1)&lt;&gt;"0",IF(LEFT(BF831,1)="1",3.0,BG831),$D$5+$E$5*(BX831*BQ831/($K$5*1000))+$F$5*(BX831*BQ831/($K$5*1000))*MAX(MIN(BD831,$J$5),$I$5)*MAX(MIN(BD831,$J$5),$I$5)+$G$5*MAX(MIN(BD831,$J$5),$I$5)*(BX831*BQ831/($K$5*1000))+$H$5*(BX831*BQ831/($K$5*1000))*(BX831*BQ831/($K$5*1000)))</f>
        <v>0</v>
      </c>
      <c r="U831">
        <f>L831*(1000-(1000*0.61365*exp(17.502*Y831/(240.97+Y831))/(BQ831+BR831)+BL831)/2)/(1000*0.61365*exp(17.502*Y831/(240.97+Y831))/(BQ831+BR831)-BL831)</f>
        <v>0</v>
      </c>
      <c r="V831">
        <f>1/((BE831+1)/(S831/1.6)+1/(T831/1.37)) + BE831/((BE831+1)/(S831/1.6) + BE831/(T831/1.37))</f>
        <v>0</v>
      </c>
      <c r="W831">
        <f>(AZ831*BC831)</f>
        <v>0</v>
      </c>
      <c r="X831">
        <f>(BS831+(W831+2*0.95*5.67E-8*(((BS831+$B$7)+273)^4-(BS831+273)^4)-44100*L831)/(1.84*29.3*T831+8*0.95*5.67E-8*(BS831+273)^3))</f>
        <v>0</v>
      </c>
      <c r="Y831">
        <f>($C$7*BT831+$D$7*BU831+$E$7*X831)</f>
        <v>0</v>
      </c>
      <c r="Z831">
        <f>0.61365*exp(17.502*Y831/(240.97+Y831))</f>
        <v>0</v>
      </c>
      <c r="AA831">
        <f>(AB831/AC831*100)</f>
        <v>0</v>
      </c>
      <c r="AB831">
        <f>BL831*(BQ831+BR831)/1000</f>
        <v>0</v>
      </c>
      <c r="AC831">
        <f>0.61365*exp(17.502*BS831/(240.97+BS831))</f>
        <v>0</v>
      </c>
      <c r="AD831">
        <f>(Z831-BL831*(BQ831+BR831)/1000)</f>
        <v>0</v>
      </c>
      <c r="AE831">
        <f>(-L831*44100)</f>
        <v>0</v>
      </c>
      <c r="AF831">
        <f>2*29.3*T831*0.92*(BS831-Y831)</f>
        <v>0</v>
      </c>
      <c r="AG831">
        <f>2*0.95*5.67E-8*(((BS831+$B$7)+273)^4-(Y831+273)^4)</f>
        <v>0</v>
      </c>
      <c r="AH831">
        <f>W831+AG831+AE831+AF831</f>
        <v>0</v>
      </c>
      <c r="AI831">
        <f>BP831*AW831*(BK831-BJ831*(1000-AW831*BM831)/(1000-AW831*BL831))/(100*BD831)</f>
        <v>0</v>
      </c>
      <c r="AJ831">
        <f>1000*BP831*AW831*(BL831-BM831)/(100*BD831*(1000-AW831*BL831))</f>
        <v>0</v>
      </c>
      <c r="AK831">
        <f>(AL831 - AM831 - BQ831*1E3/(8.314*(BS831+273.15)) * AO831/BP831 * AN831) * BP831/(100*BD831) * (1000 - BM831)/1000</f>
        <v>0</v>
      </c>
      <c r="AL831">
        <v>1247.889390068564</v>
      </c>
      <c r="AM831">
        <v>1222.692787878788</v>
      </c>
      <c r="AN831">
        <v>2.553049619816053</v>
      </c>
      <c r="AO831">
        <v>66.75267127986791</v>
      </c>
      <c r="AP831">
        <f>(AR831 - AQ831 + BQ831*1E3/(8.314*(BS831+273.15)) * AT831/BP831 * AS831) * BP831/(100*BD831) * 1000/(1000 - AR831)</f>
        <v>0</v>
      </c>
      <c r="AQ831">
        <v>14.31809100331133</v>
      </c>
      <c r="AR831">
        <v>15.08800727272727</v>
      </c>
      <c r="AS831">
        <v>0.000384582290752845</v>
      </c>
      <c r="AT831">
        <v>80.66482279212043</v>
      </c>
      <c r="AU831">
        <v>0</v>
      </c>
      <c r="AV831">
        <v>0</v>
      </c>
      <c r="AW831">
        <f>IF(AU831*$H$13&gt;=AY831,1.0,(AY831/(AY831-AU831*$H$13)))</f>
        <v>0</v>
      </c>
      <c r="AX831">
        <f>(AW831-1)*100</f>
        <v>0</v>
      </c>
      <c r="AY831">
        <f>MAX(0,($B$13+$C$13*BX831)/(1+$D$13*BX831)*BQ831/(BS831+273)*$E$13)</f>
        <v>0</v>
      </c>
      <c r="AZ831">
        <f>$B$11*BY831+$C$11*BZ831+$F$11*CK831*(1-CN831)</f>
        <v>0</v>
      </c>
      <c r="BA831">
        <f>AZ831*BB831</f>
        <v>0</v>
      </c>
      <c r="BB831">
        <f>($B$11*$D$9+$C$11*$D$9+$F$11*((CX831+CP831)/MAX(CX831+CP831+CY831, 0.1)*$I$9+CY831/MAX(CX831+CP831+CY831, 0.1)*$J$9))/($B$11+$C$11+$F$11)</f>
        <v>0</v>
      </c>
      <c r="BC831">
        <f>($B$11*$K$9+$C$11*$K$9+$F$11*((CX831+CP831)/MAX(CX831+CP831+CY831, 0.1)*$P$9+CY831/MAX(CX831+CP831+CY831, 0.1)*$Q$9))/($B$11+$C$11+$F$11)</f>
        <v>0</v>
      </c>
      <c r="BD831">
        <v>6</v>
      </c>
      <c r="BE831">
        <v>0.5</v>
      </c>
      <c r="BF831" t="s">
        <v>361</v>
      </c>
      <c r="BG831">
        <v>2</v>
      </c>
      <c r="BH831" t="b">
        <v>1</v>
      </c>
      <c r="BI831">
        <v>1728498013</v>
      </c>
      <c r="BJ831">
        <v>1186.628888888889</v>
      </c>
      <c r="BK831">
        <v>1217.071481481481</v>
      </c>
      <c r="BL831">
        <v>15.08345925925926</v>
      </c>
      <c r="BM831">
        <v>14.25748518518518</v>
      </c>
      <c r="BN831">
        <v>1197.157777777778</v>
      </c>
      <c r="BO831">
        <v>15.17445185185185</v>
      </c>
      <c r="BP831">
        <v>600.0167037037037</v>
      </c>
      <c r="BQ831">
        <v>97.54773703703704</v>
      </c>
      <c r="BR831">
        <v>0.09998816666666667</v>
      </c>
      <c r="BS831">
        <v>23.84588148148148</v>
      </c>
      <c r="BT831">
        <v>25.00912222222223</v>
      </c>
      <c r="BU831">
        <v>999.9000000000001</v>
      </c>
      <c r="BV831">
        <v>0</v>
      </c>
      <c r="BW831">
        <v>0</v>
      </c>
      <c r="BX831">
        <v>9996.982592592594</v>
      </c>
      <c r="BY831">
        <v>0</v>
      </c>
      <c r="BZ831">
        <v>1303.462222222222</v>
      </c>
      <c r="CA831">
        <v>-30.44191481481482</v>
      </c>
      <c r="CB831">
        <v>1204.802592592593</v>
      </c>
      <c r="CC831">
        <v>1234.675925925926</v>
      </c>
      <c r="CD831">
        <v>0.8259831851851851</v>
      </c>
      <c r="CE831">
        <v>1217.071481481481</v>
      </c>
      <c r="CF831">
        <v>14.25748518518518</v>
      </c>
      <c r="CG831">
        <v>1.471357777777778</v>
      </c>
      <c r="CH831">
        <v>1.390784814814815</v>
      </c>
      <c r="CI831">
        <v>12.67373703703704</v>
      </c>
      <c r="CJ831">
        <v>11.81744444444444</v>
      </c>
      <c r="CK831">
        <v>1600.025185185185</v>
      </c>
      <c r="CL831">
        <v>0.6920085555555556</v>
      </c>
      <c r="CM831">
        <v>0.3079914444444444</v>
      </c>
      <c r="CN831">
        <v>0</v>
      </c>
      <c r="CO831">
        <v>2.076918518518518</v>
      </c>
      <c r="CP831">
        <v>0</v>
      </c>
      <c r="CQ831">
        <v>17843.75555555556</v>
      </c>
      <c r="CR831">
        <v>13790.44074074074</v>
      </c>
      <c r="CS831">
        <v>40.8074074074074</v>
      </c>
      <c r="CT831">
        <v>42.89796296296296</v>
      </c>
      <c r="CU831">
        <v>41.62729629629629</v>
      </c>
      <c r="CV831">
        <v>40.76837037037036</v>
      </c>
      <c r="CW831">
        <v>39.78674074074074</v>
      </c>
      <c r="CX831">
        <v>1107.231481481481</v>
      </c>
      <c r="CY831">
        <v>492.7937037037037</v>
      </c>
      <c r="CZ831">
        <v>0</v>
      </c>
      <c r="DA831">
        <v>1728498077.8</v>
      </c>
      <c r="DB831">
        <v>0</v>
      </c>
      <c r="DC831">
        <v>1728490956.5</v>
      </c>
      <c r="DD831" t="s">
        <v>362</v>
      </c>
      <c r="DE831">
        <v>1728490952.5</v>
      </c>
      <c r="DF831">
        <v>1728490956.5</v>
      </c>
      <c r="DG831">
        <v>1</v>
      </c>
      <c r="DH831">
        <v>-0.065</v>
      </c>
      <c r="DI831">
        <v>-0.008</v>
      </c>
      <c r="DJ831">
        <v>-3.246</v>
      </c>
      <c r="DK831">
        <v>-0.091</v>
      </c>
      <c r="DL831">
        <v>52</v>
      </c>
      <c r="DM831">
        <v>15</v>
      </c>
      <c r="DN831">
        <v>0.25</v>
      </c>
      <c r="DO831">
        <v>0.13</v>
      </c>
      <c r="DP831">
        <v>-30.49007560975609</v>
      </c>
      <c r="DQ831">
        <v>0.7915400696864193</v>
      </c>
      <c r="DR831">
        <v>0.09927710609883789</v>
      </c>
      <c r="DS831">
        <v>0</v>
      </c>
      <c r="DT831">
        <v>0.8613832682926831</v>
      </c>
      <c r="DU831">
        <v>-0.7243134564459902</v>
      </c>
      <c r="DV831">
        <v>0.07192619007112451</v>
      </c>
      <c r="DW831">
        <v>0</v>
      </c>
      <c r="DX831">
        <v>0</v>
      </c>
      <c r="DY831">
        <v>2</v>
      </c>
      <c r="DZ831" t="s">
        <v>386</v>
      </c>
      <c r="EA831">
        <v>3.22814</v>
      </c>
      <c r="EB831">
        <v>2.70376</v>
      </c>
      <c r="EC831">
        <v>0.208314</v>
      </c>
      <c r="ED831">
        <v>0.210954</v>
      </c>
      <c r="EE831">
        <v>0.0793884</v>
      </c>
      <c r="EF831">
        <v>0.0765816</v>
      </c>
      <c r="EG831">
        <v>25766.2</v>
      </c>
      <c r="EH831">
        <v>24954.2</v>
      </c>
      <c r="EI831">
        <v>31203.7</v>
      </c>
      <c r="EJ831">
        <v>30020.3</v>
      </c>
      <c r="EK831">
        <v>38470.4</v>
      </c>
      <c r="EL831">
        <v>36669.5</v>
      </c>
      <c r="EM831">
        <v>43718.5</v>
      </c>
      <c r="EN831">
        <v>41927.3</v>
      </c>
      <c r="EO831">
        <v>2.08375</v>
      </c>
      <c r="EP831">
        <v>1.73838</v>
      </c>
      <c r="EQ831">
        <v>-0.00564754</v>
      </c>
      <c r="ER831">
        <v>0</v>
      </c>
      <c r="ES831">
        <v>25.114</v>
      </c>
      <c r="ET831">
        <v>999.9</v>
      </c>
      <c r="EU831">
        <v>66.59999999999999</v>
      </c>
      <c r="EV831">
        <v>31.1</v>
      </c>
      <c r="EW831">
        <v>30.9782</v>
      </c>
      <c r="EX831">
        <v>62.7202</v>
      </c>
      <c r="EY831">
        <v>23.8982</v>
      </c>
      <c r="EZ831">
        <v>1</v>
      </c>
      <c r="FA831">
        <v>0.401092</v>
      </c>
      <c r="FB831">
        <v>7.84361</v>
      </c>
      <c r="FC831">
        <v>20.0262</v>
      </c>
      <c r="FD831">
        <v>5.21594</v>
      </c>
      <c r="FE831">
        <v>12.004</v>
      </c>
      <c r="FF831">
        <v>4.9624</v>
      </c>
      <c r="FG831">
        <v>3.29575</v>
      </c>
      <c r="FH831">
        <v>9999</v>
      </c>
      <c r="FI831">
        <v>9999</v>
      </c>
      <c r="FJ831">
        <v>9999</v>
      </c>
      <c r="FK831">
        <v>150</v>
      </c>
      <c r="FL831">
        <v>4.9708</v>
      </c>
      <c r="FM831">
        <v>1.86772</v>
      </c>
      <c r="FN831">
        <v>1.85928</v>
      </c>
      <c r="FO831">
        <v>1.86527</v>
      </c>
      <c r="FP831">
        <v>1.8631</v>
      </c>
      <c r="FQ831">
        <v>1.86447</v>
      </c>
      <c r="FR831">
        <v>1.86003</v>
      </c>
      <c r="FS831">
        <v>1.86414</v>
      </c>
      <c r="FT831">
        <v>0</v>
      </c>
      <c r="FU831">
        <v>0</v>
      </c>
      <c r="FV831">
        <v>0</v>
      </c>
      <c r="FW831">
        <v>0</v>
      </c>
      <c r="FX831" t="s">
        <v>364</v>
      </c>
      <c r="FY831" t="s">
        <v>365</v>
      </c>
      <c r="FZ831" t="s">
        <v>366</v>
      </c>
      <c r="GA831" t="s">
        <v>366</v>
      </c>
      <c r="GB831" t="s">
        <v>366</v>
      </c>
      <c r="GC831" t="s">
        <v>366</v>
      </c>
      <c r="GD831">
        <v>0</v>
      </c>
      <c r="GE831">
        <v>100</v>
      </c>
      <c r="GF831">
        <v>100</v>
      </c>
      <c r="GG831">
        <v>-10.63</v>
      </c>
      <c r="GH831">
        <v>-0.091</v>
      </c>
      <c r="GI831">
        <v>-2.868309889394353</v>
      </c>
      <c r="GJ831">
        <v>-0.006773961979547998</v>
      </c>
      <c r="GK831">
        <v>-8.296070481250098E-08</v>
      </c>
      <c r="GL831">
        <v>3.322967193956903E-10</v>
      </c>
      <c r="GM831">
        <v>-0.07871069313407227</v>
      </c>
      <c r="GN831">
        <v>-0.00208336341840114</v>
      </c>
      <c r="GO831">
        <v>8.801746095907445E-05</v>
      </c>
      <c r="GP831">
        <v>-2.677693255255651E-07</v>
      </c>
      <c r="GQ831">
        <v>3</v>
      </c>
      <c r="GR831">
        <v>2052</v>
      </c>
      <c r="GS831">
        <v>2</v>
      </c>
      <c r="GT831">
        <v>18</v>
      </c>
      <c r="GU831">
        <v>117.8</v>
      </c>
      <c r="GV831">
        <v>117.7</v>
      </c>
      <c r="GW831">
        <v>2.70752</v>
      </c>
      <c r="GX831">
        <v>2.40601</v>
      </c>
      <c r="GY831">
        <v>1.44775</v>
      </c>
      <c r="GZ831">
        <v>2.31445</v>
      </c>
      <c r="HA831">
        <v>1.55151</v>
      </c>
      <c r="HB831">
        <v>2.28638</v>
      </c>
      <c r="HC831">
        <v>37.53</v>
      </c>
      <c r="HD831">
        <v>13.6505</v>
      </c>
      <c r="HE831">
        <v>18</v>
      </c>
      <c r="HF831">
        <v>616.559</v>
      </c>
      <c r="HG831">
        <v>394.782</v>
      </c>
      <c r="HH831">
        <v>14.7643</v>
      </c>
      <c r="HI831">
        <v>31.7283</v>
      </c>
      <c r="HJ831">
        <v>30.0008</v>
      </c>
      <c r="HK831">
        <v>31.5943</v>
      </c>
      <c r="HL831">
        <v>31.5302</v>
      </c>
      <c r="HM831">
        <v>54.2024</v>
      </c>
      <c r="HN831">
        <v>57.7377</v>
      </c>
      <c r="HO831">
        <v>0</v>
      </c>
      <c r="HP831">
        <v>14.7529</v>
      </c>
      <c r="HQ831">
        <v>1253.78</v>
      </c>
      <c r="HR831">
        <v>14.4447</v>
      </c>
      <c r="HS831">
        <v>99.00700000000001</v>
      </c>
      <c r="HT831">
        <v>100.178</v>
      </c>
    </row>
    <row r="832" spans="1:228">
      <c r="A832">
        <v>816</v>
      </c>
      <c r="B832">
        <v>1728498025.5</v>
      </c>
      <c r="C832">
        <v>7088</v>
      </c>
      <c r="D832" t="s">
        <v>2005</v>
      </c>
      <c r="E832" t="s">
        <v>2006</v>
      </c>
      <c r="F832">
        <v>5</v>
      </c>
      <c r="G832" t="s">
        <v>357</v>
      </c>
      <c r="H832" t="s">
        <v>358</v>
      </c>
      <c r="I832" t="s">
        <v>359</v>
      </c>
      <c r="J832" t="s">
        <v>1808</v>
      </c>
      <c r="K832">
        <v>1728498017.714286</v>
      </c>
      <c r="L832">
        <f>(M832)/1000</f>
        <v>0</v>
      </c>
      <c r="M832">
        <f>IF(BH832, AP832, AJ832)</f>
        <v>0</v>
      </c>
      <c r="N832">
        <f>IF(BH832, AK832, AI832)</f>
        <v>0</v>
      </c>
      <c r="O832">
        <f>BJ832 - IF(AW832&gt;1, N832*BD832*100.0/(AY832), 0)</f>
        <v>0</v>
      </c>
      <c r="P832">
        <f>((V832-L832/2)*O832-N832)/(V832+L832/2)</f>
        <v>0</v>
      </c>
      <c r="Q832">
        <f>P832*(BQ832+BR832)/1000.0</f>
        <v>0</v>
      </c>
      <c r="R832">
        <f>(BJ832 - IF(AW832&gt;1, N832*BD832*100.0/(AY832), 0))*(BQ832+BR832)/1000.0</f>
        <v>0</v>
      </c>
      <c r="S832">
        <f>2.0/((1/U832-1/T832)+SIGN(U832)*SQRT((1/U832-1/T832)*(1/U832-1/T832) + 4*BE832/((BE832+1)*(BE832+1))*(2*1/U832*1/T832-1/T832*1/T832)))</f>
        <v>0</v>
      </c>
      <c r="T832">
        <f>IF(LEFT(BF832,1)&lt;&gt;"0",IF(LEFT(BF832,1)="1",3.0,BG832),$D$5+$E$5*(BX832*BQ832/($K$5*1000))+$F$5*(BX832*BQ832/($K$5*1000))*MAX(MIN(BD832,$J$5),$I$5)*MAX(MIN(BD832,$J$5),$I$5)+$G$5*MAX(MIN(BD832,$J$5),$I$5)*(BX832*BQ832/($K$5*1000))+$H$5*(BX832*BQ832/($K$5*1000))*(BX832*BQ832/($K$5*1000)))</f>
        <v>0</v>
      </c>
      <c r="U832">
        <f>L832*(1000-(1000*0.61365*exp(17.502*Y832/(240.97+Y832))/(BQ832+BR832)+BL832)/2)/(1000*0.61365*exp(17.502*Y832/(240.97+Y832))/(BQ832+BR832)-BL832)</f>
        <v>0</v>
      </c>
      <c r="V832">
        <f>1/((BE832+1)/(S832/1.6)+1/(T832/1.37)) + BE832/((BE832+1)/(S832/1.6) + BE832/(T832/1.37))</f>
        <v>0</v>
      </c>
      <c r="W832">
        <f>(AZ832*BC832)</f>
        <v>0</v>
      </c>
      <c r="X832">
        <f>(BS832+(W832+2*0.95*5.67E-8*(((BS832+$B$7)+273)^4-(BS832+273)^4)-44100*L832)/(1.84*29.3*T832+8*0.95*5.67E-8*(BS832+273)^3))</f>
        <v>0</v>
      </c>
      <c r="Y832">
        <f>($C$7*BT832+$D$7*BU832+$E$7*X832)</f>
        <v>0</v>
      </c>
      <c r="Z832">
        <f>0.61365*exp(17.502*Y832/(240.97+Y832))</f>
        <v>0</v>
      </c>
      <c r="AA832">
        <f>(AB832/AC832*100)</f>
        <v>0</v>
      </c>
      <c r="AB832">
        <f>BL832*(BQ832+BR832)/1000</f>
        <v>0</v>
      </c>
      <c r="AC832">
        <f>0.61365*exp(17.502*BS832/(240.97+BS832))</f>
        <v>0</v>
      </c>
      <c r="AD832">
        <f>(Z832-BL832*(BQ832+BR832)/1000)</f>
        <v>0</v>
      </c>
      <c r="AE832">
        <f>(-L832*44100)</f>
        <v>0</v>
      </c>
      <c r="AF832">
        <f>2*29.3*T832*0.92*(BS832-Y832)</f>
        <v>0</v>
      </c>
      <c r="AG832">
        <f>2*0.95*5.67E-8*(((BS832+$B$7)+273)^4-(Y832+273)^4)</f>
        <v>0</v>
      </c>
      <c r="AH832">
        <f>W832+AG832+AE832+AF832</f>
        <v>0</v>
      </c>
      <c r="AI832">
        <f>BP832*AW832*(BK832-BJ832*(1000-AW832*BM832)/(1000-AW832*BL832))/(100*BD832)</f>
        <v>0</v>
      </c>
      <c r="AJ832">
        <f>1000*BP832*AW832*(BL832-BM832)/(100*BD832*(1000-AW832*BL832))</f>
        <v>0</v>
      </c>
      <c r="AK832">
        <f>(AL832 - AM832 - BQ832*1E3/(8.314*(BS832+273.15)) * AO832/BP832 * AN832) * BP832/(100*BD832) * (1000 - BM832)/1000</f>
        <v>0</v>
      </c>
      <c r="AL832">
        <v>1260.472199720703</v>
      </c>
      <c r="AM832">
        <v>1235.431818181818</v>
      </c>
      <c r="AN832">
        <v>2.542629736134058</v>
      </c>
      <c r="AO832">
        <v>66.75267127986791</v>
      </c>
      <c r="AP832">
        <f>(AR832 - AQ832 + BQ832*1E3/(8.314*(BS832+273.15)) * AT832/BP832 * AS832) * BP832/(100*BD832) * 1000/(1000 - AR832)</f>
        <v>0</v>
      </c>
      <c r="AQ832">
        <v>14.35084542825219</v>
      </c>
      <c r="AR832">
        <v>15.09715030303031</v>
      </c>
      <c r="AS832">
        <v>6.401444904167308E-05</v>
      </c>
      <c r="AT832">
        <v>80.66482279212043</v>
      </c>
      <c r="AU832">
        <v>0</v>
      </c>
      <c r="AV832">
        <v>0</v>
      </c>
      <c r="AW832">
        <f>IF(AU832*$H$13&gt;=AY832,1.0,(AY832/(AY832-AU832*$H$13)))</f>
        <v>0</v>
      </c>
      <c r="AX832">
        <f>(AW832-1)*100</f>
        <v>0</v>
      </c>
      <c r="AY832">
        <f>MAX(0,($B$13+$C$13*BX832)/(1+$D$13*BX832)*BQ832/(BS832+273)*$E$13)</f>
        <v>0</v>
      </c>
      <c r="AZ832">
        <f>$B$11*BY832+$C$11*BZ832+$F$11*CK832*(1-CN832)</f>
        <v>0</v>
      </c>
      <c r="BA832">
        <f>AZ832*BB832</f>
        <v>0</v>
      </c>
      <c r="BB832">
        <f>($B$11*$D$9+$C$11*$D$9+$F$11*((CX832+CP832)/MAX(CX832+CP832+CY832, 0.1)*$I$9+CY832/MAX(CX832+CP832+CY832, 0.1)*$J$9))/($B$11+$C$11+$F$11)</f>
        <v>0</v>
      </c>
      <c r="BC832">
        <f>($B$11*$K$9+$C$11*$K$9+$F$11*((CX832+CP832)/MAX(CX832+CP832+CY832, 0.1)*$P$9+CY832/MAX(CX832+CP832+CY832, 0.1)*$Q$9))/($B$11+$C$11+$F$11)</f>
        <v>0</v>
      </c>
      <c r="BD832">
        <v>6</v>
      </c>
      <c r="BE832">
        <v>0.5</v>
      </c>
      <c r="BF832" t="s">
        <v>361</v>
      </c>
      <c r="BG832">
        <v>2</v>
      </c>
      <c r="BH832" t="b">
        <v>1</v>
      </c>
      <c r="BI832">
        <v>1728498017.714286</v>
      </c>
      <c r="BJ832">
        <v>1198.493571428571</v>
      </c>
      <c r="BK832">
        <v>1228.875357142857</v>
      </c>
      <c r="BL832">
        <v>15.08486071428572</v>
      </c>
      <c r="BM832">
        <v>14.31312142857143</v>
      </c>
      <c r="BN832">
        <v>1209.088214285714</v>
      </c>
      <c r="BO832">
        <v>15.17585357142858</v>
      </c>
      <c r="BP832">
        <v>599.9910714285714</v>
      </c>
      <c r="BQ832">
        <v>97.54785</v>
      </c>
      <c r="BR832">
        <v>0.09989304642857143</v>
      </c>
      <c r="BS832">
        <v>23.84821071428572</v>
      </c>
      <c r="BT832">
        <v>25.01605357142857</v>
      </c>
      <c r="BU832">
        <v>999.9000000000002</v>
      </c>
      <c r="BV832">
        <v>0</v>
      </c>
      <c r="BW832">
        <v>0</v>
      </c>
      <c r="BX832">
        <v>9995.975357142857</v>
      </c>
      <c r="BY832">
        <v>0</v>
      </c>
      <c r="BZ832">
        <v>1303.552142857143</v>
      </c>
      <c r="CA832">
        <v>-30.38167142857143</v>
      </c>
      <c r="CB832">
        <v>1216.849642857143</v>
      </c>
      <c r="CC832">
        <v>1246.721071428572</v>
      </c>
      <c r="CD832">
        <v>0.7717376785714285</v>
      </c>
      <c r="CE832">
        <v>1228.875357142857</v>
      </c>
      <c r="CF832">
        <v>14.31312142857143</v>
      </c>
      <c r="CG832">
        <v>1.471496071428571</v>
      </c>
      <c r="CH832">
        <v>1.396213928571429</v>
      </c>
      <c r="CI832">
        <v>12.67515</v>
      </c>
      <c r="CJ832">
        <v>11.87648214285714</v>
      </c>
      <c r="CK832">
        <v>1600.009642857143</v>
      </c>
      <c r="CL832">
        <v>0.6920078571428571</v>
      </c>
      <c r="CM832">
        <v>0.3079921428571429</v>
      </c>
      <c r="CN832">
        <v>0</v>
      </c>
      <c r="CO832">
        <v>2.07885</v>
      </c>
      <c r="CP832">
        <v>0</v>
      </c>
      <c r="CQ832">
        <v>17815.32142857143</v>
      </c>
      <c r="CR832">
        <v>13790.29285714285</v>
      </c>
      <c r="CS832">
        <v>40.82774999999999</v>
      </c>
      <c r="CT832">
        <v>42.91707142857141</v>
      </c>
      <c r="CU832">
        <v>41.64714285714285</v>
      </c>
      <c r="CV832">
        <v>40.78764285714284</v>
      </c>
      <c r="CW832">
        <v>39.80092857142856</v>
      </c>
      <c r="CX832">
        <v>1107.219285714286</v>
      </c>
      <c r="CY832">
        <v>492.7903571428572</v>
      </c>
      <c r="CZ832">
        <v>0</v>
      </c>
      <c r="DA832">
        <v>1728498082.6</v>
      </c>
      <c r="DB832">
        <v>0</v>
      </c>
      <c r="DC832">
        <v>1728490956.5</v>
      </c>
      <c r="DD832" t="s">
        <v>362</v>
      </c>
      <c r="DE832">
        <v>1728490952.5</v>
      </c>
      <c r="DF832">
        <v>1728490956.5</v>
      </c>
      <c r="DG832">
        <v>1</v>
      </c>
      <c r="DH832">
        <v>-0.065</v>
      </c>
      <c r="DI832">
        <v>-0.008</v>
      </c>
      <c r="DJ832">
        <v>-3.246</v>
      </c>
      <c r="DK832">
        <v>-0.091</v>
      </c>
      <c r="DL832">
        <v>52</v>
      </c>
      <c r="DM832">
        <v>15</v>
      </c>
      <c r="DN832">
        <v>0.25</v>
      </c>
      <c r="DO832">
        <v>0.13</v>
      </c>
      <c r="DP832">
        <v>-30.42853658536585</v>
      </c>
      <c r="DQ832">
        <v>0.773550522648038</v>
      </c>
      <c r="DR832">
        <v>0.09973863345251131</v>
      </c>
      <c r="DS832">
        <v>0</v>
      </c>
      <c r="DT832">
        <v>0.8185686341463415</v>
      </c>
      <c r="DU832">
        <v>-0.6886419512195109</v>
      </c>
      <c r="DV832">
        <v>0.06891818112195673</v>
      </c>
      <c r="DW832">
        <v>0</v>
      </c>
      <c r="DX832">
        <v>0</v>
      </c>
      <c r="DY832">
        <v>2</v>
      </c>
      <c r="DZ832" t="s">
        <v>386</v>
      </c>
      <c r="EA832">
        <v>3.22812</v>
      </c>
      <c r="EB832">
        <v>2.70443</v>
      </c>
      <c r="EC832">
        <v>0.209658</v>
      </c>
      <c r="ED832">
        <v>0.212269</v>
      </c>
      <c r="EE832">
        <v>0.0794314</v>
      </c>
      <c r="EF832">
        <v>0.0770589</v>
      </c>
      <c r="EG832">
        <v>25722</v>
      </c>
      <c r="EH832">
        <v>24912.2</v>
      </c>
      <c r="EI832">
        <v>31203.3</v>
      </c>
      <c r="EJ832">
        <v>30019.9</v>
      </c>
      <c r="EK832">
        <v>38468.2</v>
      </c>
      <c r="EL832">
        <v>36650.1</v>
      </c>
      <c r="EM832">
        <v>43718</v>
      </c>
      <c r="EN832">
        <v>41926.8</v>
      </c>
      <c r="EO832">
        <v>2.08323</v>
      </c>
      <c r="EP832">
        <v>1.7386</v>
      </c>
      <c r="EQ832">
        <v>-0.00537932</v>
      </c>
      <c r="ER832">
        <v>0</v>
      </c>
      <c r="ES832">
        <v>25.1197</v>
      </c>
      <c r="ET832">
        <v>999.9</v>
      </c>
      <c r="EU832">
        <v>66.5</v>
      </c>
      <c r="EV832">
        <v>31.1</v>
      </c>
      <c r="EW832">
        <v>30.9306</v>
      </c>
      <c r="EX832">
        <v>62.4002</v>
      </c>
      <c r="EY832">
        <v>23.7821</v>
      </c>
      <c r="EZ832">
        <v>1</v>
      </c>
      <c r="FA832">
        <v>0.40204</v>
      </c>
      <c r="FB832">
        <v>7.90788</v>
      </c>
      <c r="FC832">
        <v>20.0234</v>
      </c>
      <c r="FD832">
        <v>5.21579</v>
      </c>
      <c r="FE832">
        <v>12.004</v>
      </c>
      <c r="FF832">
        <v>4.9628</v>
      </c>
      <c r="FG832">
        <v>3.2959</v>
      </c>
      <c r="FH832">
        <v>9999</v>
      </c>
      <c r="FI832">
        <v>9999</v>
      </c>
      <c r="FJ832">
        <v>9999</v>
      </c>
      <c r="FK832">
        <v>150</v>
      </c>
      <c r="FL832">
        <v>4.9708</v>
      </c>
      <c r="FM832">
        <v>1.86769</v>
      </c>
      <c r="FN832">
        <v>1.85926</v>
      </c>
      <c r="FO832">
        <v>1.86528</v>
      </c>
      <c r="FP832">
        <v>1.8631</v>
      </c>
      <c r="FQ832">
        <v>1.86447</v>
      </c>
      <c r="FR832">
        <v>1.86003</v>
      </c>
      <c r="FS832">
        <v>1.86415</v>
      </c>
      <c r="FT832">
        <v>0</v>
      </c>
      <c r="FU832">
        <v>0</v>
      </c>
      <c r="FV832">
        <v>0</v>
      </c>
      <c r="FW832">
        <v>0</v>
      </c>
      <c r="FX832" t="s">
        <v>364</v>
      </c>
      <c r="FY832" t="s">
        <v>365</v>
      </c>
      <c r="FZ832" t="s">
        <v>366</v>
      </c>
      <c r="GA832" t="s">
        <v>366</v>
      </c>
      <c r="GB832" t="s">
        <v>366</v>
      </c>
      <c r="GC832" t="s">
        <v>366</v>
      </c>
      <c r="GD832">
        <v>0</v>
      </c>
      <c r="GE832">
        <v>100</v>
      </c>
      <c r="GF832">
        <v>100</v>
      </c>
      <c r="GG832">
        <v>-10.7</v>
      </c>
      <c r="GH832">
        <v>-0.091</v>
      </c>
      <c r="GI832">
        <v>-2.868309889394353</v>
      </c>
      <c r="GJ832">
        <v>-0.006773961979547998</v>
      </c>
      <c r="GK832">
        <v>-8.296070481250098E-08</v>
      </c>
      <c r="GL832">
        <v>3.322967193956903E-10</v>
      </c>
      <c r="GM832">
        <v>-0.07871069313407227</v>
      </c>
      <c r="GN832">
        <v>-0.00208336341840114</v>
      </c>
      <c r="GO832">
        <v>8.801746095907445E-05</v>
      </c>
      <c r="GP832">
        <v>-2.677693255255651E-07</v>
      </c>
      <c r="GQ832">
        <v>3</v>
      </c>
      <c r="GR832">
        <v>2052</v>
      </c>
      <c r="GS832">
        <v>2</v>
      </c>
      <c r="GT832">
        <v>18</v>
      </c>
      <c r="GU832">
        <v>117.9</v>
      </c>
      <c r="GV832">
        <v>117.8</v>
      </c>
      <c r="GW832">
        <v>2.72949</v>
      </c>
      <c r="GX832">
        <v>2.39136</v>
      </c>
      <c r="GY832">
        <v>1.44775</v>
      </c>
      <c r="GZ832">
        <v>2.31445</v>
      </c>
      <c r="HA832">
        <v>1.55151</v>
      </c>
      <c r="HB832">
        <v>2.32544</v>
      </c>
      <c r="HC832">
        <v>37.53</v>
      </c>
      <c r="HD832">
        <v>13.6329</v>
      </c>
      <c r="HE832">
        <v>18</v>
      </c>
      <c r="HF832">
        <v>616.266</v>
      </c>
      <c r="HG832">
        <v>394.973</v>
      </c>
      <c r="HH832">
        <v>14.7557</v>
      </c>
      <c r="HI832">
        <v>31.7371</v>
      </c>
      <c r="HJ832">
        <v>30.0009</v>
      </c>
      <c r="HK832">
        <v>31.6039</v>
      </c>
      <c r="HL832">
        <v>31.5403</v>
      </c>
      <c r="HM832">
        <v>54.6807</v>
      </c>
      <c r="HN832">
        <v>57.7377</v>
      </c>
      <c r="HO832">
        <v>0</v>
      </c>
      <c r="HP832">
        <v>14.7321</v>
      </c>
      <c r="HQ832">
        <v>1263.85</v>
      </c>
      <c r="HR832">
        <v>14.4702</v>
      </c>
      <c r="HS832">
        <v>99.00579999999999</v>
      </c>
      <c r="HT832">
        <v>100.177</v>
      </c>
    </row>
    <row r="833" spans="1:228">
      <c r="A833">
        <v>817</v>
      </c>
      <c r="B833">
        <v>1728498030.5</v>
      </c>
      <c r="C833">
        <v>7093</v>
      </c>
      <c r="D833" t="s">
        <v>2007</v>
      </c>
      <c r="E833" t="s">
        <v>2008</v>
      </c>
      <c r="F833">
        <v>5</v>
      </c>
      <c r="G833" t="s">
        <v>357</v>
      </c>
      <c r="H833" t="s">
        <v>358</v>
      </c>
      <c r="I833" t="s">
        <v>359</v>
      </c>
      <c r="J833" t="s">
        <v>1808</v>
      </c>
      <c r="K833">
        <v>1728498023</v>
      </c>
      <c r="L833">
        <f>(M833)/1000</f>
        <v>0</v>
      </c>
      <c r="M833">
        <f>IF(BH833, AP833, AJ833)</f>
        <v>0</v>
      </c>
      <c r="N833">
        <f>IF(BH833, AK833, AI833)</f>
        <v>0</v>
      </c>
      <c r="O833">
        <f>BJ833 - IF(AW833&gt;1, N833*BD833*100.0/(AY833), 0)</f>
        <v>0</v>
      </c>
      <c r="P833">
        <f>((V833-L833/2)*O833-N833)/(V833+L833/2)</f>
        <v>0</v>
      </c>
      <c r="Q833">
        <f>P833*(BQ833+BR833)/1000.0</f>
        <v>0</v>
      </c>
      <c r="R833">
        <f>(BJ833 - IF(AW833&gt;1, N833*BD833*100.0/(AY833), 0))*(BQ833+BR833)/1000.0</f>
        <v>0</v>
      </c>
      <c r="S833">
        <f>2.0/((1/U833-1/T833)+SIGN(U833)*SQRT((1/U833-1/T833)*(1/U833-1/T833) + 4*BE833/((BE833+1)*(BE833+1))*(2*1/U833*1/T833-1/T833*1/T833)))</f>
        <v>0</v>
      </c>
      <c r="T833">
        <f>IF(LEFT(BF833,1)&lt;&gt;"0",IF(LEFT(BF833,1)="1",3.0,BG833),$D$5+$E$5*(BX833*BQ833/($K$5*1000))+$F$5*(BX833*BQ833/($K$5*1000))*MAX(MIN(BD833,$J$5),$I$5)*MAX(MIN(BD833,$J$5),$I$5)+$G$5*MAX(MIN(BD833,$J$5),$I$5)*(BX833*BQ833/($K$5*1000))+$H$5*(BX833*BQ833/($K$5*1000))*(BX833*BQ833/($K$5*1000)))</f>
        <v>0</v>
      </c>
      <c r="U833">
        <f>L833*(1000-(1000*0.61365*exp(17.502*Y833/(240.97+Y833))/(BQ833+BR833)+BL833)/2)/(1000*0.61365*exp(17.502*Y833/(240.97+Y833))/(BQ833+BR833)-BL833)</f>
        <v>0</v>
      </c>
      <c r="V833">
        <f>1/((BE833+1)/(S833/1.6)+1/(T833/1.37)) + BE833/((BE833+1)/(S833/1.6) + BE833/(T833/1.37))</f>
        <v>0</v>
      </c>
      <c r="W833">
        <f>(AZ833*BC833)</f>
        <v>0</v>
      </c>
      <c r="X833">
        <f>(BS833+(W833+2*0.95*5.67E-8*(((BS833+$B$7)+273)^4-(BS833+273)^4)-44100*L833)/(1.84*29.3*T833+8*0.95*5.67E-8*(BS833+273)^3))</f>
        <v>0</v>
      </c>
      <c r="Y833">
        <f>($C$7*BT833+$D$7*BU833+$E$7*X833)</f>
        <v>0</v>
      </c>
      <c r="Z833">
        <f>0.61365*exp(17.502*Y833/(240.97+Y833))</f>
        <v>0</v>
      </c>
      <c r="AA833">
        <f>(AB833/AC833*100)</f>
        <v>0</v>
      </c>
      <c r="AB833">
        <f>BL833*(BQ833+BR833)/1000</f>
        <v>0</v>
      </c>
      <c r="AC833">
        <f>0.61365*exp(17.502*BS833/(240.97+BS833))</f>
        <v>0</v>
      </c>
      <c r="AD833">
        <f>(Z833-BL833*(BQ833+BR833)/1000)</f>
        <v>0</v>
      </c>
      <c r="AE833">
        <f>(-L833*44100)</f>
        <v>0</v>
      </c>
      <c r="AF833">
        <f>2*29.3*T833*0.92*(BS833-Y833)</f>
        <v>0</v>
      </c>
      <c r="AG833">
        <f>2*0.95*5.67E-8*(((BS833+$B$7)+273)^4-(Y833+273)^4)</f>
        <v>0</v>
      </c>
      <c r="AH833">
        <f>W833+AG833+AE833+AF833</f>
        <v>0</v>
      </c>
      <c r="AI833">
        <f>BP833*AW833*(BK833-BJ833*(1000-AW833*BM833)/(1000-AW833*BL833))/(100*BD833)</f>
        <v>0</v>
      </c>
      <c r="AJ833">
        <f>1000*BP833*AW833*(BL833-BM833)/(100*BD833*(1000-AW833*BL833))</f>
        <v>0</v>
      </c>
      <c r="AK833">
        <f>(AL833 - AM833 - BQ833*1E3/(8.314*(BS833+273.15)) * AO833/BP833 * AN833) * BP833/(100*BD833) * (1000 - BM833)/1000</f>
        <v>0</v>
      </c>
      <c r="AL833">
        <v>1273.511819208698</v>
      </c>
      <c r="AM833">
        <v>1248.182</v>
      </c>
      <c r="AN833">
        <v>2.565827078080411</v>
      </c>
      <c r="AO833">
        <v>66.75267127986791</v>
      </c>
      <c r="AP833">
        <f>(AR833 - AQ833 + BQ833*1E3/(8.314*(BS833+273.15)) * AT833/BP833 * AS833) * BP833/(100*BD833) * 1000/(1000 - AR833)</f>
        <v>0</v>
      </c>
      <c r="AQ833">
        <v>14.48416396100562</v>
      </c>
      <c r="AR833">
        <v>15.12216666666666</v>
      </c>
      <c r="AS833">
        <v>0.005481104167410257</v>
      </c>
      <c r="AT833">
        <v>80.66482279212043</v>
      </c>
      <c r="AU833">
        <v>0</v>
      </c>
      <c r="AV833">
        <v>0</v>
      </c>
      <c r="AW833">
        <f>IF(AU833*$H$13&gt;=AY833,1.0,(AY833/(AY833-AU833*$H$13)))</f>
        <v>0</v>
      </c>
      <c r="AX833">
        <f>(AW833-1)*100</f>
        <v>0</v>
      </c>
      <c r="AY833">
        <f>MAX(0,($B$13+$C$13*BX833)/(1+$D$13*BX833)*BQ833/(BS833+273)*$E$13)</f>
        <v>0</v>
      </c>
      <c r="AZ833">
        <f>$B$11*BY833+$C$11*BZ833+$F$11*CK833*(1-CN833)</f>
        <v>0</v>
      </c>
      <c r="BA833">
        <f>AZ833*BB833</f>
        <v>0</v>
      </c>
      <c r="BB833">
        <f>($B$11*$D$9+$C$11*$D$9+$F$11*((CX833+CP833)/MAX(CX833+CP833+CY833, 0.1)*$I$9+CY833/MAX(CX833+CP833+CY833, 0.1)*$J$9))/($B$11+$C$11+$F$11)</f>
        <v>0</v>
      </c>
      <c r="BC833">
        <f>($B$11*$K$9+$C$11*$K$9+$F$11*((CX833+CP833)/MAX(CX833+CP833+CY833, 0.1)*$P$9+CY833/MAX(CX833+CP833+CY833, 0.1)*$Q$9))/($B$11+$C$11+$F$11)</f>
        <v>0</v>
      </c>
      <c r="BD833">
        <v>6</v>
      </c>
      <c r="BE833">
        <v>0.5</v>
      </c>
      <c r="BF833" t="s">
        <v>361</v>
      </c>
      <c r="BG833">
        <v>2</v>
      </c>
      <c r="BH833" t="b">
        <v>1</v>
      </c>
      <c r="BI833">
        <v>1728498023</v>
      </c>
      <c r="BJ833">
        <v>1211.756296296296</v>
      </c>
      <c r="BK833">
        <v>1242.134444444444</v>
      </c>
      <c r="BL833">
        <v>15.09618888888889</v>
      </c>
      <c r="BM833">
        <v>14.39278148148148</v>
      </c>
      <c r="BN833">
        <v>1222.422962962963</v>
      </c>
      <c r="BO833">
        <v>15.18718148148148</v>
      </c>
      <c r="BP833">
        <v>600.005</v>
      </c>
      <c r="BQ833">
        <v>97.54767777777778</v>
      </c>
      <c r="BR833">
        <v>0.09994494814814815</v>
      </c>
      <c r="BS833">
        <v>23.85161481481482</v>
      </c>
      <c r="BT833">
        <v>25.02492592592592</v>
      </c>
      <c r="BU833">
        <v>999.9000000000001</v>
      </c>
      <c r="BV833">
        <v>0</v>
      </c>
      <c r="BW833">
        <v>0</v>
      </c>
      <c r="BX833">
        <v>9993.675555555556</v>
      </c>
      <c r="BY833">
        <v>0</v>
      </c>
      <c r="BZ833">
        <v>1304.242962962963</v>
      </c>
      <c r="CA833">
        <v>-30.37893333333333</v>
      </c>
      <c r="CB833">
        <v>1230.329259259259</v>
      </c>
      <c r="CC833">
        <v>1260.274444444444</v>
      </c>
      <c r="CD833">
        <v>0.7034061481481482</v>
      </c>
      <c r="CE833">
        <v>1242.134444444444</v>
      </c>
      <c r="CF833">
        <v>14.39278148148148</v>
      </c>
      <c r="CG833">
        <v>1.472597777777778</v>
      </c>
      <c r="CH833">
        <v>1.403982592592593</v>
      </c>
      <c r="CI833">
        <v>12.68657777777778</v>
      </c>
      <c r="CJ833">
        <v>11.96053333333333</v>
      </c>
      <c r="CK833">
        <v>1600.005925925926</v>
      </c>
      <c r="CL833">
        <v>0.692004851851852</v>
      </c>
      <c r="CM833">
        <v>0.3079951481481482</v>
      </c>
      <c r="CN833">
        <v>0</v>
      </c>
      <c r="CO833">
        <v>2.033548148148148</v>
      </c>
      <c r="CP833">
        <v>0</v>
      </c>
      <c r="CQ833">
        <v>17782.40740740741</v>
      </c>
      <c r="CR833">
        <v>13790.24444444445</v>
      </c>
      <c r="CS833">
        <v>40.84933333333333</v>
      </c>
      <c r="CT833">
        <v>42.93699999999998</v>
      </c>
      <c r="CU833">
        <v>41.66862962962961</v>
      </c>
      <c r="CV833">
        <v>40.8074074074074</v>
      </c>
      <c r="CW833">
        <v>39.82833333333333</v>
      </c>
      <c r="CX833">
        <v>1107.211851851852</v>
      </c>
      <c r="CY833">
        <v>492.7940740740741</v>
      </c>
      <c r="CZ833">
        <v>0</v>
      </c>
      <c r="DA833">
        <v>1728498087.4</v>
      </c>
      <c r="DB833">
        <v>0</v>
      </c>
      <c r="DC833">
        <v>1728490956.5</v>
      </c>
      <c r="DD833" t="s">
        <v>362</v>
      </c>
      <c r="DE833">
        <v>1728490952.5</v>
      </c>
      <c r="DF833">
        <v>1728490956.5</v>
      </c>
      <c r="DG833">
        <v>1</v>
      </c>
      <c r="DH833">
        <v>-0.065</v>
      </c>
      <c r="DI833">
        <v>-0.008</v>
      </c>
      <c r="DJ833">
        <v>-3.246</v>
      </c>
      <c r="DK833">
        <v>-0.091</v>
      </c>
      <c r="DL833">
        <v>52</v>
      </c>
      <c r="DM833">
        <v>15</v>
      </c>
      <c r="DN833">
        <v>0.25</v>
      </c>
      <c r="DO833">
        <v>0.13</v>
      </c>
      <c r="DP833">
        <v>-30.39454634146342</v>
      </c>
      <c r="DQ833">
        <v>0.194433449477322</v>
      </c>
      <c r="DR833">
        <v>0.09745727793859439</v>
      </c>
      <c r="DS833">
        <v>0</v>
      </c>
      <c r="DT833">
        <v>0.738697512195122</v>
      </c>
      <c r="DU833">
        <v>-0.745572355400697</v>
      </c>
      <c r="DV833">
        <v>0.07538602860274413</v>
      </c>
      <c r="DW833">
        <v>0</v>
      </c>
      <c r="DX833">
        <v>0</v>
      </c>
      <c r="DY833">
        <v>2</v>
      </c>
      <c r="DZ833" t="s">
        <v>386</v>
      </c>
      <c r="EA833">
        <v>3.22822</v>
      </c>
      <c r="EB833">
        <v>2.7043</v>
      </c>
      <c r="EC833">
        <v>0.210998</v>
      </c>
      <c r="ED833">
        <v>0.213624</v>
      </c>
      <c r="EE833">
        <v>0.0795254</v>
      </c>
      <c r="EF833">
        <v>0.0772325</v>
      </c>
      <c r="EG833">
        <v>25678.3</v>
      </c>
      <c r="EH833">
        <v>24868.7</v>
      </c>
      <c r="EI833">
        <v>31203.3</v>
      </c>
      <c r="EJ833">
        <v>30019.3</v>
      </c>
      <c r="EK833">
        <v>38464.3</v>
      </c>
      <c r="EL833">
        <v>36642.4</v>
      </c>
      <c r="EM833">
        <v>43717.9</v>
      </c>
      <c r="EN833">
        <v>41925.9</v>
      </c>
      <c r="EO833">
        <v>2.08323</v>
      </c>
      <c r="EP833">
        <v>1.7384</v>
      </c>
      <c r="EQ833">
        <v>-0.00553206</v>
      </c>
      <c r="ER833">
        <v>0</v>
      </c>
      <c r="ES833">
        <v>25.1266</v>
      </c>
      <c r="ET833">
        <v>999.9</v>
      </c>
      <c r="EU833">
        <v>66.5</v>
      </c>
      <c r="EV833">
        <v>31.1</v>
      </c>
      <c r="EW833">
        <v>30.9295</v>
      </c>
      <c r="EX833">
        <v>62.6502</v>
      </c>
      <c r="EY833">
        <v>24.0385</v>
      </c>
      <c r="EZ833">
        <v>1</v>
      </c>
      <c r="FA833">
        <v>0.403117</v>
      </c>
      <c r="FB833">
        <v>8.00625</v>
      </c>
      <c r="FC833">
        <v>20.0189</v>
      </c>
      <c r="FD833">
        <v>5.21534</v>
      </c>
      <c r="FE833">
        <v>12.004</v>
      </c>
      <c r="FF833">
        <v>4.9627</v>
      </c>
      <c r="FG833">
        <v>3.29585</v>
      </c>
      <c r="FH833">
        <v>9999</v>
      </c>
      <c r="FI833">
        <v>9999</v>
      </c>
      <c r="FJ833">
        <v>9999</v>
      </c>
      <c r="FK833">
        <v>150</v>
      </c>
      <c r="FL833">
        <v>4.97079</v>
      </c>
      <c r="FM833">
        <v>1.8677</v>
      </c>
      <c r="FN833">
        <v>1.85928</v>
      </c>
      <c r="FO833">
        <v>1.86527</v>
      </c>
      <c r="FP833">
        <v>1.8631</v>
      </c>
      <c r="FQ833">
        <v>1.86447</v>
      </c>
      <c r="FR833">
        <v>1.86003</v>
      </c>
      <c r="FS833">
        <v>1.86414</v>
      </c>
      <c r="FT833">
        <v>0</v>
      </c>
      <c r="FU833">
        <v>0</v>
      </c>
      <c r="FV833">
        <v>0</v>
      </c>
      <c r="FW833">
        <v>0</v>
      </c>
      <c r="FX833" t="s">
        <v>364</v>
      </c>
      <c r="FY833" t="s">
        <v>365</v>
      </c>
      <c r="FZ833" t="s">
        <v>366</v>
      </c>
      <c r="GA833" t="s">
        <v>366</v>
      </c>
      <c r="GB833" t="s">
        <v>366</v>
      </c>
      <c r="GC833" t="s">
        <v>366</v>
      </c>
      <c r="GD833">
        <v>0</v>
      </c>
      <c r="GE833">
        <v>100</v>
      </c>
      <c r="GF833">
        <v>100</v>
      </c>
      <c r="GG833">
        <v>-10.77</v>
      </c>
      <c r="GH833">
        <v>-0.091</v>
      </c>
      <c r="GI833">
        <v>-2.868309889394353</v>
      </c>
      <c r="GJ833">
        <v>-0.006773961979547998</v>
      </c>
      <c r="GK833">
        <v>-8.296070481250098E-08</v>
      </c>
      <c r="GL833">
        <v>3.322967193956903E-10</v>
      </c>
      <c r="GM833">
        <v>-0.07871069313407227</v>
      </c>
      <c r="GN833">
        <v>-0.00208336341840114</v>
      </c>
      <c r="GO833">
        <v>8.801746095907445E-05</v>
      </c>
      <c r="GP833">
        <v>-2.677693255255651E-07</v>
      </c>
      <c r="GQ833">
        <v>3</v>
      </c>
      <c r="GR833">
        <v>2052</v>
      </c>
      <c r="GS833">
        <v>2</v>
      </c>
      <c r="GT833">
        <v>18</v>
      </c>
      <c r="GU833">
        <v>118</v>
      </c>
      <c r="GV833">
        <v>117.9</v>
      </c>
      <c r="GW833">
        <v>2.75269</v>
      </c>
      <c r="GX833">
        <v>2.39868</v>
      </c>
      <c r="GY833">
        <v>1.44775</v>
      </c>
      <c r="GZ833">
        <v>2.31445</v>
      </c>
      <c r="HA833">
        <v>1.55151</v>
      </c>
      <c r="HB833">
        <v>2.41211</v>
      </c>
      <c r="HC833">
        <v>37.53</v>
      </c>
      <c r="HD833">
        <v>13.6592</v>
      </c>
      <c r="HE833">
        <v>18</v>
      </c>
      <c r="HF833">
        <v>616.355</v>
      </c>
      <c r="HG833">
        <v>394.918</v>
      </c>
      <c r="HH833">
        <v>14.7377</v>
      </c>
      <c r="HI833">
        <v>31.7463</v>
      </c>
      <c r="HJ833">
        <v>30.001</v>
      </c>
      <c r="HK833">
        <v>31.6131</v>
      </c>
      <c r="HL833">
        <v>31.5494</v>
      </c>
      <c r="HM833">
        <v>55.0938</v>
      </c>
      <c r="HN833">
        <v>57.7377</v>
      </c>
      <c r="HO833">
        <v>0</v>
      </c>
      <c r="HP833">
        <v>14.6985</v>
      </c>
      <c r="HQ833">
        <v>1278.88</v>
      </c>
      <c r="HR833">
        <v>14.4837</v>
      </c>
      <c r="HS833">
        <v>99.00579999999999</v>
      </c>
      <c r="HT833">
        <v>100.175</v>
      </c>
    </row>
    <row r="834" spans="1:228">
      <c r="A834">
        <v>818</v>
      </c>
      <c r="B834">
        <v>1728498035.5</v>
      </c>
      <c r="C834">
        <v>7098</v>
      </c>
      <c r="D834" t="s">
        <v>2009</v>
      </c>
      <c r="E834" t="s">
        <v>2010</v>
      </c>
      <c r="F834">
        <v>5</v>
      </c>
      <c r="G834" t="s">
        <v>357</v>
      </c>
      <c r="H834" t="s">
        <v>358</v>
      </c>
      <c r="I834" t="s">
        <v>359</v>
      </c>
      <c r="J834" t="s">
        <v>1808</v>
      </c>
      <c r="K834">
        <v>1728498027.714286</v>
      </c>
      <c r="L834">
        <f>(M834)/1000</f>
        <v>0</v>
      </c>
      <c r="M834">
        <f>IF(BH834, AP834, AJ834)</f>
        <v>0</v>
      </c>
      <c r="N834">
        <f>IF(BH834, AK834, AI834)</f>
        <v>0</v>
      </c>
      <c r="O834">
        <f>BJ834 - IF(AW834&gt;1, N834*BD834*100.0/(AY834), 0)</f>
        <v>0</v>
      </c>
      <c r="P834">
        <f>((V834-L834/2)*O834-N834)/(V834+L834/2)</f>
        <v>0</v>
      </c>
      <c r="Q834">
        <f>P834*(BQ834+BR834)/1000.0</f>
        <v>0</v>
      </c>
      <c r="R834">
        <f>(BJ834 - IF(AW834&gt;1, N834*BD834*100.0/(AY834), 0))*(BQ834+BR834)/1000.0</f>
        <v>0</v>
      </c>
      <c r="S834">
        <f>2.0/((1/U834-1/T834)+SIGN(U834)*SQRT((1/U834-1/T834)*(1/U834-1/T834) + 4*BE834/((BE834+1)*(BE834+1))*(2*1/U834*1/T834-1/T834*1/T834)))</f>
        <v>0</v>
      </c>
      <c r="T834">
        <f>IF(LEFT(BF834,1)&lt;&gt;"0",IF(LEFT(BF834,1)="1",3.0,BG834),$D$5+$E$5*(BX834*BQ834/($K$5*1000))+$F$5*(BX834*BQ834/($K$5*1000))*MAX(MIN(BD834,$J$5),$I$5)*MAX(MIN(BD834,$J$5),$I$5)+$G$5*MAX(MIN(BD834,$J$5),$I$5)*(BX834*BQ834/($K$5*1000))+$H$5*(BX834*BQ834/($K$5*1000))*(BX834*BQ834/($K$5*1000)))</f>
        <v>0</v>
      </c>
      <c r="U834">
        <f>L834*(1000-(1000*0.61365*exp(17.502*Y834/(240.97+Y834))/(BQ834+BR834)+BL834)/2)/(1000*0.61365*exp(17.502*Y834/(240.97+Y834))/(BQ834+BR834)-BL834)</f>
        <v>0</v>
      </c>
      <c r="V834">
        <f>1/((BE834+1)/(S834/1.6)+1/(T834/1.37)) + BE834/((BE834+1)/(S834/1.6) + BE834/(T834/1.37))</f>
        <v>0</v>
      </c>
      <c r="W834">
        <f>(AZ834*BC834)</f>
        <v>0</v>
      </c>
      <c r="X834">
        <f>(BS834+(W834+2*0.95*5.67E-8*(((BS834+$B$7)+273)^4-(BS834+273)^4)-44100*L834)/(1.84*29.3*T834+8*0.95*5.67E-8*(BS834+273)^3))</f>
        <v>0</v>
      </c>
      <c r="Y834">
        <f>($C$7*BT834+$D$7*BU834+$E$7*X834)</f>
        <v>0</v>
      </c>
      <c r="Z834">
        <f>0.61365*exp(17.502*Y834/(240.97+Y834))</f>
        <v>0</v>
      </c>
      <c r="AA834">
        <f>(AB834/AC834*100)</f>
        <v>0</v>
      </c>
      <c r="AB834">
        <f>BL834*(BQ834+BR834)/1000</f>
        <v>0</v>
      </c>
      <c r="AC834">
        <f>0.61365*exp(17.502*BS834/(240.97+BS834))</f>
        <v>0</v>
      </c>
      <c r="AD834">
        <f>(Z834-BL834*(BQ834+BR834)/1000)</f>
        <v>0</v>
      </c>
      <c r="AE834">
        <f>(-L834*44100)</f>
        <v>0</v>
      </c>
      <c r="AF834">
        <f>2*29.3*T834*0.92*(BS834-Y834)</f>
        <v>0</v>
      </c>
      <c r="AG834">
        <f>2*0.95*5.67E-8*(((BS834+$B$7)+273)^4-(Y834+273)^4)</f>
        <v>0</v>
      </c>
      <c r="AH834">
        <f>W834+AG834+AE834+AF834</f>
        <v>0</v>
      </c>
      <c r="AI834">
        <f>BP834*AW834*(BK834-BJ834*(1000-AW834*BM834)/(1000-AW834*BL834))/(100*BD834)</f>
        <v>0</v>
      </c>
      <c r="AJ834">
        <f>1000*BP834*AW834*(BL834-BM834)/(100*BD834*(1000-AW834*BL834))</f>
        <v>0</v>
      </c>
      <c r="AK834">
        <f>(AL834 - AM834 - BQ834*1E3/(8.314*(BS834+273.15)) * AO834/BP834 * AN834) * BP834/(100*BD834) * (1000 - BM834)/1000</f>
        <v>0</v>
      </c>
      <c r="AL834">
        <v>1286.37051715858</v>
      </c>
      <c r="AM834">
        <v>1261.167151515152</v>
      </c>
      <c r="AN834">
        <v>2.575705782447581</v>
      </c>
      <c r="AO834">
        <v>66.75267127986791</v>
      </c>
      <c r="AP834">
        <f>(AR834 - AQ834 + BQ834*1E3/(8.314*(BS834+273.15)) * AT834/BP834 * AS834) * BP834/(100*BD834) * 1000/(1000 - AR834)</f>
        <v>0</v>
      </c>
      <c r="AQ834">
        <v>14.50348137486565</v>
      </c>
      <c r="AR834">
        <v>15.13841636363637</v>
      </c>
      <c r="AS834">
        <v>0.002127671521325932</v>
      </c>
      <c r="AT834">
        <v>80.66482279212043</v>
      </c>
      <c r="AU834">
        <v>0</v>
      </c>
      <c r="AV834">
        <v>0</v>
      </c>
      <c r="AW834">
        <f>IF(AU834*$H$13&gt;=AY834,1.0,(AY834/(AY834-AU834*$H$13)))</f>
        <v>0</v>
      </c>
      <c r="AX834">
        <f>(AW834-1)*100</f>
        <v>0</v>
      </c>
      <c r="AY834">
        <f>MAX(0,($B$13+$C$13*BX834)/(1+$D$13*BX834)*BQ834/(BS834+273)*$E$13)</f>
        <v>0</v>
      </c>
      <c r="AZ834">
        <f>$B$11*BY834+$C$11*BZ834+$F$11*CK834*(1-CN834)</f>
        <v>0</v>
      </c>
      <c r="BA834">
        <f>AZ834*BB834</f>
        <v>0</v>
      </c>
      <c r="BB834">
        <f>($B$11*$D$9+$C$11*$D$9+$F$11*((CX834+CP834)/MAX(CX834+CP834+CY834, 0.1)*$I$9+CY834/MAX(CX834+CP834+CY834, 0.1)*$J$9))/($B$11+$C$11+$F$11)</f>
        <v>0</v>
      </c>
      <c r="BC834">
        <f>($B$11*$K$9+$C$11*$K$9+$F$11*((CX834+CP834)/MAX(CX834+CP834+CY834, 0.1)*$P$9+CY834/MAX(CX834+CP834+CY834, 0.1)*$Q$9))/($B$11+$C$11+$F$11)</f>
        <v>0</v>
      </c>
      <c r="BD834">
        <v>6</v>
      </c>
      <c r="BE834">
        <v>0.5</v>
      </c>
      <c r="BF834" t="s">
        <v>361</v>
      </c>
      <c r="BG834">
        <v>2</v>
      </c>
      <c r="BH834" t="b">
        <v>1</v>
      </c>
      <c r="BI834">
        <v>1728498027.714286</v>
      </c>
      <c r="BJ834">
        <v>1223.631428571428</v>
      </c>
      <c r="BK834">
        <v>1253.996428571428</v>
      </c>
      <c r="BL834">
        <v>15.11191785714286</v>
      </c>
      <c r="BM834">
        <v>14.44997857142857</v>
      </c>
      <c r="BN834">
        <v>1234.362857142857</v>
      </c>
      <c r="BO834">
        <v>15.2029</v>
      </c>
      <c r="BP834">
        <v>600.0022142857142</v>
      </c>
      <c r="BQ834">
        <v>97.54707857142857</v>
      </c>
      <c r="BR834">
        <v>0.09996434642857142</v>
      </c>
      <c r="BS834">
        <v>23.85469642857143</v>
      </c>
      <c r="BT834">
        <v>25.03098214285714</v>
      </c>
      <c r="BU834">
        <v>999.9000000000002</v>
      </c>
      <c r="BV834">
        <v>0</v>
      </c>
      <c r="BW834">
        <v>0</v>
      </c>
      <c r="BX834">
        <v>9999.884285714286</v>
      </c>
      <c r="BY834">
        <v>0</v>
      </c>
      <c r="BZ834">
        <v>1304.137857142857</v>
      </c>
      <c r="CA834">
        <v>-30.36581785714285</v>
      </c>
      <c r="CB834">
        <v>1242.406785714286</v>
      </c>
      <c r="CC834">
        <v>1272.383928571429</v>
      </c>
      <c r="CD834">
        <v>0.6619391071428572</v>
      </c>
      <c r="CE834">
        <v>1253.996428571428</v>
      </c>
      <c r="CF834">
        <v>14.44997857142857</v>
      </c>
      <c r="CG834">
        <v>1.474123214285714</v>
      </c>
      <c r="CH834">
        <v>1.409552857142857</v>
      </c>
      <c r="CI834">
        <v>12.70236071428571</v>
      </c>
      <c r="CJ834">
        <v>12.02064285714286</v>
      </c>
      <c r="CK834">
        <v>1600.007857142857</v>
      </c>
      <c r="CL834">
        <v>0.6920048214285714</v>
      </c>
      <c r="CM834">
        <v>0.3079951785714286</v>
      </c>
      <c r="CN834">
        <v>0</v>
      </c>
      <c r="CO834">
        <v>2.084289285714286</v>
      </c>
      <c r="CP834">
        <v>0</v>
      </c>
      <c r="CQ834">
        <v>17752.875</v>
      </c>
      <c r="CR834">
        <v>13790.25357142857</v>
      </c>
      <c r="CS834">
        <v>40.86825</v>
      </c>
      <c r="CT834">
        <v>42.94374999999998</v>
      </c>
      <c r="CU834">
        <v>41.68699999999999</v>
      </c>
      <c r="CV834">
        <v>40.81199999999999</v>
      </c>
      <c r="CW834">
        <v>39.8435</v>
      </c>
      <c r="CX834">
        <v>1107.2125</v>
      </c>
      <c r="CY834">
        <v>492.7953571428571</v>
      </c>
      <c r="CZ834">
        <v>0</v>
      </c>
      <c r="DA834">
        <v>1728498092.2</v>
      </c>
      <c r="DB834">
        <v>0</v>
      </c>
      <c r="DC834">
        <v>1728490956.5</v>
      </c>
      <c r="DD834" t="s">
        <v>362</v>
      </c>
      <c r="DE834">
        <v>1728490952.5</v>
      </c>
      <c r="DF834">
        <v>1728490956.5</v>
      </c>
      <c r="DG834">
        <v>1</v>
      </c>
      <c r="DH834">
        <v>-0.065</v>
      </c>
      <c r="DI834">
        <v>-0.008</v>
      </c>
      <c r="DJ834">
        <v>-3.246</v>
      </c>
      <c r="DK834">
        <v>-0.091</v>
      </c>
      <c r="DL834">
        <v>52</v>
      </c>
      <c r="DM834">
        <v>15</v>
      </c>
      <c r="DN834">
        <v>0.25</v>
      </c>
      <c r="DO834">
        <v>0.13</v>
      </c>
      <c r="DP834">
        <v>-30.38331951219512</v>
      </c>
      <c r="DQ834">
        <v>-0.2265365853657949</v>
      </c>
      <c r="DR834">
        <v>0.09822258748599995</v>
      </c>
      <c r="DS834">
        <v>0</v>
      </c>
      <c r="DT834">
        <v>0.6983441463414635</v>
      </c>
      <c r="DU834">
        <v>-0.6484768850174196</v>
      </c>
      <c r="DV834">
        <v>0.06758646853442037</v>
      </c>
      <c r="DW834">
        <v>0</v>
      </c>
      <c r="DX834">
        <v>0</v>
      </c>
      <c r="DY834">
        <v>2</v>
      </c>
      <c r="DZ834" t="s">
        <v>386</v>
      </c>
      <c r="EA834">
        <v>3.22831</v>
      </c>
      <c r="EB834">
        <v>2.7044</v>
      </c>
      <c r="EC834">
        <v>0.212353</v>
      </c>
      <c r="ED834">
        <v>0.214932</v>
      </c>
      <c r="EE834">
        <v>0.0795775</v>
      </c>
      <c r="EF834">
        <v>0.07727580000000001</v>
      </c>
      <c r="EG834">
        <v>25633.8</v>
      </c>
      <c r="EH834">
        <v>24826.7</v>
      </c>
      <c r="EI834">
        <v>31203</v>
      </c>
      <c r="EJ834">
        <v>30018.7</v>
      </c>
      <c r="EK834">
        <v>38461.6</v>
      </c>
      <c r="EL834">
        <v>36640.1</v>
      </c>
      <c r="EM834">
        <v>43717.4</v>
      </c>
      <c r="EN834">
        <v>41925.2</v>
      </c>
      <c r="EO834">
        <v>2.08348</v>
      </c>
      <c r="EP834">
        <v>1.738</v>
      </c>
      <c r="EQ834">
        <v>-0.00628829</v>
      </c>
      <c r="ER834">
        <v>0</v>
      </c>
      <c r="ES834">
        <v>25.1361</v>
      </c>
      <c r="ET834">
        <v>999.9</v>
      </c>
      <c r="EU834">
        <v>66.5</v>
      </c>
      <c r="EV834">
        <v>31.1</v>
      </c>
      <c r="EW834">
        <v>30.9299</v>
      </c>
      <c r="EX834">
        <v>62.4202</v>
      </c>
      <c r="EY834">
        <v>24.0024</v>
      </c>
      <c r="EZ834">
        <v>1</v>
      </c>
      <c r="FA834">
        <v>0.404494</v>
      </c>
      <c r="FB834">
        <v>8.117610000000001</v>
      </c>
      <c r="FC834">
        <v>20.0135</v>
      </c>
      <c r="FD834">
        <v>5.21579</v>
      </c>
      <c r="FE834">
        <v>12.004</v>
      </c>
      <c r="FF834">
        <v>4.96245</v>
      </c>
      <c r="FG834">
        <v>3.29588</v>
      </c>
      <c r="FH834">
        <v>9999</v>
      </c>
      <c r="FI834">
        <v>9999</v>
      </c>
      <c r="FJ834">
        <v>9999</v>
      </c>
      <c r="FK834">
        <v>150</v>
      </c>
      <c r="FL834">
        <v>4.97078</v>
      </c>
      <c r="FM834">
        <v>1.8677</v>
      </c>
      <c r="FN834">
        <v>1.85928</v>
      </c>
      <c r="FO834">
        <v>1.86527</v>
      </c>
      <c r="FP834">
        <v>1.8631</v>
      </c>
      <c r="FQ834">
        <v>1.86447</v>
      </c>
      <c r="FR834">
        <v>1.86003</v>
      </c>
      <c r="FS834">
        <v>1.86415</v>
      </c>
      <c r="FT834">
        <v>0</v>
      </c>
      <c r="FU834">
        <v>0</v>
      </c>
      <c r="FV834">
        <v>0</v>
      </c>
      <c r="FW834">
        <v>0</v>
      </c>
      <c r="FX834" t="s">
        <v>364</v>
      </c>
      <c r="FY834" t="s">
        <v>365</v>
      </c>
      <c r="FZ834" t="s">
        <v>366</v>
      </c>
      <c r="GA834" t="s">
        <v>366</v>
      </c>
      <c r="GB834" t="s">
        <v>366</v>
      </c>
      <c r="GC834" t="s">
        <v>366</v>
      </c>
      <c r="GD834">
        <v>0</v>
      </c>
      <c r="GE834">
        <v>100</v>
      </c>
      <c r="GF834">
        <v>100</v>
      </c>
      <c r="GG834">
        <v>-10.84</v>
      </c>
      <c r="GH834">
        <v>-0.091</v>
      </c>
      <c r="GI834">
        <v>-2.868309889394353</v>
      </c>
      <c r="GJ834">
        <v>-0.006773961979547998</v>
      </c>
      <c r="GK834">
        <v>-8.296070481250098E-08</v>
      </c>
      <c r="GL834">
        <v>3.322967193956903E-10</v>
      </c>
      <c r="GM834">
        <v>-0.07871069313407227</v>
      </c>
      <c r="GN834">
        <v>-0.00208336341840114</v>
      </c>
      <c r="GO834">
        <v>8.801746095907445E-05</v>
      </c>
      <c r="GP834">
        <v>-2.677693255255651E-07</v>
      </c>
      <c r="GQ834">
        <v>3</v>
      </c>
      <c r="GR834">
        <v>2052</v>
      </c>
      <c r="GS834">
        <v>2</v>
      </c>
      <c r="GT834">
        <v>18</v>
      </c>
      <c r="GU834">
        <v>118</v>
      </c>
      <c r="GV834">
        <v>118</v>
      </c>
      <c r="GW834">
        <v>2.77466</v>
      </c>
      <c r="GX834">
        <v>2.40112</v>
      </c>
      <c r="GY834">
        <v>1.44897</v>
      </c>
      <c r="GZ834">
        <v>2.31445</v>
      </c>
      <c r="HA834">
        <v>1.55151</v>
      </c>
      <c r="HB834">
        <v>2.38281</v>
      </c>
      <c r="HC834">
        <v>37.53</v>
      </c>
      <c r="HD834">
        <v>13.6329</v>
      </c>
      <c r="HE834">
        <v>18</v>
      </c>
      <c r="HF834">
        <v>616.628</v>
      </c>
      <c r="HG834">
        <v>394.754</v>
      </c>
      <c r="HH834">
        <v>14.7059</v>
      </c>
      <c r="HI834">
        <v>31.7559</v>
      </c>
      <c r="HJ834">
        <v>30.0013</v>
      </c>
      <c r="HK834">
        <v>31.6223</v>
      </c>
      <c r="HL834">
        <v>31.5594</v>
      </c>
      <c r="HM834">
        <v>55.5623</v>
      </c>
      <c r="HN834">
        <v>57.7377</v>
      </c>
      <c r="HO834">
        <v>0</v>
      </c>
      <c r="HP834">
        <v>14.6625</v>
      </c>
      <c r="HQ834">
        <v>1288.9</v>
      </c>
      <c r="HR834">
        <v>14.502</v>
      </c>
      <c r="HS834">
        <v>99.0047</v>
      </c>
      <c r="HT834">
        <v>100.173</v>
      </c>
    </row>
    <row r="835" spans="1:228">
      <c r="A835">
        <v>819</v>
      </c>
      <c r="B835">
        <v>1728498040.5</v>
      </c>
      <c r="C835">
        <v>7103</v>
      </c>
      <c r="D835" t="s">
        <v>2011</v>
      </c>
      <c r="E835" t="s">
        <v>2012</v>
      </c>
      <c r="F835">
        <v>5</v>
      </c>
      <c r="G835" t="s">
        <v>357</v>
      </c>
      <c r="H835" t="s">
        <v>358</v>
      </c>
      <c r="I835" t="s">
        <v>359</v>
      </c>
      <c r="J835" t="s">
        <v>1808</v>
      </c>
      <c r="K835">
        <v>1728498033</v>
      </c>
      <c r="L835">
        <f>(M835)/1000</f>
        <v>0</v>
      </c>
      <c r="M835">
        <f>IF(BH835, AP835, AJ835)</f>
        <v>0</v>
      </c>
      <c r="N835">
        <f>IF(BH835, AK835, AI835)</f>
        <v>0</v>
      </c>
      <c r="O835">
        <f>BJ835 - IF(AW835&gt;1, N835*BD835*100.0/(AY835), 0)</f>
        <v>0</v>
      </c>
      <c r="P835">
        <f>((V835-L835/2)*O835-N835)/(V835+L835/2)</f>
        <v>0</v>
      </c>
      <c r="Q835">
        <f>P835*(BQ835+BR835)/1000.0</f>
        <v>0</v>
      </c>
      <c r="R835">
        <f>(BJ835 - IF(AW835&gt;1, N835*BD835*100.0/(AY835), 0))*(BQ835+BR835)/1000.0</f>
        <v>0</v>
      </c>
      <c r="S835">
        <f>2.0/((1/U835-1/T835)+SIGN(U835)*SQRT((1/U835-1/T835)*(1/U835-1/T835) + 4*BE835/((BE835+1)*(BE835+1))*(2*1/U835*1/T835-1/T835*1/T835)))</f>
        <v>0</v>
      </c>
      <c r="T835">
        <f>IF(LEFT(BF835,1)&lt;&gt;"0",IF(LEFT(BF835,1)="1",3.0,BG835),$D$5+$E$5*(BX835*BQ835/($K$5*1000))+$F$5*(BX835*BQ835/($K$5*1000))*MAX(MIN(BD835,$J$5),$I$5)*MAX(MIN(BD835,$J$5),$I$5)+$G$5*MAX(MIN(BD835,$J$5),$I$5)*(BX835*BQ835/($K$5*1000))+$H$5*(BX835*BQ835/($K$5*1000))*(BX835*BQ835/($K$5*1000)))</f>
        <v>0</v>
      </c>
      <c r="U835">
        <f>L835*(1000-(1000*0.61365*exp(17.502*Y835/(240.97+Y835))/(BQ835+BR835)+BL835)/2)/(1000*0.61365*exp(17.502*Y835/(240.97+Y835))/(BQ835+BR835)-BL835)</f>
        <v>0</v>
      </c>
      <c r="V835">
        <f>1/((BE835+1)/(S835/1.6)+1/(T835/1.37)) + BE835/((BE835+1)/(S835/1.6) + BE835/(T835/1.37))</f>
        <v>0</v>
      </c>
      <c r="W835">
        <f>(AZ835*BC835)</f>
        <v>0</v>
      </c>
      <c r="X835">
        <f>(BS835+(W835+2*0.95*5.67E-8*(((BS835+$B$7)+273)^4-(BS835+273)^4)-44100*L835)/(1.84*29.3*T835+8*0.95*5.67E-8*(BS835+273)^3))</f>
        <v>0</v>
      </c>
      <c r="Y835">
        <f>($C$7*BT835+$D$7*BU835+$E$7*X835)</f>
        <v>0</v>
      </c>
      <c r="Z835">
        <f>0.61365*exp(17.502*Y835/(240.97+Y835))</f>
        <v>0</v>
      </c>
      <c r="AA835">
        <f>(AB835/AC835*100)</f>
        <v>0</v>
      </c>
      <c r="AB835">
        <f>BL835*(BQ835+BR835)/1000</f>
        <v>0</v>
      </c>
      <c r="AC835">
        <f>0.61365*exp(17.502*BS835/(240.97+BS835))</f>
        <v>0</v>
      </c>
      <c r="AD835">
        <f>(Z835-BL835*(BQ835+BR835)/1000)</f>
        <v>0</v>
      </c>
      <c r="AE835">
        <f>(-L835*44100)</f>
        <v>0</v>
      </c>
      <c r="AF835">
        <f>2*29.3*T835*0.92*(BS835-Y835)</f>
        <v>0</v>
      </c>
      <c r="AG835">
        <f>2*0.95*5.67E-8*(((BS835+$B$7)+273)^4-(Y835+273)^4)</f>
        <v>0</v>
      </c>
      <c r="AH835">
        <f>W835+AG835+AE835+AF835</f>
        <v>0</v>
      </c>
      <c r="AI835">
        <f>BP835*AW835*(BK835-BJ835*(1000-AW835*BM835)/(1000-AW835*BL835))/(100*BD835)</f>
        <v>0</v>
      </c>
      <c r="AJ835">
        <f>1000*BP835*AW835*(BL835-BM835)/(100*BD835*(1000-AW835*BL835))</f>
        <v>0</v>
      </c>
      <c r="AK835">
        <f>(AL835 - AM835 - BQ835*1E3/(8.314*(BS835+273.15)) * AO835/BP835 * AN835) * BP835/(100*BD835) * (1000 - BM835)/1000</f>
        <v>0</v>
      </c>
      <c r="AL835">
        <v>1299.205367030378</v>
      </c>
      <c r="AM835">
        <v>1273.905212121212</v>
      </c>
      <c r="AN835">
        <v>2.564433710284332</v>
      </c>
      <c r="AO835">
        <v>66.75267127986791</v>
      </c>
      <c r="AP835">
        <f>(AR835 - AQ835 + BQ835*1E3/(8.314*(BS835+273.15)) * AT835/BP835 * AS835) * BP835/(100*BD835) * 1000/(1000 - AR835)</f>
        <v>0</v>
      </c>
      <c r="AQ835">
        <v>14.51217517730614</v>
      </c>
      <c r="AR835">
        <v>15.14241818181818</v>
      </c>
      <c r="AS835">
        <v>0.0001825711122358215</v>
      </c>
      <c r="AT835">
        <v>80.66482279212043</v>
      </c>
      <c r="AU835">
        <v>0</v>
      </c>
      <c r="AV835">
        <v>0</v>
      </c>
      <c r="AW835">
        <f>IF(AU835*$H$13&gt;=AY835,1.0,(AY835/(AY835-AU835*$H$13)))</f>
        <v>0</v>
      </c>
      <c r="AX835">
        <f>(AW835-1)*100</f>
        <v>0</v>
      </c>
      <c r="AY835">
        <f>MAX(0,($B$13+$C$13*BX835)/(1+$D$13*BX835)*BQ835/(BS835+273)*$E$13)</f>
        <v>0</v>
      </c>
      <c r="AZ835">
        <f>$B$11*BY835+$C$11*BZ835+$F$11*CK835*(1-CN835)</f>
        <v>0</v>
      </c>
      <c r="BA835">
        <f>AZ835*BB835</f>
        <v>0</v>
      </c>
      <c r="BB835">
        <f>($B$11*$D$9+$C$11*$D$9+$F$11*((CX835+CP835)/MAX(CX835+CP835+CY835, 0.1)*$I$9+CY835/MAX(CX835+CP835+CY835, 0.1)*$J$9))/($B$11+$C$11+$F$11)</f>
        <v>0</v>
      </c>
      <c r="BC835">
        <f>($B$11*$K$9+$C$11*$K$9+$F$11*((CX835+CP835)/MAX(CX835+CP835+CY835, 0.1)*$P$9+CY835/MAX(CX835+CP835+CY835, 0.1)*$Q$9))/($B$11+$C$11+$F$11)</f>
        <v>0</v>
      </c>
      <c r="BD835">
        <v>6</v>
      </c>
      <c r="BE835">
        <v>0.5</v>
      </c>
      <c r="BF835" t="s">
        <v>361</v>
      </c>
      <c r="BG835">
        <v>2</v>
      </c>
      <c r="BH835" t="b">
        <v>1</v>
      </c>
      <c r="BI835">
        <v>1728498033</v>
      </c>
      <c r="BJ835">
        <v>1236.945925925926</v>
      </c>
      <c r="BK835">
        <v>1267.36</v>
      </c>
      <c r="BL835">
        <v>15.1290962962963</v>
      </c>
      <c r="BM835">
        <v>14.50119629629629</v>
      </c>
      <c r="BN835">
        <v>1247.75</v>
      </c>
      <c r="BO835">
        <v>15.22007407407408</v>
      </c>
      <c r="BP835">
        <v>600.0303703703703</v>
      </c>
      <c r="BQ835">
        <v>97.5464962962963</v>
      </c>
      <c r="BR835">
        <v>0.100066362962963</v>
      </c>
      <c r="BS835">
        <v>23.85930370370371</v>
      </c>
      <c r="BT835">
        <v>25.03238148148148</v>
      </c>
      <c r="BU835">
        <v>999.9000000000001</v>
      </c>
      <c r="BV835">
        <v>0</v>
      </c>
      <c r="BW835">
        <v>0</v>
      </c>
      <c r="BX835">
        <v>10002.05444444444</v>
      </c>
      <c r="BY835">
        <v>0</v>
      </c>
      <c r="BZ835">
        <v>1304.907407407407</v>
      </c>
      <c r="CA835">
        <v>-30.41477037037037</v>
      </c>
      <c r="CB835">
        <v>1255.947777777778</v>
      </c>
      <c r="CC835">
        <v>1286.01</v>
      </c>
      <c r="CD835">
        <v>0.6279056296296297</v>
      </c>
      <c r="CE835">
        <v>1267.36</v>
      </c>
      <c r="CF835">
        <v>14.50119629629629</v>
      </c>
      <c r="CG835">
        <v>1.47579</v>
      </c>
      <c r="CH835">
        <v>1.41454037037037</v>
      </c>
      <c r="CI835">
        <v>12.71961111111111</v>
      </c>
      <c r="CJ835">
        <v>12.07438888888889</v>
      </c>
      <c r="CK835">
        <v>1600.014444444445</v>
      </c>
      <c r="CL835">
        <v>0.692004962962963</v>
      </c>
      <c r="CM835">
        <v>0.3079950370370371</v>
      </c>
      <c r="CN835">
        <v>0</v>
      </c>
      <c r="CO835">
        <v>2.110548148148149</v>
      </c>
      <c r="CP835">
        <v>0</v>
      </c>
      <c r="CQ835">
        <v>17720.96296296296</v>
      </c>
      <c r="CR835">
        <v>13790.33333333333</v>
      </c>
      <c r="CS835">
        <v>40.875</v>
      </c>
      <c r="CT835">
        <v>42.965</v>
      </c>
      <c r="CU835">
        <v>41.68699999999999</v>
      </c>
      <c r="CV835">
        <v>40.81199999999999</v>
      </c>
      <c r="CW835">
        <v>39.86566666666667</v>
      </c>
      <c r="CX835">
        <v>1107.217037037037</v>
      </c>
      <c r="CY835">
        <v>492.7974074074074</v>
      </c>
      <c r="CZ835">
        <v>0</v>
      </c>
      <c r="DA835">
        <v>1728498097.6</v>
      </c>
      <c r="DB835">
        <v>0</v>
      </c>
      <c r="DC835">
        <v>1728490956.5</v>
      </c>
      <c r="DD835" t="s">
        <v>362</v>
      </c>
      <c r="DE835">
        <v>1728490952.5</v>
      </c>
      <c r="DF835">
        <v>1728490956.5</v>
      </c>
      <c r="DG835">
        <v>1</v>
      </c>
      <c r="DH835">
        <v>-0.065</v>
      </c>
      <c r="DI835">
        <v>-0.008</v>
      </c>
      <c r="DJ835">
        <v>-3.246</v>
      </c>
      <c r="DK835">
        <v>-0.091</v>
      </c>
      <c r="DL835">
        <v>52</v>
      </c>
      <c r="DM835">
        <v>15</v>
      </c>
      <c r="DN835">
        <v>0.25</v>
      </c>
      <c r="DO835">
        <v>0.13</v>
      </c>
      <c r="DP835">
        <v>-30.379275</v>
      </c>
      <c r="DQ835">
        <v>-0.3041943714821501</v>
      </c>
      <c r="DR835">
        <v>0.106970289683631</v>
      </c>
      <c r="DS835">
        <v>0</v>
      </c>
      <c r="DT835">
        <v>0.6554791250000001</v>
      </c>
      <c r="DU835">
        <v>-0.3784746979362112</v>
      </c>
      <c r="DV835">
        <v>0.04695588059348237</v>
      </c>
      <c r="DW835">
        <v>0</v>
      </c>
      <c r="DX835">
        <v>0</v>
      </c>
      <c r="DY835">
        <v>2</v>
      </c>
      <c r="DZ835" t="s">
        <v>386</v>
      </c>
      <c r="EA835">
        <v>3.22826</v>
      </c>
      <c r="EB835">
        <v>2.70419</v>
      </c>
      <c r="EC835">
        <v>0.213674</v>
      </c>
      <c r="ED835">
        <v>0.216257</v>
      </c>
      <c r="EE835">
        <v>0.07958809999999999</v>
      </c>
      <c r="EF835">
        <v>0.077308</v>
      </c>
      <c r="EG835">
        <v>25589.7</v>
      </c>
      <c r="EH835">
        <v>24784.3</v>
      </c>
      <c r="EI835">
        <v>31201.8</v>
      </c>
      <c r="EJ835">
        <v>30018.3</v>
      </c>
      <c r="EK835">
        <v>38459.6</v>
      </c>
      <c r="EL835">
        <v>36638.2</v>
      </c>
      <c r="EM835">
        <v>43715.5</v>
      </c>
      <c r="EN835">
        <v>41924.4</v>
      </c>
      <c r="EO835">
        <v>2.08302</v>
      </c>
      <c r="EP835">
        <v>1.73803</v>
      </c>
      <c r="EQ835">
        <v>-0.0070408</v>
      </c>
      <c r="ER835">
        <v>0</v>
      </c>
      <c r="ES835">
        <v>25.1456</v>
      </c>
      <c r="ET835">
        <v>999.9</v>
      </c>
      <c r="EU835">
        <v>66.5</v>
      </c>
      <c r="EV835">
        <v>31.1</v>
      </c>
      <c r="EW835">
        <v>30.9301</v>
      </c>
      <c r="EX835">
        <v>62.3102</v>
      </c>
      <c r="EY835">
        <v>23.9904</v>
      </c>
      <c r="EZ835">
        <v>1</v>
      </c>
      <c r="FA835">
        <v>0.405762</v>
      </c>
      <c r="FB835">
        <v>8.188040000000001</v>
      </c>
      <c r="FC835">
        <v>20.0104</v>
      </c>
      <c r="FD835">
        <v>5.21534</v>
      </c>
      <c r="FE835">
        <v>12.004</v>
      </c>
      <c r="FF835">
        <v>4.96275</v>
      </c>
      <c r="FG835">
        <v>3.29588</v>
      </c>
      <c r="FH835">
        <v>9999</v>
      </c>
      <c r="FI835">
        <v>9999</v>
      </c>
      <c r="FJ835">
        <v>9999</v>
      </c>
      <c r="FK835">
        <v>150</v>
      </c>
      <c r="FL835">
        <v>4.97077</v>
      </c>
      <c r="FM835">
        <v>1.86771</v>
      </c>
      <c r="FN835">
        <v>1.85928</v>
      </c>
      <c r="FO835">
        <v>1.86527</v>
      </c>
      <c r="FP835">
        <v>1.8631</v>
      </c>
      <c r="FQ835">
        <v>1.86447</v>
      </c>
      <c r="FR835">
        <v>1.86003</v>
      </c>
      <c r="FS835">
        <v>1.86414</v>
      </c>
      <c r="FT835">
        <v>0</v>
      </c>
      <c r="FU835">
        <v>0</v>
      </c>
      <c r="FV835">
        <v>0</v>
      </c>
      <c r="FW835">
        <v>0</v>
      </c>
      <c r="FX835" t="s">
        <v>364</v>
      </c>
      <c r="FY835" t="s">
        <v>365</v>
      </c>
      <c r="FZ835" t="s">
        <v>366</v>
      </c>
      <c r="GA835" t="s">
        <v>366</v>
      </c>
      <c r="GB835" t="s">
        <v>366</v>
      </c>
      <c r="GC835" t="s">
        <v>366</v>
      </c>
      <c r="GD835">
        <v>0</v>
      </c>
      <c r="GE835">
        <v>100</v>
      </c>
      <c r="GF835">
        <v>100</v>
      </c>
      <c r="GG835">
        <v>-10.91</v>
      </c>
      <c r="GH835">
        <v>-0.091</v>
      </c>
      <c r="GI835">
        <v>-2.868309889394353</v>
      </c>
      <c r="GJ835">
        <v>-0.006773961979547998</v>
      </c>
      <c r="GK835">
        <v>-8.296070481250098E-08</v>
      </c>
      <c r="GL835">
        <v>3.322967193956903E-10</v>
      </c>
      <c r="GM835">
        <v>-0.07871069313407227</v>
      </c>
      <c r="GN835">
        <v>-0.00208336341840114</v>
      </c>
      <c r="GO835">
        <v>8.801746095907445E-05</v>
      </c>
      <c r="GP835">
        <v>-2.677693255255651E-07</v>
      </c>
      <c r="GQ835">
        <v>3</v>
      </c>
      <c r="GR835">
        <v>2052</v>
      </c>
      <c r="GS835">
        <v>2</v>
      </c>
      <c r="GT835">
        <v>18</v>
      </c>
      <c r="GU835">
        <v>118.1</v>
      </c>
      <c r="GV835">
        <v>118.1</v>
      </c>
      <c r="GW835">
        <v>2.79541</v>
      </c>
      <c r="GX835">
        <v>2.3999</v>
      </c>
      <c r="GY835">
        <v>1.44775</v>
      </c>
      <c r="GZ835">
        <v>2.31445</v>
      </c>
      <c r="HA835">
        <v>1.55151</v>
      </c>
      <c r="HB835">
        <v>2.2876</v>
      </c>
      <c r="HC835">
        <v>37.53</v>
      </c>
      <c r="HD835">
        <v>13.6329</v>
      </c>
      <c r="HE835">
        <v>18</v>
      </c>
      <c r="HF835">
        <v>616.395</v>
      </c>
      <c r="HG835">
        <v>394.832</v>
      </c>
      <c r="HH835">
        <v>14.668</v>
      </c>
      <c r="HI835">
        <v>31.7648</v>
      </c>
      <c r="HJ835">
        <v>30.0013</v>
      </c>
      <c r="HK835">
        <v>31.6324</v>
      </c>
      <c r="HL835">
        <v>31.5695</v>
      </c>
      <c r="HM835">
        <v>55.9662</v>
      </c>
      <c r="HN835">
        <v>57.7377</v>
      </c>
      <c r="HO835">
        <v>0</v>
      </c>
      <c r="HP835">
        <v>14.6341</v>
      </c>
      <c r="HQ835">
        <v>1303.93</v>
      </c>
      <c r="HR835">
        <v>14.5226</v>
      </c>
      <c r="HS835">
        <v>99.00060000000001</v>
      </c>
      <c r="HT835">
        <v>100.172</v>
      </c>
    </row>
    <row r="836" spans="1:228">
      <c r="A836">
        <v>820</v>
      </c>
      <c r="B836">
        <v>1728498045.5</v>
      </c>
      <c r="C836">
        <v>7108</v>
      </c>
      <c r="D836" t="s">
        <v>2013</v>
      </c>
      <c r="E836" t="s">
        <v>2014</v>
      </c>
      <c r="F836">
        <v>5</v>
      </c>
      <c r="G836" t="s">
        <v>357</v>
      </c>
      <c r="H836" t="s">
        <v>358</v>
      </c>
      <c r="I836" t="s">
        <v>359</v>
      </c>
      <c r="J836" t="s">
        <v>1808</v>
      </c>
      <c r="K836">
        <v>1728498037.714286</v>
      </c>
      <c r="L836">
        <f>(M836)/1000</f>
        <v>0</v>
      </c>
      <c r="M836">
        <f>IF(BH836, AP836, AJ836)</f>
        <v>0</v>
      </c>
      <c r="N836">
        <f>IF(BH836, AK836, AI836)</f>
        <v>0</v>
      </c>
      <c r="O836">
        <f>BJ836 - IF(AW836&gt;1, N836*BD836*100.0/(AY836), 0)</f>
        <v>0</v>
      </c>
      <c r="P836">
        <f>((V836-L836/2)*O836-N836)/(V836+L836/2)</f>
        <v>0</v>
      </c>
      <c r="Q836">
        <f>P836*(BQ836+BR836)/1000.0</f>
        <v>0</v>
      </c>
      <c r="R836">
        <f>(BJ836 - IF(AW836&gt;1, N836*BD836*100.0/(AY836), 0))*(BQ836+BR836)/1000.0</f>
        <v>0</v>
      </c>
      <c r="S836">
        <f>2.0/((1/U836-1/T836)+SIGN(U836)*SQRT((1/U836-1/T836)*(1/U836-1/T836) + 4*BE836/((BE836+1)*(BE836+1))*(2*1/U836*1/T836-1/T836*1/T836)))</f>
        <v>0</v>
      </c>
      <c r="T836">
        <f>IF(LEFT(BF836,1)&lt;&gt;"0",IF(LEFT(BF836,1)="1",3.0,BG836),$D$5+$E$5*(BX836*BQ836/($K$5*1000))+$F$5*(BX836*BQ836/($K$5*1000))*MAX(MIN(BD836,$J$5),$I$5)*MAX(MIN(BD836,$J$5),$I$5)+$G$5*MAX(MIN(BD836,$J$5),$I$5)*(BX836*BQ836/($K$5*1000))+$H$5*(BX836*BQ836/($K$5*1000))*(BX836*BQ836/($K$5*1000)))</f>
        <v>0</v>
      </c>
      <c r="U836">
        <f>L836*(1000-(1000*0.61365*exp(17.502*Y836/(240.97+Y836))/(BQ836+BR836)+BL836)/2)/(1000*0.61365*exp(17.502*Y836/(240.97+Y836))/(BQ836+BR836)-BL836)</f>
        <v>0</v>
      </c>
      <c r="V836">
        <f>1/((BE836+1)/(S836/1.6)+1/(T836/1.37)) + BE836/((BE836+1)/(S836/1.6) + BE836/(T836/1.37))</f>
        <v>0</v>
      </c>
      <c r="W836">
        <f>(AZ836*BC836)</f>
        <v>0</v>
      </c>
      <c r="X836">
        <f>(BS836+(W836+2*0.95*5.67E-8*(((BS836+$B$7)+273)^4-(BS836+273)^4)-44100*L836)/(1.84*29.3*T836+8*0.95*5.67E-8*(BS836+273)^3))</f>
        <v>0</v>
      </c>
      <c r="Y836">
        <f>($C$7*BT836+$D$7*BU836+$E$7*X836)</f>
        <v>0</v>
      </c>
      <c r="Z836">
        <f>0.61365*exp(17.502*Y836/(240.97+Y836))</f>
        <v>0</v>
      </c>
      <c r="AA836">
        <f>(AB836/AC836*100)</f>
        <v>0</v>
      </c>
      <c r="AB836">
        <f>BL836*(BQ836+BR836)/1000</f>
        <v>0</v>
      </c>
      <c r="AC836">
        <f>0.61365*exp(17.502*BS836/(240.97+BS836))</f>
        <v>0</v>
      </c>
      <c r="AD836">
        <f>(Z836-BL836*(BQ836+BR836)/1000)</f>
        <v>0</v>
      </c>
      <c r="AE836">
        <f>(-L836*44100)</f>
        <v>0</v>
      </c>
      <c r="AF836">
        <f>2*29.3*T836*0.92*(BS836-Y836)</f>
        <v>0</v>
      </c>
      <c r="AG836">
        <f>2*0.95*5.67E-8*(((BS836+$B$7)+273)^4-(Y836+273)^4)</f>
        <v>0</v>
      </c>
      <c r="AH836">
        <f>W836+AG836+AE836+AF836</f>
        <v>0</v>
      </c>
      <c r="AI836">
        <f>BP836*AW836*(BK836-BJ836*(1000-AW836*BM836)/(1000-AW836*BL836))/(100*BD836)</f>
        <v>0</v>
      </c>
      <c r="AJ836">
        <f>1000*BP836*AW836*(BL836-BM836)/(100*BD836*(1000-AW836*BL836))</f>
        <v>0</v>
      </c>
      <c r="AK836">
        <f>(AL836 - AM836 - BQ836*1E3/(8.314*(BS836+273.15)) * AO836/BP836 * AN836) * BP836/(100*BD836) * (1000 - BM836)/1000</f>
        <v>0</v>
      </c>
      <c r="AL836">
        <v>1311.739789770724</v>
      </c>
      <c r="AM836">
        <v>1286.658727272727</v>
      </c>
      <c r="AN836">
        <v>2.546858143241324</v>
      </c>
      <c r="AO836">
        <v>66.75267127986791</v>
      </c>
      <c r="AP836">
        <f>(AR836 - AQ836 + BQ836*1E3/(8.314*(BS836+273.15)) * AT836/BP836 * AS836) * BP836/(100*BD836) * 1000/(1000 - AR836)</f>
        <v>0</v>
      </c>
      <c r="AQ836">
        <v>14.52066890218131</v>
      </c>
      <c r="AR836">
        <v>15.1400606060606</v>
      </c>
      <c r="AS836">
        <v>-6.674381860246109E-05</v>
      </c>
      <c r="AT836">
        <v>80.66482279212043</v>
      </c>
      <c r="AU836">
        <v>0</v>
      </c>
      <c r="AV836">
        <v>0</v>
      </c>
      <c r="AW836">
        <f>IF(AU836*$H$13&gt;=AY836,1.0,(AY836/(AY836-AU836*$H$13)))</f>
        <v>0</v>
      </c>
      <c r="AX836">
        <f>(AW836-1)*100</f>
        <v>0</v>
      </c>
      <c r="AY836">
        <f>MAX(0,($B$13+$C$13*BX836)/(1+$D$13*BX836)*BQ836/(BS836+273)*$E$13)</f>
        <v>0</v>
      </c>
      <c r="AZ836">
        <f>$B$11*BY836+$C$11*BZ836+$F$11*CK836*(1-CN836)</f>
        <v>0</v>
      </c>
      <c r="BA836">
        <f>AZ836*BB836</f>
        <v>0</v>
      </c>
      <c r="BB836">
        <f>($B$11*$D$9+$C$11*$D$9+$F$11*((CX836+CP836)/MAX(CX836+CP836+CY836, 0.1)*$I$9+CY836/MAX(CX836+CP836+CY836, 0.1)*$J$9))/($B$11+$C$11+$F$11)</f>
        <v>0</v>
      </c>
      <c r="BC836">
        <f>($B$11*$K$9+$C$11*$K$9+$F$11*((CX836+CP836)/MAX(CX836+CP836+CY836, 0.1)*$P$9+CY836/MAX(CX836+CP836+CY836, 0.1)*$Q$9))/($B$11+$C$11+$F$11)</f>
        <v>0</v>
      </c>
      <c r="BD836">
        <v>6</v>
      </c>
      <c r="BE836">
        <v>0.5</v>
      </c>
      <c r="BF836" t="s">
        <v>361</v>
      </c>
      <c r="BG836">
        <v>2</v>
      </c>
      <c r="BH836" t="b">
        <v>1</v>
      </c>
      <c r="BI836">
        <v>1728498037.714286</v>
      </c>
      <c r="BJ836">
        <v>1248.852142857143</v>
      </c>
      <c r="BK836">
        <v>1279.208928571428</v>
      </c>
      <c r="BL836">
        <v>15.13821785714286</v>
      </c>
      <c r="BM836">
        <v>14.51249642857143</v>
      </c>
      <c r="BN836">
        <v>1259.721785714286</v>
      </c>
      <c r="BO836">
        <v>15.22919642857143</v>
      </c>
      <c r="BP836">
        <v>600.0100714285716</v>
      </c>
      <c r="BQ836">
        <v>97.54633214285715</v>
      </c>
      <c r="BR836">
        <v>0.1000023857142857</v>
      </c>
      <c r="BS836">
        <v>23.86199999999999</v>
      </c>
      <c r="BT836">
        <v>25.03333571428572</v>
      </c>
      <c r="BU836">
        <v>999.9000000000002</v>
      </c>
      <c r="BV836">
        <v>0</v>
      </c>
      <c r="BW836">
        <v>0</v>
      </c>
      <c r="BX836">
        <v>10003.40857142857</v>
      </c>
      <c r="BY836">
        <v>0</v>
      </c>
      <c r="BZ836">
        <v>1304.6425</v>
      </c>
      <c r="CA836">
        <v>-30.35726785714285</v>
      </c>
      <c r="CB836">
        <v>1268.048928571429</v>
      </c>
      <c r="CC836">
        <v>1298.048214285714</v>
      </c>
      <c r="CD836">
        <v>0.625725357142857</v>
      </c>
      <c r="CE836">
        <v>1279.208928571428</v>
      </c>
      <c r="CF836">
        <v>14.51249642857143</v>
      </c>
      <c r="CG836">
        <v>1.476678214285714</v>
      </c>
      <c r="CH836">
        <v>1.415641428571429</v>
      </c>
      <c r="CI836">
        <v>12.72878214285714</v>
      </c>
      <c r="CJ836">
        <v>12.0862</v>
      </c>
      <c r="CK836">
        <v>1599.98</v>
      </c>
      <c r="CL836">
        <v>0.6919996428571428</v>
      </c>
      <c r="CM836">
        <v>0.3080003571428572</v>
      </c>
      <c r="CN836">
        <v>0</v>
      </c>
      <c r="CO836">
        <v>2.195678571428571</v>
      </c>
      <c r="CP836">
        <v>0</v>
      </c>
      <c r="CQ836">
        <v>17694.175</v>
      </c>
      <c r="CR836">
        <v>13790.01071428571</v>
      </c>
      <c r="CS836">
        <v>40.87721428571428</v>
      </c>
      <c r="CT836">
        <v>42.98425000000001</v>
      </c>
      <c r="CU836">
        <v>41.70274999999999</v>
      </c>
      <c r="CV836">
        <v>40.82324999999999</v>
      </c>
      <c r="CW836">
        <v>39.8705</v>
      </c>
      <c r="CX836">
        <v>1107.184642857143</v>
      </c>
      <c r="CY836">
        <v>492.7953571428572</v>
      </c>
      <c r="CZ836">
        <v>0</v>
      </c>
      <c r="DA836">
        <v>1728498102.4</v>
      </c>
      <c r="DB836">
        <v>0</v>
      </c>
      <c r="DC836">
        <v>1728490956.5</v>
      </c>
      <c r="DD836" t="s">
        <v>362</v>
      </c>
      <c r="DE836">
        <v>1728490952.5</v>
      </c>
      <c r="DF836">
        <v>1728490956.5</v>
      </c>
      <c r="DG836">
        <v>1</v>
      </c>
      <c r="DH836">
        <v>-0.065</v>
      </c>
      <c r="DI836">
        <v>-0.008</v>
      </c>
      <c r="DJ836">
        <v>-3.246</v>
      </c>
      <c r="DK836">
        <v>-0.091</v>
      </c>
      <c r="DL836">
        <v>52</v>
      </c>
      <c r="DM836">
        <v>15</v>
      </c>
      <c r="DN836">
        <v>0.25</v>
      </c>
      <c r="DO836">
        <v>0.13</v>
      </c>
      <c r="DP836">
        <v>-30.37597</v>
      </c>
      <c r="DQ836">
        <v>0.3750078799250254</v>
      </c>
      <c r="DR836">
        <v>0.1203660919860738</v>
      </c>
      <c r="DS836">
        <v>0</v>
      </c>
      <c r="DT836">
        <v>0.627698</v>
      </c>
      <c r="DU836">
        <v>-0.04480809005628696</v>
      </c>
      <c r="DV836">
        <v>0.007295823147527631</v>
      </c>
      <c r="DW836">
        <v>1</v>
      </c>
      <c r="DX836">
        <v>1</v>
      </c>
      <c r="DY836">
        <v>2</v>
      </c>
      <c r="DZ836" t="s">
        <v>363</v>
      </c>
      <c r="EA836">
        <v>3.22825</v>
      </c>
      <c r="EB836">
        <v>2.70449</v>
      </c>
      <c r="EC836">
        <v>0.214994</v>
      </c>
      <c r="ED836">
        <v>0.217543</v>
      </c>
      <c r="EE836">
        <v>0.07957839999999999</v>
      </c>
      <c r="EF836">
        <v>0.07733130000000001</v>
      </c>
      <c r="EG836">
        <v>25546.4</v>
      </c>
      <c r="EH836">
        <v>24742.5</v>
      </c>
      <c r="EI836">
        <v>31201.6</v>
      </c>
      <c r="EJ836">
        <v>30017</v>
      </c>
      <c r="EK836">
        <v>38459.7</v>
      </c>
      <c r="EL836">
        <v>36635.9</v>
      </c>
      <c r="EM836">
        <v>43715.2</v>
      </c>
      <c r="EN836">
        <v>41922.8</v>
      </c>
      <c r="EO836">
        <v>2.0833</v>
      </c>
      <c r="EP836">
        <v>1.73765</v>
      </c>
      <c r="EQ836">
        <v>-0.00684708</v>
      </c>
      <c r="ER836">
        <v>0</v>
      </c>
      <c r="ES836">
        <v>25.1564</v>
      </c>
      <c r="ET836">
        <v>999.9</v>
      </c>
      <c r="EU836">
        <v>66.5</v>
      </c>
      <c r="EV836">
        <v>31.1</v>
      </c>
      <c r="EW836">
        <v>30.9294</v>
      </c>
      <c r="EX836">
        <v>62.3802</v>
      </c>
      <c r="EY836">
        <v>23.7941</v>
      </c>
      <c r="EZ836">
        <v>1</v>
      </c>
      <c r="FA836">
        <v>0.407099</v>
      </c>
      <c r="FB836">
        <v>8.23396</v>
      </c>
      <c r="FC836">
        <v>20.0082</v>
      </c>
      <c r="FD836">
        <v>5.21684</v>
      </c>
      <c r="FE836">
        <v>12.004</v>
      </c>
      <c r="FF836">
        <v>4.96335</v>
      </c>
      <c r="FG836">
        <v>3.29603</v>
      </c>
      <c r="FH836">
        <v>9999</v>
      </c>
      <c r="FI836">
        <v>9999</v>
      </c>
      <c r="FJ836">
        <v>9999</v>
      </c>
      <c r="FK836">
        <v>150</v>
      </c>
      <c r="FL836">
        <v>4.97077</v>
      </c>
      <c r="FM836">
        <v>1.86772</v>
      </c>
      <c r="FN836">
        <v>1.85928</v>
      </c>
      <c r="FO836">
        <v>1.86526</v>
      </c>
      <c r="FP836">
        <v>1.8631</v>
      </c>
      <c r="FQ836">
        <v>1.86447</v>
      </c>
      <c r="FR836">
        <v>1.86004</v>
      </c>
      <c r="FS836">
        <v>1.86414</v>
      </c>
      <c r="FT836">
        <v>0</v>
      </c>
      <c r="FU836">
        <v>0</v>
      </c>
      <c r="FV836">
        <v>0</v>
      </c>
      <c r="FW836">
        <v>0</v>
      </c>
      <c r="FX836" t="s">
        <v>364</v>
      </c>
      <c r="FY836" t="s">
        <v>365</v>
      </c>
      <c r="FZ836" t="s">
        <v>366</v>
      </c>
      <c r="GA836" t="s">
        <v>366</v>
      </c>
      <c r="GB836" t="s">
        <v>366</v>
      </c>
      <c r="GC836" t="s">
        <v>366</v>
      </c>
      <c r="GD836">
        <v>0</v>
      </c>
      <c r="GE836">
        <v>100</v>
      </c>
      <c r="GF836">
        <v>100</v>
      </c>
      <c r="GG836">
        <v>-10.97</v>
      </c>
      <c r="GH836">
        <v>-0.091</v>
      </c>
      <c r="GI836">
        <v>-2.868309889394353</v>
      </c>
      <c r="GJ836">
        <v>-0.006773961979547998</v>
      </c>
      <c r="GK836">
        <v>-8.296070481250098E-08</v>
      </c>
      <c r="GL836">
        <v>3.322967193956903E-10</v>
      </c>
      <c r="GM836">
        <v>-0.07871069313407227</v>
      </c>
      <c r="GN836">
        <v>-0.00208336341840114</v>
      </c>
      <c r="GO836">
        <v>8.801746095907445E-05</v>
      </c>
      <c r="GP836">
        <v>-2.677693255255651E-07</v>
      </c>
      <c r="GQ836">
        <v>3</v>
      </c>
      <c r="GR836">
        <v>2052</v>
      </c>
      <c r="GS836">
        <v>2</v>
      </c>
      <c r="GT836">
        <v>18</v>
      </c>
      <c r="GU836">
        <v>118.2</v>
      </c>
      <c r="GV836">
        <v>118.2</v>
      </c>
      <c r="GW836">
        <v>2.81738</v>
      </c>
      <c r="GX836">
        <v>2.39136</v>
      </c>
      <c r="GY836">
        <v>1.44775</v>
      </c>
      <c r="GZ836">
        <v>2.31445</v>
      </c>
      <c r="HA836">
        <v>1.55151</v>
      </c>
      <c r="HB836">
        <v>2.37427</v>
      </c>
      <c r="HC836">
        <v>37.53</v>
      </c>
      <c r="HD836">
        <v>13.6242</v>
      </c>
      <c r="HE836">
        <v>18</v>
      </c>
      <c r="HF836">
        <v>616.687</v>
      </c>
      <c r="HG836">
        <v>394.682</v>
      </c>
      <c r="HH836">
        <v>14.6331</v>
      </c>
      <c r="HI836">
        <v>31.7747</v>
      </c>
      <c r="HJ836">
        <v>30.0013</v>
      </c>
      <c r="HK836">
        <v>31.6416</v>
      </c>
      <c r="HL836">
        <v>31.5793</v>
      </c>
      <c r="HM836">
        <v>56.4378</v>
      </c>
      <c r="HN836">
        <v>57.7377</v>
      </c>
      <c r="HO836">
        <v>0</v>
      </c>
      <c r="HP836">
        <v>14.5997</v>
      </c>
      <c r="HQ836">
        <v>1313.95</v>
      </c>
      <c r="HR836">
        <v>14.5459</v>
      </c>
      <c r="HS836">
        <v>98.9999</v>
      </c>
      <c r="HT836">
        <v>100.168</v>
      </c>
    </row>
    <row r="837" spans="1:228">
      <c r="A837">
        <v>821</v>
      </c>
      <c r="B837">
        <v>1728498050.5</v>
      </c>
      <c r="C837">
        <v>7113</v>
      </c>
      <c r="D837" t="s">
        <v>2015</v>
      </c>
      <c r="E837" t="s">
        <v>2016</v>
      </c>
      <c r="F837">
        <v>5</v>
      </c>
      <c r="G837" t="s">
        <v>357</v>
      </c>
      <c r="H837" t="s">
        <v>358</v>
      </c>
      <c r="I837" t="s">
        <v>359</v>
      </c>
      <c r="J837" t="s">
        <v>1808</v>
      </c>
      <c r="K837">
        <v>1728498043</v>
      </c>
      <c r="L837">
        <f>(M837)/1000</f>
        <v>0</v>
      </c>
      <c r="M837">
        <f>IF(BH837, AP837, AJ837)</f>
        <v>0</v>
      </c>
      <c r="N837">
        <f>IF(BH837, AK837, AI837)</f>
        <v>0</v>
      </c>
      <c r="O837">
        <f>BJ837 - IF(AW837&gt;1, N837*BD837*100.0/(AY837), 0)</f>
        <v>0</v>
      </c>
      <c r="P837">
        <f>((V837-L837/2)*O837-N837)/(V837+L837/2)</f>
        <v>0</v>
      </c>
      <c r="Q837">
        <f>P837*(BQ837+BR837)/1000.0</f>
        <v>0</v>
      </c>
      <c r="R837">
        <f>(BJ837 - IF(AW837&gt;1, N837*BD837*100.0/(AY837), 0))*(BQ837+BR837)/1000.0</f>
        <v>0</v>
      </c>
      <c r="S837">
        <f>2.0/((1/U837-1/T837)+SIGN(U837)*SQRT((1/U837-1/T837)*(1/U837-1/T837) + 4*BE837/((BE837+1)*(BE837+1))*(2*1/U837*1/T837-1/T837*1/T837)))</f>
        <v>0</v>
      </c>
      <c r="T837">
        <f>IF(LEFT(BF837,1)&lt;&gt;"0",IF(LEFT(BF837,1)="1",3.0,BG837),$D$5+$E$5*(BX837*BQ837/($K$5*1000))+$F$5*(BX837*BQ837/($K$5*1000))*MAX(MIN(BD837,$J$5),$I$5)*MAX(MIN(BD837,$J$5),$I$5)+$G$5*MAX(MIN(BD837,$J$5),$I$5)*(BX837*BQ837/($K$5*1000))+$H$5*(BX837*BQ837/($K$5*1000))*(BX837*BQ837/($K$5*1000)))</f>
        <v>0</v>
      </c>
      <c r="U837">
        <f>L837*(1000-(1000*0.61365*exp(17.502*Y837/(240.97+Y837))/(BQ837+BR837)+BL837)/2)/(1000*0.61365*exp(17.502*Y837/(240.97+Y837))/(BQ837+BR837)-BL837)</f>
        <v>0</v>
      </c>
      <c r="V837">
        <f>1/((BE837+1)/(S837/1.6)+1/(T837/1.37)) + BE837/((BE837+1)/(S837/1.6) + BE837/(T837/1.37))</f>
        <v>0</v>
      </c>
      <c r="W837">
        <f>(AZ837*BC837)</f>
        <v>0</v>
      </c>
      <c r="X837">
        <f>(BS837+(W837+2*0.95*5.67E-8*(((BS837+$B$7)+273)^4-(BS837+273)^4)-44100*L837)/(1.84*29.3*T837+8*0.95*5.67E-8*(BS837+273)^3))</f>
        <v>0</v>
      </c>
      <c r="Y837">
        <f>($C$7*BT837+$D$7*BU837+$E$7*X837)</f>
        <v>0</v>
      </c>
      <c r="Z837">
        <f>0.61365*exp(17.502*Y837/(240.97+Y837))</f>
        <v>0</v>
      </c>
      <c r="AA837">
        <f>(AB837/AC837*100)</f>
        <v>0</v>
      </c>
      <c r="AB837">
        <f>BL837*(BQ837+BR837)/1000</f>
        <v>0</v>
      </c>
      <c r="AC837">
        <f>0.61365*exp(17.502*BS837/(240.97+BS837))</f>
        <v>0</v>
      </c>
      <c r="AD837">
        <f>(Z837-BL837*(BQ837+BR837)/1000)</f>
        <v>0</v>
      </c>
      <c r="AE837">
        <f>(-L837*44100)</f>
        <v>0</v>
      </c>
      <c r="AF837">
        <f>2*29.3*T837*0.92*(BS837-Y837)</f>
        <v>0</v>
      </c>
      <c r="AG837">
        <f>2*0.95*5.67E-8*(((BS837+$B$7)+273)^4-(Y837+273)^4)</f>
        <v>0</v>
      </c>
      <c r="AH837">
        <f>W837+AG837+AE837+AF837</f>
        <v>0</v>
      </c>
      <c r="AI837">
        <f>BP837*AW837*(BK837-BJ837*(1000-AW837*BM837)/(1000-AW837*BL837))/(100*BD837)</f>
        <v>0</v>
      </c>
      <c r="AJ837">
        <f>1000*BP837*AW837*(BL837-BM837)/(100*BD837*(1000-AW837*BL837))</f>
        <v>0</v>
      </c>
      <c r="AK837">
        <f>(AL837 - AM837 - BQ837*1E3/(8.314*(BS837+273.15)) * AO837/BP837 * AN837) * BP837/(100*BD837) * (1000 - BM837)/1000</f>
        <v>0</v>
      </c>
      <c r="AL837">
        <v>1324.64126200859</v>
      </c>
      <c r="AM837">
        <v>1299.399939393939</v>
      </c>
      <c r="AN837">
        <v>2.560883521808779</v>
      </c>
      <c r="AO837">
        <v>66.75267127986791</v>
      </c>
      <c r="AP837">
        <f>(AR837 - AQ837 + BQ837*1E3/(8.314*(BS837+273.15)) * AT837/BP837 * AS837) * BP837/(100*BD837) * 1000/(1000 - AR837)</f>
        <v>0</v>
      </c>
      <c r="AQ837">
        <v>14.52764098103058</v>
      </c>
      <c r="AR837">
        <v>15.13716121212121</v>
      </c>
      <c r="AS837">
        <v>-4.382492613617832E-05</v>
      </c>
      <c r="AT837">
        <v>80.66482279212043</v>
      </c>
      <c r="AU837">
        <v>0</v>
      </c>
      <c r="AV837">
        <v>0</v>
      </c>
      <c r="AW837">
        <f>IF(AU837*$H$13&gt;=AY837,1.0,(AY837/(AY837-AU837*$H$13)))</f>
        <v>0</v>
      </c>
      <c r="AX837">
        <f>(AW837-1)*100</f>
        <v>0</v>
      </c>
      <c r="AY837">
        <f>MAX(0,($B$13+$C$13*BX837)/(1+$D$13*BX837)*BQ837/(BS837+273)*$E$13)</f>
        <v>0</v>
      </c>
      <c r="AZ837">
        <f>$B$11*BY837+$C$11*BZ837+$F$11*CK837*(1-CN837)</f>
        <v>0</v>
      </c>
      <c r="BA837">
        <f>AZ837*BB837</f>
        <v>0</v>
      </c>
      <c r="BB837">
        <f>($B$11*$D$9+$C$11*$D$9+$F$11*((CX837+CP837)/MAX(CX837+CP837+CY837, 0.1)*$I$9+CY837/MAX(CX837+CP837+CY837, 0.1)*$J$9))/($B$11+$C$11+$F$11)</f>
        <v>0</v>
      </c>
      <c r="BC837">
        <f>($B$11*$K$9+$C$11*$K$9+$F$11*((CX837+CP837)/MAX(CX837+CP837+CY837, 0.1)*$P$9+CY837/MAX(CX837+CP837+CY837, 0.1)*$Q$9))/($B$11+$C$11+$F$11)</f>
        <v>0</v>
      </c>
      <c r="BD837">
        <v>6</v>
      </c>
      <c r="BE837">
        <v>0.5</v>
      </c>
      <c r="BF837" t="s">
        <v>361</v>
      </c>
      <c r="BG837">
        <v>2</v>
      </c>
      <c r="BH837" t="b">
        <v>1</v>
      </c>
      <c r="BI837">
        <v>1728498043</v>
      </c>
      <c r="BJ837">
        <v>1262.138148148148</v>
      </c>
      <c r="BK837">
        <v>1292.486666666667</v>
      </c>
      <c r="BL837">
        <v>15.14039259259259</v>
      </c>
      <c r="BM837">
        <v>14.52117407407408</v>
      </c>
      <c r="BN837">
        <v>1273.079259259259</v>
      </c>
      <c r="BO837">
        <v>15.23137407407407</v>
      </c>
      <c r="BP837">
        <v>600.0231851851851</v>
      </c>
      <c r="BQ837">
        <v>97.54675185185187</v>
      </c>
      <c r="BR837">
        <v>0.1000911888888889</v>
      </c>
      <c r="BS837">
        <v>23.86427037037037</v>
      </c>
      <c r="BT837">
        <v>25.03541851851852</v>
      </c>
      <c r="BU837">
        <v>999.9000000000001</v>
      </c>
      <c r="BV837">
        <v>0</v>
      </c>
      <c r="BW837">
        <v>0</v>
      </c>
      <c r="BX837">
        <v>9998.092222222222</v>
      </c>
      <c r="BY837">
        <v>0</v>
      </c>
      <c r="BZ837">
        <v>1304.508888888889</v>
      </c>
      <c r="CA837">
        <v>-30.34854444444444</v>
      </c>
      <c r="CB837">
        <v>1281.540740740741</v>
      </c>
      <c r="CC837">
        <v>1311.531851851852</v>
      </c>
      <c r="CD837">
        <v>0.6192233703703705</v>
      </c>
      <c r="CE837">
        <v>1292.486666666667</v>
      </c>
      <c r="CF837">
        <v>14.52117407407408</v>
      </c>
      <c r="CG837">
        <v>1.476897037037037</v>
      </c>
      <c r="CH837">
        <v>1.416494074074074</v>
      </c>
      <c r="CI837">
        <v>12.73104074074074</v>
      </c>
      <c r="CJ837">
        <v>12.09534814814815</v>
      </c>
      <c r="CK837">
        <v>1599.990740740741</v>
      </c>
      <c r="CL837">
        <v>0.691999037037037</v>
      </c>
      <c r="CM837">
        <v>0.308000962962963</v>
      </c>
      <c r="CN837">
        <v>0</v>
      </c>
      <c r="CO837">
        <v>2.133777777777778</v>
      </c>
      <c r="CP837">
        <v>0</v>
      </c>
      <c r="CQ837">
        <v>17667.42222222222</v>
      </c>
      <c r="CR837">
        <v>13790.11111111111</v>
      </c>
      <c r="CS837">
        <v>40.89337037037036</v>
      </c>
      <c r="CT837">
        <v>43.00229629629629</v>
      </c>
      <c r="CU837">
        <v>41.72433333333333</v>
      </c>
      <c r="CV837">
        <v>40.84466666666667</v>
      </c>
      <c r="CW837">
        <v>39.875</v>
      </c>
      <c r="CX837">
        <v>1107.191481481482</v>
      </c>
      <c r="CY837">
        <v>492.7992592592593</v>
      </c>
      <c r="CZ837">
        <v>0</v>
      </c>
      <c r="DA837">
        <v>1728498107.8</v>
      </c>
      <c r="DB837">
        <v>0</v>
      </c>
      <c r="DC837">
        <v>1728490956.5</v>
      </c>
      <c r="DD837" t="s">
        <v>362</v>
      </c>
      <c r="DE837">
        <v>1728490952.5</v>
      </c>
      <c r="DF837">
        <v>1728490956.5</v>
      </c>
      <c r="DG837">
        <v>1</v>
      </c>
      <c r="DH837">
        <v>-0.065</v>
      </c>
      <c r="DI837">
        <v>-0.008</v>
      </c>
      <c r="DJ837">
        <v>-3.246</v>
      </c>
      <c r="DK837">
        <v>-0.091</v>
      </c>
      <c r="DL837">
        <v>52</v>
      </c>
      <c r="DM837">
        <v>15</v>
      </c>
      <c r="DN837">
        <v>0.25</v>
      </c>
      <c r="DO837">
        <v>0.13</v>
      </c>
      <c r="DP837">
        <v>-30.36354146341464</v>
      </c>
      <c r="DQ837">
        <v>0.4101804878048203</v>
      </c>
      <c r="DR837">
        <v>0.1103825873852321</v>
      </c>
      <c r="DS837">
        <v>0</v>
      </c>
      <c r="DT837">
        <v>0.6220700731707317</v>
      </c>
      <c r="DU837">
        <v>-0.07218476655052214</v>
      </c>
      <c r="DV837">
        <v>0.007743265770947305</v>
      </c>
      <c r="DW837">
        <v>1</v>
      </c>
      <c r="DX837">
        <v>1</v>
      </c>
      <c r="DY837">
        <v>2</v>
      </c>
      <c r="DZ837" t="s">
        <v>363</v>
      </c>
      <c r="EA837">
        <v>3.22839</v>
      </c>
      <c r="EB837">
        <v>2.70458</v>
      </c>
      <c r="EC837">
        <v>0.216306</v>
      </c>
      <c r="ED837">
        <v>0.218834</v>
      </c>
      <c r="EE837">
        <v>0.0795612</v>
      </c>
      <c r="EF837">
        <v>0.0773625</v>
      </c>
      <c r="EG837">
        <v>25503.1</v>
      </c>
      <c r="EH837">
        <v>24700.9</v>
      </c>
      <c r="EI837">
        <v>31201</v>
      </c>
      <c r="EJ837">
        <v>30016.3</v>
      </c>
      <c r="EK837">
        <v>38459.9</v>
      </c>
      <c r="EL837">
        <v>36633.9</v>
      </c>
      <c r="EM837">
        <v>43714.6</v>
      </c>
      <c r="EN837">
        <v>41921.8</v>
      </c>
      <c r="EO837">
        <v>2.08332</v>
      </c>
      <c r="EP837">
        <v>1.73732</v>
      </c>
      <c r="EQ837">
        <v>-0.00761822</v>
      </c>
      <c r="ER837">
        <v>0</v>
      </c>
      <c r="ES837">
        <v>25.1668</v>
      </c>
      <c r="ET837">
        <v>999.9</v>
      </c>
      <c r="EU837">
        <v>66.5</v>
      </c>
      <c r="EV837">
        <v>31.1</v>
      </c>
      <c r="EW837">
        <v>30.9291</v>
      </c>
      <c r="EX837">
        <v>62.3002</v>
      </c>
      <c r="EY837">
        <v>23.9423</v>
      </c>
      <c r="EZ837">
        <v>1</v>
      </c>
      <c r="FA837">
        <v>0.408143</v>
      </c>
      <c r="FB837">
        <v>8.3073</v>
      </c>
      <c r="FC837">
        <v>20.0048</v>
      </c>
      <c r="FD837">
        <v>5.21759</v>
      </c>
      <c r="FE837">
        <v>12.0041</v>
      </c>
      <c r="FF837">
        <v>4.96335</v>
      </c>
      <c r="FG837">
        <v>3.29583</v>
      </c>
      <c r="FH837">
        <v>9999</v>
      </c>
      <c r="FI837">
        <v>9999</v>
      </c>
      <c r="FJ837">
        <v>9999</v>
      </c>
      <c r="FK837">
        <v>150</v>
      </c>
      <c r="FL837">
        <v>4.97078</v>
      </c>
      <c r="FM837">
        <v>1.8677</v>
      </c>
      <c r="FN837">
        <v>1.85928</v>
      </c>
      <c r="FO837">
        <v>1.86526</v>
      </c>
      <c r="FP837">
        <v>1.8631</v>
      </c>
      <c r="FQ837">
        <v>1.86447</v>
      </c>
      <c r="FR837">
        <v>1.86004</v>
      </c>
      <c r="FS837">
        <v>1.86413</v>
      </c>
      <c r="FT837">
        <v>0</v>
      </c>
      <c r="FU837">
        <v>0</v>
      </c>
      <c r="FV837">
        <v>0</v>
      </c>
      <c r="FW837">
        <v>0</v>
      </c>
      <c r="FX837" t="s">
        <v>364</v>
      </c>
      <c r="FY837" t="s">
        <v>365</v>
      </c>
      <c r="FZ837" t="s">
        <v>366</v>
      </c>
      <c r="GA837" t="s">
        <v>366</v>
      </c>
      <c r="GB837" t="s">
        <v>366</v>
      </c>
      <c r="GC837" t="s">
        <v>366</v>
      </c>
      <c r="GD837">
        <v>0</v>
      </c>
      <c r="GE837">
        <v>100</v>
      </c>
      <c r="GF837">
        <v>100</v>
      </c>
      <c r="GG837">
        <v>-11.04</v>
      </c>
      <c r="GH837">
        <v>-0.091</v>
      </c>
      <c r="GI837">
        <v>-2.868309889394353</v>
      </c>
      <c r="GJ837">
        <v>-0.006773961979547998</v>
      </c>
      <c r="GK837">
        <v>-8.296070481250098E-08</v>
      </c>
      <c r="GL837">
        <v>3.322967193956903E-10</v>
      </c>
      <c r="GM837">
        <v>-0.07871069313407227</v>
      </c>
      <c r="GN837">
        <v>-0.00208336341840114</v>
      </c>
      <c r="GO837">
        <v>8.801746095907445E-05</v>
      </c>
      <c r="GP837">
        <v>-2.677693255255651E-07</v>
      </c>
      <c r="GQ837">
        <v>3</v>
      </c>
      <c r="GR837">
        <v>2052</v>
      </c>
      <c r="GS837">
        <v>2</v>
      </c>
      <c r="GT837">
        <v>18</v>
      </c>
      <c r="GU837">
        <v>118.3</v>
      </c>
      <c r="GV837">
        <v>118.2</v>
      </c>
      <c r="GW837">
        <v>2.83936</v>
      </c>
      <c r="GX837">
        <v>2.40234</v>
      </c>
      <c r="GY837">
        <v>1.44775</v>
      </c>
      <c r="GZ837">
        <v>2.31445</v>
      </c>
      <c r="HA837">
        <v>1.55151</v>
      </c>
      <c r="HB837">
        <v>2.38525</v>
      </c>
      <c r="HC837">
        <v>37.554</v>
      </c>
      <c r="HD837">
        <v>13.6329</v>
      </c>
      <c r="HE837">
        <v>18</v>
      </c>
      <c r="HF837">
        <v>616.804</v>
      </c>
      <c r="HG837">
        <v>394.556</v>
      </c>
      <c r="HH837">
        <v>14.5985</v>
      </c>
      <c r="HI837">
        <v>31.7843</v>
      </c>
      <c r="HJ837">
        <v>30.0011</v>
      </c>
      <c r="HK837">
        <v>31.6517</v>
      </c>
      <c r="HL837">
        <v>31.5887</v>
      </c>
      <c r="HM837">
        <v>56.8458</v>
      </c>
      <c r="HN837">
        <v>57.7377</v>
      </c>
      <c r="HO837">
        <v>0</v>
      </c>
      <c r="HP837">
        <v>14.5569</v>
      </c>
      <c r="HQ837">
        <v>1328.98</v>
      </c>
      <c r="HR837">
        <v>14.5765</v>
      </c>
      <c r="HS837">
        <v>98.9983</v>
      </c>
      <c r="HT837">
        <v>100.165</v>
      </c>
    </row>
    <row r="838" spans="1:228">
      <c r="A838">
        <v>822</v>
      </c>
      <c r="B838">
        <v>1728498055.5</v>
      </c>
      <c r="C838">
        <v>7118</v>
      </c>
      <c r="D838" t="s">
        <v>2017</v>
      </c>
      <c r="E838" t="s">
        <v>2018</v>
      </c>
      <c r="F838">
        <v>5</v>
      </c>
      <c r="G838" t="s">
        <v>357</v>
      </c>
      <c r="H838" t="s">
        <v>358</v>
      </c>
      <c r="I838" t="s">
        <v>359</v>
      </c>
      <c r="J838" t="s">
        <v>1808</v>
      </c>
      <c r="K838">
        <v>1728498047.714286</v>
      </c>
      <c r="L838">
        <f>(M838)/1000</f>
        <v>0</v>
      </c>
      <c r="M838">
        <f>IF(BH838, AP838, AJ838)</f>
        <v>0</v>
      </c>
      <c r="N838">
        <f>IF(BH838, AK838, AI838)</f>
        <v>0</v>
      </c>
      <c r="O838">
        <f>BJ838 - IF(AW838&gt;1, N838*BD838*100.0/(AY838), 0)</f>
        <v>0</v>
      </c>
      <c r="P838">
        <f>((V838-L838/2)*O838-N838)/(V838+L838/2)</f>
        <v>0</v>
      </c>
      <c r="Q838">
        <f>P838*(BQ838+BR838)/1000.0</f>
        <v>0</v>
      </c>
      <c r="R838">
        <f>(BJ838 - IF(AW838&gt;1, N838*BD838*100.0/(AY838), 0))*(BQ838+BR838)/1000.0</f>
        <v>0</v>
      </c>
      <c r="S838">
        <f>2.0/((1/U838-1/T838)+SIGN(U838)*SQRT((1/U838-1/T838)*(1/U838-1/T838) + 4*BE838/((BE838+1)*(BE838+1))*(2*1/U838*1/T838-1/T838*1/T838)))</f>
        <v>0</v>
      </c>
      <c r="T838">
        <f>IF(LEFT(BF838,1)&lt;&gt;"0",IF(LEFT(BF838,1)="1",3.0,BG838),$D$5+$E$5*(BX838*BQ838/($K$5*1000))+$F$5*(BX838*BQ838/($K$5*1000))*MAX(MIN(BD838,$J$5),$I$5)*MAX(MIN(BD838,$J$5),$I$5)+$G$5*MAX(MIN(BD838,$J$5),$I$5)*(BX838*BQ838/($K$5*1000))+$H$5*(BX838*BQ838/($K$5*1000))*(BX838*BQ838/($K$5*1000)))</f>
        <v>0</v>
      </c>
      <c r="U838">
        <f>L838*(1000-(1000*0.61365*exp(17.502*Y838/(240.97+Y838))/(BQ838+BR838)+BL838)/2)/(1000*0.61365*exp(17.502*Y838/(240.97+Y838))/(BQ838+BR838)-BL838)</f>
        <v>0</v>
      </c>
      <c r="V838">
        <f>1/((BE838+1)/(S838/1.6)+1/(T838/1.37)) + BE838/((BE838+1)/(S838/1.6) + BE838/(T838/1.37))</f>
        <v>0</v>
      </c>
      <c r="W838">
        <f>(AZ838*BC838)</f>
        <v>0</v>
      </c>
      <c r="X838">
        <f>(BS838+(W838+2*0.95*5.67E-8*(((BS838+$B$7)+273)^4-(BS838+273)^4)-44100*L838)/(1.84*29.3*T838+8*0.95*5.67E-8*(BS838+273)^3))</f>
        <v>0</v>
      </c>
      <c r="Y838">
        <f>($C$7*BT838+$D$7*BU838+$E$7*X838)</f>
        <v>0</v>
      </c>
      <c r="Z838">
        <f>0.61365*exp(17.502*Y838/(240.97+Y838))</f>
        <v>0</v>
      </c>
      <c r="AA838">
        <f>(AB838/AC838*100)</f>
        <v>0</v>
      </c>
      <c r="AB838">
        <f>BL838*(BQ838+BR838)/1000</f>
        <v>0</v>
      </c>
      <c r="AC838">
        <f>0.61365*exp(17.502*BS838/(240.97+BS838))</f>
        <v>0</v>
      </c>
      <c r="AD838">
        <f>(Z838-BL838*(BQ838+BR838)/1000)</f>
        <v>0</v>
      </c>
      <c r="AE838">
        <f>(-L838*44100)</f>
        <v>0</v>
      </c>
      <c r="AF838">
        <f>2*29.3*T838*0.92*(BS838-Y838)</f>
        <v>0</v>
      </c>
      <c r="AG838">
        <f>2*0.95*5.67E-8*(((BS838+$B$7)+273)^4-(Y838+273)^4)</f>
        <v>0</v>
      </c>
      <c r="AH838">
        <f>W838+AG838+AE838+AF838</f>
        <v>0</v>
      </c>
      <c r="AI838">
        <f>BP838*AW838*(BK838-BJ838*(1000-AW838*BM838)/(1000-AW838*BL838))/(100*BD838)</f>
        <v>0</v>
      </c>
      <c r="AJ838">
        <f>1000*BP838*AW838*(BL838-BM838)/(100*BD838*(1000-AW838*BL838))</f>
        <v>0</v>
      </c>
      <c r="AK838">
        <f>(AL838 - AM838 - BQ838*1E3/(8.314*(BS838+273.15)) * AO838/BP838 * AN838) * BP838/(100*BD838) * (1000 - BM838)/1000</f>
        <v>0</v>
      </c>
      <c r="AL838">
        <v>1337.396458411028</v>
      </c>
      <c r="AM838">
        <v>1312.185272727273</v>
      </c>
      <c r="AN838">
        <v>2.569098102313772</v>
      </c>
      <c r="AO838">
        <v>66.75267127986791</v>
      </c>
      <c r="AP838">
        <f>(AR838 - AQ838 + BQ838*1E3/(8.314*(BS838+273.15)) * AT838/BP838 * AS838) * BP838/(100*BD838) * 1000/(1000 - AR838)</f>
        <v>0</v>
      </c>
      <c r="AQ838">
        <v>14.53521013634957</v>
      </c>
      <c r="AR838">
        <v>15.12905878787878</v>
      </c>
      <c r="AS838">
        <v>-0.0001059916817558611</v>
      </c>
      <c r="AT838">
        <v>80.66482279212043</v>
      </c>
      <c r="AU838">
        <v>0</v>
      </c>
      <c r="AV838">
        <v>0</v>
      </c>
      <c r="AW838">
        <f>IF(AU838*$H$13&gt;=AY838,1.0,(AY838/(AY838-AU838*$H$13)))</f>
        <v>0</v>
      </c>
      <c r="AX838">
        <f>(AW838-1)*100</f>
        <v>0</v>
      </c>
      <c r="AY838">
        <f>MAX(0,($B$13+$C$13*BX838)/(1+$D$13*BX838)*BQ838/(BS838+273)*$E$13)</f>
        <v>0</v>
      </c>
      <c r="AZ838">
        <f>$B$11*BY838+$C$11*BZ838+$F$11*CK838*(1-CN838)</f>
        <v>0</v>
      </c>
      <c r="BA838">
        <f>AZ838*BB838</f>
        <v>0</v>
      </c>
      <c r="BB838">
        <f>($B$11*$D$9+$C$11*$D$9+$F$11*((CX838+CP838)/MAX(CX838+CP838+CY838, 0.1)*$I$9+CY838/MAX(CX838+CP838+CY838, 0.1)*$J$9))/($B$11+$C$11+$F$11)</f>
        <v>0</v>
      </c>
      <c r="BC838">
        <f>($B$11*$K$9+$C$11*$K$9+$F$11*((CX838+CP838)/MAX(CX838+CP838+CY838, 0.1)*$P$9+CY838/MAX(CX838+CP838+CY838, 0.1)*$Q$9))/($B$11+$C$11+$F$11)</f>
        <v>0</v>
      </c>
      <c r="BD838">
        <v>6</v>
      </c>
      <c r="BE838">
        <v>0.5</v>
      </c>
      <c r="BF838" t="s">
        <v>361</v>
      </c>
      <c r="BG838">
        <v>2</v>
      </c>
      <c r="BH838" t="b">
        <v>1</v>
      </c>
      <c r="BI838">
        <v>1728498047.714286</v>
      </c>
      <c r="BJ838">
        <v>1273.988214285714</v>
      </c>
      <c r="BK838">
        <v>1304.309642857143</v>
      </c>
      <c r="BL838">
        <v>15.13770357142857</v>
      </c>
      <c r="BM838">
        <v>14.528375</v>
      </c>
      <c r="BN838">
        <v>1284.9925</v>
      </c>
      <c r="BO838">
        <v>15.22866785714285</v>
      </c>
      <c r="BP838">
        <v>600.0314999999999</v>
      </c>
      <c r="BQ838">
        <v>97.54706071428571</v>
      </c>
      <c r="BR838">
        <v>0.1000642571428571</v>
      </c>
      <c r="BS838">
        <v>23.86475000000001</v>
      </c>
      <c r="BT838">
        <v>25.04326071428571</v>
      </c>
      <c r="BU838">
        <v>999.9000000000002</v>
      </c>
      <c r="BV838">
        <v>0</v>
      </c>
      <c r="BW838">
        <v>0</v>
      </c>
      <c r="BX838">
        <v>9997.471428571429</v>
      </c>
      <c r="BY838">
        <v>0</v>
      </c>
      <c r="BZ838">
        <v>1304.912142857143</v>
      </c>
      <c r="CA838">
        <v>-30.32121785714286</v>
      </c>
      <c r="CB838">
        <v>1293.569642857143</v>
      </c>
      <c r="CC838">
        <v>1323.537857142857</v>
      </c>
      <c r="CD838">
        <v>0.6093266785714286</v>
      </c>
      <c r="CE838">
        <v>1304.309642857143</v>
      </c>
      <c r="CF838">
        <v>14.528375</v>
      </c>
      <c r="CG838">
        <v>1.476638571428572</v>
      </c>
      <c r="CH838">
        <v>1.417201428571429</v>
      </c>
      <c r="CI838">
        <v>12.72837142857143</v>
      </c>
      <c r="CJ838">
        <v>12.102925</v>
      </c>
      <c r="CK838">
        <v>1599.989285714286</v>
      </c>
      <c r="CL838">
        <v>0.6919994642857142</v>
      </c>
      <c r="CM838">
        <v>0.3080005357142857</v>
      </c>
      <c r="CN838">
        <v>0</v>
      </c>
      <c r="CO838">
        <v>2.093607142857143</v>
      </c>
      <c r="CP838">
        <v>0</v>
      </c>
      <c r="CQ838">
        <v>17645.11785714286</v>
      </c>
      <c r="CR838">
        <v>13790.08928571428</v>
      </c>
      <c r="CS838">
        <v>40.91264285714284</v>
      </c>
      <c r="CT838">
        <v>43.02214285714285</v>
      </c>
      <c r="CU838">
        <v>41.74767857142857</v>
      </c>
      <c r="CV838">
        <v>40.86375</v>
      </c>
      <c r="CW838">
        <v>39.875</v>
      </c>
      <c r="CX838">
        <v>1107.190714285714</v>
      </c>
      <c r="CY838">
        <v>492.7985714285714</v>
      </c>
      <c r="CZ838">
        <v>0</v>
      </c>
      <c r="DA838">
        <v>1728498112.6</v>
      </c>
      <c r="DB838">
        <v>0</v>
      </c>
      <c r="DC838">
        <v>1728490956.5</v>
      </c>
      <c r="DD838" t="s">
        <v>362</v>
      </c>
      <c r="DE838">
        <v>1728490952.5</v>
      </c>
      <c r="DF838">
        <v>1728490956.5</v>
      </c>
      <c r="DG838">
        <v>1</v>
      </c>
      <c r="DH838">
        <v>-0.065</v>
      </c>
      <c r="DI838">
        <v>-0.008</v>
      </c>
      <c r="DJ838">
        <v>-3.246</v>
      </c>
      <c r="DK838">
        <v>-0.091</v>
      </c>
      <c r="DL838">
        <v>52</v>
      </c>
      <c r="DM838">
        <v>15</v>
      </c>
      <c r="DN838">
        <v>0.25</v>
      </c>
      <c r="DO838">
        <v>0.13</v>
      </c>
      <c r="DP838">
        <v>-30.33863658536585</v>
      </c>
      <c r="DQ838">
        <v>0.09183972125435438</v>
      </c>
      <c r="DR838">
        <v>0.09464417510350653</v>
      </c>
      <c r="DS838">
        <v>1</v>
      </c>
      <c r="DT838">
        <v>0.6162771219512195</v>
      </c>
      <c r="DU838">
        <v>-0.1125450313588849</v>
      </c>
      <c r="DV838">
        <v>0.01128597125767341</v>
      </c>
      <c r="DW838">
        <v>0</v>
      </c>
      <c r="DX838">
        <v>1</v>
      </c>
      <c r="DY838">
        <v>2</v>
      </c>
      <c r="DZ838" t="s">
        <v>363</v>
      </c>
      <c r="EA838">
        <v>3.22823</v>
      </c>
      <c r="EB838">
        <v>2.70428</v>
      </c>
      <c r="EC838">
        <v>0.217614</v>
      </c>
      <c r="ED838">
        <v>0.220125</v>
      </c>
      <c r="EE838">
        <v>0.0795283</v>
      </c>
      <c r="EF838">
        <v>0.07738929999999999</v>
      </c>
      <c r="EG838">
        <v>25460</v>
      </c>
      <c r="EH838">
        <v>24659.5</v>
      </c>
      <c r="EI838">
        <v>31200.5</v>
      </c>
      <c r="EJ838">
        <v>30015.8</v>
      </c>
      <c r="EK838">
        <v>38460.3</v>
      </c>
      <c r="EL838">
        <v>36632.4</v>
      </c>
      <c r="EM838">
        <v>43713.5</v>
      </c>
      <c r="EN838">
        <v>41921.4</v>
      </c>
      <c r="EO838">
        <v>2.08297</v>
      </c>
      <c r="EP838">
        <v>1.73708</v>
      </c>
      <c r="EQ838">
        <v>-0.00737607</v>
      </c>
      <c r="ER838">
        <v>0</v>
      </c>
      <c r="ES838">
        <v>25.1777</v>
      </c>
      <c r="ET838">
        <v>999.9</v>
      </c>
      <c r="EU838">
        <v>66.5</v>
      </c>
      <c r="EV838">
        <v>31.1</v>
      </c>
      <c r="EW838">
        <v>30.9293</v>
      </c>
      <c r="EX838">
        <v>62.3702</v>
      </c>
      <c r="EY838">
        <v>23.8181</v>
      </c>
      <c r="EZ838">
        <v>1</v>
      </c>
      <c r="FA838">
        <v>0.409393</v>
      </c>
      <c r="FB838">
        <v>8.403079999999999</v>
      </c>
      <c r="FC838">
        <v>20.0002</v>
      </c>
      <c r="FD838">
        <v>5.21699</v>
      </c>
      <c r="FE838">
        <v>12.004</v>
      </c>
      <c r="FF838">
        <v>4.96315</v>
      </c>
      <c r="FG838">
        <v>3.29608</v>
      </c>
      <c r="FH838">
        <v>9999</v>
      </c>
      <c r="FI838">
        <v>9999</v>
      </c>
      <c r="FJ838">
        <v>9999</v>
      </c>
      <c r="FK838">
        <v>150</v>
      </c>
      <c r="FL838">
        <v>4.97079</v>
      </c>
      <c r="FM838">
        <v>1.8677</v>
      </c>
      <c r="FN838">
        <v>1.85928</v>
      </c>
      <c r="FO838">
        <v>1.86528</v>
      </c>
      <c r="FP838">
        <v>1.8631</v>
      </c>
      <c r="FQ838">
        <v>1.86447</v>
      </c>
      <c r="FR838">
        <v>1.86001</v>
      </c>
      <c r="FS838">
        <v>1.86415</v>
      </c>
      <c r="FT838">
        <v>0</v>
      </c>
      <c r="FU838">
        <v>0</v>
      </c>
      <c r="FV838">
        <v>0</v>
      </c>
      <c r="FW838">
        <v>0</v>
      </c>
      <c r="FX838" t="s">
        <v>364</v>
      </c>
      <c r="FY838" t="s">
        <v>365</v>
      </c>
      <c r="FZ838" t="s">
        <v>366</v>
      </c>
      <c r="GA838" t="s">
        <v>366</v>
      </c>
      <c r="GB838" t="s">
        <v>366</v>
      </c>
      <c r="GC838" t="s">
        <v>366</v>
      </c>
      <c r="GD838">
        <v>0</v>
      </c>
      <c r="GE838">
        <v>100</v>
      </c>
      <c r="GF838">
        <v>100</v>
      </c>
      <c r="GG838">
        <v>-11.11</v>
      </c>
      <c r="GH838">
        <v>-0.091</v>
      </c>
      <c r="GI838">
        <v>-2.868309889394353</v>
      </c>
      <c r="GJ838">
        <v>-0.006773961979547998</v>
      </c>
      <c r="GK838">
        <v>-8.296070481250098E-08</v>
      </c>
      <c r="GL838">
        <v>3.322967193956903E-10</v>
      </c>
      <c r="GM838">
        <v>-0.07871069313407227</v>
      </c>
      <c r="GN838">
        <v>-0.00208336341840114</v>
      </c>
      <c r="GO838">
        <v>8.801746095907445E-05</v>
      </c>
      <c r="GP838">
        <v>-2.677693255255651E-07</v>
      </c>
      <c r="GQ838">
        <v>3</v>
      </c>
      <c r="GR838">
        <v>2052</v>
      </c>
      <c r="GS838">
        <v>2</v>
      </c>
      <c r="GT838">
        <v>18</v>
      </c>
      <c r="GU838">
        <v>118.4</v>
      </c>
      <c r="GV838">
        <v>118.3</v>
      </c>
      <c r="GW838">
        <v>2.86133</v>
      </c>
      <c r="GX838">
        <v>2.40479</v>
      </c>
      <c r="GY838">
        <v>1.44775</v>
      </c>
      <c r="GZ838">
        <v>2.31445</v>
      </c>
      <c r="HA838">
        <v>1.55151</v>
      </c>
      <c r="HB838">
        <v>2.31567</v>
      </c>
      <c r="HC838">
        <v>37.53</v>
      </c>
      <c r="HD838">
        <v>13.5979</v>
      </c>
      <c r="HE838">
        <v>18</v>
      </c>
      <c r="HF838">
        <v>616.641</v>
      </c>
      <c r="HG838">
        <v>394.485</v>
      </c>
      <c r="HH838">
        <v>14.5573</v>
      </c>
      <c r="HI838">
        <v>31.7957</v>
      </c>
      <c r="HJ838">
        <v>30.0012</v>
      </c>
      <c r="HK838">
        <v>31.6616</v>
      </c>
      <c r="HL838">
        <v>31.5999</v>
      </c>
      <c r="HM838">
        <v>57.3103</v>
      </c>
      <c r="HN838">
        <v>57.7377</v>
      </c>
      <c r="HO838">
        <v>0</v>
      </c>
      <c r="HP838">
        <v>14.5099</v>
      </c>
      <c r="HQ838">
        <v>1339</v>
      </c>
      <c r="HR838">
        <v>14.6101</v>
      </c>
      <c r="HS838">
        <v>98.9962</v>
      </c>
      <c r="HT838">
        <v>100.164</v>
      </c>
    </row>
    <row r="839" spans="1:228">
      <c r="A839">
        <v>823</v>
      </c>
      <c r="B839">
        <v>1728498060.5</v>
      </c>
      <c r="C839">
        <v>7123</v>
      </c>
      <c r="D839" t="s">
        <v>2019</v>
      </c>
      <c r="E839" t="s">
        <v>2020</v>
      </c>
      <c r="F839">
        <v>5</v>
      </c>
      <c r="G839" t="s">
        <v>357</v>
      </c>
      <c r="H839" t="s">
        <v>358</v>
      </c>
      <c r="I839" t="s">
        <v>359</v>
      </c>
      <c r="J839" t="s">
        <v>1808</v>
      </c>
      <c r="K839">
        <v>1728498053</v>
      </c>
      <c r="L839">
        <f>(M839)/1000</f>
        <v>0</v>
      </c>
      <c r="M839">
        <f>IF(BH839, AP839, AJ839)</f>
        <v>0</v>
      </c>
      <c r="N839">
        <f>IF(BH839, AK839, AI839)</f>
        <v>0</v>
      </c>
      <c r="O839">
        <f>BJ839 - IF(AW839&gt;1, N839*BD839*100.0/(AY839), 0)</f>
        <v>0</v>
      </c>
      <c r="P839">
        <f>((V839-L839/2)*O839-N839)/(V839+L839/2)</f>
        <v>0</v>
      </c>
      <c r="Q839">
        <f>P839*(BQ839+BR839)/1000.0</f>
        <v>0</v>
      </c>
      <c r="R839">
        <f>(BJ839 - IF(AW839&gt;1, N839*BD839*100.0/(AY839), 0))*(BQ839+BR839)/1000.0</f>
        <v>0</v>
      </c>
      <c r="S839">
        <f>2.0/((1/U839-1/T839)+SIGN(U839)*SQRT((1/U839-1/T839)*(1/U839-1/T839) + 4*BE839/((BE839+1)*(BE839+1))*(2*1/U839*1/T839-1/T839*1/T839)))</f>
        <v>0</v>
      </c>
      <c r="T839">
        <f>IF(LEFT(BF839,1)&lt;&gt;"0",IF(LEFT(BF839,1)="1",3.0,BG839),$D$5+$E$5*(BX839*BQ839/($K$5*1000))+$F$5*(BX839*BQ839/($K$5*1000))*MAX(MIN(BD839,$J$5),$I$5)*MAX(MIN(BD839,$J$5),$I$5)+$G$5*MAX(MIN(BD839,$J$5),$I$5)*(BX839*BQ839/($K$5*1000))+$H$5*(BX839*BQ839/($K$5*1000))*(BX839*BQ839/($K$5*1000)))</f>
        <v>0</v>
      </c>
      <c r="U839">
        <f>L839*(1000-(1000*0.61365*exp(17.502*Y839/(240.97+Y839))/(BQ839+BR839)+BL839)/2)/(1000*0.61365*exp(17.502*Y839/(240.97+Y839))/(BQ839+BR839)-BL839)</f>
        <v>0</v>
      </c>
      <c r="V839">
        <f>1/((BE839+1)/(S839/1.6)+1/(T839/1.37)) + BE839/((BE839+1)/(S839/1.6) + BE839/(T839/1.37))</f>
        <v>0</v>
      </c>
      <c r="W839">
        <f>(AZ839*BC839)</f>
        <v>0</v>
      </c>
      <c r="X839">
        <f>(BS839+(W839+2*0.95*5.67E-8*(((BS839+$B$7)+273)^4-(BS839+273)^4)-44100*L839)/(1.84*29.3*T839+8*0.95*5.67E-8*(BS839+273)^3))</f>
        <v>0</v>
      </c>
      <c r="Y839">
        <f>($C$7*BT839+$D$7*BU839+$E$7*X839)</f>
        <v>0</v>
      </c>
      <c r="Z839">
        <f>0.61365*exp(17.502*Y839/(240.97+Y839))</f>
        <v>0</v>
      </c>
      <c r="AA839">
        <f>(AB839/AC839*100)</f>
        <v>0</v>
      </c>
      <c r="AB839">
        <f>BL839*(BQ839+BR839)/1000</f>
        <v>0</v>
      </c>
      <c r="AC839">
        <f>0.61365*exp(17.502*BS839/(240.97+BS839))</f>
        <v>0</v>
      </c>
      <c r="AD839">
        <f>(Z839-BL839*(BQ839+BR839)/1000)</f>
        <v>0</v>
      </c>
      <c r="AE839">
        <f>(-L839*44100)</f>
        <v>0</v>
      </c>
      <c r="AF839">
        <f>2*29.3*T839*0.92*(BS839-Y839)</f>
        <v>0</v>
      </c>
      <c r="AG839">
        <f>2*0.95*5.67E-8*(((BS839+$B$7)+273)^4-(Y839+273)^4)</f>
        <v>0</v>
      </c>
      <c r="AH839">
        <f>W839+AG839+AE839+AF839</f>
        <v>0</v>
      </c>
      <c r="AI839">
        <f>BP839*AW839*(BK839-BJ839*(1000-AW839*BM839)/(1000-AW839*BL839))/(100*BD839)</f>
        <v>0</v>
      </c>
      <c r="AJ839">
        <f>1000*BP839*AW839*(BL839-BM839)/(100*BD839*(1000-AW839*BL839))</f>
        <v>0</v>
      </c>
      <c r="AK839">
        <f>(AL839 - AM839 - BQ839*1E3/(8.314*(BS839+273.15)) * AO839/BP839 * AN839) * BP839/(100*BD839) * (1000 - BM839)/1000</f>
        <v>0</v>
      </c>
      <c r="AL839">
        <v>1350.16775478027</v>
      </c>
      <c r="AM839">
        <v>1324.908484848485</v>
      </c>
      <c r="AN839">
        <v>2.538823487346042</v>
      </c>
      <c r="AO839">
        <v>66.75267127986791</v>
      </c>
      <c r="AP839">
        <f>(AR839 - AQ839 + BQ839*1E3/(8.314*(BS839+273.15)) * AT839/BP839 * AS839) * BP839/(100*BD839) * 1000/(1000 - AR839)</f>
        <v>0</v>
      </c>
      <c r="AQ839">
        <v>14.54221272059517</v>
      </c>
      <c r="AR839">
        <v>15.11797393939393</v>
      </c>
      <c r="AS839">
        <v>-0.0001708673537681075</v>
      </c>
      <c r="AT839">
        <v>80.66482279212043</v>
      </c>
      <c r="AU839">
        <v>0</v>
      </c>
      <c r="AV839">
        <v>0</v>
      </c>
      <c r="AW839">
        <f>IF(AU839*$H$13&gt;=AY839,1.0,(AY839/(AY839-AU839*$H$13)))</f>
        <v>0</v>
      </c>
      <c r="AX839">
        <f>(AW839-1)*100</f>
        <v>0</v>
      </c>
      <c r="AY839">
        <f>MAX(0,($B$13+$C$13*BX839)/(1+$D$13*BX839)*BQ839/(BS839+273)*$E$13)</f>
        <v>0</v>
      </c>
      <c r="AZ839">
        <f>$B$11*BY839+$C$11*BZ839+$F$11*CK839*(1-CN839)</f>
        <v>0</v>
      </c>
      <c r="BA839">
        <f>AZ839*BB839</f>
        <v>0</v>
      </c>
      <c r="BB839">
        <f>($B$11*$D$9+$C$11*$D$9+$F$11*((CX839+CP839)/MAX(CX839+CP839+CY839, 0.1)*$I$9+CY839/MAX(CX839+CP839+CY839, 0.1)*$J$9))/($B$11+$C$11+$F$11)</f>
        <v>0</v>
      </c>
      <c r="BC839">
        <f>($B$11*$K$9+$C$11*$K$9+$F$11*((CX839+CP839)/MAX(CX839+CP839+CY839, 0.1)*$P$9+CY839/MAX(CX839+CP839+CY839, 0.1)*$Q$9))/($B$11+$C$11+$F$11)</f>
        <v>0</v>
      </c>
      <c r="BD839">
        <v>6</v>
      </c>
      <c r="BE839">
        <v>0.5</v>
      </c>
      <c r="BF839" t="s">
        <v>361</v>
      </c>
      <c r="BG839">
        <v>2</v>
      </c>
      <c r="BH839" t="b">
        <v>1</v>
      </c>
      <c r="BI839">
        <v>1728498053</v>
      </c>
      <c r="BJ839">
        <v>1287.276296296296</v>
      </c>
      <c r="BK839">
        <v>1317.604814814815</v>
      </c>
      <c r="BL839">
        <v>15.13122962962963</v>
      </c>
      <c r="BM839">
        <v>14.53590740740741</v>
      </c>
      <c r="BN839">
        <v>1298.350370370371</v>
      </c>
      <c r="BO839">
        <v>15.22219259259259</v>
      </c>
      <c r="BP839">
        <v>600.1019629629629</v>
      </c>
      <c r="BQ839">
        <v>97.5469740740741</v>
      </c>
      <c r="BR839">
        <v>0.1000721666666667</v>
      </c>
      <c r="BS839">
        <v>23.8645</v>
      </c>
      <c r="BT839">
        <v>25.04867037037037</v>
      </c>
      <c r="BU839">
        <v>999.9000000000001</v>
      </c>
      <c r="BV839">
        <v>0</v>
      </c>
      <c r="BW839">
        <v>0</v>
      </c>
      <c r="BX839">
        <v>9994.856666666667</v>
      </c>
      <c r="BY839">
        <v>0</v>
      </c>
      <c r="BZ839">
        <v>1305.810740740741</v>
      </c>
      <c r="CA839">
        <v>-30.32823333333334</v>
      </c>
      <c r="CB839">
        <v>1307.052592592593</v>
      </c>
      <c r="CC839">
        <v>1337.038888888889</v>
      </c>
      <c r="CD839">
        <v>0.595320925925926</v>
      </c>
      <c r="CE839">
        <v>1317.604814814815</v>
      </c>
      <c r="CF839">
        <v>14.53590740740741</v>
      </c>
      <c r="CG839">
        <v>1.476005185185185</v>
      </c>
      <c r="CH839">
        <v>1.417934074074074</v>
      </c>
      <c r="CI839">
        <v>12.72183333333333</v>
      </c>
      <c r="CJ839">
        <v>12.11078148148148</v>
      </c>
      <c r="CK839">
        <v>1600.03</v>
      </c>
      <c r="CL839">
        <v>0.6920067777777776</v>
      </c>
      <c r="CM839">
        <v>0.3079932222222223</v>
      </c>
      <c r="CN839">
        <v>0</v>
      </c>
      <c r="CO839">
        <v>2.037174074074074</v>
      </c>
      <c r="CP839">
        <v>0</v>
      </c>
      <c r="CQ839">
        <v>17621.54814814815</v>
      </c>
      <c r="CR839">
        <v>13790.47777777778</v>
      </c>
      <c r="CS839">
        <v>40.9324074074074</v>
      </c>
      <c r="CT839">
        <v>43.04362962962961</v>
      </c>
      <c r="CU839">
        <v>41.77525925925925</v>
      </c>
      <c r="CV839">
        <v>40.88648148148148</v>
      </c>
      <c r="CW839">
        <v>39.87959259259259</v>
      </c>
      <c r="CX839">
        <v>1107.23037037037</v>
      </c>
      <c r="CY839">
        <v>492.7996296296296</v>
      </c>
      <c r="CZ839">
        <v>0</v>
      </c>
      <c r="DA839">
        <v>1728498117.4</v>
      </c>
      <c r="DB839">
        <v>0</v>
      </c>
      <c r="DC839">
        <v>1728490956.5</v>
      </c>
      <c r="DD839" t="s">
        <v>362</v>
      </c>
      <c r="DE839">
        <v>1728490952.5</v>
      </c>
      <c r="DF839">
        <v>1728490956.5</v>
      </c>
      <c r="DG839">
        <v>1</v>
      </c>
      <c r="DH839">
        <v>-0.065</v>
      </c>
      <c r="DI839">
        <v>-0.008</v>
      </c>
      <c r="DJ839">
        <v>-3.246</v>
      </c>
      <c r="DK839">
        <v>-0.091</v>
      </c>
      <c r="DL839">
        <v>52</v>
      </c>
      <c r="DM839">
        <v>15</v>
      </c>
      <c r="DN839">
        <v>0.25</v>
      </c>
      <c r="DO839">
        <v>0.13</v>
      </c>
      <c r="DP839">
        <v>-30.32520975609756</v>
      </c>
      <c r="DQ839">
        <v>0.313082926829256</v>
      </c>
      <c r="DR839">
        <v>0.09230001137562506</v>
      </c>
      <c r="DS839">
        <v>0</v>
      </c>
      <c r="DT839">
        <v>0.6052476341463414</v>
      </c>
      <c r="DU839">
        <v>-0.1508634982578398</v>
      </c>
      <c r="DV839">
        <v>0.01500454633827263</v>
      </c>
      <c r="DW839">
        <v>0</v>
      </c>
      <c r="DX839">
        <v>0</v>
      </c>
      <c r="DY839">
        <v>2</v>
      </c>
      <c r="DZ839" t="s">
        <v>386</v>
      </c>
      <c r="EA839">
        <v>3.22829</v>
      </c>
      <c r="EB839">
        <v>2.70412</v>
      </c>
      <c r="EC839">
        <v>0.218912</v>
      </c>
      <c r="ED839">
        <v>0.221408</v>
      </c>
      <c r="EE839">
        <v>0.0794812</v>
      </c>
      <c r="EF839">
        <v>0.0774097</v>
      </c>
      <c r="EG839">
        <v>25417.2</v>
      </c>
      <c r="EH839">
        <v>24618.3</v>
      </c>
      <c r="EI839">
        <v>31200</v>
      </c>
      <c r="EJ839">
        <v>30015.2</v>
      </c>
      <c r="EK839">
        <v>38461.9</v>
      </c>
      <c r="EL839">
        <v>36630.8</v>
      </c>
      <c r="EM839">
        <v>43712.9</v>
      </c>
      <c r="EN839">
        <v>41920.4</v>
      </c>
      <c r="EO839">
        <v>2.08325</v>
      </c>
      <c r="EP839">
        <v>1.73515</v>
      </c>
      <c r="EQ839">
        <v>-0.00854954</v>
      </c>
      <c r="ER839">
        <v>0</v>
      </c>
      <c r="ES839">
        <v>25.1854</v>
      </c>
      <c r="ET839">
        <v>999.9</v>
      </c>
      <c r="EU839">
        <v>66.5</v>
      </c>
      <c r="EV839">
        <v>31.1</v>
      </c>
      <c r="EW839">
        <v>30.9305</v>
      </c>
      <c r="EX839">
        <v>62.4402</v>
      </c>
      <c r="EY839">
        <v>23.8622</v>
      </c>
      <c r="EZ839">
        <v>1</v>
      </c>
      <c r="FA839">
        <v>0.410757</v>
      </c>
      <c r="FB839">
        <v>8.5059</v>
      </c>
      <c r="FC839">
        <v>19.9949</v>
      </c>
      <c r="FD839">
        <v>5.21759</v>
      </c>
      <c r="FE839">
        <v>12.004</v>
      </c>
      <c r="FF839">
        <v>4.96315</v>
      </c>
      <c r="FG839">
        <v>3.29595</v>
      </c>
      <c r="FH839">
        <v>9999</v>
      </c>
      <c r="FI839">
        <v>9999</v>
      </c>
      <c r="FJ839">
        <v>9999</v>
      </c>
      <c r="FK839">
        <v>150</v>
      </c>
      <c r="FL839">
        <v>4.97077</v>
      </c>
      <c r="FM839">
        <v>1.86771</v>
      </c>
      <c r="FN839">
        <v>1.85927</v>
      </c>
      <c r="FO839">
        <v>1.86527</v>
      </c>
      <c r="FP839">
        <v>1.8631</v>
      </c>
      <c r="FQ839">
        <v>1.86447</v>
      </c>
      <c r="FR839">
        <v>1.86002</v>
      </c>
      <c r="FS839">
        <v>1.86416</v>
      </c>
      <c r="FT839">
        <v>0</v>
      </c>
      <c r="FU839">
        <v>0</v>
      </c>
      <c r="FV839">
        <v>0</v>
      </c>
      <c r="FW839">
        <v>0</v>
      </c>
      <c r="FX839" t="s">
        <v>364</v>
      </c>
      <c r="FY839" t="s">
        <v>365</v>
      </c>
      <c r="FZ839" t="s">
        <v>366</v>
      </c>
      <c r="GA839" t="s">
        <v>366</v>
      </c>
      <c r="GB839" t="s">
        <v>366</v>
      </c>
      <c r="GC839" t="s">
        <v>366</v>
      </c>
      <c r="GD839">
        <v>0</v>
      </c>
      <c r="GE839">
        <v>100</v>
      </c>
      <c r="GF839">
        <v>100</v>
      </c>
      <c r="GG839">
        <v>-11.17</v>
      </c>
      <c r="GH839">
        <v>-0.091</v>
      </c>
      <c r="GI839">
        <v>-2.868309889394353</v>
      </c>
      <c r="GJ839">
        <v>-0.006773961979547998</v>
      </c>
      <c r="GK839">
        <v>-8.296070481250098E-08</v>
      </c>
      <c r="GL839">
        <v>3.322967193956903E-10</v>
      </c>
      <c r="GM839">
        <v>-0.07871069313407227</v>
      </c>
      <c r="GN839">
        <v>-0.00208336341840114</v>
      </c>
      <c r="GO839">
        <v>8.801746095907445E-05</v>
      </c>
      <c r="GP839">
        <v>-2.677693255255651E-07</v>
      </c>
      <c r="GQ839">
        <v>3</v>
      </c>
      <c r="GR839">
        <v>2052</v>
      </c>
      <c r="GS839">
        <v>2</v>
      </c>
      <c r="GT839">
        <v>18</v>
      </c>
      <c r="GU839">
        <v>118.5</v>
      </c>
      <c r="GV839">
        <v>118.4</v>
      </c>
      <c r="GW839">
        <v>2.8833</v>
      </c>
      <c r="GX839">
        <v>2.39258</v>
      </c>
      <c r="GY839">
        <v>1.44775</v>
      </c>
      <c r="GZ839">
        <v>2.31445</v>
      </c>
      <c r="HA839">
        <v>1.55151</v>
      </c>
      <c r="HB839">
        <v>2.34985</v>
      </c>
      <c r="HC839">
        <v>37.554</v>
      </c>
      <c r="HD839">
        <v>13.6154</v>
      </c>
      <c r="HE839">
        <v>18</v>
      </c>
      <c r="HF839">
        <v>616.943</v>
      </c>
      <c r="HG839">
        <v>393.458</v>
      </c>
      <c r="HH839">
        <v>14.5101</v>
      </c>
      <c r="HI839">
        <v>31.806</v>
      </c>
      <c r="HJ839">
        <v>30.0013</v>
      </c>
      <c r="HK839">
        <v>31.6717</v>
      </c>
      <c r="HL839">
        <v>31.6097</v>
      </c>
      <c r="HM839">
        <v>57.7145</v>
      </c>
      <c r="HN839">
        <v>57.7377</v>
      </c>
      <c r="HO839">
        <v>0</v>
      </c>
      <c r="HP839">
        <v>14.4552</v>
      </c>
      <c r="HQ839">
        <v>1354.03</v>
      </c>
      <c r="HR839">
        <v>14.6488</v>
      </c>
      <c r="HS839">
        <v>98.9948</v>
      </c>
      <c r="HT839">
        <v>100.162</v>
      </c>
    </row>
    <row r="840" spans="1:228">
      <c r="A840">
        <v>824</v>
      </c>
      <c r="B840">
        <v>1728498065.5</v>
      </c>
      <c r="C840">
        <v>7128</v>
      </c>
      <c r="D840" t="s">
        <v>2021</v>
      </c>
      <c r="E840" t="s">
        <v>2022</v>
      </c>
      <c r="F840">
        <v>5</v>
      </c>
      <c r="G840" t="s">
        <v>357</v>
      </c>
      <c r="H840" t="s">
        <v>358</v>
      </c>
      <c r="I840" t="s">
        <v>359</v>
      </c>
      <c r="J840" t="s">
        <v>1808</v>
      </c>
      <c r="K840">
        <v>1728498057.714286</v>
      </c>
      <c r="L840">
        <f>(M840)/1000</f>
        <v>0</v>
      </c>
      <c r="M840">
        <f>IF(BH840, AP840, AJ840)</f>
        <v>0</v>
      </c>
      <c r="N840">
        <f>IF(BH840, AK840, AI840)</f>
        <v>0</v>
      </c>
      <c r="O840">
        <f>BJ840 - IF(AW840&gt;1, N840*BD840*100.0/(AY840), 0)</f>
        <v>0</v>
      </c>
      <c r="P840">
        <f>((V840-L840/2)*O840-N840)/(V840+L840/2)</f>
        <v>0</v>
      </c>
      <c r="Q840">
        <f>P840*(BQ840+BR840)/1000.0</f>
        <v>0</v>
      </c>
      <c r="R840">
        <f>(BJ840 - IF(AW840&gt;1, N840*BD840*100.0/(AY840), 0))*(BQ840+BR840)/1000.0</f>
        <v>0</v>
      </c>
      <c r="S840">
        <f>2.0/((1/U840-1/T840)+SIGN(U840)*SQRT((1/U840-1/T840)*(1/U840-1/T840) + 4*BE840/((BE840+1)*(BE840+1))*(2*1/U840*1/T840-1/T840*1/T840)))</f>
        <v>0</v>
      </c>
      <c r="T840">
        <f>IF(LEFT(BF840,1)&lt;&gt;"0",IF(LEFT(BF840,1)="1",3.0,BG840),$D$5+$E$5*(BX840*BQ840/($K$5*1000))+$F$5*(BX840*BQ840/($K$5*1000))*MAX(MIN(BD840,$J$5),$I$5)*MAX(MIN(BD840,$J$5),$I$5)+$G$5*MAX(MIN(BD840,$J$5),$I$5)*(BX840*BQ840/($K$5*1000))+$H$5*(BX840*BQ840/($K$5*1000))*(BX840*BQ840/($K$5*1000)))</f>
        <v>0</v>
      </c>
      <c r="U840">
        <f>L840*(1000-(1000*0.61365*exp(17.502*Y840/(240.97+Y840))/(BQ840+BR840)+BL840)/2)/(1000*0.61365*exp(17.502*Y840/(240.97+Y840))/(BQ840+BR840)-BL840)</f>
        <v>0</v>
      </c>
      <c r="V840">
        <f>1/((BE840+1)/(S840/1.6)+1/(T840/1.37)) + BE840/((BE840+1)/(S840/1.6) + BE840/(T840/1.37))</f>
        <v>0</v>
      </c>
      <c r="W840">
        <f>(AZ840*BC840)</f>
        <v>0</v>
      </c>
      <c r="X840">
        <f>(BS840+(W840+2*0.95*5.67E-8*(((BS840+$B$7)+273)^4-(BS840+273)^4)-44100*L840)/(1.84*29.3*T840+8*0.95*5.67E-8*(BS840+273)^3))</f>
        <v>0</v>
      </c>
      <c r="Y840">
        <f>($C$7*BT840+$D$7*BU840+$E$7*X840)</f>
        <v>0</v>
      </c>
      <c r="Z840">
        <f>0.61365*exp(17.502*Y840/(240.97+Y840))</f>
        <v>0</v>
      </c>
      <c r="AA840">
        <f>(AB840/AC840*100)</f>
        <v>0</v>
      </c>
      <c r="AB840">
        <f>BL840*(BQ840+BR840)/1000</f>
        <v>0</v>
      </c>
      <c r="AC840">
        <f>0.61365*exp(17.502*BS840/(240.97+BS840))</f>
        <v>0</v>
      </c>
      <c r="AD840">
        <f>(Z840-BL840*(BQ840+BR840)/1000)</f>
        <v>0</v>
      </c>
      <c r="AE840">
        <f>(-L840*44100)</f>
        <v>0</v>
      </c>
      <c r="AF840">
        <f>2*29.3*T840*0.92*(BS840-Y840)</f>
        <v>0</v>
      </c>
      <c r="AG840">
        <f>2*0.95*5.67E-8*(((BS840+$B$7)+273)^4-(Y840+273)^4)</f>
        <v>0</v>
      </c>
      <c r="AH840">
        <f>W840+AG840+AE840+AF840</f>
        <v>0</v>
      </c>
      <c r="AI840">
        <f>BP840*AW840*(BK840-BJ840*(1000-AW840*BM840)/(1000-AW840*BL840))/(100*BD840)</f>
        <v>0</v>
      </c>
      <c r="AJ840">
        <f>1000*BP840*AW840*(BL840-BM840)/(100*BD840*(1000-AW840*BL840))</f>
        <v>0</v>
      </c>
      <c r="AK840">
        <f>(AL840 - AM840 - BQ840*1E3/(8.314*(BS840+273.15)) * AO840/BP840 * AN840) * BP840/(100*BD840) * (1000 - BM840)/1000</f>
        <v>0</v>
      </c>
      <c r="AL840">
        <v>1362.808653160634</v>
      </c>
      <c r="AM840">
        <v>1337.633515151516</v>
      </c>
      <c r="AN840">
        <v>2.551305680128436</v>
      </c>
      <c r="AO840">
        <v>66.75267127986791</v>
      </c>
      <c r="AP840">
        <f>(AR840 - AQ840 + BQ840*1E3/(8.314*(BS840+273.15)) * AT840/BP840 * AS840) * BP840/(100*BD840) * 1000/(1000 - AR840)</f>
        <v>0</v>
      </c>
      <c r="AQ840">
        <v>14.5477447020262</v>
      </c>
      <c r="AR840">
        <v>15.10333939393939</v>
      </c>
      <c r="AS840">
        <v>-0.000149032303999632</v>
      </c>
      <c r="AT840">
        <v>80.66482279212043</v>
      </c>
      <c r="AU840">
        <v>0</v>
      </c>
      <c r="AV840">
        <v>0</v>
      </c>
      <c r="AW840">
        <f>IF(AU840*$H$13&gt;=AY840,1.0,(AY840/(AY840-AU840*$H$13)))</f>
        <v>0</v>
      </c>
      <c r="AX840">
        <f>(AW840-1)*100</f>
        <v>0</v>
      </c>
      <c r="AY840">
        <f>MAX(0,($B$13+$C$13*BX840)/(1+$D$13*BX840)*BQ840/(BS840+273)*$E$13)</f>
        <v>0</v>
      </c>
      <c r="AZ840">
        <f>$B$11*BY840+$C$11*BZ840+$F$11*CK840*(1-CN840)</f>
        <v>0</v>
      </c>
      <c r="BA840">
        <f>AZ840*BB840</f>
        <v>0</v>
      </c>
      <c r="BB840">
        <f>($B$11*$D$9+$C$11*$D$9+$F$11*((CX840+CP840)/MAX(CX840+CP840+CY840, 0.1)*$I$9+CY840/MAX(CX840+CP840+CY840, 0.1)*$J$9))/($B$11+$C$11+$F$11)</f>
        <v>0</v>
      </c>
      <c r="BC840">
        <f>($B$11*$K$9+$C$11*$K$9+$F$11*((CX840+CP840)/MAX(CX840+CP840+CY840, 0.1)*$P$9+CY840/MAX(CX840+CP840+CY840, 0.1)*$Q$9))/($B$11+$C$11+$F$11)</f>
        <v>0</v>
      </c>
      <c r="BD840">
        <v>6</v>
      </c>
      <c r="BE840">
        <v>0.5</v>
      </c>
      <c r="BF840" t="s">
        <v>361</v>
      </c>
      <c r="BG840">
        <v>2</v>
      </c>
      <c r="BH840" t="b">
        <v>1</v>
      </c>
      <c r="BI840">
        <v>1728498057.714286</v>
      </c>
      <c r="BJ840">
        <v>1299.127857142857</v>
      </c>
      <c r="BK840">
        <v>1329.416785714286</v>
      </c>
      <c r="BL840">
        <v>15.12216428571429</v>
      </c>
      <c r="BM840">
        <v>14.5435</v>
      </c>
      <c r="BN840">
        <v>1310.265357142857</v>
      </c>
      <c r="BO840">
        <v>15.21312857142857</v>
      </c>
      <c r="BP840">
        <v>600.0821428571428</v>
      </c>
      <c r="BQ840">
        <v>97.54648571428569</v>
      </c>
      <c r="BR840">
        <v>0.09996551428571428</v>
      </c>
      <c r="BS840">
        <v>23.86121071428571</v>
      </c>
      <c r="BT840">
        <v>25.04677857142857</v>
      </c>
      <c r="BU840">
        <v>999.9000000000002</v>
      </c>
      <c r="BV840">
        <v>0</v>
      </c>
      <c r="BW840">
        <v>0</v>
      </c>
      <c r="BX840">
        <v>9994.975357142859</v>
      </c>
      <c r="BY840">
        <v>0</v>
      </c>
      <c r="BZ840">
        <v>1306.722142857143</v>
      </c>
      <c r="CA840">
        <v>-30.28792142857143</v>
      </c>
      <c r="CB840">
        <v>1319.074285714286</v>
      </c>
      <c r="CC840">
        <v>1349.034642857143</v>
      </c>
      <c r="CD840">
        <v>0.5786651428571429</v>
      </c>
      <c r="CE840">
        <v>1329.416785714286</v>
      </c>
      <c r="CF840">
        <v>14.5435</v>
      </c>
      <c r="CG840">
        <v>1.475113928571429</v>
      </c>
      <c r="CH840">
        <v>1.418667857142857</v>
      </c>
      <c r="CI840">
        <v>12.71261428571428</v>
      </c>
      <c r="CJ840">
        <v>12.11863928571429</v>
      </c>
      <c r="CK840">
        <v>1600.01</v>
      </c>
      <c r="CL840">
        <v>0.692007142857143</v>
      </c>
      <c r="CM840">
        <v>0.3079928571428572</v>
      </c>
      <c r="CN840">
        <v>0</v>
      </c>
      <c r="CO840">
        <v>2.094932142857143</v>
      </c>
      <c r="CP840">
        <v>0</v>
      </c>
      <c r="CQ840">
        <v>17599.86071428572</v>
      </c>
      <c r="CR840">
        <v>13790.31071428572</v>
      </c>
      <c r="CS840">
        <v>40.95724999999999</v>
      </c>
      <c r="CT840">
        <v>43.06874999999999</v>
      </c>
      <c r="CU840">
        <v>41.7942857142857</v>
      </c>
      <c r="CV840">
        <v>40.90599999999999</v>
      </c>
      <c r="CW840">
        <v>39.89935714285713</v>
      </c>
      <c r="CX840">
        <v>1107.217142857143</v>
      </c>
      <c r="CY840">
        <v>492.7928571428571</v>
      </c>
      <c r="CZ840">
        <v>0</v>
      </c>
      <c r="DA840">
        <v>1728498122.2</v>
      </c>
      <c r="DB840">
        <v>0</v>
      </c>
      <c r="DC840">
        <v>1728490956.5</v>
      </c>
      <c r="DD840" t="s">
        <v>362</v>
      </c>
      <c r="DE840">
        <v>1728490952.5</v>
      </c>
      <c r="DF840">
        <v>1728490956.5</v>
      </c>
      <c r="DG840">
        <v>1</v>
      </c>
      <c r="DH840">
        <v>-0.065</v>
      </c>
      <c r="DI840">
        <v>-0.008</v>
      </c>
      <c r="DJ840">
        <v>-3.246</v>
      </c>
      <c r="DK840">
        <v>-0.091</v>
      </c>
      <c r="DL840">
        <v>52</v>
      </c>
      <c r="DM840">
        <v>15</v>
      </c>
      <c r="DN840">
        <v>0.25</v>
      </c>
      <c r="DO840">
        <v>0.13</v>
      </c>
      <c r="DP840">
        <v>-30.3008125</v>
      </c>
      <c r="DQ840">
        <v>0.3844469043152818</v>
      </c>
      <c r="DR840">
        <v>0.05830921534157332</v>
      </c>
      <c r="DS840">
        <v>0</v>
      </c>
      <c r="DT840">
        <v>0.5885824</v>
      </c>
      <c r="DU840">
        <v>-0.198655227016887</v>
      </c>
      <c r="DV840">
        <v>0.01930941250116118</v>
      </c>
      <c r="DW840">
        <v>0</v>
      </c>
      <c r="DX840">
        <v>0</v>
      </c>
      <c r="DY840">
        <v>2</v>
      </c>
      <c r="DZ840" t="s">
        <v>386</v>
      </c>
      <c r="EA840">
        <v>3.22817</v>
      </c>
      <c r="EB840">
        <v>2.70433</v>
      </c>
      <c r="EC840">
        <v>0.220197</v>
      </c>
      <c r="ED840">
        <v>0.222681</v>
      </c>
      <c r="EE840">
        <v>0.07942399999999999</v>
      </c>
      <c r="EF840">
        <v>0.0775252</v>
      </c>
      <c r="EG840">
        <v>25374.3</v>
      </c>
      <c r="EH840">
        <v>24577.4</v>
      </c>
      <c r="EI840">
        <v>31198.9</v>
      </c>
      <c r="EJ840">
        <v>30014.6</v>
      </c>
      <c r="EK840">
        <v>38463.1</v>
      </c>
      <c r="EL840">
        <v>36625.4</v>
      </c>
      <c r="EM840">
        <v>43711.6</v>
      </c>
      <c r="EN840">
        <v>41919.5</v>
      </c>
      <c r="EO840">
        <v>2.08293</v>
      </c>
      <c r="EP840">
        <v>1.73587</v>
      </c>
      <c r="EQ840">
        <v>-0.009424979999999999</v>
      </c>
      <c r="ER840">
        <v>0</v>
      </c>
      <c r="ES840">
        <v>25.1885</v>
      </c>
      <c r="ET840">
        <v>999.9</v>
      </c>
      <c r="EU840">
        <v>66.5</v>
      </c>
      <c r="EV840">
        <v>31.1</v>
      </c>
      <c r="EW840">
        <v>30.932</v>
      </c>
      <c r="EX840">
        <v>62.3902</v>
      </c>
      <c r="EY840">
        <v>23.742</v>
      </c>
      <c r="EZ840">
        <v>1</v>
      </c>
      <c r="FA840">
        <v>0.412284</v>
      </c>
      <c r="FB840">
        <v>8.58005</v>
      </c>
      <c r="FC840">
        <v>19.9912</v>
      </c>
      <c r="FD840">
        <v>5.21639</v>
      </c>
      <c r="FE840">
        <v>12.004</v>
      </c>
      <c r="FF840">
        <v>4.9629</v>
      </c>
      <c r="FG840">
        <v>3.29593</v>
      </c>
      <c r="FH840">
        <v>9999</v>
      </c>
      <c r="FI840">
        <v>9999</v>
      </c>
      <c r="FJ840">
        <v>9999</v>
      </c>
      <c r="FK840">
        <v>150</v>
      </c>
      <c r="FL840">
        <v>4.97078</v>
      </c>
      <c r="FM840">
        <v>1.86769</v>
      </c>
      <c r="FN840">
        <v>1.85927</v>
      </c>
      <c r="FO840">
        <v>1.86527</v>
      </c>
      <c r="FP840">
        <v>1.8631</v>
      </c>
      <c r="FQ840">
        <v>1.86447</v>
      </c>
      <c r="FR840">
        <v>1.86001</v>
      </c>
      <c r="FS840">
        <v>1.86413</v>
      </c>
      <c r="FT840">
        <v>0</v>
      </c>
      <c r="FU840">
        <v>0</v>
      </c>
      <c r="FV840">
        <v>0</v>
      </c>
      <c r="FW840">
        <v>0</v>
      </c>
      <c r="FX840" t="s">
        <v>364</v>
      </c>
      <c r="FY840" t="s">
        <v>365</v>
      </c>
      <c r="FZ840" t="s">
        <v>366</v>
      </c>
      <c r="GA840" t="s">
        <v>366</v>
      </c>
      <c r="GB840" t="s">
        <v>366</v>
      </c>
      <c r="GC840" t="s">
        <v>366</v>
      </c>
      <c r="GD840">
        <v>0</v>
      </c>
      <c r="GE840">
        <v>100</v>
      </c>
      <c r="GF840">
        <v>100</v>
      </c>
      <c r="GG840">
        <v>-11.24</v>
      </c>
      <c r="GH840">
        <v>-0.091</v>
      </c>
      <c r="GI840">
        <v>-2.868309889394353</v>
      </c>
      <c r="GJ840">
        <v>-0.006773961979547998</v>
      </c>
      <c r="GK840">
        <v>-8.296070481250098E-08</v>
      </c>
      <c r="GL840">
        <v>3.322967193956903E-10</v>
      </c>
      <c r="GM840">
        <v>-0.07871069313407227</v>
      </c>
      <c r="GN840">
        <v>-0.00208336341840114</v>
      </c>
      <c r="GO840">
        <v>8.801746095907445E-05</v>
      </c>
      <c r="GP840">
        <v>-2.677693255255651E-07</v>
      </c>
      <c r="GQ840">
        <v>3</v>
      </c>
      <c r="GR840">
        <v>2052</v>
      </c>
      <c r="GS840">
        <v>2</v>
      </c>
      <c r="GT840">
        <v>18</v>
      </c>
      <c r="GU840">
        <v>118.5</v>
      </c>
      <c r="GV840">
        <v>118.5</v>
      </c>
      <c r="GW840">
        <v>2.90405</v>
      </c>
      <c r="GX840">
        <v>2.39502</v>
      </c>
      <c r="GY840">
        <v>1.44775</v>
      </c>
      <c r="GZ840">
        <v>2.31445</v>
      </c>
      <c r="HA840">
        <v>1.55151</v>
      </c>
      <c r="HB840">
        <v>2.40967</v>
      </c>
      <c r="HC840">
        <v>37.554</v>
      </c>
      <c r="HD840">
        <v>13.5979</v>
      </c>
      <c r="HE840">
        <v>18</v>
      </c>
      <c r="HF840">
        <v>616.8</v>
      </c>
      <c r="HG840">
        <v>393.932</v>
      </c>
      <c r="HH840">
        <v>14.4551</v>
      </c>
      <c r="HI840">
        <v>31.816</v>
      </c>
      <c r="HJ840">
        <v>30.0014</v>
      </c>
      <c r="HK840">
        <v>31.6816</v>
      </c>
      <c r="HL840">
        <v>31.6198</v>
      </c>
      <c r="HM840">
        <v>58.1777</v>
      </c>
      <c r="HN840">
        <v>57.4607</v>
      </c>
      <c r="HO840">
        <v>0</v>
      </c>
      <c r="HP840">
        <v>14.4145</v>
      </c>
      <c r="HQ840">
        <v>1364.06</v>
      </c>
      <c r="HR840">
        <v>14.6977</v>
      </c>
      <c r="HS840">
        <v>98.9915</v>
      </c>
      <c r="HT840">
        <v>100.16</v>
      </c>
    </row>
    <row r="841" spans="1:228">
      <c r="A841">
        <v>825</v>
      </c>
      <c r="B841">
        <v>1728498070.5</v>
      </c>
      <c r="C841">
        <v>7133</v>
      </c>
      <c r="D841" t="s">
        <v>2023</v>
      </c>
      <c r="E841" t="s">
        <v>2024</v>
      </c>
      <c r="F841">
        <v>5</v>
      </c>
      <c r="G841" t="s">
        <v>357</v>
      </c>
      <c r="H841" t="s">
        <v>358</v>
      </c>
      <c r="I841" t="s">
        <v>359</v>
      </c>
      <c r="J841" t="s">
        <v>1808</v>
      </c>
      <c r="K841">
        <v>1728498063</v>
      </c>
      <c r="L841">
        <f>(M841)/1000</f>
        <v>0</v>
      </c>
      <c r="M841">
        <f>IF(BH841, AP841, AJ841)</f>
        <v>0</v>
      </c>
      <c r="N841">
        <f>IF(BH841, AK841, AI841)</f>
        <v>0</v>
      </c>
      <c r="O841">
        <f>BJ841 - IF(AW841&gt;1, N841*BD841*100.0/(AY841), 0)</f>
        <v>0</v>
      </c>
      <c r="P841">
        <f>((V841-L841/2)*O841-N841)/(V841+L841/2)</f>
        <v>0</v>
      </c>
      <c r="Q841">
        <f>P841*(BQ841+BR841)/1000.0</f>
        <v>0</v>
      </c>
      <c r="R841">
        <f>(BJ841 - IF(AW841&gt;1, N841*BD841*100.0/(AY841), 0))*(BQ841+BR841)/1000.0</f>
        <v>0</v>
      </c>
      <c r="S841">
        <f>2.0/((1/U841-1/T841)+SIGN(U841)*SQRT((1/U841-1/T841)*(1/U841-1/T841) + 4*BE841/((BE841+1)*(BE841+1))*(2*1/U841*1/T841-1/T841*1/T841)))</f>
        <v>0</v>
      </c>
      <c r="T841">
        <f>IF(LEFT(BF841,1)&lt;&gt;"0",IF(LEFT(BF841,1)="1",3.0,BG841),$D$5+$E$5*(BX841*BQ841/($K$5*1000))+$F$5*(BX841*BQ841/($K$5*1000))*MAX(MIN(BD841,$J$5),$I$5)*MAX(MIN(BD841,$J$5),$I$5)+$G$5*MAX(MIN(BD841,$J$5),$I$5)*(BX841*BQ841/($K$5*1000))+$H$5*(BX841*BQ841/($K$5*1000))*(BX841*BQ841/($K$5*1000)))</f>
        <v>0</v>
      </c>
      <c r="U841">
        <f>L841*(1000-(1000*0.61365*exp(17.502*Y841/(240.97+Y841))/(BQ841+BR841)+BL841)/2)/(1000*0.61365*exp(17.502*Y841/(240.97+Y841))/(BQ841+BR841)-BL841)</f>
        <v>0</v>
      </c>
      <c r="V841">
        <f>1/((BE841+1)/(S841/1.6)+1/(T841/1.37)) + BE841/((BE841+1)/(S841/1.6) + BE841/(T841/1.37))</f>
        <v>0</v>
      </c>
      <c r="W841">
        <f>(AZ841*BC841)</f>
        <v>0</v>
      </c>
      <c r="X841">
        <f>(BS841+(W841+2*0.95*5.67E-8*(((BS841+$B$7)+273)^4-(BS841+273)^4)-44100*L841)/(1.84*29.3*T841+8*0.95*5.67E-8*(BS841+273)^3))</f>
        <v>0</v>
      </c>
      <c r="Y841">
        <f>($C$7*BT841+$D$7*BU841+$E$7*X841)</f>
        <v>0</v>
      </c>
      <c r="Z841">
        <f>0.61365*exp(17.502*Y841/(240.97+Y841))</f>
        <v>0</v>
      </c>
      <c r="AA841">
        <f>(AB841/AC841*100)</f>
        <v>0</v>
      </c>
      <c r="AB841">
        <f>BL841*(BQ841+BR841)/1000</f>
        <v>0</v>
      </c>
      <c r="AC841">
        <f>0.61365*exp(17.502*BS841/(240.97+BS841))</f>
        <v>0</v>
      </c>
      <c r="AD841">
        <f>(Z841-BL841*(BQ841+BR841)/1000)</f>
        <v>0</v>
      </c>
      <c r="AE841">
        <f>(-L841*44100)</f>
        <v>0</v>
      </c>
      <c r="AF841">
        <f>2*29.3*T841*0.92*(BS841-Y841)</f>
        <v>0</v>
      </c>
      <c r="AG841">
        <f>2*0.95*5.67E-8*(((BS841+$B$7)+273)^4-(Y841+273)^4)</f>
        <v>0</v>
      </c>
      <c r="AH841">
        <f>W841+AG841+AE841+AF841</f>
        <v>0</v>
      </c>
      <c r="AI841">
        <f>BP841*AW841*(BK841-BJ841*(1000-AW841*BM841)/(1000-AW841*BL841))/(100*BD841)</f>
        <v>0</v>
      </c>
      <c r="AJ841">
        <f>1000*BP841*AW841*(BL841-BM841)/(100*BD841*(1000-AW841*BL841))</f>
        <v>0</v>
      </c>
      <c r="AK841">
        <f>(AL841 - AM841 - BQ841*1E3/(8.314*(BS841+273.15)) * AO841/BP841 * AN841) * BP841/(100*BD841) * (1000 - BM841)/1000</f>
        <v>0</v>
      </c>
      <c r="AL841">
        <v>1375.537970294752</v>
      </c>
      <c r="AM841">
        <v>1350.394727272727</v>
      </c>
      <c r="AN841">
        <v>2.560492518039165</v>
      </c>
      <c r="AO841">
        <v>66.75267127986791</v>
      </c>
      <c r="AP841">
        <f>(AR841 - AQ841 + BQ841*1E3/(8.314*(BS841+273.15)) * AT841/BP841 * AS841) * BP841/(100*BD841) * 1000/(1000 - AR841)</f>
        <v>0</v>
      </c>
      <c r="AQ841">
        <v>14.60960766183027</v>
      </c>
      <c r="AR841">
        <v>15.0969703030303</v>
      </c>
      <c r="AS841">
        <v>-8.34157305645371E-05</v>
      </c>
      <c r="AT841">
        <v>80.66482279212043</v>
      </c>
      <c r="AU841">
        <v>0</v>
      </c>
      <c r="AV841">
        <v>0</v>
      </c>
      <c r="AW841">
        <f>IF(AU841*$H$13&gt;=AY841,1.0,(AY841/(AY841-AU841*$H$13)))</f>
        <v>0</v>
      </c>
      <c r="AX841">
        <f>(AW841-1)*100</f>
        <v>0</v>
      </c>
      <c r="AY841">
        <f>MAX(0,($B$13+$C$13*BX841)/(1+$D$13*BX841)*BQ841/(BS841+273)*$E$13)</f>
        <v>0</v>
      </c>
      <c r="AZ841">
        <f>$B$11*BY841+$C$11*BZ841+$F$11*CK841*(1-CN841)</f>
        <v>0</v>
      </c>
      <c r="BA841">
        <f>AZ841*BB841</f>
        <v>0</v>
      </c>
      <c r="BB841">
        <f>($B$11*$D$9+$C$11*$D$9+$F$11*((CX841+CP841)/MAX(CX841+CP841+CY841, 0.1)*$I$9+CY841/MAX(CX841+CP841+CY841, 0.1)*$J$9))/($B$11+$C$11+$F$11)</f>
        <v>0</v>
      </c>
      <c r="BC841">
        <f>($B$11*$K$9+$C$11*$K$9+$F$11*((CX841+CP841)/MAX(CX841+CP841+CY841, 0.1)*$P$9+CY841/MAX(CX841+CP841+CY841, 0.1)*$Q$9))/($B$11+$C$11+$F$11)</f>
        <v>0</v>
      </c>
      <c r="BD841">
        <v>6</v>
      </c>
      <c r="BE841">
        <v>0.5</v>
      </c>
      <c r="BF841" t="s">
        <v>361</v>
      </c>
      <c r="BG841">
        <v>2</v>
      </c>
      <c r="BH841" t="b">
        <v>1</v>
      </c>
      <c r="BI841">
        <v>1728498063</v>
      </c>
      <c r="BJ841">
        <v>1312.411111111111</v>
      </c>
      <c r="BK841">
        <v>1342.639259259259</v>
      </c>
      <c r="BL841">
        <v>15.11017037037037</v>
      </c>
      <c r="BM841">
        <v>14.56977777777778</v>
      </c>
      <c r="BN841">
        <v>1323.61962962963</v>
      </c>
      <c r="BO841">
        <v>15.20114814814815</v>
      </c>
      <c r="BP841">
        <v>600.0331111111111</v>
      </c>
      <c r="BQ841">
        <v>97.54599259259258</v>
      </c>
      <c r="BR841">
        <v>0.09997620370370371</v>
      </c>
      <c r="BS841">
        <v>23.85394074074074</v>
      </c>
      <c r="BT841">
        <v>25.04257037037037</v>
      </c>
      <c r="BU841">
        <v>999.9000000000001</v>
      </c>
      <c r="BV841">
        <v>0</v>
      </c>
      <c r="BW841">
        <v>0</v>
      </c>
      <c r="BX841">
        <v>9992.663333333332</v>
      </c>
      <c r="BY841">
        <v>0</v>
      </c>
      <c r="BZ841">
        <v>1307.135925925926</v>
      </c>
      <c r="CA841">
        <v>-30.22774814814815</v>
      </c>
      <c r="CB841">
        <v>1332.545185185185</v>
      </c>
      <c r="CC841">
        <v>1362.48962962963</v>
      </c>
      <c r="CD841">
        <v>0.5403995925925925</v>
      </c>
      <c r="CE841">
        <v>1342.639259259259</v>
      </c>
      <c r="CF841">
        <v>14.56977777777778</v>
      </c>
      <c r="CG841">
        <v>1.473937037037037</v>
      </c>
      <c r="CH841">
        <v>1.421223333333333</v>
      </c>
      <c r="CI841">
        <v>12.70043703703704</v>
      </c>
      <c r="CJ841">
        <v>12.14594814814815</v>
      </c>
      <c r="CK841">
        <v>1599.986296296296</v>
      </c>
      <c r="CL841">
        <v>0.6920086296296296</v>
      </c>
      <c r="CM841">
        <v>0.3079913703703704</v>
      </c>
      <c r="CN841">
        <v>0</v>
      </c>
      <c r="CO841">
        <v>2.084166666666667</v>
      </c>
      <c r="CP841">
        <v>0</v>
      </c>
      <c r="CQ841">
        <v>17576.45925925926</v>
      </c>
      <c r="CR841">
        <v>13790.11481481482</v>
      </c>
      <c r="CS841">
        <v>40.979</v>
      </c>
      <c r="CT841">
        <v>43.09</v>
      </c>
      <c r="CU841">
        <v>41.81666666666666</v>
      </c>
      <c r="CV841">
        <v>40.92781481481481</v>
      </c>
      <c r="CW841">
        <v>39.92559259259259</v>
      </c>
      <c r="CX841">
        <v>1107.203703703704</v>
      </c>
      <c r="CY841">
        <v>492.7825925925926</v>
      </c>
      <c r="CZ841">
        <v>0</v>
      </c>
      <c r="DA841">
        <v>1728498127.6</v>
      </c>
      <c r="DB841">
        <v>0</v>
      </c>
      <c r="DC841">
        <v>1728490956.5</v>
      </c>
      <c r="DD841" t="s">
        <v>362</v>
      </c>
      <c r="DE841">
        <v>1728490952.5</v>
      </c>
      <c r="DF841">
        <v>1728490956.5</v>
      </c>
      <c r="DG841">
        <v>1</v>
      </c>
      <c r="DH841">
        <v>-0.065</v>
      </c>
      <c r="DI841">
        <v>-0.008</v>
      </c>
      <c r="DJ841">
        <v>-3.246</v>
      </c>
      <c r="DK841">
        <v>-0.091</v>
      </c>
      <c r="DL841">
        <v>52</v>
      </c>
      <c r="DM841">
        <v>15</v>
      </c>
      <c r="DN841">
        <v>0.25</v>
      </c>
      <c r="DO841">
        <v>0.13</v>
      </c>
      <c r="DP841">
        <v>-30.25212195121951</v>
      </c>
      <c r="DQ841">
        <v>0.549721254355369</v>
      </c>
      <c r="DR841">
        <v>0.07031324169150741</v>
      </c>
      <c r="DS841">
        <v>0</v>
      </c>
      <c r="DT841">
        <v>0.5573472926829268</v>
      </c>
      <c r="DU841">
        <v>-0.4075137700348437</v>
      </c>
      <c r="DV841">
        <v>0.04322184035553339</v>
      </c>
      <c r="DW841">
        <v>0</v>
      </c>
      <c r="DX841">
        <v>0</v>
      </c>
      <c r="DY841">
        <v>2</v>
      </c>
      <c r="DZ841" t="s">
        <v>386</v>
      </c>
      <c r="EA841">
        <v>3.22819</v>
      </c>
      <c r="EB841">
        <v>2.7041</v>
      </c>
      <c r="EC841">
        <v>0.221484</v>
      </c>
      <c r="ED841">
        <v>0.223957</v>
      </c>
      <c r="EE841">
        <v>0.0793995</v>
      </c>
      <c r="EF841">
        <v>0.0777542</v>
      </c>
      <c r="EG841">
        <v>25332.2</v>
      </c>
      <c r="EH841">
        <v>24536.1</v>
      </c>
      <c r="EI841">
        <v>31198.8</v>
      </c>
      <c r="EJ841">
        <v>30013.6</v>
      </c>
      <c r="EK841">
        <v>38463.6</v>
      </c>
      <c r="EL841">
        <v>36615.2</v>
      </c>
      <c r="EM841">
        <v>43711</v>
      </c>
      <c r="EN841">
        <v>41918.1</v>
      </c>
      <c r="EO841">
        <v>2.08242</v>
      </c>
      <c r="EP841">
        <v>1.73608</v>
      </c>
      <c r="EQ841">
        <v>-0.009410079999999999</v>
      </c>
      <c r="ER841">
        <v>0</v>
      </c>
      <c r="ES841">
        <v>25.1906</v>
      </c>
      <c r="ET841">
        <v>999.9</v>
      </c>
      <c r="EU841">
        <v>66.5</v>
      </c>
      <c r="EV841">
        <v>31.2</v>
      </c>
      <c r="EW841">
        <v>31.1099</v>
      </c>
      <c r="EX841">
        <v>62.4902</v>
      </c>
      <c r="EY841">
        <v>23.9343</v>
      </c>
      <c r="EZ841">
        <v>1</v>
      </c>
      <c r="FA841">
        <v>0.413567</v>
      </c>
      <c r="FB841">
        <v>8.591240000000001</v>
      </c>
      <c r="FC841">
        <v>19.9909</v>
      </c>
      <c r="FD841">
        <v>5.21699</v>
      </c>
      <c r="FE841">
        <v>12.004</v>
      </c>
      <c r="FF841">
        <v>4.96295</v>
      </c>
      <c r="FG841">
        <v>3.29585</v>
      </c>
      <c r="FH841">
        <v>9999</v>
      </c>
      <c r="FI841">
        <v>9999</v>
      </c>
      <c r="FJ841">
        <v>9999</v>
      </c>
      <c r="FK841">
        <v>150</v>
      </c>
      <c r="FL841">
        <v>4.97077</v>
      </c>
      <c r="FM841">
        <v>1.8677</v>
      </c>
      <c r="FN841">
        <v>1.85927</v>
      </c>
      <c r="FO841">
        <v>1.86526</v>
      </c>
      <c r="FP841">
        <v>1.8631</v>
      </c>
      <c r="FQ841">
        <v>1.86447</v>
      </c>
      <c r="FR841">
        <v>1.85999</v>
      </c>
      <c r="FS841">
        <v>1.86408</v>
      </c>
      <c r="FT841">
        <v>0</v>
      </c>
      <c r="FU841">
        <v>0</v>
      </c>
      <c r="FV841">
        <v>0</v>
      </c>
      <c r="FW841">
        <v>0</v>
      </c>
      <c r="FX841" t="s">
        <v>364</v>
      </c>
      <c r="FY841" t="s">
        <v>365</v>
      </c>
      <c r="FZ841" t="s">
        <v>366</v>
      </c>
      <c r="GA841" t="s">
        <v>366</v>
      </c>
      <c r="GB841" t="s">
        <v>366</v>
      </c>
      <c r="GC841" t="s">
        <v>366</v>
      </c>
      <c r="GD841">
        <v>0</v>
      </c>
      <c r="GE841">
        <v>100</v>
      </c>
      <c r="GF841">
        <v>100</v>
      </c>
      <c r="GG841">
        <v>-11.31</v>
      </c>
      <c r="GH841">
        <v>-0.091</v>
      </c>
      <c r="GI841">
        <v>-2.868309889394353</v>
      </c>
      <c r="GJ841">
        <v>-0.006773961979547998</v>
      </c>
      <c r="GK841">
        <v>-8.296070481250098E-08</v>
      </c>
      <c r="GL841">
        <v>3.322967193956903E-10</v>
      </c>
      <c r="GM841">
        <v>-0.07871069313407227</v>
      </c>
      <c r="GN841">
        <v>-0.00208336341840114</v>
      </c>
      <c r="GO841">
        <v>8.801746095907445E-05</v>
      </c>
      <c r="GP841">
        <v>-2.677693255255651E-07</v>
      </c>
      <c r="GQ841">
        <v>3</v>
      </c>
      <c r="GR841">
        <v>2052</v>
      </c>
      <c r="GS841">
        <v>2</v>
      </c>
      <c r="GT841">
        <v>18</v>
      </c>
      <c r="GU841">
        <v>118.6</v>
      </c>
      <c r="GV841">
        <v>118.6</v>
      </c>
      <c r="GW841">
        <v>2.9248</v>
      </c>
      <c r="GX841">
        <v>2.40112</v>
      </c>
      <c r="GY841">
        <v>1.44775</v>
      </c>
      <c r="GZ841">
        <v>2.31445</v>
      </c>
      <c r="HA841">
        <v>1.55151</v>
      </c>
      <c r="HB841">
        <v>2.37915</v>
      </c>
      <c r="HC841">
        <v>37.554</v>
      </c>
      <c r="HD841">
        <v>13.6067</v>
      </c>
      <c r="HE841">
        <v>18</v>
      </c>
      <c r="HF841">
        <v>616.5309999999999</v>
      </c>
      <c r="HG841">
        <v>394.109</v>
      </c>
      <c r="HH841">
        <v>14.4072</v>
      </c>
      <c r="HI841">
        <v>31.8265</v>
      </c>
      <c r="HJ841">
        <v>30.0013</v>
      </c>
      <c r="HK841">
        <v>31.692</v>
      </c>
      <c r="HL841">
        <v>31.63</v>
      </c>
      <c r="HM841">
        <v>58.5799</v>
      </c>
      <c r="HN841">
        <v>57.4607</v>
      </c>
      <c r="HO841">
        <v>0</v>
      </c>
      <c r="HP841">
        <v>14.3781</v>
      </c>
      <c r="HQ841">
        <v>1374.07</v>
      </c>
      <c r="HR841">
        <v>14.7353</v>
      </c>
      <c r="HS841">
        <v>98.9907</v>
      </c>
      <c r="HT841">
        <v>100.156</v>
      </c>
    </row>
    <row r="842" spans="1:228">
      <c r="A842">
        <v>826</v>
      </c>
      <c r="B842">
        <v>1728498075.5</v>
      </c>
      <c r="C842">
        <v>7138</v>
      </c>
      <c r="D842" t="s">
        <v>2025</v>
      </c>
      <c r="E842" t="s">
        <v>2026</v>
      </c>
      <c r="F842">
        <v>5</v>
      </c>
      <c r="G842" t="s">
        <v>357</v>
      </c>
      <c r="H842" t="s">
        <v>358</v>
      </c>
      <c r="I842" t="s">
        <v>359</v>
      </c>
      <c r="J842" t="s">
        <v>1808</v>
      </c>
      <c r="K842">
        <v>1728498067.714286</v>
      </c>
      <c r="L842">
        <f>(M842)/1000</f>
        <v>0</v>
      </c>
      <c r="M842">
        <f>IF(BH842, AP842, AJ842)</f>
        <v>0</v>
      </c>
      <c r="N842">
        <f>IF(BH842, AK842, AI842)</f>
        <v>0</v>
      </c>
      <c r="O842">
        <f>BJ842 - IF(AW842&gt;1, N842*BD842*100.0/(AY842), 0)</f>
        <v>0</v>
      </c>
      <c r="P842">
        <f>((V842-L842/2)*O842-N842)/(V842+L842/2)</f>
        <v>0</v>
      </c>
      <c r="Q842">
        <f>P842*(BQ842+BR842)/1000.0</f>
        <v>0</v>
      </c>
      <c r="R842">
        <f>(BJ842 - IF(AW842&gt;1, N842*BD842*100.0/(AY842), 0))*(BQ842+BR842)/1000.0</f>
        <v>0</v>
      </c>
      <c r="S842">
        <f>2.0/((1/U842-1/T842)+SIGN(U842)*SQRT((1/U842-1/T842)*(1/U842-1/T842) + 4*BE842/((BE842+1)*(BE842+1))*(2*1/U842*1/T842-1/T842*1/T842)))</f>
        <v>0</v>
      </c>
      <c r="T842">
        <f>IF(LEFT(BF842,1)&lt;&gt;"0",IF(LEFT(BF842,1)="1",3.0,BG842),$D$5+$E$5*(BX842*BQ842/($K$5*1000))+$F$5*(BX842*BQ842/($K$5*1000))*MAX(MIN(BD842,$J$5),$I$5)*MAX(MIN(BD842,$J$5),$I$5)+$G$5*MAX(MIN(BD842,$J$5),$I$5)*(BX842*BQ842/($K$5*1000))+$H$5*(BX842*BQ842/($K$5*1000))*(BX842*BQ842/($K$5*1000)))</f>
        <v>0</v>
      </c>
      <c r="U842">
        <f>L842*(1000-(1000*0.61365*exp(17.502*Y842/(240.97+Y842))/(BQ842+BR842)+BL842)/2)/(1000*0.61365*exp(17.502*Y842/(240.97+Y842))/(BQ842+BR842)-BL842)</f>
        <v>0</v>
      </c>
      <c r="V842">
        <f>1/((BE842+1)/(S842/1.6)+1/(T842/1.37)) + BE842/((BE842+1)/(S842/1.6) + BE842/(T842/1.37))</f>
        <v>0</v>
      </c>
      <c r="W842">
        <f>(AZ842*BC842)</f>
        <v>0</v>
      </c>
      <c r="X842">
        <f>(BS842+(W842+2*0.95*5.67E-8*(((BS842+$B$7)+273)^4-(BS842+273)^4)-44100*L842)/(1.84*29.3*T842+8*0.95*5.67E-8*(BS842+273)^3))</f>
        <v>0</v>
      </c>
      <c r="Y842">
        <f>($C$7*BT842+$D$7*BU842+$E$7*X842)</f>
        <v>0</v>
      </c>
      <c r="Z842">
        <f>0.61365*exp(17.502*Y842/(240.97+Y842))</f>
        <v>0</v>
      </c>
      <c r="AA842">
        <f>(AB842/AC842*100)</f>
        <v>0</v>
      </c>
      <c r="AB842">
        <f>BL842*(BQ842+BR842)/1000</f>
        <v>0</v>
      </c>
      <c r="AC842">
        <f>0.61365*exp(17.502*BS842/(240.97+BS842))</f>
        <v>0</v>
      </c>
      <c r="AD842">
        <f>(Z842-BL842*(BQ842+BR842)/1000)</f>
        <v>0</v>
      </c>
      <c r="AE842">
        <f>(-L842*44100)</f>
        <v>0</v>
      </c>
      <c r="AF842">
        <f>2*29.3*T842*0.92*(BS842-Y842)</f>
        <v>0</v>
      </c>
      <c r="AG842">
        <f>2*0.95*5.67E-8*(((BS842+$B$7)+273)^4-(Y842+273)^4)</f>
        <v>0</v>
      </c>
      <c r="AH842">
        <f>W842+AG842+AE842+AF842</f>
        <v>0</v>
      </c>
      <c r="AI842">
        <f>BP842*AW842*(BK842-BJ842*(1000-AW842*BM842)/(1000-AW842*BL842))/(100*BD842)</f>
        <v>0</v>
      </c>
      <c r="AJ842">
        <f>1000*BP842*AW842*(BL842-BM842)/(100*BD842*(1000-AW842*BL842))</f>
        <v>0</v>
      </c>
      <c r="AK842">
        <f>(AL842 - AM842 - BQ842*1E3/(8.314*(BS842+273.15)) * AO842/BP842 * AN842) * BP842/(100*BD842) * (1000 - BM842)/1000</f>
        <v>0</v>
      </c>
      <c r="AL842">
        <v>1388.469495919289</v>
      </c>
      <c r="AM842">
        <v>1363.097151515151</v>
      </c>
      <c r="AN842">
        <v>2.519984946689499</v>
      </c>
      <c r="AO842">
        <v>66.75267127986791</v>
      </c>
      <c r="AP842">
        <f>(AR842 - AQ842 + BQ842*1E3/(8.314*(BS842+273.15)) * AT842/BP842 * AS842) * BP842/(100*BD842) * 1000/(1000 - AR842)</f>
        <v>0</v>
      </c>
      <c r="AQ842">
        <v>14.63674453054169</v>
      </c>
      <c r="AR842">
        <v>15.09634727272727</v>
      </c>
      <c r="AS842">
        <v>1.050119272142454E-05</v>
      </c>
      <c r="AT842">
        <v>80.66482279212043</v>
      </c>
      <c r="AU842">
        <v>0</v>
      </c>
      <c r="AV842">
        <v>0</v>
      </c>
      <c r="AW842">
        <f>IF(AU842*$H$13&gt;=AY842,1.0,(AY842/(AY842-AU842*$H$13)))</f>
        <v>0</v>
      </c>
      <c r="AX842">
        <f>(AW842-1)*100</f>
        <v>0</v>
      </c>
      <c r="AY842">
        <f>MAX(0,($B$13+$C$13*BX842)/(1+$D$13*BX842)*BQ842/(BS842+273)*$E$13)</f>
        <v>0</v>
      </c>
      <c r="AZ842">
        <f>$B$11*BY842+$C$11*BZ842+$F$11*CK842*(1-CN842)</f>
        <v>0</v>
      </c>
      <c r="BA842">
        <f>AZ842*BB842</f>
        <v>0</v>
      </c>
      <c r="BB842">
        <f>($B$11*$D$9+$C$11*$D$9+$F$11*((CX842+CP842)/MAX(CX842+CP842+CY842, 0.1)*$I$9+CY842/MAX(CX842+CP842+CY842, 0.1)*$J$9))/($B$11+$C$11+$F$11)</f>
        <v>0</v>
      </c>
      <c r="BC842">
        <f>($B$11*$K$9+$C$11*$K$9+$F$11*((CX842+CP842)/MAX(CX842+CP842+CY842, 0.1)*$P$9+CY842/MAX(CX842+CP842+CY842, 0.1)*$Q$9))/($B$11+$C$11+$F$11)</f>
        <v>0</v>
      </c>
      <c r="BD842">
        <v>6</v>
      </c>
      <c r="BE842">
        <v>0.5</v>
      </c>
      <c r="BF842" t="s">
        <v>361</v>
      </c>
      <c r="BG842">
        <v>2</v>
      </c>
      <c r="BH842" t="b">
        <v>1</v>
      </c>
      <c r="BI842">
        <v>1728498067.714286</v>
      </c>
      <c r="BJ842">
        <v>1324.253928571429</v>
      </c>
      <c r="BK842">
        <v>1354.461071428572</v>
      </c>
      <c r="BL842">
        <v>15.10208214285714</v>
      </c>
      <c r="BM842">
        <v>14.60340714285714</v>
      </c>
      <c r="BN842">
        <v>1335.525</v>
      </c>
      <c r="BO842">
        <v>15.19307142857143</v>
      </c>
      <c r="BP842">
        <v>599.9683214285716</v>
      </c>
      <c r="BQ842">
        <v>97.54581785714286</v>
      </c>
      <c r="BR842">
        <v>0.09992205714285715</v>
      </c>
      <c r="BS842">
        <v>23.84903571428571</v>
      </c>
      <c r="BT842">
        <v>25.03697857142857</v>
      </c>
      <c r="BU842">
        <v>999.9000000000002</v>
      </c>
      <c r="BV842">
        <v>0</v>
      </c>
      <c r="BW842">
        <v>0</v>
      </c>
      <c r="BX842">
        <v>9993.38785714286</v>
      </c>
      <c r="BY842">
        <v>0</v>
      </c>
      <c r="BZ842">
        <v>1307.494642857143</v>
      </c>
      <c r="CA842">
        <v>-30.20692499999999</v>
      </c>
      <c r="CB842">
        <v>1344.559285714286</v>
      </c>
      <c r="CC842">
        <v>1374.533571428572</v>
      </c>
      <c r="CD842">
        <v>0.4986790357142857</v>
      </c>
      <c r="CE842">
        <v>1354.461071428572</v>
      </c>
      <c r="CF842">
        <v>14.60340714285714</v>
      </c>
      <c r="CG842">
        <v>1.473145714285714</v>
      </c>
      <c r="CH842">
        <v>1.424501785714286</v>
      </c>
      <c r="CI842">
        <v>12.69224285714286</v>
      </c>
      <c r="CJ842">
        <v>12.18092857142857</v>
      </c>
      <c r="CK842">
        <v>1599.970714285714</v>
      </c>
      <c r="CL842">
        <v>0.6920091428571428</v>
      </c>
      <c r="CM842">
        <v>0.3079908571428572</v>
      </c>
      <c r="CN842">
        <v>0</v>
      </c>
      <c r="CO842">
        <v>2.11905</v>
      </c>
      <c r="CP842">
        <v>0</v>
      </c>
      <c r="CQ842">
        <v>17557.01428571429</v>
      </c>
      <c r="CR842">
        <v>13789.98214285714</v>
      </c>
      <c r="CS842">
        <v>40.99775</v>
      </c>
      <c r="CT842">
        <v>43.10925000000001</v>
      </c>
      <c r="CU842">
        <v>41.83675</v>
      </c>
      <c r="CV842">
        <v>40.93699999999999</v>
      </c>
      <c r="CW842">
        <v>39.95503571428571</v>
      </c>
      <c r="CX842">
        <v>1107.193571428571</v>
      </c>
      <c r="CY842">
        <v>492.7771428571428</v>
      </c>
      <c r="CZ842">
        <v>0</v>
      </c>
      <c r="DA842">
        <v>1728498132.4</v>
      </c>
      <c r="DB842">
        <v>0</v>
      </c>
      <c r="DC842">
        <v>1728490956.5</v>
      </c>
      <c r="DD842" t="s">
        <v>362</v>
      </c>
      <c r="DE842">
        <v>1728490952.5</v>
      </c>
      <c r="DF842">
        <v>1728490956.5</v>
      </c>
      <c r="DG842">
        <v>1</v>
      </c>
      <c r="DH842">
        <v>-0.065</v>
      </c>
      <c r="DI842">
        <v>-0.008</v>
      </c>
      <c r="DJ842">
        <v>-3.246</v>
      </c>
      <c r="DK842">
        <v>-0.091</v>
      </c>
      <c r="DL842">
        <v>52</v>
      </c>
      <c r="DM842">
        <v>15</v>
      </c>
      <c r="DN842">
        <v>0.25</v>
      </c>
      <c r="DO842">
        <v>0.13</v>
      </c>
      <c r="DP842">
        <v>-30.23758048780488</v>
      </c>
      <c r="DQ842">
        <v>0.2904188153310098</v>
      </c>
      <c r="DR842">
        <v>0.06021957472657744</v>
      </c>
      <c r="DS842">
        <v>0</v>
      </c>
      <c r="DT842">
        <v>0.529123512195122</v>
      </c>
      <c r="DU842">
        <v>-0.5144766689895475</v>
      </c>
      <c r="DV842">
        <v>0.05241565469009535</v>
      </c>
      <c r="DW842">
        <v>0</v>
      </c>
      <c r="DX842">
        <v>0</v>
      </c>
      <c r="DY842">
        <v>2</v>
      </c>
      <c r="DZ842" t="s">
        <v>386</v>
      </c>
      <c r="EA842">
        <v>3.22819</v>
      </c>
      <c r="EB842">
        <v>2.70438</v>
      </c>
      <c r="EC842">
        <v>0.22276</v>
      </c>
      <c r="ED842">
        <v>0.22521</v>
      </c>
      <c r="EE842">
        <v>0.07940270000000001</v>
      </c>
      <c r="EF842">
        <v>0.078023</v>
      </c>
      <c r="EG842">
        <v>25289.8</v>
      </c>
      <c r="EH842">
        <v>24495.6</v>
      </c>
      <c r="EI842">
        <v>31197.9</v>
      </c>
      <c r="EJ842">
        <v>30012.8</v>
      </c>
      <c r="EK842">
        <v>38462.4</v>
      </c>
      <c r="EL842">
        <v>36603.4</v>
      </c>
      <c r="EM842">
        <v>43709.7</v>
      </c>
      <c r="EN842">
        <v>41916.8</v>
      </c>
      <c r="EO842">
        <v>2.08205</v>
      </c>
      <c r="EP842">
        <v>1.7361</v>
      </c>
      <c r="EQ842">
        <v>-0.00935048</v>
      </c>
      <c r="ER842">
        <v>0</v>
      </c>
      <c r="ES842">
        <v>25.1918</v>
      </c>
      <c r="ET842">
        <v>999.9</v>
      </c>
      <c r="EU842">
        <v>66.5</v>
      </c>
      <c r="EV842">
        <v>31.2</v>
      </c>
      <c r="EW842">
        <v>31.1072</v>
      </c>
      <c r="EX842">
        <v>62.5602</v>
      </c>
      <c r="EY842">
        <v>23.7139</v>
      </c>
      <c r="EZ842">
        <v>1</v>
      </c>
      <c r="FA842">
        <v>0.414533</v>
      </c>
      <c r="FB842">
        <v>8.60148</v>
      </c>
      <c r="FC842">
        <v>19.9907</v>
      </c>
      <c r="FD842">
        <v>5.21744</v>
      </c>
      <c r="FE842">
        <v>12.004</v>
      </c>
      <c r="FF842">
        <v>4.96315</v>
      </c>
      <c r="FG842">
        <v>3.29598</v>
      </c>
      <c r="FH842">
        <v>9999</v>
      </c>
      <c r="FI842">
        <v>9999</v>
      </c>
      <c r="FJ842">
        <v>9999</v>
      </c>
      <c r="FK842">
        <v>150</v>
      </c>
      <c r="FL842">
        <v>4.97078</v>
      </c>
      <c r="FM842">
        <v>1.8677</v>
      </c>
      <c r="FN842">
        <v>1.85927</v>
      </c>
      <c r="FO842">
        <v>1.86526</v>
      </c>
      <c r="FP842">
        <v>1.8631</v>
      </c>
      <c r="FQ842">
        <v>1.86447</v>
      </c>
      <c r="FR842">
        <v>1.86</v>
      </c>
      <c r="FS842">
        <v>1.86413</v>
      </c>
      <c r="FT842">
        <v>0</v>
      </c>
      <c r="FU842">
        <v>0</v>
      </c>
      <c r="FV842">
        <v>0</v>
      </c>
      <c r="FW842">
        <v>0</v>
      </c>
      <c r="FX842" t="s">
        <v>364</v>
      </c>
      <c r="FY842" t="s">
        <v>365</v>
      </c>
      <c r="FZ842" t="s">
        <v>366</v>
      </c>
      <c r="GA842" t="s">
        <v>366</v>
      </c>
      <c r="GB842" t="s">
        <v>366</v>
      </c>
      <c r="GC842" t="s">
        <v>366</v>
      </c>
      <c r="GD842">
        <v>0</v>
      </c>
      <c r="GE842">
        <v>100</v>
      </c>
      <c r="GF842">
        <v>100</v>
      </c>
      <c r="GG842">
        <v>-11.37</v>
      </c>
      <c r="GH842">
        <v>-0.09089999999999999</v>
      </c>
      <c r="GI842">
        <v>-2.868309889394353</v>
      </c>
      <c r="GJ842">
        <v>-0.006773961979547998</v>
      </c>
      <c r="GK842">
        <v>-8.296070481250098E-08</v>
      </c>
      <c r="GL842">
        <v>3.322967193956903E-10</v>
      </c>
      <c r="GM842">
        <v>-0.07871069313407227</v>
      </c>
      <c r="GN842">
        <v>-0.00208336341840114</v>
      </c>
      <c r="GO842">
        <v>8.801746095907445E-05</v>
      </c>
      <c r="GP842">
        <v>-2.677693255255651E-07</v>
      </c>
      <c r="GQ842">
        <v>3</v>
      </c>
      <c r="GR842">
        <v>2052</v>
      </c>
      <c r="GS842">
        <v>2</v>
      </c>
      <c r="GT842">
        <v>18</v>
      </c>
      <c r="GU842">
        <v>118.7</v>
      </c>
      <c r="GV842">
        <v>118.7</v>
      </c>
      <c r="GW842">
        <v>2.948</v>
      </c>
      <c r="GX842">
        <v>2.39624</v>
      </c>
      <c r="GY842">
        <v>1.44897</v>
      </c>
      <c r="GZ842">
        <v>2.31445</v>
      </c>
      <c r="HA842">
        <v>1.55151</v>
      </c>
      <c r="HB842">
        <v>2.31812</v>
      </c>
      <c r="HC842">
        <v>37.554</v>
      </c>
      <c r="HD842">
        <v>13.5892</v>
      </c>
      <c r="HE842">
        <v>18</v>
      </c>
      <c r="HF842">
        <v>616.349</v>
      </c>
      <c r="HG842">
        <v>394.184</v>
      </c>
      <c r="HH842">
        <v>14.3682</v>
      </c>
      <c r="HI842">
        <v>31.837</v>
      </c>
      <c r="HJ842">
        <v>30.0011</v>
      </c>
      <c r="HK842">
        <v>31.7017</v>
      </c>
      <c r="HL842">
        <v>31.6397</v>
      </c>
      <c r="HM842">
        <v>59.0477</v>
      </c>
      <c r="HN842">
        <v>57.1841</v>
      </c>
      <c r="HO842">
        <v>0</v>
      </c>
      <c r="HP842">
        <v>14.3432</v>
      </c>
      <c r="HQ842">
        <v>1389.11</v>
      </c>
      <c r="HR842">
        <v>14.7737</v>
      </c>
      <c r="HS842">
        <v>98.98779999999999</v>
      </c>
      <c r="HT842">
        <v>100.153</v>
      </c>
    </row>
    <row r="843" spans="1:228">
      <c r="A843">
        <v>827</v>
      </c>
      <c r="B843">
        <v>1728498080.5</v>
      </c>
      <c r="C843">
        <v>7143</v>
      </c>
      <c r="D843" t="s">
        <v>2027</v>
      </c>
      <c r="E843" t="s">
        <v>2028</v>
      </c>
      <c r="F843">
        <v>5</v>
      </c>
      <c r="G843" t="s">
        <v>357</v>
      </c>
      <c r="H843" t="s">
        <v>358</v>
      </c>
      <c r="I843" t="s">
        <v>359</v>
      </c>
      <c r="J843" t="s">
        <v>1808</v>
      </c>
      <c r="K843">
        <v>1728498073</v>
      </c>
      <c r="L843">
        <f>(M843)/1000</f>
        <v>0</v>
      </c>
      <c r="M843">
        <f>IF(BH843, AP843, AJ843)</f>
        <v>0</v>
      </c>
      <c r="N843">
        <f>IF(BH843, AK843, AI843)</f>
        <v>0</v>
      </c>
      <c r="O843">
        <f>BJ843 - IF(AW843&gt;1, N843*BD843*100.0/(AY843), 0)</f>
        <v>0</v>
      </c>
      <c r="P843">
        <f>((V843-L843/2)*O843-N843)/(V843+L843/2)</f>
        <v>0</v>
      </c>
      <c r="Q843">
        <f>P843*(BQ843+BR843)/1000.0</f>
        <v>0</v>
      </c>
      <c r="R843">
        <f>(BJ843 - IF(AW843&gt;1, N843*BD843*100.0/(AY843), 0))*(BQ843+BR843)/1000.0</f>
        <v>0</v>
      </c>
      <c r="S843">
        <f>2.0/((1/U843-1/T843)+SIGN(U843)*SQRT((1/U843-1/T843)*(1/U843-1/T843) + 4*BE843/((BE843+1)*(BE843+1))*(2*1/U843*1/T843-1/T843*1/T843)))</f>
        <v>0</v>
      </c>
      <c r="T843">
        <f>IF(LEFT(BF843,1)&lt;&gt;"0",IF(LEFT(BF843,1)="1",3.0,BG843),$D$5+$E$5*(BX843*BQ843/($K$5*1000))+$F$5*(BX843*BQ843/($K$5*1000))*MAX(MIN(BD843,$J$5),$I$5)*MAX(MIN(BD843,$J$5),$I$5)+$G$5*MAX(MIN(BD843,$J$5),$I$5)*(BX843*BQ843/($K$5*1000))+$H$5*(BX843*BQ843/($K$5*1000))*(BX843*BQ843/($K$5*1000)))</f>
        <v>0</v>
      </c>
      <c r="U843">
        <f>L843*(1000-(1000*0.61365*exp(17.502*Y843/(240.97+Y843))/(BQ843+BR843)+BL843)/2)/(1000*0.61365*exp(17.502*Y843/(240.97+Y843))/(BQ843+BR843)-BL843)</f>
        <v>0</v>
      </c>
      <c r="V843">
        <f>1/((BE843+1)/(S843/1.6)+1/(T843/1.37)) + BE843/((BE843+1)/(S843/1.6) + BE843/(T843/1.37))</f>
        <v>0</v>
      </c>
      <c r="W843">
        <f>(AZ843*BC843)</f>
        <v>0</v>
      </c>
      <c r="X843">
        <f>(BS843+(W843+2*0.95*5.67E-8*(((BS843+$B$7)+273)^4-(BS843+273)^4)-44100*L843)/(1.84*29.3*T843+8*0.95*5.67E-8*(BS843+273)^3))</f>
        <v>0</v>
      </c>
      <c r="Y843">
        <f>($C$7*BT843+$D$7*BU843+$E$7*X843)</f>
        <v>0</v>
      </c>
      <c r="Z843">
        <f>0.61365*exp(17.502*Y843/(240.97+Y843))</f>
        <v>0</v>
      </c>
      <c r="AA843">
        <f>(AB843/AC843*100)</f>
        <v>0</v>
      </c>
      <c r="AB843">
        <f>BL843*(BQ843+BR843)/1000</f>
        <v>0</v>
      </c>
      <c r="AC843">
        <f>0.61365*exp(17.502*BS843/(240.97+BS843))</f>
        <v>0</v>
      </c>
      <c r="AD843">
        <f>(Z843-BL843*(BQ843+BR843)/1000)</f>
        <v>0</v>
      </c>
      <c r="AE843">
        <f>(-L843*44100)</f>
        <v>0</v>
      </c>
      <c r="AF843">
        <f>2*29.3*T843*0.92*(BS843-Y843)</f>
        <v>0</v>
      </c>
      <c r="AG843">
        <f>2*0.95*5.67E-8*(((BS843+$B$7)+273)^4-(Y843+273)^4)</f>
        <v>0</v>
      </c>
      <c r="AH843">
        <f>W843+AG843+AE843+AF843</f>
        <v>0</v>
      </c>
      <c r="AI843">
        <f>BP843*AW843*(BK843-BJ843*(1000-AW843*BM843)/(1000-AW843*BL843))/(100*BD843)</f>
        <v>0</v>
      </c>
      <c r="AJ843">
        <f>1000*BP843*AW843*(BL843-BM843)/(100*BD843*(1000-AW843*BL843))</f>
        <v>0</v>
      </c>
      <c r="AK843">
        <f>(AL843 - AM843 - BQ843*1E3/(8.314*(BS843+273.15)) * AO843/BP843 * AN843) * BP843/(100*BD843) * (1000 - BM843)/1000</f>
        <v>0</v>
      </c>
      <c r="AL843">
        <v>1401.2249767425</v>
      </c>
      <c r="AM843">
        <v>1375.897575757575</v>
      </c>
      <c r="AN843">
        <v>2.580034655894892</v>
      </c>
      <c r="AO843">
        <v>66.75267127986791</v>
      </c>
      <c r="AP843">
        <f>(AR843 - AQ843 + BQ843*1E3/(8.314*(BS843+273.15)) * AT843/BP843 * AS843) * BP843/(100*BD843) * 1000/(1000 - AR843)</f>
        <v>0</v>
      </c>
      <c r="AQ843">
        <v>14.76623228200907</v>
      </c>
      <c r="AR843">
        <v>15.11523333333334</v>
      </c>
      <c r="AS843">
        <v>0.0001537274288787327</v>
      </c>
      <c r="AT843">
        <v>80.66482279212043</v>
      </c>
      <c r="AU843">
        <v>0</v>
      </c>
      <c r="AV843">
        <v>0</v>
      </c>
      <c r="AW843">
        <f>IF(AU843*$H$13&gt;=AY843,1.0,(AY843/(AY843-AU843*$H$13)))</f>
        <v>0</v>
      </c>
      <c r="AX843">
        <f>(AW843-1)*100</f>
        <v>0</v>
      </c>
      <c r="AY843">
        <f>MAX(0,($B$13+$C$13*BX843)/(1+$D$13*BX843)*BQ843/(BS843+273)*$E$13)</f>
        <v>0</v>
      </c>
      <c r="AZ843">
        <f>$B$11*BY843+$C$11*BZ843+$F$11*CK843*(1-CN843)</f>
        <v>0</v>
      </c>
      <c r="BA843">
        <f>AZ843*BB843</f>
        <v>0</v>
      </c>
      <c r="BB843">
        <f>($B$11*$D$9+$C$11*$D$9+$F$11*((CX843+CP843)/MAX(CX843+CP843+CY843, 0.1)*$I$9+CY843/MAX(CX843+CP843+CY843, 0.1)*$J$9))/($B$11+$C$11+$F$11)</f>
        <v>0</v>
      </c>
      <c r="BC843">
        <f>($B$11*$K$9+$C$11*$K$9+$F$11*((CX843+CP843)/MAX(CX843+CP843+CY843, 0.1)*$P$9+CY843/MAX(CX843+CP843+CY843, 0.1)*$Q$9))/($B$11+$C$11+$F$11)</f>
        <v>0</v>
      </c>
      <c r="BD843">
        <v>6</v>
      </c>
      <c r="BE843">
        <v>0.5</v>
      </c>
      <c r="BF843" t="s">
        <v>361</v>
      </c>
      <c r="BG843">
        <v>2</v>
      </c>
      <c r="BH843" t="b">
        <v>1</v>
      </c>
      <c r="BI843">
        <v>1728498073</v>
      </c>
      <c r="BJ843">
        <v>1337.516296296296</v>
      </c>
      <c r="BK843">
        <v>1367.686666666667</v>
      </c>
      <c r="BL843">
        <v>15.10022592592593</v>
      </c>
      <c r="BM843">
        <v>14.67814074074074</v>
      </c>
      <c r="BN843">
        <v>1348.857037037037</v>
      </c>
      <c r="BO843">
        <v>15.19121111111111</v>
      </c>
      <c r="BP843">
        <v>599.9515555555555</v>
      </c>
      <c r="BQ843">
        <v>97.54595925925926</v>
      </c>
      <c r="BR843">
        <v>0.09993187407407406</v>
      </c>
      <c r="BS843">
        <v>23.84442592592593</v>
      </c>
      <c r="BT843">
        <v>25.03373703703704</v>
      </c>
      <c r="BU843">
        <v>999.9000000000001</v>
      </c>
      <c r="BV843">
        <v>0</v>
      </c>
      <c r="BW843">
        <v>0</v>
      </c>
      <c r="BX843">
        <v>9995.946296296295</v>
      </c>
      <c r="BY843">
        <v>0</v>
      </c>
      <c r="BZ843">
        <v>1307.888148148148</v>
      </c>
      <c r="CA843">
        <v>-30.17069259259259</v>
      </c>
      <c r="CB843">
        <v>1358.022962962963</v>
      </c>
      <c r="CC843">
        <v>1388.061851851852</v>
      </c>
      <c r="CD843">
        <v>0.4220833333333334</v>
      </c>
      <c r="CE843">
        <v>1367.686666666667</v>
      </c>
      <c r="CF843">
        <v>14.67814074074074</v>
      </c>
      <c r="CG843">
        <v>1.472965925925926</v>
      </c>
      <c r="CH843">
        <v>1.431794074074074</v>
      </c>
      <c r="CI843">
        <v>12.69038888888889</v>
      </c>
      <c r="CJ843">
        <v>12.25844814814815</v>
      </c>
      <c r="CK843">
        <v>1599.969259259259</v>
      </c>
      <c r="CL843">
        <v>0.6920059629629631</v>
      </c>
      <c r="CM843">
        <v>0.307994037037037</v>
      </c>
      <c r="CN843">
        <v>0</v>
      </c>
      <c r="CO843">
        <v>2.08667037037037</v>
      </c>
      <c r="CP843">
        <v>0</v>
      </c>
      <c r="CQ843">
        <v>17536.74444444444</v>
      </c>
      <c r="CR843">
        <v>13789.94444444444</v>
      </c>
      <c r="CS843">
        <v>41</v>
      </c>
      <c r="CT843">
        <v>43.125</v>
      </c>
      <c r="CU843">
        <v>41.85866666666666</v>
      </c>
      <c r="CV843">
        <v>40.95333333333333</v>
      </c>
      <c r="CW843">
        <v>39.979</v>
      </c>
      <c r="CX843">
        <v>1107.186666666666</v>
      </c>
      <c r="CY843">
        <v>492.7825925925926</v>
      </c>
      <c r="CZ843">
        <v>0</v>
      </c>
      <c r="DA843">
        <v>1728498137.2</v>
      </c>
      <c r="DB843">
        <v>0</v>
      </c>
      <c r="DC843">
        <v>1728490956.5</v>
      </c>
      <c r="DD843" t="s">
        <v>362</v>
      </c>
      <c r="DE843">
        <v>1728490952.5</v>
      </c>
      <c r="DF843">
        <v>1728490956.5</v>
      </c>
      <c r="DG843">
        <v>1</v>
      </c>
      <c r="DH843">
        <v>-0.065</v>
      </c>
      <c r="DI843">
        <v>-0.008</v>
      </c>
      <c r="DJ843">
        <v>-3.246</v>
      </c>
      <c r="DK843">
        <v>-0.091</v>
      </c>
      <c r="DL843">
        <v>52</v>
      </c>
      <c r="DM843">
        <v>15</v>
      </c>
      <c r="DN843">
        <v>0.25</v>
      </c>
      <c r="DO843">
        <v>0.13</v>
      </c>
      <c r="DP843">
        <v>-30.19441463414634</v>
      </c>
      <c r="DQ843">
        <v>0.310940069686345</v>
      </c>
      <c r="DR843">
        <v>0.05915245520325833</v>
      </c>
      <c r="DS843">
        <v>0</v>
      </c>
      <c r="DT843">
        <v>0.4618078048780488</v>
      </c>
      <c r="DU843">
        <v>-0.8120725087107991</v>
      </c>
      <c r="DV843">
        <v>0.08186220115750718</v>
      </c>
      <c r="DW843">
        <v>0</v>
      </c>
      <c r="DX843">
        <v>0</v>
      </c>
      <c r="DY843">
        <v>2</v>
      </c>
      <c r="DZ843" t="s">
        <v>386</v>
      </c>
      <c r="EA843">
        <v>3.22831</v>
      </c>
      <c r="EB843">
        <v>2.7042</v>
      </c>
      <c r="EC843">
        <v>0.224038</v>
      </c>
      <c r="ED843">
        <v>0.226473</v>
      </c>
      <c r="EE843">
        <v>0.0794768</v>
      </c>
      <c r="EF843">
        <v>0.07839409999999999</v>
      </c>
      <c r="EG843">
        <v>25246.9</v>
      </c>
      <c r="EH843">
        <v>24455</v>
      </c>
      <c r="EI843">
        <v>31196.4</v>
      </c>
      <c r="EJ843">
        <v>30012.1</v>
      </c>
      <c r="EK843">
        <v>38457.8</v>
      </c>
      <c r="EL843">
        <v>36588.2</v>
      </c>
      <c r="EM843">
        <v>43708</v>
      </c>
      <c r="EN843">
        <v>41916.3</v>
      </c>
      <c r="EO843">
        <v>2.08205</v>
      </c>
      <c r="EP843">
        <v>1.73577</v>
      </c>
      <c r="EQ843">
        <v>-0.0106543</v>
      </c>
      <c r="ER843">
        <v>0</v>
      </c>
      <c r="ES843">
        <v>25.1947</v>
      </c>
      <c r="ET843">
        <v>999.9</v>
      </c>
      <c r="EU843">
        <v>66.5</v>
      </c>
      <c r="EV843">
        <v>31.2</v>
      </c>
      <c r="EW843">
        <v>31.1082</v>
      </c>
      <c r="EX843">
        <v>62.4802</v>
      </c>
      <c r="EY843">
        <v>23.5938</v>
      </c>
      <c r="EZ843">
        <v>1</v>
      </c>
      <c r="FA843">
        <v>0.415277</v>
      </c>
      <c r="FB843">
        <v>8.619260000000001</v>
      </c>
      <c r="FC843">
        <v>19.9901</v>
      </c>
      <c r="FD843">
        <v>5.21789</v>
      </c>
      <c r="FE843">
        <v>12.004</v>
      </c>
      <c r="FF843">
        <v>4.9635</v>
      </c>
      <c r="FG843">
        <v>3.29608</v>
      </c>
      <c r="FH843">
        <v>9999</v>
      </c>
      <c r="FI843">
        <v>9999</v>
      </c>
      <c r="FJ843">
        <v>9999</v>
      </c>
      <c r="FK843">
        <v>150</v>
      </c>
      <c r="FL843">
        <v>4.97077</v>
      </c>
      <c r="FM843">
        <v>1.86771</v>
      </c>
      <c r="FN843">
        <v>1.85928</v>
      </c>
      <c r="FO843">
        <v>1.86527</v>
      </c>
      <c r="FP843">
        <v>1.8631</v>
      </c>
      <c r="FQ843">
        <v>1.86447</v>
      </c>
      <c r="FR843">
        <v>1.86002</v>
      </c>
      <c r="FS843">
        <v>1.86415</v>
      </c>
      <c r="FT843">
        <v>0</v>
      </c>
      <c r="FU843">
        <v>0</v>
      </c>
      <c r="FV843">
        <v>0</v>
      </c>
      <c r="FW843">
        <v>0</v>
      </c>
      <c r="FX843" t="s">
        <v>364</v>
      </c>
      <c r="FY843" t="s">
        <v>365</v>
      </c>
      <c r="FZ843" t="s">
        <v>366</v>
      </c>
      <c r="GA843" t="s">
        <v>366</v>
      </c>
      <c r="GB843" t="s">
        <v>366</v>
      </c>
      <c r="GC843" t="s">
        <v>366</v>
      </c>
      <c r="GD843">
        <v>0</v>
      </c>
      <c r="GE843">
        <v>100</v>
      </c>
      <c r="GF843">
        <v>100</v>
      </c>
      <c r="GG843">
        <v>-11.44</v>
      </c>
      <c r="GH843">
        <v>-0.09089999999999999</v>
      </c>
      <c r="GI843">
        <v>-2.868309889394353</v>
      </c>
      <c r="GJ843">
        <v>-0.006773961979547998</v>
      </c>
      <c r="GK843">
        <v>-8.296070481250098E-08</v>
      </c>
      <c r="GL843">
        <v>3.322967193956903E-10</v>
      </c>
      <c r="GM843">
        <v>-0.07871069313407227</v>
      </c>
      <c r="GN843">
        <v>-0.00208336341840114</v>
      </c>
      <c r="GO843">
        <v>8.801746095907445E-05</v>
      </c>
      <c r="GP843">
        <v>-2.677693255255651E-07</v>
      </c>
      <c r="GQ843">
        <v>3</v>
      </c>
      <c r="GR843">
        <v>2052</v>
      </c>
      <c r="GS843">
        <v>2</v>
      </c>
      <c r="GT843">
        <v>18</v>
      </c>
      <c r="GU843">
        <v>118.8</v>
      </c>
      <c r="GV843">
        <v>118.7</v>
      </c>
      <c r="GW843">
        <v>2.96875</v>
      </c>
      <c r="GX843">
        <v>2.39258</v>
      </c>
      <c r="GY843">
        <v>1.44897</v>
      </c>
      <c r="GZ843">
        <v>2.31445</v>
      </c>
      <c r="HA843">
        <v>1.55151</v>
      </c>
      <c r="HB843">
        <v>2.33398</v>
      </c>
      <c r="HC843">
        <v>37.554</v>
      </c>
      <c r="HD843">
        <v>13.5892</v>
      </c>
      <c r="HE843">
        <v>18</v>
      </c>
      <c r="HF843">
        <v>616.446</v>
      </c>
      <c r="HG843">
        <v>394.065</v>
      </c>
      <c r="HH843">
        <v>14.3339</v>
      </c>
      <c r="HI843">
        <v>31.8475</v>
      </c>
      <c r="HJ843">
        <v>30.0008</v>
      </c>
      <c r="HK843">
        <v>31.7116</v>
      </c>
      <c r="HL843">
        <v>31.65</v>
      </c>
      <c r="HM843">
        <v>59.4522</v>
      </c>
      <c r="HN843">
        <v>57.1841</v>
      </c>
      <c r="HO843">
        <v>0</v>
      </c>
      <c r="HP843">
        <v>14.3101</v>
      </c>
      <c r="HQ843">
        <v>1399.13</v>
      </c>
      <c r="HR843">
        <v>14.7909</v>
      </c>
      <c r="HS843">
        <v>98.9836</v>
      </c>
      <c r="HT843">
        <v>100.152</v>
      </c>
    </row>
    <row r="844" spans="1:228">
      <c r="A844">
        <v>828</v>
      </c>
      <c r="B844">
        <v>1728498085</v>
      </c>
      <c r="C844">
        <v>7147.5</v>
      </c>
      <c r="D844" t="s">
        <v>2029</v>
      </c>
      <c r="E844" t="s">
        <v>2030</v>
      </c>
      <c r="F844">
        <v>5</v>
      </c>
      <c r="G844" t="s">
        <v>357</v>
      </c>
      <c r="H844" t="s">
        <v>358</v>
      </c>
      <c r="I844" t="s">
        <v>359</v>
      </c>
      <c r="J844" t="s">
        <v>1808</v>
      </c>
      <c r="K844">
        <v>1728498077.444444</v>
      </c>
      <c r="L844">
        <f>(M844)/1000</f>
        <v>0</v>
      </c>
      <c r="M844">
        <f>IF(BH844, AP844, AJ844)</f>
        <v>0</v>
      </c>
      <c r="N844">
        <f>IF(BH844, AK844, AI844)</f>
        <v>0</v>
      </c>
      <c r="O844">
        <f>BJ844 - IF(AW844&gt;1, N844*BD844*100.0/(AY844), 0)</f>
        <v>0</v>
      </c>
      <c r="P844">
        <f>((V844-L844/2)*O844-N844)/(V844+L844/2)</f>
        <v>0</v>
      </c>
      <c r="Q844">
        <f>P844*(BQ844+BR844)/1000.0</f>
        <v>0</v>
      </c>
      <c r="R844">
        <f>(BJ844 - IF(AW844&gt;1, N844*BD844*100.0/(AY844), 0))*(BQ844+BR844)/1000.0</f>
        <v>0</v>
      </c>
      <c r="S844">
        <f>2.0/((1/U844-1/T844)+SIGN(U844)*SQRT((1/U844-1/T844)*(1/U844-1/T844) + 4*BE844/((BE844+1)*(BE844+1))*(2*1/U844*1/T844-1/T844*1/T844)))</f>
        <v>0</v>
      </c>
      <c r="T844">
        <f>IF(LEFT(BF844,1)&lt;&gt;"0",IF(LEFT(BF844,1)="1",3.0,BG844),$D$5+$E$5*(BX844*BQ844/($K$5*1000))+$F$5*(BX844*BQ844/($K$5*1000))*MAX(MIN(BD844,$J$5),$I$5)*MAX(MIN(BD844,$J$5),$I$5)+$G$5*MAX(MIN(BD844,$J$5),$I$5)*(BX844*BQ844/($K$5*1000))+$H$5*(BX844*BQ844/($K$5*1000))*(BX844*BQ844/($K$5*1000)))</f>
        <v>0</v>
      </c>
      <c r="U844">
        <f>L844*(1000-(1000*0.61365*exp(17.502*Y844/(240.97+Y844))/(BQ844+BR844)+BL844)/2)/(1000*0.61365*exp(17.502*Y844/(240.97+Y844))/(BQ844+BR844)-BL844)</f>
        <v>0</v>
      </c>
      <c r="V844">
        <f>1/((BE844+1)/(S844/1.6)+1/(T844/1.37)) + BE844/((BE844+1)/(S844/1.6) + BE844/(T844/1.37))</f>
        <v>0</v>
      </c>
      <c r="W844">
        <f>(AZ844*BC844)</f>
        <v>0</v>
      </c>
      <c r="X844">
        <f>(BS844+(W844+2*0.95*5.67E-8*(((BS844+$B$7)+273)^4-(BS844+273)^4)-44100*L844)/(1.84*29.3*T844+8*0.95*5.67E-8*(BS844+273)^3))</f>
        <v>0</v>
      </c>
      <c r="Y844">
        <f>($C$7*BT844+$D$7*BU844+$E$7*X844)</f>
        <v>0</v>
      </c>
      <c r="Z844">
        <f>0.61365*exp(17.502*Y844/(240.97+Y844))</f>
        <v>0</v>
      </c>
      <c r="AA844">
        <f>(AB844/AC844*100)</f>
        <v>0</v>
      </c>
      <c r="AB844">
        <f>BL844*(BQ844+BR844)/1000</f>
        <v>0</v>
      </c>
      <c r="AC844">
        <f>0.61365*exp(17.502*BS844/(240.97+BS844))</f>
        <v>0</v>
      </c>
      <c r="AD844">
        <f>(Z844-BL844*(BQ844+BR844)/1000)</f>
        <v>0</v>
      </c>
      <c r="AE844">
        <f>(-L844*44100)</f>
        <v>0</v>
      </c>
      <c r="AF844">
        <f>2*29.3*T844*0.92*(BS844-Y844)</f>
        <v>0</v>
      </c>
      <c r="AG844">
        <f>2*0.95*5.67E-8*(((BS844+$B$7)+273)^4-(Y844+273)^4)</f>
        <v>0</v>
      </c>
      <c r="AH844">
        <f>W844+AG844+AE844+AF844</f>
        <v>0</v>
      </c>
      <c r="AI844">
        <f>BP844*AW844*(BK844-BJ844*(1000-AW844*BM844)/(1000-AW844*BL844))/(100*BD844)</f>
        <v>0</v>
      </c>
      <c r="AJ844">
        <f>1000*BP844*AW844*(BL844-BM844)/(100*BD844*(1000-AW844*BL844))</f>
        <v>0</v>
      </c>
      <c r="AK844">
        <f>(AL844 - AM844 - BQ844*1E3/(8.314*(BS844+273.15)) * AO844/BP844 * AN844) * BP844/(100*BD844) * (1000 - BM844)/1000</f>
        <v>0</v>
      </c>
      <c r="AL844">
        <v>1412.950105106899</v>
      </c>
      <c r="AM844">
        <v>1387.530666666667</v>
      </c>
      <c r="AN844">
        <v>2.581527084545443</v>
      </c>
      <c r="AO844">
        <v>66.75267127986791</v>
      </c>
      <c r="AP844">
        <f>(AR844 - AQ844 + BQ844*1E3/(8.314*(BS844+273.15)) * AT844/BP844 * AS844) * BP844/(100*BD844) * 1000/(1000 - AR844)</f>
        <v>0</v>
      </c>
      <c r="AQ844">
        <v>14.80398369165707</v>
      </c>
      <c r="AR844">
        <v>15.13403515151515</v>
      </c>
      <c r="AS844">
        <v>0.0001717269933710622</v>
      </c>
      <c r="AT844">
        <v>80.66482279212043</v>
      </c>
      <c r="AU844">
        <v>0</v>
      </c>
      <c r="AV844">
        <v>0</v>
      </c>
      <c r="AW844">
        <f>IF(AU844*$H$13&gt;=AY844,1.0,(AY844/(AY844-AU844*$H$13)))</f>
        <v>0</v>
      </c>
      <c r="AX844">
        <f>(AW844-1)*100</f>
        <v>0</v>
      </c>
      <c r="AY844">
        <f>MAX(0,($B$13+$C$13*BX844)/(1+$D$13*BX844)*BQ844/(BS844+273)*$E$13)</f>
        <v>0</v>
      </c>
      <c r="AZ844">
        <f>$B$11*BY844+$C$11*BZ844+$F$11*CK844*(1-CN844)</f>
        <v>0</v>
      </c>
      <c r="BA844">
        <f>AZ844*BB844</f>
        <v>0</v>
      </c>
      <c r="BB844">
        <f>($B$11*$D$9+$C$11*$D$9+$F$11*((CX844+CP844)/MAX(CX844+CP844+CY844, 0.1)*$I$9+CY844/MAX(CX844+CP844+CY844, 0.1)*$J$9))/($B$11+$C$11+$F$11)</f>
        <v>0</v>
      </c>
      <c r="BC844">
        <f>($B$11*$K$9+$C$11*$K$9+$F$11*((CX844+CP844)/MAX(CX844+CP844+CY844, 0.1)*$P$9+CY844/MAX(CX844+CP844+CY844, 0.1)*$Q$9))/($B$11+$C$11+$F$11)</f>
        <v>0</v>
      </c>
      <c r="BD844">
        <v>6</v>
      </c>
      <c r="BE844">
        <v>0.5</v>
      </c>
      <c r="BF844" t="s">
        <v>361</v>
      </c>
      <c r="BG844">
        <v>2</v>
      </c>
      <c r="BH844" t="b">
        <v>1</v>
      </c>
      <c r="BI844">
        <v>1728498077.444444</v>
      </c>
      <c r="BJ844">
        <v>1348.704444444445</v>
      </c>
      <c r="BK844">
        <v>1378.888888888889</v>
      </c>
      <c r="BL844">
        <v>15.10873703703704</v>
      </c>
      <c r="BM844">
        <v>14.73566296296296</v>
      </c>
      <c r="BN844">
        <v>1360.103333333333</v>
      </c>
      <c r="BO844">
        <v>15.19972222222222</v>
      </c>
      <c r="BP844">
        <v>599.9694074074074</v>
      </c>
      <c r="BQ844">
        <v>97.54598148148149</v>
      </c>
      <c r="BR844">
        <v>0.09988224444444445</v>
      </c>
      <c r="BS844">
        <v>23.84247777777778</v>
      </c>
      <c r="BT844">
        <v>25.02792592592592</v>
      </c>
      <c r="BU844">
        <v>999.9000000000001</v>
      </c>
      <c r="BV844">
        <v>0</v>
      </c>
      <c r="BW844">
        <v>0</v>
      </c>
      <c r="BX844">
        <v>9997.213703703705</v>
      </c>
      <c r="BY844">
        <v>0</v>
      </c>
      <c r="BZ844">
        <v>1308.102592592592</v>
      </c>
      <c r="CA844">
        <v>-30.1842</v>
      </c>
      <c r="CB844">
        <v>1369.394814814815</v>
      </c>
      <c r="CC844">
        <v>1399.512592592592</v>
      </c>
      <c r="CD844">
        <v>0.373069</v>
      </c>
      <c r="CE844">
        <v>1378.888888888889</v>
      </c>
      <c r="CF844">
        <v>14.73566296296296</v>
      </c>
      <c r="CG844">
        <v>1.473797037037037</v>
      </c>
      <c r="CH844">
        <v>1.437405555555555</v>
      </c>
      <c r="CI844">
        <v>12.69898518518518</v>
      </c>
      <c r="CJ844">
        <v>12.31793703703703</v>
      </c>
      <c r="CK844">
        <v>1600.002962962963</v>
      </c>
      <c r="CL844">
        <v>0.6920043333333333</v>
      </c>
      <c r="CM844">
        <v>0.3079956666666667</v>
      </c>
      <c r="CN844">
        <v>0</v>
      </c>
      <c r="CO844">
        <v>2.094092592592592</v>
      </c>
      <c r="CP844">
        <v>0</v>
      </c>
      <c r="CQ844">
        <v>17521.34074074074</v>
      </c>
      <c r="CR844">
        <v>13790.22592592592</v>
      </c>
      <c r="CS844">
        <v>41</v>
      </c>
      <c r="CT844">
        <v>43.13418518518518</v>
      </c>
      <c r="CU844">
        <v>41.87266666666666</v>
      </c>
      <c r="CV844">
        <v>40.97199999999999</v>
      </c>
      <c r="CW844">
        <v>39.993</v>
      </c>
      <c r="CX844">
        <v>1107.207407407407</v>
      </c>
      <c r="CY844">
        <v>492.7955555555556</v>
      </c>
      <c r="CZ844">
        <v>0</v>
      </c>
      <c r="DA844">
        <v>1728498142</v>
      </c>
      <c r="DB844">
        <v>0</v>
      </c>
      <c r="DC844">
        <v>1728490956.5</v>
      </c>
      <c r="DD844" t="s">
        <v>362</v>
      </c>
      <c r="DE844">
        <v>1728490952.5</v>
      </c>
      <c r="DF844">
        <v>1728490956.5</v>
      </c>
      <c r="DG844">
        <v>1</v>
      </c>
      <c r="DH844">
        <v>-0.065</v>
      </c>
      <c r="DI844">
        <v>-0.008</v>
      </c>
      <c r="DJ844">
        <v>-3.246</v>
      </c>
      <c r="DK844">
        <v>-0.091</v>
      </c>
      <c r="DL844">
        <v>52</v>
      </c>
      <c r="DM844">
        <v>15</v>
      </c>
      <c r="DN844">
        <v>0.25</v>
      </c>
      <c r="DO844">
        <v>0.13</v>
      </c>
      <c r="DP844">
        <v>-30.18331219512195</v>
      </c>
      <c r="DQ844">
        <v>0.1296480836237152</v>
      </c>
      <c r="DR844">
        <v>0.05769903492924996</v>
      </c>
      <c r="DS844">
        <v>0</v>
      </c>
      <c r="DT844">
        <v>0.4140890243902439</v>
      </c>
      <c r="DU844">
        <v>-0.7749020487804873</v>
      </c>
      <c r="DV844">
        <v>0.0788501901578318</v>
      </c>
      <c r="DW844">
        <v>0</v>
      </c>
      <c r="DX844">
        <v>0</v>
      </c>
      <c r="DY844">
        <v>2</v>
      </c>
      <c r="DZ844" t="s">
        <v>386</v>
      </c>
      <c r="EA844">
        <v>3.22821</v>
      </c>
      <c r="EB844">
        <v>2.70444</v>
      </c>
      <c r="EC844">
        <v>0.22519</v>
      </c>
      <c r="ED844">
        <v>0.227613</v>
      </c>
      <c r="EE844">
        <v>0.0795482</v>
      </c>
      <c r="EF844">
        <v>0.07843410000000001</v>
      </c>
      <c r="EG844">
        <v>25209.2</v>
      </c>
      <c r="EH844">
        <v>24418.4</v>
      </c>
      <c r="EI844">
        <v>31196.4</v>
      </c>
      <c r="EJ844">
        <v>30011.6</v>
      </c>
      <c r="EK844">
        <v>38454.5</v>
      </c>
      <c r="EL844">
        <v>36586</v>
      </c>
      <c r="EM844">
        <v>43707.6</v>
      </c>
      <c r="EN844">
        <v>41915.5</v>
      </c>
      <c r="EO844">
        <v>2.0822</v>
      </c>
      <c r="EP844">
        <v>1.7359</v>
      </c>
      <c r="EQ844">
        <v>-0.0109151</v>
      </c>
      <c r="ER844">
        <v>0</v>
      </c>
      <c r="ES844">
        <v>25.1979</v>
      </c>
      <c r="ET844">
        <v>999.9</v>
      </c>
      <c r="EU844">
        <v>66.5</v>
      </c>
      <c r="EV844">
        <v>31.2</v>
      </c>
      <c r="EW844">
        <v>31.1089</v>
      </c>
      <c r="EX844">
        <v>62.3702</v>
      </c>
      <c r="EY844">
        <v>23.722</v>
      </c>
      <c r="EZ844">
        <v>1</v>
      </c>
      <c r="FA844">
        <v>0.416367</v>
      </c>
      <c r="FB844">
        <v>8.62143</v>
      </c>
      <c r="FC844">
        <v>19.9902</v>
      </c>
      <c r="FD844">
        <v>5.21804</v>
      </c>
      <c r="FE844">
        <v>12.004</v>
      </c>
      <c r="FF844">
        <v>4.96245</v>
      </c>
      <c r="FG844">
        <v>3.29593</v>
      </c>
      <c r="FH844">
        <v>9999</v>
      </c>
      <c r="FI844">
        <v>9999</v>
      </c>
      <c r="FJ844">
        <v>9999</v>
      </c>
      <c r="FK844">
        <v>150</v>
      </c>
      <c r="FL844">
        <v>4.97076</v>
      </c>
      <c r="FM844">
        <v>1.86771</v>
      </c>
      <c r="FN844">
        <v>1.85927</v>
      </c>
      <c r="FO844">
        <v>1.86528</v>
      </c>
      <c r="FP844">
        <v>1.8631</v>
      </c>
      <c r="FQ844">
        <v>1.86447</v>
      </c>
      <c r="FR844">
        <v>1.86</v>
      </c>
      <c r="FS844">
        <v>1.86414</v>
      </c>
      <c r="FT844">
        <v>0</v>
      </c>
      <c r="FU844">
        <v>0</v>
      </c>
      <c r="FV844">
        <v>0</v>
      </c>
      <c r="FW844">
        <v>0</v>
      </c>
      <c r="FX844" t="s">
        <v>364</v>
      </c>
      <c r="FY844" t="s">
        <v>365</v>
      </c>
      <c r="FZ844" t="s">
        <v>366</v>
      </c>
      <c r="GA844" t="s">
        <v>366</v>
      </c>
      <c r="GB844" t="s">
        <v>366</v>
      </c>
      <c r="GC844" t="s">
        <v>366</v>
      </c>
      <c r="GD844">
        <v>0</v>
      </c>
      <c r="GE844">
        <v>100</v>
      </c>
      <c r="GF844">
        <v>100</v>
      </c>
      <c r="GG844">
        <v>-11.5</v>
      </c>
      <c r="GH844">
        <v>-0.09089999999999999</v>
      </c>
      <c r="GI844">
        <v>-2.868309889394353</v>
      </c>
      <c r="GJ844">
        <v>-0.006773961979547998</v>
      </c>
      <c r="GK844">
        <v>-8.296070481250098E-08</v>
      </c>
      <c r="GL844">
        <v>3.322967193956903E-10</v>
      </c>
      <c r="GM844">
        <v>-0.07871069313407227</v>
      </c>
      <c r="GN844">
        <v>-0.00208336341840114</v>
      </c>
      <c r="GO844">
        <v>8.801746095907445E-05</v>
      </c>
      <c r="GP844">
        <v>-2.677693255255651E-07</v>
      </c>
      <c r="GQ844">
        <v>3</v>
      </c>
      <c r="GR844">
        <v>2052</v>
      </c>
      <c r="GS844">
        <v>2</v>
      </c>
      <c r="GT844">
        <v>18</v>
      </c>
      <c r="GU844">
        <v>118.9</v>
      </c>
      <c r="GV844">
        <v>118.8</v>
      </c>
      <c r="GW844">
        <v>2.98706</v>
      </c>
      <c r="GX844">
        <v>2.38647</v>
      </c>
      <c r="GY844">
        <v>1.44775</v>
      </c>
      <c r="GZ844">
        <v>2.31323</v>
      </c>
      <c r="HA844">
        <v>1.55151</v>
      </c>
      <c r="HB844">
        <v>2.3938</v>
      </c>
      <c r="HC844">
        <v>37.554</v>
      </c>
      <c r="HD844">
        <v>13.5979</v>
      </c>
      <c r="HE844">
        <v>18</v>
      </c>
      <c r="HF844">
        <v>616.6420000000001</v>
      </c>
      <c r="HG844">
        <v>394.188</v>
      </c>
      <c r="HH844">
        <v>14.3054</v>
      </c>
      <c r="HI844">
        <v>31.8567</v>
      </c>
      <c r="HJ844">
        <v>30.0011</v>
      </c>
      <c r="HK844">
        <v>31.7205</v>
      </c>
      <c r="HL844">
        <v>31.6584</v>
      </c>
      <c r="HM844">
        <v>59.8775</v>
      </c>
      <c r="HN844">
        <v>57.1841</v>
      </c>
      <c r="HO844">
        <v>0</v>
      </c>
      <c r="HP844">
        <v>14.2912</v>
      </c>
      <c r="HQ844">
        <v>1414.15</v>
      </c>
      <c r="HR844">
        <v>14.7996</v>
      </c>
      <c r="HS844">
        <v>98.98309999999999</v>
      </c>
      <c r="HT844">
        <v>100.15</v>
      </c>
    </row>
    <row r="845" spans="1:228">
      <c r="A845">
        <v>829</v>
      </c>
      <c r="B845">
        <v>1728498090</v>
      </c>
      <c r="C845">
        <v>7152.5</v>
      </c>
      <c r="D845" t="s">
        <v>2031</v>
      </c>
      <c r="E845" t="s">
        <v>2032</v>
      </c>
      <c r="F845">
        <v>5</v>
      </c>
      <c r="G845" t="s">
        <v>357</v>
      </c>
      <c r="H845" t="s">
        <v>358</v>
      </c>
      <c r="I845" t="s">
        <v>359</v>
      </c>
      <c r="J845" t="s">
        <v>1808</v>
      </c>
      <c r="K845">
        <v>1728498082.462963</v>
      </c>
      <c r="L845">
        <f>(M845)/1000</f>
        <v>0</v>
      </c>
      <c r="M845">
        <f>IF(BH845, AP845, AJ845)</f>
        <v>0</v>
      </c>
      <c r="N845">
        <f>IF(BH845, AK845, AI845)</f>
        <v>0</v>
      </c>
      <c r="O845">
        <f>BJ845 - IF(AW845&gt;1, N845*BD845*100.0/(AY845), 0)</f>
        <v>0</v>
      </c>
      <c r="P845">
        <f>((V845-L845/2)*O845-N845)/(V845+L845/2)</f>
        <v>0</v>
      </c>
      <c r="Q845">
        <f>P845*(BQ845+BR845)/1000.0</f>
        <v>0</v>
      </c>
      <c r="R845">
        <f>(BJ845 - IF(AW845&gt;1, N845*BD845*100.0/(AY845), 0))*(BQ845+BR845)/1000.0</f>
        <v>0</v>
      </c>
      <c r="S845">
        <f>2.0/((1/U845-1/T845)+SIGN(U845)*SQRT((1/U845-1/T845)*(1/U845-1/T845) + 4*BE845/((BE845+1)*(BE845+1))*(2*1/U845*1/T845-1/T845*1/T845)))</f>
        <v>0</v>
      </c>
      <c r="T845">
        <f>IF(LEFT(BF845,1)&lt;&gt;"0",IF(LEFT(BF845,1)="1",3.0,BG845),$D$5+$E$5*(BX845*BQ845/($K$5*1000))+$F$5*(BX845*BQ845/($K$5*1000))*MAX(MIN(BD845,$J$5),$I$5)*MAX(MIN(BD845,$J$5),$I$5)+$G$5*MAX(MIN(BD845,$J$5),$I$5)*(BX845*BQ845/($K$5*1000))+$H$5*(BX845*BQ845/($K$5*1000))*(BX845*BQ845/($K$5*1000)))</f>
        <v>0</v>
      </c>
      <c r="U845">
        <f>L845*(1000-(1000*0.61365*exp(17.502*Y845/(240.97+Y845))/(BQ845+BR845)+BL845)/2)/(1000*0.61365*exp(17.502*Y845/(240.97+Y845))/(BQ845+BR845)-BL845)</f>
        <v>0</v>
      </c>
      <c r="V845">
        <f>1/((BE845+1)/(S845/1.6)+1/(T845/1.37)) + BE845/((BE845+1)/(S845/1.6) + BE845/(T845/1.37))</f>
        <v>0</v>
      </c>
      <c r="W845">
        <f>(AZ845*BC845)</f>
        <v>0</v>
      </c>
      <c r="X845">
        <f>(BS845+(W845+2*0.95*5.67E-8*(((BS845+$B$7)+273)^4-(BS845+273)^4)-44100*L845)/(1.84*29.3*T845+8*0.95*5.67E-8*(BS845+273)^3))</f>
        <v>0</v>
      </c>
      <c r="Y845">
        <f>($C$7*BT845+$D$7*BU845+$E$7*X845)</f>
        <v>0</v>
      </c>
      <c r="Z845">
        <f>0.61365*exp(17.502*Y845/(240.97+Y845))</f>
        <v>0</v>
      </c>
      <c r="AA845">
        <f>(AB845/AC845*100)</f>
        <v>0</v>
      </c>
      <c r="AB845">
        <f>BL845*(BQ845+BR845)/1000</f>
        <v>0</v>
      </c>
      <c r="AC845">
        <f>0.61365*exp(17.502*BS845/(240.97+BS845))</f>
        <v>0</v>
      </c>
      <c r="AD845">
        <f>(Z845-BL845*(BQ845+BR845)/1000)</f>
        <v>0</v>
      </c>
      <c r="AE845">
        <f>(-L845*44100)</f>
        <v>0</v>
      </c>
      <c r="AF845">
        <f>2*29.3*T845*0.92*(BS845-Y845)</f>
        <v>0</v>
      </c>
      <c r="AG845">
        <f>2*0.95*5.67E-8*(((BS845+$B$7)+273)^4-(Y845+273)^4)</f>
        <v>0</v>
      </c>
      <c r="AH845">
        <f>W845+AG845+AE845+AF845</f>
        <v>0</v>
      </c>
      <c r="AI845">
        <f>BP845*AW845*(BK845-BJ845*(1000-AW845*BM845)/(1000-AW845*BL845))/(100*BD845)</f>
        <v>0</v>
      </c>
      <c r="AJ845">
        <f>1000*BP845*AW845*(BL845-BM845)/(100*BD845*(1000-AW845*BL845))</f>
        <v>0</v>
      </c>
      <c r="AK845">
        <f>(AL845 - AM845 - BQ845*1E3/(8.314*(BS845+273.15)) * AO845/BP845 * AN845) * BP845/(100*BD845) * (1000 - BM845)/1000</f>
        <v>0</v>
      </c>
      <c r="AL845">
        <v>1425.47990067577</v>
      </c>
      <c r="AM845">
        <v>1400.419878787879</v>
      </c>
      <c r="AN845">
        <v>2.555596217557648</v>
      </c>
      <c r="AO845">
        <v>66.75267127986791</v>
      </c>
      <c r="AP845">
        <f>(AR845 - AQ845 + BQ845*1E3/(8.314*(BS845+273.15)) * AT845/BP845 * AS845) * BP845/(100*BD845) * 1000/(1000 - AR845)</f>
        <v>0</v>
      </c>
      <c r="AQ845">
        <v>14.81293500134262</v>
      </c>
      <c r="AR845">
        <v>15.15057878787879</v>
      </c>
      <c r="AS845">
        <v>0.0001323771294827867</v>
      </c>
      <c r="AT845">
        <v>80.66482279212043</v>
      </c>
      <c r="AU845">
        <v>0</v>
      </c>
      <c r="AV845">
        <v>0</v>
      </c>
      <c r="AW845">
        <f>IF(AU845*$H$13&gt;=AY845,1.0,(AY845/(AY845-AU845*$H$13)))</f>
        <v>0</v>
      </c>
      <c r="AX845">
        <f>(AW845-1)*100</f>
        <v>0</v>
      </c>
      <c r="AY845">
        <f>MAX(0,($B$13+$C$13*BX845)/(1+$D$13*BX845)*BQ845/(BS845+273)*$E$13)</f>
        <v>0</v>
      </c>
      <c r="AZ845">
        <f>$B$11*BY845+$C$11*BZ845+$F$11*CK845*(1-CN845)</f>
        <v>0</v>
      </c>
      <c r="BA845">
        <f>AZ845*BB845</f>
        <v>0</v>
      </c>
      <c r="BB845">
        <f>($B$11*$D$9+$C$11*$D$9+$F$11*((CX845+CP845)/MAX(CX845+CP845+CY845, 0.1)*$I$9+CY845/MAX(CX845+CP845+CY845, 0.1)*$J$9))/($B$11+$C$11+$F$11)</f>
        <v>0</v>
      </c>
      <c r="BC845">
        <f>($B$11*$K$9+$C$11*$K$9+$F$11*((CX845+CP845)/MAX(CX845+CP845+CY845, 0.1)*$P$9+CY845/MAX(CX845+CP845+CY845, 0.1)*$Q$9))/($B$11+$C$11+$F$11)</f>
        <v>0</v>
      </c>
      <c r="BD845">
        <v>6</v>
      </c>
      <c r="BE845">
        <v>0.5</v>
      </c>
      <c r="BF845" t="s">
        <v>361</v>
      </c>
      <c r="BG845">
        <v>2</v>
      </c>
      <c r="BH845" t="b">
        <v>1</v>
      </c>
      <c r="BI845">
        <v>1728498082.462963</v>
      </c>
      <c r="BJ845">
        <v>1361.374444444444</v>
      </c>
      <c r="BK845">
        <v>1391.447407407408</v>
      </c>
      <c r="BL845">
        <v>15.12473703703704</v>
      </c>
      <c r="BM845">
        <v>14.7923</v>
      </c>
      <c r="BN845">
        <v>1372.83962962963</v>
      </c>
      <c r="BO845">
        <v>15.21570740740741</v>
      </c>
      <c r="BP845">
        <v>599.9954444444445</v>
      </c>
      <c r="BQ845">
        <v>97.54615925925926</v>
      </c>
      <c r="BR845">
        <v>0.09998189629629631</v>
      </c>
      <c r="BS845">
        <v>23.83873703703703</v>
      </c>
      <c r="BT845">
        <v>25.02311851851852</v>
      </c>
      <c r="BU845">
        <v>999.9000000000001</v>
      </c>
      <c r="BV845">
        <v>0</v>
      </c>
      <c r="BW845">
        <v>0</v>
      </c>
      <c r="BX845">
        <v>10006.15444444445</v>
      </c>
      <c r="BY845">
        <v>0</v>
      </c>
      <c r="BZ845">
        <v>1308.14</v>
      </c>
      <c r="CA845">
        <v>-30.07177407407407</v>
      </c>
      <c r="CB845">
        <v>1382.281851851852</v>
      </c>
      <c r="CC845">
        <v>1412.339259259259</v>
      </c>
      <c r="CD845">
        <v>0.3324361481481481</v>
      </c>
      <c r="CE845">
        <v>1391.447407407408</v>
      </c>
      <c r="CF845">
        <v>14.7923</v>
      </c>
      <c r="CG845">
        <v>1.47536</v>
      </c>
      <c r="CH845">
        <v>1.442932222222222</v>
      </c>
      <c r="CI845">
        <v>12.71515555555556</v>
      </c>
      <c r="CJ845">
        <v>12.37644814814815</v>
      </c>
      <c r="CK845">
        <v>1600.027407407407</v>
      </c>
      <c r="CL845">
        <v>0.6920041111111112</v>
      </c>
      <c r="CM845">
        <v>0.3079958888888889</v>
      </c>
      <c r="CN845">
        <v>0</v>
      </c>
      <c r="CO845">
        <v>2.064729629629629</v>
      </c>
      <c r="CP845">
        <v>0</v>
      </c>
      <c r="CQ845">
        <v>17504.75925925926</v>
      </c>
      <c r="CR845">
        <v>13790.43703703704</v>
      </c>
      <c r="CS845">
        <v>41.00459259259259</v>
      </c>
      <c r="CT845">
        <v>43.15485185185184</v>
      </c>
      <c r="CU845">
        <v>41.875</v>
      </c>
      <c r="CV845">
        <v>40.993</v>
      </c>
      <c r="CW845">
        <v>40</v>
      </c>
      <c r="CX845">
        <v>1107.225185185185</v>
      </c>
      <c r="CY845">
        <v>492.8022222222222</v>
      </c>
      <c r="CZ845">
        <v>0</v>
      </c>
      <c r="DA845">
        <v>1728498146.8</v>
      </c>
      <c r="DB845">
        <v>0</v>
      </c>
      <c r="DC845">
        <v>1728490956.5</v>
      </c>
      <c r="DD845" t="s">
        <v>362</v>
      </c>
      <c r="DE845">
        <v>1728490952.5</v>
      </c>
      <c r="DF845">
        <v>1728490956.5</v>
      </c>
      <c r="DG845">
        <v>1</v>
      </c>
      <c r="DH845">
        <v>-0.065</v>
      </c>
      <c r="DI845">
        <v>-0.008</v>
      </c>
      <c r="DJ845">
        <v>-3.246</v>
      </c>
      <c r="DK845">
        <v>-0.091</v>
      </c>
      <c r="DL845">
        <v>52</v>
      </c>
      <c r="DM845">
        <v>15</v>
      </c>
      <c r="DN845">
        <v>0.25</v>
      </c>
      <c r="DO845">
        <v>0.13</v>
      </c>
      <c r="DP845">
        <v>-30.12358292682926</v>
      </c>
      <c r="DQ845">
        <v>0.9196285714285</v>
      </c>
      <c r="DR845">
        <v>0.1297895743538203</v>
      </c>
      <c r="DS845">
        <v>0</v>
      </c>
      <c r="DT845">
        <v>0.3695441463414634</v>
      </c>
      <c r="DU845">
        <v>-0.5097353101045312</v>
      </c>
      <c r="DV845">
        <v>0.05889567107681463</v>
      </c>
      <c r="DW845">
        <v>0</v>
      </c>
      <c r="DX845">
        <v>0</v>
      </c>
      <c r="DY845">
        <v>2</v>
      </c>
      <c r="DZ845" t="s">
        <v>386</v>
      </c>
      <c r="EA845">
        <v>3.22836</v>
      </c>
      <c r="EB845">
        <v>2.70456</v>
      </c>
      <c r="EC845">
        <v>0.226456</v>
      </c>
      <c r="ED845">
        <v>0.228838</v>
      </c>
      <c r="EE845">
        <v>0.0796058</v>
      </c>
      <c r="EF845">
        <v>0.07846880000000001</v>
      </c>
      <c r="EG845">
        <v>25167.3</v>
      </c>
      <c r="EH845">
        <v>24379.1</v>
      </c>
      <c r="EI845">
        <v>31195.7</v>
      </c>
      <c r="EJ845">
        <v>30011.2</v>
      </c>
      <c r="EK845">
        <v>38451.2</v>
      </c>
      <c r="EL845">
        <v>36583.9</v>
      </c>
      <c r="EM845">
        <v>43706.5</v>
      </c>
      <c r="EN845">
        <v>41914.7</v>
      </c>
      <c r="EO845">
        <v>2.08205</v>
      </c>
      <c r="EP845">
        <v>1.73545</v>
      </c>
      <c r="EQ845">
        <v>-0.0115484</v>
      </c>
      <c r="ER845">
        <v>0</v>
      </c>
      <c r="ES845">
        <v>25.2046</v>
      </c>
      <c r="ET845">
        <v>999.9</v>
      </c>
      <c r="EU845">
        <v>66.5</v>
      </c>
      <c r="EV845">
        <v>31.2</v>
      </c>
      <c r="EW845">
        <v>31.1043</v>
      </c>
      <c r="EX845">
        <v>62.4102</v>
      </c>
      <c r="EY845">
        <v>23.8462</v>
      </c>
      <c r="EZ845">
        <v>1</v>
      </c>
      <c r="FA845">
        <v>0.416852</v>
      </c>
      <c r="FB845">
        <v>8.599819999999999</v>
      </c>
      <c r="FC845">
        <v>19.9915</v>
      </c>
      <c r="FD845">
        <v>5.21744</v>
      </c>
      <c r="FE845">
        <v>12.004</v>
      </c>
      <c r="FF845">
        <v>4.963</v>
      </c>
      <c r="FG845">
        <v>3.29575</v>
      </c>
      <c r="FH845">
        <v>9999</v>
      </c>
      <c r="FI845">
        <v>9999</v>
      </c>
      <c r="FJ845">
        <v>9999</v>
      </c>
      <c r="FK845">
        <v>150</v>
      </c>
      <c r="FL845">
        <v>4.97077</v>
      </c>
      <c r="FM845">
        <v>1.86774</v>
      </c>
      <c r="FN845">
        <v>1.85927</v>
      </c>
      <c r="FO845">
        <v>1.86529</v>
      </c>
      <c r="FP845">
        <v>1.8631</v>
      </c>
      <c r="FQ845">
        <v>1.86447</v>
      </c>
      <c r="FR845">
        <v>1.86001</v>
      </c>
      <c r="FS845">
        <v>1.86416</v>
      </c>
      <c r="FT845">
        <v>0</v>
      </c>
      <c r="FU845">
        <v>0</v>
      </c>
      <c r="FV845">
        <v>0</v>
      </c>
      <c r="FW845">
        <v>0</v>
      </c>
      <c r="FX845" t="s">
        <v>364</v>
      </c>
      <c r="FY845" t="s">
        <v>365</v>
      </c>
      <c r="FZ845" t="s">
        <v>366</v>
      </c>
      <c r="GA845" t="s">
        <v>366</v>
      </c>
      <c r="GB845" t="s">
        <v>366</v>
      </c>
      <c r="GC845" t="s">
        <v>366</v>
      </c>
      <c r="GD845">
        <v>0</v>
      </c>
      <c r="GE845">
        <v>100</v>
      </c>
      <c r="GF845">
        <v>100</v>
      </c>
      <c r="GG845">
        <v>-11.56</v>
      </c>
      <c r="GH845">
        <v>-0.09089999999999999</v>
      </c>
      <c r="GI845">
        <v>-2.868309889394353</v>
      </c>
      <c r="GJ845">
        <v>-0.006773961979547998</v>
      </c>
      <c r="GK845">
        <v>-8.296070481250098E-08</v>
      </c>
      <c r="GL845">
        <v>3.322967193956903E-10</v>
      </c>
      <c r="GM845">
        <v>-0.07871069313407227</v>
      </c>
      <c r="GN845">
        <v>-0.00208336341840114</v>
      </c>
      <c r="GO845">
        <v>8.801746095907445E-05</v>
      </c>
      <c r="GP845">
        <v>-2.677693255255651E-07</v>
      </c>
      <c r="GQ845">
        <v>3</v>
      </c>
      <c r="GR845">
        <v>2052</v>
      </c>
      <c r="GS845">
        <v>2</v>
      </c>
      <c r="GT845">
        <v>18</v>
      </c>
      <c r="GU845">
        <v>119</v>
      </c>
      <c r="GV845">
        <v>118.9</v>
      </c>
      <c r="GW845">
        <v>3.01025</v>
      </c>
      <c r="GX845">
        <v>2.39502</v>
      </c>
      <c r="GY845">
        <v>1.44775</v>
      </c>
      <c r="GZ845">
        <v>2.31323</v>
      </c>
      <c r="HA845">
        <v>1.55151</v>
      </c>
      <c r="HB845">
        <v>2.41211</v>
      </c>
      <c r="HC845">
        <v>37.554</v>
      </c>
      <c r="HD845">
        <v>13.5979</v>
      </c>
      <c r="HE845">
        <v>18</v>
      </c>
      <c r="HF845">
        <v>616.626</v>
      </c>
      <c r="HG845">
        <v>393.994</v>
      </c>
      <c r="HH845">
        <v>14.2829</v>
      </c>
      <c r="HI845">
        <v>31.8679</v>
      </c>
      <c r="HJ845">
        <v>30.0008</v>
      </c>
      <c r="HK845">
        <v>31.7302</v>
      </c>
      <c r="HL845">
        <v>31.668</v>
      </c>
      <c r="HM845">
        <v>60.2903</v>
      </c>
      <c r="HN845">
        <v>57.1841</v>
      </c>
      <c r="HO845">
        <v>0</v>
      </c>
      <c r="HP845">
        <v>14.2709</v>
      </c>
      <c r="HQ845">
        <v>1424.21</v>
      </c>
      <c r="HR845">
        <v>14.8106</v>
      </c>
      <c r="HS845">
        <v>98.9806</v>
      </c>
      <c r="HT845">
        <v>100.148</v>
      </c>
    </row>
    <row r="846" spans="1:228">
      <c r="A846">
        <v>830</v>
      </c>
      <c r="B846">
        <v>1728498095</v>
      </c>
      <c r="C846">
        <v>7157.5</v>
      </c>
      <c r="D846" t="s">
        <v>2033</v>
      </c>
      <c r="E846" t="s">
        <v>2034</v>
      </c>
      <c r="F846">
        <v>5</v>
      </c>
      <c r="G846" t="s">
        <v>357</v>
      </c>
      <c r="H846" t="s">
        <v>358</v>
      </c>
      <c r="I846" t="s">
        <v>359</v>
      </c>
      <c r="J846" t="s">
        <v>1808</v>
      </c>
      <c r="K846">
        <v>1728498087.481482</v>
      </c>
      <c r="L846">
        <f>(M846)/1000</f>
        <v>0</v>
      </c>
      <c r="M846">
        <f>IF(BH846, AP846, AJ846)</f>
        <v>0</v>
      </c>
      <c r="N846">
        <f>IF(BH846, AK846, AI846)</f>
        <v>0</v>
      </c>
      <c r="O846">
        <f>BJ846 - IF(AW846&gt;1, N846*BD846*100.0/(AY846), 0)</f>
        <v>0</v>
      </c>
      <c r="P846">
        <f>((V846-L846/2)*O846-N846)/(V846+L846/2)</f>
        <v>0</v>
      </c>
      <c r="Q846">
        <f>P846*(BQ846+BR846)/1000.0</f>
        <v>0</v>
      </c>
      <c r="R846">
        <f>(BJ846 - IF(AW846&gt;1, N846*BD846*100.0/(AY846), 0))*(BQ846+BR846)/1000.0</f>
        <v>0</v>
      </c>
      <c r="S846">
        <f>2.0/((1/U846-1/T846)+SIGN(U846)*SQRT((1/U846-1/T846)*(1/U846-1/T846) + 4*BE846/((BE846+1)*(BE846+1))*(2*1/U846*1/T846-1/T846*1/T846)))</f>
        <v>0</v>
      </c>
      <c r="T846">
        <f>IF(LEFT(BF846,1)&lt;&gt;"0",IF(LEFT(BF846,1)="1",3.0,BG846),$D$5+$E$5*(BX846*BQ846/($K$5*1000))+$F$5*(BX846*BQ846/($K$5*1000))*MAX(MIN(BD846,$J$5),$I$5)*MAX(MIN(BD846,$J$5),$I$5)+$G$5*MAX(MIN(BD846,$J$5),$I$5)*(BX846*BQ846/($K$5*1000))+$H$5*(BX846*BQ846/($K$5*1000))*(BX846*BQ846/($K$5*1000)))</f>
        <v>0</v>
      </c>
      <c r="U846">
        <f>L846*(1000-(1000*0.61365*exp(17.502*Y846/(240.97+Y846))/(BQ846+BR846)+BL846)/2)/(1000*0.61365*exp(17.502*Y846/(240.97+Y846))/(BQ846+BR846)-BL846)</f>
        <v>0</v>
      </c>
      <c r="V846">
        <f>1/((BE846+1)/(S846/1.6)+1/(T846/1.37)) + BE846/((BE846+1)/(S846/1.6) + BE846/(T846/1.37))</f>
        <v>0</v>
      </c>
      <c r="W846">
        <f>(AZ846*BC846)</f>
        <v>0</v>
      </c>
      <c r="X846">
        <f>(BS846+(W846+2*0.95*5.67E-8*(((BS846+$B$7)+273)^4-(BS846+273)^4)-44100*L846)/(1.84*29.3*T846+8*0.95*5.67E-8*(BS846+273)^3))</f>
        <v>0</v>
      </c>
      <c r="Y846">
        <f>($C$7*BT846+$D$7*BU846+$E$7*X846)</f>
        <v>0</v>
      </c>
      <c r="Z846">
        <f>0.61365*exp(17.502*Y846/(240.97+Y846))</f>
        <v>0</v>
      </c>
      <c r="AA846">
        <f>(AB846/AC846*100)</f>
        <v>0</v>
      </c>
      <c r="AB846">
        <f>BL846*(BQ846+BR846)/1000</f>
        <v>0</v>
      </c>
      <c r="AC846">
        <f>0.61365*exp(17.502*BS846/(240.97+BS846))</f>
        <v>0</v>
      </c>
      <c r="AD846">
        <f>(Z846-BL846*(BQ846+BR846)/1000)</f>
        <v>0</v>
      </c>
      <c r="AE846">
        <f>(-L846*44100)</f>
        <v>0</v>
      </c>
      <c r="AF846">
        <f>2*29.3*T846*0.92*(BS846-Y846)</f>
        <v>0</v>
      </c>
      <c r="AG846">
        <f>2*0.95*5.67E-8*(((BS846+$B$7)+273)^4-(Y846+273)^4)</f>
        <v>0</v>
      </c>
      <c r="AH846">
        <f>W846+AG846+AE846+AF846</f>
        <v>0</v>
      </c>
      <c r="AI846">
        <f>BP846*AW846*(BK846-BJ846*(1000-AW846*BM846)/(1000-AW846*BL846))/(100*BD846)</f>
        <v>0</v>
      </c>
      <c r="AJ846">
        <f>1000*BP846*AW846*(BL846-BM846)/(100*BD846*(1000-AW846*BL846))</f>
        <v>0</v>
      </c>
      <c r="AK846">
        <f>(AL846 - AM846 - BQ846*1E3/(8.314*(BS846+273.15)) * AO846/BP846 * AN846) * BP846/(100*BD846) * (1000 - BM846)/1000</f>
        <v>0</v>
      </c>
      <c r="AL846">
        <v>1438.49013012399</v>
      </c>
      <c r="AM846">
        <v>1413.333393939394</v>
      </c>
      <c r="AN846">
        <v>2.602922726978582</v>
      </c>
      <c r="AO846">
        <v>66.75267127986791</v>
      </c>
      <c r="AP846">
        <f>(AR846 - AQ846 + BQ846*1E3/(8.314*(BS846+273.15)) * AT846/BP846 * AS846) * BP846/(100*BD846) * 1000/(1000 - AR846)</f>
        <v>0</v>
      </c>
      <c r="AQ846">
        <v>14.82269837915844</v>
      </c>
      <c r="AR846">
        <v>15.16829939393939</v>
      </c>
      <c r="AS846">
        <v>0.0001147115381794996</v>
      </c>
      <c r="AT846">
        <v>80.66482279212043</v>
      </c>
      <c r="AU846">
        <v>0</v>
      </c>
      <c r="AV846">
        <v>0</v>
      </c>
      <c r="AW846">
        <f>IF(AU846*$H$13&gt;=AY846,1.0,(AY846/(AY846-AU846*$H$13)))</f>
        <v>0</v>
      </c>
      <c r="AX846">
        <f>(AW846-1)*100</f>
        <v>0</v>
      </c>
      <c r="AY846">
        <f>MAX(0,($B$13+$C$13*BX846)/(1+$D$13*BX846)*BQ846/(BS846+273)*$E$13)</f>
        <v>0</v>
      </c>
      <c r="AZ846">
        <f>$B$11*BY846+$C$11*BZ846+$F$11*CK846*(1-CN846)</f>
        <v>0</v>
      </c>
      <c r="BA846">
        <f>AZ846*BB846</f>
        <v>0</v>
      </c>
      <c r="BB846">
        <f>($B$11*$D$9+$C$11*$D$9+$F$11*((CX846+CP846)/MAX(CX846+CP846+CY846, 0.1)*$I$9+CY846/MAX(CX846+CP846+CY846, 0.1)*$J$9))/($B$11+$C$11+$F$11)</f>
        <v>0</v>
      </c>
      <c r="BC846">
        <f>($B$11*$K$9+$C$11*$K$9+$F$11*((CX846+CP846)/MAX(CX846+CP846+CY846, 0.1)*$P$9+CY846/MAX(CX846+CP846+CY846, 0.1)*$Q$9))/($B$11+$C$11+$F$11)</f>
        <v>0</v>
      </c>
      <c r="BD846">
        <v>6</v>
      </c>
      <c r="BE846">
        <v>0.5</v>
      </c>
      <c r="BF846" t="s">
        <v>361</v>
      </c>
      <c r="BG846">
        <v>2</v>
      </c>
      <c r="BH846" t="b">
        <v>1</v>
      </c>
      <c r="BI846">
        <v>1728498087.481482</v>
      </c>
      <c r="BJ846">
        <v>1374.088518518518</v>
      </c>
      <c r="BK846">
        <v>1404.119259259259</v>
      </c>
      <c r="BL846">
        <v>15.14382222222222</v>
      </c>
      <c r="BM846">
        <v>14.81412592592593</v>
      </c>
      <c r="BN846">
        <v>1385.619259259259</v>
      </c>
      <c r="BO846">
        <v>15.2347962962963</v>
      </c>
      <c r="BP846">
        <v>600.0228518518519</v>
      </c>
      <c r="BQ846">
        <v>97.54581851851852</v>
      </c>
      <c r="BR846">
        <v>0.1000467296296296</v>
      </c>
      <c r="BS846">
        <v>23.8336</v>
      </c>
      <c r="BT846">
        <v>25.02180740740741</v>
      </c>
      <c r="BU846">
        <v>999.9000000000001</v>
      </c>
      <c r="BV846">
        <v>0</v>
      </c>
      <c r="BW846">
        <v>0</v>
      </c>
      <c r="BX846">
        <v>10004.48296296296</v>
      </c>
      <c r="BY846">
        <v>0</v>
      </c>
      <c r="BZ846">
        <v>1308.323703703704</v>
      </c>
      <c r="CA846">
        <v>-30.0297962962963</v>
      </c>
      <c r="CB846">
        <v>1395.218148148148</v>
      </c>
      <c r="CC846">
        <v>1425.232592592593</v>
      </c>
      <c r="CD846">
        <v>0.3296961481481482</v>
      </c>
      <c r="CE846">
        <v>1404.119259259259</v>
      </c>
      <c r="CF846">
        <v>14.81412592592593</v>
      </c>
      <c r="CG846">
        <v>1.477217777777778</v>
      </c>
      <c r="CH846">
        <v>1.445056296296296</v>
      </c>
      <c r="CI846">
        <v>12.73435925925926</v>
      </c>
      <c r="CJ846">
        <v>12.39887037037037</v>
      </c>
      <c r="CK846">
        <v>1600.032592592592</v>
      </c>
      <c r="CL846">
        <v>0.6920081111111112</v>
      </c>
      <c r="CM846">
        <v>0.307991888888889</v>
      </c>
      <c r="CN846">
        <v>0</v>
      </c>
      <c r="CO846">
        <v>2.068970370370371</v>
      </c>
      <c r="CP846">
        <v>0</v>
      </c>
      <c r="CQ846">
        <v>17488.86296296296</v>
      </c>
      <c r="CR846">
        <v>13790.5037037037</v>
      </c>
      <c r="CS846">
        <v>41.02525925925925</v>
      </c>
      <c r="CT846">
        <v>43.1755185185185</v>
      </c>
      <c r="CU846">
        <v>41.875</v>
      </c>
      <c r="CV846">
        <v>41.00459259259259</v>
      </c>
      <c r="CW846">
        <v>40.00918518518518</v>
      </c>
      <c r="CX846">
        <v>1107.235555555555</v>
      </c>
      <c r="CY846">
        <v>492.7970370370371</v>
      </c>
      <c r="CZ846">
        <v>0</v>
      </c>
      <c r="DA846">
        <v>1728498152.2</v>
      </c>
      <c r="DB846">
        <v>0</v>
      </c>
      <c r="DC846">
        <v>1728490956.5</v>
      </c>
      <c r="DD846" t="s">
        <v>362</v>
      </c>
      <c r="DE846">
        <v>1728490952.5</v>
      </c>
      <c r="DF846">
        <v>1728490956.5</v>
      </c>
      <c r="DG846">
        <v>1</v>
      </c>
      <c r="DH846">
        <v>-0.065</v>
      </c>
      <c r="DI846">
        <v>-0.008</v>
      </c>
      <c r="DJ846">
        <v>-3.246</v>
      </c>
      <c r="DK846">
        <v>-0.091</v>
      </c>
      <c r="DL846">
        <v>52</v>
      </c>
      <c r="DM846">
        <v>15</v>
      </c>
      <c r="DN846">
        <v>0.25</v>
      </c>
      <c r="DO846">
        <v>0.13</v>
      </c>
      <c r="DP846">
        <v>-30.06011</v>
      </c>
      <c r="DQ846">
        <v>0.794868292682956</v>
      </c>
      <c r="DR846">
        <v>0.1250843571354947</v>
      </c>
      <c r="DS846">
        <v>0</v>
      </c>
      <c r="DT846">
        <v>0.3345917</v>
      </c>
      <c r="DU846">
        <v>-0.05044545590994442</v>
      </c>
      <c r="DV846">
        <v>0.01916514415703675</v>
      </c>
      <c r="DW846">
        <v>1</v>
      </c>
      <c r="DX846">
        <v>1</v>
      </c>
      <c r="DY846">
        <v>2</v>
      </c>
      <c r="DZ846" t="s">
        <v>363</v>
      </c>
      <c r="EA846">
        <v>3.22829</v>
      </c>
      <c r="EB846">
        <v>2.70424</v>
      </c>
      <c r="EC846">
        <v>0.227717</v>
      </c>
      <c r="ED846">
        <v>0.230098</v>
      </c>
      <c r="EE846">
        <v>0.0796698</v>
      </c>
      <c r="EF846">
        <v>0.078499</v>
      </c>
      <c r="EG846">
        <v>25126</v>
      </c>
      <c r="EH846">
        <v>24338.7</v>
      </c>
      <c r="EI846">
        <v>31195.6</v>
      </c>
      <c r="EJ846">
        <v>30010.6</v>
      </c>
      <c r="EK846">
        <v>38448.5</v>
      </c>
      <c r="EL846">
        <v>36582</v>
      </c>
      <c r="EM846">
        <v>43706.5</v>
      </c>
      <c r="EN846">
        <v>41913.9</v>
      </c>
      <c r="EO846">
        <v>2.08192</v>
      </c>
      <c r="EP846">
        <v>1.73533</v>
      </c>
      <c r="EQ846">
        <v>-0.0109151</v>
      </c>
      <c r="ER846">
        <v>0</v>
      </c>
      <c r="ES846">
        <v>25.212</v>
      </c>
      <c r="ET846">
        <v>999.9</v>
      </c>
      <c r="EU846">
        <v>66.5</v>
      </c>
      <c r="EV846">
        <v>31.2</v>
      </c>
      <c r="EW846">
        <v>31.1094</v>
      </c>
      <c r="EX846">
        <v>62.3902</v>
      </c>
      <c r="EY846">
        <v>23.9303</v>
      </c>
      <c r="EZ846">
        <v>1</v>
      </c>
      <c r="FA846">
        <v>0.417599</v>
      </c>
      <c r="FB846">
        <v>8.613709999999999</v>
      </c>
      <c r="FC846">
        <v>19.9909</v>
      </c>
      <c r="FD846">
        <v>5.21879</v>
      </c>
      <c r="FE846">
        <v>12.004</v>
      </c>
      <c r="FF846">
        <v>4.96375</v>
      </c>
      <c r="FG846">
        <v>3.29598</v>
      </c>
      <c r="FH846">
        <v>9999</v>
      </c>
      <c r="FI846">
        <v>9999</v>
      </c>
      <c r="FJ846">
        <v>9999</v>
      </c>
      <c r="FK846">
        <v>150</v>
      </c>
      <c r="FL846">
        <v>4.97077</v>
      </c>
      <c r="FM846">
        <v>1.86774</v>
      </c>
      <c r="FN846">
        <v>1.85928</v>
      </c>
      <c r="FO846">
        <v>1.86525</v>
      </c>
      <c r="FP846">
        <v>1.8631</v>
      </c>
      <c r="FQ846">
        <v>1.86447</v>
      </c>
      <c r="FR846">
        <v>1.86001</v>
      </c>
      <c r="FS846">
        <v>1.86415</v>
      </c>
      <c r="FT846">
        <v>0</v>
      </c>
      <c r="FU846">
        <v>0</v>
      </c>
      <c r="FV846">
        <v>0</v>
      </c>
      <c r="FW846">
        <v>0</v>
      </c>
      <c r="FX846" t="s">
        <v>364</v>
      </c>
      <c r="FY846" t="s">
        <v>365</v>
      </c>
      <c r="FZ846" t="s">
        <v>366</v>
      </c>
      <c r="GA846" t="s">
        <v>366</v>
      </c>
      <c r="GB846" t="s">
        <v>366</v>
      </c>
      <c r="GC846" t="s">
        <v>366</v>
      </c>
      <c r="GD846">
        <v>0</v>
      </c>
      <c r="GE846">
        <v>100</v>
      </c>
      <c r="GF846">
        <v>100</v>
      </c>
      <c r="GG846">
        <v>-11.63</v>
      </c>
      <c r="GH846">
        <v>-0.09089999999999999</v>
      </c>
      <c r="GI846">
        <v>-2.868309889394353</v>
      </c>
      <c r="GJ846">
        <v>-0.006773961979547998</v>
      </c>
      <c r="GK846">
        <v>-8.296070481250098E-08</v>
      </c>
      <c r="GL846">
        <v>3.322967193956903E-10</v>
      </c>
      <c r="GM846">
        <v>-0.07871069313407227</v>
      </c>
      <c r="GN846">
        <v>-0.00208336341840114</v>
      </c>
      <c r="GO846">
        <v>8.801746095907445E-05</v>
      </c>
      <c r="GP846">
        <v>-2.677693255255651E-07</v>
      </c>
      <c r="GQ846">
        <v>3</v>
      </c>
      <c r="GR846">
        <v>2052</v>
      </c>
      <c r="GS846">
        <v>2</v>
      </c>
      <c r="GT846">
        <v>18</v>
      </c>
      <c r="GU846">
        <v>119</v>
      </c>
      <c r="GV846">
        <v>119</v>
      </c>
      <c r="GW846">
        <v>3.03101</v>
      </c>
      <c r="GX846">
        <v>2.39868</v>
      </c>
      <c r="GY846">
        <v>1.44775</v>
      </c>
      <c r="GZ846">
        <v>2.31323</v>
      </c>
      <c r="HA846">
        <v>1.55151</v>
      </c>
      <c r="HB846">
        <v>2.3938</v>
      </c>
      <c r="HC846">
        <v>37.554</v>
      </c>
      <c r="HD846">
        <v>13.5979</v>
      </c>
      <c r="HE846">
        <v>18</v>
      </c>
      <c r="HF846">
        <v>616.628</v>
      </c>
      <c r="HG846">
        <v>393.988</v>
      </c>
      <c r="HH846">
        <v>14.2656</v>
      </c>
      <c r="HI846">
        <v>31.8792</v>
      </c>
      <c r="HJ846">
        <v>30.0008</v>
      </c>
      <c r="HK846">
        <v>31.7399</v>
      </c>
      <c r="HL846">
        <v>31.6783</v>
      </c>
      <c r="HM846">
        <v>60.7458</v>
      </c>
      <c r="HN846">
        <v>57.1841</v>
      </c>
      <c r="HO846">
        <v>0</v>
      </c>
      <c r="HP846">
        <v>14.2468</v>
      </c>
      <c r="HQ846">
        <v>1439.52</v>
      </c>
      <c r="HR846">
        <v>14.8106</v>
      </c>
      <c r="HS846">
        <v>98.98050000000001</v>
      </c>
      <c r="HT846">
        <v>100.146</v>
      </c>
    </row>
    <row r="847" spans="1:228">
      <c r="A847">
        <v>831</v>
      </c>
      <c r="B847">
        <v>1728498100</v>
      </c>
      <c r="C847">
        <v>7162.5</v>
      </c>
      <c r="D847" t="s">
        <v>2035</v>
      </c>
      <c r="E847" t="s">
        <v>2036</v>
      </c>
      <c r="F847">
        <v>5</v>
      </c>
      <c r="G847" t="s">
        <v>357</v>
      </c>
      <c r="H847" t="s">
        <v>358</v>
      </c>
      <c r="I847" t="s">
        <v>359</v>
      </c>
      <c r="J847" t="s">
        <v>1808</v>
      </c>
      <c r="K847">
        <v>1728498092.5</v>
      </c>
      <c r="L847">
        <f>(M847)/1000</f>
        <v>0</v>
      </c>
      <c r="M847">
        <f>IF(BH847, AP847, AJ847)</f>
        <v>0</v>
      </c>
      <c r="N847">
        <f>IF(BH847, AK847, AI847)</f>
        <v>0</v>
      </c>
      <c r="O847">
        <f>BJ847 - IF(AW847&gt;1, N847*BD847*100.0/(AY847), 0)</f>
        <v>0</v>
      </c>
      <c r="P847">
        <f>((V847-L847/2)*O847-N847)/(V847+L847/2)</f>
        <v>0</v>
      </c>
      <c r="Q847">
        <f>P847*(BQ847+BR847)/1000.0</f>
        <v>0</v>
      </c>
      <c r="R847">
        <f>(BJ847 - IF(AW847&gt;1, N847*BD847*100.0/(AY847), 0))*(BQ847+BR847)/1000.0</f>
        <v>0</v>
      </c>
      <c r="S847">
        <f>2.0/((1/U847-1/T847)+SIGN(U847)*SQRT((1/U847-1/T847)*(1/U847-1/T847) + 4*BE847/((BE847+1)*(BE847+1))*(2*1/U847*1/T847-1/T847*1/T847)))</f>
        <v>0</v>
      </c>
      <c r="T847">
        <f>IF(LEFT(BF847,1)&lt;&gt;"0",IF(LEFT(BF847,1)="1",3.0,BG847),$D$5+$E$5*(BX847*BQ847/($K$5*1000))+$F$5*(BX847*BQ847/($K$5*1000))*MAX(MIN(BD847,$J$5),$I$5)*MAX(MIN(BD847,$J$5),$I$5)+$G$5*MAX(MIN(BD847,$J$5),$I$5)*(BX847*BQ847/($K$5*1000))+$H$5*(BX847*BQ847/($K$5*1000))*(BX847*BQ847/($K$5*1000)))</f>
        <v>0</v>
      </c>
      <c r="U847">
        <f>L847*(1000-(1000*0.61365*exp(17.502*Y847/(240.97+Y847))/(BQ847+BR847)+BL847)/2)/(1000*0.61365*exp(17.502*Y847/(240.97+Y847))/(BQ847+BR847)-BL847)</f>
        <v>0</v>
      </c>
      <c r="V847">
        <f>1/((BE847+1)/(S847/1.6)+1/(T847/1.37)) + BE847/((BE847+1)/(S847/1.6) + BE847/(T847/1.37))</f>
        <v>0</v>
      </c>
      <c r="W847">
        <f>(AZ847*BC847)</f>
        <v>0</v>
      </c>
      <c r="X847">
        <f>(BS847+(W847+2*0.95*5.67E-8*(((BS847+$B$7)+273)^4-(BS847+273)^4)-44100*L847)/(1.84*29.3*T847+8*0.95*5.67E-8*(BS847+273)^3))</f>
        <v>0</v>
      </c>
      <c r="Y847">
        <f>($C$7*BT847+$D$7*BU847+$E$7*X847)</f>
        <v>0</v>
      </c>
      <c r="Z847">
        <f>0.61365*exp(17.502*Y847/(240.97+Y847))</f>
        <v>0</v>
      </c>
      <c r="AA847">
        <f>(AB847/AC847*100)</f>
        <v>0</v>
      </c>
      <c r="AB847">
        <f>BL847*(BQ847+BR847)/1000</f>
        <v>0</v>
      </c>
      <c r="AC847">
        <f>0.61365*exp(17.502*BS847/(240.97+BS847))</f>
        <v>0</v>
      </c>
      <c r="AD847">
        <f>(Z847-BL847*(BQ847+BR847)/1000)</f>
        <v>0</v>
      </c>
      <c r="AE847">
        <f>(-L847*44100)</f>
        <v>0</v>
      </c>
      <c r="AF847">
        <f>2*29.3*T847*0.92*(BS847-Y847)</f>
        <v>0</v>
      </c>
      <c r="AG847">
        <f>2*0.95*5.67E-8*(((BS847+$B$7)+273)^4-(Y847+273)^4)</f>
        <v>0</v>
      </c>
      <c r="AH847">
        <f>W847+AG847+AE847+AF847</f>
        <v>0</v>
      </c>
      <c r="AI847">
        <f>BP847*AW847*(BK847-BJ847*(1000-AW847*BM847)/(1000-AW847*BL847))/(100*BD847)</f>
        <v>0</v>
      </c>
      <c r="AJ847">
        <f>1000*BP847*AW847*(BL847-BM847)/(100*BD847*(1000-AW847*BL847))</f>
        <v>0</v>
      </c>
      <c r="AK847">
        <f>(AL847 - AM847 - BQ847*1E3/(8.314*(BS847+273.15)) * AO847/BP847 * AN847) * BP847/(100*BD847) * (1000 - BM847)/1000</f>
        <v>0</v>
      </c>
      <c r="AL847">
        <v>1451.260394309813</v>
      </c>
      <c r="AM847">
        <v>1426.117393939393</v>
      </c>
      <c r="AN847">
        <v>2.559201891220769</v>
      </c>
      <c r="AO847">
        <v>66.75267127986791</v>
      </c>
      <c r="AP847">
        <f>(AR847 - AQ847 + BQ847*1E3/(8.314*(BS847+273.15)) * AT847/BP847 * AS847) * BP847/(100*BD847) * 1000/(1000 - AR847)</f>
        <v>0</v>
      </c>
      <c r="AQ847">
        <v>14.83074606723472</v>
      </c>
      <c r="AR847">
        <v>15.17953454545455</v>
      </c>
      <c r="AS847">
        <v>7.83055960973615E-05</v>
      </c>
      <c r="AT847">
        <v>80.66482279212043</v>
      </c>
      <c r="AU847">
        <v>0</v>
      </c>
      <c r="AV847">
        <v>0</v>
      </c>
      <c r="AW847">
        <f>IF(AU847*$H$13&gt;=AY847,1.0,(AY847/(AY847-AU847*$H$13)))</f>
        <v>0</v>
      </c>
      <c r="AX847">
        <f>(AW847-1)*100</f>
        <v>0</v>
      </c>
      <c r="AY847">
        <f>MAX(0,($B$13+$C$13*BX847)/(1+$D$13*BX847)*BQ847/(BS847+273)*$E$13)</f>
        <v>0</v>
      </c>
      <c r="AZ847">
        <f>$B$11*BY847+$C$11*BZ847+$F$11*CK847*(1-CN847)</f>
        <v>0</v>
      </c>
      <c r="BA847">
        <f>AZ847*BB847</f>
        <v>0</v>
      </c>
      <c r="BB847">
        <f>($B$11*$D$9+$C$11*$D$9+$F$11*((CX847+CP847)/MAX(CX847+CP847+CY847, 0.1)*$I$9+CY847/MAX(CX847+CP847+CY847, 0.1)*$J$9))/($B$11+$C$11+$F$11)</f>
        <v>0</v>
      </c>
      <c r="BC847">
        <f>($B$11*$K$9+$C$11*$K$9+$F$11*((CX847+CP847)/MAX(CX847+CP847+CY847, 0.1)*$P$9+CY847/MAX(CX847+CP847+CY847, 0.1)*$Q$9))/($B$11+$C$11+$F$11)</f>
        <v>0</v>
      </c>
      <c r="BD847">
        <v>6</v>
      </c>
      <c r="BE847">
        <v>0.5</v>
      </c>
      <c r="BF847" t="s">
        <v>361</v>
      </c>
      <c r="BG847">
        <v>2</v>
      </c>
      <c r="BH847" t="b">
        <v>1</v>
      </c>
      <c r="BI847">
        <v>1728498092.5</v>
      </c>
      <c r="BJ847">
        <v>1386.795925925926</v>
      </c>
      <c r="BK847">
        <v>1416.758518518519</v>
      </c>
      <c r="BL847">
        <v>15.16052962962963</v>
      </c>
      <c r="BM847">
        <v>14.8232</v>
      </c>
      <c r="BN847">
        <v>1398.390740740741</v>
      </c>
      <c r="BO847">
        <v>15.25149259259259</v>
      </c>
      <c r="BP847">
        <v>600.0260370370371</v>
      </c>
      <c r="BQ847">
        <v>97.54554814814813</v>
      </c>
      <c r="BR847">
        <v>0.1000990814814815</v>
      </c>
      <c r="BS847">
        <v>23.82773333333333</v>
      </c>
      <c r="BT847">
        <v>25.02397777777778</v>
      </c>
      <c r="BU847">
        <v>999.9000000000001</v>
      </c>
      <c r="BV847">
        <v>0</v>
      </c>
      <c r="BW847">
        <v>0</v>
      </c>
      <c r="BX847">
        <v>10000.78185185185</v>
      </c>
      <c r="BY847">
        <v>0</v>
      </c>
      <c r="BZ847">
        <v>1306.354444444444</v>
      </c>
      <c r="CA847">
        <v>-29.9619037037037</v>
      </c>
      <c r="CB847">
        <v>1408.144444444444</v>
      </c>
      <c r="CC847">
        <v>1438.075185185185</v>
      </c>
      <c r="CD847">
        <v>0.3373229629629629</v>
      </c>
      <c r="CE847">
        <v>1416.758518518519</v>
      </c>
      <c r="CF847">
        <v>14.8232</v>
      </c>
      <c r="CG847">
        <v>1.478842222222222</v>
      </c>
      <c r="CH847">
        <v>1.445937407407408</v>
      </c>
      <c r="CI847">
        <v>12.75114814814815</v>
      </c>
      <c r="CJ847">
        <v>12.40815185185185</v>
      </c>
      <c r="CK847">
        <v>1600.016296296296</v>
      </c>
      <c r="CL847">
        <v>0.6920152222222222</v>
      </c>
      <c r="CM847">
        <v>0.3079847777777778</v>
      </c>
      <c r="CN847">
        <v>0</v>
      </c>
      <c r="CO847">
        <v>2.074307407407407</v>
      </c>
      <c r="CP847">
        <v>0</v>
      </c>
      <c r="CQ847">
        <v>17472.73333333333</v>
      </c>
      <c r="CR847">
        <v>13790.4</v>
      </c>
      <c r="CS847">
        <v>41.04592592592592</v>
      </c>
      <c r="CT847">
        <v>43.19166666666666</v>
      </c>
      <c r="CU847">
        <v>41.89107407407406</v>
      </c>
      <c r="CV847">
        <v>41.02525925925925</v>
      </c>
      <c r="CW847">
        <v>40.01837037037036</v>
      </c>
      <c r="CX847">
        <v>1107.236296296296</v>
      </c>
      <c r="CY847">
        <v>492.78</v>
      </c>
      <c r="CZ847">
        <v>0</v>
      </c>
      <c r="DA847">
        <v>1728498157</v>
      </c>
      <c r="DB847">
        <v>0</v>
      </c>
      <c r="DC847">
        <v>1728490956.5</v>
      </c>
      <c r="DD847" t="s">
        <v>362</v>
      </c>
      <c r="DE847">
        <v>1728490952.5</v>
      </c>
      <c r="DF847">
        <v>1728490956.5</v>
      </c>
      <c r="DG847">
        <v>1</v>
      </c>
      <c r="DH847">
        <v>-0.065</v>
      </c>
      <c r="DI847">
        <v>-0.008</v>
      </c>
      <c r="DJ847">
        <v>-3.246</v>
      </c>
      <c r="DK847">
        <v>-0.091</v>
      </c>
      <c r="DL847">
        <v>52</v>
      </c>
      <c r="DM847">
        <v>15</v>
      </c>
      <c r="DN847">
        <v>0.25</v>
      </c>
      <c r="DO847">
        <v>0.13</v>
      </c>
      <c r="DP847">
        <v>-30.02525</v>
      </c>
      <c r="DQ847">
        <v>0.621111444653045</v>
      </c>
      <c r="DR847">
        <v>0.1182220136015286</v>
      </c>
      <c r="DS847">
        <v>0</v>
      </c>
      <c r="DT847">
        <v>0.3316988</v>
      </c>
      <c r="DU847">
        <v>0.09027176735459594</v>
      </c>
      <c r="DV847">
        <v>0.00875456057492322</v>
      </c>
      <c r="DW847">
        <v>1</v>
      </c>
      <c r="DX847">
        <v>1</v>
      </c>
      <c r="DY847">
        <v>2</v>
      </c>
      <c r="DZ847" t="s">
        <v>363</v>
      </c>
      <c r="EA847">
        <v>3.22825</v>
      </c>
      <c r="EB847">
        <v>2.70422</v>
      </c>
      <c r="EC847">
        <v>0.228972</v>
      </c>
      <c r="ED847">
        <v>0.231345</v>
      </c>
      <c r="EE847">
        <v>0.0797127</v>
      </c>
      <c r="EF847">
        <v>0.07854129999999999</v>
      </c>
      <c r="EG847">
        <v>25084.2</v>
      </c>
      <c r="EH847">
        <v>24298.5</v>
      </c>
      <c r="EI847">
        <v>31194.5</v>
      </c>
      <c r="EJ847">
        <v>30009.8</v>
      </c>
      <c r="EK847">
        <v>38445.1</v>
      </c>
      <c r="EL847">
        <v>36579.8</v>
      </c>
      <c r="EM847">
        <v>43704.7</v>
      </c>
      <c r="EN847">
        <v>41913.2</v>
      </c>
      <c r="EO847">
        <v>2.08185</v>
      </c>
      <c r="EP847">
        <v>1.73505</v>
      </c>
      <c r="EQ847">
        <v>-0.0122562</v>
      </c>
      <c r="ER847">
        <v>0</v>
      </c>
      <c r="ES847">
        <v>25.2205</v>
      </c>
      <c r="ET847">
        <v>999.9</v>
      </c>
      <c r="EU847">
        <v>66.5</v>
      </c>
      <c r="EV847">
        <v>31.2</v>
      </c>
      <c r="EW847">
        <v>31.1082</v>
      </c>
      <c r="EX847">
        <v>62.4602</v>
      </c>
      <c r="EY847">
        <v>23.9143</v>
      </c>
      <c r="EZ847">
        <v>1</v>
      </c>
      <c r="FA847">
        <v>0.418559</v>
      </c>
      <c r="FB847">
        <v>8.65569</v>
      </c>
      <c r="FC847">
        <v>19.9888</v>
      </c>
      <c r="FD847">
        <v>5.21774</v>
      </c>
      <c r="FE847">
        <v>12.004</v>
      </c>
      <c r="FF847">
        <v>4.96315</v>
      </c>
      <c r="FG847">
        <v>3.2957</v>
      </c>
      <c r="FH847">
        <v>9999</v>
      </c>
      <c r="FI847">
        <v>9999</v>
      </c>
      <c r="FJ847">
        <v>9999</v>
      </c>
      <c r="FK847">
        <v>150</v>
      </c>
      <c r="FL847">
        <v>4.97077</v>
      </c>
      <c r="FM847">
        <v>1.86773</v>
      </c>
      <c r="FN847">
        <v>1.85928</v>
      </c>
      <c r="FO847">
        <v>1.86529</v>
      </c>
      <c r="FP847">
        <v>1.8631</v>
      </c>
      <c r="FQ847">
        <v>1.86447</v>
      </c>
      <c r="FR847">
        <v>1.86003</v>
      </c>
      <c r="FS847">
        <v>1.86417</v>
      </c>
      <c r="FT847">
        <v>0</v>
      </c>
      <c r="FU847">
        <v>0</v>
      </c>
      <c r="FV847">
        <v>0</v>
      </c>
      <c r="FW847">
        <v>0</v>
      </c>
      <c r="FX847" t="s">
        <v>364</v>
      </c>
      <c r="FY847" t="s">
        <v>365</v>
      </c>
      <c r="FZ847" t="s">
        <v>366</v>
      </c>
      <c r="GA847" t="s">
        <v>366</v>
      </c>
      <c r="GB847" t="s">
        <v>366</v>
      </c>
      <c r="GC847" t="s">
        <v>366</v>
      </c>
      <c r="GD847">
        <v>0</v>
      </c>
      <c r="GE847">
        <v>100</v>
      </c>
      <c r="GF847">
        <v>100</v>
      </c>
      <c r="GG847">
        <v>-11.69</v>
      </c>
      <c r="GH847">
        <v>-0.09089999999999999</v>
      </c>
      <c r="GI847">
        <v>-2.868309889394353</v>
      </c>
      <c r="GJ847">
        <v>-0.006773961979547998</v>
      </c>
      <c r="GK847">
        <v>-8.296070481250098E-08</v>
      </c>
      <c r="GL847">
        <v>3.322967193956903E-10</v>
      </c>
      <c r="GM847">
        <v>-0.07871069313407227</v>
      </c>
      <c r="GN847">
        <v>-0.00208336341840114</v>
      </c>
      <c r="GO847">
        <v>8.801746095907445E-05</v>
      </c>
      <c r="GP847">
        <v>-2.677693255255651E-07</v>
      </c>
      <c r="GQ847">
        <v>3</v>
      </c>
      <c r="GR847">
        <v>2052</v>
      </c>
      <c r="GS847">
        <v>2</v>
      </c>
      <c r="GT847">
        <v>18</v>
      </c>
      <c r="GU847">
        <v>119.1</v>
      </c>
      <c r="GV847">
        <v>119.1</v>
      </c>
      <c r="GW847">
        <v>3.0542</v>
      </c>
      <c r="GX847">
        <v>2.39624</v>
      </c>
      <c r="GY847">
        <v>1.44897</v>
      </c>
      <c r="GZ847">
        <v>2.31323</v>
      </c>
      <c r="HA847">
        <v>1.55151</v>
      </c>
      <c r="HB847">
        <v>2.37671</v>
      </c>
      <c r="HC847">
        <v>37.5781</v>
      </c>
      <c r="HD847">
        <v>13.5892</v>
      </c>
      <c r="HE847">
        <v>18</v>
      </c>
      <c r="HF847">
        <v>616.673</v>
      </c>
      <c r="HG847">
        <v>393.893</v>
      </c>
      <c r="HH847">
        <v>14.2452</v>
      </c>
      <c r="HI847">
        <v>31.8904</v>
      </c>
      <c r="HJ847">
        <v>30.0009</v>
      </c>
      <c r="HK847">
        <v>31.7503</v>
      </c>
      <c r="HL847">
        <v>31.6879</v>
      </c>
      <c r="HM847">
        <v>61.1573</v>
      </c>
      <c r="HN847">
        <v>57.1841</v>
      </c>
      <c r="HO847">
        <v>0</v>
      </c>
      <c r="HP847">
        <v>14.2199</v>
      </c>
      <c r="HQ847">
        <v>1449.56</v>
      </c>
      <c r="HR847">
        <v>14.8117</v>
      </c>
      <c r="HS847">
        <v>98.97669999999999</v>
      </c>
      <c r="HT847">
        <v>100.144</v>
      </c>
    </row>
    <row r="848" spans="1:228">
      <c r="A848">
        <v>832</v>
      </c>
      <c r="B848">
        <v>1728498105</v>
      </c>
      <c r="C848">
        <v>7167.5</v>
      </c>
      <c r="D848" t="s">
        <v>2037</v>
      </c>
      <c r="E848" t="s">
        <v>2038</v>
      </c>
      <c r="F848">
        <v>5</v>
      </c>
      <c r="G848" t="s">
        <v>357</v>
      </c>
      <c r="H848" t="s">
        <v>358</v>
      </c>
      <c r="I848" t="s">
        <v>359</v>
      </c>
      <c r="J848" t="s">
        <v>1808</v>
      </c>
      <c r="K848">
        <v>1728498097.214286</v>
      </c>
      <c r="L848">
        <f>(M848)/1000</f>
        <v>0</v>
      </c>
      <c r="M848">
        <f>IF(BH848, AP848, AJ848)</f>
        <v>0</v>
      </c>
      <c r="N848">
        <f>IF(BH848, AK848, AI848)</f>
        <v>0</v>
      </c>
      <c r="O848">
        <f>BJ848 - IF(AW848&gt;1, N848*BD848*100.0/(AY848), 0)</f>
        <v>0</v>
      </c>
      <c r="P848">
        <f>((V848-L848/2)*O848-N848)/(V848+L848/2)</f>
        <v>0</v>
      </c>
      <c r="Q848">
        <f>P848*(BQ848+BR848)/1000.0</f>
        <v>0</v>
      </c>
      <c r="R848">
        <f>(BJ848 - IF(AW848&gt;1, N848*BD848*100.0/(AY848), 0))*(BQ848+BR848)/1000.0</f>
        <v>0</v>
      </c>
      <c r="S848">
        <f>2.0/((1/U848-1/T848)+SIGN(U848)*SQRT((1/U848-1/T848)*(1/U848-1/T848) + 4*BE848/((BE848+1)*(BE848+1))*(2*1/U848*1/T848-1/T848*1/T848)))</f>
        <v>0</v>
      </c>
      <c r="T848">
        <f>IF(LEFT(BF848,1)&lt;&gt;"0",IF(LEFT(BF848,1)="1",3.0,BG848),$D$5+$E$5*(BX848*BQ848/($K$5*1000))+$F$5*(BX848*BQ848/($K$5*1000))*MAX(MIN(BD848,$J$5),$I$5)*MAX(MIN(BD848,$J$5),$I$5)+$G$5*MAX(MIN(BD848,$J$5),$I$5)*(BX848*BQ848/($K$5*1000))+$H$5*(BX848*BQ848/($K$5*1000))*(BX848*BQ848/($K$5*1000)))</f>
        <v>0</v>
      </c>
      <c r="U848">
        <f>L848*(1000-(1000*0.61365*exp(17.502*Y848/(240.97+Y848))/(BQ848+BR848)+BL848)/2)/(1000*0.61365*exp(17.502*Y848/(240.97+Y848))/(BQ848+BR848)-BL848)</f>
        <v>0</v>
      </c>
      <c r="V848">
        <f>1/((BE848+1)/(S848/1.6)+1/(T848/1.37)) + BE848/((BE848+1)/(S848/1.6) + BE848/(T848/1.37))</f>
        <v>0</v>
      </c>
      <c r="W848">
        <f>(AZ848*BC848)</f>
        <v>0</v>
      </c>
      <c r="X848">
        <f>(BS848+(W848+2*0.95*5.67E-8*(((BS848+$B$7)+273)^4-(BS848+273)^4)-44100*L848)/(1.84*29.3*T848+8*0.95*5.67E-8*(BS848+273)^3))</f>
        <v>0</v>
      </c>
      <c r="Y848">
        <f>($C$7*BT848+$D$7*BU848+$E$7*X848)</f>
        <v>0</v>
      </c>
      <c r="Z848">
        <f>0.61365*exp(17.502*Y848/(240.97+Y848))</f>
        <v>0</v>
      </c>
      <c r="AA848">
        <f>(AB848/AC848*100)</f>
        <v>0</v>
      </c>
      <c r="AB848">
        <f>BL848*(BQ848+BR848)/1000</f>
        <v>0</v>
      </c>
      <c r="AC848">
        <f>0.61365*exp(17.502*BS848/(240.97+BS848))</f>
        <v>0</v>
      </c>
      <c r="AD848">
        <f>(Z848-BL848*(BQ848+BR848)/1000)</f>
        <v>0</v>
      </c>
      <c r="AE848">
        <f>(-L848*44100)</f>
        <v>0</v>
      </c>
      <c r="AF848">
        <f>2*29.3*T848*0.92*(BS848-Y848)</f>
        <v>0</v>
      </c>
      <c r="AG848">
        <f>2*0.95*5.67E-8*(((BS848+$B$7)+273)^4-(Y848+273)^4)</f>
        <v>0</v>
      </c>
      <c r="AH848">
        <f>W848+AG848+AE848+AF848</f>
        <v>0</v>
      </c>
      <c r="AI848">
        <f>BP848*AW848*(BK848-BJ848*(1000-AW848*BM848)/(1000-AW848*BL848))/(100*BD848)</f>
        <v>0</v>
      </c>
      <c r="AJ848">
        <f>1000*BP848*AW848*(BL848-BM848)/(100*BD848*(1000-AW848*BL848))</f>
        <v>0</v>
      </c>
      <c r="AK848">
        <f>(AL848 - AM848 - BQ848*1E3/(8.314*(BS848+273.15)) * AO848/BP848 * AN848) * BP848/(100*BD848) * (1000 - BM848)/1000</f>
        <v>0</v>
      </c>
      <c r="AL848">
        <v>1464.233374947197</v>
      </c>
      <c r="AM848">
        <v>1439.026909090909</v>
      </c>
      <c r="AN848">
        <v>2.588594032308988</v>
      </c>
      <c r="AO848">
        <v>66.75267127986791</v>
      </c>
      <c r="AP848">
        <f>(AR848 - AQ848 + BQ848*1E3/(8.314*(BS848+273.15)) * AT848/BP848 * AS848) * BP848/(100*BD848) * 1000/(1000 - AR848)</f>
        <v>0</v>
      </c>
      <c r="AQ848">
        <v>14.84152643931768</v>
      </c>
      <c r="AR848">
        <v>15.18910424242424</v>
      </c>
      <c r="AS848">
        <v>6.239130409011835E-05</v>
      </c>
      <c r="AT848">
        <v>80.66482279212043</v>
      </c>
      <c r="AU848">
        <v>0</v>
      </c>
      <c r="AV848">
        <v>0</v>
      </c>
      <c r="AW848">
        <f>IF(AU848*$H$13&gt;=AY848,1.0,(AY848/(AY848-AU848*$H$13)))</f>
        <v>0</v>
      </c>
      <c r="AX848">
        <f>(AW848-1)*100</f>
        <v>0</v>
      </c>
      <c r="AY848">
        <f>MAX(0,($B$13+$C$13*BX848)/(1+$D$13*BX848)*BQ848/(BS848+273)*$E$13)</f>
        <v>0</v>
      </c>
      <c r="AZ848">
        <f>$B$11*BY848+$C$11*BZ848+$F$11*CK848*(1-CN848)</f>
        <v>0</v>
      </c>
      <c r="BA848">
        <f>AZ848*BB848</f>
        <v>0</v>
      </c>
      <c r="BB848">
        <f>($B$11*$D$9+$C$11*$D$9+$F$11*((CX848+CP848)/MAX(CX848+CP848+CY848, 0.1)*$I$9+CY848/MAX(CX848+CP848+CY848, 0.1)*$J$9))/($B$11+$C$11+$F$11)</f>
        <v>0</v>
      </c>
      <c r="BC848">
        <f>($B$11*$K$9+$C$11*$K$9+$F$11*((CX848+CP848)/MAX(CX848+CP848+CY848, 0.1)*$P$9+CY848/MAX(CX848+CP848+CY848, 0.1)*$Q$9))/($B$11+$C$11+$F$11)</f>
        <v>0</v>
      </c>
      <c r="BD848">
        <v>6</v>
      </c>
      <c r="BE848">
        <v>0.5</v>
      </c>
      <c r="BF848" t="s">
        <v>361</v>
      </c>
      <c r="BG848">
        <v>2</v>
      </c>
      <c r="BH848" t="b">
        <v>1</v>
      </c>
      <c r="BI848">
        <v>1728498097.214286</v>
      </c>
      <c r="BJ848">
        <v>1398.708571428571</v>
      </c>
      <c r="BK848">
        <v>1428.703928571429</v>
      </c>
      <c r="BL848">
        <v>15.17328928571429</v>
      </c>
      <c r="BM848">
        <v>14.83186428571428</v>
      </c>
      <c r="BN848">
        <v>1410.363928571428</v>
      </c>
      <c r="BO848">
        <v>15.26425</v>
      </c>
      <c r="BP848">
        <v>599.9921071428571</v>
      </c>
      <c r="BQ848">
        <v>97.5455107142857</v>
      </c>
      <c r="BR848">
        <v>0.1000418178571428</v>
      </c>
      <c r="BS848">
        <v>23.82400357142857</v>
      </c>
      <c r="BT848">
        <v>25.02336071428572</v>
      </c>
      <c r="BU848">
        <v>999.9000000000002</v>
      </c>
      <c r="BV848">
        <v>0</v>
      </c>
      <c r="BW848">
        <v>0</v>
      </c>
      <c r="BX848">
        <v>9994.462499999998</v>
      </c>
      <c r="BY848">
        <v>0</v>
      </c>
      <c r="BZ848">
        <v>1305.129642857143</v>
      </c>
      <c r="CA848">
        <v>-29.99551428571429</v>
      </c>
      <c r="CB848">
        <v>1420.258571428572</v>
      </c>
      <c r="CC848">
        <v>1450.213571428572</v>
      </c>
      <c r="CD848">
        <v>0.3414220357142858</v>
      </c>
      <c r="CE848">
        <v>1428.703928571429</v>
      </c>
      <c r="CF848">
        <v>14.83186428571428</v>
      </c>
      <c r="CG848">
        <v>1.480086428571429</v>
      </c>
      <c r="CH848">
        <v>1.446781785714286</v>
      </c>
      <c r="CI848">
        <v>12.76398928571429</v>
      </c>
      <c r="CJ848">
        <v>12.41703928571428</v>
      </c>
      <c r="CK848">
        <v>1599.999285714286</v>
      </c>
      <c r="CL848">
        <v>0.6920176428571428</v>
      </c>
      <c r="CM848">
        <v>0.3079823571428572</v>
      </c>
      <c r="CN848">
        <v>0</v>
      </c>
      <c r="CO848">
        <v>2.106296428571429</v>
      </c>
      <c r="CP848">
        <v>0</v>
      </c>
      <c r="CQ848">
        <v>17457.58571428572</v>
      </c>
      <c r="CR848">
        <v>13790.275</v>
      </c>
      <c r="CS848">
        <v>41.0597857142857</v>
      </c>
      <c r="CT848">
        <v>43.2095</v>
      </c>
      <c r="CU848">
        <v>41.91042857142855</v>
      </c>
      <c r="CV848">
        <v>41.0442857142857</v>
      </c>
      <c r="CW848">
        <v>40.03764285714284</v>
      </c>
      <c r="CX848">
        <v>1107.228571428572</v>
      </c>
      <c r="CY848">
        <v>492.7707142857143</v>
      </c>
      <c r="CZ848">
        <v>0</v>
      </c>
      <c r="DA848">
        <v>1728498161.8</v>
      </c>
      <c r="DB848">
        <v>0</v>
      </c>
      <c r="DC848">
        <v>1728490956.5</v>
      </c>
      <c r="DD848" t="s">
        <v>362</v>
      </c>
      <c r="DE848">
        <v>1728490952.5</v>
      </c>
      <c r="DF848">
        <v>1728490956.5</v>
      </c>
      <c r="DG848">
        <v>1</v>
      </c>
      <c r="DH848">
        <v>-0.065</v>
      </c>
      <c r="DI848">
        <v>-0.008</v>
      </c>
      <c r="DJ848">
        <v>-3.246</v>
      </c>
      <c r="DK848">
        <v>-0.091</v>
      </c>
      <c r="DL848">
        <v>52</v>
      </c>
      <c r="DM848">
        <v>15</v>
      </c>
      <c r="DN848">
        <v>0.25</v>
      </c>
      <c r="DO848">
        <v>0.13</v>
      </c>
      <c r="DP848">
        <v>-29.9778825</v>
      </c>
      <c r="DQ848">
        <v>-0.20472607879923</v>
      </c>
      <c r="DR848">
        <v>0.09429853362460106</v>
      </c>
      <c r="DS848">
        <v>0</v>
      </c>
      <c r="DT848">
        <v>0.3386247</v>
      </c>
      <c r="DU848">
        <v>0.05774422514071213</v>
      </c>
      <c r="DV848">
        <v>0.005955462829201438</v>
      </c>
      <c r="DW848">
        <v>1</v>
      </c>
      <c r="DX848">
        <v>1</v>
      </c>
      <c r="DY848">
        <v>2</v>
      </c>
      <c r="DZ848" t="s">
        <v>363</v>
      </c>
      <c r="EA848">
        <v>3.22835</v>
      </c>
      <c r="EB848">
        <v>2.70424</v>
      </c>
      <c r="EC848">
        <v>0.230223</v>
      </c>
      <c r="ED848">
        <v>0.23254</v>
      </c>
      <c r="EE848">
        <v>0.0797447</v>
      </c>
      <c r="EF848">
        <v>0.0785599</v>
      </c>
      <c r="EG848">
        <v>25042.8</v>
      </c>
      <c r="EH848">
        <v>24260.1</v>
      </c>
      <c r="EI848">
        <v>31193.9</v>
      </c>
      <c r="EJ848">
        <v>30009.3</v>
      </c>
      <c r="EK848">
        <v>38443.1</v>
      </c>
      <c r="EL848">
        <v>36578.1</v>
      </c>
      <c r="EM848">
        <v>43703.8</v>
      </c>
      <c r="EN848">
        <v>41912.2</v>
      </c>
      <c r="EO848">
        <v>2.08183</v>
      </c>
      <c r="EP848">
        <v>1.7357</v>
      </c>
      <c r="EQ848">
        <v>-0.012666</v>
      </c>
      <c r="ER848">
        <v>0</v>
      </c>
      <c r="ES848">
        <v>25.229</v>
      </c>
      <c r="ET848">
        <v>999.9</v>
      </c>
      <c r="EU848">
        <v>66.5</v>
      </c>
      <c r="EV848">
        <v>31.2</v>
      </c>
      <c r="EW848">
        <v>31.1103</v>
      </c>
      <c r="EX848">
        <v>62.3802</v>
      </c>
      <c r="EY848">
        <v>23.726</v>
      </c>
      <c r="EZ848">
        <v>1</v>
      </c>
      <c r="FA848">
        <v>0.419672</v>
      </c>
      <c r="FB848">
        <v>8.703200000000001</v>
      </c>
      <c r="FC848">
        <v>19.9863</v>
      </c>
      <c r="FD848">
        <v>5.21744</v>
      </c>
      <c r="FE848">
        <v>12.0043</v>
      </c>
      <c r="FF848">
        <v>4.96305</v>
      </c>
      <c r="FG848">
        <v>3.29568</v>
      </c>
      <c r="FH848">
        <v>9999</v>
      </c>
      <c r="FI848">
        <v>9999</v>
      </c>
      <c r="FJ848">
        <v>9999</v>
      </c>
      <c r="FK848">
        <v>150</v>
      </c>
      <c r="FL848">
        <v>4.97076</v>
      </c>
      <c r="FM848">
        <v>1.86773</v>
      </c>
      <c r="FN848">
        <v>1.85928</v>
      </c>
      <c r="FO848">
        <v>1.86527</v>
      </c>
      <c r="FP848">
        <v>1.8631</v>
      </c>
      <c r="FQ848">
        <v>1.86447</v>
      </c>
      <c r="FR848">
        <v>1.86003</v>
      </c>
      <c r="FS848">
        <v>1.86415</v>
      </c>
      <c r="FT848">
        <v>0</v>
      </c>
      <c r="FU848">
        <v>0</v>
      </c>
      <c r="FV848">
        <v>0</v>
      </c>
      <c r="FW848">
        <v>0</v>
      </c>
      <c r="FX848" t="s">
        <v>364</v>
      </c>
      <c r="FY848" t="s">
        <v>365</v>
      </c>
      <c r="FZ848" t="s">
        <v>366</v>
      </c>
      <c r="GA848" t="s">
        <v>366</v>
      </c>
      <c r="GB848" t="s">
        <v>366</v>
      </c>
      <c r="GC848" t="s">
        <v>366</v>
      </c>
      <c r="GD848">
        <v>0</v>
      </c>
      <c r="GE848">
        <v>100</v>
      </c>
      <c r="GF848">
        <v>100</v>
      </c>
      <c r="GG848">
        <v>-11.76</v>
      </c>
      <c r="GH848">
        <v>-0.09089999999999999</v>
      </c>
      <c r="GI848">
        <v>-2.868309889394353</v>
      </c>
      <c r="GJ848">
        <v>-0.006773961979547998</v>
      </c>
      <c r="GK848">
        <v>-8.296070481250098E-08</v>
      </c>
      <c r="GL848">
        <v>3.322967193956903E-10</v>
      </c>
      <c r="GM848">
        <v>-0.07871069313407227</v>
      </c>
      <c r="GN848">
        <v>-0.00208336341840114</v>
      </c>
      <c r="GO848">
        <v>8.801746095907445E-05</v>
      </c>
      <c r="GP848">
        <v>-2.677693255255651E-07</v>
      </c>
      <c r="GQ848">
        <v>3</v>
      </c>
      <c r="GR848">
        <v>2052</v>
      </c>
      <c r="GS848">
        <v>2</v>
      </c>
      <c r="GT848">
        <v>18</v>
      </c>
      <c r="GU848">
        <v>119.2</v>
      </c>
      <c r="GV848">
        <v>119.1</v>
      </c>
      <c r="GW848">
        <v>3.07251</v>
      </c>
      <c r="GX848">
        <v>2.40356</v>
      </c>
      <c r="GY848">
        <v>1.44897</v>
      </c>
      <c r="GZ848">
        <v>2.31323</v>
      </c>
      <c r="HA848">
        <v>1.55151</v>
      </c>
      <c r="HB848">
        <v>2.31445</v>
      </c>
      <c r="HC848">
        <v>37.5781</v>
      </c>
      <c r="HD848">
        <v>13.5804</v>
      </c>
      <c r="HE848">
        <v>18</v>
      </c>
      <c r="HF848">
        <v>616.756</v>
      </c>
      <c r="HG848">
        <v>394.329</v>
      </c>
      <c r="HH848">
        <v>14.222</v>
      </c>
      <c r="HI848">
        <v>31.9023</v>
      </c>
      <c r="HJ848">
        <v>30.0011</v>
      </c>
      <c r="HK848">
        <v>31.7606</v>
      </c>
      <c r="HL848">
        <v>31.6988</v>
      </c>
      <c r="HM848">
        <v>61.5198</v>
      </c>
      <c r="HN848">
        <v>57.1841</v>
      </c>
      <c r="HO848">
        <v>0</v>
      </c>
      <c r="HP848">
        <v>14.2007</v>
      </c>
      <c r="HQ848">
        <v>1464.59</v>
      </c>
      <c r="HR848">
        <v>14.8078</v>
      </c>
      <c r="HS848">
        <v>98.9747</v>
      </c>
      <c r="HT848">
        <v>100.142</v>
      </c>
    </row>
    <row r="849" spans="1:228">
      <c r="A849">
        <v>833</v>
      </c>
      <c r="B849">
        <v>1728498110</v>
      </c>
      <c r="C849">
        <v>7172.5</v>
      </c>
      <c r="D849" t="s">
        <v>2039</v>
      </c>
      <c r="E849" t="s">
        <v>2040</v>
      </c>
      <c r="F849">
        <v>5</v>
      </c>
      <c r="G849" t="s">
        <v>357</v>
      </c>
      <c r="H849" t="s">
        <v>358</v>
      </c>
      <c r="I849" t="s">
        <v>359</v>
      </c>
      <c r="J849" t="s">
        <v>1808</v>
      </c>
      <c r="K849">
        <v>1728498102.5</v>
      </c>
      <c r="L849">
        <f>(M849)/1000</f>
        <v>0</v>
      </c>
      <c r="M849">
        <f>IF(BH849, AP849, AJ849)</f>
        <v>0</v>
      </c>
      <c r="N849">
        <f>IF(BH849, AK849, AI849)</f>
        <v>0</v>
      </c>
      <c r="O849">
        <f>BJ849 - IF(AW849&gt;1, N849*BD849*100.0/(AY849), 0)</f>
        <v>0</v>
      </c>
      <c r="P849">
        <f>((V849-L849/2)*O849-N849)/(V849+L849/2)</f>
        <v>0</v>
      </c>
      <c r="Q849">
        <f>P849*(BQ849+BR849)/1000.0</f>
        <v>0</v>
      </c>
      <c r="R849">
        <f>(BJ849 - IF(AW849&gt;1, N849*BD849*100.0/(AY849), 0))*(BQ849+BR849)/1000.0</f>
        <v>0</v>
      </c>
      <c r="S849">
        <f>2.0/((1/U849-1/T849)+SIGN(U849)*SQRT((1/U849-1/T849)*(1/U849-1/T849) + 4*BE849/((BE849+1)*(BE849+1))*(2*1/U849*1/T849-1/T849*1/T849)))</f>
        <v>0</v>
      </c>
      <c r="T849">
        <f>IF(LEFT(BF849,1)&lt;&gt;"0",IF(LEFT(BF849,1)="1",3.0,BG849),$D$5+$E$5*(BX849*BQ849/($K$5*1000))+$F$5*(BX849*BQ849/($K$5*1000))*MAX(MIN(BD849,$J$5),$I$5)*MAX(MIN(BD849,$J$5),$I$5)+$G$5*MAX(MIN(BD849,$J$5),$I$5)*(BX849*BQ849/($K$5*1000))+$H$5*(BX849*BQ849/($K$5*1000))*(BX849*BQ849/($K$5*1000)))</f>
        <v>0</v>
      </c>
      <c r="U849">
        <f>L849*(1000-(1000*0.61365*exp(17.502*Y849/(240.97+Y849))/(BQ849+BR849)+BL849)/2)/(1000*0.61365*exp(17.502*Y849/(240.97+Y849))/(BQ849+BR849)-BL849)</f>
        <v>0</v>
      </c>
      <c r="V849">
        <f>1/((BE849+1)/(S849/1.6)+1/(T849/1.37)) + BE849/((BE849+1)/(S849/1.6) + BE849/(T849/1.37))</f>
        <v>0</v>
      </c>
      <c r="W849">
        <f>(AZ849*BC849)</f>
        <v>0</v>
      </c>
      <c r="X849">
        <f>(BS849+(W849+2*0.95*5.67E-8*(((BS849+$B$7)+273)^4-(BS849+273)^4)-44100*L849)/(1.84*29.3*T849+8*0.95*5.67E-8*(BS849+273)^3))</f>
        <v>0</v>
      </c>
      <c r="Y849">
        <f>($C$7*BT849+$D$7*BU849+$E$7*X849)</f>
        <v>0</v>
      </c>
      <c r="Z849">
        <f>0.61365*exp(17.502*Y849/(240.97+Y849))</f>
        <v>0</v>
      </c>
      <c r="AA849">
        <f>(AB849/AC849*100)</f>
        <v>0</v>
      </c>
      <c r="AB849">
        <f>BL849*(BQ849+BR849)/1000</f>
        <v>0</v>
      </c>
      <c r="AC849">
        <f>0.61365*exp(17.502*BS849/(240.97+BS849))</f>
        <v>0</v>
      </c>
      <c r="AD849">
        <f>(Z849-BL849*(BQ849+BR849)/1000)</f>
        <v>0</v>
      </c>
      <c r="AE849">
        <f>(-L849*44100)</f>
        <v>0</v>
      </c>
      <c r="AF849">
        <f>2*29.3*T849*0.92*(BS849-Y849)</f>
        <v>0</v>
      </c>
      <c r="AG849">
        <f>2*0.95*5.67E-8*(((BS849+$B$7)+273)^4-(Y849+273)^4)</f>
        <v>0</v>
      </c>
      <c r="AH849">
        <f>W849+AG849+AE849+AF849</f>
        <v>0</v>
      </c>
      <c r="AI849">
        <f>BP849*AW849*(BK849-BJ849*(1000-AW849*BM849)/(1000-AW849*BL849))/(100*BD849)</f>
        <v>0</v>
      </c>
      <c r="AJ849">
        <f>1000*BP849*AW849*(BL849-BM849)/(100*BD849*(1000-AW849*BL849))</f>
        <v>0</v>
      </c>
      <c r="AK849">
        <f>(AL849 - AM849 - BQ849*1E3/(8.314*(BS849+273.15)) * AO849/BP849 * AN849) * BP849/(100*BD849) * (1000 - BM849)/1000</f>
        <v>0</v>
      </c>
      <c r="AL849">
        <v>1476.015483869441</v>
      </c>
      <c r="AM849">
        <v>1451.454</v>
      </c>
      <c r="AN849">
        <v>2.452732298333559</v>
      </c>
      <c r="AO849">
        <v>66.75267127986791</v>
      </c>
      <c r="AP849">
        <f>(AR849 - AQ849 + BQ849*1E3/(8.314*(BS849+273.15)) * AT849/BP849 * AS849) * BP849/(100*BD849) * 1000/(1000 - AR849)</f>
        <v>0</v>
      </c>
      <c r="AQ849">
        <v>14.84735144360951</v>
      </c>
      <c r="AR849">
        <v>15.19551393939394</v>
      </c>
      <c r="AS849">
        <v>3.958255781883522E-05</v>
      </c>
      <c r="AT849">
        <v>80.66482279212043</v>
      </c>
      <c r="AU849">
        <v>0</v>
      </c>
      <c r="AV849">
        <v>0</v>
      </c>
      <c r="AW849">
        <f>IF(AU849*$H$13&gt;=AY849,1.0,(AY849/(AY849-AU849*$H$13)))</f>
        <v>0</v>
      </c>
      <c r="AX849">
        <f>(AW849-1)*100</f>
        <v>0</v>
      </c>
      <c r="AY849">
        <f>MAX(0,($B$13+$C$13*BX849)/(1+$D$13*BX849)*BQ849/(BS849+273)*$E$13)</f>
        <v>0</v>
      </c>
      <c r="AZ849">
        <f>$B$11*BY849+$C$11*BZ849+$F$11*CK849*(1-CN849)</f>
        <v>0</v>
      </c>
      <c r="BA849">
        <f>AZ849*BB849</f>
        <v>0</v>
      </c>
      <c r="BB849">
        <f>($B$11*$D$9+$C$11*$D$9+$F$11*((CX849+CP849)/MAX(CX849+CP849+CY849, 0.1)*$I$9+CY849/MAX(CX849+CP849+CY849, 0.1)*$J$9))/($B$11+$C$11+$F$11)</f>
        <v>0</v>
      </c>
      <c r="BC849">
        <f>($B$11*$K$9+$C$11*$K$9+$F$11*((CX849+CP849)/MAX(CX849+CP849+CY849, 0.1)*$P$9+CY849/MAX(CX849+CP849+CY849, 0.1)*$Q$9))/($B$11+$C$11+$F$11)</f>
        <v>0</v>
      </c>
      <c r="BD849">
        <v>6</v>
      </c>
      <c r="BE849">
        <v>0.5</v>
      </c>
      <c r="BF849" t="s">
        <v>361</v>
      </c>
      <c r="BG849">
        <v>2</v>
      </c>
      <c r="BH849" t="b">
        <v>1</v>
      </c>
      <c r="BI849">
        <v>1728498102.5</v>
      </c>
      <c r="BJ849">
        <v>1412.027037037037</v>
      </c>
      <c r="BK849">
        <v>1441.768518518518</v>
      </c>
      <c r="BL849">
        <v>15.18492592592593</v>
      </c>
      <c r="BM849">
        <v>14.84046666666666</v>
      </c>
      <c r="BN849">
        <v>1423.749259259259</v>
      </c>
      <c r="BO849">
        <v>15.27587407407407</v>
      </c>
      <c r="BP849">
        <v>599.9840370370371</v>
      </c>
      <c r="BQ849">
        <v>97.54544074074073</v>
      </c>
      <c r="BR849">
        <v>0.1000387851851852</v>
      </c>
      <c r="BS849">
        <v>23.82360740740741</v>
      </c>
      <c r="BT849">
        <v>25.02263703703704</v>
      </c>
      <c r="BU849">
        <v>999.9000000000001</v>
      </c>
      <c r="BV849">
        <v>0</v>
      </c>
      <c r="BW849">
        <v>0</v>
      </c>
      <c r="BX849">
        <v>9990.138518518519</v>
      </c>
      <c r="BY849">
        <v>0</v>
      </c>
      <c r="BZ849">
        <v>1305.17</v>
      </c>
      <c r="CA849">
        <v>-29.74181111111111</v>
      </c>
      <c r="CB849">
        <v>1433.798518518518</v>
      </c>
      <c r="CC849">
        <v>1463.487777777778</v>
      </c>
      <c r="CD849">
        <v>0.3444480740740741</v>
      </c>
      <c r="CE849">
        <v>1441.768518518518</v>
      </c>
      <c r="CF849">
        <v>14.84046666666666</v>
      </c>
      <c r="CG849">
        <v>1.481218888888889</v>
      </c>
      <c r="CH849">
        <v>1.447620740740741</v>
      </c>
      <c r="CI849">
        <v>12.77567407407407</v>
      </c>
      <c r="CJ849">
        <v>12.42585555555556</v>
      </c>
      <c r="CK849">
        <v>1599.983333333333</v>
      </c>
      <c r="CL849">
        <v>0.6920179259259258</v>
      </c>
      <c r="CM849">
        <v>0.3079820740740741</v>
      </c>
      <c r="CN849">
        <v>0</v>
      </c>
      <c r="CO849">
        <v>2.121674074074074</v>
      </c>
      <c r="CP849">
        <v>0</v>
      </c>
      <c r="CQ849">
        <v>17440.22592592593</v>
      </c>
      <c r="CR849">
        <v>13790.14074074074</v>
      </c>
      <c r="CS849">
        <v>41.07133333333333</v>
      </c>
      <c r="CT849">
        <v>43.23133333333334</v>
      </c>
      <c r="CU849">
        <v>41.9324074074074</v>
      </c>
      <c r="CV849">
        <v>41.07133333333333</v>
      </c>
      <c r="CW849">
        <v>40.05051851851851</v>
      </c>
      <c r="CX849">
        <v>1107.217777777778</v>
      </c>
      <c r="CY849">
        <v>492.7655555555556</v>
      </c>
      <c r="CZ849">
        <v>0</v>
      </c>
      <c r="DA849">
        <v>1728498167.2</v>
      </c>
      <c r="DB849">
        <v>0</v>
      </c>
      <c r="DC849">
        <v>1728490956.5</v>
      </c>
      <c r="DD849" t="s">
        <v>362</v>
      </c>
      <c r="DE849">
        <v>1728490952.5</v>
      </c>
      <c r="DF849">
        <v>1728490956.5</v>
      </c>
      <c r="DG849">
        <v>1</v>
      </c>
      <c r="DH849">
        <v>-0.065</v>
      </c>
      <c r="DI849">
        <v>-0.008</v>
      </c>
      <c r="DJ849">
        <v>-3.246</v>
      </c>
      <c r="DK849">
        <v>-0.091</v>
      </c>
      <c r="DL849">
        <v>52</v>
      </c>
      <c r="DM849">
        <v>15</v>
      </c>
      <c r="DN849">
        <v>0.25</v>
      </c>
      <c r="DO849">
        <v>0.13</v>
      </c>
      <c r="DP849">
        <v>-29.853365</v>
      </c>
      <c r="DQ849">
        <v>1.934300938086388</v>
      </c>
      <c r="DR849">
        <v>0.2909663859881413</v>
      </c>
      <c r="DS849">
        <v>0</v>
      </c>
      <c r="DT849">
        <v>0.341798175</v>
      </c>
      <c r="DU849">
        <v>0.03787610881801155</v>
      </c>
      <c r="DV849">
        <v>0.004253690103236836</v>
      </c>
      <c r="DW849">
        <v>1</v>
      </c>
      <c r="DX849">
        <v>1</v>
      </c>
      <c r="DY849">
        <v>2</v>
      </c>
      <c r="DZ849" t="s">
        <v>363</v>
      </c>
      <c r="EA849">
        <v>3.22835</v>
      </c>
      <c r="EB849">
        <v>2.70438</v>
      </c>
      <c r="EC849">
        <v>0.23142</v>
      </c>
      <c r="ED849">
        <v>0.233678</v>
      </c>
      <c r="EE849">
        <v>0.0797634</v>
      </c>
      <c r="EF849">
        <v>0.07858519999999999</v>
      </c>
      <c r="EG849">
        <v>25003.5</v>
      </c>
      <c r="EH849">
        <v>24223.5</v>
      </c>
      <c r="EI849">
        <v>31193.7</v>
      </c>
      <c r="EJ849">
        <v>30008.7</v>
      </c>
      <c r="EK849">
        <v>38442.1</v>
      </c>
      <c r="EL849">
        <v>36576.2</v>
      </c>
      <c r="EM849">
        <v>43703.6</v>
      </c>
      <c r="EN849">
        <v>41911</v>
      </c>
      <c r="EO849">
        <v>2.08185</v>
      </c>
      <c r="EP849">
        <v>1.73555</v>
      </c>
      <c r="EQ849">
        <v>-0.0128523</v>
      </c>
      <c r="ER849">
        <v>0</v>
      </c>
      <c r="ES849">
        <v>25.238</v>
      </c>
      <c r="ET849">
        <v>999.9</v>
      </c>
      <c r="EU849">
        <v>66.5</v>
      </c>
      <c r="EV849">
        <v>31.2</v>
      </c>
      <c r="EW849">
        <v>31.1072</v>
      </c>
      <c r="EX849">
        <v>62.3602</v>
      </c>
      <c r="EY849">
        <v>23.5657</v>
      </c>
      <c r="EZ849">
        <v>1</v>
      </c>
      <c r="FA849">
        <v>0.42078</v>
      </c>
      <c r="FB849">
        <v>8.732049999999999</v>
      </c>
      <c r="FC849">
        <v>19.9853</v>
      </c>
      <c r="FD849">
        <v>5.21744</v>
      </c>
      <c r="FE849">
        <v>12.0043</v>
      </c>
      <c r="FF849">
        <v>4.9633</v>
      </c>
      <c r="FG849">
        <v>3.29578</v>
      </c>
      <c r="FH849">
        <v>9999</v>
      </c>
      <c r="FI849">
        <v>9999</v>
      </c>
      <c r="FJ849">
        <v>9999</v>
      </c>
      <c r="FK849">
        <v>150</v>
      </c>
      <c r="FL849">
        <v>4.97075</v>
      </c>
      <c r="FM849">
        <v>1.86773</v>
      </c>
      <c r="FN849">
        <v>1.85926</v>
      </c>
      <c r="FO849">
        <v>1.86528</v>
      </c>
      <c r="FP849">
        <v>1.8631</v>
      </c>
      <c r="FQ849">
        <v>1.86447</v>
      </c>
      <c r="FR849">
        <v>1.86001</v>
      </c>
      <c r="FS849">
        <v>1.86416</v>
      </c>
      <c r="FT849">
        <v>0</v>
      </c>
      <c r="FU849">
        <v>0</v>
      </c>
      <c r="FV849">
        <v>0</v>
      </c>
      <c r="FW849">
        <v>0</v>
      </c>
      <c r="FX849" t="s">
        <v>364</v>
      </c>
      <c r="FY849" t="s">
        <v>365</v>
      </c>
      <c r="FZ849" t="s">
        <v>366</v>
      </c>
      <c r="GA849" t="s">
        <v>366</v>
      </c>
      <c r="GB849" t="s">
        <v>366</v>
      </c>
      <c r="GC849" t="s">
        <v>366</v>
      </c>
      <c r="GD849">
        <v>0</v>
      </c>
      <c r="GE849">
        <v>100</v>
      </c>
      <c r="GF849">
        <v>100</v>
      </c>
      <c r="GG849">
        <v>-11.82</v>
      </c>
      <c r="GH849">
        <v>-0.09089999999999999</v>
      </c>
      <c r="GI849">
        <v>-2.868309889394353</v>
      </c>
      <c r="GJ849">
        <v>-0.006773961979547998</v>
      </c>
      <c r="GK849">
        <v>-8.296070481250098E-08</v>
      </c>
      <c r="GL849">
        <v>3.322967193956903E-10</v>
      </c>
      <c r="GM849">
        <v>-0.07871069313407227</v>
      </c>
      <c r="GN849">
        <v>-0.00208336341840114</v>
      </c>
      <c r="GO849">
        <v>8.801746095907445E-05</v>
      </c>
      <c r="GP849">
        <v>-2.677693255255651E-07</v>
      </c>
      <c r="GQ849">
        <v>3</v>
      </c>
      <c r="GR849">
        <v>2052</v>
      </c>
      <c r="GS849">
        <v>2</v>
      </c>
      <c r="GT849">
        <v>18</v>
      </c>
      <c r="GU849">
        <v>119.3</v>
      </c>
      <c r="GV849">
        <v>119.2</v>
      </c>
      <c r="GW849">
        <v>3.09448</v>
      </c>
      <c r="GX849">
        <v>2.3999</v>
      </c>
      <c r="GY849">
        <v>1.44775</v>
      </c>
      <c r="GZ849">
        <v>2.31323</v>
      </c>
      <c r="HA849">
        <v>1.55151</v>
      </c>
      <c r="HB849">
        <v>2.26074</v>
      </c>
      <c r="HC849">
        <v>37.5781</v>
      </c>
      <c r="HD849">
        <v>13.5629</v>
      </c>
      <c r="HE849">
        <v>18</v>
      </c>
      <c r="HF849">
        <v>616.8819999999999</v>
      </c>
      <c r="HG849">
        <v>394.313</v>
      </c>
      <c r="HH849">
        <v>14.2009</v>
      </c>
      <c r="HI849">
        <v>31.9149</v>
      </c>
      <c r="HJ849">
        <v>30.0011</v>
      </c>
      <c r="HK849">
        <v>31.7717</v>
      </c>
      <c r="HL849">
        <v>31.7098</v>
      </c>
      <c r="HM849">
        <v>61.9735</v>
      </c>
      <c r="HN849">
        <v>57.1841</v>
      </c>
      <c r="HO849">
        <v>0</v>
      </c>
      <c r="HP849">
        <v>14.1777</v>
      </c>
      <c r="HQ849">
        <v>1474.62</v>
      </c>
      <c r="HR849">
        <v>14.8057</v>
      </c>
      <c r="HS849">
        <v>98.97410000000001</v>
      </c>
      <c r="HT849">
        <v>100.14</v>
      </c>
    </row>
    <row r="850" spans="1:228">
      <c r="A850">
        <v>834</v>
      </c>
      <c r="B850">
        <v>1728498115</v>
      </c>
      <c r="C850">
        <v>7177.5</v>
      </c>
      <c r="D850" t="s">
        <v>2041</v>
      </c>
      <c r="E850" t="s">
        <v>2042</v>
      </c>
      <c r="F850">
        <v>5</v>
      </c>
      <c r="G850" t="s">
        <v>357</v>
      </c>
      <c r="H850" t="s">
        <v>358</v>
      </c>
      <c r="I850" t="s">
        <v>359</v>
      </c>
      <c r="J850" t="s">
        <v>1808</v>
      </c>
      <c r="K850">
        <v>1728498107.214286</v>
      </c>
      <c r="L850">
        <f>(M850)/1000</f>
        <v>0</v>
      </c>
      <c r="M850">
        <f>IF(BH850, AP850, AJ850)</f>
        <v>0</v>
      </c>
      <c r="N850">
        <f>IF(BH850, AK850, AI850)</f>
        <v>0</v>
      </c>
      <c r="O850">
        <f>BJ850 - IF(AW850&gt;1, N850*BD850*100.0/(AY850), 0)</f>
        <v>0</v>
      </c>
      <c r="P850">
        <f>((V850-L850/2)*O850-N850)/(V850+L850/2)</f>
        <v>0</v>
      </c>
      <c r="Q850">
        <f>P850*(BQ850+BR850)/1000.0</f>
        <v>0</v>
      </c>
      <c r="R850">
        <f>(BJ850 - IF(AW850&gt;1, N850*BD850*100.0/(AY850), 0))*(BQ850+BR850)/1000.0</f>
        <v>0</v>
      </c>
      <c r="S850">
        <f>2.0/((1/U850-1/T850)+SIGN(U850)*SQRT((1/U850-1/T850)*(1/U850-1/T850) + 4*BE850/((BE850+1)*(BE850+1))*(2*1/U850*1/T850-1/T850*1/T850)))</f>
        <v>0</v>
      </c>
      <c r="T850">
        <f>IF(LEFT(BF850,1)&lt;&gt;"0",IF(LEFT(BF850,1)="1",3.0,BG850),$D$5+$E$5*(BX850*BQ850/($K$5*1000))+$F$5*(BX850*BQ850/($K$5*1000))*MAX(MIN(BD850,$J$5),$I$5)*MAX(MIN(BD850,$J$5),$I$5)+$G$5*MAX(MIN(BD850,$J$5),$I$5)*(BX850*BQ850/($K$5*1000))+$H$5*(BX850*BQ850/($K$5*1000))*(BX850*BQ850/($K$5*1000)))</f>
        <v>0</v>
      </c>
      <c r="U850">
        <f>L850*(1000-(1000*0.61365*exp(17.502*Y850/(240.97+Y850))/(BQ850+BR850)+BL850)/2)/(1000*0.61365*exp(17.502*Y850/(240.97+Y850))/(BQ850+BR850)-BL850)</f>
        <v>0</v>
      </c>
      <c r="V850">
        <f>1/((BE850+1)/(S850/1.6)+1/(T850/1.37)) + BE850/((BE850+1)/(S850/1.6) + BE850/(T850/1.37))</f>
        <v>0</v>
      </c>
      <c r="W850">
        <f>(AZ850*BC850)</f>
        <v>0</v>
      </c>
      <c r="X850">
        <f>(BS850+(W850+2*0.95*5.67E-8*(((BS850+$B$7)+273)^4-(BS850+273)^4)-44100*L850)/(1.84*29.3*T850+8*0.95*5.67E-8*(BS850+273)^3))</f>
        <v>0</v>
      </c>
      <c r="Y850">
        <f>($C$7*BT850+$D$7*BU850+$E$7*X850)</f>
        <v>0</v>
      </c>
      <c r="Z850">
        <f>0.61365*exp(17.502*Y850/(240.97+Y850))</f>
        <v>0</v>
      </c>
      <c r="AA850">
        <f>(AB850/AC850*100)</f>
        <v>0</v>
      </c>
      <c r="AB850">
        <f>BL850*(BQ850+BR850)/1000</f>
        <v>0</v>
      </c>
      <c r="AC850">
        <f>0.61365*exp(17.502*BS850/(240.97+BS850))</f>
        <v>0</v>
      </c>
      <c r="AD850">
        <f>(Z850-BL850*(BQ850+BR850)/1000)</f>
        <v>0</v>
      </c>
      <c r="AE850">
        <f>(-L850*44100)</f>
        <v>0</v>
      </c>
      <c r="AF850">
        <f>2*29.3*T850*0.92*(BS850-Y850)</f>
        <v>0</v>
      </c>
      <c r="AG850">
        <f>2*0.95*5.67E-8*(((BS850+$B$7)+273)^4-(Y850+273)^4)</f>
        <v>0</v>
      </c>
      <c r="AH850">
        <f>W850+AG850+AE850+AF850</f>
        <v>0</v>
      </c>
      <c r="AI850">
        <f>BP850*AW850*(BK850-BJ850*(1000-AW850*BM850)/(1000-AW850*BL850))/(100*BD850)</f>
        <v>0</v>
      </c>
      <c r="AJ850">
        <f>1000*BP850*AW850*(BL850-BM850)/(100*BD850*(1000-AW850*BL850))</f>
        <v>0</v>
      </c>
      <c r="AK850">
        <f>(AL850 - AM850 - BQ850*1E3/(8.314*(BS850+273.15)) * AO850/BP850 * AN850) * BP850/(100*BD850) * (1000 - BM850)/1000</f>
        <v>0</v>
      </c>
      <c r="AL850">
        <v>1488.451200194786</v>
      </c>
      <c r="AM850">
        <v>1463.806848484847</v>
      </c>
      <c r="AN850">
        <v>2.47567130533041</v>
      </c>
      <c r="AO850">
        <v>66.75267127986791</v>
      </c>
      <c r="AP850">
        <f>(AR850 - AQ850 + BQ850*1E3/(8.314*(BS850+273.15)) * AT850/BP850 * AS850) * BP850/(100*BD850) * 1000/(1000 - AR850)</f>
        <v>0</v>
      </c>
      <c r="AQ850">
        <v>14.85519050125769</v>
      </c>
      <c r="AR850">
        <v>15.19852969696969</v>
      </c>
      <c r="AS850">
        <v>1.867685065588397E-05</v>
      </c>
      <c r="AT850">
        <v>80.66482279212043</v>
      </c>
      <c r="AU850">
        <v>0</v>
      </c>
      <c r="AV850">
        <v>0</v>
      </c>
      <c r="AW850">
        <f>IF(AU850*$H$13&gt;=AY850,1.0,(AY850/(AY850-AU850*$H$13)))</f>
        <v>0</v>
      </c>
      <c r="AX850">
        <f>(AW850-1)*100</f>
        <v>0</v>
      </c>
      <c r="AY850">
        <f>MAX(0,($B$13+$C$13*BX850)/(1+$D$13*BX850)*BQ850/(BS850+273)*$E$13)</f>
        <v>0</v>
      </c>
      <c r="AZ850">
        <f>$B$11*BY850+$C$11*BZ850+$F$11*CK850*(1-CN850)</f>
        <v>0</v>
      </c>
      <c r="BA850">
        <f>AZ850*BB850</f>
        <v>0</v>
      </c>
      <c r="BB850">
        <f>($B$11*$D$9+$C$11*$D$9+$F$11*((CX850+CP850)/MAX(CX850+CP850+CY850, 0.1)*$I$9+CY850/MAX(CX850+CP850+CY850, 0.1)*$J$9))/($B$11+$C$11+$F$11)</f>
        <v>0</v>
      </c>
      <c r="BC850">
        <f>($B$11*$K$9+$C$11*$K$9+$F$11*((CX850+CP850)/MAX(CX850+CP850+CY850, 0.1)*$P$9+CY850/MAX(CX850+CP850+CY850, 0.1)*$Q$9))/($B$11+$C$11+$F$11)</f>
        <v>0</v>
      </c>
      <c r="BD850">
        <v>6</v>
      </c>
      <c r="BE850">
        <v>0.5</v>
      </c>
      <c r="BF850" t="s">
        <v>361</v>
      </c>
      <c r="BG850">
        <v>2</v>
      </c>
      <c r="BH850" t="b">
        <v>1</v>
      </c>
      <c r="BI850">
        <v>1728498107.214286</v>
      </c>
      <c r="BJ850">
        <v>1423.73</v>
      </c>
      <c r="BK850">
        <v>1453.268571428571</v>
      </c>
      <c r="BL850">
        <v>15.19157142857143</v>
      </c>
      <c r="BM850">
        <v>14.84811071428571</v>
      </c>
      <c r="BN850">
        <v>1435.511071428571</v>
      </c>
      <c r="BO850">
        <v>15.28252142857143</v>
      </c>
      <c r="BP850">
        <v>600.0049285714285</v>
      </c>
      <c r="BQ850">
        <v>97.54498214285715</v>
      </c>
      <c r="BR850">
        <v>0.1000693928571429</v>
      </c>
      <c r="BS850">
        <v>23.82308571428572</v>
      </c>
      <c r="BT850">
        <v>25.02243928571429</v>
      </c>
      <c r="BU850">
        <v>999.9000000000002</v>
      </c>
      <c r="BV850">
        <v>0</v>
      </c>
      <c r="BW850">
        <v>0</v>
      </c>
      <c r="BX850">
        <v>9988.928571428571</v>
      </c>
      <c r="BY850">
        <v>0</v>
      </c>
      <c r="BZ850">
        <v>1307.238214285714</v>
      </c>
      <c r="CA850">
        <v>-29.53916071428571</v>
      </c>
      <c r="CB850">
        <v>1445.692142857143</v>
      </c>
      <c r="CC850">
        <v>1475.172857142857</v>
      </c>
      <c r="CD850">
        <v>0.3434569285714286</v>
      </c>
      <c r="CE850">
        <v>1453.268571428571</v>
      </c>
      <c r="CF850">
        <v>14.84811071428571</v>
      </c>
      <c r="CG850">
        <v>1.481860357142857</v>
      </c>
      <c r="CH850">
        <v>1.448359642857143</v>
      </c>
      <c r="CI850">
        <v>12.78228571428571</v>
      </c>
      <c r="CJ850">
        <v>12.433625</v>
      </c>
      <c r="CK850">
        <v>1599.975357142858</v>
      </c>
      <c r="CL850">
        <v>0.6920093214285714</v>
      </c>
      <c r="CM850">
        <v>0.3079906428571428</v>
      </c>
      <c r="CN850">
        <v>0</v>
      </c>
      <c r="CO850">
        <v>2.154653571428571</v>
      </c>
      <c r="CP850">
        <v>0</v>
      </c>
      <c r="CQ850">
        <v>17424.98928571429</v>
      </c>
      <c r="CR850">
        <v>13790.025</v>
      </c>
      <c r="CS850">
        <v>41.09125</v>
      </c>
      <c r="CT850">
        <v>43.25217857142856</v>
      </c>
      <c r="CU850">
        <v>41.94149999999998</v>
      </c>
      <c r="CV850">
        <v>41.09125</v>
      </c>
      <c r="CW850">
        <v>40.06199999999999</v>
      </c>
      <c r="CX850">
        <v>1107.198214285714</v>
      </c>
      <c r="CY850">
        <v>492.7771428571428</v>
      </c>
      <c r="CZ850">
        <v>0</v>
      </c>
      <c r="DA850">
        <v>1728498172</v>
      </c>
      <c r="DB850">
        <v>0</v>
      </c>
      <c r="DC850">
        <v>1728490956.5</v>
      </c>
      <c r="DD850" t="s">
        <v>362</v>
      </c>
      <c r="DE850">
        <v>1728490952.5</v>
      </c>
      <c r="DF850">
        <v>1728490956.5</v>
      </c>
      <c r="DG850">
        <v>1</v>
      </c>
      <c r="DH850">
        <v>-0.065</v>
      </c>
      <c r="DI850">
        <v>-0.008</v>
      </c>
      <c r="DJ850">
        <v>-3.246</v>
      </c>
      <c r="DK850">
        <v>-0.091</v>
      </c>
      <c r="DL850">
        <v>52</v>
      </c>
      <c r="DM850">
        <v>15</v>
      </c>
      <c r="DN850">
        <v>0.25</v>
      </c>
      <c r="DO850">
        <v>0.13</v>
      </c>
      <c r="DP850">
        <v>-29.645205</v>
      </c>
      <c r="DQ850">
        <v>3.164708442776832</v>
      </c>
      <c r="DR850">
        <v>0.3691859260250859</v>
      </c>
      <c r="DS850">
        <v>0</v>
      </c>
      <c r="DT850">
        <v>0.3435637500000001</v>
      </c>
      <c r="DU850">
        <v>-0.006466198874296888</v>
      </c>
      <c r="DV850">
        <v>0.00187959793240469</v>
      </c>
      <c r="DW850">
        <v>1</v>
      </c>
      <c r="DX850">
        <v>1</v>
      </c>
      <c r="DY850">
        <v>2</v>
      </c>
      <c r="DZ850" t="s">
        <v>363</v>
      </c>
      <c r="EA850">
        <v>3.22826</v>
      </c>
      <c r="EB850">
        <v>2.7047</v>
      </c>
      <c r="EC850">
        <v>0.232608</v>
      </c>
      <c r="ED850">
        <v>0.234888</v>
      </c>
      <c r="EE850">
        <v>0.0797754</v>
      </c>
      <c r="EF850">
        <v>0.0786193</v>
      </c>
      <c r="EG850">
        <v>24964</v>
      </c>
      <c r="EH850">
        <v>24184.7</v>
      </c>
      <c r="EI850">
        <v>31192.8</v>
      </c>
      <c r="EJ850">
        <v>30008.3</v>
      </c>
      <c r="EK850">
        <v>38440.2</v>
      </c>
      <c r="EL850">
        <v>36574.4</v>
      </c>
      <c r="EM850">
        <v>43701.9</v>
      </c>
      <c r="EN850">
        <v>41910.5</v>
      </c>
      <c r="EO850">
        <v>2.08145</v>
      </c>
      <c r="EP850">
        <v>1.73557</v>
      </c>
      <c r="EQ850">
        <v>-0.0137985</v>
      </c>
      <c r="ER850">
        <v>0</v>
      </c>
      <c r="ES850">
        <v>25.2482</v>
      </c>
      <c r="ET850">
        <v>999.9</v>
      </c>
      <c r="EU850">
        <v>66.5</v>
      </c>
      <c r="EV850">
        <v>31.2</v>
      </c>
      <c r="EW850">
        <v>31.1092</v>
      </c>
      <c r="EX850">
        <v>62.4302</v>
      </c>
      <c r="EY850">
        <v>23.6178</v>
      </c>
      <c r="EZ850">
        <v>1</v>
      </c>
      <c r="FA850">
        <v>0.421784</v>
      </c>
      <c r="FB850">
        <v>8.77211</v>
      </c>
      <c r="FC850">
        <v>19.9834</v>
      </c>
      <c r="FD850">
        <v>5.21699</v>
      </c>
      <c r="FE850">
        <v>12.0041</v>
      </c>
      <c r="FF850">
        <v>4.96305</v>
      </c>
      <c r="FG850">
        <v>3.29568</v>
      </c>
      <c r="FH850">
        <v>9999</v>
      </c>
      <c r="FI850">
        <v>9999</v>
      </c>
      <c r="FJ850">
        <v>9999</v>
      </c>
      <c r="FK850">
        <v>150</v>
      </c>
      <c r="FL850">
        <v>4.97075</v>
      </c>
      <c r="FM850">
        <v>1.86773</v>
      </c>
      <c r="FN850">
        <v>1.85925</v>
      </c>
      <c r="FO850">
        <v>1.86528</v>
      </c>
      <c r="FP850">
        <v>1.8631</v>
      </c>
      <c r="FQ850">
        <v>1.86447</v>
      </c>
      <c r="FR850">
        <v>1.86004</v>
      </c>
      <c r="FS850">
        <v>1.86415</v>
      </c>
      <c r="FT850">
        <v>0</v>
      </c>
      <c r="FU850">
        <v>0</v>
      </c>
      <c r="FV850">
        <v>0</v>
      </c>
      <c r="FW850">
        <v>0</v>
      </c>
      <c r="FX850" t="s">
        <v>364</v>
      </c>
      <c r="FY850" t="s">
        <v>365</v>
      </c>
      <c r="FZ850" t="s">
        <v>366</v>
      </c>
      <c r="GA850" t="s">
        <v>366</v>
      </c>
      <c r="GB850" t="s">
        <v>366</v>
      </c>
      <c r="GC850" t="s">
        <v>366</v>
      </c>
      <c r="GD850">
        <v>0</v>
      </c>
      <c r="GE850">
        <v>100</v>
      </c>
      <c r="GF850">
        <v>100</v>
      </c>
      <c r="GG850">
        <v>-11.87</v>
      </c>
      <c r="GH850">
        <v>-0.09089999999999999</v>
      </c>
      <c r="GI850">
        <v>-2.868309889394353</v>
      </c>
      <c r="GJ850">
        <v>-0.006773961979547998</v>
      </c>
      <c r="GK850">
        <v>-8.296070481250098E-08</v>
      </c>
      <c r="GL850">
        <v>3.322967193956903E-10</v>
      </c>
      <c r="GM850">
        <v>-0.07871069313407227</v>
      </c>
      <c r="GN850">
        <v>-0.00208336341840114</v>
      </c>
      <c r="GO850">
        <v>8.801746095907445E-05</v>
      </c>
      <c r="GP850">
        <v>-2.677693255255651E-07</v>
      </c>
      <c r="GQ850">
        <v>3</v>
      </c>
      <c r="GR850">
        <v>2052</v>
      </c>
      <c r="GS850">
        <v>2</v>
      </c>
      <c r="GT850">
        <v>18</v>
      </c>
      <c r="GU850">
        <v>119.4</v>
      </c>
      <c r="GV850">
        <v>119.3</v>
      </c>
      <c r="GW850">
        <v>3.11401</v>
      </c>
      <c r="GX850">
        <v>2.3877</v>
      </c>
      <c r="GY850">
        <v>1.44775</v>
      </c>
      <c r="GZ850">
        <v>2.31445</v>
      </c>
      <c r="HA850">
        <v>1.55151</v>
      </c>
      <c r="HB850">
        <v>2.38037</v>
      </c>
      <c r="HC850">
        <v>37.5781</v>
      </c>
      <c r="HD850">
        <v>13.5717</v>
      </c>
      <c r="HE850">
        <v>18</v>
      </c>
      <c r="HF850">
        <v>616.6900000000001</v>
      </c>
      <c r="HG850">
        <v>394.393</v>
      </c>
      <c r="HH850">
        <v>14.1801</v>
      </c>
      <c r="HI850">
        <v>31.9263</v>
      </c>
      <c r="HJ850">
        <v>30.001</v>
      </c>
      <c r="HK850">
        <v>31.7824</v>
      </c>
      <c r="HL850">
        <v>31.7203</v>
      </c>
      <c r="HM850">
        <v>62.3668</v>
      </c>
      <c r="HN850">
        <v>57.1841</v>
      </c>
      <c r="HO850">
        <v>0</v>
      </c>
      <c r="HP850">
        <v>14.1524</v>
      </c>
      <c r="HQ850">
        <v>1489.65</v>
      </c>
      <c r="HR850">
        <v>14.8055</v>
      </c>
      <c r="HS850">
        <v>98.9708</v>
      </c>
      <c r="HT850">
        <v>100.138</v>
      </c>
    </row>
    <row r="851" spans="1:228">
      <c r="A851">
        <v>835</v>
      </c>
      <c r="B851">
        <v>1728498120</v>
      </c>
      <c r="C851">
        <v>7182.5</v>
      </c>
      <c r="D851" t="s">
        <v>2043</v>
      </c>
      <c r="E851" t="s">
        <v>2044</v>
      </c>
      <c r="F851">
        <v>5</v>
      </c>
      <c r="G851" t="s">
        <v>357</v>
      </c>
      <c r="H851" t="s">
        <v>358</v>
      </c>
      <c r="I851" t="s">
        <v>359</v>
      </c>
      <c r="J851" t="s">
        <v>1808</v>
      </c>
      <c r="K851">
        <v>1728498112.5</v>
      </c>
      <c r="L851">
        <f>(M851)/1000</f>
        <v>0</v>
      </c>
      <c r="M851">
        <f>IF(BH851, AP851, AJ851)</f>
        <v>0</v>
      </c>
      <c r="N851">
        <f>IF(BH851, AK851, AI851)</f>
        <v>0</v>
      </c>
      <c r="O851">
        <f>BJ851 - IF(AW851&gt;1, N851*BD851*100.0/(AY851), 0)</f>
        <v>0</v>
      </c>
      <c r="P851">
        <f>((V851-L851/2)*O851-N851)/(V851+L851/2)</f>
        <v>0</v>
      </c>
      <c r="Q851">
        <f>P851*(BQ851+BR851)/1000.0</f>
        <v>0</v>
      </c>
      <c r="R851">
        <f>(BJ851 - IF(AW851&gt;1, N851*BD851*100.0/(AY851), 0))*(BQ851+BR851)/1000.0</f>
        <v>0</v>
      </c>
      <c r="S851">
        <f>2.0/((1/U851-1/T851)+SIGN(U851)*SQRT((1/U851-1/T851)*(1/U851-1/T851) + 4*BE851/((BE851+1)*(BE851+1))*(2*1/U851*1/T851-1/T851*1/T851)))</f>
        <v>0</v>
      </c>
      <c r="T851">
        <f>IF(LEFT(BF851,1)&lt;&gt;"0",IF(LEFT(BF851,1)="1",3.0,BG851),$D$5+$E$5*(BX851*BQ851/($K$5*1000))+$F$5*(BX851*BQ851/($K$5*1000))*MAX(MIN(BD851,$J$5),$I$5)*MAX(MIN(BD851,$J$5),$I$5)+$G$5*MAX(MIN(BD851,$J$5),$I$5)*(BX851*BQ851/($K$5*1000))+$H$5*(BX851*BQ851/($K$5*1000))*(BX851*BQ851/($K$5*1000)))</f>
        <v>0</v>
      </c>
      <c r="U851">
        <f>L851*(1000-(1000*0.61365*exp(17.502*Y851/(240.97+Y851))/(BQ851+BR851)+BL851)/2)/(1000*0.61365*exp(17.502*Y851/(240.97+Y851))/(BQ851+BR851)-BL851)</f>
        <v>0</v>
      </c>
      <c r="V851">
        <f>1/((BE851+1)/(S851/1.6)+1/(T851/1.37)) + BE851/((BE851+1)/(S851/1.6) + BE851/(T851/1.37))</f>
        <v>0</v>
      </c>
      <c r="W851">
        <f>(AZ851*BC851)</f>
        <v>0</v>
      </c>
      <c r="X851">
        <f>(BS851+(W851+2*0.95*5.67E-8*(((BS851+$B$7)+273)^4-(BS851+273)^4)-44100*L851)/(1.84*29.3*T851+8*0.95*5.67E-8*(BS851+273)^3))</f>
        <v>0</v>
      </c>
      <c r="Y851">
        <f>($C$7*BT851+$D$7*BU851+$E$7*X851)</f>
        <v>0</v>
      </c>
      <c r="Z851">
        <f>0.61365*exp(17.502*Y851/(240.97+Y851))</f>
        <v>0</v>
      </c>
      <c r="AA851">
        <f>(AB851/AC851*100)</f>
        <v>0</v>
      </c>
      <c r="AB851">
        <f>BL851*(BQ851+BR851)/1000</f>
        <v>0</v>
      </c>
      <c r="AC851">
        <f>0.61365*exp(17.502*BS851/(240.97+BS851))</f>
        <v>0</v>
      </c>
      <c r="AD851">
        <f>(Z851-BL851*(BQ851+BR851)/1000)</f>
        <v>0</v>
      </c>
      <c r="AE851">
        <f>(-L851*44100)</f>
        <v>0</v>
      </c>
      <c r="AF851">
        <f>2*29.3*T851*0.92*(BS851-Y851)</f>
        <v>0</v>
      </c>
      <c r="AG851">
        <f>2*0.95*5.67E-8*(((BS851+$B$7)+273)^4-(Y851+273)^4)</f>
        <v>0</v>
      </c>
      <c r="AH851">
        <f>W851+AG851+AE851+AF851</f>
        <v>0</v>
      </c>
      <c r="AI851">
        <f>BP851*AW851*(BK851-BJ851*(1000-AW851*BM851)/(1000-AW851*BL851))/(100*BD851)</f>
        <v>0</v>
      </c>
      <c r="AJ851">
        <f>1000*BP851*AW851*(BL851-BM851)/(100*BD851*(1000-AW851*BL851))</f>
        <v>0</v>
      </c>
      <c r="AK851">
        <f>(AL851 - AM851 - BQ851*1E3/(8.314*(BS851+273.15)) * AO851/BP851 * AN851) * BP851/(100*BD851) * (1000 - BM851)/1000</f>
        <v>0</v>
      </c>
      <c r="AL851">
        <v>1501.148924035424</v>
      </c>
      <c r="AM851">
        <v>1476.312242424242</v>
      </c>
      <c r="AN851">
        <v>2.504121116854758</v>
      </c>
      <c r="AO851">
        <v>66.75267127986791</v>
      </c>
      <c r="AP851">
        <f>(AR851 - AQ851 + BQ851*1E3/(8.314*(BS851+273.15)) * AT851/BP851 * AS851) * BP851/(100*BD851) * 1000/(1000 - AR851)</f>
        <v>0</v>
      </c>
      <c r="AQ851">
        <v>14.86353339319304</v>
      </c>
      <c r="AR851">
        <v>15.20248606060606</v>
      </c>
      <c r="AS851">
        <v>2.879865287389823E-05</v>
      </c>
      <c r="AT851">
        <v>80.66482279212043</v>
      </c>
      <c r="AU851">
        <v>0</v>
      </c>
      <c r="AV851">
        <v>0</v>
      </c>
      <c r="AW851">
        <f>IF(AU851*$H$13&gt;=AY851,1.0,(AY851/(AY851-AU851*$H$13)))</f>
        <v>0</v>
      </c>
      <c r="AX851">
        <f>(AW851-1)*100</f>
        <v>0</v>
      </c>
      <c r="AY851">
        <f>MAX(0,($B$13+$C$13*BX851)/(1+$D$13*BX851)*BQ851/(BS851+273)*$E$13)</f>
        <v>0</v>
      </c>
      <c r="AZ851">
        <f>$B$11*BY851+$C$11*BZ851+$F$11*CK851*(1-CN851)</f>
        <v>0</v>
      </c>
      <c r="BA851">
        <f>AZ851*BB851</f>
        <v>0</v>
      </c>
      <c r="BB851">
        <f>($B$11*$D$9+$C$11*$D$9+$F$11*((CX851+CP851)/MAX(CX851+CP851+CY851, 0.1)*$I$9+CY851/MAX(CX851+CP851+CY851, 0.1)*$J$9))/($B$11+$C$11+$F$11)</f>
        <v>0</v>
      </c>
      <c r="BC851">
        <f>($B$11*$K$9+$C$11*$K$9+$F$11*((CX851+CP851)/MAX(CX851+CP851+CY851, 0.1)*$P$9+CY851/MAX(CX851+CP851+CY851, 0.1)*$Q$9))/($B$11+$C$11+$F$11)</f>
        <v>0</v>
      </c>
      <c r="BD851">
        <v>6</v>
      </c>
      <c r="BE851">
        <v>0.5</v>
      </c>
      <c r="BF851" t="s">
        <v>361</v>
      </c>
      <c r="BG851">
        <v>2</v>
      </c>
      <c r="BH851" t="b">
        <v>1</v>
      </c>
      <c r="BI851">
        <v>1728498112.5</v>
      </c>
      <c r="BJ851">
        <v>1436.729259259259</v>
      </c>
      <c r="BK851">
        <v>1466.106666666667</v>
      </c>
      <c r="BL851">
        <v>15.19739259259259</v>
      </c>
      <c r="BM851">
        <v>14.85618148148148</v>
      </c>
      <c r="BN851">
        <v>1448.574444444444</v>
      </c>
      <c r="BO851">
        <v>15.28834814814815</v>
      </c>
      <c r="BP851">
        <v>600.0265555555555</v>
      </c>
      <c r="BQ851">
        <v>97.54404074074075</v>
      </c>
      <c r="BR851">
        <v>0.1001144185185185</v>
      </c>
      <c r="BS851">
        <v>23.82222962962963</v>
      </c>
      <c r="BT851">
        <v>25.02262222222222</v>
      </c>
      <c r="BU851">
        <v>999.9000000000001</v>
      </c>
      <c r="BV851">
        <v>0</v>
      </c>
      <c r="BW851">
        <v>0</v>
      </c>
      <c r="BX851">
        <v>9992.201481481481</v>
      </c>
      <c r="BY851">
        <v>0</v>
      </c>
      <c r="BZ851">
        <v>1309.441481481481</v>
      </c>
      <c r="CA851">
        <v>-29.37768888888889</v>
      </c>
      <c r="CB851">
        <v>1458.901481481482</v>
      </c>
      <c r="CC851">
        <v>1488.216296296296</v>
      </c>
      <c r="CD851">
        <v>0.341216962962963</v>
      </c>
      <c r="CE851">
        <v>1466.106666666667</v>
      </c>
      <c r="CF851">
        <v>14.85618148148148</v>
      </c>
      <c r="CG851">
        <v>1.482415185185185</v>
      </c>
      <c r="CH851">
        <v>1.449132592592593</v>
      </c>
      <c r="CI851">
        <v>12.7879962962963</v>
      </c>
      <c r="CJ851">
        <v>12.44174814814815</v>
      </c>
      <c r="CK851">
        <v>1599.973703703704</v>
      </c>
      <c r="CL851">
        <v>0.6919988148148145</v>
      </c>
      <c r="CM851">
        <v>0.3080011481481482</v>
      </c>
      <c r="CN851">
        <v>0</v>
      </c>
      <c r="CO851">
        <v>2.208011111111111</v>
      </c>
      <c r="CP851">
        <v>0</v>
      </c>
      <c r="CQ851">
        <v>17407.93333333333</v>
      </c>
      <c r="CR851">
        <v>13789.95185185185</v>
      </c>
      <c r="CS851">
        <v>41.11333333333333</v>
      </c>
      <c r="CT851">
        <v>43.27066666666666</v>
      </c>
      <c r="CU851">
        <v>41.95566666666667</v>
      </c>
      <c r="CV851">
        <v>41.11333333333333</v>
      </c>
      <c r="CW851">
        <v>40.06666666666666</v>
      </c>
      <c r="CX851">
        <v>1107.17962962963</v>
      </c>
      <c r="CY851">
        <v>492.794074074074</v>
      </c>
      <c r="CZ851">
        <v>0</v>
      </c>
      <c r="DA851">
        <v>1728498176.8</v>
      </c>
      <c r="DB851">
        <v>0</v>
      </c>
      <c r="DC851">
        <v>1728490956.5</v>
      </c>
      <c r="DD851" t="s">
        <v>362</v>
      </c>
      <c r="DE851">
        <v>1728490952.5</v>
      </c>
      <c r="DF851">
        <v>1728490956.5</v>
      </c>
      <c r="DG851">
        <v>1</v>
      </c>
      <c r="DH851">
        <v>-0.065</v>
      </c>
      <c r="DI851">
        <v>-0.008</v>
      </c>
      <c r="DJ851">
        <v>-3.246</v>
      </c>
      <c r="DK851">
        <v>-0.091</v>
      </c>
      <c r="DL851">
        <v>52</v>
      </c>
      <c r="DM851">
        <v>15</v>
      </c>
      <c r="DN851">
        <v>0.25</v>
      </c>
      <c r="DO851">
        <v>0.13</v>
      </c>
      <c r="DP851">
        <v>-29.559125</v>
      </c>
      <c r="DQ851">
        <v>1.979837898686816</v>
      </c>
      <c r="DR851">
        <v>0.3290217004621431</v>
      </c>
      <c r="DS851">
        <v>0</v>
      </c>
      <c r="DT851">
        <v>0.342391375</v>
      </c>
      <c r="DU851">
        <v>-0.02319533583489685</v>
      </c>
      <c r="DV851">
        <v>0.002948971809694857</v>
      </c>
      <c r="DW851">
        <v>1</v>
      </c>
      <c r="DX851">
        <v>1</v>
      </c>
      <c r="DY851">
        <v>2</v>
      </c>
      <c r="DZ851" t="s">
        <v>363</v>
      </c>
      <c r="EA851">
        <v>3.22819</v>
      </c>
      <c r="EB851">
        <v>2.70415</v>
      </c>
      <c r="EC851">
        <v>0.233808</v>
      </c>
      <c r="ED851">
        <v>0.236084</v>
      </c>
      <c r="EE851">
        <v>0.0797855</v>
      </c>
      <c r="EF851">
        <v>0.0786497</v>
      </c>
      <c r="EG851">
        <v>24924.9</v>
      </c>
      <c r="EH851">
        <v>24145.8</v>
      </c>
      <c r="EI851">
        <v>31192.9</v>
      </c>
      <c r="EJ851">
        <v>30007.1</v>
      </c>
      <c r="EK851">
        <v>38440.1</v>
      </c>
      <c r="EL851">
        <v>36572.4</v>
      </c>
      <c r="EM851">
        <v>43702.3</v>
      </c>
      <c r="EN851">
        <v>41909.5</v>
      </c>
      <c r="EO851">
        <v>2.08135</v>
      </c>
      <c r="EP851">
        <v>1.7356</v>
      </c>
      <c r="EQ851">
        <v>-0.0144541</v>
      </c>
      <c r="ER851">
        <v>0</v>
      </c>
      <c r="ES851">
        <v>25.2568</v>
      </c>
      <c r="ET851">
        <v>999.9</v>
      </c>
      <c r="EU851">
        <v>66.5</v>
      </c>
      <c r="EV851">
        <v>31.2</v>
      </c>
      <c r="EW851">
        <v>31.1113</v>
      </c>
      <c r="EX851">
        <v>62.5002</v>
      </c>
      <c r="EY851">
        <v>23.8582</v>
      </c>
      <c r="EZ851">
        <v>1</v>
      </c>
      <c r="FA851">
        <v>0.42297</v>
      </c>
      <c r="FB851">
        <v>8.82518</v>
      </c>
      <c r="FC851">
        <v>19.9807</v>
      </c>
      <c r="FD851">
        <v>5.21789</v>
      </c>
      <c r="FE851">
        <v>12.0043</v>
      </c>
      <c r="FF851">
        <v>4.9635</v>
      </c>
      <c r="FG851">
        <v>3.29583</v>
      </c>
      <c r="FH851">
        <v>9999</v>
      </c>
      <c r="FI851">
        <v>9999</v>
      </c>
      <c r="FJ851">
        <v>9999</v>
      </c>
      <c r="FK851">
        <v>150</v>
      </c>
      <c r="FL851">
        <v>4.97074</v>
      </c>
      <c r="FM851">
        <v>1.86773</v>
      </c>
      <c r="FN851">
        <v>1.85928</v>
      </c>
      <c r="FO851">
        <v>1.86529</v>
      </c>
      <c r="FP851">
        <v>1.8631</v>
      </c>
      <c r="FQ851">
        <v>1.86447</v>
      </c>
      <c r="FR851">
        <v>1.86003</v>
      </c>
      <c r="FS851">
        <v>1.86409</v>
      </c>
      <c r="FT851">
        <v>0</v>
      </c>
      <c r="FU851">
        <v>0</v>
      </c>
      <c r="FV851">
        <v>0</v>
      </c>
      <c r="FW851">
        <v>0</v>
      </c>
      <c r="FX851" t="s">
        <v>364</v>
      </c>
      <c r="FY851" t="s">
        <v>365</v>
      </c>
      <c r="FZ851" t="s">
        <v>366</v>
      </c>
      <c r="GA851" t="s">
        <v>366</v>
      </c>
      <c r="GB851" t="s">
        <v>366</v>
      </c>
      <c r="GC851" t="s">
        <v>366</v>
      </c>
      <c r="GD851">
        <v>0</v>
      </c>
      <c r="GE851">
        <v>100</v>
      </c>
      <c r="GF851">
        <v>100</v>
      </c>
      <c r="GG851">
        <v>-11.94</v>
      </c>
      <c r="GH851">
        <v>-0.091</v>
      </c>
      <c r="GI851">
        <v>-2.868309889394353</v>
      </c>
      <c r="GJ851">
        <v>-0.006773961979547998</v>
      </c>
      <c r="GK851">
        <v>-8.296070481250098E-08</v>
      </c>
      <c r="GL851">
        <v>3.322967193956903E-10</v>
      </c>
      <c r="GM851">
        <v>-0.07871069313407227</v>
      </c>
      <c r="GN851">
        <v>-0.00208336341840114</v>
      </c>
      <c r="GO851">
        <v>8.801746095907445E-05</v>
      </c>
      <c r="GP851">
        <v>-2.677693255255651E-07</v>
      </c>
      <c r="GQ851">
        <v>3</v>
      </c>
      <c r="GR851">
        <v>2052</v>
      </c>
      <c r="GS851">
        <v>2</v>
      </c>
      <c r="GT851">
        <v>18</v>
      </c>
      <c r="GU851">
        <v>119.5</v>
      </c>
      <c r="GV851">
        <v>119.4</v>
      </c>
      <c r="GW851">
        <v>3.13721</v>
      </c>
      <c r="GX851">
        <v>2.39868</v>
      </c>
      <c r="GY851">
        <v>1.44775</v>
      </c>
      <c r="GZ851">
        <v>2.31323</v>
      </c>
      <c r="HA851">
        <v>1.55151</v>
      </c>
      <c r="HB851">
        <v>2.40234</v>
      </c>
      <c r="HC851">
        <v>37.5781</v>
      </c>
      <c r="HD851">
        <v>13.5804</v>
      </c>
      <c r="HE851">
        <v>18</v>
      </c>
      <c r="HF851">
        <v>616.728</v>
      </c>
      <c r="HG851">
        <v>394.482</v>
      </c>
      <c r="HH851">
        <v>14.1552</v>
      </c>
      <c r="HI851">
        <v>31.9388</v>
      </c>
      <c r="HJ851">
        <v>30.0012</v>
      </c>
      <c r="HK851">
        <v>31.7939</v>
      </c>
      <c r="HL851">
        <v>31.732</v>
      </c>
      <c r="HM851">
        <v>62.8223</v>
      </c>
      <c r="HN851">
        <v>57.1841</v>
      </c>
      <c r="HO851">
        <v>0</v>
      </c>
      <c r="HP851">
        <v>14.1326</v>
      </c>
      <c r="HQ851">
        <v>1499.68</v>
      </c>
      <c r="HR851">
        <v>14.8055</v>
      </c>
      <c r="HS851">
        <v>98.97150000000001</v>
      </c>
      <c r="HT851">
        <v>100.135</v>
      </c>
    </row>
    <row r="852" spans="1:228">
      <c r="A852">
        <v>836</v>
      </c>
      <c r="B852">
        <v>1728498500</v>
      </c>
      <c r="C852">
        <v>7562.5</v>
      </c>
      <c r="D852" t="s">
        <v>2045</v>
      </c>
      <c r="E852" t="s">
        <v>2046</v>
      </c>
      <c r="F852">
        <v>5</v>
      </c>
      <c r="G852" t="s">
        <v>357</v>
      </c>
      <c r="H852" t="s">
        <v>358</v>
      </c>
      <c r="I852" t="s">
        <v>359</v>
      </c>
      <c r="J852" t="s">
        <v>2047</v>
      </c>
      <c r="K852">
        <v>1728498492</v>
      </c>
      <c r="L852">
        <f>(M852)/1000</f>
        <v>0</v>
      </c>
      <c r="M852">
        <f>IF(BH852, AP852, AJ852)</f>
        <v>0</v>
      </c>
      <c r="N852">
        <f>IF(BH852, AK852, AI852)</f>
        <v>0</v>
      </c>
      <c r="O852">
        <f>BJ852 - IF(AW852&gt;1, N852*BD852*100.0/(AY852), 0)</f>
        <v>0</v>
      </c>
      <c r="P852">
        <f>((V852-L852/2)*O852-N852)/(V852+L852/2)</f>
        <v>0</v>
      </c>
      <c r="Q852">
        <f>P852*(BQ852+BR852)/1000.0</f>
        <v>0</v>
      </c>
      <c r="R852">
        <f>(BJ852 - IF(AW852&gt;1, N852*BD852*100.0/(AY852), 0))*(BQ852+BR852)/1000.0</f>
        <v>0</v>
      </c>
      <c r="S852">
        <f>2.0/((1/U852-1/T852)+SIGN(U852)*SQRT((1/U852-1/T852)*(1/U852-1/T852) + 4*BE852/((BE852+1)*(BE852+1))*(2*1/U852*1/T852-1/T852*1/T852)))</f>
        <v>0</v>
      </c>
      <c r="T852">
        <f>IF(LEFT(BF852,1)&lt;&gt;"0",IF(LEFT(BF852,1)="1",3.0,BG852),$D$5+$E$5*(BX852*BQ852/($K$5*1000))+$F$5*(BX852*BQ852/($K$5*1000))*MAX(MIN(BD852,$J$5),$I$5)*MAX(MIN(BD852,$J$5),$I$5)+$G$5*MAX(MIN(BD852,$J$5),$I$5)*(BX852*BQ852/($K$5*1000))+$H$5*(BX852*BQ852/($K$5*1000))*(BX852*BQ852/($K$5*1000)))</f>
        <v>0</v>
      </c>
      <c r="U852">
        <f>L852*(1000-(1000*0.61365*exp(17.502*Y852/(240.97+Y852))/(BQ852+BR852)+BL852)/2)/(1000*0.61365*exp(17.502*Y852/(240.97+Y852))/(BQ852+BR852)-BL852)</f>
        <v>0</v>
      </c>
      <c r="V852">
        <f>1/((BE852+1)/(S852/1.6)+1/(T852/1.37)) + BE852/((BE852+1)/(S852/1.6) + BE852/(T852/1.37))</f>
        <v>0</v>
      </c>
      <c r="W852">
        <f>(AZ852*BC852)</f>
        <v>0</v>
      </c>
      <c r="X852">
        <f>(BS852+(W852+2*0.95*5.67E-8*(((BS852+$B$7)+273)^4-(BS852+273)^4)-44100*L852)/(1.84*29.3*T852+8*0.95*5.67E-8*(BS852+273)^3))</f>
        <v>0</v>
      </c>
      <c r="Y852">
        <f>($C$7*BT852+$D$7*BU852+$E$7*X852)</f>
        <v>0</v>
      </c>
      <c r="Z852">
        <f>0.61365*exp(17.502*Y852/(240.97+Y852))</f>
        <v>0</v>
      </c>
      <c r="AA852">
        <f>(AB852/AC852*100)</f>
        <v>0</v>
      </c>
      <c r="AB852">
        <f>BL852*(BQ852+BR852)/1000</f>
        <v>0</v>
      </c>
      <c r="AC852">
        <f>0.61365*exp(17.502*BS852/(240.97+BS852))</f>
        <v>0</v>
      </c>
      <c r="AD852">
        <f>(Z852-BL852*(BQ852+BR852)/1000)</f>
        <v>0</v>
      </c>
      <c r="AE852">
        <f>(-L852*44100)</f>
        <v>0</v>
      </c>
      <c r="AF852">
        <f>2*29.3*T852*0.92*(BS852-Y852)</f>
        <v>0</v>
      </c>
      <c r="AG852">
        <f>2*0.95*5.67E-8*(((BS852+$B$7)+273)^4-(Y852+273)^4)</f>
        <v>0</v>
      </c>
      <c r="AH852">
        <f>W852+AG852+AE852+AF852</f>
        <v>0</v>
      </c>
      <c r="AI852">
        <f>BP852*AW852*(BK852-BJ852*(1000-AW852*BM852)/(1000-AW852*BL852))/(100*BD852)</f>
        <v>0</v>
      </c>
      <c r="AJ852">
        <f>1000*BP852*AW852*(BL852-BM852)/(100*BD852*(1000-AW852*BL852))</f>
        <v>0</v>
      </c>
      <c r="AK852">
        <f>(AL852 - AM852 - BQ852*1E3/(8.314*(BS852+273.15)) * AO852/BP852 * AN852) * BP852/(100*BD852) * (1000 - BM852)/1000</f>
        <v>0</v>
      </c>
      <c r="AL852">
        <v>25.37158695950109</v>
      </c>
      <c r="AM852">
        <v>26.4877406060606</v>
      </c>
      <c r="AN852">
        <v>9.662381985973326E-05</v>
      </c>
      <c r="AO852">
        <v>66.74876362544261</v>
      </c>
      <c r="AP852">
        <f>(AR852 - AQ852 + BQ852*1E3/(8.314*(BS852+273.15)) * AT852/BP852 * AS852) * BP852/(100*BD852) * 1000/(1000 - AR852)</f>
        <v>0</v>
      </c>
      <c r="AQ852">
        <v>15.41485036740794</v>
      </c>
      <c r="AR852">
        <v>16.28484424242424</v>
      </c>
      <c r="AS852">
        <v>-0.001091847269753048</v>
      </c>
      <c r="AT852">
        <v>80.8344270766854</v>
      </c>
      <c r="AU852">
        <v>0</v>
      </c>
      <c r="AV852">
        <v>0</v>
      </c>
      <c r="AW852">
        <f>IF(AU852*$H$13&gt;=AY852,1.0,(AY852/(AY852-AU852*$H$13)))</f>
        <v>0</v>
      </c>
      <c r="AX852">
        <f>(AW852-1)*100</f>
        <v>0</v>
      </c>
      <c r="AY852">
        <f>MAX(0,($B$13+$C$13*BX852)/(1+$D$13*BX852)*BQ852/(BS852+273)*$E$13)</f>
        <v>0</v>
      </c>
      <c r="AZ852">
        <f>$B$11*BY852+$C$11*BZ852+$F$11*CK852*(1-CN852)</f>
        <v>0</v>
      </c>
      <c r="BA852">
        <f>AZ852*BB852</f>
        <v>0</v>
      </c>
      <c r="BB852">
        <f>($B$11*$D$9+$C$11*$D$9+$F$11*((CX852+CP852)/MAX(CX852+CP852+CY852, 0.1)*$I$9+CY852/MAX(CX852+CP852+CY852, 0.1)*$J$9))/($B$11+$C$11+$F$11)</f>
        <v>0</v>
      </c>
      <c r="BC852">
        <f>($B$11*$K$9+$C$11*$K$9+$F$11*((CX852+CP852)/MAX(CX852+CP852+CY852, 0.1)*$P$9+CY852/MAX(CX852+CP852+CY852, 0.1)*$Q$9))/($B$11+$C$11+$F$11)</f>
        <v>0</v>
      </c>
      <c r="BD852">
        <v>6</v>
      </c>
      <c r="BE852">
        <v>0.5</v>
      </c>
      <c r="BF852" t="s">
        <v>361</v>
      </c>
      <c r="BG852">
        <v>2</v>
      </c>
      <c r="BH852" t="b">
        <v>1</v>
      </c>
      <c r="BI852">
        <v>1728498492</v>
      </c>
      <c r="BJ852">
        <v>26.03386774193548</v>
      </c>
      <c r="BK852">
        <v>24.9896</v>
      </c>
      <c r="BL852">
        <v>16.28856451612903</v>
      </c>
      <c r="BM852">
        <v>15.43511612903226</v>
      </c>
      <c r="BN852">
        <v>29.09936129032258</v>
      </c>
      <c r="BO852">
        <v>16.37896129032258</v>
      </c>
      <c r="BP852">
        <v>599.976935483871</v>
      </c>
      <c r="BQ852">
        <v>97.54399677419356</v>
      </c>
      <c r="BR852">
        <v>0.09986820645161293</v>
      </c>
      <c r="BS852">
        <v>24.91210967741936</v>
      </c>
      <c r="BT852">
        <v>24.98633548387097</v>
      </c>
      <c r="BU852">
        <v>999.9000000000003</v>
      </c>
      <c r="BV852">
        <v>0</v>
      </c>
      <c r="BW852">
        <v>0</v>
      </c>
      <c r="BX852">
        <v>10000.29903225806</v>
      </c>
      <c r="BY852">
        <v>0</v>
      </c>
      <c r="BZ852">
        <v>97.53315806451614</v>
      </c>
      <c r="CA852">
        <v>1.04427064516129</v>
      </c>
      <c r="CB852">
        <v>26.46495161290322</v>
      </c>
      <c r="CC852">
        <v>25.38136774193548</v>
      </c>
      <c r="CD852">
        <v>0.8534464193548387</v>
      </c>
      <c r="CE852">
        <v>24.9896</v>
      </c>
      <c r="CF852">
        <v>15.43511612903226</v>
      </c>
      <c r="CG852">
        <v>1.588852580645161</v>
      </c>
      <c r="CH852">
        <v>1.505603225806452</v>
      </c>
      <c r="CI852">
        <v>13.85109677419355</v>
      </c>
      <c r="CJ852">
        <v>13.02517741935484</v>
      </c>
      <c r="CK852">
        <v>1599.998064516129</v>
      </c>
      <c r="CL852">
        <v>0.6919855161290323</v>
      </c>
      <c r="CM852">
        <v>0.3080144838709677</v>
      </c>
      <c r="CN852">
        <v>0</v>
      </c>
      <c r="CO852">
        <v>2.210422580645161</v>
      </c>
      <c r="CP852">
        <v>0</v>
      </c>
      <c r="CQ852">
        <v>16000.15161290323</v>
      </c>
      <c r="CR852">
        <v>13790.10322580645</v>
      </c>
      <c r="CS852">
        <v>39.901</v>
      </c>
      <c r="CT852">
        <v>41.36280645161288</v>
      </c>
      <c r="CU852">
        <v>40.635</v>
      </c>
      <c r="CV852">
        <v>39.39100000000001</v>
      </c>
      <c r="CW852">
        <v>39.054</v>
      </c>
      <c r="CX852">
        <v>1107.174516129033</v>
      </c>
      <c r="CY852">
        <v>492.8235483870968</v>
      </c>
      <c r="CZ852">
        <v>0</v>
      </c>
      <c r="DA852">
        <v>1728498557.2</v>
      </c>
      <c r="DB852">
        <v>0</v>
      </c>
      <c r="DC852">
        <v>1728490956.5</v>
      </c>
      <c r="DD852" t="s">
        <v>362</v>
      </c>
      <c r="DE852">
        <v>1728490952.5</v>
      </c>
      <c r="DF852">
        <v>1728490956.5</v>
      </c>
      <c r="DG852">
        <v>1</v>
      </c>
      <c r="DH852">
        <v>-0.065</v>
      </c>
      <c r="DI852">
        <v>-0.008</v>
      </c>
      <c r="DJ852">
        <v>-3.246</v>
      </c>
      <c r="DK852">
        <v>-0.091</v>
      </c>
      <c r="DL852">
        <v>52</v>
      </c>
      <c r="DM852">
        <v>15</v>
      </c>
      <c r="DN852">
        <v>0.25</v>
      </c>
      <c r="DO852">
        <v>0.13</v>
      </c>
      <c r="DP852">
        <v>1.058950487804878</v>
      </c>
      <c r="DQ852">
        <v>-0.2229544808362369</v>
      </c>
      <c r="DR852">
        <v>0.03926517954173867</v>
      </c>
      <c r="DS852">
        <v>0</v>
      </c>
      <c r="DT852">
        <v>0.8268650243902439</v>
      </c>
      <c r="DU852">
        <v>0.533265010452961</v>
      </c>
      <c r="DV852">
        <v>0.0561642047417009</v>
      </c>
      <c r="DW852">
        <v>0</v>
      </c>
      <c r="DX852">
        <v>0</v>
      </c>
      <c r="DY852">
        <v>2</v>
      </c>
      <c r="DZ852" t="s">
        <v>386</v>
      </c>
      <c r="EA852">
        <v>3.22846</v>
      </c>
      <c r="EB852">
        <v>2.70378</v>
      </c>
      <c r="EC852">
        <v>0.00830199</v>
      </c>
      <c r="ED852">
        <v>0.00716259</v>
      </c>
      <c r="EE852">
        <v>0.08395030000000001</v>
      </c>
      <c r="EF852">
        <v>0.080817</v>
      </c>
      <c r="EG852">
        <v>32304.8</v>
      </c>
      <c r="EH852">
        <v>31427.2</v>
      </c>
      <c r="EI852">
        <v>31223.8</v>
      </c>
      <c r="EJ852">
        <v>30039.2</v>
      </c>
      <c r="EK852">
        <v>38300.7</v>
      </c>
      <c r="EL852">
        <v>36518.2</v>
      </c>
      <c r="EM852">
        <v>43748.4</v>
      </c>
      <c r="EN852">
        <v>41953.1</v>
      </c>
      <c r="EO852">
        <v>2.0849</v>
      </c>
      <c r="EP852">
        <v>1.73652</v>
      </c>
      <c r="EQ852">
        <v>0.0152364</v>
      </c>
      <c r="ER852">
        <v>0</v>
      </c>
      <c r="ES852">
        <v>24.769</v>
      </c>
      <c r="ET852">
        <v>999.9</v>
      </c>
      <c r="EU852">
        <v>65.2</v>
      </c>
      <c r="EV852">
        <v>31.8</v>
      </c>
      <c r="EW852">
        <v>31.5594</v>
      </c>
      <c r="EX852">
        <v>61.4002</v>
      </c>
      <c r="EY852">
        <v>24.0104</v>
      </c>
      <c r="EZ852">
        <v>1</v>
      </c>
      <c r="FA852">
        <v>0.342297</v>
      </c>
      <c r="FB852">
        <v>3.51485</v>
      </c>
      <c r="FC852">
        <v>20.1659</v>
      </c>
      <c r="FD852">
        <v>5.21609</v>
      </c>
      <c r="FE852">
        <v>11.998</v>
      </c>
      <c r="FF852">
        <v>4.96335</v>
      </c>
      <c r="FG852">
        <v>3.29623</v>
      </c>
      <c r="FH852">
        <v>9999</v>
      </c>
      <c r="FI852">
        <v>9999</v>
      </c>
      <c r="FJ852">
        <v>9999</v>
      </c>
      <c r="FK852">
        <v>150.1</v>
      </c>
      <c r="FL852">
        <v>4.97095</v>
      </c>
      <c r="FM852">
        <v>1.86783</v>
      </c>
      <c r="FN852">
        <v>1.85928</v>
      </c>
      <c r="FO852">
        <v>1.86539</v>
      </c>
      <c r="FP852">
        <v>1.86312</v>
      </c>
      <c r="FQ852">
        <v>1.86456</v>
      </c>
      <c r="FR852">
        <v>1.86005</v>
      </c>
      <c r="FS852">
        <v>1.86418</v>
      </c>
      <c r="FT852">
        <v>0</v>
      </c>
      <c r="FU852">
        <v>0</v>
      </c>
      <c r="FV852">
        <v>0</v>
      </c>
      <c r="FW852">
        <v>0</v>
      </c>
      <c r="FX852" t="s">
        <v>364</v>
      </c>
      <c r="FY852" t="s">
        <v>365</v>
      </c>
      <c r="FZ852" t="s">
        <v>366</v>
      </c>
      <c r="GA852" t="s">
        <v>366</v>
      </c>
      <c r="GB852" t="s">
        <v>366</v>
      </c>
      <c r="GC852" t="s">
        <v>366</v>
      </c>
      <c r="GD852">
        <v>0</v>
      </c>
      <c r="GE852">
        <v>100</v>
      </c>
      <c r="GF852">
        <v>100</v>
      </c>
      <c r="GG852">
        <v>-3.066</v>
      </c>
      <c r="GH852">
        <v>-0.09039999999999999</v>
      </c>
      <c r="GI852">
        <v>-2.868309889394353</v>
      </c>
      <c r="GJ852">
        <v>-0.006773961979547998</v>
      </c>
      <c r="GK852">
        <v>-8.296070481250098E-08</v>
      </c>
      <c r="GL852">
        <v>3.322967193956903E-10</v>
      </c>
      <c r="GM852">
        <v>-0.07871069313407227</v>
      </c>
      <c r="GN852">
        <v>-0.00208336341840114</v>
      </c>
      <c r="GO852">
        <v>8.801746095907445E-05</v>
      </c>
      <c r="GP852">
        <v>-2.677693255255651E-07</v>
      </c>
      <c r="GQ852">
        <v>3</v>
      </c>
      <c r="GR852">
        <v>2052</v>
      </c>
      <c r="GS852">
        <v>2</v>
      </c>
      <c r="GT852">
        <v>18</v>
      </c>
      <c r="GU852">
        <v>125.8</v>
      </c>
      <c r="GV852">
        <v>125.7</v>
      </c>
      <c r="GW852">
        <v>0.214844</v>
      </c>
      <c r="GX852">
        <v>2.47559</v>
      </c>
      <c r="GY852">
        <v>1.44775</v>
      </c>
      <c r="GZ852">
        <v>2.31201</v>
      </c>
      <c r="HA852">
        <v>1.55151</v>
      </c>
      <c r="HB852">
        <v>2.42065</v>
      </c>
      <c r="HC852">
        <v>37.8437</v>
      </c>
      <c r="HD852">
        <v>13.668</v>
      </c>
      <c r="HE852">
        <v>18</v>
      </c>
      <c r="HF852">
        <v>616.005</v>
      </c>
      <c r="HG852">
        <v>393.136</v>
      </c>
      <c r="HH852">
        <v>19.7695</v>
      </c>
      <c r="HI852">
        <v>31.2808</v>
      </c>
      <c r="HJ852">
        <v>30.0004</v>
      </c>
      <c r="HK852">
        <v>31.45</v>
      </c>
      <c r="HL852">
        <v>31.4348</v>
      </c>
      <c r="HM852">
        <v>4.36505</v>
      </c>
      <c r="HN852">
        <v>56.0688</v>
      </c>
      <c r="HO852">
        <v>0</v>
      </c>
      <c r="HP852">
        <v>19.6956</v>
      </c>
      <c r="HQ852">
        <v>30.0528</v>
      </c>
      <c r="HR852">
        <v>15.3807</v>
      </c>
      <c r="HS852">
        <v>99.07299999999999</v>
      </c>
      <c r="HT852">
        <v>100.241</v>
      </c>
    </row>
    <row r="853" spans="1:228">
      <c r="A853">
        <v>837</v>
      </c>
      <c r="B853">
        <v>1728498505</v>
      </c>
      <c r="C853">
        <v>7567.5</v>
      </c>
      <c r="D853" t="s">
        <v>2048</v>
      </c>
      <c r="E853" t="s">
        <v>2049</v>
      </c>
      <c r="F853">
        <v>5</v>
      </c>
      <c r="G853" t="s">
        <v>357</v>
      </c>
      <c r="H853" t="s">
        <v>358</v>
      </c>
      <c r="I853" t="s">
        <v>359</v>
      </c>
      <c r="J853" t="s">
        <v>2047</v>
      </c>
      <c r="K853">
        <v>1728498497.155172</v>
      </c>
      <c r="L853">
        <f>(M853)/1000</f>
        <v>0</v>
      </c>
      <c r="M853">
        <f>IF(BH853, AP853, AJ853)</f>
        <v>0</v>
      </c>
      <c r="N853">
        <f>IF(BH853, AK853, AI853)</f>
        <v>0</v>
      </c>
      <c r="O853">
        <f>BJ853 - IF(AW853&gt;1, N853*BD853*100.0/(AY853), 0)</f>
        <v>0</v>
      </c>
      <c r="P853">
        <f>((V853-L853/2)*O853-N853)/(V853+L853/2)</f>
        <v>0</v>
      </c>
      <c r="Q853">
        <f>P853*(BQ853+BR853)/1000.0</f>
        <v>0</v>
      </c>
      <c r="R853">
        <f>(BJ853 - IF(AW853&gt;1, N853*BD853*100.0/(AY853), 0))*(BQ853+BR853)/1000.0</f>
        <v>0</v>
      </c>
      <c r="S853">
        <f>2.0/((1/U853-1/T853)+SIGN(U853)*SQRT((1/U853-1/T853)*(1/U853-1/T853) + 4*BE853/((BE853+1)*(BE853+1))*(2*1/U853*1/T853-1/T853*1/T853)))</f>
        <v>0</v>
      </c>
      <c r="T853">
        <f>IF(LEFT(BF853,1)&lt;&gt;"0",IF(LEFT(BF853,1)="1",3.0,BG853),$D$5+$E$5*(BX853*BQ853/($K$5*1000))+$F$5*(BX853*BQ853/($K$5*1000))*MAX(MIN(BD853,$J$5),$I$5)*MAX(MIN(BD853,$J$5),$I$5)+$G$5*MAX(MIN(BD853,$J$5),$I$5)*(BX853*BQ853/($K$5*1000))+$H$5*(BX853*BQ853/($K$5*1000))*(BX853*BQ853/($K$5*1000)))</f>
        <v>0</v>
      </c>
      <c r="U853">
        <f>L853*(1000-(1000*0.61365*exp(17.502*Y853/(240.97+Y853))/(BQ853+BR853)+BL853)/2)/(1000*0.61365*exp(17.502*Y853/(240.97+Y853))/(BQ853+BR853)-BL853)</f>
        <v>0</v>
      </c>
      <c r="V853">
        <f>1/((BE853+1)/(S853/1.6)+1/(T853/1.37)) + BE853/((BE853+1)/(S853/1.6) + BE853/(T853/1.37))</f>
        <v>0</v>
      </c>
      <c r="W853">
        <f>(AZ853*BC853)</f>
        <v>0</v>
      </c>
      <c r="X853">
        <f>(BS853+(W853+2*0.95*5.67E-8*(((BS853+$B$7)+273)^4-(BS853+273)^4)-44100*L853)/(1.84*29.3*T853+8*0.95*5.67E-8*(BS853+273)^3))</f>
        <v>0</v>
      </c>
      <c r="Y853">
        <f>($C$7*BT853+$D$7*BU853+$E$7*X853)</f>
        <v>0</v>
      </c>
      <c r="Z853">
        <f>0.61365*exp(17.502*Y853/(240.97+Y853))</f>
        <v>0</v>
      </c>
      <c r="AA853">
        <f>(AB853/AC853*100)</f>
        <v>0</v>
      </c>
      <c r="AB853">
        <f>BL853*(BQ853+BR853)/1000</f>
        <v>0</v>
      </c>
      <c r="AC853">
        <f>0.61365*exp(17.502*BS853/(240.97+BS853))</f>
        <v>0</v>
      </c>
      <c r="AD853">
        <f>(Z853-BL853*(BQ853+BR853)/1000)</f>
        <v>0</v>
      </c>
      <c r="AE853">
        <f>(-L853*44100)</f>
        <v>0</v>
      </c>
      <c r="AF853">
        <f>2*29.3*T853*0.92*(BS853-Y853)</f>
        <v>0</v>
      </c>
      <c r="AG853">
        <f>2*0.95*5.67E-8*(((BS853+$B$7)+273)^4-(Y853+273)^4)</f>
        <v>0</v>
      </c>
      <c r="AH853">
        <f>W853+AG853+AE853+AF853</f>
        <v>0</v>
      </c>
      <c r="AI853">
        <f>BP853*AW853*(BK853-BJ853*(1000-AW853*BM853)/(1000-AW853*BL853))/(100*BD853)</f>
        <v>0</v>
      </c>
      <c r="AJ853">
        <f>1000*BP853*AW853*(BL853-BM853)/(100*BD853*(1000-AW853*BL853))</f>
        <v>0</v>
      </c>
      <c r="AK853">
        <f>(AL853 - AM853 - BQ853*1E3/(8.314*(BS853+273.15)) * AO853/BP853 * AN853) * BP853/(100*BD853) * (1000 - BM853)/1000</f>
        <v>0</v>
      </c>
      <c r="AL853">
        <v>25.62153925183733</v>
      </c>
      <c r="AM853">
        <v>26.56820303030302</v>
      </c>
      <c r="AN853">
        <v>0.03884461033843829</v>
      </c>
      <c r="AO853">
        <v>66.74876362544261</v>
      </c>
      <c r="AP853">
        <f>(AR853 - AQ853 + BQ853*1E3/(8.314*(BS853+273.15)) * AT853/BP853 * AS853) * BP853/(100*BD853) * 1000/(1000 - AR853)</f>
        <v>0</v>
      </c>
      <c r="AQ853">
        <v>15.41433508683738</v>
      </c>
      <c r="AR853">
        <v>16.2626606060606</v>
      </c>
      <c r="AS853">
        <v>-0.001789795943849959</v>
      </c>
      <c r="AT853">
        <v>80.8344270766854</v>
      </c>
      <c r="AU853">
        <v>0</v>
      </c>
      <c r="AV853">
        <v>0</v>
      </c>
      <c r="AW853">
        <f>IF(AU853*$H$13&gt;=AY853,1.0,(AY853/(AY853-AU853*$H$13)))</f>
        <v>0</v>
      </c>
      <c r="AX853">
        <f>(AW853-1)*100</f>
        <v>0</v>
      </c>
      <c r="AY853">
        <f>MAX(0,($B$13+$C$13*BX853)/(1+$D$13*BX853)*BQ853/(BS853+273)*$E$13)</f>
        <v>0</v>
      </c>
      <c r="AZ853">
        <f>$B$11*BY853+$C$11*BZ853+$F$11*CK853*(1-CN853)</f>
        <v>0</v>
      </c>
      <c r="BA853">
        <f>AZ853*BB853</f>
        <v>0</v>
      </c>
      <c r="BB853">
        <f>($B$11*$D$9+$C$11*$D$9+$F$11*((CX853+CP853)/MAX(CX853+CP853+CY853, 0.1)*$I$9+CY853/MAX(CX853+CP853+CY853, 0.1)*$J$9))/($B$11+$C$11+$F$11)</f>
        <v>0</v>
      </c>
      <c r="BC853">
        <f>($B$11*$K$9+$C$11*$K$9+$F$11*((CX853+CP853)/MAX(CX853+CP853+CY853, 0.1)*$P$9+CY853/MAX(CX853+CP853+CY853, 0.1)*$Q$9))/($B$11+$C$11+$F$11)</f>
        <v>0</v>
      </c>
      <c r="BD853">
        <v>6</v>
      </c>
      <c r="BE853">
        <v>0.5</v>
      </c>
      <c r="BF853" t="s">
        <v>361</v>
      </c>
      <c r="BG853">
        <v>2</v>
      </c>
      <c r="BH853" t="b">
        <v>1</v>
      </c>
      <c r="BI853">
        <v>1728498497.155172</v>
      </c>
      <c r="BJ853">
        <v>26.03891034482758</v>
      </c>
      <c r="BK853">
        <v>25.11548275862069</v>
      </c>
      <c r="BL853">
        <v>16.29191724137931</v>
      </c>
      <c r="BM853">
        <v>15.41751034482759</v>
      </c>
      <c r="BN853">
        <v>29.10443103448276</v>
      </c>
      <c r="BO853">
        <v>16.38230689655173</v>
      </c>
      <c r="BP853">
        <v>599.9143103448275</v>
      </c>
      <c r="BQ853">
        <v>97.54462068965519</v>
      </c>
      <c r="BR853">
        <v>0.09973232413793104</v>
      </c>
      <c r="BS853">
        <v>24.9339</v>
      </c>
      <c r="BT853">
        <v>25.00666206896551</v>
      </c>
      <c r="BU853">
        <v>999.9000000000002</v>
      </c>
      <c r="BV853">
        <v>0</v>
      </c>
      <c r="BW853">
        <v>0</v>
      </c>
      <c r="BX853">
        <v>10003.61965517242</v>
      </c>
      <c r="BY853">
        <v>0</v>
      </c>
      <c r="BZ853">
        <v>97.46425517241379</v>
      </c>
      <c r="CA853">
        <v>0.9234301379310345</v>
      </c>
      <c r="CB853">
        <v>26.47015862068966</v>
      </c>
      <c r="CC853">
        <v>25.50876896551725</v>
      </c>
      <c r="CD853">
        <v>0.8744068965517241</v>
      </c>
      <c r="CE853">
        <v>25.11548275862069</v>
      </c>
      <c r="CF853">
        <v>15.41751034482759</v>
      </c>
      <c r="CG853">
        <v>1.589190344827586</v>
      </c>
      <c r="CH853">
        <v>1.503895517241379</v>
      </c>
      <c r="CI853">
        <v>13.8543724137931</v>
      </c>
      <c r="CJ853">
        <v>13.00783793103449</v>
      </c>
      <c r="CK853">
        <v>1600.006896551725</v>
      </c>
      <c r="CL853">
        <v>0.6919864482758619</v>
      </c>
      <c r="CM853">
        <v>0.3080135517241379</v>
      </c>
      <c r="CN853">
        <v>0</v>
      </c>
      <c r="CO853">
        <v>2.208062068965517</v>
      </c>
      <c r="CP853">
        <v>0</v>
      </c>
      <c r="CQ853">
        <v>15945.54482758621</v>
      </c>
      <c r="CR853">
        <v>13790.17931034482</v>
      </c>
      <c r="CS853">
        <v>39.87927586206897</v>
      </c>
      <c r="CT853">
        <v>41.34241379310343</v>
      </c>
      <c r="CU853">
        <v>40.625</v>
      </c>
      <c r="CV853">
        <v>39.36406896551723</v>
      </c>
      <c r="CW853">
        <v>39.05344827586206</v>
      </c>
      <c r="CX853">
        <v>1107.182413793103</v>
      </c>
      <c r="CY853">
        <v>492.8244827586207</v>
      </c>
      <c r="CZ853">
        <v>0</v>
      </c>
      <c r="DA853">
        <v>1728498562</v>
      </c>
      <c r="DB853">
        <v>0</v>
      </c>
      <c r="DC853">
        <v>1728490956.5</v>
      </c>
      <c r="DD853" t="s">
        <v>362</v>
      </c>
      <c r="DE853">
        <v>1728490952.5</v>
      </c>
      <c r="DF853">
        <v>1728490956.5</v>
      </c>
      <c r="DG853">
        <v>1</v>
      </c>
      <c r="DH853">
        <v>-0.065</v>
      </c>
      <c r="DI853">
        <v>-0.008</v>
      </c>
      <c r="DJ853">
        <v>-3.246</v>
      </c>
      <c r="DK853">
        <v>-0.091</v>
      </c>
      <c r="DL853">
        <v>52</v>
      </c>
      <c r="DM853">
        <v>15</v>
      </c>
      <c r="DN853">
        <v>0.25</v>
      </c>
      <c r="DO853">
        <v>0.13</v>
      </c>
      <c r="DP853">
        <v>0.9944830731707319</v>
      </c>
      <c r="DQ853">
        <v>-0.802621212543555</v>
      </c>
      <c r="DR853">
        <v>0.183269583746337</v>
      </c>
      <c r="DS853">
        <v>0</v>
      </c>
      <c r="DT853">
        <v>0.8527338048780487</v>
      </c>
      <c r="DU853">
        <v>0.256610864111499</v>
      </c>
      <c r="DV853">
        <v>0.03903899037030362</v>
      </c>
      <c r="DW853">
        <v>0</v>
      </c>
      <c r="DX853">
        <v>0</v>
      </c>
      <c r="DY853">
        <v>2</v>
      </c>
      <c r="DZ853" t="s">
        <v>386</v>
      </c>
      <c r="EA853">
        <v>3.22864</v>
      </c>
      <c r="EB853">
        <v>2.70414</v>
      </c>
      <c r="EC853">
        <v>0.00835645</v>
      </c>
      <c r="ED853">
        <v>0.00775869</v>
      </c>
      <c r="EE853">
        <v>0.08387029999999999</v>
      </c>
      <c r="EF853">
        <v>0.0808198</v>
      </c>
      <c r="EG853">
        <v>32303.5</v>
      </c>
      <c r="EH853">
        <v>31408.8</v>
      </c>
      <c r="EI853">
        <v>31224.2</v>
      </c>
      <c r="EJ853">
        <v>30039.5</v>
      </c>
      <c r="EK853">
        <v>38304.8</v>
      </c>
      <c r="EL853">
        <v>36518.7</v>
      </c>
      <c r="EM853">
        <v>43749.3</v>
      </c>
      <c r="EN853">
        <v>41953.7</v>
      </c>
      <c r="EO853">
        <v>2.0849</v>
      </c>
      <c r="EP853">
        <v>1.73652</v>
      </c>
      <c r="EQ853">
        <v>0.0169501</v>
      </c>
      <c r="ER853">
        <v>0</v>
      </c>
      <c r="ES853">
        <v>24.7642</v>
      </c>
      <c r="ET853">
        <v>999.9</v>
      </c>
      <c r="EU853">
        <v>65.2</v>
      </c>
      <c r="EV853">
        <v>31.8</v>
      </c>
      <c r="EW853">
        <v>31.5575</v>
      </c>
      <c r="EX853">
        <v>61.2002</v>
      </c>
      <c r="EY853">
        <v>24.0865</v>
      </c>
      <c r="EZ853">
        <v>1</v>
      </c>
      <c r="FA853">
        <v>0.342533</v>
      </c>
      <c r="FB853">
        <v>3.65113</v>
      </c>
      <c r="FC853">
        <v>20.1623</v>
      </c>
      <c r="FD853">
        <v>5.21459</v>
      </c>
      <c r="FE853">
        <v>11.998</v>
      </c>
      <c r="FF853">
        <v>4.96325</v>
      </c>
      <c r="FG853">
        <v>3.29595</v>
      </c>
      <c r="FH853">
        <v>9999</v>
      </c>
      <c r="FI853">
        <v>9999</v>
      </c>
      <c r="FJ853">
        <v>9999</v>
      </c>
      <c r="FK853">
        <v>150.1</v>
      </c>
      <c r="FL853">
        <v>4.97094</v>
      </c>
      <c r="FM853">
        <v>1.86782</v>
      </c>
      <c r="FN853">
        <v>1.85928</v>
      </c>
      <c r="FO853">
        <v>1.86539</v>
      </c>
      <c r="FP853">
        <v>1.86311</v>
      </c>
      <c r="FQ853">
        <v>1.86458</v>
      </c>
      <c r="FR853">
        <v>1.86005</v>
      </c>
      <c r="FS853">
        <v>1.86417</v>
      </c>
      <c r="FT853">
        <v>0</v>
      </c>
      <c r="FU853">
        <v>0</v>
      </c>
      <c r="FV853">
        <v>0</v>
      </c>
      <c r="FW853">
        <v>0</v>
      </c>
      <c r="FX853" t="s">
        <v>364</v>
      </c>
      <c r="FY853" t="s">
        <v>365</v>
      </c>
      <c r="FZ853" t="s">
        <v>366</v>
      </c>
      <c r="GA853" t="s">
        <v>366</v>
      </c>
      <c r="GB853" t="s">
        <v>366</v>
      </c>
      <c r="GC853" t="s">
        <v>366</v>
      </c>
      <c r="GD853">
        <v>0</v>
      </c>
      <c r="GE853">
        <v>100</v>
      </c>
      <c r="GF853">
        <v>100</v>
      </c>
      <c r="GG853">
        <v>-3.067</v>
      </c>
      <c r="GH853">
        <v>-0.09039999999999999</v>
      </c>
      <c r="GI853">
        <v>-2.868309889394353</v>
      </c>
      <c r="GJ853">
        <v>-0.006773961979547998</v>
      </c>
      <c r="GK853">
        <v>-8.296070481250098E-08</v>
      </c>
      <c r="GL853">
        <v>3.322967193956903E-10</v>
      </c>
      <c r="GM853">
        <v>-0.07871069313407227</v>
      </c>
      <c r="GN853">
        <v>-0.00208336341840114</v>
      </c>
      <c r="GO853">
        <v>8.801746095907445E-05</v>
      </c>
      <c r="GP853">
        <v>-2.677693255255651E-07</v>
      </c>
      <c r="GQ853">
        <v>3</v>
      </c>
      <c r="GR853">
        <v>2052</v>
      </c>
      <c r="GS853">
        <v>2</v>
      </c>
      <c r="GT853">
        <v>18</v>
      </c>
      <c r="GU853">
        <v>125.9</v>
      </c>
      <c r="GV853">
        <v>125.8</v>
      </c>
      <c r="GW853">
        <v>0.236816</v>
      </c>
      <c r="GX853">
        <v>2.47192</v>
      </c>
      <c r="GY853">
        <v>1.44775</v>
      </c>
      <c r="GZ853">
        <v>2.31201</v>
      </c>
      <c r="HA853">
        <v>1.55151</v>
      </c>
      <c r="HB853">
        <v>2.4231</v>
      </c>
      <c r="HC853">
        <v>37.8437</v>
      </c>
      <c r="HD853">
        <v>13.6592</v>
      </c>
      <c r="HE853">
        <v>18</v>
      </c>
      <c r="HF853">
        <v>615.885</v>
      </c>
      <c r="HG853">
        <v>393.068</v>
      </c>
      <c r="HH853">
        <v>19.7518</v>
      </c>
      <c r="HI853">
        <v>31.2672</v>
      </c>
      <c r="HJ853">
        <v>30.0003</v>
      </c>
      <c r="HK853">
        <v>31.4377</v>
      </c>
      <c r="HL853">
        <v>31.4239</v>
      </c>
      <c r="HM853">
        <v>4.7688</v>
      </c>
      <c r="HN853">
        <v>56.0688</v>
      </c>
      <c r="HO853">
        <v>0</v>
      </c>
      <c r="HP853">
        <v>19.7089</v>
      </c>
      <c r="HQ853">
        <v>40.2816</v>
      </c>
      <c r="HR853">
        <v>15.3825</v>
      </c>
      <c r="HS853">
        <v>99.0748</v>
      </c>
      <c r="HT853">
        <v>100.242</v>
      </c>
    </row>
    <row r="854" spans="1:228">
      <c r="A854">
        <v>838</v>
      </c>
      <c r="B854">
        <v>1728498510</v>
      </c>
      <c r="C854">
        <v>7572.5</v>
      </c>
      <c r="D854" t="s">
        <v>2050</v>
      </c>
      <c r="E854" t="s">
        <v>2051</v>
      </c>
      <c r="F854">
        <v>5</v>
      </c>
      <c r="G854" t="s">
        <v>357</v>
      </c>
      <c r="H854" t="s">
        <v>358</v>
      </c>
      <c r="I854" t="s">
        <v>359</v>
      </c>
      <c r="J854" t="s">
        <v>2047</v>
      </c>
      <c r="K854">
        <v>1728498502.232143</v>
      </c>
      <c r="L854">
        <f>(M854)/1000</f>
        <v>0</v>
      </c>
      <c r="M854">
        <f>IF(BH854, AP854, AJ854)</f>
        <v>0</v>
      </c>
      <c r="N854">
        <f>IF(BH854, AK854, AI854)</f>
        <v>0</v>
      </c>
      <c r="O854">
        <f>BJ854 - IF(AW854&gt;1, N854*BD854*100.0/(AY854), 0)</f>
        <v>0</v>
      </c>
      <c r="P854">
        <f>((V854-L854/2)*O854-N854)/(V854+L854/2)</f>
        <v>0</v>
      </c>
      <c r="Q854">
        <f>P854*(BQ854+BR854)/1000.0</f>
        <v>0</v>
      </c>
      <c r="R854">
        <f>(BJ854 - IF(AW854&gt;1, N854*BD854*100.0/(AY854), 0))*(BQ854+BR854)/1000.0</f>
        <v>0</v>
      </c>
      <c r="S854">
        <f>2.0/((1/U854-1/T854)+SIGN(U854)*SQRT((1/U854-1/T854)*(1/U854-1/T854) + 4*BE854/((BE854+1)*(BE854+1))*(2*1/U854*1/T854-1/T854*1/T854)))</f>
        <v>0</v>
      </c>
      <c r="T854">
        <f>IF(LEFT(BF854,1)&lt;&gt;"0",IF(LEFT(BF854,1)="1",3.0,BG854),$D$5+$E$5*(BX854*BQ854/($K$5*1000))+$F$5*(BX854*BQ854/($K$5*1000))*MAX(MIN(BD854,$J$5),$I$5)*MAX(MIN(BD854,$J$5),$I$5)+$G$5*MAX(MIN(BD854,$J$5),$I$5)*(BX854*BQ854/($K$5*1000))+$H$5*(BX854*BQ854/($K$5*1000))*(BX854*BQ854/($K$5*1000)))</f>
        <v>0</v>
      </c>
      <c r="U854">
        <f>L854*(1000-(1000*0.61365*exp(17.502*Y854/(240.97+Y854))/(BQ854+BR854)+BL854)/2)/(1000*0.61365*exp(17.502*Y854/(240.97+Y854))/(BQ854+BR854)-BL854)</f>
        <v>0</v>
      </c>
      <c r="V854">
        <f>1/((BE854+1)/(S854/1.6)+1/(T854/1.37)) + BE854/((BE854+1)/(S854/1.6) + BE854/(T854/1.37))</f>
        <v>0</v>
      </c>
      <c r="W854">
        <f>(AZ854*BC854)</f>
        <v>0</v>
      </c>
      <c r="X854">
        <f>(BS854+(W854+2*0.95*5.67E-8*(((BS854+$B$7)+273)^4-(BS854+273)^4)-44100*L854)/(1.84*29.3*T854+8*0.95*5.67E-8*(BS854+273)^3))</f>
        <v>0</v>
      </c>
      <c r="Y854">
        <f>($C$7*BT854+$D$7*BU854+$E$7*X854)</f>
        <v>0</v>
      </c>
      <c r="Z854">
        <f>0.61365*exp(17.502*Y854/(240.97+Y854))</f>
        <v>0</v>
      </c>
      <c r="AA854">
        <f>(AB854/AC854*100)</f>
        <v>0</v>
      </c>
      <c r="AB854">
        <f>BL854*(BQ854+BR854)/1000</f>
        <v>0</v>
      </c>
      <c r="AC854">
        <f>0.61365*exp(17.502*BS854/(240.97+BS854))</f>
        <v>0</v>
      </c>
      <c r="AD854">
        <f>(Z854-BL854*(BQ854+BR854)/1000)</f>
        <v>0</v>
      </c>
      <c r="AE854">
        <f>(-L854*44100)</f>
        <v>0</v>
      </c>
      <c r="AF854">
        <f>2*29.3*T854*0.92*(BS854-Y854)</f>
        <v>0</v>
      </c>
      <c r="AG854">
        <f>2*0.95*5.67E-8*(((BS854+$B$7)+273)^4-(Y854+273)^4)</f>
        <v>0</v>
      </c>
      <c r="AH854">
        <f>W854+AG854+AE854+AF854</f>
        <v>0</v>
      </c>
      <c r="AI854">
        <f>BP854*AW854*(BK854-BJ854*(1000-AW854*BM854)/(1000-AW854*BL854))/(100*BD854)</f>
        <v>0</v>
      </c>
      <c r="AJ854">
        <f>1000*BP854*AW854*(BL854-BM854)/(100*BD854*(1000-AW854*BL854))</f>
        <v>0</v>
      </c>
      <c r="AK854">
        <f>(AL854 - AM854 - BQ854*1E3/(8.314*(BS854+273.15)) * AO854/BP854 * AN854) * BP854/(100*BD854) * (1000 - BM854)/1000</f>
        <v>0</v>
      </c>
      <c r="AL854">
        <v>31.99466710604767</v>
      </c>
      <c r="AM854">
        <v>29.45582666666666</v>
      </c>
      <c r="AN854">
        <v>0.7965779069556129</v>
      </c>
      <c r="AO854">
        <v>66.74876362544261</v>
      </c>
      <c r="AP854">
        <f>(AR854 - AQ854 + BQ854*1E3/(8.314*(BS854+273.15)) * AT854/BP854 * AS854) * BP854/(100*BD854) * 1000/(1000 - AR854)</f>
        <v>0</v>
      </c>
      <c r="AQ854">
        <v>15.41042196087779</v>
      </c>
      <c r="AR854">
        <v>16.23977454545454</v>
      </c>
      <c r="AS854">
        <v>-0.005005236700064556</v>
      </c>
      <c r="AT854">
        <v>80.8344270766854</v>
      </c>
      <c r="AU854">
        <v>0</v>
      </c>
      <c r="AV854">
        <v>0</v>
      </c>
      <c r="AW854">
        <f>IF(AU854*$H$13&gt;=AY854,1.0,(AY854/(AY854-AU854*$H$13)))</f>
        <v>0</v>
      </c>
      <c r="AX854">
        <f>(AW854-1)*100</f>
        <v>0</v>
      </c>
      <c r="AY854">
        <f>MAX(0,($B$13+$C$13*BX854)/(1+$D$13*BX854)*BQ854/(BS854+273)*$E$13)</f>
        <v>0</v>
      </c>
      <c r="AZ854">
        <f>$B$11*BY854+$C$11*BZ854+$F$11*CK854*(1-CN854)</f>
        <v>0</v>
      </c>
      <c r="BA854">
        <f>AZ854*BB854</f>
        <v>0</v>
      </c>
      <c r="BB854">
        <f>($B$11*$D$9+$C$11*$D$9+$F$11*((CX854+CP854)/MAX(CX854+CP854+CY854, 0.1)*$I$9+CY854/MAX(CX854+CP854+CY854, 0.1)*$J$9))/($B$11+$C$11+$F$11)</f>
        <v>0</v>
      </c>
      <c r="BC854">
        <f>($B$11*$K$9+$C$11*$K$9+$F$11*((CX854+CP854)/MAX(CX854+CP854+CY854, 0.1)*$P$9+CY854/MAX(CX854+CP854+CY854, 0.1)*$Q$9))/($B$11+$C$11+$F$11)</f>
        <v>0</v>
      </c>
      <c r="BD854">
        <v>6</v>
      </c>
      <c r="BE854">
        <v>0.5</v>
      </c>
      <c r="BF854" t="s">
        <v>361</v>
      </c>
      <c r="BG854">
        <v>2</v>
      </c>
      <c r="BH854" t="b">
        <v>1</v>
      </c>
      <c r="BI854">
        <v>1728498502.232143</v>
      </c>
      <c r="BJ854">
        <v>26.49998928571429</v>
      </c>
      <c r="BK854">
        <v>27.159725</v>
      </c>
      <c r="BL854">
        <v>16.27285357142857</v>
      </c>
      <c r="BM854">
        <v>15.41313214285714</v>
      </c>
      <c r="BN854">
        <v>29.56865357142857</v>
      </c>
      <c r="BO854">
        <v>16.36325357142857</v>
      </c>
      <c r="BP854">
        <v>599.9105000000001</v>
      </c>
      <c r="BQ854">
        <v>97.54502142857142</v>
      </c>
      <c r="BR854">
        <v>0.09974970000000001</v>
      </c>
      <c r="BS854">
        <v>24.94935714285714</v>
      </c>
      <c r="BT854">
        <v>25.02639285714286</v>
      </c>
      <c r="BU854">
        <v>999.9000000000002</v>
      </c>
      <c r="BV854">
        <v>0</v>
      </c>
      <c r="BW854">
        <v>0</v>
      </c>
      <c r="BX854">
        <v>10005.02464285714</v>
      </c>
      <c r="BY854">
        <v>0</v>
      </c>
      <c r="BZ854">
        <v>97.2679857142857</v>
      </c>
      <c r="CA854">
        <v>-0.6597344999999999</v>
      </c>
      <c r="CB854">
        <v>26.93833571428571</v>
      </c>
      <c r="CC854">
        <v>27.58489285714285</v>
      </c>
      <c r="CD854">
        <v>0.8597170357142858</v>
      </c>
      <c r="CE854">
        <v>27.159725</v>
      </c>
      <c r="CF854">
        <v>15.41313214285714</v>
      </c>
      <c r="CG854">
        <v>1.587336785714285</v>
      </c>
      <c r="CH854">
        <v>1.503475357142857</v>
      </c>
      <c r="CI854">
        <v>13.8364</v>
      </c>
      <c r="CJ854">
        <v>13.00355714285714</v>
      </c>
      <c r="CK854">
        <v>1600.009642857143</v>
      </c>
      <c r="CL854">
        <v>0.6919865357142857</v>
      </c>
      <c r="CM854">
        <v>0.3080134642857142</v>
      </c>
      <c r="CN854">
        <v>0</v>
      </c>
      <c r="CO854">
        <v>2.158717857142857</v>
      </c>
      <c r="CP854">
        <v>0</v>
      </c>
      <c r="CQ854">
        <v>15892.79285714286</v>
      </c>
      <c r="CR854">
        <v>13790.18571428571</v>
      </c>
      <c r="CS854">
        <v>39.8705</v>
      </c>
      <c r="CT854">
        <v>41.32099999999998</v>
      </c>
      <c r="CU854">
        <v>40.60699999999999</v>
      </c>
      <c r="CV854">
        <v>39.33899999999999</v>
      </c>
      <c r="CW854">
        <v>39.03321428571428</v>
      </c>
      <c r="CX854">
        <v>1107.184642857143</v>
      </c>
      <c r="CY854">
        <v>492.825</v>
      </c>
      <c r="CZ854">
        <v>0</v>
      </c>
      <c r="DA854">
        <v>1728498566.8</v>
      </c>
      <c r="DB854">
        <v>0</v>
      </c>
      <c r="DC854">
        <v>1728490956.5</v>
      </c>
      <c r="DD854" t="s">
        <v>362</v>
      </c>
      <c r="DE854">
        <v>1728490952.5</v>
      </c>
      <c r="DF854">
        <v>1728490956.5</v>
      </c>
      <c r="DG854">
        <v>1</v>
      </c>
      <c r="DH854">
        <v>-0.065</v>
      </c>
      <c r="DI854">
        <v>-0.008</v>
      </c>
      <c r="DJ854">
        <v>-3.246</v>
      </c>
      <c r="DK854">
        <v>-0.091</v>
      </c>
      <c r="DL854">
        <v>52</v>
      </c>
      <c r="DM854">
        <v>15</v>
      </c>
      <c r="DN854">
        <v>0.25</v>
      </c>
      <c r="DO854">
        <v>0.13</v>
      </c>
      <c r="DP854">
        <v>0.00961095121951217</v>
      </c>
      <c r="DQ854">
        <v>-14.48135205574913</v>
      </c>
      <c r="DR854">
        <v>1.922402418724867</v>
      </c>
      <c r="DS854">
        <v>0</v>
      </c>
      <c r="DT854">
        <v>0.8650826341463416</v>
      </c>
      <c r="DU854">
        <v>-0.1312409686411149</v>
      </c>
      <c r="DV854">
        <v>0.01916904193918285</v>
      </c>
      <c r="DW854">
        <v>0</v>
      </c>
      <c r="DX854">
        <v>0</v>
      </c>
      <c r="DY854">
        <v>2</v>
      </c>
      <c r="DZ854" t="s">
        <v>386</v>
      </c>
      <c r="EA854">
        <v>3.22874</v>
      </c>
      <c r="EB854">
        <v>2.70472</v>
      </c>
      <c r="EC854">
        <v>0.009303209999999999</v>
      </c>
      <c r="ED854">
        <v>0.0104342</v>
      </c>
      <c r="EE854">
        <v>0.0837885</v>
      </c>
      <c r="EF854">
        <v>0.08081149999999999</v>
      </c>
      <c r="EG854">
        <v>32272.2</v>
      </c>
      <c r="EH854">
        <v>31324.8</v>
      </c>
      <c r="EI854">
        <v>31223.6</v>
      </c>
      <c r="EJ854">
        <v>30040.1</v>
      </c>
      <c r="EK854">
        <v>38307.8</v>
      </c>
      <c r="EL854">
        <v>36519</v>
      </c>
      <c r="EM854">
        <v>43748.7</v>
      </c>
      <c r="EN854">
        <v>41953.7</v>
      </c>
      <c r="EO854">
        <v>2.08545</v>
      </c>
      <c r="EP854">
        <v>1.7363</v>
      </c>
      <c r="EQ854">
        <v>0.0170618</v>
      </c>
      <c r="ER854">
        <v>0</v>
      </c>
      <c r="ES854">
        <v>24.7606</v>
      </c>
      <c r="ET854">
        <v>999.9</v>
      </c>
      <c r="EU854">
        <v>65.2</v>
      </c>
      <c r="EV854">
        <v>31.8</v>
      </c>
      <c r="EW854">
        <v>31.5607</v>
      </c>
      <c r="EX854">
        <v>60.6402</v>
      </c>
      <c r="EY854">
        <v>24.1106</v>
      </c>
      <c r="EZ854">
        <v>1</v>
      </c>
      <c r="FA854">
        <v>0.343074</v>
      </c>
      <c r="FB854">
        <v>3.89139</v>
      </c>
      <c r="FC854">
        <v>20.1564</v>
      </c>
      <c r="FD854">
        <v>5.21459</v>
      </c>
      <c r="FE854">
        <v>11.998</v>
      </c>
      <c r="FF854">
        <v>4.9629</v>
      </c>
      <c r="FG854">
        <v>3.29598</v>
      </c>
      <c r="FH854">
        <v>9999</v>
      </c>
      <c r="FI854">
        <v>9999</v>
      </c>
      <c r="FJ854">
        <v>9999</v>
      </c>
      <c r="FK854">
        <v>150.1</v>
      </c>
      <c r="FL854">
        <v>4.97092</v>
      </c>
      <c r="FM854">
        <v>1.86782</v>
      </c>
      <c r="FN854">
        <v>1.85928</v>
      </c>
      <c r="FO854">
        <v>1.86536</v>
      </c>
      <c r="FP854">
        <v>1.86311</v>
      </c>
      <c r="FQ854">
        <v>1.86456</v>
      </c>
      <c r="FR854">
        <v>1.86005</v>
      </c>
      <c r="FS854">
        <v>1.86417</v>
      </c>
      <c r="FT854">
        <v>0</v>
      </c>
      <c r="FU854">
        <v>0</v>
      </c>
      <c r="FV854">
        <v>0</v>
      </c>
      <c r="FW854">
        <v>0</v>
      </c>
      <c r="FX854" t="s">
        <v>364</v>
      </c>
      <c r="FY854" t="s">
        <v>365</v>
      </c>
      <c r="FZ854" t="s">
        <v>366</v>
      </c>
      <c r="GA854" t="s">
        <v>366</v>
      </c>
      <c r="GB854" t="s">
        <v>366</v>
      </c>
      <c r="GC854" t="s">
        <v>366</v>
      </c>
      <c r="GD854">
        <v>0</v>
      </c>
      <c r="GE854">
        <v>100</v>
      </c>
      <c r="GF854">
        <v>100</v>
      </c>
      <c r="GG854">
        <v>-3.089</v>
      </c>
      <c r="GH854">
        <v>-0.09039999999999999</v>
      </c>
      <c r="GI854">
        <v>-2.868309889394353</v>
      </c>
      <c r="GJ854">
        <v>-0.006773961979547998</v>
      </c>
      <c r="GK854">
        <v>-8.296070481250098E-08</v>
      </c>
      <c r="GL854">
        <v>3.322967193956903E-10</v>
      </c>
      <c r="GM854">
        <v>-0.07871069313407227</v>
      </c>
      <c r="GN854">
        <v>-0.00208336341840114</v>
      </c>
      <c r="GO854">
        <v>8.801746095907445E-05</v>
      </c>
      <c r="GP854">
        <v>-2.677693255255651E-07</v>
      </c>
      <c r="GQ854">
        <v>3</v>
      </c>
      <c r="GR854">
        <v>2052</v>
      </c>
      <c r="GS854">
        <v>2</v>
      </c>
      <c r="GT854">
        <v>18</v>
      </c>
      <c r="GU854">
        <v>126</v>
      </c>
      <c r="GV854">
        <v>125.9</v>
      </c>
      <c r="GW854">
        <v>0.26123</v>
      </c>
      <c r="GX854">
        <v>2.4707</v>
      </c>
      <c r="GY854">
        <v>1.44775</v>
      </c>
      <c r="GZ854">
        <v>2.31201</v>
      </c>
      <c r="HA854">
        <v>1.55151</v>
      </c>
      <c r="HB854">
        <v>2.41699</v>
      </c>
      <c r="HC854">
        <v>37.8679</v>
      </c>
      <c r="HD854">
        <v>13.6592</v>
      </c>
      <c r="HE854">
        <v>18</v>
      </c>
      <c r="HF854">
        <v>616.184</v>
      </c>
      <c r="HG854">
        <v>392.872</v>
      </c>
      <c r="HH854">
        <v>19.7165</v>
      </c>
      <c r="HI854">
        <v>31.2535</v>
      </c>
      <c r="HJ854">
        <v>30.0006</v>
      </c>
      <c r="HK854">
        <v>31.4268</v>
      </c>
      <c r="HL854">
        <v>31.413</v>
      </c>
      <c r="HM854">
        <v>5.33292</v>
      </c>
      <c r="HN854">
        <v>56.0688</v>
      </c>
      <c r="HO854">
        <v>0</v>
      </c>
      <c r="HP854">
        <v>19.6692</v>
      </c>
      <c r="HQ854">
        <v>55.3208</v>
      </c>
      <c r="HR854">
        <v>15.3825</v>
      </c>
      <c r="HS854">
        <v>99.0732</v>
      </c>
      <c r="HT854">
        <v>100.243</v>
      </c>
    </row>
    <row r="855" spans="1:228">
      <c r="A855">
        <v>839</v>
      </c>
      <c r="B855">
        <v>1728498515</v>
      </c>
      <c r="C855">
        <v>7577.5</v>
      </c>
      <c r="D855" t="s">
        <v>2052</v>
      </c>
      <c r="E855" t="s">
        <v>2053</v>
      </c>
      <c r="F855">
        <v>5</v>
      </c>
      <c r="G855" t="s">
        <v>357</v>
      </c>
      <c r="H855" t="s">
        <v>358</v>
      </c>
      <c r="I855" t="s">
        <v>359</v>
      </c>
      <c r="J855" t="s">
        <v>2047</v>
      </c>
      <c r="K855">
        <v>1728498507.5</v>
      </c>
      <c r="L855">
        <f>(M855)/1000</f>
        <v>0</v>
      </c>
      <c r="M855">
        <f>IF(BH855, AP855, AJ855)</f>
        <v>0</v>
      </c>
      <c r="N855">
        <f>IF(BH855, AK855, AI855)</f>
        <v>0</v>
      </c>
      <c r="O855">
        <f>BJ855 - IF(AW855&gt;1, N855*BD855*100.0/(AY855), 0)</f>
        <v>0</v>
      </c>
      <c r="P855">
        <f>((V855-L855/2)*O855-N855)/(V855+L855/2)</f>
        <v>0</v>
      </c>
      <c r="Q855">
        <f>P855*(BQ855+BR855)/1000.0</f>
        <v>0</v>
      </c>
      <c r="R855">
        <f>(BJ855 - IF(AW855&gt;1, N855*BD855*100.0/(AY855), 0))*(BQ855+BR855)/1000.0</f>
        <v>0</v>
      </c>
      <c r="S855">
        <f>2.0/((1/U855-1/T855)+SIGN(U855)*SQRT((1/U855-1/T855)*(1/U855-1/T855) + 4*BE855/((BE855+1)*(BE855+1))*(2*1/U855*1/T855-1/T855*1/T855)))</f>
        <v>0</v>
      </c>
      <c r="T855">
        <f>IF(LEFT(BF855,1)&lt;&gt;"0",IF(LEFT(BF855,1)="1",3.0,BG855),$D$5+$E$5*(BX855*BQ855/($K$5*1000))+$F$5*(BX855*BQ855/($K$5*1000))*MAX(MIN(BD855,$J$5),$I$5)*MAX(MIN(BD855,$J$5),$I$5)+$G$5*MAX(MIN(BD855,$J$5),$I$5)*(BX855*BQ855/($K$5*1000))+$H$5*(BX855*BQ855/($K$5*1000))*(BX855*BQ855/($K$5*1000)))</f>
        <v>0</v>
      </c>
      <c r="U855">
        <f>L855*(1000-(1000*0.61365*exp(17.502*Y855/(240.97+Y855))/(BQ855+BR855)+BL855)/2)/(1000*0.61365*exp(17.502*Y855/(240.97+Y855))/(BQ855+BR855)-BL855)</f>
        <v>0</v>
      </c>
      <c r="V855">
        <f>1/((BE855+1)/(S855/1.6)+1/(T855/1.37)) + BE855/((BE855+1)/(S855/1.6) + BE855/(T855/1.37))</f>
        <v>0</v>
      </c>
      <c r="W855">
        <f>(AZ855*BC855)</f>
        <v>0</v>
      </c>
      <c r="X855">
        <f>(BS855+(W855+2*0.95*5.67E-8*(((BS855+$B$7)+273)^4-(BS855+273)^4)-44100*L855)/(1.84*29.3*T855+8*0.95*5.67E-8*(BS855+273)^3))</f>
        <v>0</v>
      </c>
      <c r="Y855">
        <f>($C$7*BT855+$D$7*BU855+$E$7*X855)</f>
        <v>0</v>
      </c>
      <c r="Z855">
        <f>0.61365*exp(17.502*Y855/(240.97+Y855))</f>
        <v>0</v>
      </c>
      <c r="AA855">
        <f>(AB855/AC855*100)</f>
        <v>0</v>
      </c>
      <c r="AB855">
        <f>BL855*(BQ855+BR855)/1000</f>
        <v>0</v>
      </c>
      <c r="AC855">
        <f>0.61365*exp(17.502*BS855/(240.97+BS855))</f>
        <v>0</v>
      </c>
      <c r="AD855">
        <f>(Z855-BL855*(BQ855+BR855)/1000)</f>
        <v>0</v>
      </c>
      <c r="AE855">
        <f>(-L855*44100)</f>
        <v>0</v>
      </c>
      <c r="AF855">
        <f>2*29.3*T855*0.92*(BS855-Y855)</f>
        <v>0</v>
      </c>
      <c r="AG855">
        <f>2*0.95*5.67E-8*(((BS855+$B$7)+273)^4-(Y855+273)^4)</f>
        <v>0</v>
      </c>
      <c r="AH855">
        <f>W855+AG855+AE855+AF855</f>
        <v>0</v>
      </c>
      <c r="AI855">
        <f>BP855*AW855*(BK855-BJ855*(1000-AW855*BM855)/(1000-AW855*BL855))/(100*BD855)</f>
        <v>0</v>
      </c>
      <c r="AJ855">
        <f>1000*BP855*AW855*(BL855-BM855)/(100*BD855*(1000-AW855*BL855))</f>
        <v>0</v>
      </c>
      <c r="AK855">
        <f>(AL855 - AM855 - BQ855*1E3/(8.314*(BS855+273.15)) * AO855/BP855 * AN855) * BP855/(100*BD855) * (1000 - BM855)/1000</f>
        <v>0</v>
      </c>
      <c r="AL855">
        <v>42.96149668400071</v>
      </c>
      <c r="AM855">
        <v>36.71870545454544</v>
      </c>
      <c r="AN855">
        <v>1.6251212870692</v>
      </c>
      <c r="AO855">
        <v>66.74876362544261</v>
      </c>
      <c r="AP855">
        <f>(AR855 - AQ855 + BQ855*1E3/(8.314*(BS855+273.15)) * AT855/BP855 * AS855) * BP855/(100*BD855) * 1000/(1000 - AR855)</f>
        <v>0</v>
      </c>
      <c r="AQ855">
        <v>15.41379624936035</v>
      </c>
      <c r="AR855">
        <v>16.22150121212121</v>
      </c>
      <c r="AS855">
        <v>-0.001091023900947894</v>
      </c>
      <c r="AT855">
        <v>80.8344270766854</v>
      </c>
      <c r="AU855">
        <v>0</v>
      </c>
      <c r="AV855">
        <v>0</v>
      </c>
      <c r="AW855">
        <f>IF(AU855*$H$13&gt;=AY855,1.0,(AY855/(AY855-AU855*$H$13)))</f>
        <v>0</v>
      </c>
      <c r="AX855">
        <f>(AW855-1)*100</f>
        <v>0</v>
      </c>
      <c r="AY855">
        <f>MAX(0,($B$13+$C$13*BX855)/(1+$D$13*BX855)*BQ855/(BS855+273)*$E$13)</f>
        <v>0</v>
      </c>
      <c r="AZ855">
        <f>$B$11*BY855+$C$11*BZ855+$F$11*CK855*(1-CN855)</f>
        <v>0</v>
      </c>
      <c r="BA855">
        <f>AZ855*BB855</f>
        <v>0</v>
      </c>
      <c r="BB855">
        <f>($B$11*$D$9+$C$11*$D$9+$F$11*((CX855+CP855)/MAX(CX855+CP855+CY855, 0.1)*$I$9+CY855/MAX(CX855+CP855+CY855, 0.1)*$J$9))/($B$11+$C$11+$F$11)</f>
        <v>0</v>
      </c>
      <c r="BC855">
        <f>($B$11*$K$9+$C$11*$K$9+$F$11*((CX855+CP855)/MAX(CX855+CP855+CY855, 0.1)*$P$9+CY855/MAX(CX855+CP855+CY855, 0.1)*$Q$9))/($B$11+$C$11+$F$11)</f>
        <v>0</v>
      </c>
      <c r="BD855">
        <v>6</v>
      </c>
      <c r="BE855">
        <v>0.5</v>
      </c>
      <c r="BF855" t="s">
        <v>361</v>
      </c>
      <c r="BG855">
        <v>2</v>
      </c>
      <c r="BH855" t="b">
        <v>1</v>
      </c>
      <c r="BI855">
        <v>1728498507.5</v>
      </c>
      <c r="BJ855">
        <v>28.81903703703704</v>
      </c>
      <c r="BK855">
        <v>32.90953703703704</v>
      </c>
      <c r="BL855">
        <v>16.2495962962963</v>
      </c>
      <c r="BM855">
        <v>15.41278888888889</v>
      </c>
      <c r="BN855">
        <v>31.90351851851852</v>
      </c>
      <c r="BO855">
        <v>16.34001481481481</v>
      </c>
      <c r="BP855">
        <v>599.9567037037036</v>
      </c>
      <c r="BQ855">
        <v>97.54549259259258</v>
      </c>
      <c r="BR855">
        <v>0.09994299629629629</v>
      </c>
      <c r="BS855">
        <v>24.95684814814815</v>
      </c>
      <c r="BT855">
        <v>25.04097777777778</v>
      </c>
      <c r="BU855">
        <v>999.9000000000001</v>
      </c>
      <c r="BV855">
        <v>0</v>
      </c>
      <c r="BW855">
        <v>0</v>
      </c>
      <c r="BX855">
        <v>9994.378888888888</v>
      </c>
      <c r="BY855">
        <v>0</v>
      </c>
      <c r="BZ855">
        <v>97.00943703703705</v>
      </c>
      <c r="CA855">
        <v>-4.090502444444445</v>
      </c>
      <c r="CB855">
        <v>29.29501111111111</v>
      </c>
      <c r="CC855">
        <v>33.42471851851852</v>
      </c>
      <c r="CD855">
        <v>0.8368102222222222</v>
      </c>
      <c r="CE855">
        <v>32.90953703703704</v>
      </c>
      <c r="CF855">
        <v>15.41278888888889</v>
      </c>
      <c r="CG855">
        <v>1.585075925925926</v>
      </c>
      <c r="CH855">
        <v>1.503449259259259</v>
      </c>
      <c r="CI855">
        <v>13.81446666666667</v>
      </c>
      <c r="CJ855">
        <v>13.00328518518519</v>
      </c>
      <c r="CK855">
        <v>1599.996666666666</v>
      </c>
      <c r="CL855">
        <v>0.6919854814814816</v>
      </c>
      <c r="CM855">
        <v>0.3080145185185185</v>
      </c>
      <c r="CN855">
        <v>0</v>
      </c>
      <c r="CO855">
        <v>2.191537037037037</v>
      </c>
      <c r="CP855">
        <v>0</v>
      </c>
      <c r="CQ855">
        <v>15838.64814814815</v>
      </c>
      <c r="CR855">
        <v>13790.07777777778</v>
      </c>
      <c r="CS855">
        <v>39.84933333333333</v>
      </c>
      <c r="CT855">
        <v>41.29362962962963</v>
      </c>
      <c r="CU855">
        <v>40.58533333333333</v>
      </c>
      <c r="CV855">
        <v>39.31666666666666</v>
      </c>
      <c r="CW855">
        <v>39.02066666666666</v>
      </c>
      <c r="CX855">
        <v>1107.174074074074</v>
      </c>
      <c r="CY855">
        <v>492.8225925925926</v>
      </c>
      <c r="CZ855">
        <v>0</v>
      </c>
      <c r="DA855">
        <v>1728498572.2</v>
      </c>
      <c r="DB855">
        <v>0</v>
      </c>
      <c r="DC855">
        <v>1728490956.5</v>
      </c>
      <c r="DD855" t="s">
        <v>362</v>
      </c>
      <c r="DE855">
        <v>1728490952.5</v>
      </c>
      <c r="DF855">
        <v>1728490956.5</v>
      </c>
      <c r="DG855">
        <v>1</v>
      </c>
      <c r="DH855">
        <v>-0.065</v>
      </c>
      <c r="DI855">
        <v>-0.008</v>
      </c>
      <c r="DJ855">
        <v>-3.246</v>
      </c>
      <c r="DK855">
        <v>-0.091</v>
      </c>
      <c r="DL855">
        <v>52</v>
      </c>
      <c r="DM855">
        <v>15</v>
      </c>
      <c r="DN855">
        <v>0.25</v>
      </c>
      <c r="DO855">
        <v>0.13</v>
      </c>
      <c r="DP855">
        <v>-2.288343585365853</v>
      </c>
      <c r="DQ855">
        <v>-37.00750273170731</v>
      </c>
      <c r="DR855">
        <v>3.970715706880789</v>
      </c>
      <c r="DS855">
        <v>0</v>
      </c>
      <c r="DT855">
        <v>0.8517170487804877</v>
      </c>
      <c r="DU855">
        <v>-0.2555006132404167</v>
      </c>
      <c r="DV855">
        <v>0.02522076258199051</v>
      </c>
      <c r="DW855">
        <v>0</v>
      </c>
      <c r="DX855">
        <v>0</v>
      </c>
      <c r="DY855">
        <v>2</v>
      </c>
      <c r="DZ855" t="s">
        <v>386</v>
      </c>
      <c r="EA855">
        <v>3.22877</v>
      </c>
      <c r="EB855">
        <v>2.70433</v>
      </c>
      <c r="EC855">
        <v>0.0114577</v>
      </c>
      <c r="ED855">
        <v>0.0137428</v>
      </c>
      <c r="EE855">
        <v>0.0837217</v>
      </c>
      <c r="EF855">
        <v>0.0808243</v>
      </c>
      <c r="EG855">
        <v>32203</v>
      </c>
      <c r="EH855">
        <v>31220.6</v>
      </c>
      <c r="EI855">
        <v>31224.5</v>
      </c>
      <c r="EJ855">
        <v>30040.5</v>
      </c>
      <c r="EK855">
        <v>38311.9</v>
      </c>
      <c r="EL855">
        <v>36519.4</v>
      </c>
      <c r="EM855">
        <v>43750.1</v>
      </c>
      <c r="EN855">
        <v>41954.6</v>
      </c>
      <c r="EO855">
        <v>2.08555</v>
      </c>
      <c r="EP855">
        <v>1.73645</v>
      </c>
      <c r="EQ855">
        <v>0.0175461</v>
      </c>
      <c r="ER855">
        <v>0</v>
      </c>
      <c r="ES855">
        <v>24.758</v>
      </c>
      <c r="ET855">
        <v>999.9</v>
      </c>
      <c r="EU855">
        <v>65.2</v>
      </c>
      <c r="EV855">
        <v>31.8</v>
      </c>
      <c r="EW855">
        <v>31.5592</v>
      </c>
      <c r="EX855">
        <v>61.1902</v>
      </c>
      <c r="EY855">
        <v>24.1026</v>
      </c>
      <c r="EZ855">
        <v>1</v>
      </c>
      <c r="FA855">
        <v>0.342835</v>
      </c>
      <c r="FB855">
        <v>3.99972</v>
      </c>
      <c r="FC855">
        <v>20.1537</v>
      </c>
      <c r="FD855">
        <v>5.21444</v>
      </c>
      <c r="FE855">
        <v>11.9981</v>
      </c>
      <c r="FF855">
        <v>4.96285</v>
      </c>
      <c r="FG855">
        <v>3.29593</v>
      </c>
      <c r="FH855">
        <v>9999</v>
      </c>
      <c r="FI855">
        <v>9999</v>
      </c>
      <c r="FJ855">
        <v>9999</v>
      </c>
      <c r="FK855">
        <v>150.1</v>
      </c>
      <c r="FL855">
        <v>4.97092</v>
      </c>
      <c r="FM855">
        <v>1.86782</v>
      </c>
      <c r="FN855">
        <v>1.85928</v>
      </c>
      <c r="FO855">
        <v>1.86539</v>
      </c>
      <c r="FP855">
        <v>1.86311</v>
      </c>
      <c r="FQ855">
        <v>1.86454</v>
      </c>
      <c r="FR855">
        <v>1.86005</v>
      </c>
      <c r="FS855">
        <v>1.86417</v>
      </c>
      <c r="FT855">
        <v>0</v>
      </c>
      <c r="FU855">
        <v>0</v>
      </c>
      <c r="FV855">
        <v>0</v>
      </c>
      <c r="FW855">
        <v>0</v>
      </c>
      <c r="FX855" t="s">
        <v>364</v>
      </c>
      <c r="FY855" t="s">
        <v>365</v>
      </c>
      <c r="FZ855" t="s">
        <v>366</v>
      </c>
      <c r="GA855" t="s">
        <v>366</v>
      </c>
      <c r="GB855" t="s">
        <v>366</v>
      </c>
      <c r="GC855" t="s">
        <v>366</v>
      </c>
      <c r="GD855">
        <v>0</v>
      </c>
      <c r="GE855">
        <v>100</v>
      </c>
      <c r="GF855">
        <v>100</v>
      </c>
      <c r="GG855">
        <v>-3.14</v>
      </c>
      <c r="GH855">
        <v>-0.09039999999999999</v>
      </c>
      <c r="GI855">
        <v>-2.868309889394353</v>
      </c>
      <c r="GJ855">
        <v>-0.006773961979547998</v>
      </c>
      <c r="GK855">
        <v>-8.296070481250098E-08</v>
      </c>
      <c r="GL855">
        <v>3.322967193956903E-10</v>
      </c>
      <c r="GM855">
        <v>-0.07871069313407227</v>
      </c>
      <c r="GN855">
        <v>-0.00208336341840114</v>
      </c>
      <c r="GO855">
        <v>8.801746095907445E-05</v>
      </c>
      <c r="GP855">
        <v>-2.677693255255651E-07</v>
      </c>
      <c r="GQ855">
        <v>3</v>
      </c>
      <c r="GR855">
        <v>2052</v>
      </c>
      <c r="GS855">
        <v>2</v>
      </c>
      <c r="GT855">
        <v>18</v>
      </c>
      <c r="GU855">
        <v>126</v>
      </c>
      <c r="GV855">
        <v>126</v>
      </c>
      <c r="GW855">
        <v>0.291748</v>
      </c>
      <c r="GX855">
        <v>2.46582</v>
      </c>
      <c r="GY855">
        <v>1.44775</v>
      </c>
      <c r="GZ855">
        <v>2.31201</v>
      </c>
      <c r="HA855">
        <v>1.55151</v>
      </c>
      <c r="HB855">
        <v>2.41821</v>
      </c>
      <c r="HC855">
        <v>37.8679</v>
      </c>
      <c r="HD855">
        <v>13.6505</v>
      </c>
      <c r="HE855">
        <v>18</v>
      </c>
      <c r="HF855">
        <v>616.144</v>
      </c>
      <c r="HG855">
        <v>392.885</v>
      </c>
      <c r="HH855">
        <v>19.66</v>
      </c>
      <c r="HI855">
        <v>31.2398</v>
      </c>
      <c r="HJ855">
        <v>30.0001</v>
      </c>
      <c r="HK855">
        <v>31.4151</v>
      </c>
      <c r="HL855">
        <v>31.4016</v>
      </c>
      <c r="HM855">
        <v>5.8707</v>
      </c>
      <c r="HN855">
        <v>56.0688</v>
      </c>
      <c r="HO855">
        <v>0</v>
      </c>
      <c r="HP855">
        <v>19.6264</v>
      </c>
      <c r="HQ855">
        <v>65.34990000000001</v>
      </c>
      <c r="HR855">
        <v>15.3825</v>
      </c>
      <c r="HS855">
        <v>99.07640000000001</v>
      </c>
      <c r="HT855">
        <v>100.245</v>
      </c>
    </row>
    <row r="856" spans="1:228">
      <c r="A856">
        <v>840</v>
      </c>
      <c r="B856">
        <v>1728498520</v>
      </c>
      <c r="C856">
        <v>7582.5</v>
      </c>
      <c r="D856" t="s">
        <v>2054</v>
      </c>
      <c r="E856" t="s">
        <v>2055</v>
      </c>
      <c r="F856">
        <v>5</v>
      </c>
      <c r="G856" t="s">
        <v>357</v>
      </c>
      <c r="H856" t="s">
        <v>358</v>
      </c>
      <c r="I856" t="s">
        <v>359</v>
      </c>
      <c r="J856" t="s">
        <v>2047</v>
      </c>
      <c r="K856">
        <v>1728498512.214286</v>
      </c>
      <c r="L856">
        <f>(M856)/1000</f>
        <v>0</v>
      </c>
      <c r="M856">
        <f>IF(BH856, AP856, AJ856)</f>
        <v>0</v>
      </c>
      <c r="N856">
        <f>IF(BH856, AK856, AI856)</f>
        <v>0</v>
      </c>
      <c r="O856">
        <f>BJ856 - IF(AW856&gt;1, N856*BD856*100.0/(AY856), 0)</f>
        <v>0</v>
      </c>
      <c r="P856">
        <f>((V856-L856/2)*O856-N856)/(V856+L856/2)</f>
        <v>0</v>
      </c>
      <c r="Q856">
        <f>P856*(BQ856+BR856)/1000.0</f>
        <v>0</v>
      </c>
      <c r="R856">
        <f>(BJ856 - IF(AW856&gt;1, N856*BD856*100.0/(AY856), 0))*(BQ856+BR856)/1000.0</f>
        <v>0</v>
      </c>
      <c r="S856">
        <f>2.0/((1/U856-1/T856)+SIGN(U856)*SQRT((1/U856-1/T856)*(1/U856-1/T856) + 4*BE856/((BE856+1)*(BE856+1))*(2*1/U856*1/T856-1/T856*1/T856)))</f>
        <v>0</v>
      </c>
      <c r="T856">
        <f>IF(LEFT(BF856,1)&lt;&gt;"0",IF(LEFT(BF856,1)="1",3.0,BG856),$D$5+$E$5*(BX856*BQ856/($K$5*1000))+$F$5*(BX856*BQ856/($K$5*1000))*MAX(MIN(BD856,$J$5),$I$5)*MAX(MIN(BD856,$J$5),$I$5)+$G$5*MAX(MIN(BD856,$J$5),$I$5)*(BX856*BQ856/($K$5*1000))+$H$5*(BX856*BQ856/($K$5*1000))*(BX856*BQ856/($K$5*1000)))</f>
        <v>0</v>
      </c>
      <c r="U856">
        <f>L856*(1000-(1000*0.61365*exp(17.502*Y856/(240.97+Y856))/(BQ856+BR856)+BL856)/2)/(1000*0.61365*exp(17.502*Y856/(240.97+Y856))/(BQ856+BR856)-BL856)</f>
        <v>0</v>
      </c>
      <c r="V856">
        <f>1/((BE856+1)/(S856/1.6)+1/(T856/1.37)) + BE856/((BE856+1)/(S856/1.6) + BE856/(T856/1.37))</f>
        <v>0</v>
      </c>
      <c r="W856">
        <f>(AZ856*BC856)</f>
        <v>0</v>
      </c>
      <c r="X856">
        <f>(BS856+(W856+2*0.95*5.67E-8*(((BS856+$B$7)+273)^4-(BS856+273)^4)-44100*L856)/(1.84*29.3*T856+8*0.95*5.67E-8*(BS856+273)^3))</f>
        <v>0</v>
      </c>
      <c r="Y856">
        <f>($C$7*BT856+$D$7*BU856+$E$7*X856)</f>
        <v>0</v>
      </c>
      <c r="Z856">
        <f>0.61365*exp(17.502*Y856/(240.97+Y856))</f>
        <v>0</v>
      </c>
      <c r="AA856">
        <f>(AB856/AC856*100)</f>
        <v>0</v>
      </c>
      <c r="AB856">
        <f>BL856*(BQ856+BR856)/1000</f>
        <v>0</v>
      </c>
      <c r="AC856">
        <f>0.61365*exp(17.502*BS856/(240.97+BS856))</f>
        <v>0</v>
      </c>
      <c r="AD856">
        <f>(Z856-BL856*(BQ856+BR856)/1000)</f>
        <v>0</v>
      </c>
      <c r="AE856">
        <f>(-L856*44100)</f>
        <v>0</v>
      </c>
      <c r="AF856">
        <f>2*29.3*T856*0.92*(BS856-Y856)</f>
        <v>0</v>
      </c>
      <c r="AG856">
        <f>2*0.95*5.67E-8*(((BS856+$B$7)+273)^4-(Y856+273)^4)</f>
        <v>0</v>
      </c>
      <c r="AH856">
        <f>W856+AG856+AE856+AF856</f>
        <v>0</v>
      </c>
      <c r="AI856">
        <f>BP856*AW856*(BK856-BJ856*(1000-AW856*BM856)/(1000-AW856*BL856))/(100*BD856)</f>
        <v>0</v>
      </c>
      <c r="AJ856">
        <f>1000*BP856*AW856*(BL856-BM856)/(100*BD856*(1000-AW856*BL856))</f>
        <v>0</v>
      </c>
      <c r="AK856">
        <f>(AL856 - AM856 - BQ856*1E3/(8.314*(BS856+273.15)) * AO856/BP856 * AN856) * BP856/(100*BD856) * (1000 - BM856)/1000</f>
        <v>0</v>
      </c>
      <c r="AL856">
        <v>55.0083294728032</v>
      </c>
      <c r="AM856">
        <v>46.67860484848484</v>
      </c>
      <c r="AN856">
        <v>2.062800838256709</v>
      </c>
      <c r="AO856">
        <v>66.74876362544261</v>
      </c>
      <c r="AP856">
        <f>(AR856 - AQ856 + BQ856*1E3/(8.314*(BS856+273.15)) * AT856/BP856 * AS856) * BP856/(100*BD856) * 1000/(1000 - AR856)</f>
        <v>0</v>
      </c>
      <c r="AQ856">
        <v>15.41399949424313</v>
      </c>
      <c r="AR856">
        <v>16.20404303030303</v>
      </c>
      <c r="AS856">
        <v>-0.0006665458518852491</v>
      </c>
      <c r="AT856">
        <v>80.8344270766854</v>
      </c>
      <c r="AU856">
        <v>0</v>
      </c>
      <c r="AV856">
        <v>0</v>
      </c>
      <c r="AW856">
        <f>IF(AU856*$H$13&gt;=AY856,1.0,(AY856/(AY856-AU856*$H$13)))</f>
        <v>0</v>
      </c>
      <c r="AX856">
        <f>(AW856-1)*100</f>
        <v>0</v>
      </c>
      <c r="AY856">
        <f>MAX(0,($B$13+$C$13*BX856)/(1+$D$13*BX856)*BQ856/(BS856+273)*$E$13)</f>
        <v>0</v>
      </c>
      <c r="AZ856">
        <f>$B$11*BY856+$C$11*BZ856+$F$11*CK856*(1-CN856)</f>
        <v>0</v>
      </c>
      <c r="BA856">
        <f>AZ856*BB856</f>
        <v>0</v>
      </c>
      <c r="BB856">
        <f>($B$11*$D$9+$C$11*$D$9+$F$11*((CX856+CP856)/MAX(CX856+CP856+CY856, 0.1)*$I$9+CY856/MAX(CX856+CP856+CY856, 0.1)*$J$9))/($B$11+$C$11+$F$11)</f>
        <v>0</v>
      </c>
      <c r="BC856">
        <f>($B$11*$K$9+$C$11*$K$9+$F$11*((CX856+CP856)/MAX(CX856+CP856+CY856, 0.1)*$P$9+CY856/MAX(CX856+CP856+CY856, 0.1)*$Q$9))/($B$11+$C$11+$F$11)</f>
        <v>0</v>
      </c>
      <c r="BD856">
        <v>6</v>
      </c>
      <c r="BE856">
        <v>0.5</v>
      </c>
      <c r="BF856" t="s">
        <v>361</v>
      </c>
      <c r="BG856">
        <v>2</v>
      </c>
      <c r="BH856" t="b">
        <v>1</v>
      </c>
      <c r="BI856">
        <v>1728498512.214286</v>
      </c>
      <c r="BJ856">
        <v>33.80443214285715</v>
      </c>
      <c r="BK856">
        <v>41.80748928571428</v>
      </c>
      <c r="BL856">
        <v>16.23040714285714</v>
      </c>
      <c r="BM856">
        <v>15.41285</v>
      </c>
      <c r="BN856">
        <v>36.92294642857143</v>
      </c>
      <c r="BO856">
        <v>16.32085</v>
      </c>
      <c r="BP856">
        <v>600.0156071428571</v>
      </c>
      <c r="BQ856">
        <v>97.54493214285715</v>
      </c>
      <c r="BR856">
        <v>0.1000467214285714</v>
      </c>
      <c r="BS856">
        <v>24.9601</v>
      </c>
      <c r="BT856">
        <v>25.04373928571428</v>
      </c>
      <c r="BU856">
        <v>999.9000000000002</v>
      </c>
      <c r="BV856">
        <v>0</v>
      </c>
      <c r="BW856">
        <v>0</v>
      </c>
      <c r="BX856">
        <v>9995.115357142859</v>
      </c>
      <c r="BY856">
        <v>0</v>
      </c>
      <c r="BZ856">
        <v>96.33111428571429</v>
      </c>
      <c r="CA856">
        <v>-8.003062928571429</v>
      </c>
      <c r="CB856">
        <v>34.36203571428571</v>
      </c>
      <c r="CC856">
        <v>42.461975</v>
      </c>
      <c r="CD856">
        <v>0.8175647500000001</v>
      </c>
      <c r="CE856">
        <v>41.80748928571428</v>
      </c>
      <c r="CF856">
        <v>15.41285</v>
      </c>
      <c r="CG856">
        <v>1.583195</v>
      </c>
      <c r="CH856">
        <v>1.503445714285714</v>
      </c>
      <c r="CI856">
        <v>13.79619285714286</v>
      </c>
      <c r="CJ856">
        <v>13.00325357142857</v>
      </c>
      <c r="CK856">
        <v>1599.998571428571</v>
      </c>
      <c r="CL856">
        <v>0.6919882142857144</v>
      </c>
      <c r="CM856">
        <v>0.3080117857142857</v>
      </c>
      <c r="CN856">
        <v>0</v>
      </c>
      <c r="CO856">
        <v>2.207910714285715</v>
      </c>
      <c r="CP856">
        <v>0</v>
      </c>
      <c r="CQ856">
        <v>15792.275</v>
      </c>
      <c r="CR856">
        <v>13790.10714285714</v>
      </c>
      <c r="CS856">
        <v>39.82999999999999</v>
      </c>
      <c r="CT856">
        <v>41.27435714285714</v>
      </c>
      <c r="CU856">
        <v>40.5665</v>
      </c>
      <c r="CV856">
        <v>39.30092857142857</v>
      </c>
      <c r="CW856">
        <v>38.99771428571428</v>
      </c>
      <c r="CX856">
        <v>1107.179642857143</v>
      </c>
      <c r="CY856">
        <v>492.8189285714285</v>
      </c>
      <c r="CZ856">
        <v>0</v>
      </c>
      <c r="DA856">
        <v>1728498577</v>
      </c>
      <c r="DB856">
        <v>0</v>
      </c>
      <c r="DC856">
        <v>1728490956.5</v>
      </c>
      <c r="DD856" t="s">
        <v>362</v>
      </c>
      <c r="DE856">
        <v>1728490952.5</v>
      </c>
      <c r="DF856">
        <v>1728490956.5</v>
      </c>
      <c r="DG856">
        <v>1</v>
      </c>
      <c r="DH856">
        <v>-0.065</v>
      </c>
      <c r="DI856">
        <v>-0.008</v>
      </c>
      <c r="DJ856">
        <v>-3.246</v>
      </c>
      <c r="DK856">
        <v>-0.091</v>
      </c>
      <c r="DL856">
        <v>52</v>
      </c>
      <c r="DM856">
        <v>15</v>
      </c>
      <c r="DN856">
        <v>0.25</v>
      </c>
      <c r="DO856">
        <v>0.13</v>
      </c>
      <c r="DP856">
        <v>-5.881241275</v>
      </c>
      <c r="DQ856">
        <v>-50.73319198874297</v>
      </c>
      <c r="DR856">
        <v>4.941667663067165</v>
      </c>
      <c r="DS856">
        <v>0</v>
      </c>
      <c r="DT856">
        <v>0.82778785</v>
      </c>
      <c r="DU856">
        <v>-0.2480069043151984</v>
      </c>
      <c r="DV856">
        <v>0.02388879239366235</v>
      </c>
      <c r="DW856">
        <v>0</v>
      </c>
      <c r="DX856">
        <v>0</v>
      </c>
      <c r="DY856">
        <v>2</v>
      </c>
      <c r="DZ856" t="s">
        <v>386</v>
      </c>
      <c r="EA856">
        <v>3.22869</v>
      </c>
      <c r="EB856">
        <v>2.70408</v>
      </c>
      <c r="EC856">
        <v>0.0143144</v>
      </c>
      <c r="ED856">
        <v>0.0170948</v>
      </c>
      <c r="EE856">
        <v>0.0836596</v>
      </c>
      <c r="EF856">
        <v>0.080828</v>
      </c>
      <c r="EG856">
        <v>32110.7</v>
      </c>
      <c r="EH856">
        <v>31115.6</v>
      </c>
      <c r="EI856">
        <v>31225.1</v>
      </c>
      <c r="EJ856">
        <v>30041.4</v>
      </c>
      <c r="EK856">
        <v>38315</v>
      </c>
      <c r="EL856">
        <v>36520.4</v>
      </c>
      <c r="EM856">
        <v>43750.6</v>
      </c>
      <c r="EN856">
        <v>41955.9</v>
      </c>
      <c r="EO856">
        <v>2.08568</v>
      </c>
      <c r="EP856">
        <v>1.73687</v>
      </c>
      <c r="EQ856">
        <v>0.0173226</v>
      </c>
      <c r="ER856">
        <v>0</v>
      </c>
      <c r="ES856">
        <v>24.7543</v>
      </c>
      <c r="ET856">
        <v>999.9</v>
      </c>
      <c r="EU856">
        <v>65.2</v>
      </c>
      <c r="EV856">
        <v>31.8</v>
      </c>
      <c r="EW856">
        <v>31.5591</v>
      </c>
      <c r="EX856">
        <v>61.0202</v>
      </c>
      <c r="EY856">
        <v>24.1186</v>
      </c>
      <c r="EZ856">
        <v>1</v>
      </c>
      <c r="FA856">
        <v>0.342375</v>
      </c>
      <c r="FB856">
        <v>4.06046</v>
      </c>
      <c r="FC856">
        <v>20.1528</v>
      </c>
      <c r="FD856">
        <v>5.2137</v>
      </c>
      <c r="FE856">
        <v>11.998</v>
      </c>
      <c r="FF856">
        <v>4.96285</v>
      </c>
      <c r="FG856">
        <v>3.29575</v>
      </c>
      <c r="FH856">
        <v>9999</v>
      </c>
      <c r="FI856">
        <v>9999</v>
      </c>
      <c r="FJ856">
        <v>9999</v>
      </c>
      <c r="FK856">
        <v>150.1</v>
      </c>
      <c r="FL856">
        <v>4.97093</v>
      </c>
      <c r="FM856">
        <v>1.86782</v>
      </c>
      <c r="FN856">
        <v>1.85929</v>
      </c>
      <c r="FO856">
        <v>1.86538</v>
      </c>
      <c r="FP856">
        <v>1.8631</v>
      </c>
      <c r="FQ856">
        <v>1.86452</v>
      </c>
      <c r="FR856">
        <v>1.86005</v>
      </c>
      <c r="FS856">
        <v>1.86417</v>
      </c>
      <c r="FT856">
        <v>0</v>
      </c>
      <c r="FU856">
        <v>0</v>
      </c>
      <c r="FV856">
        <v>0</v>
      </c>
      <c r="FW856">
        <v>0</v>
      </c>
      <c r="FX856" t="s">
        <v>364</v>
      </c>
      <c r="FY856" t="s">
        <v>365</v>
      </c>
      <c r="FZ856" t="s">
        <v>366</v>
      </c>
      <c r="GA856" t="s">
        <v>366</v>
      </c>
      <c r="GB856" t="s">
        <v>366</v>
      </c>
      <c r="GC856" t="s">
        <v>366</v>
      </c>
      <c r="GD856">
        <v>0</v>
      </c>
      <c r="GE856">
        <v>100</v>
      </c>
      <c r="GF856">
        <v>100</v>
      </c>
      <c r="GG856">
        <v>-3.208</v>
      </c>
      <c r="GH856">
        <v>-0.0905</v>
      </c>
      <c r="GI856">
        <v>-2.868309889394353</v>
      </c>
      <c r="GJ856">
        <v>-0.006773961979547998</v>
      </c>
      <c r="GK856">
        <v>-8.296070481250098E-08</v>
      </c>
      <c r="GL856">
        <v>3.322967193956903E-10</v>
      </c>
      <c r="GM856">
        <v>-0.07871069313407227</v>
      </c>
      <c r="GN856">
        <v>-0.00208336341840114</v>
      </c>
      <c r="GO856">
        <v>8.801746095907445E-05</v>
      </c>
      <c r="GP856">
        <v>-2.677693255255651E-07</v>
      </c>
      <c r="GQ856">
        <v>3</v>
      </c>
      <c r="GR856">
        <v>2052</v>
      </c>
      <c r="GS856">
        <v>2</v>
      </c>
      <c r="GT856">
        <v>18</v>
      </c>
      <c r="GU856">
        <v>126.1</v>
      </c>
      <c r="GV856">
        <v>126.1</v>
      </c>
      <c r="GW856">
        <v>0.317383</v>
      </c>
      <c r="GX856">
        <v>2.46338</v>
      </c>
      <c r="GY856">
        <v>1.44775</v>
      </c>
      <c r="GZ856">
        <v>2.31201</v>
      </c>
      <c r="HA856">
        <v>1.55151</v>
      </c>
      <c r="HB856">
        <v>2.40723</v>
      </c>
      <c r="HC856">
        <v>37.8679</v>
      </c>
      <c r="HD856">
        <v>13.6505</v>
      </c>
      <c r="HE856">
        <v>18</v>
      </c>
      <c r="HF856">
        <v>616.11</v>
      </c>
      <c r="HG856">
        <v>393.056</v>
      </c>
      <c r="HH856">
        <v>19.6034</v>
      </c>
      <c r="HI856">
        <v>31.2248</v>
      </c>
      <c r="HJ856">
        <v>29.9997</v>
      </c>
      <c r="HK856">
        <v>31.4022</v>
      </c>
      <c r="HL856">
        <v>31.3907</v>
      </c>
      <c r="HM856">
        <v>6.4026</v>
      </c>
      <c r="HN856">
        <v>56.0688</v>
      </c>
      <c r="HO856">
        <v>0</v>
      </c>
      <c r="HP856">
        <v>19.5804</v>
      </c>
      <c r="HQ856">
        <v>80.39239999999999</v>
      </c>
      <c r="HR856">
        <v>15.3949</v>
      </c>
      <c r="HS856">
        <v>99.0778</v>
      </c>
      <c r="HT856">
        <v>100.248</v>
      </c>
    </row>
    <row r="857" spans="1:228">
      <c r="A857">
        <v>841</v>
      </c>
      <c r="B857">
        <v>1728498525</v>
      </c>
      <c r="C857">
        <v>7587.5</v>
      </c>
      <c r="D857" t="s">
        <v>2056</v>
      </c>
      <c r="E857" t="s">
        <v>2057</v>
      </c>
      <c r="F857">
        <v>5</v>
      </c>
      <c r="G857" t="s">
        <v>357</v>
      </c>
      <c r="H857" t="s">
        <v>358</v>
      </c>
      <c r="I857" t="s">
        <v>359</v>
      </c>
      <c r="J857" t="s">
        <v>2047</v>
      </c>
      <c r="K857">
        <v>1728498517.5</v>
      </c>
      <c r="L857">
        <f>(M857)/1000</f>
        <v>0</v>
      </c>
      <c r="M857">
        <f>IF(BH857, AP857, AJ857)</f>
        <v>0</v>
      </c>
      <c r="N857">
        <f>IF(BH857, AK857, AI857)</f>
        <v>0</v>
      </c>
      <c r="O857">
        <f>BJ857 - IF(AW857&gt;1, N857*BD857*100.0/(AY857), 0)</f>
        <v>0</v>
      </c>
      <c r="P857">
        <f>((V857-L857/2)*O857-N857)/(V857+L857/2)</f>
        <v>0</v>
      </c>
      <c r="Q857">
        <f>P857*(BQ857+BR857)/1000.0</f>
        <v>0</v>
      </c>
      <c r="R857">
        <f>(BJ857 - IF(AW857&gt;1, N857*BD857*100.0/(AY857), 0))*(BQ857+BR857)/1000.0</f>
        <v>0</v>
      </c>
      <c r="S857">
        <f>2.0/((1/U857-1/T857)+SIGN(U857)*SQRT((1/U857-1/T857)*(1/U857-1/T857) + 4*BE857/((BE857+1)*(BE857+1))*(2*1/U857*1/T857-1/T857*1/T857)))</f>
        <v>0</v>
      </c>
      <c r="T857">
        <f>IF(LEFT(BF857,1)&lt;&gt;"0",IF(LEFT(BF857,1)="1",3.0,BG857),$D$5+$E$5*(BX857*BQ857/($K$5*1000))+$F$5*(BX857*BQ857/($K$5*1000))*MAX(MIN(BD857,$J$5),$I$5)*MAX(MIN(BD857,$J$5),$I$5)+$G$5*MAX(MIN(BD857,$J$5),$I$5)*(BX857*BQ857/($K$5*1000))+$H$5*(BX857*BQ857/($K$5*1000))*(BX857*BQ857/($K$5*1000)))</f>
        <v>0</v>
      </c>
      <c r="U857">
        <f>L857*(1000-(1000*0.61365*exp(17.502*Y857/(240.97+Y857))/(BQ857+BR857)+BL857)/2)/(1000*0.61365*exp(17.502*Y857/(240.97+Y857))/(BQ857+BR857)-BL857)</f>
        <v>0</v>
      </c>
      <c r="V857">
        <f>1/((BE857+1)/(S857/1.6)+1/(T857/1.37)) + BE857/((BE857+1)/(S857/1.6) + BE857/(T857/1.37))</f>
        <v>0</v>
      </c>
      <c r="W857">
        <f>(AZ857*BC857)</f>
        <v>0</v>
      </c>
      <c r="X857">
        <f>(BS857+(W857+2*0.95*5.67E-8*(((BS857+$B$7)+273)^4-(BS857+273)^4)-44100*L857)/(1.84*29.3*T857+8*0.95*5.67E-8*(BS857+273)^3))</f>
        <v>0</v>
      </c>
      <c r="Y857">
        <f>($C$7*BT857+$D$7*BU857+$E$7*X857)</f>
        <v>0</v>
      </c>
      <c r="Z857">
        <f>0.61365*exp(17.502*Y857/(240.97+Y857))</f>
        <v>0</v>
      </c>
      <c r="AA857">
        <f>(AB857/AC857*100)</f>
        <v>0</v>
      </c>
      <c r="AB857">
        <f>BL857*(BQ857+BR857)/1000</f>
        <v>0</v>
      </c>
      <c r="AC857">
        <f>0.61365*exp(17.502*BS857/(240.97+BS857))</f>
        <v>0</v>
      </c>
      <c r="AD857">
        <f>(Z857-BL857*(BQ857+BR857)/1000)</f>
        <v>0</v>
      </c>
      <c r="AE857">
        <f>(-L857*44100)</f>
        <v>0</v>
      </c>
      <c r="AF857">
        <f>2*29.3*T857*0.92*(BS857-Y857)</f>
        <v>0</v>
      </c>
      <c r="AG857">
        <f>2*0.95*5.67E-8*(((BS857+$B$7)+273)^4-(Y857+273)^4)</f>
        <v>0</v>
      </c>
      <c r="AH857">
        <f>W857+AG857+AE857+AF857</f>
        <v>0</v>
      </c>
      <c r="AI857">
        <f>BP857*AW857*(BK857-BJ857*(1000-AW857*BM857)/(1000-AW857*BL857))/(100*BD857)</f>
        <v>0</v>
      </c>
      <c r="AJ857">
        <f>1000*BP857*AW857*(BL857-BM857)/(100*BD857*(1000-AW857*BL857))</f>
        <v>0</v>
      </c>
      <c r="AK857">
        <f>(AL857 - AM857 - BQ857*1E3/(8.314*(BS857+273.15)) * AO857/BP857 * AN857) * BP857/(100*BD857) * (1000 - BM857)/1000</f>
        <v>0</v>
      </c>
      <c r="AL857">
        <v>66.85020116850831</v>
      </c>
      <c r="AM857">
        <v>57.65928424242421</v>
      </c>
      <c r="AN857">
        <v>2.228257614427263</v>
      </c>
      <c r="AO857">
        <v>66.74876362544261</v>
      </c>
      <c r="AP857">
        <f>(AR857 - AQ857 + BQ857*1E3/(8.314*(BS857+273.15)) * AT857/BP857 * AS857) * BP857/(100*BD857) * 1000/(1000 - AR857)</f>
        <v>0</v>
      </c>
      <c r="AQ857">
        <v>15.41531968487545</v>
      </c>
      <c r="AR857">
        <v>16.1926006060606</v>
      </c>
      <c r="AS857">
        <v>-0.0003083156224442803</v>
      </c>
      <c r="AT857">
        <v>80.8344270766854</v>
      </c>
      <c r="AU857">
        <v>0</v>
      </c>
      <c r="AV857">
        <v>0</v>
      </c>
      <c r="AW857">
        <f>IF(AU857*$H$13&gt;=AY857,1.0,(AY857/(AY857-AU857*$H$13)))</f>
        <v>0</v>
      </c>
      <c r="AX857">
        <f>(AW857-1)*100</f>
        <v>0</v>
      </c>
      <c r="AY857">
        <f>MAX(0,($B$13+$C$13*BX857)/(1+$D$13*BX857)*BQ857/(BS857+273)*$E$13)</f>
        <v>0</v>
      </c>
      <c r="AZ857">
        <f>$B$11*BY857+$C$11*BZ857+$F$11*CK857*(1-CN857)</f>
        <v>0</v>
      </c>
      <c r="BA857">
        <f>AZ857*BB857</f>
        <v>0</v>
      </c>
      <c r="BB857">
        <f>($B$11*$D$9+$C$11*$D$9+$F$11*((CX857+CP857)/MAX(CX857+CP857+CY857, 0.1)*$I$9+CY857/MAX(CX857+CP857+CY857, 0.1)*$J$9))/($B$11+$C$11+$F$11)</f>
        <v>0</v>
      </c>
      <c r="BC857">
        <f>($B$11*$K$9+$C$11*$K$9+$F$11*((CX857+CP857)/MAX(CX857+CP857+CY857, 0.1)*$P$9+CY857/MAX(CX857+CP857+CY857, 0.1)*$Q$9))/($B$11+$C$11+$F$11)</f>
        <v>0</v>
      </c>
      <c r="BD857">
        <v>6</v>
      </c>
      <c r="BE857">
        <v>0.5</v>
      </c>
      <c r="BF857" t="s">
        <v>361</v>
      </c>
      <c r="BG857">
        <v>2</v>
      </c>
      <c r="BH857" t="b">
        <v>1</v>
      </c>
      <c r="BI857">
        <v>1728498517.5</v>
      </c>
      <c r="BJ857">
        <v>42.38847407407408</v>
      </c>
      <c r="BK857">
        <v>53.76024814814814</v>
      </c>
      <c r="BL857">
        <v>16.21203333333333</v>
      </c>
      <c r="BM857">
        <v>15.41460740740741</v>
      </c>
      <c r="BN857">
        <v>45.56557407407407</v>
      </c>
      <c r="BO857">
        <v>16.30248148148148</v>
      </c>
      <c r="BP857">
        <v>599.9965185185184</v>
      </c>
      <c r="BQ857">
        <v>97.54406666666667</v>
      </c>
      <c r="BR857">
        <v>0.1000164037037037</v>
      </c>
      <c r="BS857">
        <v>24.96170370370371</v>
      </c>
      <c r="BT857">
        <v>25.04507777777778</v>
      </c>
      <c r="BU857">
        <v>999.9000000000001</v>
      </c>
      <c r="BV857">
        <v>0</v>
      </c>
      <c r="BW857">
        <v>0</v>
      </c>
      <c r="BX857">
        <v>9987.62037037037</v>
      </c>
      <c r="BY857">
        <v>0</v>
      </c>
      <c r="BZ857">
        <v>95.0948925925926</v>
      </c>
      <c r="CA857">
        <v>-11.37178148148148</v>
      </c>
      <c r="CB857">
        <v>43.08688518518519</v>
      </c>
      <c r="CC857">
        <v>54.60193333333333</v>
      </c>
      <c r="CD857">
        <v>0.7974281111111112</v>
      </c>
      <c r="CE857">
        <v>53.76024814814814</v>
      </c>
      <c r="CF857">
        <v>15.41460740740741</v>
      </c>
      <c r="CG857">
        <v>1.581388518518518</v>
      </c>
      <c r="CH857">
        <v>1.503604814814814</v>
      </c>
      <c r="CI857">
        <v>13.77862592592593</v>
      </c>
      <c r="CJ857">
        <v>13.00485555555556</v>
      </c>
      <c r="CK857">
        <v>1600.006296296297</v>
      </c>
      <c r="CL857">
        <v>0.6919894814814815</v>
      </c>
      <c r="CM857">
        <v>0.3080105185185185</v>
      </c>
      <c r="CN857">
        <v>0</v>
      </c>
      <c r="CO857">
        <v>2.297433333333333</v>
      </c>
      <c r="CP857">
        <v>0</v>
      </c>
      <c r="CQ857">
        <v>15744.07037037037</v>
      </c>
      <c r="CR857">
        <v>13790.18518518518</v>
      </c>
      <c r="CS857">
        <v>39.79822222222222</v>
      </c>
      <c r="CT857">
        <v>41.25229629629629</v>
      </c>
      <c r="CU857">
        <v>40.5574074074074</v>
      </c>
      <c r="CV857">
        <v>39.28214814814815</v>
      </c>
      <c r="CW857">
        <v>38.99533333333333</v>
      </c>
      <c r="CX857">
        <v>1107.187037037037</v>
      </c>
      <c r="CY857">
        <v>492.8192592592593</v>
      </c>
      <c r="CZ857">
        <v>0</v>
      </c>
      <c r="DA857">
        <v>1728498581.8</v>
      </c>
      <c r="DB857">
        <v>0</v>
      </c>
      <c r="DC857">
        <v>1728490956.5</v>
      </c>
      <c r="DD857" t="s">
        <v>362</v>
      </c>
      <c r="DE857">
        <v>1728490952.5</v>
      </c>
      <c r="DF857">
        <v>1728490956.5</v>
      </c>
      <c r="DG857">
        <v>1</v>
      </c>
      <c r="DH857">
        <v>-0.065</v>
      </c>
      <c r="DI857">
        <v>-0.008</v>
      </c>
      <c r="DJ857">
        <v>-3.246</v>
      </c>
      <c r="DK857">
        <v>-0.091</v>
      </c>
      <c r="DL857">
        <v>52</v>
      </c>
      <c r="DM857">
        <v>15</v>
      </c>
      <c r="DN857">
        <v>0.25</v>
      </c>
      <c r="DO857">
        <v>0.13</v>
      </c>
      <c r="DP857">
        <v>-8.663031350000001</v>
      </c>
      <c r="DQ857">
        <v>-41.92219539962476</v>
      </c>
      <c r="DR857">
        <v>4.196291644663789</v>
      </c>
      <c r="DS857">
        <v>0</v>
      </c>
      <c r="DT857">
        <v>0.8121787250000001</v>
      </c>
      <c r="DU857">
        <v>-0.2318610619136998</v>
      </c>
      <c r="DV857">
        <v>0.02238102275029841</v>
      </c>
      <c r="DW857">
        <v>0</v>
      </c>
      <c r="DX857">
        <v>0</v>
      </c>
      <c r="DY857">
        <v>2</v>
      </c>
      <c r="DZ857" t="s">
        <v>386</v>
      </c>
      <c r="EA857">
        <v>3.22871</v>
      </c>
      <c r="EB857">
        <v>2.70439</v>
      </c>
      <c r="EC857">
        <v>0.0174246</v>
      </c>
      <c r="ED857">
        <v>0.02046</v>
      </c>
      <c r="EE857">
        <v>0.083621</v>
      </c>
      <c r="EF857">
        <v>0.0808412</v>
      </c>
      <c r="EG857">
        <v>32009.9</v>
      </c>
      <c r="EH857">
        <v>31009.8</v>
      </c>
      <c r="EI857">
        <v>31225.6</v>
      </c>
      <c r="EJ857">
        <v>30042</v>
      </c>
      <c r="EK857">
        <v>38317.5</v>
      </c>
      <c r="EL857">
        <v>36521</v>
      </c>
      <c r="EM857">
        <v>43751.6</v>
      </c>
      <c r="EN857">
        <v>41957</v>
      </c>
      <c r="EO857">
        <v>2.08608</v>
      </c>
      <c r="EP857">
        <v>1.73685</v>
      </c>
      <c r="EQ857">
        <v>0.0177696</v>
      </c>
      <c r="ER857">
        <v>0</v>
      </c>
      <c r="ES857">
        <v>24.7517</v>
      </c>
      <c r="ET857">
        <v>999.9</v>
      </c>
      <c r="EU857">
        <v>65.2</v>
      </c>
      <c r="EV857">
        <v>31.8</v>
      </c>
      <c r="EW857">
        <v>31.5602</v>
      </c>
      <c r="EX857">
        <v>61.1202</v>
      </c>
      <c r="EY857">
        <v>24.1426</v>
      </c>
      <c r="EZ857">
        <v>1</v>
      </c>
      <c r="FA857">
        <v>0.341202</v>
      </c>
      <c r="FB857">
        <v>4.07273</v>
      </c>
      <c r="FC857">
        <v>20.1522</v>
      </c>
      <c r="FD857">
        <v>5.21385</v>
      </c>
      <c r="FE857">
        <v>11.998</v>
      </c>
      <c r="FF857">
        <v>4.9627</v>
      </c>
      <c r="FG857">
        <v>3.29573</v>
      </c>
      <c r="FH857">
        <v>9999</v>
      </c>
      <c r="FI857">
        <v>9999</v>
      </c>
      <c r="FJ857">
        <v>9999</v>
      </c>
      <c r="FK857">
        <v>150.1</v>
      </c>
      <c r="FL857">
        <v>4.97094</v>
      </c>
      <c r="FM857">
        <v>1.86779</v>
      </c>
      <c r="FN857">
        <v>1.85928</v>
      </c>
      <c r="FO857">
        <v>1.86537</v>
      </c>
      <c r="FP857">
        <v>1.8631</v>
      </c>
      <c r="FQ857">
        <v>1.86452</v>
      </c>
      <c r="FR857">
        <v>1.86005</v>
      </c>
      <c r="FS857">
        <v>1.86417</v>
      </c>
      <c r="FT857">
        <v>0</v>
      </c>
      <c r="FU857">
        <v>0</v>
      </c>
      <c r="FV857">
        <v>0</v>
      </c>
      <c r="FW857">
        <v>0</v>
      </c>
      <c r="FX857" t="s">
        <v>364</v>
      </c>
      <c r="FY857" t="s">
        <v>365</v>
      </c>
      <c r="FZ857" t="s">
        <v>366</v>
      </c>
      <c r="GA857" t="s">
        <v>366</v>
      </c>
      <c r="GB857" t="s">
        <v>366</v>
      </c>
      <c r="GC857" t="s">
        <v>366</v>
      </c>
      <c r="GD857">
        <v>0</v>
      </c>
      <c r="GE857">
        <v>100</v>
      </c>
      <c r="GF857">
        <v>100</v>
      </c>
      <c r="GG857">
        <v>-3.282</v>
      </c>
      <c r="GH857">
        <v>-0.0905</v>
      </c>
      <c r="GI857">
        <v>-2.868309889394353</v>
      </c>
      <c r="GJ857">
        <v>-0.006773961979547998</v>
      </c>
      <c r="GK857">
        <v>-8.296070481250098E-08</v>
      </c>
      <c r="GL857">
        <v>3.322967193956903E-10</v>
      </c>
      <c r="GM857">
        <v>-0.07871069313407227</v>
      </c>
      <c r="GN857">
        <v>-0.00208336341840114</v>
      </c>
      <c r="GO857">
        <v>8.801746095907445E-05</v>
      </c>
      <c r="GP857">
        <v>-2.677693255255651E-07</v>
      </c>
      <c r="GQ857">
        <v>3</v>
      </c>
      <c r="GR857">
        <v>2052</v>
      </c>
      <c r="GS857">
        <v>2</v>
      </c>
      <c r="GT857">
        <v>18</v>
      </c>
      <c r="GU857">
        <v>126.2</v>
      </c>
      <c r="GV857">
        <v>126.1</v>
      </c>
      <c r="GW857">
        <v>0.3479</v>
      </c>
      <c r="GX857">
        <v>2.45605</v>
      </c>
      <c r="GY857">
        <v>1.44775</v>
      </c>
      <c r="GZ857">
        <v>2.31201</v>
      </c>
      <c r="HA857">
        <v>1.55151</v>
      </c>
      <c r="HB857">
        <v>2.41455</v>
      </c>
      <c r="HC857">
        <v>37.8679</v>
      </c>
      <c r="HD857">
        <v>13.6505</v>
      </c>
      <c r="HE857">
        <v>18</v>
      </c>
      <c r="HF857">
        <v>616.297</v>
      </c>
      <c r="HG857">
        <v>392.972</v>
      </c>
      <c r="HH857">
        <v>19.5513</v>
      </c>
      <c r="HI857">
        <v>31.2098</v>
      </c>
      <c r="HJ857">
        <v>29.9994</v>
      </c>
      <c r="HK857">
        <v>31.3912</v>
      </c>
      <c r="HL857">
        <v>31.3797</v>
      </c>
      <c r="HM857">
        <v>7.02137</v>
      </c>
      <c r="HN857">
        <v>56.0688</v>
      </c>
      <c r="HO857">
        <v>0</v>
      </c>
      <c r="HP857">
        <v>19.5387</v>
      </c>
      <c r="HQ857">
        <v>90.42319999999999</v>
      </c>
      <c r="HR857">
        <v>15.4093</v>
      </c>
      <c r="HS857">
        <v>99.0796</v>
      </c>
      <c r="HT857">
        <v>100.25</v>
      </c>
    </row>
    <row r="858" spans="1:228">
      <c r="A858">
        <v>842</v>
      </c>
      <c r="B858">
        <v>1728498530</v>
      </c>
      <c r="C858">
        <v>7592.5</v>
      </c>
      <c r="D858" t="s">
        <v>2058</v>
      </c>
      <c r="E858" t="s">
        <v>2059</v>
      </c>
      <c r="F858">
        <v>5</v>
      </c>
      <c r="G858" t="s">
        <v>357</v>
      </c>
      <c r="H858" t="s">
        <v>358</v>
      </c>
      <c r="I858" t="s">
        <v>359</v>
      </c>
      <c r="J858" t="s">
        <v>2047</v>
      </c>
      <c r="K858">
        <v>1728498522.214286</v>
      </c>
      <c r="L858">
        <f>(M858)/1000</f>
        <v>0</v>
      </c>
      <c r="M858">
        <f>IF(BH858, AP858, AJ858)</f>
        <v>0</v>
      </c>
      <c r="N858">
        <f>IF(BH858, AK858, AI858)</f>
        <v>0</v>
      </c>
      <c r="O858">
        <f>BJ858 - IF(AW858&gt;1, N858*BD858*100.0/(AY858), 0)</f>
        <v>0</v>
      </c>
      <c r="P858">
        <f>((V858-L858/2)*O858-N858)/(V858+L858/2)</f>
        <v>0</v>
      </c>
      <c r="Q858">
        <f>P858*(BQ858+BR858)/1000.0</f>
        <v>0</v>
      </c>
      <c r="R858">
        <f>(BJ858 - IF(AW858&gt;1, N858*BD858*100.0/(AY858), 0))*(BQ858+BR858)/1000.0</f>
        <v>0</v>
      </c>
      <c r="S858">
        <f>2.0/((1/U858-1/T858)+SIGN(U858)*SQRT((1/U858-1/T858)*(1/U858-1/T858) + 4*BE858/((BE858+1)*(BE858+1))*(2*1/U858*1/T858-1/T858*1/T858)))</f>
        <v>0</v>
      </c>
      <c r="T858">
        <f>IF(LEFT(BF858,1)&lt;&gt;"0",IF(LEFT(BF858,1)="1",3.0,BG858),$D$5+$E$5*(BX858*BQ858/($K$5*1000))+$F$5*(BX858*BQ858/($K$5*1000))*MAX(MIN(BD858,$J$5),$I$5)*MAX(MIN(BD858,$J$5),$I$5)+$G$5*MAX(MIN(BD858,$J$5),$I$5)*(BX858*BQ858/($K$5*1000))+$H$5*(BX858*BQ858/($K$5*1000))*(BX858*BQ858/($K$5*1000)))</f>
        <v>0</v>
      </c>
      <c r="U858">
        <f>L858*(1000-(1000*0.61365*exp(17.502*Y858/(240.97+Y858))/(BQ858+BR858)+BL858)/2)/(1000*0.61365*exp(17.502*Y858/(240.97+Y858))/(BQ858+BR858)-BL858)</f>
        <v>0</v>
      </c>
      <c r="V858">
        <f>1/((BE858+1)/(S858/1.6)+1/(T858/1.37)) + BE858/((BE858+1)/(S858/1.6) + BE858/(T858/1.37))</f>
        <v>0</v>
      </c>
      <c r="W858">
        <f>(AZ858*BC858)</f>
        <v>0</v>
      </c>
      <c r="X858">
        <f>(BS858+(W858+2*0.95*5.67E-8*(((BS858+$B$7)+273)^4-(BS858+273)^4)-44100*L858)/(1.84*29.3*T858+8*0.95*5.67E-8*(BS858+273)^3))</f>
        <v>0</v>
      </c>
      <c r="Y858">
        <f>($C$7*BT858+$D$7*BU858+$E$7*X858)</f>
        <v>0</v>
      </c>
      <c r="Z858">
        <f>0.61365*exp(17.502*Y858/(240.97+Y858))</f>
        <v>0</v>
      </c>
      <c r="AA858">
        <f>(AB858/AC858*100)</f>
        <v>0</v>
      </c>
      <c r="AB858">
        <f>BL858*(BQ858+BR858)/1000</f>
        <v>0</v>
      </c>
      <c r="AC858">
        <f>0.61365*exp(17.502*BS858/(240.97+BS858))</f>
        <v>0</v>
      </c>
      <c r="AD858">
        <f>(Z858-BL858*(BQ858+BR858)/1000)</f>
        <v>0</v>
      </c>
      <c r="AE858">
        <f>(-L858*44100)</f>
        <v>0</v>
      </c>
      <c r="AF858">
        <f>2*29.3*T858*0.92*(BS858-Y858)</f>
        <v>0</v>
      </c>
      <c r="AG858">
        <f>2*0.95*5.67E-8*(((BS858+$B$7)+273)^4-(Y858+273)^4)</f>
        <v>0</v>
      </c>
      <c r="AH858">
        <f>W858+AG858+AE858+AF858</f>
        <v>0</v>
      </c>
      <c r="AI858">
        <f>BP858*AW858*(BK858-BJ858*(1000-AW858*BM858)/(1000-AW858*BL858))/(100*BD858)</f>
        <v>0</v>
      </c>
      <c r="AJ858">
        <f>1000*BP858*AW858*(BL858-BM858)/(100*BD858*(1000-AW858*BL858))</f>
        <v>0</v>
      </c>
      <c r="AK858">
        <f>(AL858 - AM858 - BQ858*1E3/(8.314*(BS858+273.15)) * AO858/BP858 * AN858) * BP858/(100*BD858) * (1000 - BM858)/1000</f>
        <v>0</v>
      </c>
      <c r="AL858">
        <v>79.17431372129822</v>
      </c>
      <c r="AM858">
        <v>69.25791393939393</v>
      </c>
      <c r="AN858">
        <v>2.356358302480699</v>
      </c>
      <c r="AO858">
        <v>66.74876362544261</v>
      </c>
      <c r="AP858">
        <f>(AR858 - AQ858 + BQ858*1E3/(8.314*(BS858+273.15)) * AT858/BP858 * AS858) * BP858/(100*BD858) * 1000/(1000 - AR858)</f>
        <v>0</v>
      </c>
      <c r="AQ858">
        <v>15.41591720675555</v>
      </c>
      <c r="AR858">
        <v>16.18442242424242</v>
      </c>
      <c r="AS858">
        <v>-0.0001482298072536744</v>
      </c>
      <c r="AT858">
        <v>80.8344270766854</v>
      </c>
      <c r="AU858">
        <v>0</v>
      </c>
      <c r="AV858">
        <v>0</v>
      </c>
      <c r="AW858">
        <f>IF(AU858*$H$13&gt;=AY858,1.0,(AY858/(AY858-AU858*$H$13)))</f>
        <v>0</v>
      </c>
      <c r="AX858">
        <f>(AW858-1)*100</f>
        <v>0</v>
      </c>
      <c r="AY858">
        <f>MAX(0,($B$13+$C$13*BX858)/(1+$D$13*BX858)*BQ858/(BS858+273)*$E$13)</f>
        <v>0</v>
      </c>
      <c r="AZ858">
        <f>$B$11*BY858+$C$11*BZ858+$F$11*CK858*(1-CN858)</f>
        <v>0</v>
      </c>
      <c r="BA858">
        <f>AZ858*BB858</f>
        <v>0</v>
      </c>
      <c r="BB858">
        <f>($B$11*$D$9+$C$11*$D$9+$F$11*((CX858+CP858)/MAX(CX858+CP858+CY858, 0.1)*$I$9+CY858/MAX(CX858+CP858+CY858, 0.1)*$J$9))/($B$11+$C$11+$F$11)</f>
        <v>0</v>
      </c>
      <c r="BC858">
        <f>($B$11*$K$9+$C$11*$K$9+$F$11*((CX858+CP858)/MAX(CX858+CP858+CY858, 0.1)*$P$9+CY858/MAX(CX858+CP858+CY858, 0.1)*$Q$9))/($B$11+$C$11+$F$11)</f>
        <v>0</v>
      </c>
      <c r="BD858">
        <v>6</v>
      </c>
      <c r="BE858">
        <v>0.5</v>
      </c>
      <c r="BF858" t="s">
        <v>361</v>
      </c>
      <c r="BG858">
        <v>2</v>
      </c>
      <c r="BH858" t="b">
        <v>1</v>
      </c>
      <c r="BI858">
        <v>1728498522.214286</v>
      </c>
      <c r="BJ858">
        <v>51.98626785714286</v>
      </c>
      <c r="BK858">
        <v>64.95566785714287</v>
      </c>
      <c r="BL858">
        <v>16.19929642857143</v>
      </c>
      <c r="BM858">
        <v>15.41521428571428</v>
      </c>
      <c r="BN858">
        <v>55.22888928571429</v>
      </c>
      <c r="BO858">
        <v>16.28975357142857</v>
      </c>
      <c r="BP858">
        <v>599.9803928571429</v>
      </c>
      <c r="BQ858">
        <v>97.54317142857144</v>
      </c>
      <c r="BR858">
        <v>0.1000232607142857</v>
      </c>
      <c r="BS858">
        <v>24.96111785714285</v>
      </c>
      <c r="BT858">
        <v>25.04604285714286</v>
      </c>
      <c r="BU858">
        <v>999.9000000000002</v>
      </c>
      <c r="BV858">
        <v>0</v>
      </c>
      <c r="BW858">
        <v>0</v>
      </c>
      <c r="BX858">
        <v>9994.069285714286</v>
      </c>
      <c r="BY858">
        <v>0</v>
      </c>
      <c r="BZ858">
        <v>94.26615357142855</v>
      </c>
      <c r="CA858">
        <v>-12.96941071428572</v>
      </c>
      <c r="CB858">
        <v>52.84216785714286</v>
      </c>
      <c r="CC858">
        <v>65.97265714285714</v>
      </c>
      <c r="CD858">
        <v>0.7840838214285715</v>
      </c>
      <c r="CE858">
        <v>64.95566785714287</v>
      </c>
      <c r="CF858">
        <v>15.41521428571428</v>
      </c>
      <c r="CG858">
        <v>1.580131428571429</v>
      </c>
      <c r="CH858">
        <v>1.503649642857143</v>
      </c>
      <c r="CI858">
        <v>13.76638928571428</v>
      </c>
      <c r="CJ858">
        <v>13.00531428571429</v>
      </c>
      <c r="CK858">
        <v>1600.021071428571</v>
      </c>
      <c r="CL858">
        <v>0.6919942499999998</v>
      </c>
      <c r="CM858">
        <v>0.30800575</v>
      </c>
      <c r="CN858">
        <v>0</v>
      </c>
      <c r="CO858">
        <v>2.254667857142857</v>
      </c>
      <c r="CP858">
        <v>0</v>
      </c>
      <c r="CQ858">
        <v>15706.55357142857</v>
      </c>
      <c r="CR858">
        <v>13790.325</v>
      </c>
      <c r="CS858">
        <v>39.77878571428572</v>
      </c>
      <c r="CT858">
        <v>41.24549999999999</v>
      </c>
      <c r="CU858">
        <v>40.53764285714286</v>
      </c>
      <c r="CV858">
        <v>39.25428571428571</v>
      </c>
      <c r="CW858">
        <v>38.9955</v>
      </c>
      <c r="CX858">
        <v>1107.204285714286</v>
      </c>
      <c r="CY858">
        <v>492.8167857142857</v>
      </c>
      <c r="CZ858">
        <v>0</v>
      </c>
      <c r="DA858">
        <v>1728498587.2</v>
      </c>
      <c r="DB858">
        <v>0</v>
      </c>
      <c r="DC858">
        <v>1728490956.5</v>
      </c>
      <c r="DD858" t="s">
        <v>362</v>
      </c>
      <c r="DE858">
        <v>1728490952.5</v>
      </c>
      <c r="DF858">
        <v>1728490956.5</v>
      </c>
      <c r="DG858">
        <v>1</v>
      </c>
      <c r="DH858">
        <v>-0.065</v>
      </c>
      <c r="DI858">
        <v>-0.008</v>
      </c>
      <c r="DJ858">
        <v>-3.246</v>
      </c>
      <c r="DK858">
        <v>-0.091</v>
      </c>
      <c r="DL858">
        <v>52</v>
      </c>
      <c r="DM858">
        <v>15</v>
      </c>
      <c r="DN858">
        <v>0.25</v>
      </c>
      <c r="DO858">
        <v>0.13</v>
      </c>
      <c r="DP858">
        <v>-11.59823170731707</v>
      </c>
      <c r="DQ858">
        <v>-22.85332160278747</v>
      </c>
      <c r="DR858">
        <v>2.387953548641141</v>
      </c>
      <c r="DS858">
        <v>0</v>
      </c>
      <c r="DT858">
        <v>0.7943161707317073</v>
      </c>
      <c r="DU858">
        <v>-0.186274724738674</v>
      </c>
      <c r="DV858">
        <v>0.01863179495287486</v>
      </c>
      <c r="DW858">
        <v>0</v>
      </c>
      <c r="DX858">
        <v>0</v>
      </c>
      <c r="DY858">
        <v>2</v>
      </c>
      <c r="DZ858" t="s">
        <v>386</v>
      </c>
      <c r="EA858">
        <v>3.22868</v>
      </c>
      <c r="EB858">
        <v>2.70449</v>
      </c>
      <c r="EC858">
        <v>0.0206918</v>
      </c>
      <c r="ED858">
        <v>0.0239421</v>
      </c>
      <c r="EE858">
        <v>0.0835938</v>
      </c>
      <c r="EF858">
        <v>0.0808378</v>
      </c>
      <c r="EG858">
        <v>31904.6</v>
      </c>
      <c r="EH858">
        <v>30900.2</v>
      </c>
      <c r="EI858">
        <v>31226.5</v>
      </c>
      <c r="EJ858">
        <v>30042.5</v>
      </c>
      <c r="EK858">
        <v>38319.9</v>
      </c>
      <c r="EL858">
        <v>36521.7</v>
      </c>
      <c r="EM858">
        <v>43752.8</v>
      </c>
      <c r="EN858">
        <v>41957.6</v>
      </c>
      <c r="EO858">
        <v>2.08608</v>
      </c>
      <c r="EP858">
        <v>1.73715</v>
      </c>
      <c r="EQ858">
        <v>0.0185892</v>
      </c>
      <c r="ER858">
        <v>0</v>
      </c>
      <c r="ES858">
        <v>24.7486</v>
      </c>
      <c r="ET858">
        <v>999.9</v>
      </c>
      <c r="EU858">
        <v>65.09999999999999</v>
      </c>
      <c r="EV858">
        <v>31.8</v>
      </c>
      <c r="EW858">
        <v>31.5105</v>
      </c>
      <c r="EX858">
        <v>61.1002</v>
      </c>
      <c r="EY858">
        <v>24.1346</v>
      </c>
      <c r="EZ858">
        <v>1</v>
      </c>
      <c r="FA858">
        <v>0.340279</v>
      </c>
      <c r="FB858">
        <v>4.10532</v>
      </c>
      <c r="FC858">
        <v>20.1515</v>
      </c>
      <c r="FD858">
        <v>5.21385</v>
      </c>
      <c r="FE858">
        <v>11.998</v>
      </c>
      <c r="FF858">
        <v>4.9626</v>
      </c>
      <c r="FG858">
        <v>3.29563</v>
      </c>
      <c r="FH858">
        <v>9999</v>
      </c>
      <c r="FI858">
        <v>9999</v>
      </c>
      <c r="FJ858">
        <v>9999</v>
      </c>
      <c r="FK858">
        <v>150.1</v>
      </c>
      <c r="FL858">
        <v>4.97092</v>
      </c>
      <c r="FM858">
        <v>1.86782</v>
      </c>
      <c r="FN858">
        <v>1.85928</v>
      </c>
      <c r="FO858">
        <v>1.86539</v>
      </c>
      <c r="FP858">
        <v>1.8631</v>
      </c>
      <c r="FQ858">
        <v>1.86453</v>
      </c>
      <c r="FR858">
        <v>1.86005</v>
      </c>
      <c r="FS858">
        <v>1.86417</v>
      </c>
      <c r="FT858">
        <v>0</v>
      </c>
      <c r="FU858">
        <v>0</v>
      </c>
      <c r="FV858">
        <v>0</v>
      </c>
      <c r="FW858">
        <v>0</v>
      </c>
      <c r="FX858" t="s">
        <v>364</v>
      </c>
      <c r="FY858" t="s">
        <v>365</v>
      </c>
      <c r="FZ858" t="s">
        <v>366</v>
      </c>
      <c r="GA858" t="s">
        <v>366</v>
      </c>
      <c r="GB858" t="s">
        <v>366</v>
      </c>
      <c r="GC858" t="s">
        <v>366</v>
      </c>
      <c r="GD858">
        <v>0</v>
      </c>
      <c r="GE858">
        <v>100</v>
      </c>
      <c r="GF858">
        <v>100</v>
      </c>
      <c r="GG858">
        <v>-3.361</v>
      </c>
      <c r="GH858">
        <v>-0.0905</v>
      </c>
      <c r="GI858">
        <v>-2.868309889394353</v>
      </c>
      <c r="GJ858">
        <v>-0.006773961979547998</v>
      </c>
      <c r="GK858">
        <v>-8.296070481250098E-08</v>
      </c>
      <c r="GL858">
        <v>3.322967193956903E-10</v>
      </c>
      <c r="GM858">
        <v>-0.07871069313407227</v>
      </c>
      <c r="GN858">
        <v>-0.00208336341840114</v>
      </c>
      <c r="GO858">
        <v>8.801746095907445E-05</v>
      </c>
      <c r="GP858">
        <v>-2.677693255255651E-07</v>
      </c>
      <c r="GQ858">
        <v>3</v>
      </c>
      <c r="GR858">
        <v>2052</v>
      </c>
      <c r="GS858">
        <v>2</v>
      </c>
      <c r="GT858">
        <v>18</v>
      </c>
      <c r="GU858">
        <v>126.3</v>
      </c>
      <c r="GV858">
        <v>126.2</v>
      </c>
      <c r="GW858">
        <v>0.377197</v>
      </c>
      <c r="GX858">
        <v>2.45361</v>
      </c>
      <c r="GY858">
        <v>1.44775</v>
      </c>
      <c r="GZ858">
        <v>2.31201</v>
      </c>
      <c r="HA858">
        <v>1.55151</v>
      </c>
      <c r="HB858">
        <v>2.43286</v>
      </c>
      <c r="HC858">
        <v>37.8679</v>
      </c>
      <c r="HD858">
        <v>13.6505</v>
      </c>
      <c r="HE858">
        <v>18</v>
      </c>
      <c r="HF858">
        <v>616.177</v>
      </c>
      <c r="HG858">
        <v>393.069</v>
      </c>
      <c r="HH858">
        <v>19.5043</v>
      </c>
      <c r="HI858">
        <v>31.1962</v>
      </c>
      <c r="HJ858">
        <v>29.9993</v>
      </c>
      <c r="HK858">
        <v>31.379</v>
      </c>
      <c r="HL858">
        <v>31.3681</v>
      </c>
      <c r="HM858">
        <v>7.58801</v>
      </c>
      <c r="HN858">
        <v>56.0688</v>
      </c>
      <c r="HO858">
        <v>0</v>
      </c>
      <c r="HP858">
        <v>19.4917</v>
      </c>
      <c r="HQ858">
        <v>105.462</v>
      </c>
      <c r="HR858">
        <v>15.425</v>
      </c>
      <c r="HS858">
        <v>99.0825</v>
      </c>
      <c r="HT858">
        <v>100.252</v>
      </c>
    </row>
    <row r="859" spans="1:228">
      <c r="A859">
        <v>843</v>
      </c>
      <c r="B859">
        <v>1728498535</v>
      </c>
      <c r="C859">
        <v>7597.5</v>
      </c>
      <c r="D859" t="s">
        <v>2060</v>
      </c>
      <c r="E859" t="s">
        <v>2061</v>
      </c>
      <c r="F859">
        <v>5</v>
      </c>
      <c r="G859" t="s">
        <v>357</v>
      </c>
      <c r="H859" t="s">
        <v>358</v>
      </c>
      <c r="I859" t="s">
        <v>359</v>
      </c>
      <c r="J859" t="s">
        <v>2047</v>
      </c>
      <c r="K859">
        <v>1728498527.5</v>
      </c>
      <c r="L859">
        <f>(M859)/1000</f>
        <v>0</v>
      </c>
      <c r="M859">
        <f>IF(BH859, AP859, AJ859)</f>
        <v>0</v>
      </c>
      <c r="N859">
        <f>IF(BH859, AK859, AI859)</f>
        <v>0</v>
      </c>
      <c r="O859">
        <f>BJ859 - IF(AW859&gt;1, N859*BD859*100.0/(AY859), 0)</f>
        <v>0</v>
      </c>
      <c r="P859">
        <f>((V859-L859/2)*O859-N859)/(V859+L859/2)</f>
        <v>0</v>
      </c>
      <c r="Q859">
        <f>P859*(BQ859+BR859)/1000.0</f>
        <v>0</v>
      </c>
      <c r="R859">
        <f>(BJ859 - IF(AW859&gt;1, N859*BD859*100.0/(AY859), 0))*(BQ859+BR859)/1000.0</f>
        <v>0</v>
      </c>
      <c r="S859">
        <f>2.0/((1/U859-1/T859)+SIGN(U859)*SQRT((1/U859-1/T859)*(1/U859-1/T859) + 4*BE859/((BE859+1)*(BE859+1))*(2*1/U859*1/T859-1/T859*1/T859)))</f>
        <v>0</v>
      </c>
      <c r="T859">
        <f>IF(LEFT(BF859,1)&lt;&gt;"0",IF(LEFT(BF859,1)="1",3.0,BG859),$D$5+$E$5*(BX859*BQ859/($K$5*1000))+$F$5*(BX859*BQ859/($K$5*1000))*MAX(MIN(BD859,$J$5),$I$5)*MAX(MIN(BD859,$J$5),$I$5)+$G$5*MAX(MIN(BD859,$J$5),$I$5)*(BX859*BQ859/($K$5*1000))+$H$5*(BX859*BQ859/($K$5*1000))*(BX859*BQ859/($K$5*1000)))</f>
        <v>0</v>
      </c>
      <c r="U859">
        <f>L859*(1000-(1000*0.61365*exp(17.502*Y859/(240.97+Y859))/(BQ859+BR859)+BL859)/2)/(1000*0.61365*exp(17.502*Y859/(240.97+Y859))/(BQ859+BR859)-BL859)</f>
        <v>0</v>
      </c>
      <c r="V859">
        <f>1/((BE859+1)/(S859/1.6)+1/(T859/1.37)) + BE859/((BE859+1)/(S859/1.6) + BE859/(T859/1.37))</f>
        <v>0</v>
      </c>
      <c r="W859">
        <f>(AZ859*BC859)</f>
        <v>0</v>
      </c>
      <c r="X859">
        <f>(BS859+(W859+2*0.95*5.67E-8*(((BS859+$B$7)+273)^4-(BS859+273)^4)-44100*L859)/(1.84*29.3*T859+8*0.95*5.67E-8*(BS859+273)^3))</f>
        <v>0</v>
      </c>
      <c r="Y859">
        <f>($C$7*BT859+$D$7*BU859+$E$7*X859)</f>
        <v>0</v>
      </c>
      <c r="Z859">
        <f>0.61365*exp(17.502*Y859/(240.97+Y859))</f>
        <v>0</v>
      </c>
      <c r="AA859">
        <f>(AB859/AC859*100)</f>
        <v>0</v>
      </c>
      <c r="AB859">
        <f>BL859*(BQ859+BR859)/1000</f>
        <v>0</v>
      </c>
      <c r="AC859">
        <f>0.61365*exp(17.502*BS859/(240.97+BS859))</f>
        <v>0</v>
      </c>
      <c r="AD859">
        <f>(Z859-BL859*(BQ859+BR859)/1000)</f>
        <v>0</v>
      </c>
      <c r="AE859">
        <f>(-L859*44100)</f>
        <v>0</v>
      </c>
      <c r="AF859">
        <f>2*29.3*T859*0.92*(BS859-Y859)</f>
        <v>0</v>
      </c>
      <c r="AG859">
        <f>2*0.95*5.67E-8*(((BS859+$B$7)+273)^4-(Y859+273)^4)</f>
        <v>0</v>
      </c>
      <c r="AH859">
        <f>W859+AG859+AE859+AF859</f>
        <v>0</v>
      </c>
      <c r="AI859">
        <f>BP859*AW859*(BK859-BJ859*(1000-AW859*BM859)/(1000-AW859*BL859))/(100*BD859)</f>
        <v>0</v>
      </c>
      <c r="AJ859">
        <f>1000*BP859*AW859*(BL859-BM859)/(100*BD859*(1000-AW859*BL859))</f>
        <v>0</v>
      </c>
      <c r="AK859">
        <f>(AL859 - AM859 - BQ859*1E3/(8.314*(BS859+273.15)) * AO859/BP859 * AN859) * BP859/(100*BD859) * (1000 - BM859)/1000</f>
        <v>0</v>
      </c>
      <c r="AL859">
        <v>91.79952458300488</v>
      </c>
      <c r="AM859">
        <v>81.31279090909088</v>
      </c>
      <c r="AN859">
        <v>2.424595813205676</v>
      </c>
      <c r="AO859">
        <v>66.74876362544261</v>
      </c>
      <c r="AP859">
        <f>(AR859 - AQ859 + BQ859*1E3/(8.314*(BS859+273.15)) * AT859/BP859 * AS859) * BP859/(100*BD859) * 1000/(1000 - AR859)</f>
        <v>0</v>
      </c>
      <c r="AQ859">
        <v>15.41589697597529</v>
      </c>
      <c r="AR859">
        <v>16.17562181818181</v>
      </c>
      <c r="AS859">
        <v>-0.0001137370226086178</v>
      </c>
      <c r="AT859">
        <v>80.8344270766854</v>
      </c>
      <c r="AU859">
        <v>0</v>
      </c>
      <c r="AV859">
        <v>0</v>
      </c>
      <c r="AW859">
        <f>IF(AU859*$H$13&gt;=AY859,1.0,(AY859/(AY859-AU859*$H$13)))</f>
        <v>0</v>
      </c>
      <c r="AX859">
        <f>(AW859-1)*100</f>
        <v>0</v>
      </c>
      <c r="AY859">
        <f>MAX(0,($B$13+$C$13*BX859)/(1+$D$13*BX859)*BQ859/(BS859+273)*$E$13)</f>
        <v>0</v>
      </c>
      <c r="AZ859">
        <f>$B$11*BY859+$C$11*BZ859+$F$11*CK859*(1-CN859)</f>
        <v>0</v>
      </c>
      <c r="BA859">
        <f>AZ859*BB859</f>
        <v>0</v>
      </c>
      <c r="BB859">
        <f>($B$11*$D$9+$C$11*$D$9+$F$11*((CX859+CP859)/MAX(CX859+CP859+CY859, 0.1)*$I$9+CY859/MAX(CX859+CP859+CY859, 0.1)*$J$9))/($B$11+$C$11+$F$11)</f>
        <v>0</v>
      </c>
      <c r="BC859">
        <f>($B$11*$K$9+$C$11*$K$9+$F$11*((CX859+CP859)/MAX(CX859+CP859+CY859, 0.1)*$P$9+CY859/MAX(CX859+CP859+CY859, 0.1)*$Q$9))/($B$11+$C$11+$F$11)</f>
        <v>0</v>
      </c>
      <c r="BD859">
        <v>6</v>
      </c>
      <c r="BE859">
        <v>0.5</v>
      </c>
      <c r="BF859" t="s">
        <v>361</v>
      </c>
      <c r="BG859">
        <v>2</v>
      </c>
      <c r="BH859" t="b">
        <v>1</v>
      </c>
      <c r="BI859">
        <v>1728498527.5</v>
      </c>
      <c r="BJ859">
        <v>63.69277037037038</v>
      </c>
      <c r="BK859">
        <v>77.70083333333334</v>
      </c>
      <c r="BL859">
        <v>16.18796296296296</v>
      </c>
      <c r="BM859">
        <v>15.41575185185185</v>
      </c>
      <c r="BN859">
        <v>67.01531481481481</v>
      </c>
      <c r="BO859">
        <v>16.27841851851852</v>
      </c>
      <c r="BP859">
        <v>599.9685555555556</v>
      </c>
      <c r="BQ859">
        <v>97.54318888888889</v>
      </c>
      <c r="BR859">
        <v>0.1000466666666667</v>
      </c>
      <c r="BS859">
        <v>24.95997037037037</v>
      </c>
      <c r="BT859">
        <v>25.04802592592592</v>
      </c>
      <c r="BU859">
        <v>999.9000000000001</v>
      </c>
      <c r="BV859">
        <v>0</v>
      </c>
      <c r="BW859">
        <v>0</v>
      </c>
      <c r="BX859">
        <v>9994.980370370369</v>
      </c>
      <c r="BY859">
        <v>0</v>
      </c>
      <c r="BZ859">
        <v>94.04016666666666</v>
      </c>
      <c r="CA859">
        <v>-14.00806666666667</v>
      </c>
      <c r="CB859">
        <v>64.74071851851852</v>
      </c>
      <c r="CC859">
        <v>78.91739629629629</v>
      </c>
      <c r="CD859">
        <v>0.7722050740740741</v>
      </c>
      <c r="CE859">
        <v>77.70083333333334</v>
      </c>
      <c r="CF859">
        <v>15.41575185185185</v>
      </c>
      <c r="CG859">
        <v>1.579025925925926</v>
      </c>
      <c r="CH859">
        <v>1.503703333333333</v>
      </c>
      <c r="CI859">
        <v>13.75562962962963</v>
      </c>
      <c r="CJ859">
        <v>13.00585925925926</v>
      </c>
      <c r="CK859">
        <v>1600.038518518519</v>
      </c>
      <c r="CL859">
        <v>0.6920046296296296</v>
      </c>
      <c r="CM859">
        <v>0.3079953703703704</v>
      </c>
      <c r="CN859">
        <v>0</v>
      </c>
      <c r="CO859">
        <v>2.257459259259259</v>
      </c>
      <c r="CP859">
        <v>0</v>
      </c>
      <c r="CQ859">
        <v>15669.58888888889</v>
      </c>
      <c r="CR859">
        <v>13790.52592592593</v>
      </c>
      <c r="CS859">
        <v>39.74755555555556</v>
      </c>
      <c r="CT859">
        <v>41.22433333333333</v>
      </c>
      <c r="CU859">
        <v>40.51607407407408</v>
      </c>
      <c r="CV859">
        <v>39.22196296296296</v>
      </c>
      <c r="CW859">
        <v>39</v>
      </c>
      <c r="CX859">
        <v>1107.234444444444</v>
      </c>
      <c r="CY859">
        <v>492.8040740740742</v>
      </c>
      <c r="CZ859">
        <v>0</v>
      </c>
      <c r="DA859">
        <v>1728498592</v>
      </c>
      <c r="DB859">
        <v>0</v>
      </c>
      <c r="DC859">
        <v>1728490956.5</v>
      </c>
      <c r="DD859" t="s">
        <v>362</v>
      </c>
      <c r="DE859">
        <v>1728490952.5</v>
      </c>
      <c r="DF859">
        <v>1728490956.5</v>
      </c>
      <c r="DG859">
        <v>1</v>
      </c>
      <c r="DH859">
        <v>-0.065</v>
      </c>
      <c r="DI859">
        <v>-0.008</v>
      </c>
      <c r="DJ859">
        <v>-3.246</v>
      </c>
      <c r="DK859">
        <v>-0.091</v>
      </c>
      <c r="DL859">
        <v>52</v>
      </c>
      <c r="DM859">
        <v>15</v>
      </c>
      <c r="DN859">
        <v>0.25</v>
      </c>
      <c r="DO859">
        <v>0.13</v>
      </c>
      <c r="DP859">
        <v>-13.24742926829268</v>
      </c>
      <c r="DQ859">
        <v>-12.69726271777001</v>
      </c>
      <c r="DR859">
        <v>1.280746817622704</v>
      </c>
      <c r="DS859">
        <v>0</v>
      </c>
      <c r="DT859">
        <v>0.7807621951219511</v>
      </c>
      <c r="DU859">
        <v>-0.1388638536585345</v>
      </c>
      <c r="DV859">
        <v>0.01396449462590929</v>
      </c>
      <c r="DW859">
        <v>0</v>
      </c>
      <c r="DX859">
        <v>0</v>
      </c>
      <c r="DY859">
        <v>2</v>
      </c>
      <c r="DZ859" t="s">
        <v>386</v>
      </c>
      <c r="EA859">
        <v>3.22885</v>
      </c>
      <c r="EB859">
        <v>2.70423</v>
      </c>
      <c r="EC859">
        <v>0.0240507</v>
      </c>
      <c r="ED859">
        <v>0.0273866</v>
      </c>
      <c r="EE859">
        <v>0.083562</v>
      </c>
      <c r="EF859">
        <v>0.08083849999999999</v>
      </c>
      <c r="EG859">
        <v>31795.5</v>
      </c>
      <c r="EH859">
        <v>30792.7</v>
      </c>
      <c r="EI859">
        <v>31226.7</v>
      </c>
      <c r="EJ859">
        <v>30043.9</v>
      </c>
      <c r="EK859">
        <v>38321.5</v>
      </c>
      <c r="EL859">
        <v>36523.1</v>
      </c>
      <c r="EM859">
        <v>43753</v>
      </c>
      <c r="EN859">
        <v>41959.2</v>
      </c>
      <c r="EO859">
        <v>2.0865</v>
      </c>
      <c r="EP859">
        <v>1.73685</v>
      </c>
      <c r="EQ859">
        <v>0.0186637</v>
      </c>
      <c r="ER859">
        <v>0</v>
      </c>
      <c r="ES859">
        <v>24.7455</v>
      </c>
      <c r="ET859">
        <v>999.9</v>
      </c>
      <c r="EU859">
        <v>65.09999999999999</v>
      </c>
      <c r="EV859">
        <v>31.8</v>
      </c>
      <c r="EW859">
        <v>31.5087</v>
      </c>
      <c r="EX859">
        <v>61.4102</v>
      </c>
      <c r="EY859">
        <v>24.0665</v>
      </c>
      <c r="EZ859">
        <v>1</v>
      </c>
      <c r="FA859">
        <v>0.339383</v>
      </c>
      <c r="FB859">
        <v>4.14863</v>
      </c>
      <c r="FC859">
        <v>20.1508</v>
      </c>
      <c r="FD859">
        <v>5.21415</v>
      </c>
      <c r="FE859">
        <v>11.998</v>
      </c>
      <c r="FF859">
        <v>4.963</v>
      </c>
      <c r="FG859">
        <v>3.2958</v>
      </c>
      <c r="FH859">
        <v>9999</v>
      </c>
      <c r="FI859">
        <v>9999</v>
      </c>
      <c r="FJ859">
        <v>9999</v>
      </c>
      <c r="FK859">
        <v>150.1</v>
      </c>
      <c r="FL859">
        <v>4.97092</v>
      </c>
      <c r="FM859">
        <v>1.86782</v>
      </c>
      <c r="FN859">
        <v>1.85929</v>
      </c>
      <c r="FO859">
        <v>1.86538</v>
      </c>
      <c r="FP859">
        <v>1.8631</v>
      </c>
      <c r="FQ859">
        <v>1.86455</v>
      </c>
      <c r="FR859">
        <v>1.86005</v>
      </c>
      <c r="FS859">
        <v>1.86417</v>
      </c>
      <c r="FT859">
        <v>0</v>
      </c>
      <c r="FU859">
        <v>0</v>
      </c>
      <c r="FV859">
        <v>0</v>
      </c>
      <c r="FW859">
        <v>0</v>
      </c>
      <c r="FX859" t="s">
        <v>364</v>
      </c>
      <c r="FY859" t="s">
        <v>365</v>
      </c>
      <c r="FZ859" t="s">
        <v>366</v>
      </c>
      <c r="GA859" t="s">
        <v>366</v>
      </c>
      <c r="GB859" t="s">
        <v>366</v>
      </c>
      <c r="GC859" t="s">
        <v>366</v>
      </c>
      <c r="GD859">
        <v>0</v>
      </c>
      <c r="GE859">
        <v>100</v>
      </c>
      <c r="GF859">
        <v>100</v>
      </c>
      <c r="GG859">
        <v>-3.442</v>
      </c>
      <c r="GH859">
        <v>-0.0905</v>
      </c>
      <c r="GI859">
        <v>-2.868309889394353</v>
      </c>
      <c r="GJ859">
        <v>-0.006773961979547998</v>
      </c>
      <c r="GK859">
        <v>-8.296070481250098E-08</v>
      </c>
      <c r="GL859">
        <v>3.322967193956903E-10</v>
      </c>
      <c r="GM859">
        <v>-0.07871069313407227</v>
      </c>
      <c r="GN859">
        <v>-0.00208336341840114</v>
      </c>
      <c r="GO859">
        <v>8.801746095907445E-05</v>
      </c>
      <c r="GP859">
        <v>-2.677693255255651E-07</v>
      </c>
      <c r="GQ859">
        <v>3</v>
      </c>
      <c r="GR859">
        <v>2052</v>
      </c>
      <c r="GS859">
        <v>2</v>
      </c>
      <c r="GT859">
        <v>18</v>
      </c>
      <c r="GU859">
        <v>126.4</v>
      </c>
      <c r="GV859">
        <v>126.3</v>
      </c>
      <c r="GW859">
        <v>0.407715</v>
      </c>
      <c r="GX859">
        <v>2.44873</v>
      </c>
      <c r="GY859">
        <v>1.44775</v>
      </c>
      <c r="GZ859">
        <v>2.31201</v>
      </c>
      <c r="HA859">
        <v>1.55151</v>
      </c>
      <c r="HB859">
        <v>2.41333</v>
      </c>
      <c r="HC859">
        <v>37.8679</v>
      </c>
      <c r="HD859">
        <v>13.6505</v>
      </c>
      <c r="HE859">
        <v>18</v>
      </c>
      <c r="HF859">
        <v>616.371</v>
      </c>
      <c r="HG859">
        <v>392.823</v>
      </c>
      <c r="HH859">
        <v>19.4551</v>
      </c>
      <c r="HI859">
        <v>31.1825</v>
      </c>
      <c r="HJ859">
        <v>29.9992</v>
      </c>
      <c r="HK859">
        <v>31.3667</v>
      </c>
      <c r="HL859">
        <v>31.356</v>
      </c>
      <c r="HM859">
        <v>8.220599999999999</v>
      </c>
      <c r="HN859">
        <v>56.0688</v>
      </c>
      <c r="HO859">
        <v>0</v>
      </c>
      <c r="HP859">
        <v>19.4421</v>
      </c>
      <c r="HQ859">
        <v>115.48</v>
      </c>
      <c r="HR859">
        <v>15.4491</v>
      </c>
      <c r="HS859">
        <v>99.0831</v>
      </c>
      <c r="HT859">
        <v>100.256</v>
      </c>
    </row>
    <row r="860" spans="1:228">
      <c r="A860">
        <v>844</v>
      </c>
      <c r="B860">
        <v>1728498540</v>
      </c>
      <c r="C860">
        <v>7602.5</v>
      </c>
      <c r="D860" t="s">
        <v>2062</v>
      </c>
      <c r="E860" t="s">
        <v>2063</v>
      </c>
      <c r="F860">
        <v>5</v>
      </c>
      <c r="G860" t="s">
        <v>357</v>
      </c>
      <c r="H860" t="s">
        <v>358</v>
      </c>
      <c r="I860" t="s">
        <v>359</v>
      </c>
      <c r="J860" t="s">
        <v>2047</v>
      </c>
      <c r="K860">
        <v>1728498532.214286</v>
      </c>
      <c r="L860">
        <f>(M860)/1000</f>
        <v>0</v>
      </c>
      <c r="M860">
        <f>IF(BH860, AP860, AJ860)</f>
        <v>0</v>
      </c>
      <c r="N860">
        <f>IF(BH860, AK860, AI860)</f>
        <v>0</v>
      </c>
      <c r="O860">
        <f>BJ860 - IF(AW860&gt;1, N860*BD860*100.0/(AY860), 0)</f>
        <v>0</v>
      </c>
      <c r="P860">
        <f>((V860-L860/2)*O860-N860)/(V860+L860/2)</f>
        <v>0</v>
      </c>
      <c r="Q860">
        <f>P860*(BQ860+BR860)/1000.0</f>
        <v>0</v>
      </c>
      <c r="R860">
        <f>(BJ860 - IF(AW860&gt;1, N860*BD860*100.0/(AY860), 0))*(BQ860+BR860)/1000.0</f>
        <v>0</v>
      </c>
      <c r="S860">
        <f>2.0/((1/U860-1/T860)+SIGN(U860)*SQRT((1/U860-1/T860)*(1/U860-1/T860) + 4*BE860/((BE860+1)*(BE860+1))*(2*1/U860*1/T860-1/T860*1/T860)))</f>
        <v>0</v>
      </c>
      <c r="T860">
        <f>IF(LEFT(BF860,1)&lt;&gt;"0",IF(LEFT(BF860,1)="1",3.0,BG860),$D$5+$E$5*(BX860*BQ860/($K$5*1000))+$F$5*(BX860*BQ860/($K$5*1000))*MAX(MIN(BD860,$J$5),$I$5)*MAX(MIN(BD860,$J$5),$I$5)+$G$5*MAX(MIN(BD860,$J$5),$I$5)*(BX860*BQ860/($K$5*1000))+$H$5*(BX860*BQ860/($K$5*1000))*(BX860*BQ860/($K$5*1000)))</f>
        <v>0</v>
      </c>
      <c r="U860">
        <f>L860*(1000-(1000*0.61365*exp(17.502*Y860/(240.97+Y860))/(BQ860+BR860)+BL860)/2)/(1000*0.61365*exp(17.502*Y860/(240.97+Y860))/(BQ860+BR860)-BL860)</f>
        <v>0</v>
      </c>
      <c r="V860">
        <f>1/((BE860+1)/(S860/1.6)+1/(T860/1.37)) + BE860/((BE860+1)/(S860/1.6) + BE860/(T860/1.37))</f>
        <v>0</v>
      </c>
      <c r="W860">
        <f>(AZ860*BC860)</f>
        <v>0</v>
      </c>
      <c r="X860">
        <f>(BS860+(W860+2*0.95*5.67E-8*(((BS860+$B$7)+273)^4-(BS860+273)^4)-44100*L860)/(1.84*29.3*T860+8*0.95*5.67E-8*(BS860+273)^3))</f>
        <v>0</v>
      </c>
      <c r="Y860">
        <f>($C$7*BT860+$D$7*BU860+$E$7*X860)</f>
        <v>0</v>
      </c>
      <c r="Z860">
        <f>0.61365*exp(17.502*Y860/(240.97+Y860))</f>
        <v>0</v>
      </c>
      <c r="AA860">
        <f>(AB860/AC860*100)</f>
        <v>0</v>
      </c>
      <c r="AB860">
        <f>BL860*(BQ860+BR860)/1000</f>
        <v>0</v>
      </c>
      <c r="AC860">
        <f>0.61365*exp(17.502*BS860/(240.97+BS860))</f>
        <v>0</v>
      </c>
      <c r="AD860">
        <f>(Z860-BL860*(BQ860+BR860)/1000)</f>
        <v>0</v>
      </c>
      <c r="AE860">
        <f>(-L860*44100)</f>
        <v>0</v>
      </c>
      <c r="AF860">
        <f>2*29.3*T860*0.92*(BS860-Y860)</f>
        <v>0</v>
      </c>
      <c r="AG860">
        <f>2*0.95*5.67E-8*(((BS860+$B$7)+273)^4-(Y860+273)^4)</f>
        <v>0</v>
      </c>
      <c r="AH860">
        <f>W860+AG860+AE860+AF860</f>
        <v>0</v>
      </c>
      <c r="AI860">
        <f>BP860*AW860*(BK860-BJ860*(1000-AW860*BM860)/(1000-AW860*BL860))/(100*BD860)</f>
        <v>0</v>
      </c>
      <c r="AJ860">
        <f>1000*BP860*AW860*(BL860-BM860)/(100*BD860*(1000-AW860*BL860))</f>
        <v>0</v>
      </c>
      <c r="AK860">
        <f>(AL860 - AM860 - BQ860*1E3/(8.314*(BS860+273.15)) * AO860/BP860 * AN860) * BP860/(100*BD860) * (1000 - BM860)/1000</f>
        <v>0</v>
      </c>
      <c r="AL860">
        <v>104.3213337314711</v>
      </c>
      <c r="AM860">
        <v>93.55451272727271</v>
      </c>
      <c r="AN860">
        <v>2.455025687621907</v>
      </c>
      <c r="AO860">
        <v>66.74876362544261</v>
      </c>
      <c r="AP860">
        <f>(AR860 - AQ860 + BQ860*1E3/(8.314*(BS860+273.15)) * AT860/BP860 * AS860) * BP860/(100*BD860) * 1000/(1000 - AR860)</f>
        <v>0</v>
      </c>
      <c r="AQ860">
        <v>15.41607874378947</v>
      </c>
      <c r="AR860">
        <v>16.17053090909091</v>
      </c>
      <c r="AS860">
        <v>-5.614056674333205E-05</v>
      </c>
      <c r="AT860">
        <v>80.8344270766854</v>
      </c>
      <c r="AU860">
        <v>0</v>
      </c>
      <c r="AV860">
        <v>0</v>
      </c>
      <c r="AW860">
        <f>IF(AU860*$H$13&gt;=AY860,1.0,(AY860/(AY860-AU860*$H$13)))</f>
        <v>0</v>
      </c>
      <c r="AX860">
        <f>(AW860-1)*100</f>
        <v>0</v>
      </c>
      <c r="AY860">
        <f>MAX(0,($B$13+$C$13*BX860)/(1+$D$13*BX860)*BQ860/(BS860+273)*$E$13)</f>
        <v>0</v>
      </c>
      <c r="AZ860">
        <f>$B$11*BY860+$C$11*BZ860+$F$11*CK860*(1-CN860)</f>
        <v>0</v>
      </c>
      <c r="BA860">
        <f>AZ860*BB860</f>
        <v>0</v>
      </c>
      <c r="BB860">
        <f>($B$11*$D$9+$C$11*$D$9+$F$11*((CX860+CP860)/MAX(CX860+CP860+CY860, 0.1)*$I$9+CY860/MAX(CX860+CP860+CY860, 0.1)*$J$9))/($B$11+$C$11+$F$11)</f>
        <v>0</v>
      </c>
      <c r="BC860">
        <f>($B$11*$K$9+$C$11*$K$9+$F$11*((CX860+CP860)/MAX(CX860+CP860+CY860, 0.1)*$P$9+CY860/MAX(CX860+CP860+CY860, 0.1)*$Q$9))/($B$11+$C$11+$F$11)</f>
        <v>0</v>
      </c>
      <c r="BD860">
        <v>6</v>
      </c>
      <c r="BE860">
        <v>0.5</v>
      </c>
      <c r="BF860" t="s">
        <v>361</v>
      </c>
      <c r="BG860">
        <v>2</v>
      </c>
      <c r="BH860" t="b">
        <v>1</v>
      </c>
      <c r="BI860">
        <v>1728498532.214286</v>
      </c>
      <c r="BJ860">
        <v>74.65103214285713</v>
      </c>
      <c r="BK860">
        <v>89.28297857142857</v>
      </c>
      <c r="BL860">
        <v>16.18031428571429</v>
      </c>
      <c r="BM860">
        <v>15.41593571428571</v>
      </c>
      <c r="BN860">
        <v>78.04839285714286</v>
      </c>
      <c r="BO860">
        <v>16.27078928571429</v>
      </c>
      <c r="BP860">
        <v>599.9985357142858</v>
      </c>
      <c r="BQ860">
        <v>97.54296785714284</v>
      </c>
      <c r="BR860">
        <v>0.1000686535714286</v>
      </c>
      <c r="BS860">
        <v>24.95704642857143</v>
      </c>
      <c r="BT860">
        <v>25.04914642857144</v>
      </c>
      <c r="BU860">
        <v>999.9000000000002</v>
      </c>
      <c r="BV860">
        <v>0</v>
      </c>
      <c r="BW860">
        <v>0</v>
      </c>
      <c r="BX860">
        <v>9996.586071428572</v>
      </c>
      <c r="BY860">
        <v>0</v>
      </c>
      <c r="BZ860">
        <v>93.89811785714285</v>
      </c>
      <c r="CA860">
        <v>-14.63192857142857</v>
      </c>
      <c r="CB860">
        <v>75.87870714285714</v>
      </c>
      <c r="CC860">
        <v>90.68087857142856</v>
      </c>
      <c r="CD860">
        <v>0.7643781785714285</v>
      </c>
      <c r="CE860">
        <v>89.28297857142857</v>
      </c>
      <c r="CF860">
        <v>15.41593571428571</v>
      </c>
      <c r="CG860">
        <v>1.578276428571428</v>
      </c>
      <c r="CH860">
        <v>1.503717142857143</v>
      </c>
      <c r="CI860">
        <v>13.74833571428571</v>
      </c>
      <c r="CJ860">
        <v>13.00601071428572</v>
      </c>
      <c r="CK860">
        <v>1600.017142857143</v>
      </c>
      <c r="CL860">
        <v>0.6920093214285714</v>
      </c>
      <c r="CM860">
        <v>0.3079906785714285</v>
      </c>
      <c r="CN860">
        <v>0</v>
      </c>
      <c r="CO860">
        <v>2.264164285714286</v>
      </c>
      <c r="CP860">
        <v>0</v>
      </c>
      <c r="CQ860">
        <v>15640.78571428571</v>
      </c>
      <c r="CR860">
        <v>13790.36785714286</v>
      </c>
      <c r="CS860">
        <v>39.72299999999999</v>
      </c>
      <c r="CT860">
        <v>41.20499999999998</v>
      </c>
      <c r="CU860">
        <v>40.48646428571428</v>
      </c>
      <c r="CV860">
        <v>39.185</v>
      </c>
      <c r="CW860">
        <v>38.98649999999999</v>
      </c>
      <c r="CX860">
        <v>1107.227142857143</v>
      </c>
      <c r="CY860">
        <v>492.79</v>
      </c>
      <c r="CZ860">
        <v>0</v>
      </c>
      <c r="DA860">
        <v>1728498596.8</v>
      </c>
      <c r="DB860">
        <v>0</v>
      </c>
      <c r="DC860">
        <v>1728490956.5</v>
      </c>
      <c r="DD860" t="s">
        <v>362</v>
      </c>
      <c r="DE860">
        <v>1728490952.5</v>
      </c>
      <c r="DF860">
        <v>1728490956.5</v>
      </c>
      <c r="DG860">
        <v>1</v>
      </c>
      <c r="DH860">
        <v>-0.065</v>
      </c>
      <c r="DI860">
        <v>-0.008</v>
      </c>
      <c r="DJ860">
        <v>-3.246</v>
      </c>
      <c r="DK860">
        <v>-0.091</v>
      </c>
      <c r="DL860">
        <v>52</v>
      </c>
      <c r="DM860">
        <v>15</v>
      </c>
      <c r="DN860">
        <v>0.25</v>
      </c>
      <c r="DO860">
        <v>0.13</v>
      </c>
      <c r="DP860">
        <v>-14.2558075</v>
      </c>
      <c r="DQ860">
        <v>-8.120270544090021</v>
      </c>
      <c r="DR860">
        <v>0.7980536427419839</v>
      </c>
      <c r="DS860">
        <v>0</v>
      </c>
      <c r="DT860">
        <v>0.768646825</v>
      </c>
      <c r="DU860">
        <v>-0.1002439812382753</v>
      </c>
      <c r="DV860">
        <v>0.009720711185112691</v>
      </c>
      <c r="DW860">
        <v>0</v>
      </c>
      <c r="DX860">
        <v>0</v>
      </c>
      <c r="DY860">
        <v>2</v>
      </c>
      <c r="DZ860" t="s">
        <v>386</v>
      </c>
      <c r="EA860">
        <v>3.22871</v>
      </c>
      <c r="EB860">
        <v>2.70429</v>
      </c>
      <c r="EC860">
        <v>0.0274219</v>
      </c>
      <c r="ED860">
        <v>0.0308072</v>
      </c>
      <c r="EE860">
        <v>0.0835412</v>
      </c>
      <c r="EF860">
        <v>0.0808458</v>
      </c>
      <c r="EG860">
        <v>31687.2</v>
      </c>
      <c r="EH860">
        <v>30685</v>
      </c>
      <c r="EI860">
        <v>31228.2</v>
      </c>
      <c r="EJ860">
        <v>30044.4</v>
      </c>
      <c r="EK860">
        <v>38324.4</v>
      </c>
      <c r="EL860">
        <v>36523.8</v>
      </c>
      <c r="EM860">
        <v>43755.3</v>
      </c>
      <c r="EN860">
        <v>41960.2</v>
      </c>
      <c r="EO860">
        <v>2.08658</v>
      </c>
      <c r="EP860">
        <v>1.73743</v>
      </c>
      <c r="EQ860">
        <v>0.0184476</v>
      </c>
      <c r="ER860">
        <v>0</v>
      </c>
      <c r="ES860">
        <v>24.7411</v>
      </c>
      <c r="ET860">
        <v>999.9</v>
      </c>
      <c r="EU860">
        <v>65.09999999999999</v>
      </c>
      <c r="EV860">
        <v>31.8</v>
      </c>
      <c r="EW860">
        <v>31.5121</v>
      </c>
      <c r="EX860">
        <v>60.7902</v>
      </c>
      <c r="EY860">
        <v>23.9223</v>
      </c>
      <c r="EZ860">
        <v>1</v>
      </c>
      <c r="FA860">
        <v>0.338283</v>
      </c>
      <c r="FB860">
        <v>4.18188</v>
      </c>
      <c r="FC860">
        <v>20.15</v>
      </c>
      <c r="FD860">
        <v>5.21474</v>
      </c>
      <c r="FE860">
        <v>11.998</v>
      </c>
      <c r="FF860">
        <v>4.96325</v>
      </c>
      <c r="FG860">
        <v>3.29578</v>
      </c>
      <c r="FH860">
        <v>9999</v>
      </c>
      <c r="FI860">
        <v>9999</v>
      </c>
      <c r="FJ860">
        <v>9999</v>
      </c>
      <c r="FK860">
        <v>150.1</v>
      </c>
      <c r="FL860">
        <v>4.97092</v>
      </c>
      <c r="FM860">
        <v>1.86782</v>
      </c>
      <c r="FN860">
        <v>1.85928</v>
      </c>
      <c r="FO860">
        <v>1.86539</v>
      </c>
      <c r="FP860">
        <v>1.8631</v>
      </c>
      <c r="FQ860">
        <v>1.86449</v>
      </c>
      <c r="FR860">
        <v>1.86005</v>
      </c>
      <c r="FS860">
        <v>1.86417</v>
      </c>
      <c r="FT860">
        <v>0</v>
      </c>
      <c r="FU860">
        <v>0</v>
      </c>
      <c r="FV860">
        <v>0</v>
      </c>
      <c r="FW860">
        <v>0</v>
      </c>
      <c r="FX860" t="s">
        <v>364</v>
      </c>
      <c r="FY860" t="s">
        <v>365</v>
      </c>
      <c r="FZ860" t="s">
        <v>366</v>
      </c>
      <c r="GA860" t="s">
        <v>366</v>
      </c>
      <c r="GB860" t="s">
        <v>366</v>
      </c>
      <c r="GC860" t="s">
        <v>366</v>
      </c>
      <c r="GD860">
        <v>0</v>
      </c>
      <c r="GE860">
        <v>100</v>
      </c>
      <c r="GF860">
        <v>100</v>
      </c>
      <c r="GG860">
        <v>-3.524</v>
      </c>
      <c r="GH860">
        <v>-0.0905</v>
      </c>
      <c r="GI860">
        <v>-2.868309889394353</v>
      </c>
      <c r="GJ860">
        <v>-0.006773961979547998</v>
      </c>
      <c r="GK860">
        <v>-8.296070481250098E-08</v>
      </c>
      <c r="GL860">
        <v>3.322967193956903E-10</v>
      </c>
      <c r="GM860">
        <v>-0.07871069313407227</v>
      </c>
      <c r="GN860">
        <v>-0.00208336341840114</v>
      </c>
      <c r="GO860">
        <v>8.801746095907445E-05</v>
      </c>
      <c r="GP860">
        <v>-2.677693255255651E-07</v>
      </c>
      <c r="GQ860">
        <v>3</v>
      </c>
      <c r="GR860">
        <v>2052</v>
      </c>
      <c r="GS860">
        <v>2</v>
      </c>
      <c r="GT860">
        <v>18</v>
      </c>
      <c r="GU860">
        <v>126.5</v>
      </c>
      <c r="GV860">
        <v>126.4</v>
      </c>
      <c r="GW860">
        <v>0.437012</v>
      </c>
      <c r="GX860">
        <v>2.44751</v>
      </c>
      <c r="GY860">
        <v>1.44775</v>
      </c>
      <c r="GZ860">
        <v>2.31201</v>
      </c>
      <c r="HA860">
        <v>1.55151</v>
      </c>
      <c r="HB860">
        <v>2.41333</v>
      </c>
      <c r="HC860">
        <v>37.8437</v>
      </c>
      <c r="HD860">
        <v>13.6505</v>
      </c>
      <c r="HE860">
        <v>18</v>
      </c>
      <c r="HF860">
        <v>616.317</v>
      </c>
      <c r="HG860">
        <v>393.079</v>
      </c>
      <c r="HH860">
        <v>19.4043</v>
      </c>
      <c r="HI860">
        <v>31.1695</v>
      </c>
      <c r="HJ860">
        <v>29.9992</v>
      </c>
      <c r="HK860">
        <v>31.3555</v>
      </c>
      <c r="HL860">
        <v>31.3451</v>
      </c>
      <c r="HM860">
        <v>8.79852</v>
      </c>
      <c r="HN860">
        <v>56.0688</v>
      </c>
      <c r="HO860">
        <v>0</v>
      </c>
      <c r="HP860">
        <v>19.392</v>
      </c>
      <c r="HQ860">
        <v>130.525</v>
      </c>
      <c r="HR860">
        <v>15.4661</v>
      </c>
      <c r="HS860">
        <v>99.0881</v>
      </c>
      <c r="HT860">
        <v>100.258</v>
      </c>
    </row>
    <row r="861" spans="1:228">
      <c r="A861">
        <v>845</v>
      </c>
      <c r="B861">
        <v>1728498545</v>
      </c>
      <c r="C861">
        <v>7607.5</v>
      </c>
      <c r="D861" t="s">
        <v>2064</v>
      </c>
      <c r="E861" t="s">
        <v>2065</v>
      </c>
      <c r="F861">
        <v>5</v>
      </c>
      <c r="G861" t="s">
        <v>357</v>
      </c>
      <c r="H861" t="s">
        <v>358</v>
      </c>
      <c r="I861" t="s">
        <v>359</v>
      </c>
      <c r="J861" t="s">
        <v>2047</v>
      </c>
      <c r="K861">
        <v>1728498537.5</v>
      </c>
      <c r="L861">
        <f>(M861)/1000</f>
        <v>0</v>
      </c>
      <c r="M861">
        <f>IF(BH861, AP861, AJ861)</f>
        <v>0</v>
      </c>
      <c r="N861">
        <f>IF(BH861, AK861, AI861)</f>
        <v>0</v>
      </c>
      <c r="O861">
        <f>BJ861 - IF(AW861&gt;1, N861*BD861*100.0/(AY861), 0)</f>
        <v>0</v>
      </c>
      <c r="P861">
        <f>((V861-L861/2)*O861-N861)/(V861+L861/2)</f>
        <v>0</v>
      </c>
      <c r="Q861">
        <f>P861*(BQ861+BR861)/1000.0</f>
        <v>0</v>
      </c>
      <c r="R861">
        <f>(BJ861 - IF(AW861&gt;1, N861*BD861*100.0/(AY861), 0))*(BQ861+BR861)/1000.0</f>
        <v>0</v>
      </c>
      <c r="S861">
        <f>2.0/((1/U861-1/T861)+SIGN(U861)*SQRT((1/U861-1/T861)*(1/U861-1/T861) + 4*BE861/((BE861+1)*(BE861+1))*(2*1/U861*1/T861-1/T861*1/T861)))</f>
        <v>0</v>
      </c>
      <c r="T861">
        <f>IF(LEFT(BF861,1)&lt;&gt;"0",IF(LEFT(BF861,1)="1",3.0,BG861),$D$5+$E$5*(BX861*BQ861/($K$5*1000))+$F$5*(BX861*BQ861/($K$5*1000))*MAX(MIN(BD861,$J$5),$I$5)*MAX(MIN(BD861,$J$5),$I$5)+$G$5*MAX(MIN(BD861,$J$5),$I$5)*(BX861*BQ861/($K$5*1000))+$H$5*(BX861*BQ861/($K$5*1000))*(BX861*BQ861/($K$5*1000)))</f>
        <v>0</v>
      </c>
      <c r="U861">
        <f>L861*(1000-(1000*0.61365*exp(17.502*Y861/(240.97+Y861))/(BQ861+BR861)+BL861)/2)/(1000*0.61365*exp(17.502*Y861/(240.97+Y861))/(BQ861+BR861)-BL861)</f>
        <v>0</v>
      </c>
      <c r="V861">
        <f>1/((BE861+1)/(S861/1.6)+1/(T861/1.37)) + BE861/((BE861+1)/(S861/1.6) + BE861/(T861/1.37))</f>
        <v>0</v>
      </c>
      <c r="W861">
        <f>(AZ861*BC861)</f>
        <v>0</v>
      </c>
      <c r="X861">
        <f>(BS861+(W861+2*0.95*5.67E-8*(((BS861+$B$7)+273)^4-(BS861+273)^4)-44100*L861)/(1.84*29.3*T861+8*0.95*5.67E-8*(BS861+273)^3))</f>
        <v>0</v>
      </c>
      <c r="Y861">
        <f>($C$7*BT861+$D$7*BU861+$E$7*X861)</f>
        <v>0</v>
      </c>
      <c r="Z861">
        <f>0.61365*exp(17.502*Y861/(240.97+Y861))</f>
        <v>0</v>
      </c>
      <c r="AA861">
        <f>(AB861/AC861*100)</f>
        <v>0</v>
      </c>
      <c r="AB861">
        <f>BL861*(BQ861+BR861)/1000</f>
        <v>0</v>
      </c>
      <c r="AC861">
        <f>0.61365*exp(17.502*BS861/(240.97+BS861))</f>
        <v>0</v>
      </c>
      <c r="AD861">
        <f>(Z861-BL861*(BQ861+BR861)/1000)</f>
        <v>0</v>
      </c>
      <c r="AE861">
        <f>(-L861*44100)</f>
        <v>0</v>
      </c>
      <c r="AF861">
        <f>2*29.3*T861*0.92*(BS861-Y861)</f>
        <v>0</v>
      </c>
      <c r="AG861">
        <f>2*0.95*5.67E-8*(((BS861+$B$7)+273)^4-(Y861+273)^4)</f>
        <v>0</v>
      </c>
      <c r="AH861">
        <f>W861+AG861+AE861+AF861</f>
        <v>0</v>
      </c>
      <c r="AI861">
        <f>BP861*AW861*(BK861-BJ861*(1000-AW861*BM861)/(1000-AW861*BL861))/(100*BD861)</f>
        <v>0</v>
      </c>
      <c r="AJ861">
        <f>1000*BP861*AW861*(BL861-BM861)/(100*BD861*(1000-AW861*BL861))</f>
        <v>0</v>
      </c>
      <c r="AK861">
        <f>(AL861 - AM861 - BQ861*1E3/(8.314*(BS861+273.15)) * AO861/BP861 * AN861) * BP861/(100*BD861) * (1000 - BM861)/1000</f>
        <v>0</v>
      </c>
      <c r="AL861">
        <v>116.9623569726448</v>
      </c>
      <c r="AM861">
        <v>105.9043884848484</v>
      </c>
      <c r="AN861">
        <v>2.480986568642059</v>
      </c>
      <c r="AO861">
        <v>66.74876362544261</v>
      </c>
      <c r="AP861">
        <f>(AR861 - AQ861 + BQ861*1E3/(8.314*(BS861+273.15)) * AT861/BP861 * AS861) * BP861/(100*BD861) * 1000/(1000 - AR861)</f>
        <v>0</v>
      </c>
      <c r="AQ861">
        <v>15.41818383359078</v>
      </c>
      <c r="AR861">
        <v>16.16110363636364</v>
      </c>
      <c r="AS861">
        <v>-9.562838665031886E-05</v>
      </c>
      <c r="AT861">
        <v>80.8344270766854</v>
      </c>
      <c r="AU861">
        <v>0</v>
      </c>
      <c r="AV861">
        <v>0</v>
      </c>
      <c r="AW861">
        <f>IF(AU861*$H$13&gt;=AY861,1.0,(AY861/(AY861-AU861*$H$13)))</f>
        <v>0</v>
      </c>
      <c r="AX861">
        <f>(AW861-1)*100</f>
        <v>0</v>
      </c>
      <c r="AY861">
        <f>MAX(0,($B$13+$C$13*BX861)/(1+$D$13*BX861)*BQ861/(BS861+273)*$E$13)</f>
        <v>0</v>
      </c>
      <c r="AZ861">
        <f>$B$11*BY861+$C$11*BZ861+$F$11*CK861*(1-CN861)</f>
        <v>0</v>
      </c>
      <c r="BA861">
        <f>AZ861*BB861</f>
        <v>0</v>
      </c>
      <c r="BB861">
        <f>($B$11*$D$9+$C$11*$D$9+$F$11*((CX861+CP861)/MAX(CX861+CP861+CY861, 0.1)*$I$9+CY861/MAX(CX861+CP861+CY861, 0.1)*$J$9))/($B$11+$C$11+$F$11)</f>
        <v>0</v>
      </c>
      <c r="BC861">
        <f>($B$11*$K$9+$C$11*$K$9+$F$11*((CX861+CP861)/MAX(CX861+CP861+CY861, 0.1)*$P$9+CY861/MAX(CX861+CP861+CY861, 0.1)*$Q$9))/($B$11+$C$11+$F$11)</f>
        <v>0</v>
      </c>
      <c r="BD861">
        <v>6</v>
      </c>
      <c r="BE861">
        <v>0.5</v>
      </c>
      <c r="BF861" t="s">
        <v>361</v>
      </c>
      <c r="BG861">
        <v>2</v>
      </c>
      <c r="BH861" t="b">
        <v>1</v>
      </c>
      <c r="BI861">
        <v>1728498537.5</v>
      </c>
      <c r="BJ861">
        <v>87.25094074074075</v>
      </c>
      <c r="BK861">
        <v>102.387237037037</v>
      </c>
      <c r="BL861">
        <v>16.17218888888889</v>
      </c>
      <c r="BM861">
        <v>15.41663703703704</v>
      </c>
      <c r="BN861">
        <v>90.7342888888889</v>
      </c>
      <c r="BO861">
        <v>16.26266666666666</v>
      </c>
      <c r="BP861">
        <v>600.0002962962963</v>
      </c>
      <c r="BQ861">
        <v>97.54298518518519</v>
      </c>
      <c r="BR861">
        <v>0.1000351444444444</v>
      </c>
      <c r="BS861">
        <v>24.95112962962963</v>
      </c>
      <c r="BT861">
        <v>25.04687407407407</v>
      </c>
      <c r="BU861">
        <v>999.9000000000001</v>
      </c>
      <c r="BV861">
        <v>0</v>
      </c>
      <c r="BW861">
        <v>0</v>
      </c>
      <c r="BX861">
        <v>10000.02185185185</v>
      </c>
      <c r="BY861">
        <v>0</v>
      </c>
      <c r="BZ861">
        <v>94.25863703703705</v>
      </c>
      <c r="CA861">
        <v>-15.13631481481482</v>
      </c>
      <c r="CB861">
        <v>88.68508148148148</v>
      </c>
      <c r="CC861">
        <v>103.9903740740741</v>
      </c>
      <c r="CD861">
        <v>0.7555548518518519</v>
      </c>
      <c r="CE861">
        <v>102.387237037037</v>
      </c>
      <c r="CF861">
        <v>15.41663703703704</v>
      </c>
      <c r="CG861">
        <v>1.577484444444444</v>
      </c>
      <c r="CH861">
        <v>1.503785925925926</v>
      </c>
      <c r="CI861">
        <v>13.74061111111111</v>
      </c>
      <c r="CJ861">
        <v>13.00670740740741</v>
      </c>
      <c r="CK861">
        <v>1600.009259259259</v>
      </c>
      <c r="CL861">
        <v>0.6920142222222222</v>
      </c>
      <c r="CM861">
        <v>0.3079857777777778</v>
      </c>
      <c r="CN861">
        <v>0</v>
      </c>
      <c r="CO861">
        <v>2.332077777777778</v>
      </c>
      <c r="CP861">
        <v>0</v>
      </c>
      <c r="CQ861">
        <v>15612.05925925926</v>
      </c>
      <c r="CR861">
        <v>13790.31851851852</v>
      </c>
      <c r="CS861">
        <v>39.70099999999999</v>
      </c>
      <c r="CT861">
        <v>41.17322222222223</v>
      </c>
      <c r="CU861">
        <v>40.46266666666666</v>
      </c>
      <c r="CV861">
        <v>39.15025925925925</v>
      </c>
      <c r="CW861">
        <v>38.96040740740741</v>
      </c>
      <c r="CX861">
        <v>1107.23037037037</v>
      </c>
      <c r="CY861">
        <v>492.7788888888888</v>
      </c>
      <c r="CZ861">
        <v>0</v>
      </c>
      <c r="DA861">
        <v>1728498602.2</v>
      </c>
      <c r="DB861">
        <v>0</v>
      </c>
      <c r="DC861">
        <v>1728490956.5</v>
      </c>
      <c r="DD861" t="s">
        <v>362</v>
      </c>
      <c r="DE861">
        <v>1728490952.5</v>
      </c>
      <c r="DF861">
        <v>1728490956.5</v>
      </c>
      <c r="DG861">
        <v>1</v>
      </c>
      <c r="DH861">
        <v>-0.065</v>
      </c>
      <c r="DI861">
        <v>-0.008</v>
      </c>
      <c r="DJ861">
        <v>-3.246</v>
      </c>
      <c r="DK861">
        <v>-0.091</v>
      </c>
      <c r="DL861">
        <v>52</v>
      </c>
      <c r="DM861">
        <v>15</v>
      </c>
      <c r="DN861">
        <v>0.25</v>
      </c>
      <c r="DO861">
        <v>0.13</v>
      </c>
      <c r="DP861">
        <v>-14.73974</v>
      </c>
      <c r="DQ861">
        <v>-6.014147842401482</v>
      </c>
      <c r="DR861">
        <v>0.5942575068099689</v>
      </c>
      <c r="DS861">
        <v>0</v>
      </c>
      <c r="DT861">
        <v>0.7616636</v>
      </c>
      <c r="DU861">
        <v>-0.0964024165103209</v>
      </c>
      <c r="DV861">
        <v>0.009312937965003305</v>
      </c>
      <c r="DW861">
        <v>1</v>
      </c>
      <c r="DX861">
        <v>1</v>
      </c>
      <c r="DY861">
        <v>2</v>
      </c>
      <c r="DZ861" t="s">
        <v>363</v>
      </c>
      <c r="EA861">
        <v>3.22879</v>
      </c>
      <c r="EB861">
        <v>2.70446</v>
      </c>
      <c r="EC861">
        <v>0.0307912</v>
      </c>
      <c r="ED861">
        <v>0.0342451</v>
      </c>
      <c r="EE861">
        <v>0.08351359999999999</v>
      </c>
      <c r="EF861">
        <v>0.0808489</v>
      </c>
      <c r="EG861">
        <v>31578.4</v>
      </c>
      <c r="EH861">
        <v>30577.6</v>
      </c>
      <c r="EI861">
        <v>31229.1</v>
      </c>
      <c r="EJ861">
        <v>30045.7</v>
      </c>
      <c r="EK861">
        <v>38326.7</v>
      </c>
      <c r="EL861">
        <v>36525</v>
      </c>
      <c r="EM861">
        <v>43756.5</v>
      </c>
      <c r="EN861">
        <v>41961.7</v>
      </c>
      <c r="EO861">
        <v>2.08695</v>
      </c>
      <c r="EP861">
        <v>1.73735</v>
      </c>
      <c r="EQ861">
        <v>0.0183657</v>
      </c>
      <c r="ER861">
        <v>0</v>
      </c>
      <c r="ES861">
        <v>24.7357</v>
      </c>
      <c r="ET861">
        <v>999.9</v>
      </c>
      <c r="EU861">
        <v>65</v>
      </c>
      <c r="EV861">
        <v>31.9</v>
      </c>
      <c r="EW861">
        <v>31.6392</v>
      </c>
      <c r="EX861">
        <v>60.8602</v>
      </c>
      <c r="EY861">
        <v>23.9744</v>
      </c>
      <c r="EZ861">
        <v>1</v>
      </c>
      <c r="FA861">
        <v>0.337223</v>
      </c>
      <c r="FB861">
        <v>4.20282</v>
      </c>
      <c r="FC861">
        <v>20.1494</v>
      </c>
      <c r="FD861">
        <v>5.21429</v>
      </c>
      <c r="FE861">
        <v>11.9981</v>
      </c>
      <c r="FF861">
        <v>4.96305</v>
      </c>
      <c r="FG861">
        <v>3.2959</v>
      </c>
      <c r="FH861">
        <v>9999</v>
      </c>
      <c r="FI861">
        <v>9999</v>
      </c>
      <c r="FJ861">
        <v>9999</v>
      </c>
      <c r="FK861">
        <v>150.1</v>
      </c>
      <c r="FL861">
        <v>4.97093</v>
      </c>
      <c r="FM861">
        <v>1.86781</v>
      </c>
      <c r="FN861">
        <v>1.85928</v>
      </c>
      <c r="FO861">
        <v>1.86537</v>
      </c>
      <c r="FP861">
        <v>1.8631</v>
      </c>
      <c r="FQ861">
        <v>1.8645</v>
      </c>
      <c r="FR861">
        <v>1.86005</v>
      </c>
      <c r="FS861">
        <v>1.86417</v>
      </c>
      <c r="FT861">
        <v>0</v>
      </c>
      <c r="FU861">
        <v>0</v>
      </c>
      <c r="FV861">
        <v>0</v>
      </c>
      <c r="FW861">
        <v>0</v>
      </c>
      <c r="FX861" t="s">
        <v>364</v>
      </c>
      <c r="FY861" t="s">
        <v>365</v>
      </c>
      <c r="FZ861" t="s">
        <v>366</v>
      </c>
      <c r="GA861" t="s">
        <v>366</v>
      </c>
      <c r="GB861" t="s">
        <v>366</v>
      </c>
      <c r="GC861" t="s">
        <v>366</v>
      </c>
      <c r="GD861">
        <v>0</v>
      </c>
      <c r="GE861">
        <v>100</v>
      </c>
      <c r="GF861">
        <v>100</v>
      </c>
      <c r="GG861">
        <v>-3.607</v>
      </c>
      <c r="GH861">
        <v>-0.09039999999999999</v>
      </c>
      <c r="GI861">
        <v>-2.868309889394353</v>
      </c>
      <c r="GJ861">
        <v>-0.006773961979547998</v>
      </c>
      <c r="GK861">
        <v>-8.296070481250098E-08</v>
      </c>
      <c r="GL861">
        <v>3.322967193956903E-10</v>
      </c>
      <c r="GM861">
        <v>-0.07871069313407227</v>
      </c>
      <c r="GN861">
        <v>-0.00208336341840114</v>
      </c>
      <c r="GO861">
        <v>8.801746095907445E-05</v>
      </c>
      <c r="GP861">
        <v>-2.677693255255651E-07</v>
      </c>
      <c r="GQ861">
        <v>3</v>
      </c>
      <c r="GR861">
        <v>2052</v>
      </c>
      <c r="GS861">
        <v>2</v>
      </c>
      <c r="GT861">
        <v>18</v>
      </c>
      <c r="GU861">
        <v>126.5</v>
      </c>
      <c r="GV861">
        <v>126.5</v>
      </c>
      <c r="GW861">
        <v>0.46875</v>
      </c>
      <c r="GX861">
        <v>2.44019</v>
      </c>
      <c r="GY861">
        <v>1.44775</v>
      </c>
      <c r="GZ861">
        <v>2.31201</v>
      </c>
      <c r="HA861">
        <v>1.55151</v>
      </c>
      <c r="HB861">
        <v>2.41333</v>
      </c>
      <c r="HC861">
        <v>37.8437</v>
      </c>
      <c r="HD861">
        <v>13.6417</v>
      </c>
      <c r="HE861">
        <v>18</v>
      </c>
      <c r="HF861">
        <v>616.462</v>
      </c>
      <c r="HG861">
        <v>392.963</v>
      </c>
      <c r="HH861">
        <v>19.3537</v>
      </c>
      <c r="HI861">
        <v>31.1553</v>
      </c>
      <c r="HJ861">
        <v>29.9992</v>
      </c>
      <c r="HK861">
        <v>31.3421</v>
      </c>
      <c r="HL861">
        <v>31.3336</v>
      </c>
      <c r="HM861">
        <v>9.43587</v>
      </c>
      <c r="HN861">
        <v>56.0688</v>
      </c>
      <c r="HO861">
        <v>0</v>
      </c>
      <c r="HP861">
        <v>19.3434</v>
      </c>
      <c r="HQ861">
        <v>140.581</v>
      </c>
      <c r="HR861">
        <v>15.4888</v>
      </c>
      <c r="HS861">
        <v>99.0909</v>
      </c>
      <c r="HT861">
        <v>100.262</v>
      </c>
    </row>
    <row r="862" spans="1:228">
      <c r="A862">
        <v>846</v>
      </c>
      <c r="B862">
        <v>1728498550</v>
      </c>
      <c r="C862">
        <v>7612.5</v>
      </c>
      <c r="D862" t="s">
        <v>2066</v>
      </c>
      <c r="E862" t="s">
        <v>2067</v>
      </c>
      <c r="F862">
        <v>5</v>
      </c>
      <c r="G862" t="s">
        <v>357</v>
      </c>
      <c r="H862" t="s">
        <v>358</v>
      </c>
      <c r="I862" t="s">
        <v>359</v>
      </c>
      <c r="J862" t="s">
        <v>2047</v>
      </c>
      <c r="K862">
        <v>1728498542.214286</v>
      </c>
      <c r="L862">
        <f>(M862)/1000</f>
        <v>0</v>
      </c>
      <c r="M862">
        <f>IF(BH862, AP862, AJ862)</f>
        <v>0</v>
      </c>
      <c r="N862">
        <f>IF(BH862, AK862, AI862)</f>
        <v>0</v>
      </c>
      <c r="O862">
        <f>BJ862 - IF(AW862&gt;1, N862*BD862*100.0/(AY862), 0)</f>
        <v>0</v>
      </c>
      <c r="P862">
        <f>((V862-L862/2)*O862-N862)/(V862+L862/2)</f>
        <v>0</v>
      </c>
      <c r="Q862">
        <f>P862*(BQ862+BR862)/1000.0</f>
        <v>0</v>
      </c>
      <c r="R862">
        <f>(BJ862 - IF(AW862&gt;1, N862*BD862*100.0/(AY862), 0))*(BQ862+BR862)/1000.0</f>
        <v>0</v>
      </c>
      <c r="S862">
        <f>2.0/((1/U862-1/T862)+SIGN(U862)*SQRT((1/U862-1/T862)*(1/U862-1/T862) + 4*BE862/((BE862+1)*(BE862+1))*(2*1/U862*1/T862-1/T862*1/T862)))</f>
        <v>0</v>
      </c>
      <c r="T862">
        <f>IF(LEFT(BF862,1)&lt;&gt;"0",IF(LEFT(BF862,1)="1",3.0,BG862),$D$5+$E$5*(BX862*BQ862/($K$5*1000))+$F$5*(BX862*BQ862/($K$5*1000))*MAX(MIN(BD862,$J$5),$I$5)*MAX(MIN(BD862,$J$5),$I$5)+$G$5*MAX(MIN(BD862,$J$5),$I$5)*(BX862*BQ862/($K$5*1000))+$H$5*(BX862*BQ862/($K$5*1000))*(BX862*BQ862/($K$5*1000)))</f>
        <v>0</v>
      </c>
      <c r="U862">
        <f>L862*(1000-(1000*0.61365*exp(17.502*Y862/(240.97+Y862))/(BQ862+BR862)+BL862)/2)/(1000*0.61365*exp(17.502*Y862/(240.97+Y862))/(BQ862+BR862)-BL862)</f>
        <v>0</v>
      </c>
      <c r="V862">
        <f>1/((BE862+1)/(S862/1.6)+1/(T862/1.37)) + BE862/((BE862+1)/(S862/1.6) + BE862/(T862/1.37))</f>
        <v>0</v>
      </c>
      <c r="W862">
        <f>(AZ862*BC862)</f>
        <v>0</v>
      </c>
      <c r="X862">
        <f>(BS862+(W862+2*0.95*5.67E-8*(((BS862+$B$7)+273)^4-(BS862+273)^4)-44100*L862)/(1.84*29.3*T862+8*0.95*5.67E-8*(BS862+273)^3))</f>
        <v>0</v>
      </c>
      <c r="Y862">
        <f>($C$7*BT862+$D$7*BU862+$E$7*X862)</f>
        <v>0</v>
      </c>
      <c r="Z862">
        <f>0.61365*exp(17.502*Y862/(240.97+Y862))</f>
        <v>0</v>
      </c>
      <c r="AA862">
        <f>(AB862/AC862*100)</f>
        <v>0</v>
      </c>
      <c r="AB862">
        <f>BL862*(BQ862+BR862)/1000</f>
        <v>0</v>
      </c>
      <c r="AC862">
        <f>0.61365*exp(17.502*BS862/(240.97+BS862))</f>
        <v>0</v>
      </c>
      <c r="AD862">
        <f>(Z862-BL862*(BQ862+BR862)/1000)</f>
        <v>0</v>
      </c>
      <c r="AE862">
        <f>(-L862*44100)</f>
        <v>0</v>
      </c>
      <c r="AF862">
        <f>2*29.3*T862*0.92*(BS862-Y862)</f>
        <v>0</v>
      </c>
      <c r="AG862">
        <f>2*0.95*5.67E-8*(((BS862+$B$7)+273)^4-(Y862+273)^4)</f>
        <v>0</v>
      </c>
      <c r="AH862">
        <f>W862+AG862+AE862+AF862</f>
        <v>0</v>
      </c>
      <c r="AI862">
        <f>BP862*AW862*(BK862-BJ862*(1000-AW862*BM862)/(1000-AW862*BL862))/(100*BD862)</f>
        <v>0</v>
      </c>
      <c r="AJ862">
        <f>1000*BP862*AW862*(BL862-BM862)/(100*BD862*(1000-AW862*BL862))</f>
        <v>0</v>
      </c>
      <c r="AK862">
        <f>(AL862 - AM862 - BQ862*1E3/(8.314*(BS862+273.15)) * AO862/BP862 * AN862) * BP862/(100*BD862) * (1000 - BM862)/1000</f>
        <v>0</v>
      </c>
      <c r="AL862">
        <v>129.8043280427832</v>
      </c>
      <c r="AM862">
        <v>118.3714848484848</v>
      </c>
      <c r="AN862">
        <v>2.491899914603269</v>
      </c>
      <c r="AO862">
        <v>66.74876362544261</v>
      </c>
      <c r="AP862">
        <f>(AR862 - AQ862 + BQ862*1E3/(8.314*(BS862+273.15)) * AT862/BP862 * AS862) * BP862/(100*BD862) * 1000/(1000 - AR862)</f>
        <v>0</v>
      </c>
      <c r="AQ862">
        <v>15.41628660320486</v>
      </c>
      <c r="AR862">
        <v>16.15698848484848</v>
      </c>
      <c r="AS862">
        <v>-4.207145838306006E-05</v>
      </c>
      <c r="AT862">
        <v>80.8344270766854</v>
      </c>
      <c r="AU862">
        <v>0</v>
      </c>
      <c r="AV862">
        <v>0</v>
      </c>
      <c r="AW862">
        <f>IF(AU862*$H$13&gt;=AY862,1.0,(AY862/(AY862-AU862*$H$13)))</f>
        <v>0</v>
      </c>
      <c r="AX862">
        <f>(AW862-1)*100</f>
        <v>0</v>
      </c>
      <c r="AY862">
        <f>MAX(0,($B$13+$C$13*BX862)/(1+$D$13*BX862)*BQ862/(BS862+273)*$E$13)</f>
        <v>0</v>
      </c>
      <c r="AZ862">
        <f>$B$11*BY862+$C$11*BZ862+$F$11*CK862*(1-CN862)</f>
        <v>0</v>
      </c>
      <c r="BA862">
        <f>AZ862*BB862</f>
        <v>0</v>
      </c>
      <c r="BB862">
        <f>($B$11*$D$9+$C$11*$D$9+$F$11*((CX862+CP862)/MAX(CX862+CP862+CY862, 0.1)*$I$9+CY862/MAX(CX862+CP862+CY862, 0.1)*$J$9))/($B$11+$C$11+$F$11)</f>
        <v>0</v>
      </c>
      <c r="BC862">
        <f>($B$11*$K$9+$C$11*$K$9+$F$11*((CX862+CP862)/MAX(CX862+CP862+CY862, 0.1)*$P$9+CY862/MAX(CX862+CP862+CY862, 0.1)*$Q$9))/($B$11+$C$11+$F$11)</f>
        <v>0</v>
      </c>
      <c r="BD862">
        <v>6</v>
      </c>
      <c r="BE862">
        <v>0.5</v>
      </c>
      <c r="BF862" t="s">
        <v>361</v>
      </c>
      <c r="BG862">
        <v>2</v>
      </c>
      <c r="BH862" t="b">
        <v>1</v>
      </c>
      <c r="BI862">
        <v>1728498542.214286</v>
      </c>
      <c r="BJ862">
        <v>98.66847142857144</v>
      </c>
      <c r="BK862">
        <v>114.1482571428571</v>
      </c>
      <c r="BL862">
        <v>16.16557142857143</v>
      </c>
      <c r="BM862">
        <v>15.41682142857143</v>
      </c>
      <c r="BN862">
        <v>102.229775</v>
      </c>
      <c r="BO862">
        <v>16.25604642857143</v>
      </c>
      <c r="BP862">
        <v>600.0084285714286</v>
      </c>
      <c r="BQ862">
        <v>97.54270000000001</v>
      </c>
      <c r="BR862">
        <v>0.09997311071428572</v>
      </c>
      <c r="BS862">
        <v>24.94489285714286</v>
      </c>
      <c r="BT862">
        <v>25.04195</v>
      </c>
      <c r="BU862">
        <v>999.9000000000002</v>
      </c>
      <c r="BV862">
        <v>0</v>
      </c>
      <c r="BW862">
        <v>0</v>
      </c>
      <c r="BX862">
        <v>9999.685714285715</v>
      </c>
      <c r="BY862">
        <v>0</v>
      </c>
      <c r="BZ862">
        <v>96.01966785714285</v>
      </c>
      <c r="CA862">
        <v>-15.47977857142857</v>
      </c>
      <c r="CB862">
        <v>100.2896392857143</v>
      </c>
      <c r="CC862">
        <v>115.935575</v>
      </c>
      <c r="CD862">
        <v>0.7487535714285716</v>
      </c>
      <c r="CE862">
        <v>114.1482571428571</v>
      </c>
      <c r="CF862">
        <v>15.41682142857143</v>
      </c>
      <c r="CG862">
        <v>1.576832857142857</v>
      </c>
      <c r="CH862">
        <v>1.503798571428572</v>
      </c>
      <c r="CI862">
        <v>13.73426071428571</v>
      </c>
      <c r="CJ862">
        <v>13.00683928571428</v>
      </c>
      <c r="CK862">
        <v>1600.000714285714</v>
      </c>
      <c r="CL862">
        <v>0.6920126071428571</v>
      </c>
      <c r="CM862">
        <v>0.3079873928571429</v>
      </c>
      <c r="CN862">
        <v>0</v>
      </c>
      <c r="CO862">
        <v>2.318067857142857</v>
      </c>
      <c r="CP862">
        <v>0</v>
      </c>
      <c r="CQ862">
        <v>15589.62857142857</v>
      </c>
      <c r="CR862">
        <v>13790.24285714286</v>
      </c>
      <c r="CS862">
        <v>39.68482142857142</v>
      </c>
      <c r="CT862">
        <v>41.15378571428572</v>
      </c>
      <c r="CU862">
        <v>40.44374999999999</v>
      </c>
      <c r="CV862">
        <v>39.13164285714286</v>
      </c>
      <c r="CW862">
        <v>38.92164285714286</v>
      </c>
      <c r="CX862">
        <v>1107.221785714286</v>
      </c>
      <c r="CY862">
        <v>492.7789285714286</v>
      </c>
      <c r="CZ862">
        <v>0</v>
      </c>
      <c r="DA862">
        <v>1728498607</v>
      </c>
      <c r="DB862">
        <v>0</v>
      </c>
      <c r="DC862">
        <v>1728490956.5</v>
      </c>
      <c r="DD862" t="s">
        <v>362</v>
      </c>
      <c r="DE862">
        <v>1728490952.5</v>
      </c>
      <c r="DF862">
        <v>1728490956.5</v>
      </c>
      <c r="DG862">
        <v>1</v>
      </c>
      <c r="DH862">
        <v>-0.065</v>
      </c>
      <c r="DI862">
        <v>-0.008</v>
      </c>
      <c r="DJ862">
        <v>-3.246</v>
      </c>
      <c r="DK862">
        <v>-0.091</v>
      </c>
      <c r="DL862">
        <v>52</v>
      </c>
      <c r="DM862">
        <v>15</v>
      </c>
      <c r="DN862">
        <v>0.25</v>
      </c>
      <c r="DO862">
        <v>0.13</v>
      </c>
      <c r="DP862">
        <v>-15.30067</v>
      </c>
      <c r="DQ862">
        <v>-4.409214258911837</v>
      </c>
      <c r="DR862">
        <v>0.4257770327295732</v>
      </c>
      <c r="DS862">
        <v>0</v>
      </c>
      <c r="DT862">
        <v>0.7524768249999999</v>
      </c>
      <c r="DU862">
        <v>-0.08953286679174459</v>
      </c>
      <c r="DV862">
        <v>0.008700316899077586</v>
      </c>
      <c r="DW862">
        <v>1</v>
      </c>
      <c r="DX862">
        <v>1</v>
      </c>
      <c r="DY862">
        <v>2</v>
      </c>
      <c r="DZ862" t="s">
        <v>363</v>
      </c>
      <c r="EA862">
        <v>3.22852</v>
      </c>
      <c r="EB862">
        <v>2.70436</v>
      </c>
      <c r="EC862">
        <v>0.0341405</v>
      </c>
      <c r="ED862">
        <v>0.0375888</v>
      </c>
      <c r="EE862">
        <v>0.083498</v>
      </c>
      <c r="EF862">
        <v>0.080846</v>
      </c>
      <c r="EG862">
        <v>31470.2</v>
      </c>
      <c r="EH862">
        <v>30472.4</v>
      </c>
      <c r="EI862">
        <v>31229.8</v>
      </c>
      <c r="EJ862">
        <v>30046.2</v>
      </c>
      <c r="EK862">
        <v>38328.7</v>
      </c>
      <c r="EL862">
        <v>36525.9</v>
      </c>
      <c r="EM862">
        <v>43757.9</v>
      </c>
      <c r="EN862">
        <v>41962.5</v>
      </c>
      <c r="EO862">
        <v>2.08655</v>
      </c>
      <c r="EP862">
        <v>1.73748</v>
      </c>
      <c r="EQ862">
        <v>0.0181831</v>
      </c>
      <c r="ER862">
        <v>0</v>
      </c>
      <c r="ES862">
        <v>24.7306</v>
      </c>
      <c r="ET862">
        <v>999.9</v>
      </c>
      <c r="EU862">
        <v>65</v>
      </c>
      <c r="EV862">
        <v>31.9</v>
      </c>
      <c r="EW862">
        <v>31.6413</v>
      </c>
      <c r="EX862">
        <v>61.1702</v>
      </c>
      <c r="EY862">
        <v>24.1306</v>
      </c>
      <c r="EZ862">
        <v>1</v>
      </c>
      <c r="FA862">
        <v>0.336044</v>
      </c>
      <c r="FB862">
        <v>4.18325</v>
      </c>
      <c r="FC862">
        <v>20.1499</v>
      </c>
      <c r="FD862">
        <v>5.21415</v>
      </c>
      <c r="FE862">
        <v>11.9983</v>
      </c>
      <c r="FF862">
        <v>4.9629</v>
      </c>
      <c r="FG862">
        <v>3.29598</v>
      </c>
      <c r="FH862">
        <v>9999</v>
      </c>
      <c r="FI862">
        <v>9999</v>
      </c>
      <c r="FJ862">
        <v>9999</v>
      </c>
      <c r="FK862">
        <v>150.1</v>
      </c>
      <c r="FL862">
        <v>4.97092</v>
      </c>
      <c r="FM862">
        <v>1.86781</v>
      </c>
      <c r="FN862">
        <v>1.85928</v>
      </c>
      <c r="FO862">
        <v>1.86539</v>
      </c>
      <c r="FP862">
        <v>1.8631</v>
      </c>
      <c r="FQ862">
        <v>1.86451</v>
      </c>
      <c r="FR862">
        <v>1.86005</v>
      </c>
      <c r="FS862">
        <v>1.86418</v>
      </c>
      <c r="FT862">
        <v>0</v>
      </c>
      <c r="FU862">
        <v>0</v>
      </c>
      <c r="FV862">
        <v>0</v>
      </c>
      <c r="FW862">
        <v>0</v>
      </c>
      <c r="FX862" t="s">
        <v>364</v>
      </c>
      <c r="FY862" t="s">
        <v>365</v>
      </c>
      <c r="FZ862" t="s">
        <v>366</v>
      </c>
      <c r="GA862" t="s">
        <v>366</v>
      </c>
      <c r="GB862" t="s">
        <v>366</v>
      </c>
      <c r="GC862" t="s">
        <v>366</v>
      </c>
      <c r="GD862">
        <v>0</v>
      </c>
      <c r="GE862">
        <v>100</v>
      </c>
      <c r="GF862">
        <v>100</v>
      </c>
      <c r="GG862">
        <v>-3.691</v>
      </c>
      <c r="GH862">
        <v>-0.09039999999999999</v>
      </c>
      <c r="GI862">
        <v>-2.868309889394353</v>
      </c>
      <c r="GJ862">
        <v>-0.006773961979547998</v>
      </c>
      <c r="GK862">
        <v>-8.296070481250098E-08</v>
      </c>
      <c r="GL862">
        <v>3.322967193956903E-10</v>
      </c>
      <c r="GM862">
        <v>-0.07871069313407227</v>
      </c>
      <c r="GN862">
        <v>-0.00208336341840114</v>
      </c>
      <c r="GO862">
        <v>8.801746095907445E-05</v>
      </c>
      <c r="GP862">
        <v>-2.677693255255651E-07</v>
      </c>
      <c r="GQ862">
        <v>3</v>
      </c>
      <c r="GR862">
        <v>2052</v>
      </c>
      <c r="GS862">
        <v>2</v>
      </c>
      <c r="GT862">
        <v>18</v>
      </c>
      <c r="GU862">
        <v>126.6</v>
      </c>
      <c r="GV862">
        <v>126.6</v>
      </c>
      <c r="GW862">
        <v>0.500488</v>
      </c>
      <c r="GX862">
        <v>2.44019</v>
      </c>
      <c r="GY862">
        <v>1.44775</v>
      </c>
      <c r="GZ862">
        <v>2.31201</v>
      </c>
      <c r="HA862">
        <v>1.55151</v>
      </c>
      <c r="HB862">
        <v>2.41943</v>
      </c>
      <c r="HC862">
        <v>37.8437</v>
      </c>
      <c r="HD862">
        <v>13.6592</v>
      </c>
      <c r="HE862">
        <v>18</v>
      </c>
      <c r="HF862">
        <v>616.056</v>
      </c>
      <c r="HG862">
        <v>392.954</v>
      </c>
      <c r="HH862">
        <v>19.3113</v>
      </c>
      <c r="HI862">
        <v>31.14</v>
      </c>
      <c r="HJ862">
        <v>29.999</v>
      </c>
      <c r="HK862">
        <v>31.3308</v>
      </c>
      <c r="HL862">
        <v>31.3209</v>
      </c>
      <c r="HM862">
        <v>10.0141</v>
      </c>
      <c r="HN862">
        <v>56.0688</v>
      </c>
      <c r="HO862">
        <v>0</v>
      </c>
      <c r="HP862">
        <v>19.3053</v>
      </c>
      <c r="HQ862">
        <v>155.608</v>
      </c>
      <c r="HR862">
        <v>15.5178</v>
      </c>
      <c r="HS862">
        <v>99.0937</v>
      </c>
      <c r="HT862">
        <v>100.264</v>
      </c>
    </row>
    <row r="863" spans="1:228">
      <c r="A863">
        <v>847</v>
      </c>
      <c r="B863">
        <v>1728498555</v>
      </c>
      <c r="C863">
        <v>7617.5</v>
      </c>
      <c r="D863" t="s">
        <v>2068</v>
      </c>
      <c r="E863" t="s">
        <v>2069</v>
      </c>
      <c r="F863">
        <v>5</v>
      </c>
      <c r="G863" t="s">
        <v>357</v>
      </c>
      <c r="H863" t="s">
        <v>358</v>
      </c>
      <c r="I863" t="s">
        <v>359</v>
      </c>
      <c r="J863" t="s">
        <v>2047</v>
      </c>
      <c r="K863">
        <v>1728498547.5</v>
      </c>
      <c r="L863">
        <f>(M863)/1000</f>
        <v>0</v>
      </c>
      <c r="M863">
        <f>IF(BH863, AP863, AJ863)</f>
        <v>0</v>
      </c>
      <c r="N863">
        <f>IF(BH863, AK863, AI863)</f>
        <v>0</v>
      </c>
      <c r="O863">
        <f>BJ863 - IF(AW863&gt;1, N863*BD863*100.0/(AY863), 0)</f>
        <v>0</v>
      </c>
      <c r="P863">
        <f>((V863-L863/2)*O863-N863)/(V863+L863/2)</f>
        <v>0</v>
      </c>
      <c r="Q863">
        <f>P863*(BQ863+BR863)/1000.0</f>
        <v>0</v>
      </c>
      <c r="R863">
        <f>(BJ863 - IF(AW863&gt;1, N863*BD863*100.0/(AY863), 0))*(BQ863+BR863)/1000.0</f>
        <v>0</v>
      </c>
      <c r="S863">
        <f>2.0/((1/U863-1/T863)+SIGN(U863)*SQRT((1/U863-1/T863)*(1/U863-1/T863) + 4*BE863/((BE863+1)*(BE863+1))*(2*1/U863*1/T863-1/T863*1/T863)))</f>
        <v>0</v>
      </c>
      <c r="T863">
        <f>IF(LEFT(BF863,1)&lt;&gt;"0",IF(LEFT(BF863,1)="1",3.0,BG863),$D$5+$E$5*(BX863*BQ863/($K$5*1000))+$F$5*(BX863*BQ863/($K$5*1000))*MAX(MIN(BD863,$J$5),$I$5)*MAX(MIN(BD863,$J$5),$I$5)+$G$5*MAX(MIN(BD863,$J$5),$I$5)*(BX863*BQ863/($K$5*1000))+$H$5*(BX863*BQ863/($K$5*1000))*(BX863*BQ863/($K$5*1000)))</f>
        <v>0</v>
      </c>
      <c r="U863">
        <f>L863*(1000-(1000*0.61365*exp(17.502*Y863/(240.97+Y863))/(BQ863+BR863)+BL863)/2)/(1000*0.61365*exp(17.502*Y863/(240.97+Y863))/(BQ863+BR863)-BL863)</f>
        <v>0</v>
      </c>
      <c r="V863">
        <f>1/((BE863+1)/(S863/1.6)+1/(T863/1.37)) + BE863/((BE863+1)/(S863/1.6) + BE863/(T863/1.37))</f>
        <v>0</v>
      </c>
      <c r="W863">
        <f>(AZ863*BC863)</f>
        <v>0</v>
      </c>
      <c r="X863">
        <f>(BS863+(W863+2*0.95*5.67E-8*(((BS863+$B$7)+273)^4-(BS863+273)^4)-44100*L863)/(1.84*29.3*T863+8*0.95*5.67E-8*(BS863+273)^3))</f>
        <v>0</v>
      </c>
      <c r="Y863">
        <f>($C$7*BT863+$D$7*BU863+$E$7*X863)</f>
        <v>0</v>
      </c>
      <c r="Z863">
        <f>0.61365*exp(17.502*Y863/(240.97+Y863))</f>
        <v>0</v>
      </c>
      <c r="AA863">
        <f>(AB863/AC863*100)</f>
        <v>0</v>
      </c>
      <c r="AB863">
        <f>BL863*(BQ863+BR863)/1000</f>
        <v>0</v>
      </c>
      <c r="AC863">
        <f>0.61365*exp(17.502*BS863/(240.97+BS863))</f>
        <v>0</v>
      </c>
      <c r="AD863">
        <f>(Z863-BL863*(BQ863+BR863)/1000)</f>
        <v>0</v>
      </c>
      <c r="AE863">
        <f>(-L863*44100)</f>
        <v>0</v>
      </c>
      <c r="AF863">
        <f>2*29.3*T863*0.92*(BS863-Y863)</f>
        <v>0</v>
      </c>
      <c r="AG863">
        <f>2*0.95*5.67E-8*(((BS863+$B$7)+273)^4-(Y863+273)^4)</f>
        <v>0</v>
      </c>
      <c r="AH863">
        <f>W863+AG863+AE863+AF863</f>
        <v>0</v>
      </c>
      <c r="AI863">
        <f>BP863*AW863*(BK863-BJ863*(1000-AW863*BM863)/(1000-AW863*BL863))/(100*BD863)</f>
        <v>0</v>
      </c>
      <c r="AJ863">
        <f>1000*BP863*AW863*(BL863-BM863)/(100*BD863*(1000-AW863*BL863))</f>
        <v>0</v>
      </c>
      <c r="AK863">
        <f>(AL863 - AM863 - BQ863*1E3/(8.314*(BS863+273.15)) * AO863/BP863 * AN863) * BP863/(100*BD863) * (1000 - BM863)/1000</f>
        <v>0</v>
      </c>
      <c r="AL863">
        <v>142.4562550232744</v>
      </c>
      <c r="AM863">
        <v>130.8233393939394</v>
      </c>
      <c r="AN863">
        <v>2.490679677789647</v>
      </c>
      <c r="AO863">
        <v>66.74876362544261</v>
      </c>
      <c r="AP863">
        <f>(AR863 - AQ863 + BQ863*1E3/(8.314*(BS863+273.15)) * AT863/BP863 * AS863) * BP863/(100*BD863) * 1000/(1000 - AR863)</f>
        <v>0</v>
      </c>
      <c r="AQ863">
        <v>15.41383767424758</v>
      </c>
      <c r="AR863">
        <v>16.15000121212121</v>
      </c>
      <c r="AS863">
        <v>-7.84761008303557E-05</v>
      </c>
      <c r="AT863">
        <v>80.8344270766854</v>
      </c>
      <c r="AU863">
        <v>0</v>
      </c>
      <c r="AV863">
        <v>0</v>
      </c>
      <c r="AW863">
        <f>IF(AU863*$H$13&gt;=AY863,1.0,(AY863/(AY863-AU863*$H$13)))</f>
        <v>0</v>
      </c>
      <c r="AX863">
        <f>(AW863-1)*100</f>
        <v>0</v>
      </c>
      <c r="AY863">
        <f>MAX(0,($B$13+$C$13*BX863)/(1+$D$13*BX863)*BQ863/(BS863+273)*$E$13)</f>
        <v>0</v>
      </c>
      <c r="AZ863">
        <f>$B$11*BY863+$C$11*BZ863+$F$11*CK863*(1-CN863)</f>
        <v>0</v>
      </c>
      <c r="BA863">
        <f>AZ863*BB863</f>
        <v>0</v>
      </c>
      <c r="BB863">
        <f>($B$11*$D$9+$C$11*$D$9+$F$11*((CX863+CP863)/MAX(CX863+CP863+CY863, 0.1)*$I$9+CY863/MAX(CX863+CP863+CY863, 0.1)*$J$9))/($B$11+$C$11+$F$11)</f>
        <v>0</v>
      </c>
      <c r="BC863">
        <f>($B$11*$K$9+$C$11*$K$9+$F$11*((CX863+CP863)/MAX(CX863+CP863+CY863, 0.1)*$P$9+CY863/MAX(CX863+CP863+CY863, 0.1)*$Q$9))/($B$11+$C$11+$F$11)</f>
        <v>0</v>
      </c>
      <c r="BD863">
        <v>6</v>
      </c>
      <c r="BE863">
        <v>0.5</v>
      </c>
      <c r="BF863" t="s">
        <v>361</v>
      </c>
      <c r="BG863">
        <v>2</v>
      </c>
      <c r="BH863" t="b">
        <v>1</v>
      </c>
      <c r="BI863">
        <v>1728498547.5</v>
      </c>
      <c r="BJ863">
        <v>111.5590925925926</v>
      </c>
      <c r="BK863">
        <v>127.3747407407408</v>
      </c>
      <c r="BL863">
        <v>16.15853333333333</v>
      </c>
      <c r="BM863">
        <v>15.41722962962963</v>
      </c>
      <c r="BN863">
        <v>115.2083740740741</v>
      </c>
      <c r="BO863">
        <v>16.2490074074074</v>
      </c>
      <c r="BP863">
        <v>599.996888888889</v>
      </c>
      <c r="BQ863">
        <v>97.54251111111112</v>
      </c>
      <c r="BR863">
        <v>0.09990187777777777</v>
      </c>
      <c r="BS863">
        <v>24.93742592592592</v>
      </c>
      <c r="BT863">
        <v>25.0319</v>
      </c>
      <c r="BU863">
        <v>999.9000000000001</v>
      </c>
      <c r="BV863">
        <v>0</v>
      </c>
      <c r="BW863">
        <v>0</v>
      </c>
      <c r="BX863">
        <v>10008.98296296296</v>
      </c>
      <c r="BY863">
        <v>0</v>
      </c>
      <c r="BZ863">
        <v>96.54104444444447</v>
      </c>
      <c r="CA863">
        <v>-15.81566666666667</v>
      </c>
      <c r="CB863">
        <v>113.3913074074074</v>
      </c>
      <c r="CC863">
        <v>129.3692962962963</v>
      </c>
      <c r="CD863">
        <v>0.7413080000000001</v>
      </c>
      <c r="CE863">
        <v>127.3747407407408</v>
      </c>
      <c r="CF863">
        <v>15.41722962962963</v>
      </c>
      <c r="CG863">
        <v>1.576143333333333</v>
      </c>
      <c r="CH863">
        <v>1.503835185185185</v>
      </c>
      <c r="CI863">
        <v>13.72752592592592</v>
      </c>
      <c r="CJ863">
        <v>13.00720740740741</v>
      </c>
      <c r="CK863">
        <v>1600.02</v>
      </c>
      <c r="CL863">
        <v>0.692014814814815</v>
      </c>
      <c r="CM863">
        <v>0.3079851851851852</v>
      </c>
      <c r="CN863">
        <v>0</v>
      </c>
      <c r="CO863">
        <v>2.2315</v>
      </c>
      <c r="CP863">
        <v>0</v>
      </c>
      <c r="CQ863">
        <v>15567.44814814815</v>
      </c>
      <c r="CR863">
        <v>13790.42592592593</v>
      </c>
      <c r="CS863">
        <v>39.66403703703704</v>
      </c>
      <c r="CT863">
        <v>41.13188888888889</v>
      </c>
      <c r="CU863">
        <v>40.4324074074074</v>
      </c>
      <c r="CV863">
        <v>39.104</v>
      </c>
      <c r="CW863">
        <v>38.89107407407408</v>
      </c>
      <c r="CX863">
        <v>1107.237777777778</v>
      </c>
      <c r="CY863">
        <v>492.7822222222222</v>
      </c>
      <c r="CZ863">
        <v>0</v>
      </c>
      <c r="DA863">
        <v>1728498611.8</v>
      </c>
      <c r="DB863">
        <v>0</v>
      </c>
      <c r="DC863">
        <v>1728490956.5</v>
      </c>
      <c r="DD863" t="s">
        <v>362</v>
      </c>
      <c r="DE863">
        <v>1728490952.5</v>
      </c>
      <c r="DF863">
        <v>1728490956.5</v>
      </c>
      <c r="DG863">
        <v>1</v>
      </c>
      <c r="DH863">
        <v>-0.065</v>
      </c>
      <c r="DI863">
        <v>-0.008</v>
      </c>
      <c r="DJ863">
        <v>-3.246</v>
      </c>
      <c r="DK863">
        <v>-0.091</v>
      </c>
      <c r="DL863">
        <v>52</v>
      </c>
      <c r="DM863">
        <v>15</v>
      </c>
      <c r="DN863">
        <v>0.25</v>
      </c>
      <c r="DO863">
        <v>0.13</v>
      </c>
      <c r="DP863">
        <v>-15.566875</v>
      </c>
      <c r="DQ863">
        <v>-3.973598499061881</v>
      </c>
      <c r="DR863">
        <v>0.385514866606983</v>
      </c>
      <c r="DS863">
        <v>0</v>
      </c>
      <c r="DT863">
        <v>0.7471347500000001</v>
      </c>
      <c r="DU863">
        <v>-0.07814447279549774</v>
      </c>
      <c r="DV863">
        <v>0.007671889091840419</v>
      </c>
      <c r="DW863">
        <v>1</v>
      </c>
      <c r="DX863">
        <v>1</v>
      </c>
      <c r="DY863">
        <v>2</v>
      </c>
      <c r="DZ863" t="s">
        <v>363</v>
      </c>
      <c r="EA863">
        <v>3.22879</v>
      </c>
      <c r="EB863">
        <v>2.70446</v>
      </c>
      <c r="EC863">
        <v>0.037442</v>
      </c>
      <c r="ED863">
        <v>0.0409055</v>
      </c>
      <c r="EE863">
        <v>0.08347640000000001</v>
      </c>
      <c r="EF863">
        <v>0.0809124</v>
      </c>
      <c r="EG863">
        <v>31363.6</v>
      </c>
      <c r="EH863">
        <v>30368.4</v>
      </c>
      <c r="EI863">
        <v>31230.7</v>
      </c>
      <c r="EJ863">
        <v>30047.2</v>
      </c>
      <c r="EK863">
        <v>38331</v>
      </c>
      <c r="EL863">
        <v>36524.5</v>
      </c>
      <c r="EM863">
        <v>43759.4</v>
      </c>
      <c r="EN863">
        <v>41963.8</v>
      </c>
      <c r="EO863">
        <v>2.08703</v>
      </c>
      <c r="EP863">
        <v>1.73792</v>
      </c>
      <c r="EQ863">
        <v>0.0174716</v>
      </c>
      <c r="ER863">
        <v>0</v>
      </c>
      <c r="ES863">
        <v>24.7253</v>
      </c>
      <c r="ET863">
        <v>999.9</v>
      </c>
      <c r="EU863">
        <v>65</v>
      </c>
      <c r="EV863">
        <v>31.9</v>
      </c>
      <c r="EW863">
        <v>31.6426</v>
      </c>
      <c r="EX863">
        <v>61.2402</v>
      </c>
      <c r="EY863">
        <v>23.9343</v>
      </c>
      <c r="EZ863">
        <v>1</v>
      </c>
      <c r="FA863">
        <v>0.334909</v>
      </c>
      <c r="FB863">
        <v>4.16188</v>
      </c>
      <c r="FC863">
        <v>20.1507</v>
      </c>
      <c r="FD863">
        <v>5.21474</v>
      </c>
      <c r="FE863">
        <v>11.998</v>
      </c>
      <c r="FF863">
        <v>4.963</v>
      </c>
      <c r="FG863">
        <v>3.29595</v>
      </c>
      <c r="FH863">
        <v>9999</v>
      </c>
      <c r="FI863">
        <v>9999</v>
      </c>
      <c r="FJ863">
        <v>9999</v>
      </c>
      <c r="FK863">
        <v>150.1</v>
      </c>
      <c r="FL863">
        <v>4.97093</v>
      </c>
      <c r="FM863">
        <v>1.8678</v>
      </c>
      <c r="FN863">
        <v>1.85928</v>
      </c>
      <c r="FO863">
        <v>1.86539</v>
      </c>
      <c r="FP863">
        <v>1.8631</v>
      </c>
      <c r="FQ863">
        <v>1.86455</v>
      </c>
      <c r="FR863">
        <v>1.86005</v>
      </c>
      <c r="FS863">
        <v>1.86418</v>
      </c>
      <c r="FT863">
        <v>0</v>
      </c>
      <c r="FU863">
        <v>0</v>
      </c>
      <c r="FV863">
        <v>0</v>
      </c>
      <c r="FW863">
        <v>0</v>
      </c>
      <c r="FX863" t="s">
        <v>364</v>
      </c>
      <c r="FY863" t="s">
        <v>365</v>
      </c>
      <c r="FZ863" t="s">
        <v>366</v>
      </c>
      <c r="GA863" t="s">
        <v>366</v>
      </c>
      <c r="GB863" t="s">
        <v>366</v>
      </c>
      <c r="GC863" t="s">
        <v>366</v>
      </c>
      <c r="GD863">
        <v>0</v>
      </c>
      <c r="GE863">
        <v>100</v>
      </c>
      <c r="GF863">
        <v>100</v>
      </c>
      <c r="GG863">
        <v>-3.775</v>
      </c>
      <c r="GH863">
        <v>-0.0905</v>
      </c>
      <c r="GI863">
        <v>-2.868309889394353</v>
      </c>
      <c r="GJ863">
        <v>-0.006773961979547998</v>
      </c>
      <c r="GK863">
        <v>-8.296070481250098E-08</v>
      </c>
      <c r="GL863">
        <v>3.322967193956903E-10</v>
      </c>
      <c r="GM863">
        <v>-0.07871069313407227</v>
      </c>
      <c r="GN863">
        <v>-0.00208336341840114</v>
      </c>
      <c r="GO863">
        <v>8.801746095907445E-05</v>
      </c>
      <c r="GP863">
        <v>-2.677693255255651E-07</v>
      </c>
      <c r="GQ863">
        <v>3</v>
      </c>
      <c r="GR863">
        <v>2052</v>
      </c>
      <c r="GS863">
        <v>2</v>
      </c>
      <c r="GT863">
        <v>18</v>
      </c>
      <c r="GU863">
        <v>126.7</v>
      </c>
      <c r="GV863">
        <v>126.6</v>
      </c>
      <c r="GW863">
        <v>0.529785</v>
      </c>
      <c r="GX863">
        <v>2.43774</v>
      </c>
      <c r="GY863">
        <v>1.44775</v>
      </c>
      <c r="GZ863">
        <v>2.31201</v>
      </c>
      <c r="HA863">
        <v>1.55151</v>
      </c>
      <c r="HB863">
        <v>2.36328</v>
      </c>
      <c r="HC863">
        <v>37.8437</v>
      </c>
      <c r="HD863">
        <v>13.6329</v>
      </c>
      <c r="HE863">
        <v>18</v>
      </c>
      <c r="HF863">
        <v>616.278</v>
      </c>
      <c r="HG863">
        <v>393.135</v>
      </c>
      <c r="HH863">
        <v>19.2746</v>
      </c>
      <c r="HI863">
        <v>31.1254</v>
      </c>
      <c r="HJ863">
        <v>29.999</v>
      </c>
      <c r="HK863">
        <v>31.3176</v>
      </c>
      <c r="HL863">
        <v>31.3093</v>
      </c>
      <c r="HM863">
        <v>10.6514</v>
      </c>
      <c r="HN863">
        <v>55.775</v>
      </c>
      <c r="HO863">
        <v>0</v>
      </c>
      <c r="HP863">
        <v>19.2738</v>
      </c>
      <c r="HQ863">
        <v>165.646</v>
      </c>
      <c r="HR863">
        <v>15.5437</v>
      </c>
      <c r="HS863">
        <v>99.0968</v>
      </c>
      <c r="HT863">
        <v>100.267</v>
      </c>
    </row>
    <row r="864" spans="1:228">
      <c r="A864">
        <v>848</v>
      </c>
      <c r="B864">
        <v>1728498560</v>
      </c>
      <c r="C864">
        <v>7622.5</v>
      </c>
      <c r="D864" t="s">
        <v>2070</v>
      </c>
      <c r="E864" t="s">
        <v>2071</v>
      </c>
      <c r="F864">
        <v>5</v>
      </c>
      <c r="G864" t="s">
        <v>357</v>
      </c>
      <c r="H864" t="s">
        <v>358</v>
      </c>
      <c r="I864" t="s">
        <v>359</v>
      </c>
      <c r="J864" t="s">
        <v>2047</v>
      </c>
      <c r="K864">
        <v>1728498552.214286</v>
      </c>
      <c r="L864">
        <f>(M864)/1000</f>
        <v>0</v>
      </c>
      <c r="M864">
        <f>IF(BH864, AP864, AJ864)</f>
        <v>0</v>
      </c>
      <c r="N864">
        <f>IF(BH864, AK864, AI864)</f>
        <v>0</v>
      </c>
      <c r="O864">
        <f>BJ864 - IF(AW864&gt;1, N864*BD864*100.0/(AY864), 0)</f>
        <v>0</v>
      </c>
      <c r="P864">
        <f>((V864-L864/2)*O864-N864)/(V864+L864/2)</f>
        <v>0</v>
      </c>
      <c r="Q864">
        <f>P864*(BQ864+BR864)/1000.0</f>
        <v>0</v>
      </c>
      <c r="R864">
        <f>(BJ864 - IF(AW864&gt;1, N864*BD864*100.0/(AY864), 0))*(BQ864+BR864)/1000.0</f>
        <v>0</v>
      </c>
      <c r="S864">
        <f>2.0/((1/U864-1/T864)+SIGN(U864)*SQRT((1/U864-1/T864)*(1/U864-1/T864) + 4*BE864/((BE864+1)*(BE864+1))*(2*1/U864*1/T864-1/T864*1/T864)))</f>
        <v>0</v>
      </c>
      <c r="T864">
        <f>IF(LEFT(BF864,1)&lt;&gt;"0",IF(LEFT(BF864,1)="1",3.0,BG864),$D$5+$E$5*(BX864*BQ864/($K$5*1000))+$F$5*(BX864*BQ864/($K$5*1000))*MAX(MIN(BD864,$J$5),$I$5)*MAX(MIN(BD864,$J$5),$I$5)+$G$5*MAX(MIN(BD864,$J$5),$I$5)*(BX864*BQ864/($K$5*1000))+$H$5*(BX864*BQ864/($K$5*1000))*(BX864*BQ864/($K$5*1000)))</f>
        <v>0</v>
      </c>
      <c r="U864">
        <f>L864*(1000-(1000*0.61365*exp(17.502*Y864/(240.97+Y864))/(BQ864+BR864)+BL864)/2)/(1000*0.61365*exp(17.502*Y864/(240.97+Y864))/(BQ864+BR864)-BL864)</f>
        <v>0</v>
      </c>
      <c r="V864">
        <f>1/((BE864+1)/(S864/1.6)+1/(T864/1.37)) + BE864/((BE864+1)/(S864/1.6) + BE864/(T864/1.37))</f>
        <v>0</v>
      </c>
      <c r="W864">
        <f>(AZ864*BC864)</f>
        <v>0</v>
      </c>
      <c r="X864">
        <f>(BS864+(W864+2*0.95*5.67E-8*(((BS864+$B$7)+273)^4-(BS864+273)^4)-44100*L864)/(1.84*29.3*T864+8*0.95*5.67E-8*(BS864+273)^3))</f>
        <v>0</v>
      </c>
      <c r="Y864">
        <f>($C$7*BT864+$D$7*BU864+$E$7*X864)</f>
        <v>0</v>
      </c>
      <c r="Z864">
        <f>0.61365*exp(17.502*Y864/(240.97+Y864))</f>
        <v>0</v>
      </c>
      <c r="AA864">
        <f>(AB864/AC864*100)</f>
        <v>0</v>
      </c>
      <c r="AB864">
        <f>BL864*(BQ864+BR864)/1000</f>
        <v>0</v>
      </c>
      <c r="AC864">
        <f>0.61365*exp(17.502*BS864/(240.97+BS864))</f>
        <v>0</v>
      </c>
      <c r="AD864">
        <f>(Z864-BL864*(BQ864+BR864)/1000)</f>
        <v>0</v>
      </c>
      <c r="AE864">
        <f>(-L864*44100)</f>
        <v>0</v>
      </c>
      <c r="AF864">
        <f>2*29.3*T864*0.92*(BS864-Y864)</f>
        <v>0</v>
      </c>
      <c r="AG864">
        <f>2*0.95*5.67E-8*(((BS864+$B$7)+273)^4-(Y864+273)^4)</f>
        <v>0</v>
      </c>
      <c r="AH864">
        <f>W864+AG864+AE864+AF864</f>
        <v>0</v>
      </c>
      <c r="AI864">
        <f>BP864*AW864*(BK864-BJ864*(1000-AW864*BM864)/(1000-AW864*BL864))/(100*BD864)</f>
        <v>0</v>
      </c>
      <c r="AJ864">
        <f>1000*BP864*AW864*(BL864-BM864)/(100*BD864*(1000-AW864*BL864))</f>
        <v>0</v>
      </c>
      <c r="AK864">
        <f>(AL864 - AM864 - BQ864*1E3/(8.314*(BS864+273.15)) * AO864/BP864 * AN864) * BP864/(100*BD864) * (1000 - BM864)/1000</f>
        <v>0</v>
      </c>
      <c r="AL864">
        <v>155.2494395053144</v>
      </c>
      <c r="AM864">
        <v>143.3785151515151</v>
      </c>
      <c r="AN864">
        <v>2.514174050951173</v>
      </c>
      <c r="AO864">
        <v>66.74876362544261</v>
      </c>
      <c r="AP864">
        <f>(AR864 - AQ864 + BQ864*1E3/(8.314*(BS864+273.15)) * AT864/BP864 * AS864) * BP864/(100*BD864) * 1000/(1000 - AR864)</f>
        <v>0</v>
      </c>
      <c r="AQ864">
        <v>15.46024925755461</v>
      </c>
      <c r="AR864">
        <v>16.16286909090909</v>
      </c>
      <c r="AS864">
        <v>7.216180332452604E-05</v>
      </c>
      <c r="AT864">
        <v>80.8344270766854</v>
      </c>
      <c r="AU864">
        <v>0</v>
      </c>
      <c r="AV864">
        <v>0</v>
      </c>
      <c r="AW864">
        <f>IF(AU864*$H$13&gt;=AY864,1.0,(AY864/(AY864-AU864*$H$13)))</f>
        <v>0</v>
      </c>
      <c r="AX864">
        <f>(AW864-1)*100</f>
        <v>0</v>
      </c>
      <c r="AY864">
        <f>MAX(0,($B$13+$C$13*BX864)/(1+$D$13*BX864)*BQ864/(BS864+273)*$E$13)</f>
        <v>0</v>
      </c>
      <c r="AZ864">
        <f>$B$11*BY864+$C$11*BZ864+$F$11*CK864*(1-CN864)</f>
        <v>0</v>
      </c>
      <c r="BA864">
        <f>AZ864*BB864</f>
        <v>0</v>
      </c>
      <c r="BB864">
        <f>($B$11*$D$9+$C$11*$D$9+$F$11*((CX864+CP864)/MAX(CX864+CP864+CY864, 0.1)*$I$9+CY864/MAX(CX864+CP864+CY864, 0.1)*$J$9))/($B$11+$C$11+$F$11)</f>
        <v>0</v>
      </c>
      <c r="BC864">
        <f>($B$11*$K$9+$C$11*$K$9+$F$11*((CX864+CP864)/MAX(CX864+CP864+CY864, 0.1)*$P$9+CY864/MAX(CX864+CP864+CY864, 0.1)*$Q$9))/($B$11+$C$11+$F$11)</f>
        <v>0</v>
      </c>
      <c r="BD864">
        <v>6</v>
      </c>
      <c r="BE864">
        <v>0.5</v>
      </c>
      <c r="BF864" t="s">
        <v>361</v>
      </c>
      <c r="BG864">
        <v>2</v>
      </c>
      <c r="BH864" t="b">
        <v>1</v>
      </c>
      <c r="BI864">
        <v>1728498552.214286</v>
      </c>
      <c r="BJ864">
        <v>123.1252857142857</v>
      </c>
      <c r="BK864">
        <v>139.2158928571428</v>
      </c>
      <c r="BL864">
        <v>16.155675</v>
      </c>
      <c r="BM864">
        <v>15.43183571428571</v>
      </c>
      <c r="BN864">
        <v>126.8535357142857</v>
      </c>
      <c r="BO864">
        <v>16.24614642857143</v>
      </c>
      <c r="BP864">
        <v>599.984</v>
      </c>
      <c r="BQ864">
        <v>97.54256785714287</v>
      </c>
      <c r="BR864">
        <v>0.09992130714285714</v>
      </c>
      <c r="BS864">
        <v>24.932125</v>
      </c>
      <c r="BT864">
        <v>25.02267857142857</v>
      </c>
      <c r="BU864">
        <v>999.9000000000002</v>
      </c>
      <c r="BV864">
        <v>0</v>
      </c>
      <c r="BW864">
        <v>0</v>
      </c>
      <c r="BX864">
        <v>10004.86928571429</v>
      </c>
      <c r="BY864">
        <v>0</v>
      </c>
      <c r="BZ864">
        <v>96.37781785714287</v>
      </c>
      <c r="CA864">
        <v>-16.09054285714286</v>
      </c>
      <c r="CB864">
        <v>125.1471428571429</v>
      </c>
      <c r="CC864">
        <v>141.3981785714286</v>
      </c>
      <c r="CD864">
        <v>0.7238398928571428</v>
      </c>
      <c r="CE864">
        <v>139.2158928571428</v>
      </c>
      <c r="CF864">
        <v>15.43183571428571</v>
      </c>
      <c r="CG864">
        <v>1.575865</v>
      </c>
      <c r="CH864">
        <v>1.505260357142857</v>
      </c>
      <c r="CI864">
        <v>13.72481071428571</v>
      </c>
      <c r="CJ864">
        <v>13.02168928571429</v>
      </c>
      <c r="CK864">
        <v>1600.007142857143</v>
      </c>
      <c r="CL864">
        <v>0.6920121428571429</v>
      </c>
      <c r="CM864">
        <v>0.3079878571428571</v>
      </c>
      <c r="CN864">
        <v>0</v>
      </c>
      <c r="CO864">
        <v>2.172892857142857</v>
      </c>
      <c r="CP864">
        <v>0</v>
      </c>
      <c r="CQ864">
        <v>15549.47857142857</v>
      </c>
      <c r="CR864">
        <v>13790.30714285714</v>
      </c>
      <c r="CS864">
        <v>39.64492857142857</v>
      </c>
      <c r="CT864">
        <v>41.11149999999999</v>
      </c>
      <c r="CU864">
        <v>40.41264285714286</v>
      </c>
      <c r="CV864">
        <v>39.08007142857142</v>
      </c>
      <c r="CW864">
        <v>38.875</v>
      </c>
      <c r="CX864">
        <v>1107.224285714286</v>
      </c>
      <c r="CY864">
        <v>492.7828571428572</v>
      </c>
      <c r="CZ864">
        <v>0</v>
      </c>
      <c r="DA864">
        <v>1728498617.2</v>
      </c>
      <c r="DB864">
        <v>0</v>
      </c>
      <c r="DC864">
        <v>1728490956.5</v>
      </c>
      <c r="DD864" t="s">
        <v>362</v>
      </c>
      <c r="DE864">
        <v>1728490952.5</v>
      </c>
      <c r="DF864">
        <v>1728490956.5</v>
      </c>
      <c r="DG864">
        <v>1</v>
      </c>
      <c r="DH864">
        <v>-0.065</v>
      </c>
      <c r="DI864">
        <v>-0.008</v>
      </c>
      <c r="DJ864">
        <v>-3.246</v>
      </c>
      <c r="DK864">
        <v>-0.091</v>
      </c>
      <c r="DL864">
        <v>52</v>
      </c>
      <c r="DM864">
        <v>15</v>
      </c>
      <c r="DN864">
        <v>0.25</v>
      </c>
      <c r="DO864">
        <v>0.13</v>
      </c>
      <c r="DP864">
        <v>-15.89287804878049</v>
      </c>
      <c r="DQ864">
        <v>-3.4910236933798</v>
      </c>
      <c r="DR864">
        <v>0.3479168911919633</v>
      </c>
      <c r="DS864">
        <v>0</v>
      </c>
      <c r="DT864">
        <v>0.7322139268292683</v>
      </c>
      <c r="DU864">
        <v>-0.1829089965156811</v>
      </c>
      <c r="DV864">
        <v>0.02086210748350182</v>
      </c>
      <c r="DW864">
        <v>0</v>
      </c>
      <c r="DX864">
        <v>0</v>
      </c>
      <c r="DY864">
        <v>2</v>
      </c>
      <c r="DZ864" t="s">
        <v>386</v>
      </c>
      <c r="EA864">
        <v>3.2287</v>
      </c>
      <c r="EB864">
        <v>2.70438</v>
      </c>
      <c r="EC864">
        <v>0.0407206</v>
      </c>
      <c r="ED864">
        <v>0.0441735</v>
      </c>
      <c r="EE864">
        <v>0.08353289999999999</v>
      </c>
      <c r="EF864">
        <v>0.0810891</v>
      </c>
      <c r="EG864">
        <v>31257.5</v>
      </c>
      <c r="EH864">
        <v>30266.2</v>
      </c>
      <c r="EI864">
        <v>31231.4</v>
      </c>
      <c r="EJ864">
        <v>30048.3</v>
      </c>
      <c r="EK864">
        <v>38329.5</v>
      </c>
      <c r="EL864">
        <v>36518.9</v>
      </c>
      <c r="EM864">
        <v>43760.3</v>
      </c>
      <c r="EN864">
        <v>41965.4</v>
      </c>
      <c r="EO864">
        <v>2.08742</v>
      </c>
      <c r="EP864">
        <v>1.73795</v>
      </c>
      <c r="EQ864">
        <v>0.0176877</v>
      </c>
      <c r="ER864">
        <v>0</v>
      </c>
      <c r="ES864">
        <v>24.7202</v>
      </c>
      <c r="ET864">
        <v>999.9</v>
      </c>
      <c r="EU864">
        <v>65</v>
      </c>
      <c r="EV864">
        <v>31.9</v>
      </c>
      <c r="EW864">
        <v>31.64</v>
      </c>
      <c r="EX864">
        <v>61.2202</v>
      </c>
      <c r="EY864">
        <v>24.0865</v>
      </c>
      <c r="EZ864">
        <v>1</v>
      </c>
      <c r="FA864">
        <v>0.333407</v>
      </c>
      <c r="FB864">
        <v>4.09583</v>
      </c>
      <c r="FC864">
        <v>20.1525</v>
      </c>
      <c r="FD864">
        <v>5.21429</v>
      </c>
      <c r="FE864">
        <v>11.9983</v>
      </c>
      <c r="FF864">
        <v>4.9629</v>
      </c>
      <c r="FG864">
        <v>3.29598</v>
      </c>
      <c r="FH864">
        <v>9999</v>
      </c>
      <c r="FI864">
        <v>9999</v>
      </c>
      <c r="FJ864">
        <v>9999</v>
      </c>
      <c r="FK864">
        <v>150.1</v>
      </c>
      <c r="FL864">
        <v>4.97093</v>
      </c>
      <c r="FM864">
        <v>1.86776</v>
      </c>
      <c r="FN864">
        <v>1.85929</v>
      </c>
      <c r="FO864">
        <v>1.86537</v>
      </c>
      <c r="FP864">
        <v>1.8631</v>
      </c>
      <c r="FQ864">
        <v>1.86455</v>
      </c>
      <c r="FR864">
        <v>1.86005</v>
      </c>
      <c r="FS864">
        <v>1.86418</v>
      </c>
      <c r="FT864">
        <v>0</v>
      </c>
      <c r="FU864">
        <v>0</v>
      </c>
      <c r="FV864">
        <v>0</v>
      </c>
      <c r="FW864">
        <v>0</v>
      </c>
      <c r="FX864" t="s">
        <v>364</v>
      </c>
      <c r="FY864" t="s">
        <v>365</v>
      </c>
      <c r="FZ864" t="s">
        <v>366</v>
      </c>
      <c r="GA864" t="s">
        <v>366</v>
      </c>
      <c r="GB864" t="s">
        <v>366</v>
      </c>
      <c r="GC864" t="s">
        <v>366</v>
      </c>
      <c r="GD864">
        <v>0</v>
      </c>
      <c r="GE864">
        <v>100</v>
      </c>
      <c r="GF864">
        <v>100</v>
      </c>
      <c r="GG864">
        <v>-3.859</v>
      </c>
      <c r="GH864">
        <v>-0.09039999999999999</v>
      </c>
      <c r="GI864">
        <v>-2.868309889394353</v>
      </c>
      <c r="GJ864">
        <v>-0.006773961979547998</v>
      </c>
      <c r="GK864">
        <v>-8.296070481250098E-08</v>
      </c>
      <c r="GL864">
        <v>3.322967193956903E-10</v>
      </c>
      <c r="GM864">
        <v>-0.07871069313407227</v>
      </c>
      <c r="GN864">
        <v>-0.00208336341840114</v>
      </c>
      <c r="GO864">
        <v>8.801746095907445E-05</v>
      </c>
      <c r="GP864">
        <v>-2.677693255255651E-07</v>
      </c>
      <c r="GQ864">
        <v>3</v>
      </c>
      <c r="GR864">
        <v>2052</v>
      </c>
      <c r="GS864">
        <v>2</v>
      </c>
      <c r="GT864">
        <v>18</v>
      </c>
      <c r="GU864">
        <v>126.8</v>
      </c>
      <c r="GV864">
        <v>126.7</v>
      </c>
      <c r="GW864">
        <v>0.560303</v>
      </c>
      <c r="GX864">
        <v>2.44019</v>
      </c>
      <c r="GY864">
        <v>1.44775</v>
      </c>
      <c r="GZ864">
        <v>2.31201</v>
      </c>
      <c r="HA864">
        <v>1.55151</v>
      </c>
      <c r="HB864">
        <v>2.37793</v>
      </c>
      <c r="HC864">
        <v>37.8437</v>
      </c>
      <c r="HD864">
        <v>13.6505</v>
      </c>
      <c r="HE864">
        <v>18</v>
      </c>
      <c r="HF864">
        <v>616.461</v>
      </c>
      <c r="HG864">
        <v>393.076</v>
      </c>
      <c r="HH864">
        <v>19.2509</v>
      </c>
      <c r="HI864">
        <v>31.1121</v>
      </c>
      <c r="HJ864">
        <v>29.9988</v>
      </c>
      <c r="HK864">
        <v>31.3063</v>
      </c>
      <c r="HL864">
        <v>31.2979</v>
      </c>
      <c r="HM864">
        <v>11.2281</v>
      </c>
      <c r="HN864">
        <v>55.775</v>
      </c>
      <c r="HO864">
        <v>0</v>
      </c>
      <c r="HP864">
        <v>19.2561</v>
      </c>
      <c r="HQ864">
        <v>180.671</v>
      </c>
      <c r="HR864">
        <v>15.5522</v>
      </c>
      <c r="HS864">
        <v>99.0989</v>
      </c>
      <c r="HT864">
        <v>100.271</v>
      </c>
    </row>
    <row r="865" spans="1:228">
      <c r="A865">
        <v>849</v>
      </c>
      <c r="B865">
        <v>1728498565</v>
      </c>
      <c r="C865">
        <v>7627.5</v>
      </c>
      <c r="D865" t="s">
        <v>2072</v>
      </c>
      <c r="E865" t="s">
        <v>2073</v>
      </c>
      <c r="F865">
        <v>5</v>
      </c>
      <c r="G865" t="s">
        <v>357</v>
      </c>
      <c r="H865" t="s">
        <v>358</v>
      </c>
      <c r="I865" t="s">
        <v>359</v>
      </c>
      <c r="J865" t="s">
        <v>2047</v>
      </c>
      <c r="K865">
        <v>1728498557.5</v>
      </c>
      <c r="L865">
        <f>(M865)/1000</f>
        <v>0</v>
      </c>
      <c r="M865">
        <f>IF(BH865, AP865, AJ865)</f>
        <v>0</v>
      </c>
      <c r="N865">
        <f>IF(BH865, AK865, AI865)</f>
        <v>0</v>
      </c>
      <c r="O865">
        <f>BJ865 - IF(AW865&gt;1, N865*BD865*100.0/(AY865), 0)</f>
        <v>0</v>
      </c>
      <c r="P865">
        <f>((V865-L865/2)*O865-N865)/(V865+L865/2)</f>
        <v>0</v>
      </c>
      <c r="Q865">
        <f>P865*(BQ865+BR865)/1000.0</f>
        <v>0</v>
      </c>
      <c r="R865">
        <f>(BJ865 - IF(AW865&gt;1, N865*BD865*100.0/(AY865), 0))*(BQ865+BR865)/1000.0</f>
        <v>0</v>
      </c>
      <c r="S865">
        <f>2.0/((1/U865-1/T865)+SIGN(U865)*SQRT((1/U865-1/T865)*(1/U865-1/T865) + 4*BE865/((BE865+1)*(BE865+1))*(2*1/U865*1/T865-1/T865*1/T865)))</f>
        <v>0</v>
      </c>
      <c r="T865">
        <f>IF(LEFT(BF865,1)&lt;&gt;"0",IF(LEFT(BF865,1)="1",3.0,BG865),$D$5+$E$5*(BX865*BQ865/($K$5*1000))+$F$5*(BX865*BQ865/($K$5*1000))*MAX(MIN(BD865,$J$5),$I$5)*MAX(MIN(BD865,$J$5),$I$5)+$G$5*MAX(MIN(BD865,$J$5),$I$5)*(BX865*BQ865/($K$5*1000))+$H$5*(BX865*BQ865/($K$5*1000))*(BX865*BQ865/($K$5*1000)))</f>
        <v>0</v>
      </c>
      <c r="U865">
        <f>L865*(1000-(1000*0.61365*exp(17.502*Y865/(240.97+Y865))/(BQ865+BR865)+BL865)/2)/(1000*0.61365*exp(17.502*Y865/(240.97+Y865))/(BQ865+BR865)-BL865)</f>
        <v>0</v>
      </c>
      <c r="V865">
        <f>1/((BE865+1)/(S865/1.6)+1/(T865/1.37)) + BE865/((BE865+1)/(S865/1.6) + BE865/(T865/1.37))</f>
        <v>0</v>
      </c>
      <c r="W865">
        <f>(AZ865*BC865)</f>
        <v>0</v>
      </c>
      <c r="X865">
        <f>(BS865+(W865+2*0.95*5.67E-8*(((BS865+$B$7)+273)^4-(BS865+273)^4)-44100*L865)/(1.84*29.3*T865+8*0.95*5.67E-8*(BS865+273)^3))</f>
        <v>0</v>
      </c>
      <c r="Y865">
        <f>($C$7*BT865+$D$7*BU865+$E$7*X865)</f>
        <v>0</v>
      </c>
      <c r="Z865">
        <f>0.61365*exp(17.502*Y865/(240.97+Y865))</f>
        <v>0</v>
      </c>
      <c r="AA865">
        <f>(AB865/AC865*100)</f>
        <v>0</v>
      </c>
      <c r="AB865">
        <f>BL865*(BQ865+BR865)/1000</f>
        <v>0</v>
      </c>
      <c r="AC865">
        <f>0.61365*exp(17.502*BS865/(240.97+BS865))</f>
        <v>0</v>
      </c>
      <c r="AD865">
        <f>(Z865-BL865*(BQ865+BR865)/1000)</f>
        <v>0</v>
      </c>
      <c r="AE865">
        <f>(-L865*44100)</f>
        <v>0</v>
      </c>
      <c r="AF865">
        <f>2*29.3*T865*0.92*(BS865-Y865)</f>
        <v>0</v>
      </c>
      <c r="AG865">
        <f>2*0.95*5.67E-8*(((BS865+$B$7)+273)^4-(Y865+273)^4)</f>
        <v>0</v>
      </c>
      <c r="AH865">
        <f>W865+AG865+AE865+AF865</f>
        <v>0</v>
      </c>
      <c r="AI865">
        <f>BP865*AW865*(BK865-BJ865*(1000-AW865*BM865)/(1000-AW865*BL865))/(100*BD865)</f>
        <v>0</v>
      </c>
      <c r="AJ865">
        <f>1000*BP865*AW865*(BL865-BM865)/(100*BD865*(1000-AW865*BL865))</f>
        <v>0</v>
      </c>
      <c r="AK865">
        <f>(AL865 - AM865 - BQ865*1E3/(8.314*(BS865+273.15)) * AO865/BP865 * AN865) * BP865/(100*BD865) * (1000 - BM865)/1000</f>
        <v>0</v>
      </c>
      <c r="AL865">
        <v>168.034521749694</v>
      </c>
      <c r="AM865">
        <v>155.9410727272727</v>
      </c>
      <c r="AN865">
        <v>2.521746881235579</v>
      </c>
      <c r="AO865">
        <v>66.74876362544261</v>
      </c>
      <c r="AP865">
        <f>(AR865 - AQ865 + BQ865*1E3/(8.314*(BS865+273.15)) * AT865/BP865 * AS865) * BP865/(100*BD865) * 1000/(1000 - AR865)</f>
        <v>0</v>
      </c>
      <c r="AQ865">
        <v>15.47993510304052</v>
      </c>
      <c r="AR865">
        <v>16.17763333333334</v>
      </c>
      <c r="AS865">
        <v>0.0001103353117770723</v>
      </c>
      <c r="AT865">
        <v>80.8344270766854</v>
      </c>
      <c r="AU865">
        <v>0</v>
      </c>
      <c r="AV865">
        <v>0</v>
      </c>
      <c r="AW865">
        <f>IF(AU865*$H$13&gt;=AY865,1.0,(AY865/(AY865-AU865*$H$13)))</f>
        <v>0</v>
      </c>
      <c r="AX865">
        <f>(AW865-1)*100</f>
        <v>0</v>
      </c>
      <c r="AY865">
        <f>MAX(0,($B$13+$C$13*BX865)/(1+$D$13*BX865)*BQ865/(BS865+273)*$E$13)</f>
        <v>0</v>
      </c>
      <c r="AZ865">
        <f>$B$11*BY865+$C$11*BZ865+$F$11*CK865*(1-CN865)</f>
        <v>0</v>
      </c>
      <c r="BA865">
        <f>AZ865*BB865</f>
        <v>0</v>
      </c>
      <c r="BB865">
        <f>($B$11*$D$9+$C$11*$D$9+$F$11*((CX865+CP865)/MAX(CX865+CP865+CY865, 0.1)*$I$9+CY865/MAX(CX865+CP865+CY865, 0.1)*$J$9))/($B$11+$C$11+$F$11)</f>
        <v>0</v>
      </c>
      <c r="BC865">
        <f>($B$11*$K$9+$C$11*$K$9+$F$11*((CX865+CP865)/MAX(CX865+CP865+CY865, 0.1)*$P$9+CY865/MAX(CX865+CP865+CY865, 0.1)*$Q$9))/($B$11+$C$11+$F$11)</f>
        <v>0</v>
      </c>
      <c r="BD865">
        <v>6</v>
      </c>
      <c r="BE865">
        <v>0.5</v>
      </c>
      <c r="BF865" t="s">
        <v>361</v>
      </c>
      <c r="BG865">
        <v>2</v>
      </c>
      <c r="BH865" t="b">
        <v>1</v>
      </c>
      <c r="BI865">
        <v>1728498557.5</v>
      </c>
      <c r="BJ865">
        <v>136.1278148148148</v>
      </c>
      <c r="BK865">
        <v>152.4757037037037</v>
      </c>
      <c r="BL865">
        <v>16.1599</v>
      </c>
      <c r="BM865">
        <v>15.45357777777778</v>
      </c>
      <c r="BN865">
        <v>139.9447407407407</v>
      </c>
      <c r="BO865">
        <v>16.25037037037037</v>
      </c>
      <c r="BP865">
        <v>599.9824074074074</v>
      </c>
      <c r="BQ865">
        <v>97.54275925925924</v>
      </c>
      <c r="BR865">
        <v>0.09994731851851853</v>
      </c>
      <c r="BS865">
        <v>24.9253037037037</v>
      </c>
      <c r="BT865">
        <v>25.01317777777778</v>
      </c>
      <c r="BU865">
        <v>999.9000000000001</v>
      </c>
      <c r="BV865">
        <v>0</v>
      </c>
      <c r="BW865">
        <v>0</v>
      </c>
      <c r="BX865">
        <v>10009.66148148148</v>
      </c>
      <c r="BY865">
        <v>0</v>
      </c>
      <c r="BZ865">
        <v>94.68658148148148</v>
      </c>
      <c r="CA865">
        <v>-16.34784444444444</v>
      </c>
      <c r="CB865">
        <v>138.3638148148148</v>
      </c>
      <c r="CC865">
        <v>154.8693333333333</v>
      </c>
      <c r="CD865">
        <v>0.7063212592592593</v>
      </c>
      <c r="CE865">
        <v>152.4757037037037</v>
      </c>
      <c r="CF865">
        <v>15.45357777777778</v>
      </c>
      <c r="CG865">
        <v>1.576281481481482</v>
      </c>
      <c r="CH865">
        <v>1.507385185185185</v>
      </c>
      <c r="CI865">
        <v>13.72886666666667</v>
      </c>
      <c r="CJ865">
        <v>13.04325555555555</v>
      </c>
      <c r="CK865">
        <v>1600.017407407408</v>
      </c>
      <c r="CL865">
        <v>0.6920116296296297</v>
      </c>
      <c r="CM865">
        <v>0.3079883703703704</v>
      </c>
      <c r="CN865">
        <v>0</v>
      </c>
      <c r="CO865">
        <v>2.189303703703704</v>
      </c>
      <c r="CP865">
        <v>0</v>
      </c>
      <c r="CQ865">
        <v>15531.58148148148</v>
      </c>
      <c r="CR865">
        <v>13790.39629629629</v>
      </c>
      <c r="CS865">
        <v>39.62729629629629</v>
      </c>
      <c r="CT865">
        <v>41.09466666666665</v>
      </c>
      <c r="CU865">
        <v>40.39107407407408</v>
      </c>
      <c r="CV865">
        <v>39.05281481481481</v>
      </c>
      <c r="CW865">
        <v>38.854</v>
      </c>
      <c r="CX865">
        <v>1107.23</v>
      </c>
      <c r="CY865">
        <v>492.7874074074074</v>
      </c>
      <c r="CZ865">
        <v>0</v>
      </c>
      <c r="DA865">
        <v>1728498622</v>
      </c>
      <c r="DB865">
        <v>0</v>
      </c>
      <c r="DC865">
        <v>1728490956.5</v>
      </c>
      <c r="DD865" t="s">
        <v>362</v>
      </c>
      <c r="DE865">
        <v>1728490952.5</v>
      </c>
      <c r="DF865">
        <v>1728490956.5</v>
      </c>
      <c r="DG865">
        <v>1</v>
      </c>
      <c r="DH865">
        <v>-0.065</v>
      </c>
      <c r="DI865">
        <v>-0.008</v>
      </c>
      <c r="DJ865">
        <v>-3.246</v>
      </c>
      <c r="DK865">
        <v>-0.091</v>
      </c>
      <c r="DL865">
        <v>52</v>
      </c>
      <c r="DM865">
        <v>15</v>
      </c>
      <c r="DN865">
        <v>0.25</v>
      </c>
      <c r="DO865">
        <v>0.13</v>
      </c>
      <c r="DP865">
        <v>-16.17653658536585</v>
      </c>
      <c r="DQ865">
        <v>-2.96843414634148</v>
      </c>
      <c r="DR865">
        <v>0.2936359499457371</v>
      </c>
      <c r="DS865">
        <v>0</v>
      </c>
      <c r="DT865">
        <v>0.7176748048780488</v>
      </c>
      <c r="DU865">
        <v>-0.2249782369337965</v>
      </c>
      <c r="DV865">
        <v>0.02428875694960633</v>
      </c>
      <c r="DW865">
        <v>0</v>
      </c>
      <c r="DX865">
        <v>0</v>
      </c>
      <c r="DY865">
        <v>2</v>
      </c>
      <c r="DZ865" t="s">
        <v>386</v>
      </c>
      <c r="EA865">
        <v>3.22872</v>
      </c>
      <c r="EB865">
        <v>2.70447</v>
      </c>
      <c r="EC865">
        <v>0.043953</v>
      </c>
      <c r="ED865">
        <v>0.0474124</v>
      </c>
      <c r="EE865">
        <v>0.0835919</v>
      </c>
      <c r="EF865">
        <v>0.0810992</v>
      </c>
      <c r="EG865">
        <v>31152.3</v>
      </c>
      <c r="EH865">
        <v>30164.5</v>
      </c>
      <c r="EI865">
        <v>31231.5</v>
      </c>
      <c r="EJ865">
        <v>30049.1</v>
      </c>
      <c r="EK865">
        <v>38327.6</v>
      </c>
      <c r="EL865">
        <v>36519.4</v>
      </c>
      <c r="EM865">
        <v>43760.9</v>
      </c>
      <c r="EN865">
        <v>41966.4</v>
      </c>
      <c r="EO865">
        <v>2.08748</v>
      </c>
      <c r="EP865">
        <v>1.7381</v>
      </c>
      <c r="EQ865">
        <v>0.0176951</v>
      </c>
      <c r="ER865">
        <v>0</v>
      </c>
      <c r="ES865">
        <v>24.7139</v>
      </c>
      <c r="ET865">
        <v>999.9</v>
      </c>
      <c r="EU865">
        <v>65</v>
      </c>
      <c r="EV865">
        <v>31.9</v>
      </c>
      <c r="EW865">
        <v>31.6426</v>
      </c>
      <c r="EX865">
        <v>61.5902</v>
      </c>
      <c r="EY865">
        <v>23.9183</v>
      </c>
      <c r="EZ865">
        <v>1</v>
      </c>
      <c r="FA865">
        <v>0.33203</v>
      </c>
      <c r="FB865">
        <v>4.03894</v>
      </c>
      <c r="FC865">
        <v>20.1536</v>
      </c>
      <c r="FD865">
        <v>5.21415</v>
      </c>
      <c r="FE865">
        <v>11.9983</v>
      </c>
      <c r="FF865">
        <v>4.96265</v>
      </c>
      <c r="FG865">
        <v>3.29608</v>
      </c>
      <c r="FH865">
        <v>9999</v>
      </c>
      <c r="FI865">
        <v>9999</v>
      </c>
      <c r="FJ865">
        <v>9999</v>
      </c>
      <c r="FK865">
        <v>150.1</v>
      </c>
      <c r="FL865">
        <v>4.97093</v>
      </c>
      <c r="FM865">
        <v>1.86779</v>
      </c>
      <c r="FN865">
        <v>1.85929</v>
      </c>
      <c r="FO865">
        <v>1.86537</v>
      </c>
      <c r="FP865">
        <v>1.8631</v>
      </c>
      <c r="FQ865">
        <v>1.86452</v>
      </c>
      <c r="FR865">
        <v>1.86005</v>
      </c>
      <c r="FS865">
        <v>1.86417</v>
      </c>
      <c r="FT865">
        <v>0</v>
      </c>
      <c r="FU865">
        <v>0</v>
      </c>
      <c r="FV865">
        <v>0</v>
      </c>
      <c r="FW865">
        <v>0</v>
      </c>
      <c r="FX865" t="s">
        <v>364</v>
      </c>
      <c r="FY865" t="s">
        <v>365</v>
      </c>
      <c r="FZ865" t="s">
        <v>366</v>
      </c>
      <c r="GA865" t="s">
        <v>366</v>
      </c>
      <c r="GB865" t="s">
        <v>366</v>
      </c>
      <c r="GC865" t="s">
        <v>366</v>
      </c>
      <c r="GD865">
        <v>0</v>
      </c>
      <c r="GE865">
        <v>100</v>
      </c>
      <c r="GF865">
        <v>100</v>
      </c>
      <c r="GG865">
        <v>-3.943</v>
      </c>
      <c r="GH865">
        <v>-0.0905</v>
      </c>
      <c r="GI865">
        <v>-2.868309889394353</v>
      </c>
      <c r="GJ865">
        <v>-0.006773961979547998</v>
      </c>
      <c r="GK865">
        <v>-8.296070481250098E-08</v>
      </c>
      <c r="GL865">
        <v>3.322967193956903E-10</v>
      </c>
      <c r="GM865">
        <v>-0.07871069313407227</v>
      </c>
      <c r="GN865">
        <v>-0.00208336341840114</v>
      </c>
      <c r="GO865">
        <v>8.801746095907445E-05</v>
      </c>
      <c r="GP865">
        <v>-2.677693255255651E-07</v>
      </c>
      <c r="GQ865">
        <v>3</v>
      </c>
      <c r="GR865">
        <v>2052</v>
      </c>
      <c r="GS865">
        <v>2</v>
      </c>
      <c r="GT865">
        <v>18</v>
      </c>
      <c r="GU865">
        <v>126.9</v>
      </c>
      <c r="GV865">
        <v>126.8</v>
      </c>
      <c r="GW865">
        <v>0.5896</v>
      </c>
      <c r="GX865">
        <v>2.43652</v>
      </c>
      <c r="GY865">
        <v>1.44775</v>
      </c>
      <c r="GZ865">
        <v>2.31201</v>
      </c>
      <c r="HA865">
        <v>1.55151</v>
      </c>
      <c r="HB865">
        <v>2.32788</v>
      </c>
      <c r="HC865">
        <v>37.8437</v>
      </c>
      <c r="HD865">
        <v>13.6329</v>
      </c>
      <c r="HE865">
        <v>18</v>
      </c>
      <c r="HF865">
        <v>616.37</v>
      </c>
      <c r="HG865">
        <v>393.08</v>
      </c>
      <c r="HH865">
        <v>19.2371</v>
      </c>
      <c r="HI865">
        <v>31.0982</v>
      </c>
      <c r="HJ865">
        <v>29.9987</v>
      </c>
      <c r="HK865">
        <v>31.2931</v>
      </c>
      <c r="HL865">
        <v>31.2849</v>
      </c>
      <c r="HM865">
        <v>11.8598</v>
      </c>
      <c r="HN865">
        <v>55.775</v>
      </c>
      <c r="HO865">
        <v>0</v>
      </c>
      <c r="HP865">
        <v>19.2461</v>
      </c>
      <c r="HQ865">
        <v>190.691</v>
      </c>
      <c r="HR865">
        <v>15.5568</v>
      </c>
      <c r="HS865">
        <v>99.09990000000001</v>
      </c>
      <c r="HT865">
        <v>100.273</v>
      </c>
    </row>
    <row r="866" spans="1:228">
      <c r="A866">
        <v>850</v>
      </c>
      <c r="B866">
        <v>1728498570</v>
      </c>
      <c r="C866">
        <v>7632.5</v>
      </c>
      <c r="D866" t="s">
        <v>2074</v>
      </c>
      <c r="E866" t="s">
        <v>2075</v>
      </c>
      <c r="F866">
        <v>5</v>
      </c>
      <c r="G866" t="s">
        <v>357</v>
      </c>
      <c r="H866" t="s">
        <v>358</v>
      </c>
      <c r="I866" t="s">
        <v>359</v>
      </c>
      <c r="J866" t="s">
        <v>2047</v>
      </c>
      <c r="K866">
        <v>1728498562.214286</v>
      </c>
      <c r="L866">
        <f>(M866)/1000</f>
        <v>0</v>
      </c>
      <c r="M866">
        <f>IF(BH866, AP866, AJ866)</f>
        <v>0</v>
      </c>
      <c r="N866">
        <f>IF(BH866, AK866, AI866)</f>
        <v>0</v>
      </c>
      <c r="O866">
        <f>BJ866 - IF(AW866&gt;1, N866*BD866*100.0/(AY866), 0)</f>
        <v>0</v>
      </c>
      <c r="P866">
        <f>((V866-L866/2)*O866-N866)/(V866+L866/2)</f>
        <v>0</v>
      </c>
      <c r="Q866">
        <f>P866*(BQ866+BR866)/1000.0</f>
        <v>0</v>
      </c>
      <c r="R866">
        <f>(BJ866 - IF(AW866&gt;1, N866*BD866*100.0/(AY866), 0))*(BQ866+BR866)/1000.0</f>
        <v>0</v>
      </c>
      <c r="S866">
        <f>2.0/((1/U866-1/T866)+SIGN(U866)*SQRT((1/U866-1/T866)*(1/U866-1/T866) + 4*BE866/((BE866+1)*(BE866+1))*(2*1/U866*1/T866-1/T866*1/T866)))</f>
        <v>0</v>
      </c>
      <c r="T866">
        <f>IF(LEFT(BF866,1)&lt;&gt;"0",IF(LEFT(BF866,1)="1",3.0,BG866),$D$5+$E$5*(BX866*BQ866/($K$5*1000))+$F$5*(BX866*BQ866/($K$5*1000))*MAX(MIN(BD866,$J$5),$I$5)*MAX(MIN(BD866,$J$5),$I$5)+$G$5*MAX(MIN(BD866,$J$5),$I$5)*(BX866*BQ866/($K$5*1000))+$H$5*(BX866*BQ866/($K$5*1000))*(BX866*BQ866/($K$5*1000)))</f>
        <v>0</v>
      </c>
      <c r="U866">
        <f>L866*(1000-(1000*0.61365*exp(17.502*Y866/(240.97+Y866))/(BQ866+BR866)+BL866)/2)/(1000*0.61365*exp(17.502*Y866/(240.97+Y866))/(BQ866+BR866)-BL866)</f>
        <v>0</v>
      </c>
      <c r="V866">
        <f>1/((BE866+1)/(S866/1.6)+1/(T866/1.37)) + BE866/((BE866+1)/(S866/1.6) + BE866/(T866/1.37))</f>
        <v>0</v>
      </c>
      <c r="W866">
        <f>(AZ866*BC866)</f>
        <v>0</v>
      </c>
      <c r="X866">
        <f>(BS866+(W866+2*0.95*5.67E-8*(((BS866+$B$7)+273)^4-(BS866+273)^4)-44100*L866)/(1.84*29.3*T866+8*0.95*5.67E-8*(BS866+273)^3))</f>
        <v>0</v>
      </c>
      <c r="Y866">
        <f>($C$7*BT866+$D$7*BU866+$E$7*X866)</f>
        <v>0</v>
      </c>
      <c r="Z866">
        <f>0.61365*exp(17.502*Y866/(240.97+Y866))</f>
        <v>0</v>
      </c>
      <c r="AA866">
        <f>(AB866/AC866*100)</f>
        <v>0</v>
      </c>
      <c r="AB866">
        <f>BL866*(BQ866+BR866)/1000</f>
        <v>0</v>
      </c>
      <c r="AC866">
        <f>0.61365*exp(17.502*BS866/(240.97+BS866))</f>
        <v>0</v>
      </c>
      <c r="AD866">
        <f>(Z866-BL866*(BQ866+BR866)/1000)</f>
        <v>0</v>
      </c>
      <c r="AE866">
        <f>(-L866*44100)</f>
        <v>0</v>
      </c>
      <c r="AF866">
        <f>2*29.3*T866*0.92*(BS866-Y866)</f>
        <v>0</v>
      </c>
      <c r="AG866">
        <f>2*0.95*5.67E-8*(((BS866+$B$7)+273)^4-(Y866+273)^4)</f>
        <v>0</v>
      </c>
      <c r="AH866">
        <f>W866+AG866+AE866+AF866</f>
        <v>0</v>
      </c>
      <c r="AI866">
        <f>BP866*AW866*(BK866-BJ866*(1000-AW866*BM866)/(1000-AW866*BL866))/(100*BD866)</f>
        <v>0</v>
      </c>
      <c r="AJ866">
        <f>1000*BP866*AW866*(BL866-BM866)/(100*BD866*(1000-AW866*BL866))</f>
        <v>0</v>
      </c>
      <c r="AK866">
        <f>(AL866 - AM866 - BQ866*1E3/(8.314*(BS866+273.15)) * AO866/BP866 * AN866) * BP866/(100*BD866) * (1000 - BM866)/1000</f>
        <v>0</v>
      </c>
      <c r="AL866">
        <v>180.8040537672862</v>
      </c>
      <c r="AM866">
        <v>168.5508424242425</v>
      </c>
      <c r="AN866">
        <v>2.5274279748845</v>
      </c>
      <c r="AO866">
        <v>66.74876362544261</v>
      </c>
      <c r="AP866">
        <f>(AR866 - AQ866 + BQ866*1E3/(8.314*(BS866+273.15)) * AT866/BP866 * AS866) * BP866/(100*BD866) * 1000/(1000 - AR866)</f>
        <v>0</v>
      </c>
      <c r="AQ866">
        <v>15.47606947182052</v>
      </c>
      <c r="AR866">
        <v>16.18620727272727</v>
      </c>
      <c r="AS866">
        <v>5.68306352884317E-05</v>
      </c>
      <c r="AT866">
        <v>80.8344270766854</v>
      </c>
      <c r="AU866">
        <v>0</v>
      </c>
      <c r="AV866">
        <v>0</v>
      </c>
      <c r="AW866">
        <f>IF(AU866*$H$13&gt;=AY866,1.0,(AY866/(AY866-AU866*$H$13)))</f>
        <v>0</v>
      </c>
      <c r="AX866">
        <f>(AW866-1)*100</f>
        <v>0</v>
      </c>
      <c r="AY866">
        <f>MAX(0,($B$13+$C$13*BX866)/(1+$D$13*BX866)*BQ866/(BS866+273)*$E$13)</f>
        <v>0</v>
      </c>
      <c r="AZ866">
        <f>$B$11*BY866+$C$11*BZ866+$F$11*CK866*(1-CN866)</f>
        <v>0</v>
      </c>
      <c r="BA866">
        <f>AZ866*BB866</f>
        <v>0</v>
      </c>
      <c r="BB866">
        <f>($B$11*$D$9+$C$11*$D$9+$F$11*((CX866+CP866)/MAX(CX866+CP866+CY866, 0.1)*$I$9+CY866/MAX(CX866+CP866+CY866, 0.1)*$J$9))/($B$11+$C$11+$F$11)</f>
        <v>0</v>
      </c>
      <c r="BC866">
        <f>($B$11*$K$9+$C$11*$K$9+$F$11*((CX866+CP866)/MAX(CX866+CP866+CY866, 0.1)*$P$9+CY866/MAX(CX866+CP866+CY866, 0.1)*$Q$9))/($B$11+$C$11+$F$11)</f>
        <v>0</v>
      </c>
      <c r="BD866">
        <v>6</v>
      </c>
      <c r="BE866">
        <v>0.5</v>
      </c>
      <c r="BF866" t="s">
        <v>361</v>
      </c>
      <c r="BG866">
        <v>2</v>
      </c>
      <c r="BH866" t="b">
        <v>1</v>
      </c>
      <c r="BI866">
        <v>1728498562.214286</v>
      </c>
      <c r="BJ866">
        <v>147.7691785714286</v>
      </c>
      <c r="BK866">
        <v>164.3406071428571</v>
      </c>
      <c r="BL866">
        <v>16.16933571428572</v>
      </c>
      <c r="BM866">
        <v>15.47267857142857</v>
      </c>
      <c r="BN866">
        <v>151.6655714285714</v>
      </c>
      <c r="BO866">
        <v>16.25979642857143</v>
      </c>
      <c r="BP866">
        <v>599.9943571428572</v>
      </c>
      <c r="BQ866">
        <v>97.54276785714285</v>
      </c>
      <c r="BR866">
        <v>0.09997894285714286</v>
      </c>
      <c r="BS866">
        <v>24.91975</v>
      </c>
      <c r="BT866">
        <v>25.005575</v>
      </c>
      <c r="BU866">
        <v>999.9000000000002</v>
      </c>
      <c r="BV866">
        <v>0</v>
      </c>
      <c r="BW866">
        <v>0</v>
      </c>
      <c r="BX866">
        <v>10010.945</v>
      </c>
      <c r="BY866">
        <v>0</v>
      </c>
      <c r="BZ866">
        <v>95.05145357142858</v>
      </c>
      <c r="CA866">
        <v>-16.57132857142857</v>
      </c>
      <c r="CB866">
        <v>150.1978928571429</v>
      </c>
      <c r="CC866">
        <v>166.9234642857143</v>
      </c>
      <c r="CD866">
        <v>0.6966601071428572</v>
      </c>
      <c r="CE866">
        <v>164.3406071428571</v>
      </c>
      <c r="CF866">
        <v>15.47267857142857</v>
      </c>
      <c r="CG866">
        <v>1.577201785714286</v>
      </c>
      <c r="CH866">
        <v>1.509248214285714</v>
      </c>
      <c r="CI866">
        <v>13.73785</v>
      </c>
      <c r="CJ866">
        <v>13.062175</v>
      </c>
      <c r="CK866">
        <v>1600.011785714285</v>
      </c>
      <c r="CL866">
        <v>0.69200875</v>
      </c>
      <c r="CM866">
        <v>0.30799125</v>
      </c>
      <c r="CN866">
        <v>0</v>
      </c>
      <c r="CO866">
        <v>2.252025</v>
      </c>
      <c r="CP866">
        <v>0</v>
      </c>
      <c r="CQ866">
        <v>15517.22142857143</v>
      </c>
      <c r="CR866">
        <v>13790.33214285714</v>
      </c>
      <c r="CS866">
        <v>39.60924999999999</v>
      </c>
      <c r="CT866">
        <v>41.07549999999998</v>
      </c>
      <c r="CU866">
        <v>40.375</v>
      </c>
      <c r="CV866">
        <v>39.03321428571428</v>
      </c>
      <c r="CW866">
        <v>38.83449999999999</v>
      </c>
      <c r="CX866">
        <v>1107.221785714285</v>
      </c>
      <c r="CY866">
        <v>492.79</v>
      </c>
      <c r="CZ866">
        <v>0</v>
      </c>
      <c r="DA866">
        <v>1728498626.8</v>
      </c>
      <c r="DB866">
        <v>0</v>
      </c>
      <c r="DC866">
        <v>1728490956.5</v>
      </c>
      <c r="DD866" t="s">
        <v>362</v>
      </c>
      <c r="DE866">
        <v>1728490952.5</v>
      </c>
      <c r="DF866">
        <v>1728490956.5</v>
      </c>
      <c r="DG866">
        <v>1</v>
      </c>
      <c r="DH866">
        <v>-0.065</v>
      </c>
      <c r="DI866">
        <v>-0.008</v>
      </c>
      <c r="DJ866">
        <v>-3.246</v>
      </c>
      <c r="DK866">
        <v>-0.091</v>
      </c>
      <c r="DL866">
        <v>52</v>
      </c>
      <c r="DM866">
        <v>15</v>
      </c>
      <c r="DN866">
        <v>0.25</v>
      </c>
      <c r="DO866">
        <v>0.13</v>
      </c>
      <c r="DP866">
        <v>-16.448195</v>
      </c>
      <c r="DQ866">
        <v>-2.877138461538468</v>
      </c>
      <c r="DR866">
        <v>0.277922454067677</v>
      </c>
      <c r="DS866">
        <v>0</v>
      </c>
      <c r="DT866">
        <v>0.7060589500000001</v>
      </c>
      <c r="DU866">
        <v>-0.122450566604129</v>
      </c>
      <c r="DV866">
        <v>0.0188700833609049</v>
      </c>
      <c r="DW866">
        <v>0</v>
      </c>
      <c r="DX866">
        <v>0</v>
      </c>
      <c r="DY866">
        <v>2</v>
      </c>
      <c r="DZ866" t="s">
        <v>386</v>
      </c>
      <c r="EA866">
        <v>3.22882</v>
      </c>
      <c r="EB866">
        <v>2.7042</v>
      </c>
      <c r="EC866">
        <v>0.0471471</v>
      </c>
      <c r="ED866">
        <v>0.0505818</v>
      </c>
      <c r="EE866">
        <v>0.08362410000000001</v>
      </c>
      <c r="EF866">
        <v>0.0811899</v>
      </c>
      <c r="EG866">
        <v>31048.6</v>
      </c>
      <c r="EH866">
        <v>30064.9</v>
      </c>
      <c r="EI866">
        <v>31231.7</v>
      </c>
      <c r="EJ866">
        <v>30049.8</v>
      </c>
      <c r="EK866">
        <v>38326.5</v>
      </c>
      <c r="EL866">
        <v>36517</v>
      </c>
      <c r="EM866">
        <v>43761.1</v>
      </c>
      <c r="EN866">
        <v>41967.7</v>
      </c>
      <c r="EO866">
        <v>2.0876</v>
      </c>
      <c r="EP866">
        <v>1.73855</v>
      </c>
      <c r="EQ866">
        <v>0.0175349</v>
      </c>
      <c r="ER866">
        <v>0</v>
      </c>
      <c r="ES866">
        <v>24.7087</v>
      </c>
      <c r="ET866">
        <v>999.9</v>
      </c>
      <c r="EU866">
        <v>64.90000000000001</v>
      </c>
      <c r="EV866">
        <v>31.9</v>
      </c>
      <c r="EW866">
        <v>31.5952</v>
      </c>
      <c r="EX866">
        <v>60.7602</v>
      </c>
      <c r="EY866">
        <v>23.8742</v>
      </c>
      <c r="EZ866">
        <v>1</v>
      </c>
      <c r="FA866">
        <v>0.330643</v>
      </c>
      <c r="FB866">
        <v>3.99723</v>
      </c>
      <c r="FC866">
        <v>20.1546</v>
      </c>
      <c r="FD866">
        <v>5.21415</v>
      </c>
      <c r="FE866">
        <v>11.998</v>
      </c>
      <c r="FF866">
        <v>4.9628</v>
      </c>
      <c r="FG866">
        <v>3.29593</v>
      </c>
      <c r="FH866">
        <v>9999</v>
      </c>
      <c r="FI866">
        <v>9999</v>
      </c>
      <c r="FJ866">
        <v>9999</v>
      </c>
      <c r="FK866">
        <v>150.1</v>
      </c>
      <c r="FL866">
        <v>4.97093</v>
      </c>
      <c r="FM866">
        <v>1.8678</v>
      </c>
      <c r="FN866">
        <v>1.85929</v>
      </c>
      <c r="FO866">
        <v>1.86537</v>
      </c>
      <c r="FP866">
        <v>1.8631</v>
      </c>
      <c r="FQ866">
        <v>1.86453</v>
      </c>
      <c r="FR866">
        <v>1.86005</v>
      </c>
      <c r="FS866">
        <v>1.86418</v>
      </c>
      <c r="FT866">
        <v>0</v>
      </c>
      <c r="FU866">
        <v>0</v>
      </c>
      <c r="FV866">
        <v>0</v>
      </c>
      <c r="FW866">
        <v>0</v>
      </c>
      <c r="FX866" t="s">
        <v>364</v>
      </c>
      <c r="FY866" t="s">
        <v>365</v>
      </c>
      <c r="FZ866" t="s">
        <v>366</v>
      </c>
      <c r="GA866" t="s">
        <v>366</v>
      </c>
      <c r="GB866" t="s">
        <v>366</v>
      </c>
      <c r="GC866" t="s">
        <v>366</v>
      </c>
      <c r="GD866">
        <v>0</v>
      </c>
      <c r="GE866">
        <v>100</v>
      </c>
      <c r="GF866">
        <v>100</v>
      </c>
      <c r="GG866">
        <v>-4.029</v>
      </c>
      <c r="GH866">
        <v>-0.09039999999999999</v>
      </c>
      <c r="GI866">
        <v>-2.868309889394353</v>
      </c>
      <c r="GJ866">
        <v>-0.006773961979547998</v>
      </c>
      <c r="GK866">
        <v>-8.296070481250098E-08</v>
      </c>
      <c r="GL866">
        <v>3.322967193956903E-10</v>
      </c>
      <c r="GM866">
        <v>-0.07871069313407227</v>
      </c>
      <c r="GN866">
        <v>-0.00208336341840114</v>
      </c>
      <c r="GO866">
        <v>8.801746095907445E-05</v>
      </c>
      <c r="GP866">
        <v>-2.677693255255651E-07</v>
      </c>
      <c r="GQ866">
        <v>3</v>
      </c>
      <c r="GR866">
        <v>2052</v>
      </c>
      <c r="GS866">
        <v>2</v>
      </c>
      <c r="GT866">
        <v>18</v>
      </c>
      <c r="GU866">
        <v>127</v>
      </c>
      <c r="GV866">
        <v>126.9</v>
      </c>
      <c r="GW866">
        <v>0.620117</v>
      </c>
      <c r="GX866">
        <v>2.43896</v>
      </c>
      <c r="GY866">
        <v>1.44775</v>
      </c>
      <c r="GZ866">
        <v>2.31201</v>
      </c>
      <c r="HA866">
        <v>1.55151</v>
      </c>
      <c r="HB866">
        <v>2.3291</v>
      </c>
      <c r="HC866">
        <v>37.8437</v>
      </c>
      <c r="HD866">
        <v>13.6417</v>
      </c>
      <c r="HE866">
        <v>18</v>
      </c>
      <c r="HF866">
        <v>616.3440000000001</v>
      </c>
      <c r="HG866">
        <v>393.265</v>
      </c>
      <c r="HH866">
        <v>19.2323</v>
      </c>
      <c r="HI866">
        <v>31.0823</v>
      </c>
      <c r="HJ866">
        <v>29.9987</v>
      </c>
      <c r="HK866">
        <v>31.2811</v>
      </c>
      <c r="HL866">
        <v>31.2742</v>
      </c>
      <c r="HM866">
        <v>12.431</v>
      </c>
      <c r="HN866">
        <v>55.498</v>
      </c>
      <c r="HO866">
        <v>0</v>
      </c>
      <c r="HP866">
        <v>19.2402</v>
      </c>
      <c r="HQ866">
        <v>205.717</v>
      </c>
      <c r="HR866">
        <v>15.5617</v>
      </c>
      <c r="HS866">
        <v>99.1003</v>
      </c>
      <c r="HT866">
        <v>100.276</v>
      </c>
    </row>
    <row r="867" spans="1:228">
      <c r="A867">
        <v>851</v>
      </c>
      <c r="B867">
        <v>1728498575</v>
      </c>
      <c r="C867">
        <v>7637.5</v>
      </c>
      <c r="D867" t="s">
        <v>2076</v>
      </c>
      <c r="E867" t="s">
        <v>2077</v>
      </c>
      <c r="F867">
        <v>5</v>
      </c>
      <c r="G867" t="s">
        <v>357</v>
      </c>
      <c r="H867" t="s">
        <v>358</v>
      </c>
      <c r="I867" t="s">
        <v>359</v>
      </c>
      <c r="J867" t="s">
        <v>2047</v>
      </c>
      <c r="K867">
        <v>1728498567.5</v>
      </c>
      <c r="L867">
        <f>(M867)/1000</f>
        <v>0</v>
      </c>
      <c r="M867">
        <f>IF(BH867, AP867, AJ867)</f>
        <v>0</v>
      </c>
      <c r="N867">
        <f>IF(BH867, AK867, AI867)</f>
        <v>0</v>
      </c>
      <c r="O867">
        <f>BJ867 - IF(AW867&gt;1, N867*BD867*100.0/(AY867), 0)</f>
        <v>0</v>
      </c>
      <c r="P867">
        <f>((V867-L867/2)*O867-N867)/(V867+L867/2)</f>
        <v>0</v>
      </c>
      <c r="Q867">
        <f>P867*(BQ867+BR867)/1000.0</f>
        <v>0</v>
      </c>
      <c r="R867">
        <f>(BJ867 - IF(AW867&gt;1, N867*BD867*100.0/(AY867), 0))*(BQ867+BR867)/1000.0</f>
        <v>0</v>
      </c>
      <c r="S867">
        <f>2.0/((1/U867-1/T867)+SIGN(U867)*SQRT((1/U867-1/T867)*(1/U867-1/T867) + 4*BE867/((BE867+1)*(BE867+1))*(2*1/U867*1/T867-1/T867*1/T867)))</f>
        <v>0</v>
      </c>
      <c r="T867">
        <f>IF(LEFT(BF867,1)&lt;&gt;"0",IF(LEFT(BF867,1)="1",3.0,BG867),$D$5+$E$5*(BX867*BQ867/($K$5*1000))+$F$5*(BX867*BQ867/($K$5*1000))*MAX(MIN(BD867,$J$5),$I$5)*MAX(MIN(BD867,$J$5),$I$5)+$G$5*MAX(MIN(BD867,$J$5),$I$5)*(BX867*BQ867/($K$5*1000))+$H$5*(BX867*BQ867/($K$5*1000))*(BX867*BQ867/($K$5*1000)))</f>
        <v>0</v>
      </c>
      <c r="U867">
        <f>L867*(1000-(1000*0.61365*exp(17.502*Y867/(240.97+Y867))/(BQ867+BR867)+BL867)/2)/(1000*0.61365*exp(17.502*Y867/(240.97+Y867))/(BQ867+BR867)-BL867)</f>
        <v>0</v>
      </c>
      <c r="V867">
        <f>1/((BE867+1)/(S867/1.6)+1/(T867/1.37)) + BE867/((BE867+1)/(S867/1.6) + BE867/(T867/1.37))</f>
        <v>0</v>
      </c>
      <c r="W867">
        <f>(AZ867*BC867)</f>
        <v>0</v>
      </c>
      <c r="X867">
        <f>(BS867+(W867+2*0.95*5.67E-8*(((BS867+$B$7)+273)^4-(BS867+273)^4)-44100*L867)/(1.84*29.3*T867+8*0.95*5.67E-8*(BS867+273)^3))</f>
        <v>0</v>
      </c>
      <c r="Y867">
        <f>($C$7*BT867+$D$7*BU867+$E$7*X867)</f>
        <v>0</v>
      </c>
      <c r="Z867">
        <f>0.61365*exp(17.502*Y867/(240.97+Y867))</f>
        <v>0</v>
      </c>
      <c r="AA867">
        <f>(AB867/AC867*100)</f>
        <v>0</v>
      </c>
      <c r="AB867">
        <f>BL867*(BQ867+BR867)/1000</f>
        <v>0</v>
      </c>
      <c r="AC867">
        <f>0.61365*exp(17.502*BS867/(240.97+BS867))</f>
        <v>0</v>
      </c>
      <c r="AD867">
        <f>(Z867-BL867*(BQ867+BR867)/1000)</f>
        <v>0</v>
      </c>
      <c r="AE867">
        <f>(-L867*44100)</f>
        <v>0</v>
      </c>
      <c r="AF867">
        <f>2*29.3*T867*0.92*(BS867-Y867)</f>
        <v>0</v>
      </c>
      <c r="AG867">
        <f>2*0.95*5.67E-8*(((BS867+$B$7)+273)^4-(Y867+273)^4)</f>
        <v>0</v>
      </c>
      <c r="AH867">
        <f>W867+AG867+AE867+AF867</f>
        <v>0</v>
      </c>
      <c r="AI867">
        <f>BP867*AW867*(BK867-BJ867*(1000-AW867*BM867)/(1000-AW867*BL867))/(100*BD867)</f>
        <v>0</v>
      </c>
      <c r="AJ867">
        <f>1000*BP867*AW867*(BL867-BM867)/(100*BD867*(1000-AW867*BL867))</f>
        <v>0</v>
      </c>
      <c r="AK867">
        <f>(AL867 - AM867 - BQ867*1E3/(8.314*(BS867+273.15)) * AO867/BP867 * AN867) * BP867/(100*BD867) * (1000 - BM867)/1000</f>
        <v>0</v>
      </c>
      <c r="AL867">
        <v>193.6465559520966</v>
      </c>
      <c r="AM867">
        <v>181.177006060606</v>
      </c>
      <c r="AN867">
        <v>2.518498547542138</v>
      </c>
      <c r="AO867">
        <v>66.74876362544261</v>
      </c>
      <c r="AP867">
        <f>(AR867 - AQ867 + BQ867*1E3/(8.314*(BS867+273.15)) * AT867/BP867 * AS867) * BP867/(100*BD867) * 1000/(1000 - AR867)</f>
        <v>0</v>
      </c>
      <c r="AQ867">
        <v>15.5597918719513</v>
      </c>
      <c r="AR867">
        <v>16.21940848484849</v>
      </c>
      <c r="AS867">
        <v>9.418904890792825E-05</v>
      </c>
      <c r="AT867">
        <v>80.8344270766854</v>
      </c>
      <c r="AU867">
        <v>0</v>
      </c>
      <c r="AV867">
        <v>0</v>
      </c>
      <c r="AW867">
        <f>IF(AU867*$H$13&gt;=AY867,1.0,(AY867/(AY867-AU867*$H$13)))</f>
        <v>0</v>
      </c>
      <c r="AX867">
        <f>(AW867-1)*100</f>
        <v>0</v>
      </c>
      <c r="AY867">
        <f>MAX(0,($B$13+$C$13*BX867)/(1+$D$13*BX867)*BQ867/(BS867+273)*$E$13)</f>
        <v>0</v>
      </c>
      <c r="AZ867">
        <f>$B$11*BY867+$C$11*BZ867+$F$11*CK867*(1-CN867)</f>
        <v>0</v>
      </c>
      <c r="BA867">
        <f>AZ867*BB867</f>
        <v>0</v>
      </c>
      <c r="BB867">
        <f>($B$11*$D$9+$C$11*$D$9+$F$11*((CX867+CP867)/MAX(CX867+CP867+CY867, 0.1)*$I$9+CY867/MAX(CX867+CP867+CY867, 0.1)*$J$9))/($B$11+$C$11+$F$11)</f>
        <v>0</v>
      </c>
      <c r="BC867">
        <f>($B$11*$K$9+$C$11*$K$9+$F$11*((CX867+CP867)/MAX(CX867+CP867+CY867, 0.1)*$P$9+CY867/MAX(CX867+CP867+CY867, 0.1)*$Q$9))/($B$11+$C$11+$F$11)</f>
        <v>0</v>
      </c>
      <c r="BD867">
        <v>6</v>
      </c>
      <c r="BE867">
        <v>0.5</v>
      </c>
      <c r="BF867" t="s">
        <v>361</v>
      </c>
      <c r="BG867">
        <v>2</v>
      </c>
      <c r="BH867" t="b">
        <v>1</v>
      </c>
      <c r="BI867">
        <v>1728498567.5</v>
      </c>
      <c r="BJ867">
        <v>160.8654814814815</v>
      </c>
      <c r="BK867">
        <v>177.6431111111111</v>
      </c>
      <c r="BL867">
        <v>16.18486296296296</v>
      </c>
      <c r="BM867">
        <v>15.50902592592593</v>
      </c>
      <c r="BN867">
        <v>164.8511851851852</v>
      </c>
      <c r="BO867">
        <v>16.27532222222223</v>
      </c>
      <c r="BP867">
        <v>599.9907777777777</v>
      </c>
      <c r="BQ867">
        <v>97.54243703703705</v>
      </c>
      <c r="BR867">
        <v>0.09976988888888888</v>
      </c>
      <c r="BS867">
        <v>24.91293703703704</v>
      </c>
      <c r="BT867">
        <v>25.00132592592592</v>
      </c>
      <c r="BU867">
        <v>999.9000000000001</v>
      </c>
      <c r="BV867">
        <v>0</v>
      </c>
      <c r="BW867">
        <v>0</v>
      </c>
      <c r="BX867">
        <v>10023.10481481481</v>
      </c>
      <c r="BY867">
        <v>0</v>
      </c>
      <c r="BZ867">
        <v>95.45322222222221</v>
      </c>
      <c r="CA867">
        <v>-16.77759259259259</v>
      </c>
      <c r="CB867">
        <v>163.5120740740741</v>
      </c>
      <c r="CC867">
        <v>180.442037037037</v>
      </c>
      <c r="CD867">
        <v>0.6758382592592592</v>
      </c>
      <c r="CE867">
        <v>177.6431111111111</v>
      </c>
      <c r="CF867">
        <v>15.50902592592593</v>
      </c>
      <c r="CG867">
        <v>1.578711481481481</v>
      </c>
      <c r="CH867">
        <v>1.512788888888889</v>
      </c>
      <c r="CI867">
        <v>13.75256666666667</v>
      </c>
      <c r="CJ867">
        <v>13.09798888888889</v>
      </c>
      <c r="CK867">
        <v>1599.998518518518</v>
      </c>
      <c r="CL867">
        <v>0.6920042592592593</v>
      </c>
      <c r="CM867">
        <v>0.3079957407407407</v>
      </c>
      <c r="CN867">
        <v>0</v>
      </c>
      <c r="CO867">
        <v>2.289911111111111</v>
      </c>
      <c r="CP867">
        <v>0</v>
      </c>
      <c r="CQ867">
        <v>15502.54074074074</v>
      </c>
      <c r="CR867">
        <v>13790.2</v>
      </c>
      <c r="CS867">
        <v>39.58766666666666</v>
      </c>
      <c r="CT867">
        <v>41.046</v>
      </c>
      <c r="CU867">
        <v>40.35866666666666</v>
      </c>
      <c r="CV867">
        <v>39.00674074074074</v>
      </c>
      <c r="CW867">
        <v>38.812</v>
      </c>
      <c r="CX867">
        <v>1107.205925925926</v>
      </c>
      <c r="CY867">
        <v>492.7925925925926</v>
      </c>
      <c r="CZ867">
        <v>0</v>
      </c>
      <c r="DA867">
        <v>1728498632.2</v>
      </c>
      <c r="DB867">
        <v>0</v>
      </c>
      <c r="DC867">
        <v>1728490956.5</v>
      </c>
      <c r="DD867" t="s">
        <v>362</v>
      </c>
      <c r="DE867">
        <v>1728490952.5</v>
      </c>
      <c r="DF867">
        <v>1728490956.5</v>
      </c>
      <c r="DG867">
        <v>1</v>
      </c>
      <c r="DH867">
        <v>-0.065</v>
      </c>
      <c r="DI867">
        <v>-0.008</v>
      </c>
      <c r="DJ867">
        <v>-3.246</v>
      </c>
      <c r="DK867">
        <v>-0.091</v>
      </c>
      <c r="DL867">
        <v>52</v>
      </c>
      <c r="DM867">
        <v>15</v>
      </c>
      <c r="DN867">
        <v>0.25</v>
      </c>
      <c r="DO867">
        <v>0.13</v>
      </c>
      <c r="DP867">
        <v>-16.62971</v>
      </c>
      <c r="DQ867">
        <v>-2.551645778611547</v>
      </c>
      <c r="DR867">
        <v>0.2469551576703754</v>
      </c>
      <c r="DS867">
        <v>0</v>
      </c>
      <c r="DT867">
        <v>0.6870105750000001</v>
      </c>
      <c r="DU867">
        <v>-0.1758490018761733</v>
      </c>
      <c r="DV867">
        <v>0.02670076350302318</v>
      </c>
      <c r="DW867">
        <v>0</v>
      </c>
      <c r="DX867">
        <v>0</v>
      </c>
      <c r="DY867">
        <v>2</v>
      </c>
      <c r="DZ867" t="s">
        <v>386</v>
      </c>
      <c r="EA867">
        <v>3.2287</v>
      </c>
      <c r="EB867">
        <v>2.70444</v>
      </c>
      <c r="EC867">
        <v>0.0502789</v>
      </c>
      <c r="ED867">
        <v>0.0536426</v>
      </c>
      <c r="EE867">
        <v>0.0837729</v>
      </c>
      <c r="EF867">
        <v>0.08156380000000001</v>
      </c>
      <c r="EG867">
        <v>30948.3</v>
      </c>
      <c r="EH867">
        <v>29968.5</v>
      </c>
      <c r="EI867">
        <v>31233.4</v>
      </c>
      <c r="EJ867">
        <v>30050.2</v>
      </c>
      <c r="EK867">
        <v>38322.6</v>
      </c>
      <c r="EL867">
        <v>36502.4</v>
      </c>
      <c r="EM867">
        <v>43763.7</v>
      </c>
      <c r="EN867">
        <v>41967.9</v>
      </c>
      <c r="EO867">
        <v>2.0879</v>
      </c>
      <c r="EP867">
        <v>1.73867</v>
      </c>
      <c r="EQ867">
        <v>0.0178069</v>
      </c>
      <c r="ER867">
        <v>0</v>
      </c>
      <c r="ES867">
        <v>24.7034</v>
      </c>
      <c r="ET867">
        <v>999.9</v>
      </c>
      <c r="EU867">
        <v>64.90000000000001</v>
      </c>
      <c r="EV867">
        <v>31.9</v>
      </c>
      <c r="EW867">
        <v>31.5888</v>
      </c>
      <c r="EX867">
        <v>61.2502</v>
      </c>
      <c r="EY867">
        <v>23.9583</v>
      </c>
      <c r="EZ867">
        <v>1</v>
      </c>
      <c r="FA867">
        <v>0.32669</v>
      </c>
      <c r="FB867">
        <v>2.97438</v>
      </c>
      <c r="FC867">
        <v>20.1758</v>
      </c>
      <c r="FD867">
        <v>5.2137</v>
      </c>
      <c r="FE867">
        <v>11.998</v>
      </c>
      <c r="FF867">
        <v>4.96245</v>
      </c>
      <c r="FG867">
        <v>3.29595</v>
      </c>
      <c r="FH867">
        <v>9999</v>
      </c>
      <c r="FI867">
        <v>9999</v>
      </c>
      <c r="FJ867">
        <v>9999</v>
      </c>
      <c r="FK867">
        <v>150.1</v>
      </c>
      <c r="FL867">
        <v>4.97096</v>
      </c>
      <c r="FM867">
        <v>1.86782</v>
      </c>
      <c r="FN867">
        <v>1.8593</v>
      </c>
      <c r="FO867">
        <v>1.86539</v>
      </c>
      <c r="FP867">
        <v>1.8631</v>
      </c>
      <c r="FQ867">
        <v>1.86458</v>
      </c>
      <c r="FR867">
        <v>1.86005</v>
      </c>
      <c r="FS867">
        <v>1.86419</v>
      </c>
      <c r="FT867">
        <v>0</v>
      </c>
      <c r="FU867">
        <v>0</v>
      </c>
      <c r="FV867">
        <v>0</v>
      </c>
      <c r="FW867">
        <v>0</v>
      </c>
      <c r="FX867" t="s">
        <v>364</v>
      </c>
      <c r="FY867" t="s">
        <v>365</v>
      </c>
      <c r="FZ867" t="s">
        <v>366</v>
      </c>
      <c r="GA867" t="s">
        <v>366</v>
      </c>
      <c r="GB867" t="s">
        <v>366</v>
      </c>
      <c r="GC867" t="s">
        <v>366</v>
      </c>
      <c r="GD867">
        <v>0</v>
      </c>
      <c r="GE867">
        <v>100</v>
      </c>
      <c r="GF867">
        <v>100</v>
      </c>
      <c r="GG867">
        <v>-4.112</v>
      </c>
      <c r="GH867">
        <v>-0.0905</v>
      </c>
      <c r="GI867">
        <v>-2.868309889394353</v>
      </c>
      <c r="GJ867">
        <v>-0.006773961979547998</v>
      </c>
      <c r="GK867">
        <v>-8.296070481250098E-08</v>
      </c>
      <c r="GL867">
        <v>3.322967193956903E-10</v>
      </c>
      <c r="GM867">
        <v>-0.07871069313407227</v>
      </c>
      <c r="GN867">
        <v>-0.00208336341840114</v>
      </c>
      <c r="GO867">
        <v>8.801746095907445E-05</v>
      </c>
      <c r="GP867">
        <v>-2.677693255255651E-07</v>
      </c>
      <c r="GQ867">
        <v>3</v>
      </c>
      <c r="GR867">
        <v>2052</v>
      </c>
      <c r="GS867">
        <v>2</v>
      </c>
      <c r="GT867">
        <v>18</v>
      </c>
      <c r="GU867">
        <v>127</v>
      </c>
      <c r="GV867">
        <v>127</v>
      </c>
      <c r="GW867">
        <v>0.649414</v>
      </c>
      <c r="GX867">
        <v>2.44751</v>
      </c>
      <c r="GY867">
        <v>1.44897</v>
      </c>
      <c r="GZ867">
        <v>2.31201</v>
      </c>
      <c r="HA867">
        <v>1.55151</v>
      </c>
      <c r="HB867">
        <v>2.26562</v>
      </c>
      <c r="HC867">
        <v>37.8437</v>
      </c>
      <c r="HD867">
        <v>13.6417</v>
      </c>
      <c r="HE867">
        <v>18</v>
      </c>
      <c r="HF867">
        <v>616.444</v>
      </c>
      <c r="HG867">
        <v>393.262</v>
      </c>
      <c r="HH867">
        <v>19.3252</v>
      </c>
      <c r="HI867">
        <v>31.0684</v>
      </c>
      <c r="HJ867">
        <v>29.9968</v>
      </c>
      <c r="HK867">
        <v>31.2687</v>
      </c>
      <c r="HL867">
        <v>31.2625</v>
      </c>
      <c r="HM867">
        <v>13.0635</v>
      </c>
      <c r="HN867">
        <v>55.498</v>
      </c>
      <c r="HO867">
        <v>0</v>
      </c>
      <c r="HP867">
        <v>19.4702</v>
      </c>
      <c r="HQ867">
        <v>215.738</v>
      </c>
      <c r="HR867">
        <v>15.5494</v>
      </c>
      <c r="HS867">
        <v>99.10599999999999</v>
      </c>
      <c r="HT867">
        <v>100.277</v>
      </c>
    </row>
    <row r="868" spans="1:228">
      <c r="A868">
        <v>852</v>
      </c>
      <c r="B868">
        <v>1728498580</v>
      </c>
      <c r="C868">
        <v>7642.5</v>
      </c>
      <c r="D868" t="s">
        <v>2078</v>
      </c>
      <c r="E868" t="s">
        <v>2079</v>
      </c>
      <c r="F868">
        <v>5</v>
      </c>
      <c r="G868" t="s">
        <v>357</v>
      </c>
      <c r="H868" t="s">
        <v>358</v>
      </c>
      <c r="I868" t="s">
        <v>359</v>
      </c>
      <c r="J868" t="s">
        <v>2047</v>
      </c>
      <c r="K868">
        <v>1728498572.214286</v>
      </c>
      <c r="L868">
        <f>(M868)/1000</f>
        <v>0</v>
      </c>
      <c r="M868">
        <f>IF(BH868, AP868, AJ868)</f>
        <v>0</v>
      </c>
      <c r="N868">
        <f>IF(BH868, AK868, AI868)</f>
        <v>0</v>
      </c>
      <c r="O868">
        <f>BJ868 - IF(AW868&gt;1, N868*BD868*100.0/(AY868), 0)</f>
        <v>0</v>
      </c>
      <c r="P868">
        <f>((V868-L868/2)*O868-N868)/(V868+L868/2)</f>
        <v>0</v>
      </c>
      <c r="Q868">
        <f>P868*(BQ868+BR868)/1000.0</f>
        <v>0</v>
      </c>
      <c r="R868">
        <f>(BJ868 - IF(AW868&gt;1, N868*BD868*100.0/(AY868), 0))*(BQ868+BR868)/1000.0</f>
        <v>0</v>
      </c>
      <c r="S868">
        <f>2.0/((1/U868-1/T868)+SIGN(U868)*SQRT((1/U868-1/T868)*(1/U868-1/T868) + 4*BE868/((BE868+1)*(BE868+1))*(2*1/U868*1/T868-1/T868*1/T868)))</f>
        <v>0</v>
      </c>
      <c r="T868">
        <f>IF(LEFT(BF868,1)&lt;&gt;"0",IF(LEFT(BF868,1)="1",3.0,BG868),$D$5+$E$5*(BX868*BQ868/($K$5*1000))+$F$5*(BX868*BQ868/($K$5*1000))*MAX(MIN(BD868,$J$5),$I$5)*MAX(MIN(BD868,$J$5),$I$5)+$G$5*MAX(MIN(BD868,$J$5),$I$5)*(BX868*BQ868/($K$5*1000))+$H$5*(BX868*BQ868/($K$5*1000))*(BX868*BQ868/($K$5*1000)))</f>
        <v>0</v>
      </c>
      <c r="U868">
        <f>L868*(1000-(1000*0.61365*exp(17.502*Y868/(240.97+Y868))/(BQ868+BR868)+BL868)/2)/(1000*0.61365*exp(17.502*Y868/(240.97+Y868))/(BQ868+BR868)-BL868)</f>
        <v>0</v>
      </c>
      <c r="V868">
        <f>1/((BE868+1)/(S868/1.6)+1/(T868/1.37)) + BE868/((BE868+1)/(S868/1.6) + BE868/(T868/1.37))</f>
        <v>0</v>
      </c>
      <c r="W868">
        <f>(AZ868*BC868)</f>
        <v>0</v>
      </c>
      <c r="X868">
        <f>(BS868+(W868+2*0.95*5.67E-8*(((BS868+$B$7)+273)^4-(BS868+273)^4)-44100*L868)/(1.84*29.3*T868+8*0.95*5.67E-8*(BS868+273)^3))</f>
        <v>0</v>
      </c>
      <c r="Y868">
        <f>($C$7*BT868+$D$7*BU868+$E$7*X868)</f>
        <v>0</v>
      </c>
      <c r="Z868">
        <f>0.61365*exp(17.502*Y868/(240.97+Y868))</f>
        <v>0</v>
      </c>
      <c r="AA868">
        <f>(AB868/AC868*100)</f>
        <v>0</v>
      </c>
      <c r="AB868">
        <f>BL868*(BQ868+BR868)/1000</f>
        <v>0</v>
      </c>
      <c r="AC868">
        <f>0.61365*exp(17.502*BS868/(240.97+BS868))</f>
        <v>0</v>
      </c>
      <c r="AD868">
        <f>(Z868-BL868*(BQ868+BR868)/1000)</f>
        <v>0</v>
      </c>
      <c r="AE868">
        <f>(-L868*44100)</f>
        <v>0</v>
      </c>
      <c r="AF868">
        <f>2*29.3*T868*0.92*(BS868-Y868)</f>
        <v>0</v>
      </c>
      <c r="AG868">
        <f>2*0.95*5.67E-8*(((BS868+$B$7)+273)^4-(Y868+273)^4)</f>
        <v>0</v>
      </c>
      <c r="AH868">
        <f>W868+AG868+AE868+AF868</f>
        <v>0</v>
      </c>
      <c r="AI868">
        <f>BP868*AW868*(BK868-BJ868*(1000-AW868*BM868)/(1000-AW868*BL868))/(100*BD868)</f>
        <v>0</v>
      </c>
      <c r="AJ868">
        <f>1000*BP868*AW868*(BL868-BM868)/(100*BD868*(1000-AW868*BL868))</f>
        <v>0</v>
      </c>
      <c r="AK868">
        <f>(AL868 - AM868 - BQ868*1E3/(8.314*(BS868+273.15)) * AO868/BP868 * AN868) * BP868/(100*BD868) * (1000 - BM868)/1000</f>
        <v>0</v>
      </c>
      <c r="AL868">
        <v>206.4539959322508</v>
      </c>
      <c r="AM868">
        <v>193.8067878787879</v>
      </c>
      <c r="AN868">
        <v>2.530385817008317</v>
      </c>
      <c r="AO868">
        <v>66.74876362544261</v>
      </c>
      <c r="AP868">
        <f>(AR868 - AQ868 + BQ868*1E3/(8.314*(BS868+273.15)) * AT868/BP868 * AS868) * BP868/(100*BD868) * 1000/(1000 - AR868)</f>
        <v>0</v>
      </c>
      <c r="AQ868">
        <v>15.60717085237311</v>
      </c>
      <c r="AR868">
        <v>16.27903030303031</v>
      </c>
      <c r="AS868">
        <v>0.01347357505571904</v>
      </c>
      <c r="AT868">
        <v>80.8344270766854</v>
      </c>
      <c r="AU868">
        <v>0</v>
      </c>
      <c r="AV868">
        <v>0</v>
      </c>
      <c r="AW868">
        <f>IF(AU868*$H$13&gt;=AY868,1.0,(AY868/(AY868-AU868*$H$13)))</f>
        <v>0</v>
      </c>
      <c r="AX868">
        <f>(AW868-1)*100</f>
        <v>0</v>
      </c>
      <c r="AY868">
        <f>MAX(0,($B$13+$C$13*BX868)/(1+$D$13*BX868)*BQ868/(BS868+273)*$E$13)</f>
        <v>0</v>
      </c>
      <c r="AZ868">
        <f>$B$11*BY868+$C$11*BZ868+$F$11*CK868*(1-CN868)</f>
        <v>0</v>
      </c>
      <c r="BA868">
        <f>AZ868*BB868</f>
        <v>0</v>
      </c>
      <c r="BB868">
        <f>($B$11*$D$9+$C$11*$D$9+$F$11*((CX868+CP868)/MAX(CX868+CP868+CY868, 0.1)*$I$9+CY868/MAX(CX868+CP868+CY868, 0.1)*$J$9))/($B$11+$C$11+$F$11)</f>
        <v>0</v>
      </c>
      <c r="BC868">
        <f>($B$11*$K$9+$C$11*$K$9+$F$11*((CX868+CP868)/MAX(CX868+CP868+CY868, 0.1)*$P$9+CY868/MAX(CX868+CP868+CY868, 0.1)*$Q$9))/($B$11+$C$11+$F$11)</f>
        <v>0</v>
      </c>
      <c r="BD868">
        <v>6</v>
      </c>
      <c r="BE868">
        <v>0.5</v>
      </c>
      <c r="BF868" t="s">
        <v>361</v>
      </c>
      <c r="BG868">
        <v>2</v>
      </c>
      <c r="BH868" t="b">
        <v>1</v>
      </c>
      <c r="BI868">
        <v>1728498572.214286</v>
      </c>
      <c r="BJ868">
        <v>172.5626785714286</v>
      </c>
      <c r="BK868">
        <v>189.5175357142857</v>
      </c>
      <c r="BL868">
        <v>16.21234285714285</v>
      </c>
      <c r="BM868">
        <v>15.54923571428571</v>
      </c>
      <c r="BN868">
        <v>176.6282857142857</v>
      </c>
      <c r="BO868">
        <v>16.30278928571429</v>
      </c>
      <c r="BP868">
        <v>599.9869285714285</v>
      </c>
      <c r="BQ868">
        <v>97.54195</v>
      </c>
      <c r="BR868">
        <v>0.09990622857142858</v>
      </c>
      <c r="BS868">
        <v>24.90891071428572</v>
      </c>
      <c r="BT868">
        <v>24.99955714285714</v>
      </c>
      <c r="BU868">
        <v>999.9000000000002</v>
      </c>
      <c r="BV868">
        <v>0</v>
      </c>
      <c r="BW868">
        <v>0</v>
      </c>
      <c r="BX868">
        <v>10009.19642857143</v>
      </c>
      <c r="BY868">
        <v>0</v>
      </c>
      <c r="BZ868">
        <v>94.93682857142856</v>
      </c>
      <c r="CA868">
        <v>-16.95482857142857</v>
      </c>
      <c r="CB868">
        <v>175.4068928571429</v>
      </c>
      <c r="CC868">
        <v>192.5115</v>
      </c>
      <c r="CD868">
        <v>0.6631087142857144</v>
      </c>
      <c r="CE868">
        <v>189.5175357142857</v>
      </c>
      <c r="CF868">
        <v>15.54923571428571</v>
      </c>
      <c r="CG868">
        <v>1.581383928571429</v>
      </c>
      <c r="CH868">
        <v>1.516703214285714</v>
      </c>
      <c r="CI868">
        <v>13.77856785714286</v>
      </c>
      <c r="CJ868">
        <v>13.13751071428571</v>
      </c>
      <c r="CK868">
        <v>1599.977857142857</v>
      </c>
      <c r="CL868">
        <v>0.6920009642857143</v>
      </c>
      <c r="CM868">
        <v>0.3079990357142857</v>
      </c>
      <c r="CN868">
        <v>0</v>
      </c>
      <c r="CO868">
        <v>2.238453571428572</v>
      </c>
      <c r="CP868">
        <v>0</v>
      </c>
      <c r="CQ868">
        <v>15491.36071428571</v>
      </c>
      <c r="CR868">
        <v>13790.00357142858</v>
      </c>
      <c r="CS868">
        <v>39.56874999999999</v>
      </c>
      <c r="CT868">
        <v>41.01764285714285</v>
      </c>
      <c r="CU868">
        <v>40.33899999999999</v>
      </c>
      <c r="CV868">
        <v>38.9775</v>
      </c>
      <c r="CW868">
        <v>38.79871428571429</v>
      </c>
      <c r="CX868">
        <v>1107.186785714286</v>
      </c>
      <c r="CY868">
        <v>492.7910714285715</v>
      </c>
      <c r="CZ868">
        <v>0</v>
      </c>
      <c r="DA868">
        <v>1728498637</v>
      </c>
      <c r="DB868">
        <v>0</v>
      </c>
      <c r="DC868">
        <v>1728490956.5</v>
      </c>
      <c r="DD868" t="s">
        <v>362</v>
      </c>
      <c r="DE868">
        <v>1728490952.5</v>
      </c>
      <c r="DF868">
        <v>1728490956.5</v>
      </c>
      <c r="DG868">
        <v>1</v>
      </c>
      <c r="DH868">
        <v>-0.065</v>
      </c>
      <c r="DI868">
        <v>-0.008</v>
      </c>
      <c r="DJ868">
        <v>-3.246</v>
      </c>
      <c r="DK868">
        <v>-0.091</v>
      </c>
      <c r="DL868">
        <v>52</v>
      </c>
      <c r="DM868">
        <v>15</v>
      </c>
      <c r="DN868">
        <v>0.25</v>
      </c>
      <c r="DO868">
        <v>0.13</v>
      </c>
      <c r="DP868">
        <v>-16.82619512195122</v>
      </c>
      <c r="DQ868">
        <v>-2.206285714285711</v>
      </c>
      <c r="DR868">
        <v>0.2314461723768874</v>
      </c>
      <c r="DS868">
        <v>0</v>
      </c>
      <c r="DT868">
        <v>0.6705723414634146</v>
      </c>
      <c r="DU868">
        <v>-0.2199896445993027</v>
      </c>
      <c r="DV868">
        <v>0.03077151070794634</v>
      </c>
      <c r="DW868">
        <v>0</v>
      </c>
      <c r="DX868">
        <v>0</v>
      </c>
      <c r="DY868">
        <v>2</v>
      </c>
      <c r="DZ868" t="s">
        <v>386</v>
      </c>
      <c r="EA868">
        <v>3.22882</v>
      </c>
      <c r="EB868">
        <v>2.70418</v>
      </c>
      <c r="EC868">
        <v>0.0533658</v>
      </c>
      <c r="ED868">
        <v>0.0567689</v>
      </c>
      <c r="EE868">
        <v>0.0839891</v>
      </c>
      <c r="EF868">
        <v>0.08161690000000001</v>
      </c>
      <c r="EG868">
        <v>30848.5</v>
      </c>
      <c r="EH868">
        <v>29871.7</v>
      </c>
      <c r="EI868">
        <v>31234.2</v>
      </c>
      <c r="EJ868">
        <v>30052.3</v>
      </c>
      <c r="EK868">
        <v>38314.7</v>
      </c>
      <c r="EL868">
        <v>36502.8</v>
      </c>
      <c r="EM868">
        <v>43764.9</v>
      </c>
      <c r="EN868">
        <v>41970.8</v>
      </c>
      <c r="EO868">
        <v>2.08835</v>
      </c>
      <c r="EP868">
        <v>1.73873</v>
      </c>
      <c r="EQ868">
        <v>0.0183955</v>
      </c>
      <c r="ER868">
        <v>0</v>
      </c>
      <c r="ES868">
        <v>24.6984</v>
      </c>
      <c r="ET868">
        <v>999.9</v>
      </c>
      <c r="EU868">
        <v>64.90000000000001</v>
      </c>
      <c r="EV868">
        <v>31.9</v>
      </c>
      <c r="EW868">
        <v>31.5916</v>
      </c>
      <c r="EX868">
        <v>60.4802</v>
      </c>
      <c r="EY868">
        <v>24.1747</v>
      </c>
      <c r="EZ868">
        <v>1</v>
      </c>
      <c r="FA868">
        <v>0.324388</v>
      </c>
      <c r="FB868">
        <v>3.38622</v>
      </c>
      <c r="FC868">
        <v>20.1685</v>
      </c>
      <c r="FD868">
        <v>5.2134</v>
      </c>
      <c r="FE868">
        <v>11.998</v>
      </c>
      <c r="FF868">
        <v>4.96265</v>
      </c>
      <c r="FG868">
        <v>3.2959</v>
      </c>
      <c r="FH868">
        <v>9999</v>
      </c>
      <c r="FI868">
        <v>9999</v>
      </c>
      <c r="FJ868">
        <v>9999</v>
      </c>
      <c r="FK868">
        <v>150.1</v>
      </c>
      <c r="FL868">
        <v>4.97095</v>
      </c>
      <c r="FM868">
        <v>1.86782</v>
      </c>
      <c r="FN868">
        <v>1.8593</v>
      </c>
      <c r="FO868">
        <v>1.86539</v>
      </c>
      <c r="FP868">
        <v>1.8631</v>
      </c>
      <c r="FQ868">
        <v>1.86453</v>
      </c>
      <c r="FR868">
        <v>1.86005</v>
      </c>
      <c r="FS868">
        <v>1.86417</v>
      </c>
      <c r="FT868">
        <v>0</v>
      </c>
      <c r="FU868">
        <v>0</v>
      </c>
      <c r="FV868">
        <v>0</v>
      </c>
      <c r="FW868">
        <v>0</v>
      </c>
      <c r="FX868" t="s">
        <v>364</v>
      </c>
      <c r="FY868" t="s">
        <v>365</v>
      </c>
      <c r="FZ868" t="s">
        <v>366</v>
      </c>
      <c r="GA868" t="s">
        <v>366</v>
      </c>
      <c r="GB868" t="s">
        <v>366</v>
      </c>
      <c r="GC868" t="s">
        <v>366</v>
      </c>
      <c r="GD868">
        <v>0</v>
      </c>
      <c r="GE868">
        <v>100</v>
      </c>
      <c r="GF868">
        <v>100</v>
      </c>
      <c r="GG868">
        <v>-4.197</v>
      </c>
      <c r="GH868">
        <v>-0.09039999999999999</v>
      </c>
      <c r="GI868">
        <v>-2.868309889394353</v>
      </c>
      <c r="GJ868">
        <v>-0.006773961979547998</v>
      </c>
      <c r="GK868">
        <v>-8.296070481250098E-08</v>
      </c>
      <c r="GL868">
        <v>3.322967193956903E-10</v>
      </c>
      <c r="GM868">
        <v>-0.07871069313407227</v>
      </c>
      <c r="GN868">
        <v>-0.00208336341840114</v>
      </c>
      <c r="GO868">
        <v>8.801746095907445E-05</v>
      </c>
      <c r="GP868">
        <v>-2.677693255255651E-07</v>
      </c>
      <c r="GQ868">
        <v>3</v>
      </c>
      <c r="GR868">
        <v>2052</v>
      </c>
      <c r="GS868">
        <v>2</v>
      </c>
      <c r="GT868">
        <v>18</v>
      </c>
      <c r="GU868">
        <v>127.1</v>
      </c>
      <c r="GV868">
        <v>127.1</v>
      </c>
      <c r="GW868">
        <v>0.679932</v>
      </c>
      <c r="GX868">
        <v>2.44873</v>
      </c>
      <c r="GY868">
        <v>1.44897</v>
      </c>
      <c r="GZ868">
        <v>2.31201</v>
      </c>
      <c r="HA868">
        <v>1.55151</v>
      </c>
      <c r="HB868">
        <v>2.26074</v>
      </c>
      <c r="HC868">
        <v>37.8437</v>
      </c>
      <c r="HD868">
        <v>13.6505</v>
      </c>
      <c r="HE868">
        <v>18</v>
      </c>
      <c r="HF868">
        <v>616.6559999999999</v>
      </c>
      <c r="HG868">
        <v>393.212</v>
      </c>
      <c r="HH868">
        <v>19.4668</v>
      </c>
      <c r="HI868">
        <v>31.0551</v>
      </c>
      <c r="HJ868">
        <v>29.9978</v>
      </c>
      <c r="HK868">
        <v>31.2566</v>
      </c>
      <c r="HL868">
        <v>31.2501</v>
      </c>
      <c r="HM868">
        <v>13.6228</v>
      </c>
      <c r="HN868">
        <v>55.498</v>
      </c>
      <c r="HO868">
        <v>0</v>
      </c>
      <c r="HP868">
        <v>19.4711</v>
      </c>
      <c r="HQ868">
        <v>230.764</v>
      </c>
      <c r="HR868">
        <v>15.5292</v>
      </c>
      <c r="HS868">
        <v>99.1086</v>
      </c>
      <c r="HT868">
        <v>100.284</v>
      </c>
    </row>
    <row r="869" spans="1:228">
      <c r="A869">
        <v>853</v>
      </c>
      <c r="B869">
        <v>1728498585</v>
      </c>
      <c r="C869">
        <v>7647.5</v>
      </c>
      <c r="D869" t="s">
        <v>2080</v>
      </c>
      <c r="E869" t="s">
        <v>2081</v>
      </c>
      <c r="F869">
        <v>5</v>
      </c>
      <c r="G869" t="s">
        <v>357</v>
      </c>
      <c r="H869" t="s">
        <v>358</v>
      </c>
      <c r="I869" t="s">
        <v>359</v>
      </c>
      <c r="J869" t="s">
        <v>2047</v>
      </c>
      <c r="K869">
        <v>1728498577.5</v>
      </c>
      <c r="L869">
        <f>(M869)/1000</f>
        <v>0</v>
      </c>
      <c r="M869">
        <f>IF(BH869, AP869, AJ869)</f>
        <v>0</v>
      </c>
      <c r="N869">
        <f>IF(BH869, AK869, AI869)</f>
        <v>0</v>
      </c>
      <c r="O869">
        <f>BJ869 - IF(AW869&gt;1, N869*BD869*100.0/(AY869), 0)</f>
        <v>0</v>
      </c>
      <c r="P869">
        <f>((V869-L869/2)*O869-N869)/(V869+L869/2)</f>
        <v>0</v>
      </c>
      <c r="Q869">
        <f>P869*(BQ869+BR869)/1000.0</f>
        <v>0</v>
      </c>
      <c r="R869">
        <f>(BJ869 - IF(AW869&gt;1, N869*BD869*100.0/(AY869), 0))*(BQ869+BR869)/1000.0</f>
        <v>0</v>
      </c>
      <c r="S869">
        <f>2.0/((1/U869-1/T869)+SIGN(U869)*SQRT((1/U869-1/T869)*(1/U869-1/T869) + 4*BE869/((BE869+1)*(BE869+1))*(2*1/U869*1/T869-1/T869*1/T869)))</f>
        <v>0</v>
      </c>
      <c r="T869">
        <f>IF(LEFT(BF869,1)&lt;&gt;"0",IF(LEFT(BF869,1)="1",3.0,BG869),$D$5+$E$5*(BX869*BQ869/($K$5*1000))+$F$5*(BX869*BQ869/($K$5*1000))*MAX(MIN(BD869,$J$5),$I$5)*MAX(MIN(BD869,$J$5),$I$5)+$G$5*MAX(MIN(BD869,$J$5),$I$5)*(BX869*BQ869/($K$5*1000))+$H$5*(BX869*BQ869/($K$5*1000))*(BX869*BQ869/($K$5*1000)))</f>
        <v>0</v>
      </c>
      <c r="U869">
        <f>L869*(1000-(1000*0.61365*exp(17.502*Y869/(240.97+Y869))/(BQ869+BR869)+BL869)/2)/(1000*0.61365*exp(17.502*Y869/(240.97+Y869))/(BQ869+BR869)-BL869)</f>
        <v>0</v>
      </c>
      <c r="V869">
        <f>1/((BE869+1)/(S869/1.6)+1/(T869/1.37)) + BE869/((BE869+1)/(S869/1.6) + BE869/(T869/1.37))</f>
        <v>0</v>
      </c>
      <c r="W869">
        <f>(AZ869*BC869)</f>
        <v>0</v>
      </c>
      <c r="X869">
        <f>(BS869+(W869+2*0.95*5.67E-8*(((BS869+$B$7)+273)^4-(BS869+273)^4)-44100*L869)/(1.84*29.3*T869+8*0.95*5.67E-8*(BS869+273)^3))</f>
        <v>0</v>
      </c>
      <c r="Y869">
        <f>($C$7*BT869+$D$7*BU869+$E$7*X869)</f>
        <v>0</v>
      </c>
      <c r="Z869">
        <f>0.61365*exp(17.502*Y869/(240.97+Y869))</f>
        <v>0</v>
      </c>
      <c r="AA869">
        <f>(AB869/AC869*100)</f>
        <v>0</v>
      </c>
      <c r="AB869">
        <f>BL869*(BQ869+BR869)/1000</f>
        <v>0</v>
      </c>
      <c r="AC869">
        <f>0.61365*exp(17.502*BS869/(240.97+BS869))</f>
        <v>0</v>
      </c>
      <c r="AD869">
        <f>(Z869-BL869*(BQ869+BR869)/1000)</f>
        <v>0</v>
      </c>
      <c r="AE869">
        <f>(-L869*44100)</f>
        <v>0</v>
      </c>
      <c r="AF869">
        <f>2*29.3*T869*0.92*(BS869-Y869)</f>
        <v>0</v>
      </c>
      <c r="AG869">
        <f>2*0.95*5.67E-8*(((BS869+$B$7)+273)^4-(Y869+273)^4)</f>
        <v>0</v>
      </c>
      <c r="AH869">
        <f>W869+AG869+AE869+AF869</f>
        <v>0</v>
      </c>
      <c r="AI869">
        <f>BP869*AW869*(BK869-BJ869*(1000-AW869*BM869)/(1000-AW869*BL869))/(100*BD869)</f>
        <v>0</v>
      </c>
      <c r="AJ869">
        <f>1000*BP869*AW869*(BL869-BM869)/(100*BD869*(1000-AW869*BL869))</f>
        <v>0</v>
      </c>
      <c r="AK869">
        <f>(AL869 - AM869 - BQ869*1E3/(8.314*(BS869+273.15)) * AO869/BP869 * AN869) * BP869/(100*BD869) * (1000 - BM869)/1000</f>
        <v>0</v>
      </c>
      <c r="AL869">
        <v>219.2187891095427</v>
      </c>
      <c r="AM869">
        <v>206.4041393939394</v>
      </c>
      <c r="AN869">
        <v>2.5137999268028</v>
      </c>
      <c r="AO869">
        <v>66.74876362544261</v>
      </c>
      <c r="AP869">
        <f>(AR869 - AQ869 + BQ869*1E3/(8.314*(BS869+273.15)) * AT869/BP869 * AS869) * BP869/(100*BD869) * 1000/(1000 - AR869)</f>
        <v>0</v>
      </c>
      <c r="AQ869">
        <v>15.61534668835194</v>
      </c>
      <c r="AR869">
        <v>16.31118909090909</v>
      </c>
      <c r="AS869">
        <v>0.007374309849804025</v>
      </c>
      <c r="AT869">
        <v>80.8344270766854</v>
      </c>
      <c r="AU869">
        <v>0</v>
      </c>
      <c r="AV869">
        <v>0</v>
      </c>
      <c r="AW869">
        <f>IF(AU869*$H$13&gt;=AY869,1.0,(AY869/(AY869-AU869*$H$13)))</f>
        <v>0</v>
      </c>
      <c r="AX869">
        <f>(AW869-1)*100</f>
        <v>0</v>
      </c>
      <c r="AY869">
        <f>MAX(0,($B$13+$C$13*BX869)/(1+$D$13*BX869)*BQ869/(BS869+273)*$E$13)</f>
        <v>0</v>
      </c>
      <c r="AZ869">
        <f>$B$11*BY869+$C$11*BZ869+$F$11*CK869*(1-CN869)</f>
        <v>0</v>
      </c>
      <c r="BA869">
        <f>AZ869*BB869</f>
        <v>0</v>
      </c>
      <c r="BB869">
        <f>($B$11*$D$9+$C$11*$D$9+$F$11*((CX869+CP869)/MAX(CX869+CP869+CY869, 0.1)*$I$9+CY869/MAX(CX869+CP869+CY869, 0.1)*$J$9))/($B$11+$C$11+$F$11)</f>
        <v>0</v>
      </c>
      <c r="BC869">
        <f>($B$11*$K$9+$C$11*$K$9+$F$11*((CX869+CP869)/MAX(CX869+CP869+CY869, 0.1)*$P$9+CY869/MAX(CX869+CP869+CY869, 0.1)*$Q$9))/($B$11+$C$11+$F$11)</f>
        <v>0</v>
      </c>
      <c r="BD869">
        <v>6</v>
      </c>
      <c r="BE869">
        <v>0.5</v>
      </c>
      <c r="BF869" t="s">
        <v>361</v>
      </c>
      <c r="BG869">
        <v>2</v>
      </c>
      <c r="BH869" t="b">
        <v>1</v>
      </c>
      <c r="BI869">
        <v>1728498577.5</v>
      </c>
      <c r="BJ869">
        <v>185.6860740740741</v>
      </c>
      <c r="BK869">
        <v>202.8373333333333</v>
      </c>
      <c r="BL869">
        <v>16.25280740740741</v>
      </c>
      <c r="BM869">
        <v>15.59682962962963</v>
      </c>
      <c r="BN869">
        <v>189.8411481481481</v>
      </c>
      <c r="BO869">
        <v>16.34323703703704</v>
      </c>
      <c r="BP869">
        <v>599.9842222222222</v>
      </c>
      <c r="BQ869">
        <v>97.54160370370373</v>
      </c>
      <c r="BR869">
        <v>0.0999892851851852</v>
      </c>
      <c r="BS869">
        <v>24.90534444444445</v>
      </c>
      <c r="BT869">
        <v>24.9994074074074</v>
      </c>
      <c r="BU869">
        <v>999.9000000000001</v>
      </c>
      <c r="BV869">
        <v>0</v>
      </c>
      <c r="BW869">
        <v>0</v>
      </c>
      <c r="BX869">
        <v>9994.696296296299</v>
      </c>
      <c r="BY869">
        <v>0</v>
      </c>
      <c r="BZ869">
        <v>93.76474444444442</v>
      </c>
      <c r="CA869">
        <v>-17.15128518518518</v>
      </c>
      <c r="CB869">
        <v>188.7544074074074</v>
      </c>
      <c r="CC869">
        <v>206.0512962962963</v>
      </c>
      <c r="CD869">
        <v>0.6559820370370369</v>
      </c>
      <c r="CE869">
        <v>202.8373333333333</v>
      </c>
      <c r="CF869">
        <v>15.59682962962963</v>
      </c>
      <c r="CG869">
        <v>1.585325925925926</v>
      </c>
      <c r="CH869">
        <v>1.52133962962963</v>
      </c>
      <c r="CI869">
        <v>13.81685925925926</v>
      </c>
      <c r="CJ869">
        <v>13.18432222222222</v>
      </c>
      <c r="CK869">
        <v>1599.961111111111</v>
      </c>
      <c r="CL869">
        <v>0.6919964074074074</v>
      </c>
      <c r="CM869">
        <v>0.3080035925925926</v>
      </c>
      <c r="CN869">
        <v>0</v>
      </c>
      <c r="CO869">
        <v>2.251611111111111</v>
      </c>
      <c r="CP869">
        <v>0</v>
      </c>
      <c r="CQ869">
        <v>15480.73333333333</v>
      </c>
      <c r="CR869">
        <v>13789.84074074074</v>
      </c>
      <c r="CS869">
        <v>39.55281481481481</v>
      </c>
      <c r="CT869">
        <v>40.986</v>
      </c>
      <c r="CU869">
        <v>40.31666666666666</v>
      </c>
      <c r="CV869">
        <v>38.95566666666667</v>
      </c>
      <c r="CW869">
        <v>38.77755555555555</v>
      </c>
      <c r="CX869">
        <v>1107.168148148148</v>
      </c>
      <c r="CY869">
        <v>492.792962962963</v>
      </c>
      <c r="CZ869">
        <v>0</v>
      </c>
      <c r="DA869">
        <v>1728498641.8</v>
      </c>
      <c r="DB869">
        <v>0</v>
      </c>
      <c r="DC869">
        <v>1728490956.5</v>
      </c>
      <c r="DD869" t="s">
        <v>362</v>
      </c>
      <c r="DE869">
        <v>1728490952.5</v>
      </c>
      <c r="DF869">
        <v>1728490956.5</v>
      </c>
      <c r="DG869">
        <v>1</v>
      </c>
      <c r="DH869">
        <v>-0.065</v>
      </c>
      <c r="DI869">
        <v>-0.008</v>
      </c>
      <c r="DJ869">
        <v>-3.246</v>
      </c>
      <c r="DK869">
        <v>-0.091</v>
      </c>
      <c r="DL869">
        <v>52</v>
      </c>
      <c r="DM869">
        <v>15</v>
      </c>
      <c r="DN869">
        <v>0.25</v>
      </c>
      <c r="DO869">
        <v>0.13</v>
      </c>
      <c r="DP869">
        <v>-17.02684390243902</v>
      </c>
      <c r="DQ869">
        <v>-2.272074564459946</v>
      </c>
      <c r="DR869">
        <v>0.2389724823925728</v>
      </c>
      <c r="DS869">
        <v>0</v>
      </c>
      <c r="DT869">
        <v>0.6686312195121952</v>
      </c>
      <c r="DU869">
        <v>-0.08511491289198696</v>
      </c>
      <c r="DV869">
        <v>0.03008733101628527</v>
      </c>
      <c r="DW869">
        <v>1</v>
      </c>
      <c r="DX869">
        <v>1</v>
      </c>
      <c r="DY869">
        <v>2</v>
      </c>
      <c r="DZ869" t="s">
        <v>363</v>
      </c>
      <c r="EA869">
        <v>3.22872</v>
      </c>
      <c r="EB869">
        <v>2.70421</v>
      </c>
      <c r="EC869">
        <v>0.0563869</v>
      </c>
      <c r="ED869">
        <v>0.0597486</v>
      </c>
      <c r="EE869">
        <v>0.0841036</v>
      </c>
      <c r="EF869">
        <v>0.0816167</v>
      </c>
      <c r="EG869">
        <v>30751.9</v>
      </c>
      <c r="EH869">
        <v>29778.7</v>
      </c>
      <c r="EI869">
        <v>31236.1</v>
      </c>
      <c r="EJ869">
        <v>30053.6</v>
      </c>
      <c r="EK869">
        <v>38312.1</v>
      </c>
      <c r="EL869">
        <v>36504.7</v>
      </c>
      <c r="EM869">
        <v>43767.4</v>
      </c>
      <c r="EN869">
        <v>41972.9</v>
      </c>
      <c r="EO869">
        <v>2.08882</v>
      </c>
      <c r="EP869">
        <v>1.73862</v>
      </c>
      <c r="EQ869">
        <v>0.0187382</v>
      </c>
      <c r="ER869">
        <v>0</v>
      </c>
      <c r="ES869">
        <v>24.694</v>
      </c>
      <c r="ET869">
        <v>999.9</v>
      </c>
      <c r="EU869">
        <v>64.90000000000001</v>
      </c>
      <c r="EV869">
        <v>31.9</v>
      </c>
      <c r="EW869">
        <v>31.5884</v>
      </c>
      <c r="EX869">
        <v>60.8802</v>
      </c>
      <c r="EY869">
        <v>24.0865</v>
      </c>
      <c r="EZ869">
        <v>1</v>
      </c>
      <c r="FA869">
        <v>0.324024</v>
      </c>
      <c r="FB869">
        <v>3.58344</v>
      </c>
      <c r="FC869">
        <v>20.1643</v>
      </c>
      <c r="FD869">
        <v>5.21444</v>
      </c>
      <c r="FE869">
        <v>11.998</v>
      </c>
      <c r="FF869">
        <v>4.9631</v>
      </c>
      <c r="FG869">
        <v>3.296</v>
      </c>
      <c r="FH869">
        <v>9999</v>
      </c>
      <c r="FI869">
        <v>9999</v>
      </c>
      <c r="FJ869">
        <v>9999</v>
      </c>
      <c r="FK869">
        <v>150.1</v>
      </c>
      <c r="FL869">
        <v>4.97094</v>
      </c>
      <c r="FM869">
        <v>1.8678</v>
      </c>
      <c r="FN869">
        <v>1.85929</v>
      </c>
      <c r="FO869">
        <v>1.86539</v>
      </c>
      <c r="FP869">
        <v>1.8631</v>
      </c>
      <c r="FQ869">
        <v>1.86452</v>
      </c>
      <c r="FR869">
        <v>1.86005</v>
      </c>
      <c r="FS869">
        <v>1.86417</v>
      </c>
      <c r="FT869">
        <v>0</v>
      </c>
      <c r="FU869">
        <v>0</v>
      </c>
      <c r="FV869">
        <v>0</v>
      </c>
      <c r="FW869">
        <v>0</v>
      </c>
      <c r="FX869" t="s">
        <v>364</v>
      </c>
      <c r="FY869" t="s">
        <v>365</v>
      </c>
      <c r="FZ869" t="s">
        <v>366</v>
      </c>
      <c r="GA869" t="s">
        <v>366</v>
      </c>
      <c r="GB869" t="s">
        <v>366</v>
      </c>
      <c r="GC869" t="s">
        <v>366</v>
      </c>
      <c r="GD869">
        <v>0</v>
      </c>
      <c r="GE869">
        <v>100</v>
      </c>
      <c r="GF869">
        <v>100</v>
      </c>
      <c r="GG869">
        <v>-4.282</v>
      </c>
      <c r="GH869">
        <v>-0.09030000000000001</v>
      </c>
      <c r="GI869">
        <v>-2.868309889394353</v>
      </c>
      <c r="GJ869">
        <v>-0.006773961979547998</v>
      </c>
      <c r="GK869">
        <v>-8.296070481250098E-08</v>
      </c>
      <c r="GL869">
        <v>3.322967193956903E-10</v>
      </c>
      <c r="GM869">
        <v>-0.07871069313407227</v>
      </c>
      <c r="GN869">
        <v>-0.00208336341840114</v>
      </c>
      <c r="GO869">
        <v>8.801746095907445E-05</v>
      </c>
      <c r="GP869">
        <v>-2.677693255255651E-07</v>
      </c>
      <c r="GQ869">
        <v>3</v>
      </c>
      <c r="GR869">
        <v>2052</v>
      </c>
      <c r="GS869">
        <v>2</v>
      </c>
      <c r="GT869">
        <v>18</v>
      </c>
      <c r="GU869">
        <v>127.2</v>
      </c>
      <c r="GV869">
        <v>127.1</v>
      </c>
      <c r="GW869">
        <v>0.709229</v>
      </c>
      <c r="GX869">
        <v>2.44385</v>
      </c>
      <c r="GY869">
        <v>1.44897</v>
      </c>
      <c r="GZ869">
        <v>2.31201</v>
      </c>
      <c r="HA869">
        <v>1.55151</v>
      </c>
      <c r="HB869">
        <v>2.323</v>
      </c>
      <c r="HC869">
        <v>37.8437</v>
      </c>
      <c r="HD869">
        <v>13.6329</v>
      </c>
      <c r="HE869">
        <v>18</v>
      </c>
      <c r="HF869">
        <v>616.886</v>
      </c>
      <c r="HG869">
        <v>393.084</v>
      </c>
      <c r="HH869">
        <v>19.4972</v>
      </c>
      <c r="HI869">
        <v>31.0413</v>
      </c>
      <c r="HJ869">
        <v>29.9991</v>
      </c>
      <c r="HK869">
        <v>31.2442</v>
      </c>
      <c r="HL869">
        <v>31.2388</v>
      </c>
      <c r="HM869">
        <v>14.2432</v>
      </c>
      <c r="HN869">
        <v>55.7738</v>
      </c>
      <c r="HO869">
        <v>0</v>
      </c>
      <c r="HP869">
        <v>19.474</v>
      </c>
      <c r="HQ869">
        <v>240.783</v>
      </c>
      <c r="HR869">
        <v>15.5009</v>
      </c>
      <c r="HS869">
        <v>99.1144</v>
      </c>
      <c r="HT869">
        <v>100.288</v>
      </c>
    </row>
    <row r="870" spans="1:228">
      <c r="A870">
        <v>854</v>
      </c>
      <c r="B870">
        <v>1728498590</v>
      </c>
      <c r="C870">
        <v>7652.5</v>
      </c>
      <c r="D870" t="s">
        <v>2082</v>
      </c>
      <c r="E870" t="s">
        <v>2083</v>
      </c>
      <c r="F870">
        <v>5</v>
      </c>
      <c r="G870" t="s">
        <v>357</v>
      </c>
      <c r="H870" t="s">
        <v>358</v>
      </c>
      <c r="I870" t="s">
        <v>359</v>
      </c>
      <c r="J870" t="s">
        <v>2047</v>
      </c>
      <c r="K870">
        <v>1728498582.214286</v>
      </c>
      <c r="L870">
        <f>(M870)/1000</f>
        <v>0</v>
      </c>
      <c r="M870">
        <f>IF(BH870, AP870, AJ870)</f>
        <v>0</v>
      </c>
      <c r="N870">
        <f>IF(BH870, AK870, AI870)</f>
        <v>0</v>
      </c>
      <c r="O870">
        <f>BJ870 - IF(AW870&gt;1, N870*BD870*100.0/(AY870), 0)</f>
        <v>0</v>
      </c>
      <c r="P870">
        <f>((V870-L870/2)*O870-N870)/(V870+L870/2)</f>
        <v>0</v>
      </c>
      <c r="Q870">
        <f>P870*(BQ870+BR870)/1000.0</f>
        <v>0</v>
      </c>
      <c r="R870">
        <f>(BJ870 - IF(AW870&gt;1, N870*BD870*100.0/(AY870), 0))*(BQ870+BR870)/1000.0</f>
        <v>0</v>
      </c>
      <c r="S870">
        <f>2.0/((1/U870-1/T870)+SIGN(U870)*SQRT((1/U870-1/T870)*(1/U870-1/T870) + 4*BE870/((BE870+1)*(BE870+1))*(2*1/U870*1/T870-1/T870*1/T870)))</f>
        <v>0</v>
      </c>
      <c r="T870">
        <f>IF(LEFT(BF870,1)&lt;&gt;"0",IF(LEFT(BF870,1)="1",3.0,BG870),$D$5+$E$5*(BX870*BQ870/($K$5*1000))+$F$5*(BX870*BQ870/($K$5*1000))*MAX(MIN(BD870,$J$5),$I$5)*MAX(MIN(BD870,$J$5),$I$5)+$G$5*MAX(MIN(BD870,$J$5),$I$5)*(BX870*BQ870/($K$5*1000))+$H$5*(BX870*BQ870/($K$5*1000))*(BX870*BQ870/($K$5*1000)))</f>
        <v>0</v>
      </c>
      <c r="U870">
        <f>L870*(1000-(1000*0.61365*exp(17.502*Y870/(240.97+Y870))/(BQ870+BR870)+BL870)/2)/(1000*0.61365*exp(17.502*Y870/(240.97+Y870))/(BQ870+BR870)-BL870)</f>
        <v>0</v>
      </c>
      <c r="V870">
        <f>1/((BE870+1)/(S870/1.6)+1/(T870/1.37)) + BE870/((BE870+1)/(S870/1.6) + BE870/(T870/1.37))</f>
        <v>0</v>
      </c>
      <c r="W870">
        <f>(AZ870*BC870)</f>
        <v>0</v>
      </c>
      <c r="X870">
        <f>(BS870+(W870+2*0.95*5.67E-8*(((BS870+$B$7)+273)^4-(BS870+273)^4)-44100*L870)/(1.84*29.3*T870+8*0.95*5.67E-8*(BS870+273)^3))</f>
        <v>0</v>
      </c>
      <c r="Y870">
        <f>($C$7*BT870+$D$7*BU870+$E$7*X870)</f>
        <v>0</v>
      </c>
      <c r="Z870">
        <f>0.61365*exp(17.502*Y870/(240.97+Y870))</f>
        <v>0</v>
      </c>
      <c r="AA870">
        <f>(AB870/AC870*100)</f>
        <v>0</v>
      </c>
      <c r="AB870">
        <f>BL870*(BQ870+BR870)/1000</f>
        <v>0</v>
      </c>
      <c r="AC870">
        <f>0.61365*exp(17.502*BS870/(240.97+BS870))</f>
        <v>0</v>
      </c>
      <c r="AD870">
        <f>(Z870-BL870*(BQ870+BR870)/1000)</f>
        <v>0</v>
      </c>
      <c r="AE870">
        <f>(-L870*44100)</f>
        <v>0</v>
      </c>
      <c r="AF870">
        <f>2*29.3*T870*0.92*(BS870-Y870)</f>
        <v>0</v>
      </c>
      <c r="AG870">
        <f>2*0.95*5.67E-8*(((BS870+$B$7)+273)^4-(Y870+273)^4)</f>
        <v>0</v>
      </c>
      <c r="AH870">
        <f>W870+AG870+AE870+AF870</f>
        <v>0</v>
      </c>
      <c r="AI870">
        <f>BP870*AW870*(BK870-BJ870*(1000-AW870*BM870)/(1000-AW870*BL870))/(100*BD870)</f>
        <v>0</v>
      </c>
      <c r="AJ870">
        <f>1000*BP870*AW870*(BL870-BM870)/(100*BD870*(1000-AW870*BL870))</f>
        <v>0</v>
      </c>
      <c r="AK870">
        <f>(AL870 - AM870 - BQ870*1E3/(8.314*(BS870+273.15)) * AO870/BP870 * AN870) * BP870/(100*BD870) * (1000 - BM870)/1000</f>
        <v>0</v>
      </c>
      <c r="AL870">
        <v>232.3225940568879</v>
      </c>
      <c r="AM870">
        <v>218.9942848484849</v>
      </c>
      <c r="AN870">
        <v>2.516040546824453</v>
      </c>
      <c r="AO870">
        <v>66.74876362544261</v>
      </c>
      <c r="AP870">
        <f>(AR870 - AQ870 + BQ870*1E3/(8.314*(BS870+273.15)) * AT870/BP870 * AS870) * BP870/(100*BD870) * 1000/(1000 - AR870)</f>
        <v>0</v>
      </c>
      <c r="AQ870">
        <v>15.57509405962049</v>
      </c>
      <c r="AR870">
        <v>16.30977636363636</v>
      </c>
      <c r="AS870">
        <v>0.000871348537734299</v>
      </c>
      <c r="AT870">
        <v>80.8344270766854</v>
      </c>
      <c r="AU870">
        <v>0</v>
      </c>
      <c r="AV870">
        <v>0</v>
      </c>
      <c r="AW870">
        <f>IF(AU870*$H$13&gt;=AY870,1.0,(AY870/(AY870-AU870*$H$13)))</f>
        <v>0</v>
      </c>
      <c r="AX870">
        <f>(AW870-1)*100</f>
        <v>0</v>
      </c>
      <c r="AY870">
        <f>MAX(0,($B$13+$C$13*BX870)/(1+$D$13*BX870)*BQ870/(BS870+273)*$E$13)</f>
        <v>0</v>
      </c>
      <c r="AZ870">
        <f>$B$11*BY870+$C$11*BZ870+$F$11*CK870*(1-CN870)</f>
        <v>0</v>
      </c>
      <c r="BA870">
        <f>AZ870*BB870</f>
        <v>0</v>
      </c>
      <c r="BB870">
        <f>($B$11*$D$9+$C$11*$D$9+$F$11*((CX870+CP870)/MAX(CX870+CP870+CY870, 0.1)*$I$9+CY870/MAX(CX870+CP870+CY870, 0.1)*$J$9))/($B$11+$C$11+$F$11)</f>
        <v>0</v>
      </c>
      <c r="BC870">
        <f>($B$11*$K$9+$C$11*$K$9+$F$11*((CX870+CP870)/MAX(CX870+CP870+CY870, 0.1)*$P$9+CY870/MAX(CX870+CP870+CY870, 0.1)*$Q$9))/($B$11+$C$11+$F$11)</f>
        <v>0</v>
      </c>
      <c r="BD870">
        <v>6</v>
      </c>
      <c r="BE870">
        <v>0.5</v>
      </c>
      <c r="BF870" t="s">
        <v>361</v>
      </c>
      <c r="BG870">
        <v>2</v>
      </c>
      <c r="BH870" t="b">
        <v>1</v>
      </c>
      <c r="BI870">
        <v>1728498582.214286</v>
      </c>
      <c r="BJ870">
        <v>197.3724642857143</v>
      </c>
      <c r="BK870">
        <v>214.8</v>
      </c>
      <c r="BL870">
        <v>16.28849285714286</v>
      </c>
      <c r="BM870">
        <v>15.59245</v>
      </c>
      <c r="BN870">
        <v>201.6071071428571</v>
      </c>
      <c r="BO870">
        <v>16.3789</v>
      </c>
      <c r="BP870">
        <v>599.9741071428572</v>
      </c>
      <c r="BQ870">
        <v>97.54183571428571</v>
      </c>
      <c r="BR870">
        <v>0.1001004071428572</v>
      </c>
      <c r="BS870">
        <v>24.90768571428571</v>
      </c>
      <c r="BT870">
        <v>25.00348214285715</v>
      </c>
      <c r="BU870">
        <v>999.9000000000002</v>
      </c>
      <c r="BV870">
        <v>0</v>
      </c>
      <c r="BW870">
        <v>0</v>
      </c>
      <c r="BX870">
        <v>9981.450357142856</v>
      </c>
      <c r="BY870">
        <v>0</v>
      </c>
      <c r="BZ870">
        <v>92.40570714285715</v>
      </c>
      <c r="CA870">
        <v>-17.42760357142857</v>
      </c>
      <c r="CB870">
        <v>200.6408214285714</v>
      </c>
      <c r="CC870">
        <v>218.2019642857142</v>
      </c>
      <c r="CD870">
        <v>0.6960437142857143</v>
      </c>
      <c r="CE870">
        <v>214.8</v>
      </c>
      <c r="CF870">
        <v>15.59245</v>
      </c>
      <c r="CG870">
        <v>1.588810357142857</v>
      </c>
      <c r="CH870">
        <v>1.520916785714286</v>
      </c>
      <c r="CI870">
        <v>13.85068571428571</v>
      </c>
      <c r="CJ870">
        <v>13.18003571428571</v>
      </c>
      <c r="CK870">
        <v>1599.955714285714</v>
      </c>
      <c r="CL870">
        <v>0.6919958571428573</v>
      </c>
      <c r="CM870">
        <v>0.3080041428571428</v>
      </c>
      <c r="CN870">
        <v>0</v>
      </c>
      <c r="CO870">
        <v>2.177271428571429</v>
      </c>
      <c r="CP870">
        <v>0</v>
      </c>
      <c r="CQ870">
        <v>15472.75357142857</v>
      </c>
      <c r="CR870">
        <v>13789.78571428572</v>
      </c>
      <c r="CS870">
        <v>39.53321428571428</v>
      </c>
      <c r="CT870">
        <v>40.96624999999999</v>
      </c>
      <c r="CU870">
        <v>40.29871428571429</v>
      </c>
      <c r="CV870">
        <v>38.93932142857143</v>
      </c>
      <c r="CW870">
        <v>38.75435714285714</v>
      </c>
      <c r="CX870">
        <v>1107.163214285715</v>
      </c>
      <c r="CY870">
        <v>492.7925</v>
      </c>
      <c r="CZ870">
        <v>0</v>
      </c>
      <c r="DA870">
        <v>1728498647.2</v>
      </c>
      <c r="DB870">
        <v>0</v>
      </c>
      <c r="DC870">
        <v>1728490956.5</v>
      </c>
      <c r="DD870" t="s">
        <v>362</v>
      </c>
      <c r="DE870">
        <v>1728490952.5</v>
      </c>
      <c r="DF870">
        <v>1728490956.5</v>
      </c>
      <c r="DG870">
        <v>1</v>
      </c>
      <c r="DH870">
        <v>-0.065</v>
      </c>
      <c r="DI870">
        <v>-0.008</v>
      </c>
      <c r="DJ870">
        <v>-3.246</v>
      </c>
      <c r="DK870">
        <v>-0.091</v>
      </c>
      <c r="DL870">
        <v>52</v>
      </c>
      <c r="DM870">
        <v>15</v>
      </c>
      <c r="DN870">
        <v>0.25</v>
      </c>
      <c r="DO870">
        <v>0.13</v>
      </c>
      <c r="DP870">
        <v>-17.30404</v>
      </c>
      <c r="DQ870">
        <v>-3.479196247654789</v>
      </c>
      <c r="DR870">
        <v>0.375777183181736</v>
      </c>
      <c r="DS870">
        <v>0</v>
      </c>
      <c r="DT870">
        <v>0.68109475</v>
      </c>
      <c r="DU870">
        <v>0.463776968105065</v>
      </c>
      <c r="DV870">
        <v>0.05272983535852829</v>
      </c>
      <c r="DW870">
        <v>0</v>
      </c>
      <c r="DX870">
        <v>0</v>
      </c>
      <c r="DY870">
        <v>2</v>
      </c>
      <c r="DZ870" t="s">
        <v>386</v>
      </c>
      <c r="EA870">
        <v>3.22868</v>
      </c>
      <c r="EB870">
        <v>2.70442</v>
      </c>
      <c r="EC870">
        <v>0.0593558</v>
      </c>
      <c r="ED870">
        <v>0.0628209</v>
      </c>
      <c r="EE870">
        <v>0.0840825</v>
      </c>
      <c r="EF870">
        <v>0.0811371</v>
      </c>
      <c r="EG870">
        <v>30656.2</v>
      </c>
      <c r="EH870">
        <v>29685.3</v>
      </c>
      <c r="EI870">
        <v>31237</v>
      </c>
      <c r="EJ870">
        <v>30057.5</v>
      </c>
      <c r="EK870">
        <v>38314.4</v>
      </c>
      <c r="EL870">
        <v>36523.8</v>
      </c>
      <c r="EM870">
        <v>43768.8</v>
      </c>
      <c r="EN870">
        <v>41972.8</v>
      </c>
      <c r="EO870">
        <v>2.08855</v>
      </c>
      <c r="EP870">
        <v>1.73885</v>
      </c>
      <c r="EQ870">
        <v>0.0197478</v>
      </c>
      <c r="ER870">
        <v>0</v>
      </c>
      <c r="ES870">
        <v>24.6904</v>
      </c>
      <c r="ET870">
        <v>999.9</v>
      </c>
      <c r="EU870">
        <v>64.8</v>
      </c>
      <c r="EV870">
        <v>31.9</v>
      </c>
      <c r="EW870">
        <v>31.5443</v>
      </c>
      <c r="EX870">
        <v>61.5202</v>
      </c>
      <c r="EY870">
        <v>24.2548</v>
      </c>
      <c r="EZ870">
        <v>1</v>
      </c>
      <c r="FA870">
        <v>0.323707</v>
      </c>
      <c r="FB870">
        <v>3.65889</v>
      </c>
      <c r="FC870">
        <v>20.1627</v>
      </c>
      <c r="FD870">
        <v>5.21474</v>
      </c>
      <c r="FE870">
        <v>11.998</v>
      </c>
      <c r="FF870">
        <v>4.9631</v>
      </c>
      <c r="FG870">
        <v>3.29588</v>
      </c>
      <c r="FH870">
        <v>9999</v>
      </c>
      <c r="FI870">
        <v>9999</v>
      </c>
      <c r="FJ870">
        <v>9999</v>
      </c>
      <c r="FK870">
        <v>150.1</v>
      </c>
      <c r="FL870">
        <v>4.97093</v>
      </c>
      <c r="FM870">
        <v>1.86781</v>
      </c>
      <c r="FN870">
        <v>1.85929</v>
      </c>
      <c r="FO870">
        <v>1.86539</v>
      </c>
      <c r="FP870">
        <v>1.86311</v>
      </c>
      <c r="FQ870">
        <v>1.86453</v>
      </c>
      <c r="FR870">
        <v>1.86005</v>
      </c>
      <c r="FS870">
        <v>1.86417</v>
      </c>
      <c r="FT870">
        <v>0</v>
      </c>
      <c r="FU870">
        <v>0</v>
      </c>
      <c r="FV870">
        <v>0</v>
      </c>
      <c r="FW870">
        <v>0</v>
      </c>
      <c r="FX870" t="s">
        <v>364</v>
      </c>
      <c r="FY870" t="s">
        <v>365</v>
      </c>
      <c r="FZ870" t="s">
        <v>366</v>
      </c>
      <c r="GA870" t="s">
        <v>366</v>
      </c>
      <c r="GB870" t="s">
        <v>366</v>
      </c>
      <c r="GC870" t="s">
        <v>366</v>
      </c>
      <c r="GD870">
        <v>0</v>
      </c>
      <c r="GE870">
        <v>100</v>
      </c>
      <c r="GF870">
        <v>100</v>
      </c>
      <c r="GG870">
        <v>-4.366</v>
      </c>
      <c r="GH870">
        <v>-0.09039999999999999</v>
      </c>
      <c r="GI870">
        <v>-2.868309889394353</v>
      </c>
      <c r="GJ870">
        <v>-0.006773961979547998</v>
      </c>
      <c r="GK870">
        <v>-8.296070481250098E-08</v>
      </c>
      <c r="GL870">
        <v>3.322967193956903E-10</v>
      </c>
      <c r="GM870">
        <v>-0.07871069313407227</v>
      </c>
      <c r="GN870">
        <v>-0.00208336341840114</v>
      </c>
      <c r="GO870">
        <v>8.801746095907445E-05</v>
      </c>
      <c r="GP870">
        <v>-2.677693255255651E-07</v>
      </c>
      <c r="GQ870">
        <v>3</v>
      </c>
      <c r="GR870">
        <v>2052</v>
      </c>
      <c r="GS870">
        <v>2</v>
      </c>
      <c r="GT870">
        <v>18</v>
      </c>
      <c r="GU870">
        <v>127.3</v>
      </c>
      <c r="GV870">
        <v>127.2</v>
      </c>
      <c r="GW870">
        <v>0.738525</v>
      </c>
      <c r="GX870">
        <v>2.44019</v>
      </c>
      <c r="GY870">
        <v>1.44775</v>
      </c>
      <c r="GZ870">
        <v>2.31201</v>
      </c>
      <c r="HA870">
        <v>1.55151</v>
      </c>
      <c r="HB870">
        <v>2.34131</v>
      </c>
      <c r="HC870">
        <v>37.8437</v>
      </c>
      <c r="HD870">
        <v>13.6505</v>
      </c>
      <c r="HE870">
        <v>18</v>
      </c>
      <c r="HF870">
        <v>616.5650000000001</v>
      </c>
      <c r="HG870">
        <v>393.128</v>
      </c>
      <c r="HH870">
        <v>19.5031</v>
      </c>
      <c r="HI870">
        <v>31.028</v>
      </c>
      <c r="HJ870">
        <v>29.9994</v>
      </c>
      <c r="HK870">
        <v>31.2322</v>
      </c>
      <c r="HL870">
        <v>31.2258</v>
      </c>
      <c r="HM870">
        <v>14.786</v>
      </c>
      <c r="HN870">
        <v>55.7738</v>
      </c>
      <c r="HO870">
        <v>0</v>
      </c>
      <c r="HP870">
        <v>19.4865</v>
      </c>
      <c r="HQ870">
        <v>255.809</v>
      </c>
      <c r="HR870">
        <v>15.4973</v>
      </c>
      <c r="HS870">
        <v>99.1176</v>
      </c>
      <c r="HT870">
        <v>100.294</v>
      </c>
    </row>
    <row r="871" spans="1:228">
      <c r="A871">
        <v>855</v>
      </c>
      <c r="B871">
        <v>1728498595</v>
      </c>
      <c r="C871">
        <v>7657.5</v>
      </c>
      <c r="D871" t="s">
        <v>2084</v>
      </c>
      <c r="E871" t="s">
        <v>2085</v>
      </c>
      <c r="F871">
        <v>5</v>
      </c>
      <c r="G871" t="s">
        <v>357</v>
      </c>
      <c r="H871" t="s">
        <v>358</v>
      </c>
      <c r="I871" t="s">
        <v>359</v>
      </c>
      <c r="J871" t="s">
        <v>2047</v>
      </c>
      <c r="K871">
        <v>1728498587.5</v>
      </c>
      <c r="L871">
        <f>(M871)/1000</f>
        <v>0</v>
      </c>
      <c r="M871">
        <f>IF(BH871, AP871, AJ871)</f>
        <v>0</v>
      </c>
      <c r="N871">
        <f>IF(BH871, AK871, AI871)</f>
        <v>0</v>
      </c>
      <c r="O871">
        <f>BJ871 - IF(AW871&gt;1, N871*BD871*100.0/(AY871), 0)</f>
        <v>0</v>
      </c>
      <c r="P871">
        <f>((V871-L871/2)*O871-N871)/(V871+L871/2)</f>
        <v>0</v>
      </c>
      <c r="Q871">
        <f>P871*(BQ871+BR871)/1000.0</f>
        <v>0</v>
      </c>
      <c r="R871">
        <f>(BJ871 - IF(AW871&gt;1, N871*BD871*100.0/(AY871), 0))*(BQ871+BR871)/1000.0</f>
        <v>0</v>
      </c>
      <c r="S871">
        <f>2.0/((1/U871-1/T871)+SIGN(U871)*SQRT((1/U871-1/T871)*(1/U871-1/T871) + 4*BE871/((BE871+1)*(BE871+1))*(2*1/U871*1/T871-1/T871*1/T871)))</f>
        <v>0</v>
      </c>
      <c r="T871">
        <f>IF(LEFT(BF871,1)&lt;&gt;"0",IF(LEFT(BF871,1)="1",3.0,BG871),$D$5+$E$5*(BX871*BQ871/($K$5*1000))+$F$5*(BX871*BQ871/($K$5*1000))*MAX(MIN(BD871,$J$5),$I$5)*MAX(MIN(BD871,$J$5),$I$5)+$G$5*MAX(MIN(BD871,$J$5),$I$5)*(BX871*BQ871/($K$5*1000))+$H$5*(BX871*BQ871/($K$5*1000))*(BX871*BQ871/($K$5*1000)))</f>
        <v>0</v>
      </c>
      <c r="U871">
        <f>L871*(1000-(1000*0.61365*exp(17.502*Y871/(240.97+Y871))/(BQ871+BR871)+BL871)/2)/(1000*0.61365*exp(17.502*Y871/(240.97+Y871))/(BQ871+BR871)-BL871)</f>
        <v>0</v>
      </c>
      <c r="V871">
        <f>1/((BE871+1)/(S871/1.6)+1/(T871/1.37)) + BE871/((BE871+1)/(S871/1.6) + BE871/(T871/1.37))</f>
        <v>0</v>
      </c>
      <c r="W871">
        <f>(AZ871*BC871)</f>
        <v>0</v>
      </c>
      <c r="X871">
        <f>(BS871+(W871+2*0.95*5.67E-8*(((BS871+$B$7)+273)^4-(BS871+273)^4)-44100*L871)/(1.84*29.3*T871+8*0.95*5.67E-8*(BS871+273)^3))</f>
        <v>0</v>
      </c>
      <c r="Y871">
        <f>($C$7*BT871+$D$7*BU871+$E$7*X871)</f>
        <v>0</v>
      </c>
      <c r="Z871">
        <f>0.61365*exp(17.502*Y871/(240.97+Y871))</f>
        <v>0</v>
      </c>
      <c r="AA871">
        <f>(AB871/AC871*100)</f>
        <v>0</v>
      </c>
      <c r="AB871">
        <f>BL871*(BQ871+BR871)/1000</f>
        <v>0</v>
      </c>
      <c r="AC871">
        <f>0.61365*exp(17.502*BS871/(240.97+BS871))</f>
        <v>0</v>
      </c>
      <c r="AD871">
        <f>(Z871-BL871*(BQ871+BR871)/1000)</f>
        <v>0</v>
      </c>
      <c r="AE871">
        <f>(-L871*44100)</f>
        <v>0</v>
      </c>
      <c r="AF871">
        <f>2*29.3*T871*0.92*(BS871-Y871)</f>
        <v>0</v>
      </c>
      <c r="AG871">
        <f>2*0.95*5.67E-8*(((BS871+$B$7)+273)^4-(Y871+273)^4)</f>
        <v>0</v>
      </c>
      <c r="AH871">
        <f>W871+AG871+AE871+AF871</f>
        <v>0</v>
      </c>
      <c r="AI871">
        <f>BP871*AW871*(BK871-BJ871*(1000-AW871*BM871)/(1000-AW871*BL871))/(100*BD871)</f>
        <v>0</v>
      </c>
      <c r="AJ871">
        <f>1000*BP871*AW871*(BL871-BM871)/(100*BD871*(1000-AW871*BL871))</f>
        <v>0</v>
      </c>
      <c r="AK871">
        <f>(AL871 - AM871 - BQ871*1E3/(8.314*(BS871+273.15)) * AO871/BP871 * AN871) * BP871/(100*BD871) * (1000 - BM871)/1000</f>
        <v>0</v>
      </c>
      <c r="AL871">
        <v>244.4538082831103</v>
      </c>
      <c r="AM871">
        <v>231.4009636363635</v>
      </c>
      <c r="AN871">
        <v>2.472112584139418</v>
      </c>
      <c r="AO871">
        <v>66.74876362544261</v>
      </c>
      <c r="AP871">
        <f>(AR871 - AQ871 + BQ871*1E3/(8.314*(BS871+273.15)) * AT871/BP871 * AS871) * BP871/(100*BD871) * 1000/(1000 - AR871)</f>
        <v>0</v>
      </c>
      <c r="AQ871">
        <v>15.48760937527387</v>
      </c>
      <c r="AR871">
        <v>16.27042060606059</v>
      </c>
      <c r="AS871">
        <v>-0.008439983903738317</v>
      </c>
      <c r="AT871">
        <v>80.8344270766854</v>
      </c>
      <c r="AU871">
        <v>0</v>
      </c>
      <c r="AV871">
        <v>0</v>
      </c>
      <c r="AW871">
        <f>IF(AU871*$H$13&gt;=AY871,1.0,(AY871/(AY871-AU871*$H$13)))</f>
        <v>0</v>
      </c>
      <c r="AX871">
        <f>(AW871-1)*100</f>
        <v>0</v>
      </c>
      <c r="AY871">
        <f>MAX(0,($B$13+$C$13*BX871)/(1+$D$13*BX871)*BQ871/(BS871+273)*$E$13)</f>
        <v>0</v>
      </c>
      <c r="AZ871">
        <f>$B$11*BY871+$C$11*BZ871+$F$11*CK871*(1-CN871)</f>
        <v>0</v>
      </c>
      <c r="BA871">
        <f>AZ871*BB871</f>
        <v>0</v>
      </c>
      <c r="BB871">
        <f>($B$11*$D$9+$C$11*$D$9+$F$11*((CX871+CP871)/MAX(CX871+CP871+CY871, 0.1)*$I$9+CY871/MAX(CX871+CP871+CY871, 0.1)*$J$9))/($B$11+$C$11+$F$11)</f>
        <v>0</v>
      </c>
      <c r="BC871">
        <f>($B$11*$K$9+$C$11*$K$9+$F$11*((CX871+CP871)/MAX(CX871+CP871+CY871, 0.1)*$P$9+CY871/MAX(CX871+CP871+CY871, 0.1)*$Q$9))/($B$11+$C$11+$F$11)</f>
        <v>0</v>
      </c>
      <c r="BD871">
        <v>6</v>
      </c>
      <c r="BE871">
        <v>0.5</v>
      </c>
      <c r="BF871" t="s">
        <v>361</v>
      </c>
      <c r="BG871">
        <v>2</v>
      </c>
      <c r="BH871" t="b">
        <v>1</v>
      </c>
      <c r="BI871">
        <v>1728498587.5</v>
      </c>
      <c r="BJ871">
        <v>210.4442222222222</v>
      </c>
      <c r="BK871">
        <v>228.094</v>
      </c>
      <c r="BL871">
        <v>16.30056666666667</v>
      </c>
      <c r="BM871">
        <v>15.55132962962963</v>
      </c>
      <c r="BN871">
        <v>214.7678518518518</v>
      </c>
      <c r="BO871">
        <v>16.39096666666667</v>
      </c>
      <c r="BP871">
        <v>600.001037037037</v>
      </c>
      <c r="BQ871">
        <v>97.54197407407406</v>
      </c>
      <c r="BR871">
        <v>0.1000268259259259</v>
      </c>
      <c r="BS871">
        <v>24.91158148148148</v>
      </c>
      <c r="BT871">
        <v>25.0080037037037</v>
      </c>
      <c r="BU871">
        <v>999.9000000000001</v>
      </c>
      <c r="BV871">
        <v>0</v>
      </c>
      <c r="BW871">
        <v>0</v>
      </c>
      <c r="BX871">
        <v>9993.100370370372</v>
      </c>
      <c r="BY871">
        <v>0</v>
      </c>
      <c r="BZ871">
        <v>91.98267777777777</v>
      </c>
      <c r="CA871">
        <v>-17.64974444444444</v>
      </c>
      <c r="CB871">
        <v>213.9312962962963</v>
      </c>
      <c r="CC871">
        <v>231.6965925925926</v>
      </c>
      <c r="CD871">
        <v>0.7492392962962963</v>
      </c>
      <c r="CE871">
        <v>228.094</v>
      </c>
      <c r="CF871">
        <v>15.55132962962963</v>
      </c>
      <c r="CG871">
        <v>1.58999</v>
      </c>
      <c r="CH871">
        <v>1.516908888888889</v>
      </c>
      <c r="CI871">
        <v>13.86212592592593</v>
      </c>
      <c r="CJ871">
        <v>13.13955925925926</v>
      </c>
      <c r="CK871">
        <v>1599.972962962963</v>
      </c>
      <c r="CL871">
        <v>0.6919964814814814</v>
      </c>
      <c r="CM871">
        <v>0.3080035185185185</v>
      </c>
      <c r="CN871">
        <v>0</v>
      </c>
      <c r="CO871">
        <v>2.206814814814815</v>
      </c>
      <c r="CP871">
        <v>0</v>
      </c>
      <c r="CQ871">
        <v>15464.65185185185</v>
      </c>
      <c r="CR871">
        <v>13789.93333333333</v>
      </c>
      <c r="CS871">
        <v>39.51148148148148</v>
      </c>
      <c r="CT871">
        <v>40.94866666666666</v>
      </c>
      <c r="CU871">
        <v>40.27755555555555</v>
      </c>
      <c r="CV871">
        <v>38.91862962962963</v>
      </c>
      <c r="CW871">
        <v>38.72666666666666</v>
      </c>
      <c r="CX871">
        <v>1107.175925925926</v>
      </c>
      <c r="CY871">
        <v>492.7970370370371</v>
      </c>
      <c r="CZ871">
        <v>0</v>
      </c>
      <c r="DA871">
        <v>1728498652</v>
      </c>
      <c r="DB871">
        <v>0</v>
      </c>
      <c r="DC871">
        <v>1728490956.5</v>
      </c>
      <c r="DD871" t="s">
        <v>362</v>
      </c>
      <c r="DE871">
        <v>1728490952.5</v>
      </c>
      <c r="DF871">
        <v>1728490956.5</v>
      </c>
      <c r="DG871">
        <v>1</v>
      </c>
      <c r="DH871">
        <v>-0.065</v>
      </c>
      <c r="DI871">
        <v>-0.008</v>
      </c>
      <c r="DJ871">
        <v>-3.246</v>
      </c>
      <c r="DK871">
        <v>-0.091</v>
      </c>
      <c r="DL871">
        <v>52</v>
      </c>
      <c r="DM871">
        <v>15</v>
      </c>
      <c r="DN871">
        <v>0.25</v>
      </c>
      <c r="DO871">
        <v>0.13</v>
      </c>
      <c r="DP871">
        <v>-17.5227125</v>
      </c>
      <c r="DQ871">
        <v>-2.966680300187629</v>
      </c>
      <c r="DR871">
        <v>0.3791385236213143</v>
      </c>
      <c r="DS871">
        <v>0</v>
      </c>
      <c r="DT871">
        <v>0.7222839999999999</v>
      </c>
      <c r="DU871">
        <v>0.6365810881801111</v>
      </c>
      <c r="DV871">
        <v>0.06494008343927501</v>
      </c>
      <c r="DW871">
        <v>0</v>
      </c>
      <c r="DX871">
        <v>0</v>
      </c>
      <c r="DY871">
        <v>2</v>
      </c>
      <c r="DZ871" t="s">
        <v>386</v>
      </c>
      <c r="EA871">
        <v>3.22873</v>
      </c>
      <c r="EB871">
        <v>2.70425</v>
      </c>
      <c r="EC871">
        <v>0.0622349</v>
      </c>
      <c r="ED871">
        <v>0.06553589999999999</v>
      </c>
      <c r="EE871">
        <v>0.0839376</v>
      </c>
      <c r="EF871">
        <v>0.0811312</v>
      </c>
      <c r="EG871">
        <v>30562.7</v>
      </c>
      <c r="EH871">
        <v>29597.7</v>
      </c>
      <c r="EI871">
        <v>31237.3</v>
      </c>
      <c r="EJ871">
        <v>30055.8</v>
      </c>
      <c r="EK871">
        <v>38320.9</v>
      </c>
      <c r="EL871">
        <v>36526.7</v>
      </c>
      <c r="EM871">
        <v>43769.3</v>
      </c>
      <c r="EN871">
        <v>41975.8</v>
      </c>
      <c r="EO871">
        <v>2.08907</v>
      </c>
      <c r="EP871">
        <v>1.7389</v>
      </c>
      <c r="EQ871">
        <v>0.0195578</v>
      </c>
      <c r="ER871">
        <v>0</v>
      </c>
      <c r="ES871">
        <v>24.6887</v>
      </c>
      <c r="ET871">
        <v>999.9</v>
      </c>
      <c r="EU871">
        <v>64.8</v>
      </c>
      <c r="EV871">
        <v>31.9</v>
      </c>
      <c r="EW871">
        <v>31.5404</v>
      </c>
      <c r="EX871">
        <v>61.5602</v>
      </c>
      <c r="EY871">
        <v>24.3149</v>
      </c>
      <c r="EZ871">
        <v>1</v>
      </c>
      <c r="FA871">
        <v>0.322917</v>
      </c>
      <c r="FB871">
        <v>3.69798</v>
      </c>
      <c r="FC871">
        <v>20.1616</v>
      </c>
      <c r="FD871">
        <v>5.21385</v>
      </c>
      <c r="FE871">
        <v>11.998</v>
      </c>
      <c r="FF871">
        <v>4.96295</v>
      </c>
      <c r="FG871">
        <v>3.29583</v>
      </c>
      <c r="FH871">
        <v>9999</v>
      </c>
      <c r="FI871">
        <v>9999</v>
      </c>
      <c r="FJ871">
        <v>9999</v>
      </c>
      <c r="FK871">
        <v>150.1</v>
      </c>
      <c r="FL871">
        <v>4.97095</v>
      </c>
      <c r="FM871">
        <v>1.86782</v>
      </c>
      <c r="FN871">
        <v>1.85928</v>
      </c>
      <c r="FO871">
        <v>1.86539</v>
      </c>
      <c r="FP871">
        <v>1.8631</v>
      </c>
      <c r="FQ871">
        <v>1.86455</v>
      </c>
      <c r="FR871">
        <v>1.86005</v>
      </c>
      <c r="FS871">
        <v>1.86417</v>
      </c>
      <c r="FT871">
        <v>0</v>
      </c>
      <c r="FU871">
        <v>0</v>
      </c>
      <c r="FV871">
        <v>0</v>
      </c>
      <c r="FW871">
        <v>0</v>
      </c>
      <c r="FX871" t="s">
        <v>364</v>
      </c>
      <c r="FY871" t="s">
        <v>365</v>
      </c>
      <c r="FZ871" t="s">
        <v>366</v>
      </c>
      <c r="GA871" t="s">
        <v>366</v>
      </c>
      <c r="GB871" t="s">
        <v>366</v>
      </c>
      <c r="GC871" t="s">
        <v>366</v>
      </c>
      <c r="GD871">
        <v>0</v>
      </c>
      <c r="GE871">
        <v>100</v>
      </c>
      <c r="GF871">
        <v>100</v>
      </c>
      <c r="GG871">
        <v>-4.449</v>
      </c>
      <c r="GH871">
        <v>-0.09039999999999999</v>
      </c>
      <c r="GI871">
        <v>-2.868309889394353</v>
      </c>
      <c r="GJ871">
        <v>-0.006773961979547998</v>
      </c>
      <c r="GK871">
        <v>-8.296070481250098E-08</v>
      </c>
      <c r="GL871">
        <v>3.322967193956903E-10</v>
      </c>
      <c r="GM871">
        <v>-0.07871069313407227</v>
      </c>
      <c r="GN871">
        <v>-0.00208336341840114</v>
      </c>
      <c r="GO871">
        <v>8.801746095907445E-05</v>
      </c>
      <c r="GP871">
        <v>-2.677693255255651E-07</v>
      </c>
      <c r="GQ871">
        <v>3</v>
      </c>
      <c r="GR871">
        <v>2052</v>
      </c>
      <c r="GS871">
        <v>2</v>
      </c>
      <c r="GT871">
        <v>18</v>
      </c>
      <c r="GU871">
        <v>127.4</v>
      </c>
      <c r="GV871">
        <v>127.3</v>
      </c>
      <c r="GW871">
        <v>0.767822</v>
      </c>
      <c r="GX871">
        <v>2.43652</v>
      </c>
      <c r="GY871">
        <v>1.44775</v>
      </c>
      <c r="GZ871">
        <v>2.31201</v>
      </c>
      <c r="HA871">
        <v>1.55151</v>
      </c>
      <c r="HB871">
        <v>2.37915</v>
      </c>
      <c r="HC871">
        <v>37.8437</v>
      </c>
      <c r="HD871">
        <v>13.6417</v>
      </c>
      <c r="HE871">
        <v>18</v>
      </c>
      <c r="HF871">
        <v>616.83</v>
      </c>
      <c r="HG871">
        <v>393.087</v>
      </c>
      <c r="HH871">
        <v>19.5057</v>
      </c>
      <c r="HI871">
        <v>31.0142</v>
      </c>
      <c r="HJ871">
        <v>29.9994</v>
      </c>
      <c r="HK871">
        <v>31.2198</v>
      </c>
      <c r="HL871">
        <v>31.2147</v>
      </c>
      <c r="HM871">
        <v>15.4151</v>
      </c>
      <c r="HN871">
        <v>55.7738</v>
      </c>
      <c r="HO871">
        <v>0</v>
      </c>
      <c r="HP871">
        <v>19.4954</v>
      </c>
      <c r="HQ871">
        <v>265.83</v>
      </c>
      <c r="HR871">
        <v>15.5137</v>
      </c>
      <c r="HS871">
        <v>99.1186</v>
      </c>
      <c r="HT871">
        <v>100.295</v>
      </c>
    </row>
    <row r="872" spans="1:228">
      <c r="A872">
        <v>856</v>
      </c>
      <c r="B872">
        <v>1728498600</v>
      </c>
      <c r="C872">
        <v>7662.5</v>
      </c>
      <c r="D872" t="s">
        <v>2086</v>
      </c>
      <c r="E872" t="s">
        <v>2087</v>
      </c>
      <c r="F872">
        <v>5</v>
      </c>
      <c r="G872" t="s">
        <v>357</v>
      </c>
      <c r="H872" t="s">
        <v>358</v>
      </c>
      <c r="I872" t="s">
        <v>359</v>
      </c>
      <c r="J872" t="s">
        <v>2047</v>
      </c>
      <c r="K872">
        <v>1728498592.214286</v>
      </c>
      <c r="L872">
        <f>(M872)/1000</f>
        <v>0</v>
      </c>
      <c r="M872">
        <f>IF(BH872, AP872, AJ872)</f>
        <v>0</v>
      </c>
      <c r="N872">
        <f>IF(BH872, AK872, AI872)</f>
        <v>0</v>
      </c>
      <c r="O872">
        <f>BJ872 - IF(AW872&gt;1, N872*BD872*100.0/(AY872), 0)</f>
        <v>0</v>
      </c>
      <c r="P872">
        <f>((V872-L872/2)*O872-N872)/(V872+L872/2)</f>
        <v>0</v>
      </c>
      <c r="Q872">
        <f>P872*(BQ872+BR872)/1000.0</f>
        <v>0</v>
      </c>
      <c r="R872">
        <f>(BJ872 - IF(AW872&gt;1, N872*BD872*100.0/(AY872), 0))*(BQ872+BR872)/1000.0</f>
        <v>0</v>
      </c>
      <c r="S872">
        <f>2.0/((1/U872-1/T872)+SIGN(U872)*SQRT((1/U872-1/T872)*(1/U872-1/T872) + 4*BE872/((BE872+1)*(BE872+1))*(2*1/U872*1/T872-1/T872*1/T872)))</f>
        <v>0</v>
      </c>
      <c r="T872">
        <f>IF(LEFT(BF872,1)&lt;&gt;"0",IF(LEFT(BF872,1)="1",3.0,BG872),$D$5+$E$5*(BX872*BQ872/($K$5*1000))+$F$5*(BX872*BQ872/($K$5*1000))*MAX(MIN(BD872,$J$5),$I$5)*MAX(MIN(BD872,$J$5),$I$5)+$G$5*MAX(MIN(BD872,$J$5),$I$5)*(BX872*BQ872/($K$5*1000))+$H$5*(BX872*BQ872/($K$5*1000))*(BX872*BQ872/($K$5*1000)))</f>
        <v>0</v>
      </c>
      <c r="U872">
        <f>L872*(1000-(1000*0.61365*exp(17.502*Y872/(240.97+Y872))/(BQ872+BR872)+BL872)/2)/(1000*0.61365*exp(17.502*Y872/(240.97+Y872))/(BQ872+BR872)-BL872)</f>
        <v>0</v>
      </c>
      <c r="V872">
        <f>1/((BE872+1)/(S872/1.6)+1/(T872/1.37)) + BE872/((BE872+1)/(S872/1.6) + BE872/(T872/1.37))</f>
        <v>0</v>
      </c>
      <c r="W872">
        <f>(AZ872*BC872)</f>
        <v>0</v>
      </c>
      <c r="X872">
        <f>(BS872+(W872+2*0.95*5.67E-8*(((BS872+$B$7)+273)^4-(BS872+273)^4)-44100*L872)/(1.84*29.3*T872+8*0.95*5.67E-8*(BS872+273)^3))</f>
        <v>0</v>
      </c>
      <c r="Y872">
        <f>($C$7*BT872+$D$7*BU872+$E$7*X872)</f>
        <v>0</v>
      </c>
      <c r="Z872">
        <f>0.61365*exp(17.502*Y872/(240.97+Y872))</f>
        <v>0</v>
      </c>
      <c r="AA872">
        <f>(AB872/AC872*100)</f>
        <v>0</v>
      </c>
      <c r="AB872">
        <f>BL872*(BQ872+BR872)/1000</f>
        <v>0</v>
      </c>
      <c r="AC872">
        <f>0.61365*exp(17.502*BS872/(240.97+BS872))</f>
        <v>0</v>
      </c>
      <c r="AD872">
        <f>(Z872-BL872*(BQ872+BR872)/1000)</f>
        <v>0</v>
      </c>
      <c r="AE872">
        <f>(-L872*44100)</f>
        <v>0</v>
      </c>
      <c r="AF872">
        <f>2*29.3*T872*0.92*(BS872-Y872)</f>
        <v>0</v>
      </c>
      <c r="AG872">
        <f>2*0.95*5.67E-8*(((BS872+$B$7)+273)^4-(Y872+273)^4)</f>
        <v>0</v>
      </c>
      <c r="AH872">
        <f>W872+AG872+AE872+AF872</f>
        <v>0</v>
      </c>
      <c r="AI872">
        <f>BP872*AW872*(BK872-BJ872*(1000-AW872*BM872)/(1000-AW872*BL872))/(100*BD872)</f>
        <v>0</v>
      </c>
      <c r="AJ872">
        <f>1000*BP872*AW872*(BL872-BM872)/(100*BD872*(1000-AW872*BL872))</f>
        <v>0</v>
      </c>
      <c r="AK872">
        <f>(AL872 - AM872 - BQ872*1E3/(8.314*(BS872+273.15)) * AO872/BP872 * AN872) * BP872/(100*BD872) * (1000 - BM872)/1000</f>
        <v>0</v>
      </c>
      <c r="AL872">
        <v>257.4415227938288</v>
      </c>
      <c r="AM872">
        <v>244.0239272727273</v>
      </c>
      <c r="AN872">
        <v>2.536740973807962</v>
      </c>
      <c r="AO872">
        <v>66.74876362544261</v>
      </c>
      <c r="AP872">
        <f>(AR872 - AQ872 + BQ872*1E3/(8.314*(BS872+273.15)) * AT872/BP872 * AS872) * BP872/(100*BD872) * 1000/(1000 - AR872)</f>
        <v>0</v>
      </c>
      <c r="AQ872">
        <v>15.48296230396857</v>
      </c>
      <c r="AR872">
        <v>16.24578969696969</v>
      </c>
      <c r="AS872">
        <v>-0.005761693976104789</v>
      </c>
      <c r="AT872">
        <v>80.8344270766854</v>
      </c>
      <c r="AU872">
        <v>0</v>
      </c>
      <c r="AV872">
        <v>0</v>
      </c>
      <c r="AW872">
        <f>IF(AU872*$H$13&gt;=AY872,1.0,(AY872/(AY872-AU872*$H$13)))</f>
        <v>0</v>
      </c>
      <c r="AX872">
        <f>(AW872-1)*100</f>
        <v>0</v>
      </c>
      <c r="AY872">
        <f>MAX(0,($B$13+$C$13*BX872)/(1+$D$13*BX872)*BQ872/(BS872+273)*$E$13)</f>
        <v>0</v>
      </c>
      <c r="AZ872">
        <f>$B$11*BY872+$C$11*BZ872+$F$11*CK872*(1-CN872)</f>
        <v>0</v>
      </c>
      <c r="BA872">
        <f>AZ872*BB872</f>
        <v>0</v>
      </c>
      <c r="BB872">
        <f>($B$11*$D$9+$C$11*$D$9+$F$11*((CX872+CP872)/MAX(CX872+CP872+CY872, 0.1)*$I$9+CY872/MAX(CX872+CP872+CY872, 0.1)*$J$9))/($B$11+$C$11+$F$11)</f>
        <v>0</v>
      </c>
      <c r="BC872">
        <f>($B$11*$K$9+$C$11*$K$9+$F$11*((CX872+CP872)/MAX(CX872+CP872+CY872, 0.1)*$P$9+CY872/MAX(CX872+CP872+CY872, 0.1)*$Q$9))/($B$11+$C$11+$F$11)</f>
        <v>0</v>
      </c>
      <c r="BD872">
        <v>6</v>
      </c>
      <c r="BE872">
        <v>0.5</v>
      </c>
      <c r="BF872" t="s">
        <v>361</v>
      </c>
      <c r="BG872">
        <v>2</v>
      </c>
      <c r="BH872" t="b">
        <v>1</v>
      </c>
      <c r="BI872">
        <v>1728498592.214286</v>
      </c>
      <c r="BJ872">
        <v>222.064</v>
      </c>
      <c r="BK872">
        <v>239.9143214285714</v>
      </c>
      <c r="BL872">
        <v>16.28604285714286</v>
      </c>
      <c r="BM872">
        <v>15.511</v>
      </c>
      <c r="BN872">
        <v>226.4667857142857</v>
      </c>
      <c r="BO872">
        <v>16.37644642857143</v>
      </c>
      <c r="BP872">
        <v>599.9893214285714</v>
      </c>
      <c r="BQ872">
        <v>97.54235357142855</v>
      </c>
      <c r="BR872">
        <v>0.09994440714285716</v>
      </c>
      <c r="BS872">
        <v>24.91571071428572</v>
      </c>
      <c r="BT872">
        <v>25.01148928571428</v>
      </c>
      <c r="BU872">
        <v>999.9000000000002</v>
      </c>
      <c r="BV872">
        <v>0</v>
      </c>
      <c r="BW872">
        <v>0</v>
      </c>
      <c r="BX872">
        <v>10006.47535714286</v>
      </c>
      <c r="BY872">
        <v>0</v>
      </c>
      <c r="BZ872">
        <v>91.08985714285716</v>
      </c>
      <c r="CA872">
        <v>-17.85021071428572</v>
      </c>
      <c r="CB872">
        <v>225.7401071428572</v>
      </c>
      <c r="CC872">
        <v>243.6938214285714</v>
      </c>
      <c r="CD872">
        <v>0.7750397499999998</v>
      </c>
      <c r="CE872">
        <v>239.9143214285714</v>
      </c>
      <c r="CF872">
        <v>15.511</v>
      </c>
      <c r="CG872">
        <v>1.588579285714286</v>
      </c>
      <c r="CH872">
        <v>1.512981071428571</v>
      </c>
      <c r="CI872">
        <v>13.84844285714286</v>
      </c>
      <c r="CJ872">
        <v>13.09990714285714</v>
      </c>
      <c r="CK872">
        <v>1599.998928571429</v>
      </c>
      <c r="CL872">
        <v>0.6919999999999999</v>
      </c>
      <c r="CM872">
        <v>0.3079999285714286</v>
      </c>
      <c r="CN872">
        <v>0</v>
      </c>
      <c r="CO872">
        <v>2.198896428571428</v>
      </c>
      <c r="CP872">
        <v>0</v>
      </c>
      <c r="CQ872">
        <v>15457.88571428571</v>
      </c>
      <c r="CR872">
        <v>13790.16785714286</v>
      </c>
      <c r="CS872">
        <v>39.5</v>
      </c>
      <c r="CT872">
        <v>40.91928571428571</v>
      </c>
      <c r="CU872">
        <v>40.25435714285714</v>
      </c>
      <c r="CV872">
        <v>38.89935714285713</v>
      </c>
      <c r="CW872">
        <v>38.70724999999999</v>
      </c>
      <c r="CX872">
        <v>1107.198928571428</v>
      </c>
      <c r="CY872">
        <v>492.7999999999999</v>
      </c>
      <c r="CZ872">
        <v>0</v>
      </c>
      <c r="DA872">
        <v>1728498657.4</v>
      </c>
      <c r="DB872">
        <v>0</v>
      </c>
      <c r="DC872">
        <v>1728490956.5</v>
      </c>
      <c r="DD872" t="s">
        <v>362</v>
      </c>
      <c r="DE872">
        <v>1728490952.5</v>
      </c>
      <c r="DF872">
        <v>1728490956.5</v>
      </c>
      <c r="DG872">
        <v>1</v>
      </c>
      <c r="DH872">
        <v>-0.065</v>
      </c>
      <c r="DI872">
        <v>-0.008</v>
      </c>
      <c r="DJ872">
        <v>-3.246</v>
      </c>
      <c r="DK872">
        <v>-0.091</v>
      </c>
      <c r="DL872">
        <v>52</v>
      </c>
      <c r="DM872">
        <v>15</v>
      </c>
      <c r="DN872">
        <v>0.25</v>
      </c>
      <c r="DO872">
        <v>0.13</v>
      </c>
      <c r="DP872">
        <v>-17.70806097560975</v>
      </c>
      <c r="DQ872">
        <v>-2.238301045296184</v>
      </c>
      <c r="DR872">
        <v>0.3263985240865489</v>
      </c>
      <c r="DS872">
        <v>0</v>
      </c>
      <c r="DT872">
        <v>0.7490140487804877</v>
      </c>
      <c r="DU872">
        <v>0.4143967526132404</v>
      </c>
      <c r="DV872">
        <v>0.05232597297194802</v>
      </c>
      <c r="DW872">
        <v>0</v>
      </c>
      <c r="DX872">
        <v>0</v>
      </c>
      <c r="DY872">
        <v>2</v>
      </c>
      <c r="DZ872" t="s">
        <v>386</v>
      </c>
      <c r="EA872">
        <v>3.22878</v>
      </c>
      <c r="EB872">
        <v>2.70437</v>
      </c>
      <c r="EC872">
        <v>0.06511260000000001</v>
      </c>
      <c r="ED872">
        <v>0.0684326</v>
      </c>
      <c r="EE872">
        <v>0.0838493</v>
      </c>
      <c r="EF872">
        <v>0.08111350000000001</v>
      </c>
      <c r="EG872">
        <v>30469</v>
      </c>
      <c r="EH872">
        <v>29506.6</v>
      </c>
      <c r="EI872">
        <v>31237.4</v>
      </c>
      <c r="EJ872">
        <v>30056.4</v>
      </c>
      <c r="EK872">
        <v>38324.8</v>
      </c>
      <c r="EL872">
        <v>36528.2</v>
      </c>
      <c r="EM872">
        <v>43769.4</v>
      </c>
      <c r="EN872">
        <v>41976.7</v>
      </c>
      <c r="EO872">
        <v>2.08945</v>
      </c>
      <c r="EP872">
        <v>1.73915</v>
      </c>
      <c r="EQ872">
        <v>0.0201948</v>
      </c>
      <c r="ER872">
        <v>0</v>
      </c>
      <c r="ES872">
        <v>24.6866</v>
      </c>
      <c r="ET872">
        <v>999.9</v>
      </c>
      <c r="EU872">
        <v>64.8</v>
      </c>
      <c r="EV872">
        <v>31.9</v>
      </c>
      <c r="EW872">
        <v>31.5424</v>
      </c>
      <c r="EX872">
        <v>61.3602</v>
      </c>
      <c r="EY872">
        <v>24.2508</v>
      </c>
      <c r="EZ872">
        <v>1</v>
      </c>
      <c r="FA872">
        <v>0.322142</v>
      </c>
      <c r="FB872">
        <v>3.78592</v>
      </c>
      <c r="FC872">
        <v>20.1598</v>
      </c>
      <c r="FD872">
        <v>5.21429</v>
      </c>
      <c r="FE872">
        <v>11.9981</v>
      </c>
      <c r="FF872">
        <v>4.96275</v>
      </c>
      <c r="FG872">
        <v>3.29583</v>
      </c>
      <c r="FH872">
        <v>9999</v>
      </c>
      <c r="FI872">
        <v>9999</v>
      </c>
      <c r="FJ872">
        <v>9999</v>
      </c>
      <c r="FK872">
        <v>150.1</v>
      </c>
      <c r="FL872">
        <v>4.97093</v>
      </c>
      <c r="FM872">
        <v>1.86779</v>
      </c>
      <c r="FN872">
        <v>1.85928</v>
      </c>
      <c r="FO872">
        <v>1.86539</v>
      </c>
      <c r="FP872">
        <v>1.8631</v>
      </c>
      <c r="FQ872">
        <v>1.86452</v>
      </c>
      <c r="FR872">
        <v>1.86005</v>
      </c>
      <c r="FS872">
        <v>1.86417</v>
      </c>
      <c r="FT872">
        <v>0</v>
      </c>
      <c r="FU872">
        <v>0</v>
      </c>
      <c r="FV872">
        <v>0</v>
      </c>
      <c r="FW872">
        <v>0</v>
      </c>
      <c r="FX872" t="s">
        <v>364</v>
      </c>
      <c r="FY872" t="s">
        <v>365</v>
      </c>
      <c r="FZ872" t="s">
        <v>366</v>
      </c>
      <c r="GA872" t="s">
        <v>366</v>
      </c>
      <c r="GB872" t="s">
        <v>366</v>
      </c>
      <c r="GC872" t="s">
        <v>366</v>
      </c>
      <c r="GD872">
        <v>0</v>
      </c>
      <c r="GE872">
        <v>100</v>
      </c>
      <c r="GF872">
        <v>100</v>
      </c>
      <c r="GG872">
        <v>-4.533</v>
      </c>
      <c r="GH872">
        <v>-0.0905</v>
      </c>
      <c r="GI872">
        <v>-2.868309889394353</v>
      </c>
      <c r="GJ872">
        <v>-0.006773961979547998</v>
      </c>
      <c r="GK872">
        <v>-8.296070481250098E-08</v>
      </c>
      <c r="GL872">
        <v>3.322967193956903E-10</v>
      </c>
      <c r="GM872">
        <v>-0.07871069313407227</v>
      </c>
      <c r="GN872">
        <v>-0.00208336341840114</v>
      </c>
      <c r="GO872">
        <v>8.801746095907445E-05</v>
      </c>
      <c r="GP872">
        <v>-2.677693255255651E-07</v>
      </c>
      <c r="GQ872">
        <v>3</v>
      </c>
      <c r="GR872">
        <v>2052</v>
      </c>
      <c r="GS872">
        <v>2</v>
      </c>
      <c r="GT872">
        <v>18</v>
      </c>
      <c r="GU872">
        <v>127.5</v>
      </c>
      <c r="GV872">
        <v>127.4</v>
      </c>
      <c r="GW872">
        <v>0.79834</v>
      </c>
      <c r="GX872">
        <v>2.44019</v>
      </c>
      <c r="GY872">
        <v>1.44775</v>
      </c>
      <c r="GZ872">
        <v>2.31201</v>
      </c>
      <c r="HA872">
        <v>1.55151</v>
      </c>
      <c r="HB872">
        <v>2.38403</v>
      </c>
      <c r="HC872">
        <v>37.8437</v>
      </c>
      <c r="HD872">
        <v>13.6505</v>
      </c>
      <c r="HE872">
        <v>18</v>
      </c>
      <c r="HF872">
        <v>616.982</v>
      </c>
      <c r="HG872">
        <v>393.155</v>
      </c>
      <c r="HH872">
        <v>19.499</v>
      </c>
      <c r="HI872">
        <v>31.001</v>
      </c>
      <c r="HJ872">
        <v>29.9994</v>
      </c>
      <c r="HK872">
        <v>31.2072</v>
      </c>
      <c r="HL872">
        <v>31.2033</v>
      </c>
      <c r="HM872">
        <v>15.9696</v>
      </c>
      <c r="HN872">
        <v>55.7738</v>
      </c>
      <c r="HO872">
        <v>0</v>
      </c>
      <c r="HP872">
        <v>19.4839</v>
      </c>
      <c r="HQ872">
        <v>280.856</v>
      </c>
      <c r="HR872">
        <v>15.5137</v>
      </c>
      <c r="HS872">
        <v>99.11879999999999</v>
      </c>
      <c r="HT872">
        <v>100.298</v>
      </c>
    </row>
    <row r="873" spans="1:228">
      <c r="A873">
        <v>857</v>
      </c>
      <c r="B873">
        <v>1728498605</v>
      </c>
      <c r="C873">
        <v>7667.5</v>
      </c>
      <c r="D873" t="s">
        <v>2088</v>
      </c>
      <c r="E873" t="s">
        <v>2089</v>
      </c>
      <c r="F873">
        <v>5</v>
      </c>
      <c r="G873" t="s">
        <v>357</v>
      </c>
      <c r="H873" t="s">
        <v>358</v>
      </c>
      <c r="I873" t="s">
        <v>359</v>
      </c>
      <c r="J873" t="s">
        <v>2047</v>
      </c>
      <c r="K873">
        <v>1728498597.5</v>
      </c>
      <c r="L873">
        <f>(M873)/1000</f>
        <v>0</v>
      </c>
      <c r="M873">
        <f>IF(BH873, AP873, AJ873)</f>
        <v>0</v>
      </c>
      <c r="N873">
        <f>IF(BH873, AK873, AI873)</f>
        <v>0</v>
      </c>
      <c r="O873">
        <f>BJ873 - IF(AW873&gt;1, N873*BD873*100.0/(AY873), 0)</f>
        <v>0</v>
      </c>
      <c r="P873">
        <f>((V873-L873/2)*O873-N873)/(V873+L873/2)</f>
        <v>0</v>
      </c>
      <c r="Q873">
        <f>P873*(BQ873+BR873)/1000.0</f>
        <v>0</v>
      </c>
      <c r="R873">
        <f>(BJ873 - IF(AW873&gt;1, N873*BD873*100.0/(AY873), 0))*(BQ873+BR873)/1000.0</f>
        <v>0</v>
      </c>
      <c r="S873">
        <f>2.0/((1/U873-1/T873)+SIGN(U873)*SQRT((1/U873-1/T873)*(1/U873-1/T873) + 4*BE873/((BE873+1)*(BE873+1))*(2*1/U873*1/T873-1/T873*1/T873)))</f>
        <v>0</v>
      </c>
      <c r="T873">
        <f>IF(LEFT(BF873,1)&lt;&gt;"0",IF(LEFT(BF873,1)="1",3.0,BG873),$D$5+$E$5*(BX873*BQ873/($K$5*1000))+$F$5*(BX873*BQ873/($K$5*1000))*MAX(MIN(BD873,$J$5),$I$5)*MAX(MIN(BD873,$J$5),$I$5)+$G$5*MAX(MIN(BD873,$J$5),$I$5)*(BX873*BQ873/($K$5*1000))+$H$5*(BX873*BQ873/($K$5*1000))*(BX873*BQ873/($K$5*1000)))</f>
        <v>0</v>
      </c>
      <c r="U873">
        <f>L873*(1000-(1000*0.61365*exp(17.502*Y873/(240.97+Y873))/(BQ873+BR873)+BL873)/2)/(1000*0.61365*exp(17.502*Y873/(240.97+Y873))/(BQ873+BR873)-BL873)</f>
        <v>0</v>
      </c>
      <c r="V873">
        <f>1/((BE873+1)/(S873/1.6)+1/(T873/1.37)) + BE873/((BE873+1)/(S873/1.6) + BE873/(T873/1.37))</f>
        <v>0</v>
      </c>
      <c r="W873">
        <f>(AZ873*BC873)</f>
        <v>0</v>
      </c>
      <c r="X873">
        <f>(BS873+(W873+2*0.95*5.67E-8*(((BS873+$B$7)+273)^4-(BS873+273)^4)-44100*L873)/(1.84*29.3*T873+8*0.95*5.67E-8*(BS873+273)^3))</f>
        <v>0</v>
      </c>
      <c r="Y873">
        <f>($C$7*BT873+$D$7*BU873+$E$7*X873)</f>
        <v>0</v>
      </c>
      <c r="Z873">
        <f>0.61365*exp(17.502*Y873/(240.97+Y873))</f>
        <v>0</v>
      </c>
      <c r="AA873">
        <f>(AB873/AC873*100)</f>
        <v>0</v>
      </c>
      <c r="AB873">
        <f>BL873*(BQ873+BR873)/1000</f>
        <v>0</v>
      </c>
      <c r="AC873">
        <f>0.61365*exp(17.502*BS873/(240.97+BS873))</f>
        <v>0</v>
      </c>
      <c r="AD873">
        <f>(Z873-BL873*(BQ873+BR873)/1000)</f>
        <v>0</v>
      </c>
      <c r="AE873">
        <f>(-L873*44100)</f>
        <v>0</v>
      </c>
      <c r="AF873">
        <f>2*29.3*T873*0.92*(BS873-Y873)</f>
        <v>0</v>
      </c>
      <c r="AG873">
        <f>2*0.95*5.67E-8*(((BS873+$B$7)+273)^4-(Y873+273)^4)</f>
        <v>0</v>
      </c>
      <c r="AH873">
        <f>W873+AG873+AE873+AF873</f>
        <v>0</v>
      </c>
      <c r="AI873">
        <f>BP873*AW873*(BK873-BJ873*(1000-AW873*BM873)/(1000-AW873*BL873))/(100*BD873)</f>
        <v>0</v>
      </c>
      <c r="AJ873">
        <f>1000*BP873*AW873*(BL873-BM873)/(100*BD873*(1000-AW873*BL873))</f>
        <v>0</v>
      </c>
      <c r="AK873">
        <f>(AL873 - AM873 - BQ873*1E3/(8.314*(BS873+273.15)) * AO873/BP873 * AN873) * BP873/(100*BD873) * (1000 - BM873)/1000</f>
        <v>0</v>
      </c>
      <c r="AL873">
        <v>270.3770883741856</v>
      </c>
      <c r="AM873">
        <v>256.7759939393937</v>
      </c>
      <c r="AN873">
        <v>2.555316050233414</v>
      </c>
      <c r="AO873">
        <v>66.74876362544261</v>
      </c>
      <c r="AP873">
        <f>(AR873 - AQ873 + BQ873*1E3/(8.314*(BS873+273.15)) * AT873/BP873 * AS873) * BP873/(100*BD873) * 1000/(1000 - AR873)</f>
        <v>0</v>
      </c>
      <c r="AQ873">
        <v>15.47990365265481</v>
      </c>
      <c r="AR873">
        <v>16.22690666666666</v>
      </c>
      <c r="AS873">
        <v>-0.001187580595866978</v>
      </c>
      <c r="AT873">
        <v>80.8344270766854</v>
      </c>
      <c r="AU873">
        <v>0</v>
      </c>
      <c r="AV873">
        <v>0</v>
      </c>
      <c r="AW873">
        <f>IF(AU873*$H$13&gt;=AY873,1.0,(AY873/(AY873-AU873*$H$13)))</f>
        <v>0</v>
      </c>
      <c r="AX873">
        <f>(AW873-1)*100</f>
        <v>0</v>
      </c>
      <c r="AY873">
        <f>MAX(0,($B$13+$C$13*BX873)/(1+$D$13*BX873)*BQ873/(BS873+273)*$E$13)</f>
        <v>0</v>
      </c>
      <c r="AZ873">
        <f>$B$11*BY873+$C$11*BZ873+$F$11*CK873*(1-CN873)</f>
        <v>0</v>
      </c>
      <c r="BA873">
        <f>AZ873*BB873</f>
        <v>0</v>
      </c>
      <c r="BB873">
        <f>($B$11*$D$9+$C$11*$D$9+$F$11*((CX873+CP873)/MAX(CX873+CP873+CY873, 0.1)*$I$9+CY873/MAX(CX873+CP873+CY873, 0.1)*$J$9))/($B$11+$C$11+$F$11)</f>
        <v>0</v>
      </c>
      <c r="BC873">
        <f>($B$11*$K$9+$C$11*$K$9+$F$11*((CX873+CP873)/MAX(CX873+CP873+CY873, 0.1)*$P$9+CY873/MAX(CX873+CP873+CY873, 0.1)*$Q$9))/($B$11+$C$11+$F$11)</f>
        <v>0</v>
      </c>
      <c r="BD873">
        <v>6</v>
      </c>
      <c r="BE873">
        <v>0.5</v>
      </c>
      <c r="BF873" t="s">
        <v>361</v>
      </c>
      <c r="BG873">
        <v>2</v>
      </c>
      <c r="BH873" t="b">
        <v>1</v>
      </c>
      <c r="BI873">
        <v>1728498597.5</v>
      </c>
      <c r="BJ873">
        <v>235.1382962962963</v>
      </c>
      <c r="BK873">
        <v>253.141037037037</v>
      </c>
      <c r="BL873">
        <v>16.25817407407407</v>
      </c>
      <c r="BM873">
        <v>15.48280740740741</v>
      </c>
      <c r="BN873">
        <v>239.6300740740741</v>
      </c>
      <c r="BO873">
        <v>16.3485925925926</v>
      </c>
      <c r="BP873">
        <v>600.0126296296296</v>
      </c>
      <c r="BQ873">
        <v>97.5423962962963</v>
      </c>
      <c r="BR873">
        <v>0.1000574333333333</v>
      </c>
      <c r="BS873">
        <v>24.91792222222221</v>
      </c>
      <c r="BT873">
        <v>25.01469259259259</v>
      </c>
      <c r="BU873">
        <v>999.9000000000001</v>
      </c>
      <c r="BV873">
        <v>0</v>
      </c>
      <c r="BW873">
        <v>0</v>
      </c>
      <c r="BX873">
        <v>10001.02481481481</v>
      </c>
      <c r="BY873">
        <v>0</v>
      </c>
      <c r="BZ873">
        <v>90.72602592592594</v>
      </c>
      <c r="CA873">
        <v>-18.00252962962963</v>
      </c>
      <c r="CB873">
        <v>239.0242222222222</v>
      </c>
      <c r="CC873">
        <v>257.121925925926</v>
      </c>
      <c r="CD873">
        <v>0.7753654074074076</v>
      </c>
      <c r="CE873">
        <v>253.141037037037</v>
      </c>
      <c r="CF873">
        <v>15.48280740740741</v>
      </c>
      <c r="CG873">
        <v>1.585861111111111</v>
      </c>
      <c r="CH873">
        <v>1.510230370370371</v>
      </c>
      <c r="CI873">
        <v>13.82208518518518</v>
      </c>
      <c r="CJ873">
        <v>13.07212962962963</v>
      </c>
      <c r="CK873">
        <v>1600.035925925926</v>
      </c>
      <c r="CL873">
        <v>0.6920032962962962</v>
      </c>
      <c r="CM873">
        <v>0.3079966296296296</v>
      </c>
      <c r="CN873">
        <v>0</v>
      </c>
      <c r="CO873">
        <v>2.268618518518519</v>
      </c>
      <c r="CP873">
        <v>0</v>
      </c>
      <c r="CQ873">
        <v>15451.03703703704</v>
      </c>
      <c r="CR873">
        <v>13790.50370370371</v>
      </c>
      <c r="CS873">
        <v>39.49533333333333</v>
      </c>
      <c r="CT873">
        <v>40.89796296296296</v>
      </c>
      <c r="CU873">
        <v>40.22666666666666</v>
      </c>
      <c r="CV873">
        <v>38.88188888888889</v>
      </c>
      <c r="CW873">
        <v>38.68933333333333</v>
      </c>
      <c r="CX873">
        <v>1107.23037037037</v>
      </c>
      <c r="CY873">
        <v>492.8055555555556</v>
      </c>
      <c r="CZ873">
        <v>0</v>
      </c>
      <c r="DA873">
        <v>1728498662.2</v>
      </c>
      <c r="DB873">
        <v>0</v>
      </c>
      <c r="DC873">
        <v>1728490956.5</v>
      </c>
      <c r="DD873" t="s">
        <v>362</v>
      </c>
      <c r="DE873">
        <v>1728490952.5</v>
      </c>
      <c r="DF873">
        <v>1728490956.5</v>
      </c>
      <c r="DG873">
        <v>1</v>
      </c>
      <c r="DH873">
        <v>-0.065</v>
      </c>
      <c r="DI873">
        <v>-0.008</v>
      </c>
      <c r="DJ873">
        <v>-3.246</v>
      </c>
      <c r="DK873">
        <v>-0.091</v>
      </c>
      <c r="DL873">
        <v>52</v>
      </c>
      <c r="DM873">
        <v>15</v>
      </c>
      <c r="DN873">
        <v>0.25</v>
      </c>
      <c r="DO873">
        <v>0.13</v>
      </c>
      <c r="DP873">
        <v>-17.9114</v>
      </c>
      <c r="DQ873">
        <v>-1.980769981238224</v>
      </c>
      <c r="DR873">
        <v>0.3039654700784283</v>
      </c>
      <c r="DS873">
        <v>0</v>
      </c>
      <c r="DT873">
        <v>0.768788575</v>
      </c>
      <c r="DU873">
        <v>0.06297682176360012</v>
      </c>
      <c r="DV873">
        <v>0.03381010678028649</v>
      </c>
      <c r="DW873">
        <v>1</v>
      </c>
      <c r="DX873">
        <v>1</v>
      </c>
      <c r="DY873">
        <v>2</v>
      </c>
      <c r="DZ873" t="s">
        <v>363</v>
      </c>
      <c r="EA873">
        <v>3.22869</v>
      </c>
      <c r="EB873">
        <v>2.70428</v>
      </c>
      <c r="EC873">
        <v>0.06796969999999999</v>
      </c>
      <c r="ED873">
        <v>0.071252</v>
      </c>
      <c r="EE873">
        <v>0.0837878</v>
      </c>
      <c r="EF873">
        <v>0.08112030000000001</v>
      </c>
      <c r="EG873">
        <v>30376.9</v>
      </c>
      <c r="EH873">
        <v>29418.4</v>
      </c>
      <c r="EI873">
        <v>31238.4</v>
      </c>
      <c r="EJ873">
        <v>30057.5</v>
      </c>
      <c r="EK873">
        <v>38328.6</v>
      </c>
      <c r="EL873">
        <v>36529.5</v>
      </c>
      <c r="EM873">
        <v>43770.7</v>
      </c>
      <c r="EN873">
        <v>41978.4</v>
      </c>
      <c r="EO873">
        <v>2.08932</v>
      </c>
      <c r="EP873">
        <v>1.73927</v>
      </c>
      <c r="EQ873">
        <v>0.0205263</v>
      </c>
      <c r="ER873">
        <v>0</v>
      </c>
      <c r="ES873">
        <v>24.6866</v>
      </c>
      <c r="ET873">
        <v>999.9</v>
      </c>
      <c r="EU873">
        <v>64.8</v>
      </c>
      <c r="EV873">
        <v>31.9</v>
      </c>
      <c r="EW873">
        <v>31.5421</v>
      </c>
      <c r="EX873">
        <v>61.3702</v>
      </c>
      <c r="EY873">
        <v>24.2949</v>
      </c>
      <c r="EZ873">
        <v>1</v>
      </c>
      <c r="FA873">
        <v>0.321413</v>
      </c>
      <c r="FB873">
        <v>3.83804</v>
      </c>
      <c r="FC873">
        <v>20.1584</v>
      </c>
      <c r="FD873">
        <v>5.21355</v>
      </c>
      <c r="FE873">
        <v>11.998</v>
      </c>
      <c r="FF873">
        <v>4.9628</v>
      </c>
      <c r="FG873">
        <v>3.29575</v>
      </c>
      <c r="FH873">
        <v>9999</v>
      </c>
      <c r="FI873">
        <v>9999</v>
      </c>
      <c r="FJ873">
        <v>9999</v>
      </c>
      <c r="FK873">
        <v>150.1</v>
      </c>
      <c r="FL873">
        <v>4.97094</v>
      </c>
      <c r="FM873">
        <v>1.8678</v>
      </c>
      <c r="FN873">
        <v>1.85928</v>
      </c>
      <c r="FO873">
        <v>1.86539</v>
      </c>
      <c r="FP873">
        <v>1.8631</v>
      </c>
      <c r="FQ873">
        <v>1.86449</v>
      </c>
      <c r="FR873">
        <v>1.86005</v>
      </c>
      <c r="FS873">
        <v>1.86418</v>
      </c>
      <c r="FT873">
        <v>0</v>
      </c>
      <c r="FU873">
        <v>0</v>
      </c>
      <c r="FV873">
        <v>0</v>
      </c>
      <c r="FW873">
        <v>0</v>
      </c>
      <c r="FX873" t="s">
        <v>364</v>
      </c>
      <c r="FY873" t="s">
        <v>365</v>
      </c>
      <c r="FZ873" t="s">
        <v>366</v>
      </c>
      <c r="GA873" t="s">
        <v>366</v>
      </c>
      <c r="GB873" t="s">
        <v>366</v>
      </c>
      <c r="GC873" t="s">
        <v>366</v>
      </c>
      <c r="GD873">
        <v>0</v>
      </c>
      <c r="GE873">
        <v>100</v>
      </c>
      <c r="GF873">
        <v>100</v>
      </c>
      <c r="GG873">
        <v>-4.619</v>
      </c>
      <c r="GH873">
        <v>-0.09039999999999999</v>
      </c>
      <c r="GI873">
        <v>-2.868309889394353</v>
      </c>
      <c r="GJ873">
        <v>-0.006773961979547998</v>
      </c>
      <c r="GK873">
        <v>-8.296070481250098E-08</v>
      </c>
      <c r="GL873">
        <v>3.322967193956903E-10</v>
      </c>
      <c r="GM873">
        <v>-0.07871069313407227</v>
      </c>
      <c r="GN873">
        <v>-0.00208336341840114</v>
      </c>
      <c r="GO873">
        <v>8.801746095907445E-05</v>
      </c>
      <c r="GP873">
        <v>-2.677693255255651E-07</v>
      </c>
      <c r="GQ873">
        <v>3</v>
      </c>
      <c r="GR873">
        <v>2052</v>
      </c>
      <c r="GS873">
        <v>2</v>
      </c>
      <c r="GT873">
        <v>18</v>
      </c>
      <c r="GU873">
        <v>127.5</v>
      </c>
      <c r="GV873">
        <v>127.5</v>
      </c>
      <c r="GW873">
        <v>0.825195</v>
      </c>
      <c r="GX873">
        <v>2.4353</v>
      </c>
      <c r="GY873">
        <v>1.44775</v>
      </c>
      <c r="GZ873">
        <v>2.31201</v>
      </c>
      <c r="HA873">
        <v>1.55151</v>
      </c>
      <c r="HB873">
        <v>2.42554</v>
      </c>
      <c r="HC873">
        <v>37.8437</v>
      </c>
      <c r="HD873">
        <v>13.6329</v>
      </c>
      <c r="HE873">
        <v>18</v>
      </c>
      <c r="HF873">
        <v>616.775</v>
      </c>
      <c r="HG873">
        <v>393.147</v>
      </c>
      <c r="HH873">
        <v>19.4833</v>
      </c>
      <c r="HI873">
        <v>30.9872</v>
      </c>
      <c r="HJ873">
        <v>29.9994</v>
      </c>
      <c r="HK873">
        <v>31.1954</v>
      </c>
      <c r="HL873">
        <v>31.1909</v>
      </c>
      <c r="HM873">
        <v>16.578</v>
      </c>
      <c r="HN873">
        <v>55.7738</v>
      </c>
      <c r="HO873">
        <v>0</v>
      </c>
      <c r="HP873">
        <v>19.4702</v>
      </c>
      <c r="HQ873">
        <v>290.897</v>
      </c>
      <c r="HR873">
        <v>15.5137</v>
      </c>
      <c r="HS873">
        <v>99.1219</v>
      </c>
      <c r="HT873">
        <v>100.301</v>
      </c>
    </row>
    <row r="874" spans="1:228">
      <c r="A874">
        <v>858</v>
      </c>
      <c r="B874">
        <v>1728498610</v>
      </c>
      <c r="C874">
        <v>7672.5</v>
      </c>
      <c r="D874" t="s">
        <v>2090</v>
      </c>
      <c r="E874" t="s">
        <v>2091</v>
      </c>
      <c r="F874">
        <v>5</v>
      </c>
      <c r="G874" t="s">
        <v>357</v>
      </c>
      <c r="H874" t="s">
        <v>358</v>
      </c>
      <c r="I874" t="s">
        <v>359</v>
      </c>
      <c r="J874" t="s">
        <v>2047</v>
      </c>
      <c r="K874">
        <v>1728498602.214286</v>
      </c>
      <c r="L874">
        <f>(M874)/1000</f>
        <v>0</v>
      </c>
      <c r="M874">
        <f>IF(BH874, AP874, AJ874)</f>
        <v>0</v>
      </c>
      <c r="N874">
        <f>IF(BH874, AK874, AI874)</f>
        <v>0</v>
      </c>
      <c r="O874">
        <f>BJ874 - IF(AW874&gt;1, N874*BD874*100.0/(AY874), 0)</f>
        <v>0</v>
      </c>
      <c r="P874">
        <f>((V874-L874/2)*O874-N874)/(V874+L874/2)</f>
        <v>0</v>
      </c>
      <c r="Q874">
        <f>P874*(BQ874+BR874)/1000.0</f>
        <v>0</v>
      </c>
      <c r="R874">
        <f>(BJ874 - IF(AW874&gt;1, N874*BD874*100.0/(AY874), 0))*(BQ874+BR874)/1000.0</f>
        <v>0</v>
      </c>
      <c r="S874">
        <f>2.0/((1/U874-1/T874)+SIGN(U874)*SQRT((1/U874-1/T874)*(1/U874-1/T874) + 4*BE874/((BE874+1)*(BE874+1))*(2*1/U874*1/T874-1/T874*1/T874)))</f>
        <v>0</v>
      </c>
      <c r="T874">
        <f>IF(LEFT(BF874,1)&lt;&gt;"0",IF(LEFT(BF874,1)="1",3.0,BG874),$D$5+$E$5*(BX874*BQ874/($K$5*1000))+$F$5*(BX874*BQ874/($K$5*1000))*MAX(MIN(BD874,$J$5),$I$5)*MAX(MIN(BD874,$J$5),$I$5)+$G$5*MAX(MIN(BD874,$J$5),$I$5)*(BX874*BQ874/($K$5*1000))+$H$5*(BX874*BQ874/($K$5*1000))*(BX874*BQ874/($K$5*1000)))</f>
        <v>0</v>
      </c>
      <c r="U874">
        <f>L874*(1000-(1000*0.61365*exp(17.502*Y874/(240.97+Y874))/(BQ874+BR874)+BL874)/2)/(1000*0.61365*exp(17.502*Y874/(240.97+Y874))/(BQ874+BR874)-BL874)</f>
        <v>0</v>
      </c>
      <c r="V874">
        <f>1/((BE874+1)/(S874/1.6)+1/(T874/1.37)) + BE874/((BE874+1)/(S874/1.6) + BE874/(T874/1.37))</f>
        <v>0</v>
      </c>
      <c r="W874">
        <f>(AZ874*BC874)</f>
        <v>0</v>
      </c>
      <c r="X874">
        <f>(BS874+(W874+2*0.95*5.67E-8*(((BS874+$B$7)+273)^4-(BS874+273)^4)-44100*L874)/(1.84*29.3*T874+8*0.95*5.67E-8*(BS874+273)^3))</f>
        <v>0</v>
      </c>
      <c r="Y874">
        <f>($C$7*BT874+$D$7*BU874+$E$7*X874)</f>
        <v>0</v>
      </c>
      <c r="Z874">
        <f>0.61365*exp(17.502*Y874/(240.97+Y874))</f>
        <v>0</v>
      </c>
      <c r="AA874">
        <f>(AB874/AC874*100)</f>
        <v>0</v>
      </c>
      <c r="AB874">
        <f>BL874*(BQ874+BR874)/1000</f>
        <v>0</v>
      </c>
      <c r="AC874">
        <f>0.61365*exp(17.502*BS874/(240.97+BS874))</f>
        <v>0</v>
      </c>
      <c r="AD874">
        <f>(Z874-BL874*(BQ874+BR874)/1000)</f>
        <v>0</v>
      </c>
      <c r="AE874">
        <f>(-L874*44100)</f>
        <v>0</v>
      </c>
      <c r="AF874">
        <f>2*29.3*T874*0.92*(BS874-Y874)</f>
        <v>0</v>
      </c>
      <c r="AG874">
        <f>2*0.95*5.67E-8*(((BS874+$B$7)+273)^4-(Y874+273)^4)</f>
        <v>0</v>
      </c>
      <c r="AH874">
        <f>W874+AG874+AE874+AF874</f>
        <v>0</v>
      </c>
      <c r="AI874">
        <f>BP874*AW874*(BK874-BJ874*(1000-AW874*BM874)/(1000-AW874*BL874))/(100*BD874)</f>
        <v>0</v>
      </c>
      <c r="AJ874">
        <f>1000*BP874*AW874*(BL874-BM874)/(100*BD874*(1000-AW874*BL874))</f>
        <v>0</v>
      </c>
      <c r="AK874">
        <f>(AL874 - AM874 - BQ874*1E3/(8.314*(BS874+273.15)) * AO874/BP874 * AN874) * BP874/(100*BD874) * (1000 - BM874)/1000</f>
        <v>0</v>
      </c>
      <c r="AL874">
        <v>283.2414940251791</v>
      </c>
      <c r="AM874">
        <v>269.4933393939393</v>
      </c>
      <c r="AN874">
        <v>2.545440693218766</v>
      </c>
      <c r="AO874">
        <v>66.74876362544261</v>
      </c>
      <c r="AP874">
        <f>(AR874 - AQ874 + BQ874*1E3/(8.314*(BS874+273.15)) * AT874/BP874 * AS874) * BP874/(100*BD874) * 1000/(1000 - AR874)</f>
        <v>0</v>
      </c>
      <c r="AQ874">
        <v>15.4784841868371</v>
      </c>
      <c r="AR874">
        <v>16.21247151515151</v>
      </c>
      <c r="AS874">
        <v>-0.0005364435121328959</v>
      </c>
      <c r="AT874">
        <v>80.8344270766854</v>
      </c>
      <c r="AU874">
        <v>0</v>
      </c>
      <c r="AV874">
        <v>0</v>
      </c>
      <c r="AW874">
        <f>IF(AU874*$H$13&gt;=AY874,1.0,(AY874/(AY874-AU874*$H$13)))</f>
        <v>0</v>
      </c>
      <c r="AX874">
        <f>(AW874-1)*100</f>
        <v>0</v>
      </c>
      <c r="AY874">
        <f>MAX(0,($B$13+$C$13*BX874)/(1+$D$13*BX874)*BQ874/(BS874+273)*$E$13)</f>
        <v>0</v>
      </c>
      <c r="AZ874">
        <f>$B$11*BY874+$C$11*BZ874+$F$11*CK874*(1-CN874)</f>
        <v>0</v>
      </c>
      <c r="BA874">
        <f>AZ874*BB874</f>
        <v>0</v>
      </c>
      <c r="BB874">
        <f>($B$11*$D$9+$C$11*$D$9+$F$11*((CX874+CP874)/MAX(CX874+CP874+CY874, 0.1)*$I$9+CY874/MAX(CX874+CP874+CY874, 0.1)*$J$9))/($B$11+$C$11+$F$11)</f>
        <v>0</v>
      </c>
      <c r="BC874">
        <f>($B$11*$K$9+$C$11*$K$9+$F$11*((CX874+CP874)/MAX(CX874+CP874+CY874, 0.1)*$P$9+CY874/MAX(CX874+CP874+CY874, 0.1)*$Q$9))/($B$11+$C$11+$F$11)</f>
        <v>0</v>
      </c>
      <c r="BD874">
        <v>6</v>
      </c>
      <c r="BE874">
        <v>0.5</v>
      </c>
      <c r="BF874" t="s">
        <v>361</v>
      </c>
      <c r="BG874">
        <v>2</v>
      </c>
      <c r="BH874" t="b">
        <v>1</v>
      </c>
      <c r="BI874">
        <v>1728498602.214286</v>
      </c>
      <c r="BJ874">
        <v>246.8749285714286</v>
      </c>
      <c r="BK874">
        <v>265.0627857142857</v>
      </c>
      <c r="BL874">
        <v>16.23662857142857</v>
      </c>
      <c r="BM874">
        <v>15.48056071428572</v>
      </c>
      <c r="BN874">
        <v>251.4465357142857</v>
      </c>
      <c r="BO874">
        <v>16.32705714285714</v>
      </c>
      <c r="BP874">
        <v>599.9767857142858</v>
      </c>
      <c r="BQ874">
        <v>97.54249285714285</v>
      </c>
      <c r="BR874">
        <v>0.0999521642857143</v>
      </c>
      <c r="BS874">
        <v>24.91793214285714</v>
      </c>
      <c r="BT874">
        <v>25.01701428571428</v>
      </c>
      <c r="BU874">
        <v>999.9000000000002</v>
      </c>
      <c r="BV874">
        <v>0</v>
      </c>
      <c r="BW874">
        <v>0</v>
      </c>
      <c r="BX874">
        <v>10007.10785714286</v>
      </c>
      <c r="BY874">
        <v>0</v>
      </c>
      <c r="BZ874">
        <v>89.70718214285715</v>
      </c>
      <c r="CA874">
        <v>-18.18769285714286</v>
      </c>
      <c r="CB874">
        <v>250.9493928571428</v>
      </c>
      <c r="CC874">
        <v>269.2305714285714</v>
      </c>
      <c r="CD874">
        <v>0.7560678571428572</v>
      </c>
      <c r="CE874">
        <v>265.0627857142857</v>
      </c>
      <c r="CF874">
        <v>15.48056071428572</v>
      </c>
      <c r="CG874">
        <v>1.583761071428571</v>
      </c>
      <c r="CH874">
        <v>1.510011428571428</v>
      </c>
      <c r="CI874">
        <v>13.80169642857143</v>
      </c>
      <c r="CJ874">
        <v>13.06991785714286</v>
      </c>
      <c r="CK874">
        <v>1600.039642857143</v>
      </c>
      <c r="CL874">
        <v>0.6920053571428572</v>
      </c>
      <c r="CM874">
        <v>0.3079945714285714</v>
      </c>
      <c r="CN874">
        <v>0</v>
      </c>
      <c r="CO874">
        <v>2.245589285714286</v>
      </c>
      <c r="CP874">
        <v>0</v>
      </c>
      <c r="CQ874">
        <v>15445.31071428571</v>
      </c>
      <c r="CR874">
        <v>13790.55</v>
      </c>
      <c r="CS874">
        <v>39.47974999999999</v>
      </c>
      <c r="CT874">
        <v>40.87942857142857</v>
      </c>
      <c r="CU874">
        <v>40.20724999999999</v>
      </c>
      <c r="CV874">
        <v>38.85924999999999</v>
      </c>
      <c r="CW874">
        <v>38.67371428571429</v>
      </c>
      <c r="CX874">
        <v>1107.236785714286</v>
      </c>
      <c r="CY874">
        <v>492.8028571428572</v>
      </c>
      <c r="CZ874">
        <v>0</v>
      </c>
      <c r="DA874">
        <v>1728498667</v>
      </c>
      <c r="DB874">
        <v>0</v>
      </c>
      <c r="DC874">
        <v>1728490956.5</v>
      </c>
      <c r="DD874" t="s">
        <v>362</v>
      </c>
      <c r="DE874">
        <v>1728490952.5</v>
      </c>
      <c r="DF874">
        <v>1728490956.5</v>
      </c>
      <c r="DG874">
        <v>1</v>
      </c>
      <c r="DH874">
        <v>-0.065</v>
      </c>
      <c r="DI874">
        <v>-0.008</v>
      </c>
      <c r="DJ874">
        <v>-3.246</v>
      </c>
      <c r="DK874">
        <v>-0.091</v>
      </c>
      <c r="DL874">
        <v>52</v>
      </c>
      <c r="DM874">
        <v>15</v>
      </c>
      <c r="DN874">
        <v>0.25</v>
      </c>
      <c r="DO874">
        <v>0.13</v>
      </c>
      <c r="DP874">
        <v>-18.0933487804878</v>
      </c>
      <c r="DQ874">
        <v>-1.785436933797907</v>
      </c>
      <c r="DR874">
        <v>0.259163228649202</v>
      </c>
      <c r="DS874">
        <v>0</v>
      </c>
      <c r="DT874">
        <v>0.7705749268292683</v>
      </c>
      <c r="DU874">
        <v>-0.254138341463414</v>
      </c>
      <c r="DV874">
        <v>0.02583229690682675</v>
      </c>
      <c r="DW874">
        <v>0</v>
      </c>
      <c r="DX874">
        <v>0</v>
      </c>
      <c r="DY874">
        <v>2</v>
      </c>
      <c r="DZ874" t="s">
        <v>386</v>
      </c>
      <c r="EA874">
        <v>3.22867</v>
      </c>
      <c r="EB874">
        <v>2.70445</v>
      </c>
      <c r="EC874">
        <v>0.07076689999999999</v>
      </c>
      <c r="ED874">
        <v>0.0740049</v>
      </c>
      <c r="EE874">
        <v>0.0837358</v>
      </c>
      <c r="EF874">
        <v>0.0811101</v>
      </c>
      <c r="EG874">
        <v>30286.7</v>
      </c>
      <c r="EH874">
        <v>29332.2</v>
      </c>
      <c r="EI874">
        <v>31239.3</v>
      </c>
      <c r="EJ874">
        <v>30058.4</v>
      </c>
      <c r="EK874">
        <v>38331.8</v>
      </c>
      <c r="EL874">
        <v>36531</v>
      </c>
      <c r="EM874">
        <v>43771.8</v>
      </c>
      <c r="EN874">
        <v>41979.6</v>
      </c>
      <c r="EO874">
        <v>2.08938</v>
      </c>
      <c r="EP874">
        <v>1.7395</v>
      </c>
      <c r="EQ874">
        <v>0.0204891</v>
      </c>
      <c r="ER874">
        <v>0</v>
      </c>
      <c r="ES874">
        <v>24.6866</v>
      </c>
      <c r="ET874">
        <v>999.9</v>
      </c>
      <c r="EU874">
        <v>64.8</v>
      </c>
      <c r="EV874">
        <v>31.9</v>
      </c>
      <c r="EW874">
        <v>31.5445</v>
      </c>
      <c r="EX874">
        <v>61.3502</v>
      </c>
      <c r="EY874">
        <v>24.2989</v>
      </c>
      <c r="EZ874">
        <v>1</v>
      </c>
      <c r="FA874">
        <v>0.320559</v>
      </c>
      <c r="FB874">
        <v>3.88312</v>
      </c>
      <c r="FC874">
        <v>20.1573</v>
      </c>
      <c r="FD874">
        <v>5.21444</v>
      </c>
      <c r="FE874">
        <v>11.998</v>
      </c>
      <c r="FF874">
        <v>4.96295</v>
      </c>
      <c r="FG874">
        <v>3.2959</v>
      </c>
      <c r="FH874">
        <v>9999</v>
      </c>
      <c r="FI874">
        <v>9999</v>
      </c>
      <c r="FJ874">
        <v>9999</v>
      </c>
      <c r="FK874">
        <v>150.1</v>
      </c>
      <c r="FL874">
        <v>4.97093</v>
      </c>
      <c r="FM874">
        <v>1.86782</v>
      </c>
      <c r="FN874">
        <v>1.85929</v>
      </c>
      <c r="FO874">
        <v>1.86539</v>
      </c>
      <c r="FP874">
        <v>1.86311</v>
      </c>
      <c r="FQ874">
        <v>1.8645</v>
      </c>
      <c r="FR874">
        <v>1.86005</v>
      </c>
      <c r="FS874">
        <v>1.86417</v>
      </c>
      <c r="FT874">
        <v>0</v>
      </c>
      <c r="FU874">
        <v>0</v>
      </c>
      <c r="FV874">
        <v>0</v>
      </c>
      <c r="FW874">
        <v>0</v>
      </c>
      <c r="FX874" t="s">
        <v>364</v>
      </c>
      <c r="FY874" t="s">
        <v>365</v>
      </c>
      <c r="FZ874" t="s">
        <v>366</v>
      </c>
      <c r="GA874" t="s">
        <v>366</v>
      </c>
      <c r="GB874" t="s">
        <v>366</v>
      </c>
      <c r="GC874" t="s">
        <v>366</v>
      </c>
      <c r="GD874">
        <v>0</v>
      </c>
      <c r="GE874">
        <v>100</v>
      </c>
      <c r="GF874">
        <v>100</v>
      </c>
      <c r="GG874">
        <v>-4.704</v>
      </c>
      <c r="GH874">
        <v>-0.09039999999999999</v>
      </c>
      <c r="GI874">
        <v>-2.868309889394353</v>
      </c>
      <c r="GJ874">
        <v>-0.006773961979547998</v>
      </c>
      <c r="GK874">
        <v>-8.296070481250098E-08</v>
      </c>
      <c r="GL874">
        <v>3.322967193956903E-10</v>
      </c>
      <c r="GM874">
        <v>-0.07871069313407227</v>
      </c>
      <c r="GN874">
        <v>-0.00208336341840114</v>
      </c>
      <c r="GO874">
        <v>8.801746095907445E-05</v>
      </c>
      <c r="GP874">
        <v>-2.677693255255651E-07</v>
      </c>
      <c r="GQ874">
        <v>3</v>
      </c>
      <c r="GR874">
        <v>2052</v>
      </c>
      <c r="GS874">
        <v>2</v>
      </c>
      <c r="GT874">
        <v>18</v>
      </c>
      <c r="GU874">
        <v>127.6</v>
      </c>
      <c r="GV874">
        <v>127.6</v>
      </c>
      <c r="GW874">
        <v>0.8557129999999999</v>
      </c>
      <c r="GX874">
        <v>2.43286</v>
      </c>
      <c r="GY874">
        <v>1.44775</v>
      </c>
      <c r="GZ874">
        <v>2.31201</v>
      </c>
      <c r="HA874">
        <v>1.55151</v>
      </c>
      <c r="HB874">
        <v>2.42065</v>
      </c>
      <c r="HC874">
        <v>37.8437</v>
      </c>
      <c r="HD874">
        <v>13.6505</v>
      </c>
      <c r="HE874">
        <v>18</v>
      </c>
      <c r="HF874">
        <v>616.692</v>
      </c>
      <c r="HG874">
        <v>393.203</v>
      </c>
      <c r="HH874">
        <v>19.4625</v>
      </c>
      <c r="HI874">
        <v>30.9737</v>
      </c>
      <c r="HJ874">
        <v>29.9993</v>
      </c>
      <c r="HK874">
        <v>31.1833</v>
      </c>
      <c r="HL874">
        <v>31.1796</v>
      </c>
      <c r="HM874">
        <v>17.1244</v>
      </c>
      <c r="HN874">
        <v>55.7738</v>
      </c>
      <c r="HO874">
        <v>0</v>
      </c>
      <c r="HP874">
        <v>19.4491</v>
      </c>
      <c r="HQ874">
        <v>305.922</v>
      </c>
      <c r="HR874">
        <v>15.5165</v>
      </c>
      <c r="HS874">
        <v>99.1245</v>
      </c>
      <c r="HT874">
        <v>100.304</v>
      </c>
    </row>
    <row r="875" spans="1:228">
      <c r="A875">
        <v>859</v>
      </c>
      <c r="B875">
        <v>1728498615</v>
      </c>
      <c r="C875">
        <v>7677.5</v>
      </c>
      <c r="D875" t="s">
        <v>2092</v>
      </c>
      <c r="E875" t="s">
        <v>2093</v>
      </c>
      <c r="F875">
        <v>5</v>
      </c>
      <c r="G875" t="s">
        <v>357</v>
      </c>
      <c r="H875" t="s">
        <v>358</v>
      </c>
      <c r="I875" t="s">
        <v>359</v>
      </c>
      <c r="J875" t="s">
        <v>2047</v>
      </c>
      <c r="K875">
        <v>1728498607.5</v>
      </c>
      <c r="L875">
        <f>(M875)/1000</f>
        <v>0</v>
      </c>
      <c r="M875">
        <f>IF(BH875, AP875, AJ875)</f>
        <v>0</v>
      </c>
      <c r="N875">
        <f>IF(BH875, AK875, AI875)</f>
        <v>0</v>
      </c>
      <c r="O875">
        <f>BJ875 - IF(AW875&gt;1, N875*BD875*100.0/(AY875), 0)</f>
        <v>0</v>
      </c>
      <c r="P875">
        <f>((V875-L875/2)*O875-N875)/(V875+L875/2)</f>
        <v>0</v>
      </c>
      <c r="Q875">
        <f>P875*(BQ875+BR875)/1000.0</f>
        <v>0</v>
      </c>
      <c r="R875">
        <f>(BJ875 - IF(AW875&gt;1, N875*BD875*100.0/(AY875), 0))*(BQ875+BR875)/1000.0</f>
        <v>0</v>
      </c>
      <c r="S875">
        <f>2.0/((1/U875-1/T875)+SIGN(U875)*SQRT((1/U875-1/T875)*(1/U875-1/T875) + 4*BE875/((BE875+1)*(BE875+1))*(2*1/U875*1/T875-1/T875*1/T875)))</f>
        <v>0</v>
      </c>
      <c r="T875">
        <f>IF(LEFT(BF875,1)&lt;&gt;"0",IF(LEFT(BF875,1)="1",3.0,BG875),$D$5+$E$5*(BX875*BQ875/($K$5*1000))+$F$5*(BX875*BQ875/($K$5*1000))*MAX(MIN(BD875,$J$5),$I$5)*MAX(MIN(BD875,$J$5),$I$5)+$G$5*MAX(MIN(BD875,$J$5),$I$5)*(BX875*BQ875/($K$5*1000))+$H$5*(BX875*BQ875/($K$5*1000))*(BX875*BQ875/($K$5*1000)))</f>
        <v>0</v>
      </c>
      <c r="U875">
        <f>L875*(1000-(1000*0.61365*exp(17.502*Y875/(240.97+Y875))/(BQ875+BR875)+BL875)/2)/(1000*0.61365*exp(17.502*Y875/(240.97+Y875))/(BQ875+BR875)-BL875)</f>
        <v>0</v>
      </c>
      <c r="V875">
        <f>1/((BE875+1)/(S875/1.6)+1/(T875/1.37)) + BE875/((BE875+1)/(S875/1.6) + BE875/(T875/1.37))</f>
        <v>0</v>
      </c>
      <c r="W875">
        <f>(AZ875*BC875)</f>
        <v>0</v>
      </c>
      <c r="X875">
        <f>(BS875+(W875+2*0.95*5.67E-8*(((BS875+$B$7)+273)^4-(BS875+273)^4)-44100*L875)/(1.84*29.3*T875+8*0.95*5.67E-8*(BS875+273)^3))</f>
        <v>0</v>
      </c>
      <c r="Y875">
        <f>($C$7*BT875+$D$7*BU875+$E$7*X875)</f>
        <v>0</v>
      </c>
      <c r="Z875">
        <f>0.61365*exp(17.502*Y875/(240.97+Y875))</f>
        <v>0</v>
      </c>
      <c r="AA875">
        <f>(AB875/AC875*100)</f>
        <v>0</v>
      </c>
      <c r="AB875">
        <f>BL875*(BQ875+BR875)/1000</f>
        <v>0</v>
      </c>
      <c r="AC875">
        <f>0.61365*exp(17.502*BS875/(240.97+BS875))</f>
        <v>0</v>
      </c>
      <c r="AD875">
        <f>(Z875-BL875*(BQ875+BR875)/1000)</f>
        <v>0</v>
      </c>
      <c r="AE875">
        <f>(-L875*44100)</f>
        <v>0</v>
      </c>
      <c r="AF875">
        <f>2*29.3*T875*0.92*(BS875-Y875)</f>
        <v>0</v>
      </c>
      <c r="AG875">
        <f>2*0.95*5.67E-8*(((BS875+$B$7)+273)^4-(Y875+273)^4)</f>
        <v>0</v>
      </c>
      <c r="AH875">
        <f>W875+AG875+AE875+AF875</f>
        <v>0</v>
      </c>
      <c r="AI875">
        <f>BP875*AW875*(BK875-BJ875*(1000-AW875*BM875)/(1000-AW875*BL875))/(100*BD875)</f>
        <v>0</v>
      </c>
      <c r="AJ875">
        <f>1000*BP875*AW875*(BL875-BM875)/(100*BD875*(1000-AW875*BL875))</f>
        <v>0</v>
      </c>
      <c r="AK875">
        <f>(AL875 - AM875 - BQ875*1E3/(8.314*(BS875+273.15)) * AO875/BP875 * AN875) * BP875/(100*BD875) * (1000 - BM875)/1000</f>
        <v>0</v>
      </c>
      <c r="AL875">
        <v>296.0424283596749</v>
      </c>
      <c r="AM875">
        <v>282.1316181818181</v>
      </c>
      <c r="AN875">
        <v>2.531990259778475</v>
      </c>
      <c r="AO875">
        <v>66.74876362544261</v>
      </c>
      <c r="AP875">
        <f>(AR875 - AQ875 + BQ875*1E3/(8.314*(BS875+273.15)) * AT875/BP875 * AS875) * BP875/(100*BD875) * 1000/(1000 - AR875)</f>
        <v>0</v>
      </c>
      <c r="AQ875">
        <v>15.47671954465675</v>
      </c>
      <c r="AR875">
        <v>16.20162545454545</v>
      </c>
      <c r="AS875">
        <v>-0.0002528028228863393</v>
      </c>
      <c r="AT875">
        <v>80.8344270766854</v>
      </c>
      <c r="AU875">
        <v>0</v>
      </c>
      <c r="AV875">
        <v>0</v>
      </c>
      <c r="AW875">
        <f>IF(AU875*$H$13&gt;=AY875,1.0,(AY875/(AY875-AU875*$H$13)))</f>
        <v>0</v>
      </c>
      <c r="AX875">
        <f>(AW875-1)*100</f>
        <v>0</v>
      </c>
      <c r="AY875">
        <f>MAX(0,($B$13+$C$13*BX875)/(1+$D$13*BX875)*BQ875/(BS875+273)*$E$13)</f>
        <v>0</v>
      </c>
      <c r="AZ875">
        <f>$B$11*BY875+$C$11*BZ875+$F$11*CK875*(1-CN875)</f>
        <v>0</v>
      </c>
      <c r="BA875">
        <f>AZ875*BB875</f>
        <v>0</v>
      </c>
      <c r="BB875">
        <f>($B$11*$D$9+$C$11*$D$9+$F$11*((CX875+CP875)/MAX(CX875+CP875+CY875, 0.1)*$I$9+CY875/MAX(CX875+CP875+CY875, 0.1)*$J$9))/($B$11+$C$11+$F$11)</f>
        <v>0</v>
      </c>
      <c r="BC875">
        <f>($B$11*$K$9+$C$11*$K$9+$F$11*((CX875+CP875)/MAX(CX875+CP875+CY875, 0.1)*$P$9+CY875/MAX(CX875+CP875+CY875, 0.1)*$Q$9))/($B$11+$C$11+$F$11)</f>
        <v>0</v>
      </c>
      <c r="BD875">
        <v>6</v>
      </c>
      <c r="BE875">
        <v>0.5</v>
      </c>
      <c r="BF875" t="s">
        <v>361</v>
      </c>
      <c r="BG875">
        <v>2</v>
      </c>
      <c r="BH875" t="b">
        <v>1</v>
      </c>
      <c r="BI875">
        <v>1728498607.5</v>
      </c>
      <c r="BJ875">
        <v>260.0911111111111</v>
      </c>
      <c r="BK875">
        <v>278.4664074074074</v>
      </c>
      <c r="BL875">
        <v>16.21943703703704</v>
      </c>
      <c r="BM875">
        <v>15.47820370370371</v>
      </c>
      <c r="BN875">
        <v>264.7524444444444</v>
      </c>
      <c r="BO875">
        <v>16.30987037037037</v>
      </c>
      <c r="BP875">
        <v>599.9778148148148</v>
      </c>
      <c r="BQ875">
        <v>97.54237407407409</v>
      </c>
      <c r="BR875">
        <v>0.1000634814814815</v>
      </c>
      <c r="BS875">
        <v>24.91723333333333</v>
      </c>
      <c r="BT875">
        <v>25.01992222222222</v>
      </c>
      <c r="BU875">
        <v>999.9000000000001</v>
      </c>
      <c r="BV875">
        <v>0</v>
      </c>
      <c r="BW875">
        <v>0</v>
      </c>
      <c r="BX875">
        <v>9999.404444444444</v>
      </c>
      <c r="BY875">
        <v>0</v>
      </c>
      <c r="BZ875">
        <v>89.15295185185185</v>
      </c>
      <c r="CA875">
        <v>-18.37522592592592</v>
      </c>
      <c r="CB875">
        <v>264.3790740740741</v>
      </c>
      <c r="CC875">
        <v>282.8442962962963</v>
      </c>
      <c r="CD875">
        <v>0.741234888888889</v>
      </c>
      <c r="CE875">
        <v>278.4664074074074</v>
      </c>
      <c r="CF875">
        <v>15.47820370370371</v>
      </c>
      <c r="CG875">
        <v>1.582082222222222</v>
      </c>
      <c r="CH875">
        <v>1.509779259259259</v>
      </c>
      <c r="CI875">
        <v>13.78538148148148</v>
      </c>
      <c r="CJ875">
        <v>13.06757407407407</v>
      </c>
      <c r="CK875">
        <v>1600.005925925926</v>
      </c>
      <c r="CL875">
        <v>0.691999962962963</v>
      </c>
      <c r="CM875">
        <v>0.308000037037037</v>
      </c>
      <c r="CN875">
        <v>0</v>
      </c>
      <c r="CO875">
        <v>2.231577777777778</v>
      </c>
      <c r="CP875">
        <v>0</v>
      </c>
      <c r="CQ875">
        <v>15439.14814814815</v>
      </c>
      <c r="CR875">
        <v>13790.23703703704</v>
      </c>
      <c r="CS875">
        <v>39.45799999999999</v>
      </c>
      <c r="CT875">
        <v>40.87033333333333</v>
      </c>
      <c r="CU875">
        <v>40.18933333333333</v>
      </c>
      <c r="CV875">
        <v>38.83766666666666</v>
      </c>
      <c r="CW875">
        <v>38.65255555555555</v>
      </c>
      <c r="CX875">
        <v>1107.205555555556</v>
      </c>
      <c r="CY875">
        <v>492.8003703703704</v>
      </c>
      <c r="CZ875">
        <v>0</v>
      </c>
      <c r="DA875">
        <v>1728498671.8</v>
      </c>
      <c r="DB875">
        <v>0</v>
      </c>
      <c r="DC875">
        <v>1728490956.5</v>
      </c>
      <c r="DD875" t="s">
        <v>362</v>
      </c>
      <c r="DE875">
        <v>1728490952.5</v>
      </c>
      <c r="DF875">
        <v>1728490956.5</v>
      </c>
      <c r="DG875">
        <v>1</v>
      </c>
      <c r="DH875">
        <v>-0.065</v>
      </c>
      <c r="DI875">
        <v>-0.008</v>
      </c>
      <c r="DJ875">
        <v>-3.246</v>
      </c>
      <c r="DK875">
        <v>-0.091</v>
      </c>
      <c r="DL875">
        <v>52</v>
      </c>
      <c r="DM875">
        <v>15</v>
      </c>
      <c r="DN875">
        <v>0.25</v>
      </c>
      <c r="DO875">
        <v>0.13</v>
      </c>
      <c r="DP875">
        <v>-18.23591951219512</v>
      </c>
      <c r="DQ875">
        <v>-2.248996515679472</v>
      </c>
      <c r="DR875">
        <v>0.2302616425059069</v>
      </c>
      <c r="DS875">
        <v>0</v>
      </c>
      <c r="DT875">
        <v>0.7519123170731707</v>
      </c>
      <c r="DU875">
        <v>-0.1772491567944249</v>
      </c>
      <c r="DV875">
        <v>0.0177138087439302</v>
      </c>
      <c r="DW875">
        <v>0</v>
      </c>
      <c r="DX875">
        <v>0</v>
      </c>
      <c r="DY875">
        <v>2</v>
      </c>
      <c r="DZ875" t="s">
        <v>386</v>
      </c>
      <c r="EA875">
        <v>3.22888</v>
      </c>
      <c r="EB875">
        <v>2.70453</v>
      </c>
      <c r="EC875">
        <v>0.07349899999999999</v>
      </c>
      <c r="ED875">
        <v>0.07671219999999999</v>
      </c>
      <c r="EE875">
        <v>0.08369790000000001</v>
      </c>
      <c r="EF875">
        <v>0.0810975</v>
      </c>
      <c r="EG875">
        <v>30197.9</v>
      </c>
      <c r="EH875">
        <v>29246.9</v>
      </c>
      <c r="EI875">
        <v>31239.5</v>
      </c>
      <c r="EJ875">
        <v>30058.8</v>
      </c>
      <c r="EK875">
        <v>38334</v>
      </c>
      <c r="EL875">
        <v>36532.1</v>
      </c>
      <c r="EM875">
        <v>43772.4</v>
      </c>
      <c r="EN875">
        <v>41980.2</v>
      </c>
      <c r="EO875">
        <v>2.0897</v>
      </c>
      <c r="EP875">
        <v>1.73943</v>
      </c>
      <c r="EQ875">
        <v>0.0202656</v>
      </c>
      <c r="ER875">
        <v>0</v>
      </c>
      <c r="ES875">
        <v>24.6886</v>
      </c>
      <c r="ET875">
        <v>999.9</v>
      </c>
      <c r="EU875">
        <v>64.8</v>
      </c>
      <c r="EV875">
        <v>31.9</v>
      </c>
      <c r="EW875">
        <v>31.544</v>
      </c>
      <c r="EX875">
        <v>60.9702</v>
      </c>
      <c r="EY875">
        <v>24.1186</v>
      </c>
      <c r="EZ875">
        <v>1</v>
      </c>
      <c r="FA875">
        <v>0.319914</v>
      </c>
      <c r="FB875">
        <v>3.9201</v>
      </c>
      <c r="FC875">
        <v>20.1566</v>
      </c>
      <c r="FD875">
        <v>5.21385</v>
      </c>
      <c r="FE875">
        <v>11.9981</v>
      </c>
      <c r="FF875">
        <v>4.9626</v>
      </c>
      <c r="FG875">
        <v>3.29585</v>
      </c>
      <c r="FH875">
        <v>9999</v>
      </c>
      <c r="FI875">
        <v>9999</v>
      </c>
      <c r="FJ875">
        <v>9999</v>
      </c>
      <c r="FK875">
        <v>150.1</v>
      </c>
      <c r="FL875">
        <v>4.97094</v>
      </c>
      <c r="FM875">
        <v>1.86779</v>
      </c>
      <c r="FN875">
        <v>1.85928</v>
      </c>
      <c r="FO875">
        <v>1.86539</v>
      </c>
      <c r="FP875">
        <v>1.86311</v>
      </c>
      <c r="FQ875">
        <v>1.86449</v>
      </c>
      <c r="FR875">
        <v>1.86005</v>
      </c>
      <c r="FS875">
        <v>1.86417</v>
      </c>
      <c r="FT875">
        <v>0</v>
      </c>
      <c r="FU875">
        <v>0</v>
      </c>
      <c r="FV875">
        <v>0</v>
      </c>
      <c r="FW875">
        <v>0</v>
      </c>
      <c r="FX875" t="s">
        <v>364</v>
      </c>
      <c r="FY875" t="s">
        <v>365</v>
      </c>
      <c r="FZ875" t="s">
        <v>366</v>
      </c>
      <c r="GA875" t="s">
        <v>366</v>
      </c>
      <c r="GB875" t="s">
        <v>366</v>
      </c>
      <c r="GC875" t="s">
        <v>366</v>
      </c>
      <c r="GD875">
        <v>0</v>
      </c>
      <c r="GE875">
        <v>100</v>
      </c>
      <c r="GF875">
        <v>100</v>
      </c>
      <c r="GG875">
        <v>-4.789</v>
      </c>
      <c r="GH875">
        <v>-0.0905</v>
      </c>
      <c r="GI875">
        <v>-2.868309889394353</v>
      </c>
      <c r="GJ875">
        <v>-0.006773961979547998</v>
      </c>
      <c r="GK875">
        <v>-8.296070481250098E-08</v>
      </c>
      <c r="GL875">
        <v>3.322967193956903E-10</v>
      </c>
      <c r="GM875">
        <v>-0.07871069313407227</v>
      </c>
      <c r="GN875">
        <v>-0.00208336341840114</v>
      </c>
      <c r="GO875">
        <v>8.801746095907445E-05</v>
      </c>
      <c r="GP875">
        <v>-2.677693255255651E-07</v>
      </c>
      <c r="GQ875">
        <v>3</v>
      </c>
      <c r="GR875">
        <v>2052</v>
      </c>
      <c r="GS875">
        <v>2</v>
      </c>
      <c r="GT875">
        <v>18</v>
      </c>
      <c r="GU875">
        <v>127.7</v>
      </c>
      <c r="GV875">
        <v>127.6</v>
      </c>
      <c r="GW875">
        <v>0.883789</v>
      </c>
      <c r="GX875">
        <v>2.42188</v>
      </c>
      <c r="GY875">
        <v>1.44775</v>
      </c>
      <c r="GZ875">
        <v>2.31201</v>
      </c>
      <c r="HA875">
        <v>1.55151</v>
      </c>
      <c r="HB875">
        <v>2.41699</v>
      </c>
      <c r="HC875">
        <v>37.8437</v>
      </c>
      <c r="HD875">
        <v>13.6329</v>
      </c>
      <c r="HE875">
        <v>18</v>
      </c>
      <c r="HF875">
        <v>616.813</v>
      </c>
      <c r="HG875">
        <v>393.091</v>
      </c>
      <c r="HH875">
        <v>19.4382</v>
      </c>
      <c r="HI875">
        <v>30.9602</v>
      </c>
      <c r="HJ875">
        <v>29.9994</v>
      </c>
      <c r="HK875">
        <v>31.1711</v>
      </c>
      <c r="HL875">
        <v>31.1687</v>
      </c>
      <c r="HM875">
        <v>17.7243</v>
      </c>
      <c r="HN875">
        <v>55.7738</v>
      </c>
      <c r="HO875">
        <v>0</v>
      </c>
      <c r="HP875">
        <v>19.428</v>
      </c>
      <c r="HQ875">
        <v>315.952</v>
      </c>
      <c r="HR875">
        <v>15.5275</v>
      </c>
      <c r="HS875">
        <v>99.12569999999999</v>
      </c>
      <c r="HT875">
        <v>100.306</v>
      </c>
    </row>
    <row r="876" spans="1:228">
      <c r="A876">
        <v>860</v>
      </c>
      <c r="B876">
        <v>1728498620</v>
      </c>
      <c r="C876">
        <v>7682.5</v>
      </c>
      <c r="D876" t="s">
        <v>2094</v>
      </c>
      <c r="E876" t="s">
        <v>2095</v>
      </c>
      <c r="F876">
        <v>5</v>
      </c>
      <c r="G876" t="s">
        <v>357</v>
      </c>
      <c r="H876" t="s">
        <v>358</v>
      </c>
      <c r="I876" t="s">
        <v>359</v>
      </c>
      <c r="J876" t="s">
        <v>2047</v>
      </c>
      <c r="K876">
        <v>1728498612.214286</v>
      </c>
      <c r="L876">
        <f>(M876)/1000</f>
        <v>0</v>
      </c>
      <c r="M876">
        <f>IF(BH876, AP876, AJ876)</f>
        <v>0</v>
      </c>
      <c r="N876">
        <f>IF(BH876, AK876, AI876)</f>
        <v>0</v>
      </c>
      <c r="O876">
        <f>BJ876 - IF(AW876&gt;1, N876*BD876*100.0/(AY876), 0)</f>
        <v>0</v>
      </c>
      <c r="P876">
        <f>((V876-L876/2)*O876-N876)/(V876+L876/2)</f>
        <v>0</v>
      </c>
      <c r="Q876">
        <f>P876*(BQ876+BR876)/1000.0</f>
        <v>0</v>
      </c>
      <c r="R876">
        <f>(BJ876 - IF(AW876&gt;1, N876*BD876*100.0/(AY876), 0))*(BQ876+BR876)/1000.0</f>
        <v>0</v>
      </c>
      <c r="S876">
        <f>2.0/((1/U876-1/T876)+SIGN(U876)*SQRT((1/U876-1/T876)*(1/U876-1/T876) + 4*BE876/((BE876+1)*(BE876+1))*(2*1/U876*1/T876-1/T876*1/T876)))</f>
        <v>0</v>
      </c>
      <c r="T876">
        <f>IF(LEFT(BF876,1)&lt;&gt;"0",IF(LEFT(BF876,1)="1",3.0,BG876),$D$5+$E$5*(BX876*BQ876/($K$5*1000))+$F$5*(BX876*BQ876/($K$5*1000))*MAX(MIN(BD876,$J$5),$I$5)*MAX(MIN(BD876,$J$5),$I$5)+$G$5*MAX(MIN(BD876,$J$5),$I$5)*(BX876*BQ876/($K$5*1000))+$H$5*(BX876*BQ876/($K$5*1000))*(BX876*BQ876/($K$5*1000)))</f>
        <v>0</v>
      </c>
      <c r="U876">
        <f>L876*(1000-(1000*0.61365*exp(17.502*Y876/(240.97+Y876))/(BQ876+BR876)+BL876)/2)/(1000*0.61365*exp(17.502*Y876/(240.97+Y876))/(BQ876+BR876)-BL876)</f>
        <v>0</v>
      </c>
      <c r="V876">
        <f>1/((BE876+1)/(S876/1.6)+1/(T876/1.37)) + BE876/((BE876+1)/(S876/1.6) + BE876/(T876/1.37))</f>
        <v>0</v>
      </c>
      <c r="W876">
        <f>(AZ876*BC876)</f>
        <v>0</v>
      </c>
      <c r="X876">
        <f>(BS876+(W876+2*0.95*5.67E-8*(((BS876+$B$7)+273)^4-(BS876+273)^4)-44100*L876)/(1.84*29.3*T876+8*0.95*5.67E-8*(BS876+273)^3))</f>
        <v>0</v>
      </c>
      <c r="Y876">
        <f>($C$7*BT876+$D$7*BU876+$E$7*X876)</f>
        <v>0</v>
      </c>
      <c r="Z876">
        <f>0.61365*exp(17.502*Y876/(240.97+Y876))</f>
        <v>0</v>
      </c>
      <c r="AA876">
        <f>(AB876/AC876*100)</f>
        <v>0</v>
      </c>
      <c r="AB876">
        <f>BL876*(BQ876+BR876)/1000</f>
        <v>0</v>
      </c>
      <c r="AC876">
        <f>0.61365*exp(17.502*BS876/(240.97+BS876))</f>
        <v>0</v>
      </c>
      <c r="AD876">
        <f>(Z876-BL876*(BQ876+BR876)/1000)</f>
        <v>0</v>
      </c>
      <c r="AE876">
        <f>(-L876*44100)</f>
        <v>0</v>
      </c>
      <c r="AF876">
        <f>2*29.3*T876*0.92*(BS876-Y876)</f>
        <v>0</v>
      </c>
      <c r="AG876">
        <f>2*0.95*5.67E-8*(((BS876+$B$7)+273)^4-(Y876+273)^4)</f>
        <v>0</v>
      </c>
      <c r="AH876">
        <f>W876+AG876+AE876+AF876</f>
        <v>0</v>
      </c>
      <c r="AI876">
        <f>BP876*AW876*(BK876-BJ876*(1000-AW876*BM876)/(1000-AW876*BL876))/(100*BD876)</f>
        <v>0</v>
      </c>
      <c r="AJ876">
        <f>1000*BP876*AW876*(BL876-BM876)/(100*BD876*(1000-AW876*BL876))</f>
        <v>0</v>
      </c>
      <c r="AK876">
        <f>(AL876 - AM876 - BQ876*1E3/(8.314*(BS876+273.15)) * AO876/BP876 * AN876) * BP876/(100*BD876) * (1000 - BM876)/1000</f>
        <v>0</v>
      </c>
      <c r="AL876">
        <v>308.8593576361187</v>
      </c>
      <c r="AM876">
        <v>294.7674363636364</v>
      </c>
      <c r="AN876">
        <v>2.528384254754741</v>
      </c>
      <c r="AO876">
        <v>66.74876362544261</v>
      </c>
      <c r="AP876">
        <f>(AR876 - AQ876 + BQ876*1E3/(8.314*(BS876+273.15)) * AT876/BP876 * AS876) * BP876/(100*BD876) * 1000/(1000 - AR876)</f>
        <v>0</v>
      </c>
      <c r="AQ876">
        <v>15.47425380214737</v>
      </c>
      <c r="AR876">
        <v>16.19228</v>
      </c>
      <c r="AS876">
        <v>-0.0001300062804921821</v>
      </c>
      <c r="AT876">
        <v>80.8344270766854</v>
      </c>
      <c r="AU876">
        <v>0</v>
      </c>
      <c r="AV876">
        <v>0</v>
      </c>
      <c r="AW876">
        <f>IF(AU876*$H$13&gt;=AY876,1.0,(AY876/(AY876-AU876*$H$13)))</f>
        <v>0</v>
      </c>
      <c r="AX876">
        <f>(AW876-1)*100</f>
        <v>0</v>
      </c>
      <c r="AY876">
        <f>MAX(0,($B$13+$C$13*BX876)/(1+$D$13*BX876)*BQ876/(BS876+273)*$E$13)</f>
        <v>0</v>
      </c>
      <c r="AZ876">
        <f>$B$11*BY876+$C$11*BZ876+$F$11*CK876*(1-CN876)</f>
        <v>0</v>
      </c>
      <c r="BA876">
        <f>AZ876*BB876</f>
        <v>0</v>
      </c>
      <c r="BB876">
        <f>($B$11*$D$9+$C$11*$D$9+$F$11*((CX876+CP876)/MAX(CX876+CP876+CY876, 0.1)*$I$9+CY876/MAX(CX876+CP876+CY876, 0.1)*$J$9))/($B$11+$C$11+$F$11)</f>
        <v>0</v>
      </c>
      <c r="BC876">
        <f>($B$11*$K$9+$C$11*$K$9+$F$11*((CX876+CP876)/MAX(CX876+CP876+CY876, 0.1)*$P$9+CY876/MAX(CX876+CP876+CY876, 0.1)*$Q$9))/($B$11+$C$11+$F$11)</f>
        <v>0</v>
      </c>
      <c r="BD876">
        <v>6</v>
      </c>
      <c r="BE876">
        <v>0.5</v>
      </c>
      <c r="BF876" t="s">
        <v>361</v>
      </c>
      <c r="BG876">
        <v>2</v>
      </c>
      <c r="BH876" t="b">
        <v>1</v>
      </c>
      <c r="BI876">
        <v>1728498612.214286</v>
      </c>
      <c r="BJ876">
        <v>271.8576428571429</v>
      </c>
      <c r="BK876">
        <v>290.3750357142857</v>
      </c>
      <c r="BL876">
        <v>16.20760357142857</v>
      </c>
      <c r="BM876">
        <v>15.47654285714286</v>
      </c>
      <c r="BN876">
        <v>276.5988928571429</v>
      </c>
      <c r="BO876">
        <v>16.29804642857142</v>
      </c>
      <c r="BP876">
        <v>599.9815</v>
      </c>
      <c r="BQ876">
        <v>97.54215357142857</v>
      </c>
      <c r="BR876">
        <v>0.09997455714285712</v>
      </c>
      <c r="BS876">
        <v>24.91606071428572</v>
      </c>
      <c r="BT876">
        <v>25.02103928571429</v>
      </c>
      <c r="BU876">
        <v>999.9000000000002</v>
      </c>
      <c r="BV876">
        <v>0</v>
      </c>
      <c r="BW876">
        <v>0</v>
      </c>
      <c r="BX876">
        <v>10009.47071428571</v>
      </c>
      <c r="BY876">
        <v>0</v>
      </c>
      <c r="BZ876">
        <v>88.74028214285714</v>
      </c>
      <c r="CA876">
        <v>-18.51738928571428</v>
      </c>
      <c r="CB876">
        <v>276.3363214285715</v>
      </c>
      <c r="CC876">
        <v>294.9396785714285</v>
      </c>
      <c r="CD876">
        <v>0.7310613214285715</v>
      </c>
      <c r="CE876">
        <v>290.3750357142857</v>
      </c>
      <c r="CF876">
        <v>15.47654285714286</v>
      </c>
      <c r="CG876">
        <v>1.580924285714286</v>
      </c>
      <c r="CH876">
        <v>1.509614642857143</v>
      </c>
      <c r="CI876">
        <v>13.77411428571429</v>
      </c>
      <c r="CJ876">
        <v>13.06589285714286</v>
      </c>
      <c r="CK876">
        <v>1600.0075</v>
      </c>
      <c r="CL876">
        <v>0.6920008214285713</v>
      </c>
      <c r="CM876">
        <v>0.3079991785714286</v>
      </c>
      <c r="CN876">
        <v>0</v>
      </c>
      <c r="CO876">
        <v>2.180385714285714</v>
      </c>
      <c r="CP876">
        <v>0</v>
      </c>
      <c r="CQ876">
        <v>15434.60714285714</v>
      </c>
      <c r="CR876">
        <v>13790.25357142857</v>
      </c>
      <c r="CS876">
        <v>39.44374999999999</v>
      </c>
      <c r="CT876">
        <v>40.85025</v>
      </c>
      <c r="CU876">
        <v>40.18699999999999</v>
      </c>
      <c r="CV876">
        <v>38.81875</v>
      </c>
      <c r="CW876">
        <v>38.63385714285715</v>
      </c>
      <c r="CX876">
        <v>1107.207857142857</v>
      </c>
      <c r="CY876">
        <v>492.7996428571429</v>
      </c>
      <c r="CZ876">
        <v>0</v>
      </c>
      <c r="DA876">
        <v>1728498677.2</v>
      </c>
      <c r="DB876">
        <v>0</v>
      </c>
      <c r="DC876">
        <v>1728490956.5</v>
      </c>
      <c r="DD876" t="s">
        <v>362</v>
      </c>
      <c r="DE876">
        <v>1728490952.5</v>
      </c>
      <c r="DF876">
        <v>1728490956.5</v>
      </c>
      <c r="DG876">
        <v>1</v>
      </c>
      <c r="DH876">
        <v>-0.065</v>
      </c>
      <c r="DI876">
        <v>-0.008</v>
      </c>
      <c r="DJ876">
        <v>-3.246</v>
      </c>
      <c r="DK876">
        <v>-0.091</v>
      </c>
      <c r="DL876">
        <v>52</v>
      </c>
      <c r="DM876">
        <v>15</v>
      </c>
      <c r="DN876">
        <v>0.25</v>
      </c>
      <c r="DO876">
        <v>0.13</v>
      </c>
      <c r="DP876">
        <v>-18.44557</v>
      </c>
      <c r="DQ876">
        <v>-1.774068292682908</v>
      </c>
      <c r="DR876">
        <v>0.1714696842010272</v>
      </c>
      <c r="DS876">
        <v>0</v>
      </c>
      <c r="DT876">
        <v>0.7369274</v>
      </c>
      <c r="DU876">
        <v>-0.1300813508442796</v>
      </c>
      <c r="DV876">
        <v>0.01269942107302534</v>
      </c>
      <c r="DW876">
        <v>0</v>
      </c>
      <c r="DX876">
        <v>0</v>
      </c>
      <c r="DY876">
        <v>2</v>
      </c>
      <c r="DZ876" t="s">
        <v>386</v>
      </c>
      <c r="EA876">
        <v>3.22876</v>
      </c>
      <c r="EB876">
        <v>2.7044</v>
      </c>
      <c r="EC876">
        <v>0.07618469999999999</v>
      </c>
      <c r="ED876">
        <v>0.0793701</v>
      </c>
      <c r="EE876">
        <v>0.0836659</v>
      </c>
      <c r="EF876">
        <v>0.0811067</v>
      </c>
      <c r="EG876">
        <v>30110.4</v>
      </c>
      <c r="EH876">
        <v>29163.7</v>
      </c>
      <c r="EI876">
        <v>31239.5</v>
      </c>
      <c r="EJ876">
        <v>30059.8</v>
      </c>
      <c r="EK876">
        <v>38335.5</v>
      </c>
      <c r="EL876">
        <v>36533.1</v>
      </c>
      <c r="EM876">
        <v>43772.5</v>
      </c>
      <c r="EN876">
        <v>41981.7</v>
      </c>
      <c r="EO876">
        <v>2.08987</v>
      </c>
      <c r="EP876">
        <v>1.73962</v>
      </c>
      <c r="EQ876">
        <v>0.0200793</v>
      </c>
      <c r="ER876">
        <v>0</v>
      </c>
      <c r="ES876">
        <v>24.6911</v>
      </c>
      <c r="ET876">
        <v>999.9</v>
      </c>
      <c r="EU876">
        <v>64.7</v>
      </c>
      <c r="EV876">
        <v>31.9</v>
      </c>
      <c r="EW876">
        <v>31.4947</v>
      </c>
      <c r="EX876">
        <v>61.0402</v>
      </c>
      <c r="EY876">
        <v>23.9824</v>
      </c>
      <c r="EZ876">
        <v>1</v>
      </c>
      <c r="FA876">
        <v>0.318915</v>
      </c>
      <c r="FB876">
        <v>3.92143</v>
      </c>
      <c r="FC876">
        <v>20.1567</v>
      </c>
      <c r="FD876">
        <v>5.21385</v>
      </c>
      <c r="FE876">
        <v>11.998</v>
      </c>
      <c r="FF876">
        <v>4.96255</v>
      </c>
      <c r="FG876">
        <v>3.29573</v>
      </c>
      <c r="FH876">
        <v>9999</v>
      </c>
      <c r="FI876">
        <v>9999</v>
      </c>
      <c r="FJ876">
        <v>9999</v>
      </c>
      <c r="FK876">
        <v>150.1</v>
      </c>
      <c r="FL876">
        <v>4.97092</v>
      </c>
      <c r="FM876">
        <v>1.86779</v>
      </c>
      <c r="FN876">
        <v>1.85928</v>
      </c>
      <c r="FO876">
        <v>1.86539</v>
      </c>
      <c r="FP876">
        <v>1.86311</v>
      </c>
      <c r="FQ876">
        <v>1.86449</v>
      </c>
      <c r="FR876">
        <v>1.86005</v>
      </c>
      <c r="FS876">
        <v>1.86417</v>
      </c>
      <c r="FT876">
        <v>0</v>
      </c>
      <c r="FU876">
        <v>0</v>
      </c>
      <c r="FV876">
        <v>0</v>
      </c>
      <c r="FW876">
        <v>0</v>
      </c>
      <c r="FX876" t="s">
        <v>364</v>
      </c>
      <c r="FY876" t="s">
        <v>365</v>
      </c>
      <c r="FZ876" t="s">
        <v>366</v>
      </c>
      <c r="GA876" t="s">
        <v>366</v>
      </c>
      <c r="GB876" t="s">
        <v>366</v>
      </c>
      <c r="GC876" t="s">
        <v>366</v>
      </c>
      <c r="GD876">
        <v>0</v>
      </c>
      <c r="GE876">
        <v>100</v>
      </c>
      <c r="GF876">
        <v>100</v>
      </c>
      <c r="GG876">
        <v>-4.873</v>
      </c>
      <c r="GH876">
        <v>-0.09039999999999999</v>
      </c>
      <c r="GI876">
        <v>-2.868309889394353</v>
      </c>
      <c r="GJ876">
        <v>-0.006773961979547998</v>
      </c>
      <c r="GK876">
        <v>-8.296070481250098E-08</v>
      </c>
      <c r="GL876">
        <v>3.322967193956903E-10</v>
      </c>
      <c r="GM876">
        <v>-0.07871069313407227</v>
      </c>
      <c r="GN876">
        <v>-0.00208336341840114</v>
      </c>
      <c r="GO876">
        <v>8.801746095907445E-05</v>
      </c>
      <c r="GP876">
        <v>-2.677693255255651E-07</v>
      </c>
      <c r="GQ876">
        <v>3</v>
      </c>
      <c r="GR876">
        <v>2052</v>
      </c>
      <c r="GS876">
        <v>2</v>
      </c>
      <c r="GT876">
        <v>18</v>
      </c>
      <c r="GU876">
        <v>127.8</v>
      </c>
      <c r="GV876">
        <v>127.7</v>
      </c>
      <c r="GW876">
        <v>0.911865</v>
      </c>
      <c r="GX876">
        <v>2.42432</v>
      </c>
      <c r="GY876">
        <v>1.44775</v>
      </c>
      <c r="GZ876">
        <v>2.31201</v>
      </c>
      <c r="HA876">
        <v>1.55151</v>
      </c>
      <c r="HB876">
        <v>2.41577</v>
      </c>
      <c r="HC876">
        <v>37.8437</v>
      </c>
      <c r="HD876">
        <v>13.6329</v>
      </c>
      <c r="HE876">
        <v>18</v>
      </c>
      <c r="HF876">
        <v>616.835</v>
      </c>
      <c r="HG876">
        <v>393.131</v>
      </c>
      <c r="HH876">
        <v>19.4157</v>
      </c>
      <c r="HI876">
        <v>30.9467</v>
      </c>
      <c r="HJ876">
        <v>29.9992</v>
      </c>
      <c r="HK876">
        <v>31.1603</v>
      </c>
      <c r="HL876">
        <v>31.1573</v>
      </c>
      <c r="HM876">
        <v>18.2634</v>
      </c>
      <c r="HN876">
        <v>55.7738</v>
      </c>
      <c r="HO876">
        <v>0</v>
      </c>
      <c r="HP876">
        <v>19.4091</v>
      </c>
      <c r="HQ876">
        <v>330.978</v>
      </c>
      <c r="HR876">
        <v>15.5412</v>
      </c>
      <c r="HS876">
        <v>99.12569999999999</v>
      </c>
      <c r="HT876">
        <v>100.309</v>
      </c>
    </row>
    <row r="877" spans="1:228">
      <c r="A877">
        <v>861</v>
      </c>
      <c r="B877">
        <v>1728498625</v>
      </c>
      <c r="C877">
        <v>7687.5</v>
      </c>
      <c r="D877" t="s">
        <v>2096</v>
      </c>
      <c r="E877" t="s">
        <v>2097</v>
      </c>
      <c r="F877">
        <v>5</v>
      </c>
      <c r="G877" t="s">
        <v>357</v>
      </c>
      <c r="H877" t="s">
        <v>358</v>
      </c>
      <c r="I877" t="s">
        <v>359</v>
      </c>
      <c r="J877" t="s">
        <v>2047</v>
      </c>
      <c r="K877">
        <v>1728498617.5</v>
      </c>
      <c r="L877">
        <f>(M877)/1000</f>
        <v>0</v>
      </c>
      <c r="M877">
        <f>IF(BH877, AP877, AJ877)</f>
        <v>0</v>
      </c>
      <c r="N877">
        <f>IF(BH877, AK877, AI877)</f>
        <v>0</v>
      </c>
      <c r="O877">
        <f>BJ877 - IF(AW877&gt;1, N877*BD877*100.0/(AY877), 0)</f>
        <v>0</v>
      </c>
      <c r="P877">
        <f>((V877-L877/2)*O877-N877)/(V877+L877/2)</f>
        <v>0</v>
      </c>
      <c r="Q877">
        <f>P877*(BQ877+BR877)/1000.0</f>
        <v>0</v>
      </c>
      <c r="R877">
        <f>(BJ877 - IF(AW877&gt;1, N877*BD877*100.0/(AY877), 0))*(BQ877+BR877)/1000.0</f>
        <v>0</v>
      </c>
      <c r="S877">
        <f>2.0/((1/U877-1/T877)+SIGN(U877)*SQRT((1/U877-1/T877)*(1/U877-1/T877) + 4*BE877/((BE877+1)*(BE877+1))*(2*1/U877*1/T877-1/T877*1/T877)))</f>
        <v>0</v>
      </c>
      <c r="T877">
        <f>IF(LEFT(BF877,1)&lt;&gt;"0",IF(LEFT(BF877,1)="1",3.0,BG877),$D$5+$E$5*(BX877*BQ877/($K$5*1000))+$F$5*(BX877*BQ877/($K$5*1000))*MAX(MIN(BD877,$J$5),$I$5)*MAX(MIN(BD877,$J$5),$I$5)+$G$5*MAX(MIN(BD877,$J$5),$I$5)*(BX877*BQ877/($K$5*1000))+$H$5*(BX877*BQ877/($K$5*1000))*(BX877*BQ877/($K$5*1000)))</f>
        <v>0</v>
      </c>
      <c r="U877">
        <f>L877*(1000-(1000*0.61365*exp(17.502*Y877/(240.97+Y877))/(BQ877+BR877)+BL877)/2)/(1000*0.61365*exp(17.502*Y877/(240.97+Y877))/(BQ877+BR877)-BL877)</f>
        <v>0</v>
      </c>
      <c r="V877">
        <f>1/((BE877+1)/(S877/1.6)+1/(T877/1.37)) + BE877/((BE877+1)/(S877/1.6) + BE877/(T877/1.37))</f>
        <v>0</v>
      </c>
      <c r="W877">
        <f>(AZ877*BC877)</f>
        <v>0</v>
      </c>
      <c r="X877">
        <f>(BS877+(W877+2*0.95*5.67E-8*(((BS877+$B$7)+273)^4-(BS877+273)^4)-44100*L877)/(1.84*29.3*T877+8*0.95*5.67E-8*(BS877+273)^3))</f>
        <v>0</v>
      </c>
      <c r="Y877">
        <f>($C$7*BT877+$D$7*BU877+$E$7*X877)</f>
        <v>0</v>
      </c>
      <c r="Z877">
        <f>0.61365*exp(17.502*Y877/(240.97+Y877))</f>
        <v>0</v>
      </c>
      <c r="AA877">
        <f>(AB877/AC877*100)</f>
        <v>0</v>
      </c>
      <c r="AB877">
        <f>BL877*(BQ877+BR877)/1000</f>
        <v>0</v>
      </c>
      <c r="AC877">
        <f>0.61365*exp(17.502*BS877/(240.97+BS877))</f>
        <v>0</v>
      </c>
      <c r="AD877">
        <f>(Z877-BL877*(BQ877+BR877)/1000)</f>
        <v>0</v>
      </c>
      <c r="AE877">
        <f>(-L877*44100)</f>
        <v>0</v>
      </c>
      <c r="AF877">
        <f>2*29.3*T877*0.92*(BS877-Y877)</f>
        <v>0</v>
      </c>
      <c r="AG877">
        <f>2*0.95*5.67E-8*(((BS877+$B$7)+273)^4-(Y877+273)^4)</f>
        <v>0</v>
      </c>
      <c r="AH877">
        <f>W877+AG877+AE877+AF877</f>
        <v>0</v>
      </c>
      <c r="AI877">
        <f>BP877*AW877*(BK877-BJ877*(1000-AW877*BM877)/(1000-AW877*BL877))/(100*BD877)</f>
        <v>0</v>
      </c>
      <c r="AJ877">
        <f>1000*BP877*AW877*(BL877-BM877)/(100*BD877*(1000-AW877*BL877))</f>
        <v>0</v>
      </c>
      <c r="AK877">
        <f>(AL877 - AM877 - BQ877*1E3/(8.314*(BS877+273.15)) * AO877/BP877 * AN877) * BP877/(100*BD877) * (1000 - BM877)/1000</f>
        <v>0</v>
      </c>
      <c r="AL877">
        <v>321.7271834697303</v>
      </c>
      <c r="AM877">
        <v>307.4607151515152</v>
      </c>
      <c r="AN877">
        <v>2.548735603159569</v>
      </c>
      <c r="AO877">
        <v>66.74876362544261</v>
      </c>
      <c r="AP877">
        <f>(AR877 - AQ877 + BQ877*1E3/(8.314*(BS877+273.15)) * AT877/BP877 * AS877) * BP877/(100*BD877) * 1000/(1000 - AR877)</f>
        <v>0</v>
      </c>
      <c r="AQ877">
        <v>15.47434380294431</v>
      </c>
      <c r="AR877">
        <v>16.18763636363635</v>
      </c>
      <c r="AS877">
        <v>-6.850688568980893E-05</v>
      </c>
      <c r="AT877">
        <v>80.8344270766854</v>
      </c>
      <c r="AU877">
        <v>0</v>
      </c>
      <c r="AV877">
        <v>0</v>
      </c>
      <c r="AW877">
        <f>IF(AU877*$H$13&gt;=AY877,1.0,(AY877/(AY877-AU877*$H$13)))</f>
        <v>0</v>
      </c>
      <c r="AX877">
        <f>(AW877-1)*100</f>
        <v>0</v>
      </c>
      <c r="AY877">
        <f>MAX(0,($B$13+$C$13*BX877)/(1+$D$13*BX877)*BQ877/(BS877+273)*$E$13)</f>
        <v>0</v>
      </c>
      <c r="AZ877">
        <f>$B$11*BY877+$C$11*BZ877+$F$11*CK877*(1-CN877)</f>
        <v>0</v>
      </c>
      <c r="BA877">
        <f>AZ877*BB877</f>
        <v>0</v>
      </c>
      <c r="BB877">
        <f>($B$11*$D$9+$C$11*$D$9+$F$11*((CX877+CP877)/MAX(CX877+CP877+CY877, 0.1)*$I$9+CY877/MAX(CX877+CP877+CY877, 0.1)*$J$9))/($B$11+$C$11+$F$11)</f>
        <v>0</v>
      </c>
      <c r="BC877">
        <f>($B$11*$K$9+$C$11*$K$9+$F$11*((CX877+CP877)/MAX(CX877+CP877+CY877, 0.1)*$P$9+CY877/MAX(CX877+CP877+CY877, 0.1)*$Q$9))/($B$11+$C$11+$F$11)</f>
        <v>0</v>
      </c>
      <c r="BD877">
        <v>6</v>
      </c>
      <c r="BE877">
        <v>0.5</v>
      </c>
      <c r="BF877" t="s">
        <v>361</v>
      </c>
      <c r="BG877">
        <v>2</v>
      </c>
      <c r="BH877" t="b">
        <v>1</v>
      </c>
      <c r="BI877">
        <v>1728498617.5</v>
      </c>
      <c r="BJ877">
        <v>285.0225925925926</v>
      </c>
      <c r="BK877">
        <v>303.7210370370371</v>
      </c>
      <c r="BL877">
        <v>16.1973037037037</v>
      </c>
      <c r="BM877">
        <v>15.47486296296296</v>
      </c>
      <c r="BN877">
        <v>289.8532222222223</v>
      </c>
      <c r="BO877">
        <v>16.28775555555556</v>
      </c>
      <c r="BP877">
        <v>599.9982962962963</v>
      </c>
      <c r="BQ877">
        <v>97.54205925925928</v>
      </c>
      <c r="BR877">
        <v>0.1000892962962963</v>
      </c>
      <c r="BS877">
        <v>24.91489629629629</v>
      </c>
      <c r="BT877">
        <v>25.02215925925926</v>
      </c>
      <c r="BU877">
        <v>999.9000000000001</v>
      </c>
      <c r="BV877">
        <v>0</v>
      </c>
      <c r="BW877">
        <v>0</v>
      </c>
      <c r="BX877">
        <v>9993.172962962963</v>
      </c>
      <c r="BY877">
        <v>0</v>
      </c>
      <c r="BZ877">
        <v>87.9900296296296</v>
      </c>
      <c r="CA877">
        <v>-18.69848888888889</v>
      </c>
      <c r="CB877">
        <v>289.7151851851852</v>
      </c>
      <c r="CC877">
        <v>308.494962962963</v>
      </c>
      <c r="CD877">
        <v>0.722439185185185</v>
      </c>
      <c r="CE877">
        <v>303.7210370370371</v>
      </c>
      <c r="CF877">
        <v>15.47486296296296</v>
      </c>
      <c r="CG877">
        <v>1.579918518518518</v>
      </c>
      <c r="CH877">
        <v>1.50945037037037</v>
      </c>
      <c r="CI877">
        <v>13.76432222222222</v>
      </c>
      <c r="CJ877">
        <v>13.06422962962963</v>
      </c>
      <c r="CK877">
        <v>1599.972962962963</v>
      </c>
      <c r="CL877">
        <v>0.6919968518518517</v>
      </c>
      <c r="CM877">
        <v>0.3080031481481482</v>
      </c>
      <c r="CN877">
        <v>0</v>
      </c>
      <c r="CO877">
        <v>2.218874074074074</v>
      </c>
      <c r="CP877">
        <v>0</v>
      </c>
      <c r="CQ877">
        <v>15429.74814814815</v>
      </c>
      <c r="CR877">
        <v>13789.93333333334</v>
      </c>
      <c r="CS877">
        <v>39.43699999999999</v>
      </c>
      <c r="CT877">
        <v>40.82833333333333</v>
      </c>
      <c r="CU877">
        <v>40.17322222222223</v>
      </c>
      <c r="CV877">
        <v>38.812</v>
      </c>
      <c r="CW877">
        <v>38.625</v>
      </c>
      <c r="CX877">
        <v>1107.176666666667</v>
      </c>
      <c r="CY877">
        <v>492.7962962962964</v>
      </c>
      <c r="CZ877">
        <v>0</v>
      </c>
      <c r="DA877">
        <v>1728498682</v>
      </c>
      <c r="DB877">
        <v>0</v>
      </c>
      <c r="DC877">
        <v>1728490956.5</v>
      </c>
      <c r="DD877" t="s">
        <v>362</v>
      </c>
      <c r="DE877">
        <v>1728490952.5</v>
      </c>
      <c r="DF877">
        <v>1728490956.5</v>
      </c>
      <c r="DG877">
        <v>1</v>
      </c>
      <c r="DH877">
        <v>-0.065</v>
      </c>
      <c r="DI877">
        <v>-0.008</v>
      </c>
      <c r="DJ877">
        <v>-3.246</v>
      </c>
      <c r="DK877">
        <v>-0.091</v>
      </c>
      <c r="DL877">
        <v>52</v>
      </c>
      <c r="DM877">
        <v>15</v>
      </c>
      <c r="DN877">
        <v>0.25</v>
      </c>
      <c r="DO877">
        <v>0.13</v>
      </c>
      <c r="DP877">
        <v>-18.5730675</v>
      </c>
      <c r="DQ877">
        <v>-2.009226641650985</v>
      </c>
      <c r="DR877">
        <v>0.1949028506557819</v>
      </c>
      <c r="DS877">
        <v>0</v>
      </c>
      <c r="DT877">
        <v>0.728707325</v>
      </c>
      <c r="DU877">
        <v>-0.1042883864915572</v>
      </c>
      <c r="DV877">
        <v>0.0101280545352686</v>
      </c>
      <c r="DW877">
        <v>0</v>
      </c>
      <c r="DX877">
        <v>0</v>
      </c>
      <c r="DY877">
        <v>2</v>
      </c>
      <c r="DZ877" t="s">
        <v>386</v>
      </c>
      <c r="EA877">
        <v>3.22878</v>
      </c>
      <c r="EB877">
        <v>2.70422</v>
      </c>
      <c r="EC877">
        <v>0.0788373</v>
      </c>
      <c r="ED877">
        <v>0.0820007</v>
      </c>
      <c r="EE877">
        <v>0.08364969999999999</v>
      </c>
      <c r="EF877">
        <v>0.081094</v>
      </c>
      <c r="EG877">
        <v>30024.9</v>
      </c>
      <c r="EH877">
        <v>29081.2</v>
      </c>
      <c r="EI877">
        <v>31240.4</v>
      </c>
      <c r="EJ877">
        <v>30060.7</v>
      </c>
      <c r="EK877">
        <v>38337.4</v>
      </c>
      <c r="EL877">
        <v>36534.6</v>
      </c>
      <c r="EM877">
        <v>43773.8</v>
      </c>
      <c r="EN877">
        <v>41982.8</v>
      </c>
      <c r="EO877">
        <v>2.0899</v>
      </c>
      <c r="EP877">
        <v>1.74018</v>
      </c>
      <c r="EQ877">
        <v>0.0202656</v>
      </c>
      <c r="ER877">
        <v>0</v>
      </c>
      <c r="ES877">
        <v>24.6967</v>
      </c>
      <c r="ET877">
        <v>999.9</v>
      </c>
      <c r="EU877">
        <v>64.7</v>
      </c>
      <c r="EV877">
        <v>32</v>
      </c>
      <c r="EW877">
        <v>31.6731</v>
      </c>
      <c r="EX877">
        <v>61.6202</v>
      </c>
      <c r="EY877">
        <v>24.0024</v>
      </c>
      <c r="EZ877">
        <v>1</v>
      </c>
      <c r="FA877">
        <v>0.318135</v>
      </c>
      <c r="FB877">
        <v>3.96226</v>
      </c>
      <c r="FC877">
        <v>20.1553</v>
      </c>
      <c r="FD877">
        <v>5.21459</v>
      </c>
      <c r="FE877">
        <v>11.998</v>
      </c>
      <c r="FF877">
        <v>4.96305</v>
      </c>
      <c r="FG877">
        <v>3.29595</v>
      </c>
      <c r="FH877">
        <v>9999</v>
      </c>
      <c r="FI877">
        <v>9999</v>
      </c>
      <c r="FJ877">
        <v>9999</v>
      </c>
      <c r="FK877">
        <v>150.1</v>
      </c>
      <c r="FL877">
        <v>4.97092</v>
      </c>
      <c r="FM877">
        <v>1.8678</v>
      </c>
      <c r="FN877">
        <v>1.85928</v>
      </c>
      <c r="FO877">
        <v>1.86538</v>
      </c>
      <c r="FP877">
        <v>1.8631</v>
      </c>
      <c r="FQ877">
        <v>1.86447</v>
      </c>
      <c r="FR877">
        <v>1.86005</v>
      </c>
      <c r="FS877">
        <v>1.86417</v>
      </c>
      <c r="FT877">
        <v>0</v>
      </c>
      <c r="FU877">
        <v>0</v>
      </c>
      <c r="FV877">
        <v>0</v>
      </c>
      <c r="FW877">
        <v>0</v>
      </c>
      <c r="FX877" t="s">
        <v>364</v>
      </c>
      <c r="FY877" t="s">
        <v>365</v>
      </c>
      <c r="FZ877" t="s">
        <v>366</v>
      </c>
      <c r="GA877" t="s">
        <v>366</v>
      </c>
      <c r="GB877" t="s">
        <v>366</v>
      </c>
      <c r="GC877" t="s">
        <v>366</v>
      </c>
      <c r="GD877">
        <v>0</v>
      </c>
      <c r="GE877">
        <v>100</v>
      </c>
      <c r="GF877">
        <v>100</v>
      </c>
      <c r="GG877">
        <v>-4.958</v>
      </c>
      <c r="GH877">
        <v>-0.09039999999999999</v>
      </c>
      <c r="GI877">
        <v>-2.868309889394353</v>
      </c>
      <c r="GJ877">
        <v>-0.006773961979547998</v>
      </c>
      <c r="GK877">
        <v>-8.296070481250098E-08</v>
      </c>
      <c r="GL877">
        <v>3.322967193956903E-10</v>
      </c>
      <c r="GM877">
        <v>-0.07871069313407227</v>
      </c>
      <c r="GN877">
        <v>-0.00208336341840114</v>
      </c>
      <c r="GO877">
        <v>8.801746095907445E-05</v>
      </c>
      <c r="GP877">
        <v>-2.677693255255651E-07</v>
      </c>
      <c r="GQ877">
        <v>3</v>
      </c>
      <c r="GR877">
        <v>2052</v>
      </c>
      <c r="GS877">
        <v>2</v>
      </c>
      <c r="GT877">
        <v>18</v>
      </c>
      <c r="GU877">
        <v>127.9</v>
      </c>
      <c r="GV877">
        <v>127.8</v>
      </c>
      <c r="GW877">
        <v>0.939941</v>
      </c>
      <c r="GX877">
        <v>2.42065</v>
      </c>
      <c r="GY877">
        <v>1.44775</v>
      </c>
      <c r="GZ877">
        <v>2.31201</v>
      </c>
      <c r="HA877">
        <v>1.55151</v>
      </c>
      <c r="HB877">
        <v>2.35474</v>
      </c>
      <c r="HC877">
        <v>37.8437</v>
      </c>
      <c r="HD877">
        <v>13.6242</v>
      </c>
      <c r="HE877">
        <v>18</v>
      </c>
      <c r="HF877">
        <v>616.734</v>
      </c>
      <c r="HG877">
        <v>393.369</v>
      </c>
      <c r="HH877">
        <v>19.3946</v>
      </c>
      <c r="HI877">
        <v>30.9353</v>
      </c>
      <c r="HJ877">
        <v>29.9993</v>
      </c>
      <c r="HK877">
        <v>31.1481</v>
      </c>
      <c r="HL877">
        <v>31.1458</v>
      </c>
      <c r="HM877">
        <v>18.8567</v>
      </c>
      <c r="HN877">
        <v>55.7738</v>
      </c>
      <c r="HO877">
        <v>0</v>
      </c>
      <c r="HP877">
        <v>19.386</v>
      </c>
      <c r="HQ877">
        <v>341.014</v>
      </c>
      <c r="HR877">
        <v>15.5545</v>
      </c>
      <c r="HS877">
        <v>99.12860000000001</v>
      </c>
      <c r="HT877">
        <v>100.312</v>
      </c>
    </row>
    <row r="878" spans="1:228">
      <c r="A878">
        <v>862</v>
      </c>
      <c r="B878">
        <v>1728498630</v>
      </c>
      <c r="C878">
        <v>7692.5</v>
      </c>
      <c r="D878" t="s">
        <v>2098</v>
      </c>
      <c r="E878" t="s">
        <v>2099</v>
      </c>
      <c r="F878">
        <v>5</v>
      </c>
      <c r="G878" t="s">
        <v>357</v>
      </c>
      <c r="H878" t="s">
        <v>358</v>
      </c>
      <c r="I878" t="s">
        <v>359</v>
      </c>
      <c r="J878" t="s">
        <v>2047</v>
      </c>
      <c r="K878">
        <v>1728498622.214286</v>
      </c>
      <c r="L878">
        <f>(M878)/1000</f>
        <v>0</v>
      </c>
      <c r="M878">
        <f>IF(BH878, AP878, AJ878)</f>
        <v>0</v>
      </c>
      <c r="N878">
        <f>IF(BH878, AK878, AI878)</f>
        <v>0</v>
      </c>
      <c r="O878">
        <f>BJ878 - IF(AW878&gt;1, N878*BD878*100.0/(AY878), 0)</f>
        <v>0</v>
      </c>
      <c r="P878">
        <f>((V878-L878/2)*O878-N878)/(V878+L878/2)</f>
        <v>0</v>
      </c>
      <c r="Q878">
        <f>P878*(BQ878+BR878)/1000.0</f>
        <v>0</v>
      </c>
      <c r="R878">
        <f>(BJ878 - IF(AW878&gt;1, N878*BD878*100.0/(AY878), 0))*(BQ878+BR878)/1000.0</f>
        <v>0</v>
      </c>
      <c r="S878">
        <f>2.0/((1/U878-1/T878)+SIGN(U878)*SQRT((1/U878-1/T878)*(1/U878-1/T878) + 4*BE878/((BE878+1)*(BE878+1))*(2*1/U878*1/T878-1/T878*1/T878)))</f>
        <v>0</v>
      </c>
      <c r="T878">
        <f>IF(LEFT(BF878,1)&lt;&gt;"0",IF(LEFT(BF878,1)="1",3.0,BG878),$D$5+$E$5*(BX878*BQ878/($K$5*1000))+$F$5*(BX878*BQ878/($K$5*1000))*MAX(MIN(BD878,$J$5),$I$5)*MAX(MIN(BD878,$J$5),$I$5)+$G$5*MAX(MIN(BD878,$J$5),$I$5)*(BX878*BQ878/($K$5*1000))+$H$5*(BX878*BQ878/($K$5*1000))*(BX878*BQ878/($K$5*1000)))</f>
        <v>0</v>
      </c>
      <c r="U878">
        <f>L878*(1000-(1000*0.61365*exp(17.502*Y878/(240.97+Y878))/(BQ878+BR878)+BL878)/2)/(1000*0.61365*exp(17.502*Y878/(240.97+Y878))/(BQ878+BR878)-BL878)</f>
        <v>0</v>
      </c>
      <c r="V878">
        <f>1/((BE878+1)/(S878/1.6)+1/(T878/1.37)) + BE878/((BE878+1)/(S878/1.6) + BE878/(T878/1.37))</f>
        <v>0</v>
      </c>
      <c r="W878">
        <f>(AZ878*BC878)</f>
        <v>0</v>
      </c>
      <c r="X878">
        <f>(BS878+(W878+2*0.95*5.67E-8*(((BS878+$B$7)+273)^4-(BS878+273)^4)-44100*L878)/(1.84*29.3*T878+8*0.95*5.67E-8*(BS878+273)^3))</f>
        <v>0</v>
      </c>
      <c r="Y878">
        <f>($C$7*BT878+$D$7*BU878+$E$7*X878)</f>
        <v>0</v>
      </c>
      <c r="Z878">
        <f>0.61365*exp(17.502*Y878/(240.97+Y878))</f>
        <v>0</v>
      </c>
      <c r="AA878">
        <f>(AB878/AC878*100)</f>
        <v>0</v>
      </c>
      <c r="AB878">
        <f>BL878*(BQ878+BR878)/1000</f>
        <v>0</v>
      </c>
      <c r="AC878">
        <f>0.61365*exp(17.502*BS878/(240.97+BS878))</f>
        <v>0</v>
      </c>
      <c r="AD878">
        <f>(Z878-BL878*(BQ878+BR878)/1000)</f>
        <v>0</v>
      </c>
      <c r="AE878">
        <f>(-L878*44100)</f>
        <v>0</v>
      </c>
      <c r="AF878">
        <f>2*29.3*T878*0.92*(BS878-Y878)</f>
        <v>0</v>
      </c>
      <c r="AG878">
        <f>2*0.95*5.67E-8*(((BS878+$B$7)+273)^4-(Y878+273)^4)</f>
        <v>0</v>
      </c>
      <c r="AH878">
        <f>W878+AG878+AE878+AF878</f>
        <v>0</v>
      </c>
      <c r="AI878">
        <f>BP878*AW878*(BK878-BJ878*(1000-AW878*BM878)/(1000-AW878*BL878))/(100*BD878)</f>
        <v>0</v>
      </c>
      <c r="AJ878">
        <f>1000*BP878*AW878*(BL878-BM878)/(100*BD878*(1000-AW878*BL878))</f>
        <v>0</v>
      </c>
      <c r="AK878">
        <f>(AL878 - AM878 - BQ878*1E3/(8.314*(BS878+273.15)) * AO878/BP878 * AN878) * BP878/(100*BD878) * (1000 - BM878)/1000</f>
        <v>0</v>
      </c>
      <c r="AL878">
        <v>334.4914069554636</v>
      </c>
      <c r="AM878">
        <v>320.0848242424242</v>
      </c>
      <c r="AN878">
        <v>2.518098327950568</v>
      </c>
      <c r="AO878">
        <v>66.74876362544261</v>
      </c>
      <c r="AP878">
        <f>(AR878 - AQ878 + BQ878*1E3/(8.314*(BS878+273.15)) * AT878/BP878 * AS878) * BP878/(100*BD878) * 1000/(1000 - AR878)</f>
        <v>0</v>
      </c>
      <c r="AQ878">
        <v>15.47137435880217</v>
      </c>
      <c r="AR878">
        <v>16.18180424242423</v>
      </c>
      <c r="AS878">
        <v>-8.864286774332688E-05</v>
      </c>
      <c r="AT878">
        <v>80.8344270766854</v>
      </c>
      <c r="AU878">
        <v>0</v>
      </c>
      <c r="AV878">
        <v>0</v>
      </c>
      <c r="AW878">
        <f>IF(AU878*$H$13&gt;=AY878,1.0,(AY878/(AY878-AU878*$H$13)))</f>
        <v>0</v>
      </c>
      <c r="AX878">
        <f>(AW878-1)*100</f>
        <v>0</v>
      </c>
      <c r="AY878">
        <f>MAX(0,($B$13+$C$13*BX878)/(1+$D$13*BX878)*BQ878/(BS878+273)*$E$13)</f>
        <v>0</v>
      </c>
      <c r="AZ878">
        <f>$B$11*BY878+$C$11*BZ878+$F$11*CK878*(1-CN878)</f>
        <v>0</v>
      </c>
      <c r="BA878">
        <f>AZ878*BB878</f>
        <v>0</v>
      </c>
      <c r="BB878">
        <f>($B$11*$D$9+$C$11*$D$9+$F$11*((CX878+CP878)/MAX(CX878+CP878+CY878, 0.1)*$I$9+CY878/MAX(CX878+CP878+CY878, 0.1)*$J$9))/($B$11+$C$11+$F$11)</f>
        <v>0</v>
      </c>
      <c r="BC878">
        <f>($B$11*$K$9+$C$11*$K$9+$F$11*((CX878+CP878)/MAX(CX878+CP878+CY878, 0.1)*$P$9+CY878/MAX(CX878+CP878+CY878, 0.1)*$Q$9))/($B$11+$C$11+$F$11)</f>
        <v>0</v>
      </c>
      <c r="BD878">
        <v>6</v>
      </c>
      <c r="BE878">
        <v>0.5</v>
      </c>
      <c r="BF878" t="s">
        <v>361</v>
      </c>
      <c r="BG878">
        <v>2</v>
      </c>
      <c r="BH878" t="b">
        <v>1</v>
      </c>
      <c r="BI878">
        <v>1728498622.214286</v>
      </c>
      <c r="BJ878">
        <v>296.7682857142858</v>
      </c>
      <c r="BK878">
        <v>315.6168214285714</v>
      </c>
      <c r="BL878">
        <v>16.19023571428571</v>
      </c>
      <c r="BM878">
        <v>15.47339642857143</v>
      </c>
      <c r="BN878">
        <v>301.6786428571428</v>
      </c>
      <c r="BO878">
        <v>16.28068928571428</v>
      </c>
      <c r="BP878">
        <v>600.0036785714285</v>
      </c>
      <c r="BQ878">
        <v>97.54188214285715</v>
      </c>
      <c r="BR878">
        <v>0.09998866428571429</v>
      </c>
      <c r="BS878">
        <v>24.91625357142857</v>
      </c>
      <c r="BT878">
        <v>25.02724285714286</v>
      </c>
      <c r="BU878">
        <v>999.9000000000002</v>
      </c>
      <c r="BV878">
        <v>0</v>
      </c>
      <c r="BW878">
        <v>0</v>
      </c>
      <c r="BX878">
        <v>10000.51142857143</v>
      </c>
      <c r="BY878">
        <v>0</v>
      </c>
      <c r="BZ878">
        <v>86.85666785714284</v>
      </c>
      <c r="CA878">
        <v>-18.84861071428571</v>
      </c>
      <c r="CB878">
        <v>301.6521428571428</v>
      </c>
      <c r="CC878">
        <v>320.5773214285715</v>
      </c>
      <c r="CD878">
        <v>0.7168350714285715</v>
      </c>
      <c r="CE878">
        <v>315.6168214285714</v>
      </c>
      <c r="CF878">
        <v>15.47339642857143</v>
      </c>
      <c r="CG878">
        <v>1.579225714285714</v>
      </c>
      <c r="CH878">
        <v>1.509304642857143</v>
      </c>
      <c r="CI878">
        <v>13.75758214285714</v>
      </c>
      <c r="CJ878">
        <v>13.06274285714285</v>
      </c>
      <c r="CK878">
        <v>1599.984642857142</v>
      </c>
      <c r="CL878">
        <v>0.6920014642857142</v>
      </c>
      <c r="CM878">
        <v>0.3079985357142857</v>
      </c>
      <c r="CN878">
        <v>0</v>
      </c>
      <c r="CO878">
        <v>2.192307142857143</v>
      </c>
      <c r="CP878">
        <v>0</v>
      </c>
      <c r="CQ878">
        <v>15426.60357142857</v>
      </c>
      <c r="CR878">
        <v>13790.05714285714</v>
      </c>
      <c r="CS878">
        <v>39.43699999999999</v>
      </c>
      <c r="CT878">
        <v>40.80314285714285</v>
      </c>
      <c r="CU878">
        <v>40.15378571428572</v>
      </c>
      <c r="CV878">
        <v>38.812</v>
      </c>
      <c r="CW878">
        <v>38.61599999999999</v>
      </c>
      <c r="CX878">
        <v>1107.191428571429</v>
      </c>
      <c r="CY878">
        <v>492.7932142857143</v>
      </c>
      <c r="CZ878">
        <v>0</v>
      </c>
      <c r="DA878">
        <v>1728498687.4</v>
      </c>
      <c r="DB878">
        <v>0</v>
      </c>
      <c r="DC878">
        <v>1728490956.5</v>
      </c>
      <c r="DD878" t="s">
        <v>362</v>
      </c>
      <c r="DE878">
        <v>1728490952.5</v>
      </c>
      <c r="DF878">
        <v>1728490956.5</v>
      </c>
      <c r="DG878">
        <v>1</v>
      </c>
      <c r="DH878">
        <v>-0.065</v>
      </c>
      <c r="DI878">
        <v>-0.008</v>
      </c>
      <c r="DJ878">
        <v>-3.246</v>
      </c>
      <c r="DK878">
        <v>-0.091</v>
      </c>
      <c r="DL878">
        <v>52</v>
      </c>
      <c r="DM878">
        <v>15</v>
      </c>
      <c r="DN878">
        <v>0.25</v>
      </c>
      <c r="DO878">
        <v>0.13</v>
      </c>
      <c r="DP878">
        <v>-18.7298375</v>
      </c>
      <c r="DQ878">
        <v>-2.029270919324559</v>
      </c>
      <c r="DR878">
        <v>0.1969634441812744</v>
      </c>
      <c r="DS878">
        <v>0</v>
      </c>
      <c r="DT878">
        <v>0.7214595499999999</v>
      </c>
      <c r="DU878">
        <v>-0.07693551219512364</v>
      </c>
      <c r="DV878">
        <v>0.007647454988262427</v>
      </c>
      <c r="DW878">
        <v>1</v>
      </c>
      <c r="DX878">
        <v>1</v>
      </c>
      <c r="DY878">
        <v>2</v>
      </c>
      <c r="DZ878" t="s">
        <v>363</v>
      </c>
      <c r="EA878">
        <v>3.22874</v>
      </c>
      <c r="EB878">
        <v>2.70445</v>
      </c>
      <c r="EC878">
        <v>0.08143300000000001</v>
      </c>
      <c r="ED878">
        <v>0.0845603</v>
      </c>
      <c r="EE878">
        <v>0.0836305</v>
      </c>
      <c r="EF878">
        <v>0.0810953</v>
      </c>
      <c r="EG878">
        <v>29941</v>
      </c>
      <c r="EH878">
        <v>29000.6</v>
      </c>
      <c r="EI878">
        <v>31241.1</v>
      </c>
      <c r="EJ878">
        <v>30061.1</v>
      </c>
      <c r="EK878">
        <v>38339.1</v>
      </c>
      <c r="EL878">
        <v>36535.2</v>
      </c>
      <c r="EM878">
        <v>43774.8</v>
      </c>
      <c r="EN878">
        <v>41983.5</v>
      </c>
      <c r="EO878">
        <v>2.09015</v>
      </c>
      <c r="EP878">
        <v>1.7403</v>
      </c>
      <c r="EQ878">
        <v>0.0197813</v>
      </c>
      <c r="ER878">
        <v>0</v>
      </c>
      <c r="ES878">
        <v>24.7069</v>
      </c>
      <c r="ET878">
        <v>999.9</v>
      </c>
      <c r="EU878">
        <v>64.7</v>
      </c>
      <c r="EV878">
        <v>31.9</v>
      </c>
      <c r="EW878">
        <v>31.4954</v>
      </c>
      <c r="EX878">
        <v>60.9702</v>
      </c>
      <c r="EY878">
        <v>24.2949</v>
      </c>
      <c r="EZ878">
        <v>1</v>
      </c>
      <c r="FA878">
        <v>0.317444</v>
      </c>
      <c r="FB878">
        <v>4.00654</v>
      </c>
      <c r="FC878">
        <v>20.1543</v>
      </c>
      <c r="FD878">
        <v>5.21474</v>
      </c>
      <c r="FE878">
        <v>11.998</v>
      </c>
      <c r="FF878">
        <v>4.96305</v>
      </c>
      <c r="FG878">
        <v>3.2961</v>
      </c>
      <c r="FH878">
        <v>9999</v>
      </c>
      <c r="FI878">
        <v>9999</v>
      </c>
      <c r="FJ878">
        <v>9999</v>
      </c>
      <c r="FK878">
        <v>150.1</v>
      </c>
      <c r="FL878">
        <v>4.97094</v>
      </c>
      <c r="FM878">
        <v>1.86782</v>
      </c>
      <c r="FN878">
        <v>1.85929</v>
      </c>
      <c r="FO878">
        <v>1.86538</v>
      </c>
      <c r="FP878">
        <v>1.86312</v>
      </c>
      <c r="FQ878">
        <v>1.86449</v>
      </c>
      <c r="FR878">
        <v>1.86005</v>
      </c>
      <c r="FS878">
        <v>1.86417</v>
      </c>
      <c r="FT878">
        <v>0</v>
      </c>
      <c r="FU878">
        <v>0</v>
      </c>
      <c r="FV878">
        <v>0</v>
      </c>
      <c r="FW878">
        <v>0</v>
      </c>
      <c r="FX878" t="s">
        <v>364</v>
      </c>
      <c r="FY878" t="s">
        <v>365</v>
      </c>
      <c r="FZ878" t="s">
        <v>366</v>
      </c>
      <c r="GA878" t="s">
        <v>366</v>
      </c>
      <c r="GB878" t="s">
        <v>366</v>
      </c>
      <c r="GC878" t="s">
        <v>366</v>
      </c>
      <c r="GD878">
        <v>0</v>
      </c>
      <c r="GE878">
        <v>100</v>
      </c>
      <c r="GF878">
        <v>100</v>
      </c>
      <c r="GG878">
        <v>-5.041</v>
      </c>
      <c r="GH878">
        <v>-0.0905</v>
      </c>
      <c r="GI878">
        <v>-2.868309889394353</v>
      </c>
      <c r="GJ878">
        <v>-0.006773961979547998</v>
      </c>
      <c r="GK878">
        <v>-8.296070481250098E-08</v>
      </c>
      <c r="GL878">
        <v>3.322967193956903E-10</v>
      </c>
      <c r="GM878">
        <v>-0.07871069313407227</v>
      </c>
      <c r="GN878">
        <v>-0.00208336341840114</v>
      </c>
      <c r="GO878">
        <v>8.801746095907445E-05</v>
      </c>
      <c r="GP878">
        <v>-2.677693255255651E-07</v>
      </c>
      <c r="GQ878">
        <v>3</v>
      </c>
      <c r="GR878">
        <v>2052</v>
      </c>
      <c r="GS878">
        <v>2</v>
      </c>
      <c r="GT878">
        <v>18</v>
      </c>
      <c r="GU878">
        <v>128</v>
      </c>
      <c r="GV878">
        <v>127.9</v>
      </c>
      <c r="GW878">
        <v>0.968018</v>
      </c>
      <c r="GX878">
        <v>2.4231</v>
      </c>
      <c r="GY878">
        <v>1.44775</v>
      </c>
      <c r="GZ878">
        <v>2.31201</v>
      </c>
      <c r="HA878">
        <v>1.55151</v>
      </c>
      <c r="HB878">
        <v>2.36206</v>
      </c>
      <c r="HC878">
        <v>37.8437</v>
      </c>
      <c r="HD878">
        <v>13.6329</v>
      </c>
      <c r="HE878">
        <v>18</v>
      </c>
      <c r="HF878">
        <v>616.8049999999999</v>
      </c>
      <c r="HG878">
        <v>393.376</v>
      </c>
      <c r="HH878">
        <v>19.3712</v>
      </c>
      <c r="HI878">
        <v>30.9231</v>
      </c>
      <c r="HJ878">
        <v>29.9994</v>
      </c>
      <c r="HK878">
        <v>31.1366</v>
      </c>
      <c r="HL878">
        <v>31.1358</v>
      </c>
      <c r="HM878">
        <v>19.3887</v>
      </c>
      <c r="HN878">
        <v>55.4971</v>
      </c>
      <c r="HO878">
        <v>0</v>
      </c>
      <c r="HP878">
        <v>19.3584</v>
      </c>
      <c r="HQ878">
        <v>356.041</v>
      </c>
      <c r="HR878">
        <v>15.5687</v>
      </c>
      <c r="HS878">
        <v>99.13079999999999</v>
      </c>
      <c r="HT878">
        <v>100.314</v>
      </c>
    </row>
    <row r="879" spans="1:228">
      <c r="A879">
        <v>863</v>
      </c>
      <c r="B879">
        <v>1728498635</v>
      </c>
      <c r="C879">
        <v>7697.5</v>
      </c>
      <c r="D879" t="s">
        <v>2100</v>
      </c>
      <c r="E879" t="s">
        <v>2101</v>
      </c>
      <c r="F879">
        <v>5</v>
      </c>
      <c r="G879" t="s">
        <v>357</v>
      </c>
      <c r="H879" t="s">
        <v>358</v>
      </c>
      <c r="I879" t="s">
        <v>359</v>
      </c>
      <c r="J879" t="s">
        <v>2047</v>
      </c>
      <c r="K879">
        <v>1728498627.5</v>
      </c>
      <c r="L879">
        <f>(M879)/1000</f>
        <v>0</v>
      </c>
      <c r="M879">
        <f>IF(BH879, AP879, AJ879)</f>
        <v>0</v>
      </c>
      <c r="N879">
        <f>IF(BH879, AK879, AI879)</f>
        <v>0</v>
      </c>
      <c r="O879">
        <f>BJ879 - IF(AW879&gt;1, N879*BD879*100.0/(AY879), 0)</f>
        <v>0</v>
      </c>
      <c r="P879">
        <f>((V879-L879/2)*O879-N879)/(V879+L879/2)</f>
        <v>0</v>
      </c>
      <c r="Q879">
        <f>P879*(BQ879+BR879)/1000.0</f>
        <v>0</v>
      </c>
      <c r="R879">
        <f>(BJ879 - IF(AW879&gt;1, N879*BD879*100.0/(AY879), 0))*(BQ879+BR879)/1000.0</f>
        <v>0</v>
      </c>
      <c r="S879">
        <f>2.0/((1/U879-1/T879)+SIGN(U879)*SQRT((1/U879-1/T879)*(1/U879-1/T879) + 4*BE879/((BE879+1)*(BE879+1))*(2*1/U879*1/T879-1/T879*1/T879)))</f>
        <v>0</v>
      </c>
      <c r="T879">
        <f>IF(LEFT(BF879,1)&lt;&gt;"0",IF(LEFT(BF879,1)="1",3.0,BG879),$D$5+$E$5*(BX879*BQ879/($K$5*1000))+$F$5*(BX879*BQ879/($K$5*1000))*MAX(MIN(BD879,$J$5),$I$5)*MAX(MIN(BD879,$J$5),$I$5)+$G$5*MAX(MIN(BD879,$J$5),$I$5)*(BX879*BQ879/($K$5*1000))+$H$5*(BX879*BQ879/($K$5*1000))*(BX879*BQ879/($K$5*1000)))</f>
        <v>0</v>
      </c>
      <c r="U879">
        <f>L879*(1000-(1000*0.61365*exp(17.502*Y879/(240.97+Y879))/(BQ879+BR879)+BL879)/2)/(1000*0.61365*exp(17.502*Y879/(240.97+Y879))/(BQ879+BR879)-BL879)</f>
        <v>0</v>
      </c>
      <c r="V879">
        <f>1/((BE879+1)/(S879/1.6)+1/(T879/1.37)) + BE879/((BE879+1)/(S879/1.6) + BE879/(T879/1.37))</f>
        <v>0</v>
      </c>
      <c r="W879">
        <f>(AZ879*BC879)</f>
        <v>0</v>
      </c>
      <c r="X879">
        <f>(BS879+(W879+2*0.95*5.67E-8*(((BS879+$B$7)+273)^4-(BS879+273)^4)-44100*L879)/(1.84*29.3*T879+8*0.95*5.67E-8*(BS879+273)^3))</f>
        <v>0</v>
      </c>
      <c r="Y879">
        <f>($C$7*BT879+$D$7*BU879+$E$7*X879)</f>
        <v>0</v>
      </c>
      <c r="Z879">
        <f>0.61365*exp(17.502*Y879/(240.97+Y879))</f>
        <v>0</v>
      </c>
      <c r="AA879">
        <f>(AB879/AC879*100)</f>
        <v>0</v>
      </c>
      <c r="AB879">
        <f>BL879*(BQ879+BR879)/1000</f>
        <v>0</v>
      </c>
      <c r="AC879">
        <f>0.61365*exp(17.502*BS879/(240.97+BS879))</f>
        <v>0</v>
      </c>
      <c r="AD879">
        <f>(Z879-BL879*(BQ879+BR879)/1000)</f>
        <v>0</v>
      </c>
      <c r="AE879">
        <f>(-L879*44100)</f>
        <v>0</v>
      </c>
      <c r="AF879">
        <f>2*29.3*T879*0.92*(BS879-Y879)</f>
        <v>0</v>
      </c>
      <c r="AG879">
        <f>2*0.95*5.67E-8*(((BS879+$B$7)+273)^4-(Y879+273)^4)</f>
        <v>0</v>
      </c>
      <c r="AH879">
        <f>W879+AG879+AE879+AF879</f>
        <v>0</v>
      </c>
      <c r="AI879">
        <f>BP879*AW879*(BK879-BJ879*(1000-AW879*BM879)/(1000-AW879*BL879))/(100*BD879)</f>
        <v>0</v>
      </c>
      <c r="AJ879">
        <f>1000*BP879*AW879*(BL879-BM879)/(100*BD879*(1000-AW879*BL879))</f>
        <v>0</v>
      </c>
      <c r="AK879">
        <f>(AL879 - AM879 - BQ879*1E3/(8.314*(BS879+273.15)) * AO879/BP879 * AN879) * BP879/(100*BD879) * (1000 - BM879)/1000</f>
        <v>0</v>
      </c>
      <c r="AL879">
        <v>347.2496734809478</v>
      </c>
      <c r="AM879">
        <v>332.7361515151516</v>
      </c>
      <c r="AN879">
        <v>2.533006102620046</v>
      </c>
      <c r="AO879">
        <v>66.74876362544261</v>
      </c>
      <c r="AP879">
        <f>(AR879 - AQ879 + BQ879*1E3/(8.314*(BS879+273.15)) * AT879/BP879 * AS879) * BP879/(100*BD879) * 1000/(1000 - AR879)</f>
        <v>0</v>
      </c>
      <c r="AQ879">
        <v>15.50308864543583</v>
      </c>
      <c r="AR879">
        <v>16.18741757575757</v>
      </c>
      <c r="AS879">
        <v>-6.724524055041841E-05</v>
      </c>
      <c r="AT879">
        <v>80.8344270766854</v>
      </c>
      <c r="AU879">
        <v>0</v>
      </c>
      <c r="AV879">
        <v>0</v>
      </c>
      <c r="AW879">
        <f>IF(AU879*$H$13&gt;=AY879,1.0,(AY879/(AY879-AU879*$H$13)))</f>
        <v>0</v>
      </c>
      <c r="AX879">
        <f>(AW879-1)*100</f>
        <v>0</v>
      </c>
      <c r="AY879">
        <f>MAX(0,($B$13+$C$13*BX879)/(1+$D$13*BX879)*BQ879/(BS879+273)*$E$13)</f>
        <v>0</v>
      </c>
      <c r="AZ879">
        <f>$B$11*BY879+$C$11*BZ879+$F$11*CK879*(1-CN879)</f>
        <v>0</v>
      </c>
      <c r="BA879">
        <f>AZ879*BB879</f>
        <v>0</v>
      </c>
      <c r="BB879">
        <f>($B$11*$D$9+$C$11*$D$9+$F$11*((CX879+CP879)/MAX(CX879+CP879+CY879, 0.1)*$I$9+CY879/MAX(CX879+CP879+CY879, 0.1)*$J$9))/($B$11+$C$11+$F$11)</f>
        <v>0</v>
      </c>
      <c r="BC879">
        <f>($B$11*$K$9+$C$11*$K$9+$F$11*((CX879+CP879)/MAX(CX879+CP879+CY879, 0.1)*$P$9+CY879/MAX(CX879+CP879+CY879, 0.1)*$Q$9))/($B$11+$C$11+$F$11)</f>
        <v>0</v>
      </c>
      <c r="BD879">
        <v>6</v>
      </c>
      <c r="BE879">
        <v>0.5</v>
      </c>
      <c r="BF879" t="s">
        <v>361</v>
      </c>
      <c r="BG879">
        <v>2</v>
      </c>
      <c r="BH879" t="b">
        <v>1</v>
      </c>
      <c r="BI879">
        <v>1728498627.5</v>
      </c>
      <c r="BJ879">
        <v>309.9293333333334</v>
      </c>
      <c r="BK879">
        <v>328.9349259259259</v>
      </c>
      <c r="BL879">
        <v>16.18511851851852</v>
      </c>
      <c r="BM879">
        <v>15.48889629629629</v>
      </c>
      <c r="BN879">
        <v>314.9288888888889</v>
      </c>
      <c r="BO879">
        <v>16.27556296296297</v>
      </c>
      <c r="BP879">
        <v>599.9906296296297</v>
      </c>
      <c r="BQ879">
        <v>97.54230740740742</v>
      </c>
      <c r="BR879">
        <v>0.1000298148148148</v>
      </c>
      <c r="BS879">
        <v>24.91925185185185</v>
      </c>
      <c r="BT879">
        <v>25.0326037037037</v>
      </c>
      <c r="BU879">
        <v>999.9000000000001</v>
      </c>
      <c r="BV879">
        <v>0</v>
      </c>
      <c r="BW879">
        <v>0</v>
      </c>
      <c r="BX879">
        <v>10000.88296296296</v>
      </c>
      <c r="BY879">
        <v>0</v>
      </c>
      <c r="BZ879">
        <v>85.32873703703706</v>
      </c>
      <c r="CA879">
        <v>-19.0056</v>
      </c>
      <c r="CB879">
        <v>315.0281851851851</v>
      </c>
      <c r="CC879">
        <v>334.1101851851851</v>
      </c>
      <c r="CD879">
        <v>0.6962152592592593</v>
      </c>
      <c r="CE879">
        <v>328.9349259259259</v>
      </c>
      <c r="CF879">
        <v>15.48889629629629</v>
      </c>
      <c r="CG879">
        <v>1.578733333333334</v>
      </c>
      <c r="CH879">
        <v>1.510822592592592</v>
      </c>
      <c r="CI879">
        <v>13.75278888888889</v>
      </c>
      <c r="CJ879">
        <v>13.0781037037037</v>
      </c>
      <c r="CK879">
        <v>1599.971481481482</v>
      </c>
      <c r="CL879">
        <v>0.6920025925925926</v>
      </c>
      <c r="CM879">
        <v>0.3079974074074074</v>
      </c>
      <c r="CN879">
        <v>0</v>
      </c>
      <c r="CO879">
        <v>2.228062962962963</v>
      </c>
      <c r="CP879">
        <v>0</v>
      </c>
      <c r="CQ879">
        <v>15423.14814814815</v>
      </c>
      <c r="CR879">
        <v>13789.94444444445</v>
      </c>
      <c r="CS879">
        <v>39.4324074074074</v>
      </c>
      <c r="CT879">
        <v>40.78674074074073</v>
      </c>
      <c r="CU879">
        <v>40.13188888888889</v>
      </c>
      <c r="CV879">
        <v>38.812</v>
      </c>
      <c r="CW879">
        <v>38.59466666666666</v>
      </c>
      <c r="CX879">
        <v>1107.183703703704</v>
      </c>
      <c r="CY879">
        <v>492.7877777777778</v>
      </c>
      <c r="CZ879">
        <v>0</v>
      </c>
      <c r="DA879">
        <v>1728498692.2</v>
      </c>
      <c r="DB879">
        <v>0</v>
      </c>
      <c r="DC879">
        <v>1728490956.5</v>
      </c>
      <c r="DD879" t="s">
        <v>362</v>
      </c>
      <c r="DE879">
        <v>1728490952.5</v>
      </c>
      <c r="DF879">
        <v>1728490956.5</v>
      </c>
      <c r="DG879">
        <v>1</v>
      </c>
      <c r="DH879">
        <v>-0.065</v>
      </c>
      <c r="DI879">
        <v>-0.008</v>
      </c>
      <c r="DJ879">
        <v>-3.246</v>
      </c>
      <c r="DK879">
        <v>-0.091</v>
      </c>
      <c r="DL879">
        <v>52</v>
      </c>
      <c r="DM879">
        <v>15</v>
      </c>
      <c r="DN879">
        <v>0.25</v>
      </c>
      <c r="DO879">
        <v>0.13</v>
      </c>
      <c r="DP879">
        <v>-18.89248292682927</v>
      </c>
      <c r="DQ879">
        <v>-1.788673170731697</v>
      </c>
      <c r="DR879">
        <v>0.179085472034648</v>
      </c>
      <c r="DS879">
        <v>0</v>
      </c>
      <c r="DT879">
        <v>0.7074043414634146</v>
      </c>
      <c r="DU879">
        <v>-0.1823571637630658</v>
      </c>
      <c r="DV879">
        <v>0.02402377492179692</v>
      </c>
      <c r="DW879">
        <v>0</v>
      </c>
      <c r="DX879">
        <v>0</v>
      </c>
      <c r="DY879">
        <v>2</v>
      </c>
      <c r="DZ879" t="s">
        <v>386</v>
      </c>
      <c r="EA879">
        <v>3.22878</v>
      </c>
      <c r="EB879">
        <v>2.7044</v>
      </c>
      <c r="EC879">
        <v>0.0839886</v>
      </c>
      <c r="ED879">
        <v>0.087104</v>
      </c>
      <c r="EE879">
        <v>0.083671</v>
      </c>
      <c r="EF879">
        <v>0.0815273</v>
      </c>
      <c r="EG879">
        <v>29858.6</v>
      </c>
      <c r="EH879">
        <v>28920.8</v>
      </c>
      <c r="EI879">
        <v>31242.1</v>
      </c>
      <c r="EJ879">
        <v>30061.8</v>
      </c>
      <c r="EK879">
        <v>38338.6</v>
      </c>
      <c r="EL879">
        <v>36518.7</v>
      </c>
      <c r="EM879">
        <v>43776</v>
      </c>
      <c r="EN879">
        <v>41984.2</v>
      </c>
      <c r="EO879">
        <v>2.09035</v>
      </c>
      <c r="EP879">
        <v>1.74028</v>
      </c>
      <c r="EQ879">
        <v>0.0195205</v>
      </c>
      <c r="ER879">
        <v>0</v>
      </c>
      <c r="ES879">
        <v>24.7203</v>
      </c>
      <c r="ET879">
        <v>999.9</v>
      </c>
      <c r="EU879">
        <v>64.7</v>
      </c>
      <c r="EV879">
        <v>31.9</v>
      </c>
      <c r="EW879">
        <v>31.4935</v>
      </c>
      <c r="EX879">
        <v>61.3702</v>
      </c>
      <c r="EY879">
        <v>23.9944</v>
      </c>
      <c r="EZ879">
        <v>1</v>
      </c>
      <c r="FA879">
        <v>0.31685</v>
      </c>
      <c r="FB879">
        <v>4.08284</v>
      </c>
      <c r="FC879">
        <v>20.1527</v>
      </c>
      <c r="FD879">
        <v>5.21504</v>
      </c>
      <c r="FE879">
        <v>11.998</v>
      </c>
      <c r="FF879">
        <v>4.9632</v>
      </c>
      <c r="FG879">
        <v>3.29588</v>
      </c>
      <c r="FH879">
        <v>9999</v>
      </c>
      <c r="FI879">
        <v>9999</v>
      </c>
      <c r="FJ879">
        <v>9999</v>
      </c>
      <c r="FK879">
        <v>150.1</v>
      </c>
      <c r="FL879">
        <v>4.97093</v>
      </c>
      <c r="FM879">
        <v>1.86782</v>
      </c>
      <c r="FN879">
        <v>1.85928</v>
      </c>
      <c r="FO879">
        <v>1.86539</v>
      </c>
      <c r="FP879">
        <v>1.86312</v>
      </c>
      <c r="FQ879">
        <v>1.86449</v>
      </c>
      <c r="FR879">
        <v>1.86005</v>
      </c>
      <c r="FS879">
        <v>1.86417</v>
      </c>
      <c r="FT879">
        <v>0</v>
      </c>
      <c r="FU879">
        <v>0</v>
      </c>
      <c r="FV879">
        <v>0</v>
      </c>
      <c r="FW879">
        <v>0</v>
      </c>
      <c r="FX879" t="s">
        <v>364</v>
      </c>
      <c r="FY879" t="s">
        <v>365</v>
      </c>
      <c r="FZ879" t="s">
        <v>366</v>
      </c>
      <c r="GA879" t="s">
        <v>366</v>
      </c>
      <c r="GB879" t="s">
        <v>366</v>
      </c>
      <c r="GC879" t="s">
        <v>366</v>
      </c>
      <c r="GD879">
        <v>0</v>
      </c>
      <c r="GE879">
        <v>100</v>
      </c>
      <c r="GF879">
        <v>100</v>
      </c>
      <c r="GG879">
        <v>-5.126</v>
      </c>
      <c r="GH879">
        <v>-0.0905</v>
      </c>
      <c r="GI879">
        <v>-2.868309889394353</v>
      </c>
      <c r="GJ879">
        <v>-0.006773961979547998</v>
      </c>
      <c r="GK879">
        <v>-8.296070481250098E-08</v>
      </c>
      <c r="GL879">
        <v>3.322967193956903E-10</v>
      </c>
      <c r="GM879">
        <v>-0.07871069313407227</v>
      </c>
      <c r="GN879">
        <v>-0.00208336341840114</v>
      </c>
      <c r="GO879">
        <v>8.801746095907445E-05</v>
      </c>
      <c r="GP879">
        <v>-2.677693255255651E-07</v>
      </c>
      <c r="GQ879">
        <v>3</v>
      </c>
      <c r="GR879">
        <v>2052</v>
      </c>
      <c r="GS879">
        <v>2</v>
      </c>
      <c r="GT879">
        <v>18</v>
      </c>
      <c r="GU879">
        <v>128</v>
      </c>
      <c r="GV879">
        <v>128</v>
      </c>
      <c r="GW879">
        <v>0.996094</v>
      </c>
      <c r="GX879">
        <v>2.43408</v>
      </c>
      <c r="GY879">
        <v>1.44775</v>
      </c>
      <c r="GZ879">
        <v>2.31201</v>
      </c>
      <c r="HA879">
        <v>1.55151</v>
      </c>
      <c r="HB879">
        <v>2.27173</v>
      </c>
      <c r="HC879">
        <v>37.8437</v>
      </c>
      <c r="HD879">
        <v>13.6067</v>
      </c>
      <c r="HE879">
        <v>18</v>
      </c>
      <c r="HF879">
        <v>616.846</v>
      </c>
      <c r="HG879">
        <v>393.298</v>
      </c>
      <c r="HH879">
        <v>19.3398</v>
      </c>
      <c r="HI879">
        <v>30.9117</v>
      </c>
      <c r="HJ879">
        <v>29.9996</v>
      </c>
      <c r="HK879">
        <v>31.1258</v>
      </c>
      <c r="HL879">
        <v>31.1257</v>
      </c>
      <c r="HM879">
        <v>19.9784</v>
      </c>
      <c r="HN879">
        <v>55.4971</v>
      </c>
      <c r="HO879">
        <v>0</v>
      </c>
      <c r="HP879">
        <v>19.3243</v>
      </c>
      <c r="HQ879">
        <v>366.072</v>
      </c>
      <c r="HR879">
        <v>15.5619</v>
      </c>
      <c r="HS879">
        <v>99.13379999999999</v>
      </c>
      <c r="HT879">
        <v>100.316</v>
      </c>
    </row>
    <row r="880" spans="1:228">
      <c r="A880">
        <v>864</v>
      </c>
      <c r="B880">
        <v>1728498640</v>
      </c>
      <c r="C880">
        <v>7702.5</v>
      </c>
      <c r="D880" t="s">
        <v>2102</v>
      </c>
      <c r="E880" t="s">
        <v>2103</v>
      </c>
      <c r="F880">
        <v>5</v>
      </c>
      <c r="G880" t="s">
        <v>357</v>
      </c>
      <c r="H880" t="s">
        <v>358</v>
      </c>
      <c r="I880" t="s">
        <v>359</v>
      </c>
      <c r="J880" t="s">
        <v>2047</v>
      </c>
      <c r="K880">
        <v>1728498632.214286</v>
      </c>
      <c r="L880">
        <f>(M880)/1000</f>
        <v>0</v>
      </c>
      <c r="M880">
        <f>IF(BH880, AP880, AJ880)</f>
        <v>0</v>
      </c>
      <c r="N880">
        <f>IF(BH880, AK880, AI880)</f>
        <v>0</v>
      </c>
      <c r="O880">
        <f>BJ880 - IF(AW880&gt;1, N880*BD880*100.0/(AY880), 0)</f>
        <v>0</v>
      </c>
      <c r="P880">
        <f>((V880-L880/2)*O880-N880)/(V880+L880/2)</f>
        <v>0</v>
      </c>
      <c r="Q880">
        <f>P880*(BQ880+BR880)/1000.0</f>
        <v>0</v>
      </c>
      <c r="R880">
        <f>(BJ880 - IF(AW880&gt;1, N880*BD880*100.0/(AY880), 0))*(BQ880+BR880)/1000.0</f>
        <v>0</v>
      </c>
      <c r="S880">
        <f>2.0/((1/U880-1/T880)+SIGN(U880)*SQRT((1/U880-1/T880)*(1/U880-1/T880) + 4*BE880/((BE880+1)*(BE880+1))*(2*1/U880*1/T880-1/T880*1/T880)))</f>
        <v>0</v>
      </c>
      <c r="T880">
        <f>IF(LEFT(BF880,1)&lt;&gt;"0",IF(LEFT(BF880,1)="1",3.0,BG880),$D$5+$E$5*(BX880*BQ880/($K$5*1000))+$F$5*(BX880*BQ880/($K$5*1000))*MAX(MIN(BD880,$J$5),$I$5)*MAX(MIN(BD880,$J$5),$I$5)+$G$5*MAX(MIN(BD880,$J$5),$I$5)*(BX880*BQ880/($K$5*1000))+$H$5*(BX880*BQ880/($K$5*1000))*(BX880*BQ880/($K$5*1000)))</f>
        <v>0</v>
      </c>
      <c r="U880">
        <f>L880*(1000-(1000*0.61365*exp(17.502*Y880/(240.97+Y880))/(BQ880+BR880)+BL880)/2)/(1000*0.61365*exp(17.502*Y880/(240.97+Y880))/(BQ880+BR880)-BL880)</f>
        <v>0</v>
      </c>
      <c r="V880">
        <f>1/((BE880+1)/(S880/1.6)+1/(T880/1.37)) + BE880/((BE880+1)/(S880/1.6) + BE880/(T880/1.37))</f>
        <v>0</v>
      </c>
      <c r="W880">
        <f>(AZ880*BC880)</f>
        <v>0</v>
      </c>
      <c r="X880">
        <f>(BS880+(W880+2*0.95*5.67E-8*(((BS880+$B$7)+273)^4-(BS880+273)^4)-44100*L880)/(1.84*29.3*T880+8*0.95*5.67E-8*(BS880+273)^3))</f>
        <v>0</v>
      </c>
      <c r="Y880">
        <f>($C$7*BT880+$D$7*BU880+$E$7*X880)</f>
        <v>0</v>
      </c>
      <c r="Z880">
        <f>0.61365*exp(17.502*Y880/(240.97+Y880))</f>
        <v>0</v>
      </c>
      <c r="AA880">
        <f>(AB880/AC880*100)</f>
        <v>0</v>
      </c>
      <c r="AB880">
        <f>BL880*(BQ880+BR880)/1000</f>
        <v>0</v>
      </c>
      <c r="AC880">
        <f>0.61365*exp(17.502*BS880/(240.97+BS880))</f>
        <v>0</v>
      </c>
      <c r="AD880">
        <f>(Z880-BL880*(BQ880+BR880)/1000)</f>
        <v>0</v>
      </c>
      <c r="AE880">
        <f>(-L880*44100)</f>
        <v>0</v>
      </c>
      <c r="AF880">
        <f>2*29.3*T880*0.92*(BS880-Y880)</f>
        <v>0</v>
      </c>
      <c r="AG880">
        <f>2*0.95*5.67E-8*(((BS880+$B$7)+273)^4-(Y880+273)^4)</f>
        <v>0</v>
      </c>
      <c r="AH880">
        <f>W880+AG880+AE880+AF880</f>
        <v>0</v>
      </c>
      <c r="AI880">
        <f>BP880*AW880*(BK880-BJ880*(1000-AW880*BM880)/(1000-AW880*BL880))/(100*BD880)</f>
        <v>0</v>
      </c>
      <c r="AJ880">
        <f>1000*BP880*AW880*(BL880-BM880)/(100*BD880*(1000-AW880*BL880))</f>
        <v>0</v>
      </c>
      <c r="AK880">
        <f>(AL880 - AM880 - BQ880*1E3/(8.314*(BS880+273.15)) * AO880/BP880 * AN880) * BP880/(100*BD880) * (1000 - BM880)/1000</f>
        <v>0</v>
      </c>
      <c r="AL880">
        <v>360.137345503058</v>
      </c>
      <c r="AM880">
        <v>345.395496969697</v>
      </c>
      <c r="AN880">
        <v>2.536735285971882</v>
      </c>
      <c r="AO880">
        <v>66.74876362544261</v>
      </c>
      <c r="AP880">
        <f>(AR880 - AQ880 + BQ880*1E3/(8.314*(BS880+273.15)) * AT880/BP880 * AS880) * BP880/(100*BD880) * 1000/(1000 - AR880)</f>
        <v>0</v>
      </c>
      <c r="AQ880">
        <v>15.59476217921402</v>
      </c>
      <c r="AR880">
        <v>16.22672363636364</v>
      </c>
      <c r="AS880">
        <v>0.009266949248792462</v>
      </c>
      <c r="AT880">
        <v>80.8344270766854</v>
      </c>
      <c r="AU880">
        <v>0</v>
      </c>
      <c r="AV880">
        <v>0</v>
      </c>
      <c r="AW880">
        <f>IF(AU880*$H$13&gt;=AY880,1.0,(AY880/(AY880-AU880*$H$13)))</f>
        <v>0</v>
      </c>
      <c r="AX880">
        <f>(AW880-1)*100</f>
        <v>0</v>
      </c>
      <c r="AY880">
        <f>MAX(0,($B$13+$C$13*BX880)/(1+$D$13*BX880)*BQ880/(BS880+273)*$E$13)</f>
        <v>0</v>
      </c>
      <c r="AZ880">
        <f>$B$11*BY880+$C$11*BZ880+$F$11*CK880*(1-CN880)</f>
        <v>0</v>
      </c>
      <c r="BA880">
        <f>AZ880*BB880</f>
        <v>0</v>
      </c>
      <c r="BB880">
        <f>($B$11*$D$9+$C$11*$D$9+$F$11*((CX880+CP880)/MAX(CX880+CP880+CY880, 0.1)*$I$9+CY880/MAX(CX880+CP880+CY880, 0.1)*$J$9))/($B$11+$C$11+$F$11)</f>
        <v>0</v>
      </c>
      <c r="BC880">
        <f>($B$11*$K$9+$C$11*$K$9+$F$11*((CX880+CP880)/MAX(CX880+CP880+CY880, 0.1)*$P$9+CY880/MAX(CX880+CP880+CY880, 0.1)*$Q$9))/($B$11+$C$11+$F$11)</f>
        <v>0</v>
      </c>
      <c r="BD880">
        <v>6</v>
      </c>
      <c r="BE880">
        <v>0.5</v>
      </c>
      <c r="BF880" t="s">
        <v>361</v>
      </c>
      <c r="BG880">
        <v>2</v>
      </c>
      <c r="BH880" t="b">
        <v>1</v>
      </c>
      <c r="BI880">
        <v>1728498632.214286</v>
      </c>
      <c r="BJ880">
        <v>321.6641428571428</v>
      </c>
      <c r="BK880">
        <v>340.8165357142857</v>
      </c>
      <c r="BL880">
        <v>16.19243928571428</v>
      </c>
      <c r="BM880">
        <v>15.52741785714286</v>
      </c>
      <c r="BN880">
        <v>326.7430357142857</v>
      </c>
      <c r="BO880">
        <v>16.28287857142857</v>
      </c>
      <c r="BP880">
        <v>599.9872857142857</v>
      </c>
      <c r="BQ880">
        <v>97.54176785714286</v>
      </c>
      <c r="BR880">
        <v>0.1000144714285714</v>
      </c>
      <c r="BS880">
        <v>24.92186428571429</v>
      </c>
      <c r="BT880">
        <v>25.03851428571429</v>
      </c>
      <c r="BU880">
        <v>999.9000000000002</v>
      </c>
      <c r="BV880">
        <v>0</v>
      </c>
      <c r="BW880">
        <v>0</v>
      </c>
      <c r="BX880">
        <v>10008.59285714286</v>
      </c>
      <c r="BY880">
        <v>0</v>
      </c>
      <c r="BZ880">
        <v>84.39162142857144</v>
      </c>
      <c r="CA880">
        <v>-19.15236785714286</v>
      </c>
      <c r="CB880">
        <v>326.9586428571428</v>
      </c>
      <c r="CC880">
        <v>346.1926071428571</v>
      </c>
      <c r="CD880">
        <v>0.6650204285714286</v>
      </c>
      <c r="CE880">
        <v>340.8165357142857</v>
      </c>
      <c r="CF880">
        <v>15.52741785714286</v>
      </c>
      <c r="CG880">
        <v>1.579438571428571</v>
      </c>
      <c r="CH880">
        <v>1.514570714285714</v>
      </c>
      <c r="CI880">
        <v>13.75965</v>
      </c>
      <c r="CJ880">
        <v>13.11596785714286</v>
      </c>
      <c r="CK880">
        <v>1599.997142857143</v>
      </c>
      <c r="CL880">
        <v>0.6920079285714286</v>
      </c>
      <c r="CM880">
        <v>0.3079920714285715</v>
      </c>
      <c r="CN880">
        <v>0</v>
      </c>
      <c r="CO880">
        <v>2.272075</v>
      </c>
      <c r="CP880">
        <v>0</v>
      </c>
      <c r="CQ880">
        <v>15420.8</v>
      </c>
      <c r="CR880">
        <v>13790.18571428572</v>
      </c>
      <c r="CS880">
        <v>39.42371428571428</v>
      </c>
      <c r="CT880">
        <v>40.77214285714285</v>
      </c>
      <c r="CU880">
        <v>40.125</v>
      </c>
      <c r="CV880">
        <v>38.812</v>
      </c>
      <c r="CW880">
        <v>38.57549999999999</v>
      </c>
      <c r="CX880">
        <v>1107.210357142857</v>
      </c>
      <c r="CY880">
        <v>492.7867857142857</v>
      </c>
      <c r="CZ880">
        <v>0</v>
      </c>
      <c r="DA880">
        <v>1728498697</v>
      </c>
      <c r="DB880">
        <v>0</v>
      </c>
      <c r="DC880">
        <v>1728490956.5</v>
      </c>
      <c r="DD880" t="s">
        <v>362</v>
      </c>
      <c r="DE880">
        <v>1728490952.5</v>
      </c>
      <c r="DF880">
        <v>1728490956.5</v>
      </c>
      <c r="DG880">
        <v>1</v>
      </c>
      <c r="DH880">
        <v>-0.065</v>
      </c>
      <c r="DI880">
        <v>-0.008</v>
      </c>
      <c r="DJ880">
        <v>-3.246</v>
      </c>
      <c r="DK880">
        <v>-0.091</v>
      </c>
      <c r="DL880">
        <v>52</v>
      </c>
      <c r="DM880">
        <v>15</v>
      </c>
      <c r="DN880">
        <v>0.25</v>
      </c>
      <c r="DO880">
        <v>0.13</v>
      </c>
      <c r="DP880">
        <v>-19.0836675</v>
      </c>
      <c r="DQ880">
        <v>-1.87608067542208</v>
      </c>
      <c r="DR880">
        <v>0.1840290240525934</v>
      </c>
      <c r="DS880">
        <v>0</v>
      </c>
      <c r="DT880">
        <v>0.6773280749999999</v>
      </c>
      <c r="DU880">
        <v>-0.4089266228893085</v>
      </c>
      <c r="DV880">
        <v>0.04426245039951329</v>
      </c>
      <c r="DW880">
        <v>0</v>
      </c>
      <c r="DX880">
        <v>0</v>
      </c>
      <c r="DY880">
        <v>2</v>
      </c>
      <c r="DZ880" t="s">
        <v>386</v>
      </c>
      <c r="EA880">
        <v>3.22889</v>
      </c>
      <c r="EB880">
        <v>2.70451</v>
      </c>
      <c r="EC880">
        <v>0.0865061</v>
      </c>
      <c r="ED880">
        <v>0.0895936</v>
      </c>
      <c r="EE880">
        <v>0.0838151</v>
      </c>
      <c r="EF880">
        <v>0.081591</v>
      </c>
      <c r="EG880">
        <v>29777.6</v>
      </c>
      <c r="EH880">
        <v>28842.3</v>
      </c>
      <c r="EI880">
        <v>31243.1</v>
      </c>
      <c r="EJ880">
        <v>30062.2</v>
      </c>
      <c r="EK880">
        <v>38333.9</v>
      </c>
      <c r="EL880">
        <v>36516.8</v>
      </c>
      <c r="EM880">
        <v>43777.5</v>
      </c>
      <c r="EN880">
        <v>41985</v>
      </c>
      <c r="EO880">
        <v>2.0908</v>
      </c>
      <c r="EP880">
        <v>1.74048</v>
      </c>
      <c r="EQ880">
        <v>0.018701</v>
      </c>
      <c r="ER880">
        <v>0</v>
      </c>
      <c r="ES880">
        <v>24.7368</v>
      </c>
      <c r="ET880">
        <v>999.9</v>
      </c>
      <c r="EU880">
        <v>64.59999999999999</v>
      </c>
      <c r="EV880">
        <v>32</v>
      </c>
      <c r="EW880">
        <v>31.6262</v>
      </c>
      <c r="EX880">
        <v>61.2302</v>
      </c>
      <c r="EY880">
        <v>24.0104</v>
      </c>
      <c r="EZ880">
        <v>1</v>
      </c>
      <c r="FA880">
        <v>0.316367</v>
      </c>
      <c r="FB880">
        <v>4.15764</v>
      </c>
      <c r="FC880">
        <v>20.1508</v>
      </c>
      <c r="FD880">
        <v>5.21459</v>
      </c>
      <c r="FE880">
        <v>11.998</v>
      </c>
      <c r="FF880">
        <v>4.96305</v>
      </c>
      <c r="FG880">
        <v>3.29585</v>
      </c>
      <c r="FH880">
        <v>9999</v>
      </c>
      <c r="FI880">
        <v>9999</v>
      </c>
      <c r="FJ880">
        <v>9999</v>
      </c>
      <c r="FK880">
        <v>150.1</v>
      </c>
      <c r="FL880">
        <v>4.97093</v>
      </c>
      <c r="FM880">
        <v>1.86779</v>
      </c>
      <c r="FN880">
        <v>1.85929</v>
      </c>
      <c r="FO880">
        <v>1.86539</v>
      </c>
      <c r="FP880">
        <v>1.86311</v>
      </c>
      <c r="FQ880">
        <v>1.8645</v>
      </c>
      <c r="FR880">
        <v>1.86005</v>
      </c>
      <c r="FS880">
        <v>1.86417</v>
      </c>
      <c r="FT880">
        <v>0</v>
      </c>
      <c r="FU880">
        <v>0</v>
      </c>
      <c r="FV880">
        <v>0</v>
      </c>
      <c r="FW880">
        <v>0</v>
      </c>
      <c r="FX880" t="s">
        <v>364</v>
      </c>
      <c r="FY880" t="s">
        <v>365</v>
      </c>
      <c r="FZ880" t="s">
        <v>366</v>
      </c>
      <c r="GA880" t="s">
        <v>366</v>
      </c>
      <c r="GB880" t="s">
        <v>366</v>
      </c>
      <c r="GC880" t="s">
        <v>366</v>
      </c>
      <c r="GD880">
        <v>0</v>
      </c>
      <c r="GE880">
        <v>100</v>
      </c>
      <c r="GF880">
        <v>100</v>
      </c>
      <c r="GG880">
        <v>-5.21</v>
      </c>
      <c r="GH880">
        <v>-0.0905</v>
      </c>
      <c r="GI880">
        <v>-2.868309889394353</v>
      </c>
      <c r="GJ880">
        <v>-0.006773961979547998</v>
      </c>
      <c r="GK880">
        <v>-8.296070481250098E-08</v>
      </c>
      <c r="GL880">
        <v>3.322967193956903E-10</v>
      </c>
      <c r="GM880">
        <v>-0.07871069313407227</v>
      </c>
      <c r="GN880">
        <v>-0.00208336341840114</v>
      </c>
      <c r="GO880">
        <v>8.801746095907445E-05</v>
      </c>
      <c r="GP880">
        <v>-2.677693255255651E-07</v>
      </c>
      <c r="GQ880">
        <v>3</v>
      </c>
      <c r="GR880">
        <v>2052</v>
      </c>
      <c r="GS880">
        <v>2</v>
      </c>
      <c r="GT880">
        <v>18</v>
      </c>
      <c r="GU880">
        <v>128.1</v>
      </c>
      <c r="GV880">
        <v>128.1</v>
      </c>
      <c r="GW880">
        <v>1.02173</v>
      </c>
      <c r="GX880">
        <v>2.43408</v>
      </c>
      <c r="GY880">
        <v>1.44897</v>
      </c>
      <c r="GZ880">
        <v>2.31079</v>
      </c>
      <c r="HA880">
        <v>1.55151</v>
      </c>
      <c r="HB880">
        <v>2.28271</v>
      </c>
      <c r="HC880">
        <v>37.8437</v>
      </c>
      <c r="HD880">
        <v>13.6067</v>
      </c>
      <c r="HE880">
        <v>18</v>
      </c>
      <c r="HF880">
        <v>617.078</v>
      </c>
      <c r="HG880">
        <v>393.346</v>
      </c>
      <c r="HH880">
        <v>19.3056</v>
      </c>
      <c r="HI880">
        <v>30.9016</v>
      </c>
      <c r="HJ880">
        <v>29.9996</v>
      </c>
      <c r="HK880">
        <v>31.1157</v>
      </c>
      <c r="HL880">
        <v>31.1156</v>
      </c>
      <c r="HM880">
        <v>20.5006</v>
      </c>
      <c r="HN880">
        <v>55.4971</v>
      </c>
      <c r="HO880">
        <v>0</v>
      </c>
      <c r="HP880">
        <v>19.2843</v>
      </c>
      <c r="HQ880">
        <v>376.09</v>
      </c>
      <c r="HR880">
        <v>15.5571</v>
      </c>
      <c r="HS880">
        <v>99.1371</v>
      </c>
      <c r="HT880">
        <v>100.317</v>
      </c>
    </row>
    <row r="881" spans="1:228">
      <c r="A881">
        <v>865</v>
      </c>
      <c r="B881">
        <v>1728498645</v>
      </c>
      <c r="C881">
        <v>7707.5</v>
      </c>
      <c r="D881" t="s">
        <v>2104</v>
      </c>
      <c r="E881" t="s">
        <v>2105</v>
      </c>
      <c r="F881">
        <v>5</v>
      </c>
      <c r="G881" t="s">
        <v>357</v>
      </c>
      <c r="H881" t="s">
        <v>358</v>
      </c>
      <c r="I881" t="s">
        <v>359</v>
      </c>
      <c r="J881" t="s">
        <v>2047</v>
      </c>
      <c r="K881">
        <v>1728498637.5</v>
      </c>
      <c r="L881">
        <f>(M881)/1000</f>
        <v>0</v>
      </c>
      <c r="M881">
        <f>IF(BH881, AP881, AJ881)</f>
        <v>0</v>
      </c>
      <c r="N881">
        <f>IF(BH881, AK881, AI881)</f>
        <v>0</v>
      </c>
      <c r="O881">
        <f>BJ881 - IF(AW881&gt;1, N881*BD881*100.0/(AY881), 0)</f>
        <v>0</v>
      </c>
      <c r="P881">
        <f>((V881-L881/2)*O881-N881)/(V881+L881/2)</f>
        <v>0</v>
      </c>
      <c r="Q881">
        <f>P881*(BQ881+BR881)/1000.0</f>
        <v>0</v>
      </c>
      <c r="R881">
        <f>(BJ881 - IF(AW881&gt;1, N881*BD881*100.0/(AY881), 0))*(BQ881+BR881)/1000.0</f>
        <v>0</v>
      </c>
      <c r="S881">
        <f>2.0/((1/U881-1/T881)+SIGN(U881)*SQRT((1/U881-1/T881)*(1/U881-1/T881) + 4*BE881/((BE881+1)*(BE881+1))*(2*1/U881*1/T881-1/T881*1/T881)))</f>
        <v>0</v>
      </c>
      <c r="T881">
        <f>IF(LEFT(BF881,1)&lt;&gt;"0",IF(LEFT(BF881,1)="1",3.0,BG881),$D$5+$E$5*(BX881*BQ881/($K$5*1000))+$F$5*(BX881*BQ881/($K$5*1000))*MAX(MIN(BD881,$J$5),$I$5)*MAX(MIN(BD881,$J$5),$I$5)+$G$5*MAX(MIN(BD881,$J$5),$I$5)*(BX881*BQ881/($K$5*1000))+$H$5*(BX881*BQ881/($K$5*1000))*(BX881*BQ881/($K$5*1000)))</f>
        <v>0</v>
      </c>
      <c r="U881">
        <f>L881*(1000-(1000*0.61365*exp(17.502*Y881/(240.97+Y881))/(BQ881+BR881)+BL881)/2)/(1000*0.61365*exp(17.502*Y881/(240.97+Y881))/(BQ881+BR881)-BL881)</f>
        <v>0</v>
      </c>
      <c r="V881">
        <f>1/((BE881+1)/(S881/1.6)+1/(T881/1.37)) + BE881/((BE881+1)/(S881/1.6) + BE881/(T881/1.37))</f>
        <v>0</v>
      </c>
      <c r="W881">
        <f>(AZ881*BC881)</f>
        <v>0</v>
      </c>
      <c r="X881">
        <f>(BS881+(W881+2*0.95*5.67E-8*(((BS881+$B$7)+273)^4-(BS881+273)^4)-44100*L881)/(1.84*29.3*T881+8*0.95*5.67E-8*(BS881+273)^3))</f>
        <v>0</v>
      </c>
      <c r="Y881">
        <f>($C$7*BT881+$D$7*BU881+$E$7*X881)</f>
        <v>0</v>
      </c>
      <c r="Z881">
        <f>0.61365*exp(17.502*Y881/(240.97+Y881))</f>
        <v>0</v>
      </c>
      <c r="AA881">
        <f>(AB881/AC881*100)</f>
        <v>0</v>
      </c>
      <c r="AB881">
        <f>BL881*(BQ881+BR881)/1000</f>
        <v>0</v>
      </c>
      <c r="AC881">
        <f>0.61365*exp(17.502*BS881/(240.97+BS881))</f>
        <v>0</v>
      </c>
      <c r="AD881">
        <f>(Z881-BL881*(BQ881+BR881)/1000)</f>
        <v>0</v>
      </c>
      <c r="AE881">
        <f>(-L881*44100)</f>
        <v>0</v>
      </c>
      <c r="AF881">
        <f>2*29.3*T881*0.92*(BS881-Y881)</f>
        <v>0</v>
      </c>
      <c r="AG881">
        <f>2*0.95*5.67E-8*(((BS881+$B$7)+273)^4-(Y881+273)^4)</f>
        <v>0</v>
      </c>
      <c r="AH881">
        <f>W881+AG881+AE881+AF881</f>
        <v>0</v>
      </c>
      <c r="AI881">
        <f>BP881*AW881*(BK881-BJ881*(1000-AW881*BM881)/(1000-AW881*BL881))/(100*BD881)</f>
        <v>0</v>
      </c>
      <c r="AJ881">
        <f>1000*BP881*AW881*(BL881-BM881)/(100*BD881*(1000-AW881*BL881))</f>
        <v>0</v>
      </c>
      <c r="AK881">
        <f>(AL881 - AM881 - BQ881*1E3/(8.314*(BS881+273.15)) * AO881/BP881 * AN881) * BP881/(100*BD881) * (1000 - BM881)/1000</f>
        <v>0</v>
      </c>
      <c r="AL881">
        <v>372.9749590726873</v>
      </c>
      <c r="AM881">
        <v>358.0935030303028</v>
      </c>
      <c r="AN881">
        <v>2.538111534266009</v>
      </c>
      <c r="AO881">
        <v>66.74876362544261</v>
      </c>
      <c r="AP881">
        <f>(AR881 - AQ881 + BQ881*1E3/(8.314*(BS881+273.15)) * AT881/BP881 * AS881) * BP881/(100*BD881) * 1000/(1000 - AR881)</f>
        <v>0</v>
      </c>
      <c r="AQ881">
        <v>15.59902265780537</v>
      </c>
      <c r="AR881">
        <v>16.24715757575758</v>
      </c>
      <c r="AS881">
        <v>0.00301798597664304</v>
      </c>
      <c r="AT881">
        <v>80.8344270766854</v>
      </c>
      <c r="AU881">
        <v>0</v>
      </c>
      <c r="AV881">
        <v>0</v>
      </c>
      <c r="AW881">
        <f>IF(AU881*$H$13&gt;=AY881,1.0,(AY881/(AY881-AU881*$H$13)))</f>
        <v>0</v>
      </c>
      <c r="AX881">
        <f>(AW881-1)*100</f>
        <v>0</v>
      </c>
      <c r="AY881">
        <f>MAX(0,($B$13+$C$13*BX881)/(1+$D$13*BX881)*BQ881/(BS881+273)*$E$13)</f>
        <v>0</v>
      </c>
      <c r="AZ881">
        <f>$B$11*BY881+$C$11*BZ881+$F$11*CK881*(1-CN881)</f>
        <v>0</v>
      </c>
      <c r="BA881">
        <f>AZ881*BB881</f>
        <v>0</v>
      </c>
      <c r="BB881">
        <f>($B$11*$D$9+$C$11*$D$9+$F$11*((CX881+CP881)/MAX(CX881+CP881+CY881, 0.1)*$I$9+CY881/MAX(CX881+CP881+CY881, 0.1)*$J$9))/($B$11+$C$11+$F$11)</f>
        <v>0</v>
      </c>
      <c r="BC881">
        <f>($B$11*$K$9+$C$11*$K$9+$F$11*((CX881+CP881)/MAX(CX881+CP881+CY881, 0.1)*$P$9+CY881/MAX(CX881+CP881+CY881, 0.1)*$Q$9))/($B$11+$C$11+$F$11)</f>
        <v>0</v>
      </c>
      <c r="BD881">
        <v>6</v>
      </c>
      <c r="BE881">
        <v>0.5</v>
      </c>
      <c r="BF881" t="s">
        <v>361</v>
      </c>
      <c r="BG881">
        <v>2</v>
      </c>
      <c r="BH881" t="b">
        <v>1</v>
      </c>
      <c r="BI881">
        <v>1728498637.5</v>
      </c>
      <c r="BJ881">
        <v>334.8194074074074</v>
      </c>
      <c r="BK881">
        <v>354.1441851851853</v>
      </c>
      <c r="BL881">
        <v>16.21141851851852</v>
      </c>
      <c r="BM881">
        <v>15.57210740740741</v>
      </c>
      <c r="BN881">
        <v>339.9872962962963</v>
      </c>
      <c r="BO881">
        <v>16.30185555555556</v>
      </c>
      <c r="BP881">
        <v>599.9971851851851</v>
      </c>
      <c r="BQ881">
        <v>97.54179629629627</v>
      </c>
      <c r="BR881">
        <v>0.1000046333333333</v>
      </c>
      <c r="BS881">
        <v>24.92410740740741</v>
      </c>
      <c r="BT881">
        <v>25.04055185185186</v>
      </c>
      <c r="BU881">
        <v>999.9000000000001</v>
      </c>
      <c r="BV881">
        <v>0</v>
      </c>
      <c r="BW881">
        <v>0</v>
      </c>
      <c r="BX881">
        <v>10009.18962962963</v>
      </c>
      <c r="BY881">
        <v>0</v>
      </c>
      <c r="BZ881">
        <v>84.27579629629629</v>
      </c>
      <c r="CA881">
        <v>-19.32466666666667</v>
      </c>
      <c r="CB881">
        <v>340.3371851851851</v>
      </c>
      <c r="CC881">
        <v>359.7465555555555</v>
      </c>
      <c r="CD881">
        <v>0.6393133703703704</v>
      </c>
      <c r="CE881">
        <v>354.1441851851853</v>
      </c>
      <c r="CF881">
        <v>15.57210740740741</v>
      </c>
      <c r="CG881">
        <v>1.581290370370371</v>
      </c>
      <c r="CH881">
        <v>1.518930370370371</v>
      </c>
      <c r="CI881">
        <v>13.77766296296296</v>
      </c>
      <c r="CJ881">
        <v>13.16001481481481</v>
      </c>
      <c r="CK881">
        <v>1600.000740740741</v>
      </c>
      <c r="CL881">
        <v>0.6920101851851851</v>
      </c>
      <c r="CM881">
        <v>0.3079898148148149</v>
      </c>
      <c r="CN881">
        <v>0</v>
      </c>
      <c r="CO881">
        <v>2.330577777777778</v>
      </c>
      <c r="CP881">
        <v>0</v>
      </c>
      <c r="CQ881">
        <v>15418.02962962963</v>
      </c>
      <c r="CR881">
        <v>13790.23703703704</v>
      </c>
      <c r="CS881">
        <v>39.41633333333333</v>
      </c>
      <c r="CT881">
        <v>40.75918518518519</v>
      </c>
      <c r="CU881">
        <v>40.125</v>
      </c>
      <c r="CV881">
        <v>38.812</v>
      </c>
      <c r="CW881">
        <v>38.562</v>
      </c>
      <c r="CX881">
        <v>1107.217037037037</v>
      </c>
      <c r="CY881">
        <v>492.7837037037038</v>
      </c>
      <c r="CZ881">
        <v>0</v>
      </c>
      <c r="DA881">
        <v>1728498701.8</v>
      </c>
      <c r="DB881">
        <v>0</v>
      </c>
      <c r="DC881">
        <v>1728490956.5</v>
      </c>
      <c r="DD881" t="s">
        <v>362</v>
      </c>
      <c r="DE881">
        <v>1728490952.5</v>
      </c>
      <c r="DF881">
        <v>1728490956.5</v>
      </c>
      <c r="DG881">
        <v>1</v>
      </c>
      <c r="DH881">
        <v>-0.065</v>
      </c>
      <c r="DI881">
        <v>-0.008</v>
      </c>
      <c r="DJ881">
        <v>-3.246</v>
      </c>
      <c r="DK881">
        <v>-0.091</v>
      </c>
      <c r="DL881">
        <v>52</v>
      </c>
      <c r="DM881">
        <v>15</v>
      </c>
      <c r="DN881">
        <v>0.25</v>
      </c>
      <c r="DO881">
        <v>0.13</v>
      </c>
      <c r="DP881">
        <v>-19.2078075</v>
      </c>
      <c r="DQ881">
        <v>-2.02261801125707</v>
      </c>
      <c r="DR881">
        <v>0.196683100935871</v>
      </c>
      <c r="DS881">
        <v>0</v>
      </c>
      <c r="DT881">
        <v>0.661787675</v>
      </c>
      <c r="DU881">
        <v>-0.3551399437148224</v>
      </c>
      <c r="DV881">
        <v>0.04173203076797695</v>
      </c>
      <c r="DW881">
        <v>0</v>
      </c>
      <c r="DX881">
        <v>0</v>
      </c>
      <c r="DY881">
        <v>2</v>
      </c>
      <c r="DZ881" t="s">
        <v>386</v>
      </c>
      <c r="EA881">
        <v>3.22869</v>
      </c>
      <c r="EB881">
        <v>2.7044</v>
      </c>
      <c r="EC881">
        <v>0.0889896</v>
      </c>
      <c r="ED881">
        <v>0.0920371</v>
      </c>
      <c r="EE881">
        <v>0.0838892</v>
      </c>
      <c r="EF881">
        <v>0.081594</v>
      </c>
      <c r="EG881">
        <v>29696.3</v>
      </c>
      <c r="EH881">
        <v>28765.7</v>
      </c>
      <c r="EI881">
        <v>31242.8</v>
      </c>
      <c r="EJ881">
        <v>30063</v>
      </c>
      <c r="EK881">
        <v>38330.4</v>
      </c>
      <c r="EL881">
        <v>36517.5</v>
      </c>
      <c r="EM881">
        <v>43777</v>
      </c>
      <c r="EN881">
        <v>41985.8</v>
      </c>
      <c r="EO881">
        <v>2.09013</v>
      </c>
      <c r="EP881">
        <v>1.74102</v>
      </c>
      <c r="EQ881">
        <v>0.0175834</v>
      </c>
      <c r="ER881">
        <v>0</v>
      </c>
      <c r="ES881">
        <v>24.7526</v>
      </c>
      <c r="ET881">
        <v>999.9</v>
      </c>
      <c r="EU881">
        <v>64.59999999999999</v>
      </c>
      <c r="EV881">
        <v>32</v>
      </c>
      <c r="EW881">
        <v>31.624</v>
      </c>
      <c r="EX881">
        <v>61.1802</v>
      </c>
      <c r="EY881">
        <v>24.2067</v>
      </c>
      <c r="EZ881">
        <v>1</v>
      </c>
      <c r="FA881">
        <v>0.316344</v>
      </c>
      <c r="FB881">
        <v>4.24601</v>
      </c>
      <c r="FC881">
        <v>20.1487</v>
      </c>
      <c r="FD881">
        <v>5.21444</v>
      </c>
      <c r="FE881">
        <v>11.998</v>
      </c>
      <c r="FF881">
        <v>4.9629</v>
      </c>
      <c r="FG881">
        <v>3.29583</v>
      </c>
      <c r="FH881">
        <v>9999</v>
      </c>
      <c r="FI881">
        <v>9999</v>
      </c>
      <c r="FJ881">
        <v>9999</v>
      </c>
      <c r="FK881">
        <v>150.1</v>
      </c>
      <c r="FL881">
        <v>4.97092</v>
      </c>
      <c r="FM881">
        <v>1.8678</v>
      </c>
      <c r="FN881">
        <v>1.85928</v>
      </c>
      <c r="FO881">
        <v>1.86539</v>
      </c>
      <c r="FP881">
        <v>1.8631</v>
      </c>
      <c r="FQ881">
        <v>1.86451</v>
      </c>
      <c r="FR881">
        <v>1.86005</v>
      </c>
      <c r="FS881">
        <v>1.86417</v>
      </c>
      <c r="FT881">
        <v>0</v>
      </c>
      <c r="FU881">
        <v>0</v>
      </c>
      <c r="FV881">
        <v>0</v>
      </c>
      <c r="FW881">
        <v>0</v>
      </c>
      <c r="FX881" t="s">
        <v>364</v>
      </c>
      <c r="FY881" t="s">
        <v>365</v>
      </c>
      <c r="FZ881" t="s">
        <v>366</v>
      </c>
      <c r="GA881" t="s">
        <v>366</v>
      </c>
      <c r="GB881" t="s">
        <v>366</v>
      </c>
      <c r="GC881" t="s">
        <v>366</v>
      </c>
      <c r="GD881">
        <v>0</v>
      </c>
      <c r="GE881">
        <v>100</v>
      </c>
      <c r="GF881">
        <v>100</v>
      </c>
      <c r="GG881">
        <v>-5.295</v>
      </c>
      <c r="GH881">
        <v>-0.09039999999999999</v>
      </c>
      <c r="GI881">
        <v>-2.868309889394353</v>
      </c>
      <c r="GJ881">
        <v>-0.006773961979547998</v>
      </c>
      <c r="GK881">
        <v>-8.296070481250098E-08</v>
      </c>
      <c r="GL881">
        <v>3.322967193956903E-10</v>
      </c>
      <c r="GM881">
        <v>-0.07871069313407227</v>
      </c>
      <c r="GN881">
        <v>-0.00208336341840114</v>
      </c>
      <c r="GO881">
        <v>8.801746095907445E-05</v>
      </c>
      <c r="GP881">
        <v>-2.677693255255651E-07</v>
      </c>
      <c r="GQ881">
        <v>3</v>
      </c>
      <c r="GR881">
        <v>2052</v>
      </c>
      <c r="GS881">
        <v>2</v>
      </c>
      <c r="GT881">
        <v>18</v>
      </c>
      <c r="GU881">
        <v>128.2</v>
      </c>
      <c r="GV881">
        <v>128.1</v>
      </c>
      <c r="GW881">
        <v>1.05103</v>
      </c>
      <c r="GX881">
        <v>2.43042</v>
      </c>
      <c r="GY881">
        <v>1.44775</v>
      </c>
      <c r="GZ881">
        <v>2.31201</v>
      </c>
      <c r="HA881">
        <v>1.55151</v>
      </c>
      <c r="HB881">
        <v>2.33276</v>
      </c>
      <c r="HC881">
        <v>37.8437</v>
      </c>
      <c r="HD881">
        <v>13.6067</v>
      </c>
      <c r="HE881">
        <v>18</v>
      </c>
      <c r="HF881">
        <v>616.482</v>
      </c>
      <c r="HG881">
        <v>393.592</v>
      </c>
      <c r="HH881">
        <v>19.2607</v>
      </c>
      <c r="HI881">
        <v>30.8915</v>
      </c>
      <c r="HJ881">
        <v>29.9998</v>
      </c>
      <c r="HK881">
        <v>31.1056</v>
      </c>
      <c r="HL881">
        <v>31.1055</v>
      </c>
      <c r="HM881">
        <v>21.0858</v>
      </c>
      <c r="HN881">
        <v>55.4971</v>
      </c>
      <c r="HO881">
        <v>0</v>
      </c>
      <c r="HP881">
        <v>19.2404</v>
      </c>
      <c r="HQ881">
        <v>391.116</v>
      </c>
      <c r="HR881">
        <v>15.5571</v>
      </c>
      <c r="HS881">
        <v>99.136</v>
      </c>
      <c r="HT881">
        <v>100.319</v>
      </c>
    </row>
    <row r="882" spans="1:228">
      <c r="A882">
        <v>866</v>
      </c>
      <c r="B882">
        <v>1728498650</v>
      </c>
      <c r="C882">
        <v>7712.5</v>
      </c>
      <c r="D882" t="s">
        <v>2106</v>
      </c>
      <c r="E882" t="s">
        <v>2107</v>
      </c>
      <c r="F882">
        <v>5</v>
      </c>
      <c r="G882" t="s">
        <v>357</v>
      </c>
      <c r="H882" t="s">
        <v>358</v>
      </c>
      <c r="I882" t="s">
        <v>359</v>
      </c>
      <c r="J882" t="s">
        <v>2047</v>
      </c>
      <c r="K882">
        <v>1728498642.214286</v>
      </c>
      <c r="L882">
        <f>(M882)/1000</f>
        <v>0</v>
      </c>
      <c r="M882">
        <f>IF(BH882, AP882, AJ882)</f>
        <v>0</v>
      </c>
      <c r="N882">
        <f>IF(BH882, AK882, AI882)</f>
        <v>0</v>
      </c>
      <c r="O882">
        <f>BJ882 - IF(AW882&gt;1, N882*BD882*100.0/(AY882), 0)</f>
        <v>0</v>
      </c>
      <c r="P882">
        <f>((V882-L882/2)*O882-N882)/(V882+L882/2)</f>
        <v>0</v>
      </c>
      <c r="Q882">
        <f>P882*(BQ882+BR882)/1000.0</f>
        <v>0</v>
      </c>
      <c r="R882">
        <f>(BJ882 - IF(AW882&gt;1, N882*BD882*100.0/(AY882), 0))*(BQ882+BR882)/1000.0</f>
        <v>0</v>
      </c>
      <c r="S882">
        <f>2.0/((1/U882-1/T882)+SIGN(U882)*SQRT((1/U882-1/T882)*(1/U882-1/T882) + 4*BE882/((BE882+1)*(BE882+1))*(2*1/U882*1/T882-1/T882*1/T882)))</f>
        <v>0</v>
      </c>
      <c r="T882">
        <f>IF(LEFT(BF882,1)&lt;&gt;"0",IF(LEFT(BF882,1)="1",3.0,BG882),$D$5+$E$5*(BX882*BQ882/($K$5*1000))+$F$5*(BX882*BQ882/($K$5*1000))*MAX(MIN(BD882,$J$5),$I$5)*MAX(MIN(BD882,$J$5),$I$5)+$G$5*MAX(MIN(BD882,$J$5),$I$5)*(BX882*BQ882/($K$5*1000))+$H$5*(BX882*BQ882/($K$5*1000))*(BX882*BQ882/($K$5*1000)))</f>
        <v>0</v>
      </c>
      <c r="U882">
        <f>L882*(1000-(1000*0.61365*exp(17.502*Y882/(240.97+Y882))/(BQ882+BR882)+BL882)/2)/(1000*0.61365*exp(17.502*Y882/(240.97+Y882))/(BQ882+BR882)-BL882)</f>
        <v>0</v>
      </c>
      <c r="V882">
        <f>1/((BE882+1)/(S882/1.6)+1/(T882/1.37)) + BE882/((BE882+1)/(S882/1.6) + BE882/(T882/1.37))</f>
        <v>0</v>
      </c>
      <c r="W882">
        <f>(AZ882*BC882)</f>
        <v>0</v>
      </c>
      <c r="X882">
        <f>(BS882+(W882+2*0.95*5.67E-8*(((BS882+$B$7)+273)^4-(BS882+273)^4)-44100*L882)/(1.84*29.3*T882+8*0.95*5.67E-8*(BS882+273)^3))</f>
        <v>0</v>
      </c>
      <c r="Y882">
        <f>($C$7*BT882+$D$7*BU882+$E$7*X882)</f>
        <v>0</v>
      </c>
      <c r="Z882">
        <f>0.61365*exp(17.502*Y882/(240.97+Y882))</f>
        <v>0</v>
      </c>
      <c r="AA882">
        <f>(AB882/AC882*100)</f>
        <v>0</v>
      </c>
      <c r="AB882">
        <f>BL882*(BQ882+BR882)/1000</f>
        <v>0</v>
      </c>
      <c r="AC882">
        <f>0.61365*exp(17.502*BS882/(240.97+BS882))</f>
        <v>0</v>
      </c>
      <c r="AD882">
        <f>(Z882-BL882*(BQ882+BR882)/1000)</f>
        <v>0</v>
      </c>
      <c r="AE882">
        <f>(-L882*44100)</f>
        <v>0</v>
      </c>
      <c r="AF882">
        <f>2*29.3*T882*0.92*(BS882-Y882)</f>
        <v>0</v>
      </c>
      <c r="AG882">
        <f>2*0.95*5.67E-8*(((BS882+$B$7)+273)^4-(Y882+273)^4)</f>
        <v>0</v>
      </c>
      <c r="AH882">
        <f>W882+AG882+AE882+AF882</f>
        <v>0</v>
      </c>
      <c r="AI882">
        <f>BP882*AW882*(BK882-BJ882*(1000-AW882*BM882)/(1000-AW882*BL882))/(100*BD882)</f>
        <v>0</v>
      </c>
      <c r="AJ882">
        <f>1000*BP882*AW882*(BL882-BM882)/(100*BD882*(1000-AW882*BL882))</f>
        <v>0</v>
      </c>
      <c r="AK882">
        <f>(AL882 - AM882 - BQ882*1E3/(8.314*(BS882+273.15)) * AO882/BP882 * AN882) * BP882/(100*BD882) * (1000 - BM882)/1000</f>
        <v>0</v>
      </c>
      <c r="AL882">
        <v>385.7781193937992</v>
      </c>
      <c r="AM882">
        <v>370.7548909090909</v>
      </c>
      <c r="AN882">
        <v>2.533429171152162</v>
      </c>
      <c r="AO882">
        <v>66.74876362544261</v>
      </c>
      <c r="AP882">
        <f>(AR882 - AQ882 + BQ882*1E3/(8.314*(BS882+273.15)) * AT882/BP882 * AS882) * BP882/(100*BD882) * 1000/(1000 - AR882)</f>
        <v>0</v>
      </c>
      <c r="AQ882">
        <v>15.60151651125981</v>
      </c>
      <c r="AR882">
        <v>16.25593757575757</v>
      </c>
      <c r="AS882">
        <v>0.000467366482334398</v>
      </c>
      <c r="AT882">
        <v>80.8344270766854</v>
      </c>
      <c r="AU882">
        <v>0</v>
      </c>
      <c r="AV882">
        <v>0</v>
      </c>
      <c r="AW882">
        <f>IF(AU882*$H$13&gt;=AY882,1.0,(AY882/(AY882-AU882*$H$13)))</f>
        <v>0</v>
      </c>
      <c r="AX882">
        <f>(AW882-1)*100</f>
        <v>0</v>
      </c>
      <c r="AY882">
        <f>MAX(0,($B$13+$C$13*BX882)/(1+$D$13*BX882)*BQ882/(BS882+273)*$E$13)</f>
        <v>0</v>
      </c>
      <c r="AZ882">
        <f>$B$11*BY882+$C$11*BZ882+$F$11*CK882*(1-CN882)</f>
        <v>0</v>
      </c>
      <c r="BA882">
        <f>AZ882*BB882</f>
        <v>0</v>
      </c>
      <c r="BB882">
        <f>($B$11*$D$9+$C$11*$D$9+$F$11*((CX882+CP882)/MAX(CX882+CP882+CY882, 0.1)*$I$9+CY882/MAX(CX882+CP882+CY882, 0.1)*$J$9))/($B$11+$C$11+$F$11)</f>
        <v>0</v>
      </c>
      <c r="BC882">
        <f>($B$11*$K$9+$C$11*$K$9+$F$11*((CX882+CP882)/MAX(CX882+CP882+CY882, 0.1)*$P$9+CY882/MAX(CX882+CP882+CY882, 0.1)*$Q$9))/($B$11+$C$11+$F$11)</f>
        <v>0</v>
      </c>
      <c r="BD882">
        <v>6</v>
      </c>
      <c r="BE882">
        <v>0.5</v>
      </c>
      <c r="BF882" t="s">
        <v>361</v>
      </c>
      <c r="BG882">
        <v>2</v>
      </c>
      <c r="BH882" t="b">
        <v>1</v>
      </c>
      <c r="BI882">
        <v>1728498642.214286</v>
      </c>
      <c r="BJ882">
        <v>346.5665</v>
      </c>
      <c r="BK882">
        <v>366.0501428571428</v>
      </c>
      <c r="BL882">
        <v>16.233175</v>
      </c>
      <c r="BM882">
        <v>15.59805357142857</v>
      </c>
      <c r="BN882">
        <v>351.8137500000001</v>
      </c>
      <c r="BO882">
        <v>16.32360357142857</v>
      </c>
      <c r="BP882">
        <v>599.9915714285715</v>
      </c>
      <c r="BQ882">
        <v>97.54170000000001</v>
      </c>
      <c r="BR882">
        <v>0.09998538928571425</v>
      </c>
      <c r="BS882">
        <v>24.92289642857142</v>
      </c>
      <c r="BT882">
        <v>25.04026785714285</v>
      </c>
      <c r="BU882">
        <v>999.9000000000002</v>
      </c>
      <c r="BV882">
        <v>0</v>
      </c>
      <c r="BW882">
        <v>0</v>
      </c>
      <c r="BX882">
        <v>10001.82642857143</v>
      </c>
      <c r="BY882">
        <v>0</v>
      </c>
      <c r="BZ882">
        <v>84.23500714285714</v>
      </c>
      <c r="CA882">
        <v>-19.48359285714286</v>
      </c>
      <c r="CB882">
        <v>352.2855357142857</v>
      </c>
      <c r="CC882">
        <v>371.8503571428572</v>
      </c>
      <c r="CD882">
        <v>0.6351183214285714</v>
      </c>
      <c r="CE882">
        <v>366.0501428571428</v>
      </c>
      <c r="CF882">
        <v>15.59805357142857</v>
      </c>
      <c r="CG882">
        <v>1.583411428571428</v>
      </c>
      <c r="CH882">
        <v>1.52146</v>
      </c>
      <c r="CI882">
        <v>13.79828571428571</v>
      </c>
      <c r="CJ882">
        <v>13.18554642857143</v>
      </c>
      <c r="CK882">
        <v>1600.010357142857</v>
      </c>
      <c r="CL882">
        <v>0.6920115357142856</v>
      </c>
      <c r="CM882">
        <v>0.3079884642857143</v>
      </c>
      <c r="CN882">
        <v>0</v>
      </c>
      <c r="CO882">
        <v>2.348457142857143</v>
      </c>
      <c r="CP882">
        <v>0</v>
      </c>
      <c r="CQ882">
        <v>15416.03928571429</v>
      </c>
      <c r="CR882">
        <v>13790.32857142857</v>
      </c>
      <c r="CS882">
        <v>39.40157142857142</v>
      </c>
      <c r="CT882">
        <v>40.75664285714286</v>
      </c>
      <c r="CU882">
        <v>40.125</v>
      </c>
      <c r="CV882">
        <v>38.812</v>
      </c>
      <c r="CW882">
        <v>38.562</v>
      </c>
      <c r="CX882">
        <v>1107.226428571429</v>
      </c>
      <c r="CY882">
        <v>492.7839285714286</v>
      </c>
      <c r="CZ882">
        <v>0</v>
      </c>
      <c r="DA882">
        <v>1728498707.2</v>
      </c>
      <c r="DB882">
        <v>0</v>
      </c>
      <c r="DC882">
        <v>1728490956.5</v>
      </c>
      <c r="DD882" t="s">
        <v>362</v>
      </c>
      <c r="DE882">
        <v>1728490952.5</v>
      </c>
      <c r="DF882">
        <v>1728490956.5</v>
      </c>
      <c r="DG882">
        <v>1</v>
      </c>
      <c r="DH882">
        <v>-0.065</v>
      </c>
      <c r="DI882">
        <v>-0.008</v>
      </c>
      <c r="DJ882">
        <v>-3.246</v>
      </c>
      <c r="DK882">
        <v>-0.091</v>
      </c>
      <c r="DL882">
        <v>52</v>
      </c>
      <c r="DM882">
        <v>15</v>
      </c>
      <c r="DN882">
        <v>0.25</v>
      </c>
      <c r="DO882">
        <v>0.13</v>
      </c>
      <c r="DP882">
        <v>-19.392935</v>
      </c>
      <c r="DQ882">
        <v>-1.967128705440821</v>
      </c>
      <c r="DR882">
        <v>0.192150854213558</v>
      </c>
      <c r="DS882">
        <v>0</v>
      </c>
      <c r="DT882">
        <v>0.642858025</v>
      </c>
      <c r="DU882">
        <v>-0.03646969981238325</v>
      </c>
      <c r="DV882">
        <v>0.02525273844010537</v>
      </c>
      <c r="DW882">
        <v>1</v>
      </c>
      <c r="DX882">
        <v>1</v>
      </c>
      <c r="DY882">
        <v>2</v>
      </c>
      <c r="DZ882" t="s">
        <v>363</v>
      </c>
      <c r="EA882">
        <v>3.22873</v>
      </c>
      <c r="EB882">
        <v>2.70407</v>
      </c>
      <c r="EC882">
        <v>0.0914296</v>
      </c>
      <c r="ED882">
        <v>0.09447270000000001</v>
      </c>
      <c r="EE882">
        <v>0.0839216</v>
      </c>
      <c r="EF882">
        <v>0.08160580000000001</v>
      </c>
      <c r="EG882">
        <v>29617.3</v>
      </c>
      <c r="EH882">
        <v>28688.9</v>
      </c>
      <c r="EI882">
        <v>31243.3</v>
      </c>
      <c r="EJ882">
        <v>30063.4</v>
      </c>
      <c r="EK882">
        <v>38329.9</v>
      </c>
      <c r="EL882">
        <v>36517.8</v>
      </c>
      <c r="EM882">
        <v>43777.9</v>
      </c>
      <c r="EN882">
        <v>41986.6</v>
      </c>
      <c r="EO882">
        <v>2.09063</v>
      </c>
      <c r="EP882">
        <v>1.74102</v>
      </c>
      <c r="EQ882">
        <v>0.0164658</v>
      </c>
      <c r="ER882">
        <v>0</v>
      </c>
      <c r="ES882">
        <v>24.7663</v>
      </c>
      <c r="ET882">
        <v>999.9</v>
      </c>
      <c r="EU882">
        <v>64.59999999999999</v>
      </c>
      <c r="EV882">
        <v>32</v>
      </c>
      <c r="EW882">
        <v>31.6262</v>
      </c>
      <c r="EX882">
        <v>60.8902</v>
      </c>
      <c r="EY882">
        <v>24.2468</v>
      </c>
      <c r="EZ882">
        <v>1</v>
      </c>
      <c r="FA882">
        <v>0.315734</v>
      </c>
      <c r="FB882">
        <v>4.27552</v>
      </c>
      <c r="FC882">
        <v>20.1481</v>
      </c>
      <c r="FD882">
        <v>5.21385</v>
      </c>
      <c r="FE882">
        <v>11.998</v>
      </c>
      <c r="FF882">
        <v>4.96275</v>
      </c>
      <c r="FG882">
        <v>3.29583</v>
      </c>
      <c r="FH882">
        <v>9999</v>
      </c>
      <c r="FI882">
        <v>9999</v>
      </c>
      <c r="FJ882">
        <v>9999</v>
      </c>
      <c r="FK882">
        <v>150.1</v>
      </c>
      <c r="FL882">
        <v>4.97091</v>
      </c>
      <c r="FM882">
        <v>1.86777</v>
      </c>
      <c r="FN882">
        <v>1.85928</v>
      </c>
      <c r="FO882">
        <v>1.86538</v>
      </c>
      <c r="FP882">
        <v>1.8631</v>
      </c>
      <c r="FQ882">
        <v>1.86449</v>
      </c>
      <c r="FR882">
        <v>1.86005</v>
      </c>
      <c r="FS882">
        <v>1.86417</v>
      </c>
      <c r="FT882">
        <v>0</v>
      </c>
      <c r="FU882">
        <v>0</v>
      </c>
      <c r="FV882">
        <v>0</v>
      </c>
      <c r="FW882">
        <v>0</v>
      </c>
      <c r="FX882" t="s">
        <v>364</v>
      </c>
      <c r="FY882" t="s">
        <v>365</v>
      </c>
      <c r="FZ882" t="s">
        <v>366</v>
      </c>
      <c r="GA882" t="s">
        <v>366</v>
      </c>
      <c r="GB882" t="s">
        <v>366</v>
      </c>
      <c r="GC882" t="s">
        <v>366</v>
      </c>
      <c r="GD882">
        <v>0</v>
      </c>
      <c r="GE882">
        <v>100</v>
      </c>
      <c r="GF882">
        <v>100</v>
      </c>
      <c r="GG882">
        <v>-5.379</v>
      </c>
      <c r="GH882">
        <v>-0.09039999999999999</v>
      </c>
      <c r="GI882">
        <v>-2.868309889394353</v>
      </c>
      <c r="GJ882">
        <v>-0.006773961979547998</v>
      </c>
      <c r="GK882">
        <v>-8.296070481250098E-08</v>
      </c>
      <c r="GL882">
        <v>3.322967193956903E-10</v>
      </c>
      <c r="GM882">
        <v>-0.07871069313407227</v>
      </c>
      <c r="GN882">
        <v>-0.00208336341840114</v>
      </c>
      <c r="GO882">
        <v>8.801746095907445E-05</v>
      </c>
      <c r="GP882">
        <v>-2.677693255255651E-07</v>
      </c>
      <c r="GQ882">
        <v>3</v>
      </c>
      <c r="GR882">
        <v>2052</v>
      </c>
      <c r="GS882">
        <v>2</v>
      </c>
      <c r="GT882">
        <v>18</v>
      </c>
      <c r="GU882">
        <v>128.3</v>
      </c>
      <c r="GV882">
        <v>128.2</v>
      </c>
      <c r="GW882">
        <v>1.07788</v>
      </c>
      <c r="GX882">
        <v>2.43042</v>
      </c>
      <c r="GY882">
        <v>1.44775</v>
      </c>
      <c r="GZ882">
        <v>2.31201</v>
      </c>
      <c r="HA882">
        <v>1.55151</v>
      </c>
      <c r="HB882">
        <v>2.3584</v>
      </c>
      <c r="HC882">
        <v>37.8437</v>
      </c>
      <c r="HD882">
        <v>13.6154</v>
      </c>
      <c r="HE882">
        <v>18</v>
      </c>
      <c r="HF882">
        <v>616.751</v>
      </c>
      <c r="HG882">
        <v>393.533</v>
      </c>
      <c r="HH882">
        <v>19.2154</v>
      </c>
      <c r="HI882">
        <v>30.8814</v>
      </c>
      <c r="HJ882">
        <v>29.9997</v>
      </c>
      <c r="HK882">
        <v>31.0955</v>
      </c>
      <c r="HL882">
        <v>31.0961</v>
      </c>
      <c r="HM882">
        <v>21.6003</v>
      </c>
      <c r="HN882">
        <v>55.4971</v>
      </c>
      <c r="HO882">
        <v>0</v>
      </c>
      <c r="HP882">
        <v>19.2016</v>
      </c>
      <c r="HQ882">
        <v>401.14</v>
      </c>
      <c r="HR882">
        <v>15.5571</v>
      </c>
      <c r="HS882">
        <v>99.13800000000001</v>
      </c>
      <c r="HT882">
        <v>100.321</v>
      </c>
    </row>
    <row r="883" spans="1:228">
      <c r="A883">
        <v>867</v>
      </c>
      <c r="B883">
        <v>1728498655</v>
      </c>
      <c r="C883">
        <v>7717.5</v>
      </c>
      <c r="D883" t="s">
        <v>2108</v>
      </c>
      <c r="E883" t="s">
        <v>2109</v>
      </c>
      <c r="F883">
        <v>5</v>
      </c>
      <c r="G883" t="s">
        <v>357</v>
      </c>
      <c r="H883" t="s">
        <v>358</v>
      </c>
      <c r="I883" t="s">
        <v>359</v>
      </c>
      <c r="J883" t="s">
        <v>2047</v>
      </c>
      <c r="K883">
        <v>1728498647.5</v>
      </c>
      <c r="L883">
        <f>(M883)/1000</f>
        <v>0</v>
      </c>
      <c r="M883">
        <f>IF(BH883, AP883, AJ883)</f>
        <v>0</v>
      </c>
      <c r="N883">
        <f>IF(BH883, AK883, AI883)</f>
        <v>0</v>
      </c>
      <c r="O883">
        <f>BJ883 - IF(AW883&gt;1, N883*BD883*100.0/(AY883), 0)</f>
        <v>0</v>
      </c>
      <c r="P883">
        <f>((V883-L883/2)*O883-N883)/(V883+L883/2)</f>
        <v>0</v>
      </c>
      <c r="Q883">
        <f>P883*(BQ883+BR883)/1000.0</f>
        <v>0</v>
      </c>
      <c r="R883">
        <f>(BJ883 - IF(AW883&gt;1, N883*BD883*100.0/(AY883), 0))*(BQ883+BR883)/1000.0</f>
        <v>0</v>
      </c>
      <c r="S883">
        <f>2.0/((1/U883-1/T883)+SIGN(U883)*SQRT((1/U883-1/T883)*(1/U883-1/T883) + 4*BE883/((BE883+1)*(BE883+1))*(2*1/U883*1/T883-1/T883*1/T883)))</f>
        <v>0</v>
      </c>
      <c r="T883">
        <f>IF(LEFT(BF883,1)&lt;&gt;"0",IF(LEFT(BF883,1)="1",3.0,BG883),$D$5+$E$5*(BX883*BQ883/($K$5*1000))+$F$5*(BX883*BQ883/($K$5*1000))*MAX(MIN(BD883,$J$5),$I$5)*MAX(MIN(BD883,$J$5),$I$5)+$G$5*MAX(MIN(BD883,$J$5),$I$5)*(BX883*BQ883/($K$5*1000))+$H$5*(BX883*BQ883/($K$5*1000))*(BX883*BQ883/($K$5*1000)))</f>
        <v>0</v>
      </c>
      <c r="U883">
        <f>L883*(1000-(1000*0.61365*exp(17.502*Y883/(240.97+Y883))/(BQ883+BR883)+BL883)/2)/(1000*0.61365*exp(17.502*Y883/(240.97+Y883))/(BQ883+BR883)-BL883)</f>
        <v>0</v>
      </c>
      <c r="V883">
        <f>1/((BE883+1)/(S883/1.6)+1/(T883/1.37)) + BE883/((BE883+1)/(S883/1.6) + BE883/(T883/1.37))</f>
        <v>0</v>
      </c>
      <c r="W883">
        <f>(AZ883*BC883)</f>
        <v>0</v>
      </c>
      <c r="X883">
        <f>(BS883+(W883+2*0.95*5.67E-8*(((BS883+$B$7)+273)^4-(BS883+273)^4)-44100*L883)/(1.84*29.3*T883+8*0.95*5.67E-8*(BS883+273)^3))</f>
        <v>0</v>
      </c>
      <c r="Y883">
        <f>($C$7*BT883+$D$7*BU883+$E$7*X883)</f>
        <v>0</v>
      </c>
      <c r="Z883">
        <f>0.61365*exp(17.502*Y883/(240.97+Y883))</f>
        <v>0</v>
      </c>
      <c r="AA883">
        <f>(AB883/AC883*100)</f>
        <v>0</v>
      </c>
      <c r="AB883">
        <f>BL883*(BQ883+BR883)/1000</f>
        <v>0</v>
      </c>
      <c r="AC883">
        <f>0.61365*exp(17.502*BS883/(240.97+BS883))</f>
        <v>0</v>
      </c>
      <c r="AD883">
        <f>(Z883-BL883*(BQ883+BR883)/1000)</f>
        <v>0</v>
      </c>
      <c r="AE883">
        <f>(-L883*44100)</f>
        <v>0</v>
      </c>
      <c r="AF883">
        <f>2*29.3*T883*0.92*(BS883-Y883)</f>
        <v>0</v>
      </c>
      <c r="AG883">
        <f>2*0.95*5.67E-8*(((BS883+$B$7)+273)^4-(Y883+273)^4)</f>
        <v>0</v>
      </c>
      <c r="AH883">
        <f>W883+AG883+AE883+AF883</f>
        <v>0</v>
      </c>
      <c r="AI883">
        <f>BP883*AW883*(BK883-BJ883*(1000-AW883*BM883)/(1000-AW883*BL883))/(100*BD883)</f>
        <v>0</v>
      </c>
      <c r="AJ883">
        <f>1000*BP883*AW883*(BL883-BM883)/(100*BD883*(1000-AW883*BL883))</f>
        <v>0</v>
      </c>
      <c r="AK883">
        <f>(AL883 - AM883 - BQ883*1E3/(8.314*(BS883+273.15)) * AO883/BP883 * AN883) * BP883/(100*BD883) * (1000 - BM883)/1000</f>
        <v>0</v>
      </c>
      <c r="AL883">
        <v>398.6458094274656</v>
      </c>
      <c r="AM883">
        <v>383.4511757575756</v>
      </c>
      <c r="AN883">
        <v>2.542605809831335</v>
      </c>
      <c r="AO883">
        <v>66.74876362544261</v>
      </c>
      <c r="AP883">
        <f>(AR883 - AQ883 + BQ883*1E3/(8.314*(BS883+273.15)) * AT883/BP883 * AS883) * BP883/(100*BD883) * 1000/(1000 - AR883)</f>
        <v>0</v>
      </c>
      <c r="AQ883">
        <v>15.60339109369294</v>
      </c>
      <c r="AR883">
        <v>16.25706666666666</v>
      </c>
      <c r="AS883">
        <v>-4.693930055889967E-06</v>
      </c>
      <c r="AT883">
        <v>80.8344270766854</v>
      </c>
      <c r="AU883">
        <v>0</v>
      </c>
      <c r="AV883">
        <v>0</v>
      </c>
      <c r="AW883">
        <f>IF(AU883*$H$13&gt;=AY883,1.0,(AY883/(AY883-AU883*$H$13)))</f>
        <v>0</v>
      </c>
      <c r="AX883">
        <f>(AW883-1)*100</f>
        <v>0</v>
      </c>
      <c r="AY883">
        <f>MAX(0,($B$13+$C$13*BX883)/(1+$D$13*BX883)*BQ883/(BS883+273)*$E$13)</f>
        <v>0</v>
      </c>
      <c r="AZ883">
        <f>$B$11*BY883+$C$11*BZ883+$F$11*CK883*(1-CN883)</f>
        <v>0</v>
      </c>
      <c r="BA883">
        <f>AZ883*BB883</f>
        <v>0</v>
      </c>
      <c r="BB883">
        <f>($B$11*$D$9+$C$11*$D$9+$F$11*((CX883+CP883)/MAX(CX883+CP883+CY883, 0.1)*$I$9+CY883/MAX(CX883+CP883+CY883, 0.1)*$J$9))/($B$11+$C$11+$F$11)</f>
        <v>0</v>
      </c>
      <c r="BC883">
        <f>($B$11*$K$9+$C$11*$K$9+$F$11*((CX883+CP883)/MAX(CX883+CP883+CY883, 0.1)*$P$9+CY883/MAX(CX883+CP883+CY883, 0.1)*$Q$9))/($B$11+$C$11+$F$11)</f>
        <v>0</v>
      </c>
      <c r="BD883">
        <v>6</v>
      </c>
      <c r="BE883">
        <v>0.5</v>
      </c>
      <c r="BF883" t="s">
        <v>361</v>
      </c>
      <c r="BG883">
        <v>2</v>
      </c>
      <c r="BH883" t="b">
        <v>1</v>
      </c>
      <c r="BI883">
        <v>1728498647.5</v>
      </c>
      <c r="BJ883">
        <v>359.7481111111111</v>
      </c>
      <c r="BK883">
        <v>379.3981111111111</v>
      </c>
      <c r="BL883">
        <v>16.24968518518519</v>
      </c>
      <c r="BM883">
        <v>15.60168518518518</v>
      </c>
      <c r="BN883">
        <v>365.0843333333333</v>
      </c>
      <c r="BO883">
        <v>16.34011111111111</v>
      </c>
      <c r="BP883">
        <v>599.9705185185185</v>
      </c>
      <c r="BQ883">
        <v>97.54184444444446</v>
      </c>
      <c r="BR883">
        <v>0.09984568518518519</v>
      </c>
      <c r="BS883">
        <v>24.91955925925926</v>
      </c>
      <c r="BT883">
        <v>25.03555555555556</v>
      </c>
      <c r="BU883">
        <v>999.9000000000001</v>
      </c>
      <c r="BV883">
        <v>0</v>
      </c>
      <c r="BW883">
        <v>0</v>
      </c>
      <c r="BX883">
        <v>10008.13851851852</v>
      </c>
      <c r="BY883">
        <v>0</v>
      </c>
      <c r="BZ883">
        <v>84.28181111111111</v>
      </c>
      <c r="CA883">
        <v>-19.65</v>
      </c>
      <c r="CB883">
        <v>365.6905555555555</v>
      </c>
      <c r="CC883">
        <v>385.4111851851853</v>
      </c>
      <c r="CD883">
        <v>0.6480010000000002</v>
      </c>
      <c r="CE883">
        <v>379.3981111111111</v>
      </c>
      <c r="CF883">
        <v>15.60168518518518</v>
      </c>
      <c r="CG883">
        <v>1.585025185185185</v>
      </c>
      <c r="CH883">
        <v>1.521816666666666</v>
      </c>
      <c r="CI883">
        <v>13.81397407407407</v>
      </c>
      <c r="CJ883">
        <v>13.18914074074074</v>
      </c>
      <c r="CK883">
        <v>1600.005925925926</v>
      </c>
      <c r="CL883">
        <v>0.6920045185185186</v>
      </c>
      <c r="CM883">
        <v>0.3079954814814815</v>
      </c>
      <c r="CN883">
        <v>0</v>
      </c>
      <c r="CO883">
        <v>2.2991</v>
      </c>
      <c r="CP883">
        <v>0</v>
      </c>
      <c r="CQ883">
        <v>15413.97037037037</v>
      </c>
      <c r="CR883">
        <v>13790.25925925926</v>
      </c>
      <c r="CS883">
        <v>39.38877777777778</v>
      </c>
      <c r="CT883">
        <v>40.75</v>
      </c>
      <c r="CU883">
        <v>40.104</v>
      </c>
      <c r="CV883">
        <v>38.812</v>
      </c>
      <c r="CW883">
        <v>38.562</v>
      </c>
      <c r="CX883">
        <v>1107.211851851852</v>
      </c>
      <c r="CY883">
        <v>492.7940740740741</v>
      </c>
      <c r="CZ883">
        <v>0</v>
      </c>
      <c r="DA883">
        <v>1728498712</v>
      </c>
      <c r="DB883">
        <v>0</v>
      </c>
      <c r="DC883">
        <v>1728490956.5</v>
      </c>
      <c r="DD883" t="s">
        <v>362</v>
      </c>
      <c r="DE883">
        <v>1728490952.5</v>
      </c>
      <c r="DF883">
        <v>1728490956.5</v>
      </c>
      <c r="DG883">
        <v>1</v>
      </c>
      <c r="DH883">
        <v>-0.065</v>
      </c>
      <c r="DI883">
        <v>-0.008</v>
      </c>
      <c r="DJ883">
        <v>-3.246</v>
      </c>
      <c r="DK883">
        <v>-0.091</v>
      </c>
      <c r="DL883">
        <v>52</v>
      </c>
      <c r="DM883">
        <v>15</v>
      </c>
      <c r="DN883">
        <v>0.25</v>
      </c>
      <c r="DO883">
        <v>0.13</v>
      </c>
      <c r="DP883">
        <v>-19.566745</v>
      </c>
      <c r="DQ883">
        <v>-1.853329080675379</v>
      </c>
      <c r="DR883">
        <v>0.1806963266782146</v>
      </c>
      <c r="DS883">
        <v>0</v>
      </c>
      <c r="DT883">
        <v>0.6395602250000001</v>
      </c>
      <c r="DU883">
        <v>0.1464612495309564</v>
      </c>
      <c r="DV883">
        <v>0.01546576455188605</v>
      </c>
      <c r="DW883">
        <v>0</v>
      </c>
      <c r="DX883">
        <v>0</v>
      </c>
      <c r="DY883">
        <v>2</v>
      </c>
      <c r="DZ883" t="s">
        <v>386</v>
      </c>
      <c r="EA883">
        <v>3.2288</v>
      </c>
      <c r="EB883">
        <v>2.70459</v>
      </c>
      <c r="EC883">
        <v>0.0938407</v>
      </c>
      <c r="ED883">
        <v>0.0968532</v>
      </c>
      <c r="EE883">
        <v>0.08392719999999999</v>
      </c>
      <c r="EF883">
        <v>0.08161789999999999</v>
      </c>
      <c r="EG883">
        <v>29538.8</v>
      </c>
      <c r="EH883">
        <v>28614</v>
      </c>
      <c r="EI883">
        <v>31243.4</v>
      </c>
      <c r="EJ883">
        <v>30063.9</v>
      </c>
      <c r="EK883">
        <v>38329.7</v>
      </c>
      <c r="EL883">
        <v>36517.8</v>
      </c>
      <c r="EM883">
        <v>43777.9</v>
      </c>
      <c r="EN883">
        <v>41987.1</v>
      </c>
      <c r="EO883">
        <v>2.0904</v>
      </c>
      <c r="EP883">
        <v>1.7411</v>
      </c>
      <c r="EQ883">
        <v>0.0147149</v>
      </c>
      <c r="ER883">
        <v>0</v>
      </c>
      <c r="ES883">
        <v>24.7769</v>
      </c>
      <c r="ET883">
        <v>999.9</v>
      </c>
      <c r="EU883">
        <v>64.59999999999999</v>
      </c>
      <c r="EV883">
        <v>32</v>
      </c>
      <c r="EW883">
        <v>31.6257</v>
      </c>
      <c r="EX883">
        <v>61.2602</v>
      </c>
      <c r="EY883">
        <v>24.391</v>
      </c>
      <c r="EZ883">
        <v>1</v>
      </c>
      <c r="FA883">
        <v>0.315655</v>
      </c>
      <c r="FB883">
        <v>4.29143</v>
      </c>
      <c r="FC883">
        <v>20.1478</v>
      </c>
      <c r="FD883">
        <v>5.2134</v>
      </c>
      <c r="FE883">
        <v>11.998</v>
      </c>
      <c r="FF883">
        <v>4.9625</v>
      </c>
      <c r="FG883">
        <v>3.29578</v>
      </c>
      <c r="FH883">
        <v>9999</v>
      </c>
      <c r="FI883">
        <v>9999</v>
      </c>
      <c r="FJ883">
        <v>9999</v>
      </c>
      <c r="FK883">
        <v>150.1</v>
      </c>
      <c r="FL883">
        <v>4.97093</v>
      </c>
      <c r="FM883">
        <v>1.86778</v>
      </c>
      <c r="FN883">
        <v>1.85928</v>
      </c>
      <c r="FO883">
        <v>1.86539</v>
      </c>
      <c r="FP883">
        <v>1.8631</v>
      </c>
      <c r="FQ883">
        <v>1.8645</v>
      </c>
      <c r="FR883">
        <v>1.86005</v>
      </c>
      <c r="FS883">
        <v>1.86417</v>
      </c>
      <c r="FT883">
        <v>0</v>
      </c>
      <c r="FU883">
        <v>0</v>
      </c>
      <c r="FV883">
        <v>0</v>
      </c>
      <c r="FW883">
        <v>0</v>
      </c>
      <c r="FX883" t="s">
        <v>364</v>
      </c>
      <c r="FY883" t="s">
        <v>365</v>
      </c>
      <c r="FZ883" t="s">
        <v>366</v>
      </c>
      <c r="GA883" t="s">
        <v>366</v>
      </c>
      <c r="GB883" t="s">
        <v>366</v>
      </c>
      <c r="GC883" t="s">
        <v>366</v>
      </c>
      <c r="GD883">
        <v>0</v>
      </c>
      <c r="GE883">
        <v>100</v>
      </c>
      <c r="GF883">
        <v>100</v>
      </c>
      <c r="GG883">
        <v>-5.462</v>
      </c>
      <c r="GH883">
        <v>-0.09039999999999999</v>
      </c>
      <c r="GI883">
        <v>-2.868309889394353</v>
      </c>
      <c r="GJ883">
        <v>-0.006773961979547998</v>
      </c>
      <c r="GK883">
        <v>-8.296070481250098E-08</v>
      </c>
      <c r="GL883">
        <v>3.322967193956903E-10</v>
      </c>
      <c r="GM883">
        <v>-0.07871069313407227</v>
      </c>
      <c r="GN883">
        <v>-0.00208336341840114</v>
      </c>
      <c r="GO883">
        <v>8.801746095907445E-05</v>
      </c>
      <c r="GP883">
        <v>-2.677693255255651E-07</v>
      </c>
      <c r="GQ883">
        <v>3</v>
      </c>
      <c r="GR883">
        <v>2052</v>
      </c>
      <c r="GS883">
        <v>2</v>
      </c>
      <c r="GT883">
        <v>18</v>
      </c>
      <c r="GU883">
        <v>128.4</v>
      </c>
      <c r="GV883">
        <v>128.3</v>
      </c>
      <c r="GW883">
        <v>1.10596</v>
      </c>
      <c r="GX883">
        <v>2.43164</v>
      </c>
      <c r="GY883">
        <v>1.44775</v>
      </c>
      <c r="GZ883">
        <v>2.31201</v>
      </c>
      <c r="HA883">
        <v>1.55151</v>
      </c>
      <c r="HB883">
        <v>2.35596</v>
      </c>
      <c r="HC883">
        <v>37.8437</v>
      </c>
      <c r="HD883">
        <v>13.6067</v>
      </c>
      <c r="HE883">
        <v>18</v>
      </c>
      <c r="HF883">
        <v>616.485</v>
      </c>
      <c r="HG883">
        <v>393.511</v>
      </c>
      <c r="HH883">
        <v>19.1741</v>
      </c>
      <c r="HI883">
        <v>30.872</v>
      </c>
      <c r="HJ883">
        <v>29.9998</v>
      </c>
      <c r="HK883">
        <v>31.0853</v>
      </c>
      <c r="HL883">
        <v>31.0861</v>
      </c>
      <c r="HM883">
        <v>22.1734</v>
      </c>
      <c r="HN883">
        <v>55.4971</v>
      </c>
      <c r="HO883">
        <v>0</v>
      </c>
      <c r="HP883">
        <v>19.1645</v>
      </c>
      <c r="HQ883">
        <v>416.168</v>
      </c>
      <c r="HR883">
        <v>15.5571</v>
      </c>
      <c r="HS883">
        <v>99.13809999999999</v>
      </c>
      <c r="HT883">
        <v>100.323</v>
      </c>
    </row>
    <row r="884" spans="1:228">
      <c r="A884">
        <v>868</v>
      </c>
      <c r="B884">
        <v>1728498660</v>
      </c>
      <c r="C884">
        <v>7722.5</v>
      </c>
      <c r="D884" t="s">
        <v>2110</v>
      </c>
      <c r="E884" t="s">
        <v>2111</v>
      </c>
      <c r="F884">
        <v>5</v>
      </c>
      <c r="G884" t="s">
        <v>357</v>
      </c>
      <c r="H884" t="s">
        <v>358</v>
      </c>
      <c r="I884" t="s">
        <v>359</v>
      </c>
      <c r="J884" t="s">
        <v>2047</v>
      </c>
      <c r="K884">
        <v>1728498652.214286</v>
      </c>
      <c r="L884">
        <f>(M884)/1000</f>
        <v>0</v>
      </c>
      <c r="M884">
        <f>IF(BH884, AP884, AJ884)</f>
        <v>0</v>
      </c>
      <c r="N884">
        <f>IF(BH884, AK884, AI884)</f>
        <v>0</v>
      </c>
      <c r="O884">
        <f>BJ884 - IF(AW884&gt;1, N884*BD884*100.0/(AY884), 0)</f>
        <v>0</v>
      </c>
      <c r="P884">
        <f>((V884-L884/2)*O884-N884)/(V884+L884/2)</f>
        <v>0</v>
      </c>
      <c r="Q884">
        <f>P884*(BQ884+BR884)/1000.0</f>
        <v>0</v>
      </c>
      <c r="R884">
        <f>(BJ884 - IF(AW884&gt;1, N884*BD884*100.0/(AY884), 0))*(BQ884+BR884)/1000.0</f>
        <v>0</v>
      </c>
      <c r="S884">
        <f>2.0/((1/U884-1/T884)+SIGN(U884)*SQRT((1/U884-1/T884)*(1/U884-1/T884) + 4*BE884/((BE884+1)*(BE884+1))*(2*1/U884*1/T884-1/T884*1/T884)))</f>
        <v>0</v>
      </c>
      <c r="T884">
        <f>IF(LEFT(BF884,1)&lt;&gt;"0",IF(LEFT(BF884,1)="1",3.0,BG884),$D$5+$E$5*(BX884*BQ884/($K$5*1000))+$F$5*(BX884*BQ884/($K$5*1000))*MAX(MIN(BD884,$J$5),$I$5)*MAX(MIN(BD884,$J$5),$I$5)+$G$5*MAX(MIN(BD884,$J$5),$I$5)*(BX884*BQ884/($K$5*1000))+$H$5*(BX884*BQ884/($K$5*1000))*(BX884*BQ884/($K$5*1000)))</f>
        <v>0</v>
      </c>
      <c r="U884">
        <f>L884*(1000-(1000*0.61365*exp(17.502*Y884/(240.97+Y884))/(BQ884+BR884)+BL884)/2)/(1000*0.61365*exp(17.502*Y884/(240.97+Y884))/(BQ884+BR884)-BL884)</f>
        <v>0</v>
      </c>
      <c r="V884">
        <f>1/((BE884+1)/(S884/1.6)+1/(T884/1.37)) + BE884/((BE884+1)/(S884/1.6) + BE884/(T884/1.37))</f>
        <v>0</v>
      </c>
      <c r="W884">
        <f>(AZ884*BC884)</f>
        <v>0</v>
      </c>
      <c r="X884">
        <f>(BS884+(W884+2*0.95*5.67E-8*(((BS884+$B$7)+273)^4-(BS884+273)^4)-44100*L884)/(1.84*29.3*T884+8*0.95*5.67E-8*(BS884+273)^3))</f>
        <v>0</v>
      </c>
      <c r="Y884">
        <f>($C$7*BT884+$D$7*BU884+$E$7*X884)</f>
        <v>0</v>
      </c>
      <c r="Z884">
        <f>0.61365*exp(17.502*Y884/(240.97+Y884))</f>
        <v>0</v>
      </c>
      <c r="AA884">
        <f>(AB884/AC884*100)</f>
        <v>0</v>
      </c>
      <c r="AB884">
        <f>BL884*(BQ884+BR884)/1000</f>
        <v>0</v>
      </c>
      <c r="AC884">
        <f>0.61365*exp(17.502*BS884/(240.97+BS884))</f>
        <v>0</v>
      </c>
      <c r="AD884">
        <f>(Z884-BL884*(BQ884+BR884)/1000)</f>
        <v>0</v>
      </c>
      <c r="AE884">
        <f>(-L884*44100)</f>
        <v>0</v>
      </c>
      <c r="AF884">
        <f>2*29.3*T884*0.92*(BS884-Y884)</f>
        <v>0</v>
      </c>
      <c r="AG884">
        <f>2*0.95*5.67E-8*(((BS884+$B$7)+273)^4-(Y884+273)^4)</f>
        <v>0</v>
      </c>
      <c r="AH884">
        <f>W884+AG884+AE884+AF884</f>
        <v>0</v>
      </c>
      <c r="AI884">
        <f>BP884*AW884*(BK884-BJ884*(1000-AW884*BM884)/(1000-AW884*BL884))/(100*BD884)</f>
        <v>0</v>
      </c>
      <c r="AJ884">
        <f>1000*BP884*AW884*(BL884-BM884)/(100*BD884*(1000-AW884*BL884))</f>
        <v>0</v>
      </c>
      <c r="AK884">
        <f>(AL884 - AM884 - BQ884*1E3/(8.314*(BS884+273.15)) * AO884/BP884 * AN884) * BP884/(100*BD884) * (1000 - BM884)/1000</f>
        <v>0</v>
      </c>
      <c r="AL884">
        <v>411.4728813903839</v>
      </c>
      <c r="AM884">
        <v>396.0388242424242</v>
      </c>
      <c r="AN884">
        <v>2.525351470400155</v>
      </c>
      <c r="AO884">
        <v>66.74876362544261</v>
      </c>
      <c r="AP884">
        <f>(AR884 - AQ884 + BQ884*1E3/(8.314*(BS884+273.15)) * AT884/BP884 * AS884) * BP884/(100*BD884) * 1000/(1000 - AR884)</f>
        <v>0</v>
      </c>
      <c r="AQ884">
        <v>15.60531294741634</v>
      </c>
      <c r="AR884">
        <v>16.25748666666667</v>
      </c>
      <c r="AS884">
        <v>-3.446234464994237E-05</v>
      </c>
      <c r="AT884">
        <v>80.8344270766854</v>
      </c>
      <c r="AU884">
        <v>0</v>
      </c>
      <c r="AV884">
        <v>0</v>
      </c>
      <c r="AW884">
        <f>IF(AU884*$H$13&gt;=AY884,1.0,(AY884/(AY884-AU884*$H$13)))</f>
        <v>0</v>
      </c>
      <c r="AX884">
        <f>(AW884-1)*100</f>
        <v>0</v>
      </c>
      <c r="AY884">
        <f>MAX(0,($B$13+$C$13*BX884)/(1+$D$13*BX884)*BQ884/(BS884+273)*$E$13)</f>
        <v>0</v>
      </c>
      <c r="AZ884">
        <f>$B$11*BY884+$C$11*BZ884+$F$11*CK884*(1-CN884)</f>
        <v>0</v>
      </c>
      <c r="BA884">
        <f>AZ884*BB884</f>
        <v>0</v>
      </c>
      <c r="BB884">
        <f>($B$11*$D$9+$C$11*$D$9+$F$11*((CX884+CP884)/MAX(CX884+CP884+CY884, 0.1)*$I$9+CY884/MAX(CX884+CP884+CY884, 0.1)*$J$9))/($B$11+$C$11+$F$11)</f>
        <v>0</v>
      </c>
      <c r="BC884">
        <f>($B$11*$K$9+$C$11*$K$9+$F$11*((CX884+CP884)/MAX(CX884+CP884+CY884, 0.1)*$P$9+CY884/MAX(CX884+CP884+CY884, 0.1)*$Q$9))/($B$11+$C$11+$F$11)</f>
        <v>0</v>
      </c>
      <c r="BD884">
        <v>6</v>
      </c>
      <c r="BE884">
        <v>0.5</v>
      </c>
      <c r="BF884" t="s">
        <v>361</v>
      </c>
      <c r="BG884">
        <v>2</v>
      </c>
      <c r="BH884" t="b">
        <v>1</v>
      </c>
      <c r="BI884">
        <v>1728498652.214286</v>
      </c>
      <c r="BJ884">
        <v>371.4866428571428</v>
      </c>
      <c r="BK884">
        <v>391.3017142857143</v>
      </c>
      <c r="BL884">
        <v>16.25511785714286</v>
      </c>
      <c r="BM884">
        <v>15.60339642857143</v>
      </c>
      <c r="BN884">
        <v>376.902</v>
      </c>
      <c r="BO884">
        <v>16.34553928571428</v>
      </c>
      <c r="BP884">
        <v>599.9821785714286</v>
      </c>
      <c r="BQ884">
        <v>97.54191071428572</v>
      </c>
      <c r="BR884">
        <v>0.09994756785714286</v>
      </c>
      <c r="BS884">
        <v>24.912075</v>
      </c>
      <c r="BT884">
        <v>25.02974642857143</v>
      </c>
      <c r="BU884">
        <v>999.9000000000002</v>
      </c>
      <c r="BV884">
        <v>0</v>
      </c>
      <c r="BW884">
        <v>0</v>
      </c>
      <c r="BX884">
        <v>10008.47642857143</v>
      </c>
      <c r="BY884">
        <v>0</v>
      </c>
      <c r="BZ884">
        <v>84.34205357142858</v>
      </c>
      <c r="CA884">
        <v>-19.8151</v>
      </c>
      <c r="CB884">
        <v>377.6248928571429</v>
      </c>
      <c r="CC884">
        <v>397.5040714285714</v>
      </c>
      <c r="CD884">
        <v>0.6517172142857143</v>
      </c>
      <c r="CE884">
        <v>391.3017142857143</v>
      </c>
      <c r="CF884">
        <v>15.60339642857143</v>
      </c>
      <c r="CG884">
        <v>1.585555714285714</v>
      </c>
      <c r="CH884">
        <v>1.521985</v>
      </c>
      <c r="CI884">
        <v>13.81912857142857</v>
      </c>
      <c r="CJ884">
        <v>13.19083214285714</v>
      </c>
      <c r="CK884">
        <v>1600.022142857143</v>
      </c>
      <c r="CL884">
        <v>0.6920030714285714</v>
      </c>
      <c r="CM884">
        <v>0.3079969285714286</v>
      </c>
      <c r="CN884">
        <v>0</v>
      </c>
      <c r="CO884">
        <v>2.298635714285715</v>
      </c>
      <c r="CP884">
        <v>0</v>
      </c>
      <c r="CQ884">
        <v>15412.77857142857</v>
      </c>
      <c r="CR884">
        <v>13790.38571428571</v>
      </c>
      <c r="CS884">
        <v>39.37049999999999</v>
      </c>
      <c r="CT884">
        <v>40.74549999999999</v>
      </c>
      <c r="CU884">
        <v>40.08449999999999</v>
      </c>
      <c r="CV884">
        <v>38.79428571428571</v>
      </c>
      <c r="CW884">
        <v>38.562</v>
      </c>
      <c r="CX884">
        <v>1107.22</v>
      </c>
      <c r="CY884">
        <v>492.8021428571428</v>
      </c>
      <c r="CZ884">
        <v>0</v>
      </c>
      <c r="DA884">
        <v>1728498716.8</v>
      </c>
      <c r="DB884">
        <v>0</v>
      </c>
      <c r="DC884">
        <v>1728490956.5</v>
      </c>
      <c r="DD884" t="s">
        <v>362</v>
      </c>
      <c r="DE884">
        <v>1728490952.5</v>
      </c>
      <c r="DF884">
        <v>1728490956.5</v>
      </c>
      <c r="DG884">
        <v>1</v>
      </c>
      <c r="DH884">
        <v>-0.065</v>
      </c>
      <c r="DI884">
        <v>-0.008</v>
      </c>
      <c r="DJ884">
        <v>-3.246</v>
      </c>
      <c r="DK884">
        <v>-0.091</v>
      </c>
      <c r="DL884">
        <v>52</v>
      </c>
      <c r="DM884">
        <v>15</v>
      </c>
      <c r="DN884">
        <v>0.25</v>
      </c>
      <c r="DO884">
        <v>0.13</v>
      </c>
      <c r="DP884">
        <v>-19.69886</v>
      </c>
      <c r="DQ884">
        <v>-2.092169606003714</v>
      </c>
      <c r="DR884">
        <v>0.2044792444234864</v>
      </c>
      <c r="DS884">
        <v>0</v>
      </c>
      <c r="DT884">
        <v>0.6474076</v>
      </c>
      <c r="DU884">
        <v>0.06530269418386381</v>
      </c>
      <c r="DV884">
        <v>0.007857533661397824</v>
      </c>
      <c r="DW884">
        <v>1</v>
      </c>
      <c r="DX884">
        <v>1</v>
      </c>
      <c r="DY884">
        <v>2</v>
      </c>
      <c r="DZ884" t="s">
        <v>363</v>
      </c>
      <c r="EA884">
        <v>3.22888</v>
      </c>
      <c r="EB884">
        <v>2.70463</v>
      </c>
      <c r="EC884">
        <v>0.0961963</v>
      </c>
      <c r="ED884">
        <v>0.0991896</v>
      </c>
      <c r="EE884">
        <v>0.0839307</v>
      </c>
      <c r="EF884">
        <v>0.08161839999999999</v>
      </c>
      <c r="EG884">
        <v>29461.6</v>
      </c>
      <c r="EH884">
        <v>28541</v>
      </c>
      <c r="EI884">
        <v>31242.9</v>
      </c>
      <c r="EJ884">
        <v>30064.9</v>
      </c>
      <c r="EK884">
        <v>38329.4</v>
      </c>
      <c r="EL884">
        <v>36518.7</v>
      </c>
      <c r="EM884">
        <v>43777.7</v>
      </c>
      <c r="EN884">
        <v>41988.1</v>
      </c>
      <c r="EO884">
        <v>2.09088</v>
      </c>
      <c r="EP884">
        <v>1.7411</v>
      </c>
      <c r="EQ884">
        <v>0.0146031</v>
      </c>
      <c r="ER884">
        <v>0</v>
      </c>
      <c r="ES884">
        <v>24.7843</v>
      </c>
      <c r="ET884">
        <v>999.9</v>
      </c>
      <c r="EU884">
        <v>64.59999999999999</v>
      </c>
      <c r="EV884">
        <v>32</v>
      </c>
      <c r="EW884">
        <v>31.6241</v>
      </c>
      <c r="EX884">
        <v>61.1502</v>
      </c>
      <c r="EY884">
        <v>24.3389</v>
      </c>
      <c r="EZ884">
        <v>1</v>
      </c>
      <c r="FA884">
        <v>0.314741</v>
      </c>
      <c r="FB884">
        <v>4.25359</v>
      </c>
      <c r="FC884">
        <v>20.1489</v>
      </c>
      <c r="FD884">
        <v>5.21415</v>
      </c>
      <c r="FE884">
        <v>11.998</v>
      </c>
      <c r="FF884">
        <v>4.9626</v>
      </c>
      <c r="FG884">
        <v>3.29575</v>
      </c>
      <c r="FH884">
        <v>9999</v>
      </c>
      <c r="FI884">
        <v>9999</v>
      </c>
      <c r="FJ884">
        <v>9999</v>
      </c>
      <c r="FK884">
        <v>150.1</v>
      </c>
      <c r="FL884">
        <v>4.97092</v>
      </c>
      <c r="FM884">
        <v>1.86777</v>
      </c>
      <c r="FN884">
        <v>1.85928</v>
      </c>
      <c r="FO884">
        <v>1.86538</v>
      </c>
      <c r="FP884">
        <v>1.8631</v>
      </c>
      <c r="FQ884">
        <v>1.86449</v>
      </c>
      <c r="FR884">
        <v>1.86005</v>
      </c>
      <c r="FS884">
        <v>1.86417</v>
      </c>
      <c r="FT884">
        <v>0</v>
      </c>
      <c r="FU884">
        <v>0</v>
      </c>
      <c r="FV884">
        <v>0</v>
      </c>
      <c r="FW884">
        <v>0</v>
      </c>
      <c r="FX884" t="s">
        <v>364</v>
      </c>
      <c r="FY884" t="s">
        <v>365</v>
      </c>
      <c r="FZ884" t="s">
        <v>366</v>
      </c>
      <c r="GA884" t="s">
        <v>366</v>
      </c>
      <c r="GB884" t="s">
        <v>366</v>
      </c>
      <c r="GC884" t="s">
        <v>366</v>
      </c>
      <c r="GD884">
        <v>0</v>
      </c>
      <c r="GE884">
        <v>100</v>
      </c>
      <c r="GF884">
        <v>100</v>
      </c>
      <c r="GG884">
        <v>-5.546</v>
      </c>
      <c r="GH884">
        <v>-0.09039999999999999</v>
      </c>
      <c r="GI884">
        <v>-2.868309889394353</v>
      </c>
      <c r="GJ884">
        <v>-0.006773961979547998</v>
      </c>
      <c r="GK884">
        <v>-8.296070481250098E-08</v>
      </c>
      <c r="GL884">
        <v>3.322967193956903E-10</v>
      </c>
      <c r="GM884">
        <v>-0.07871069313407227</v>
      </c>
      <c r="GN884">
        <v>-0.00208336341840114</v>
      </c>
      <c r="GO884">
        <v>8.801746095907445E-05</v>
      </c>
      <c r="GP884">
        <v>-2.677693255255651E-07</v>
      </c>
      <c r="GQ884">
        <v>3</v>
      </c>
      <c r="GR884">
        <v>2052</v>
      </c>
      <c r="GS884">
        <v>2</v>
      </c>
      <c r="GT884">
        <v>18</v>
      </c>
      <c r="GU884">
        <v>128.5</v>
      </c>
      <c r="GV884">
        <v>128.4</v>
      </c>
      <c r="GW884">
        <v>1.13159</v>
      </c>
      <c r="GX884">
        <v>2.42676</v>
      </c>
      <c r="GY884">
        <v>1.44775</v>
      </c>
      <c r="GZ884">
        <v>2.31201</v>
      </c>
      <c r="HA884">
        <v>1.55151</v>
      </c>
      <c r="HB884">
        <v>2.41699</v>
      </c>
      <c r="HC884">
        <v>37.8437</v>
      </c>
      <c r="HD884">
        <v>13.6154</v>
      </c>
      <c r="HE884">
        <v>18</v>
      </c>
      <c r="HF884">
        <v>616.73</v>
      </c>
      <c r="HG884">
        <v>393.443</v>
      </c>
      <c r="HH884">
        <v>19.1399</v>
      </c>
      <c r="HI884">
        <v>30.8619</v>
      </c>
      <c r="HJ884">
        <v>29.9995</v>
      </c>
      <c r="HK884">
        <v>31.0746</v>
      </c>
      <c r="HL884">
        <v>31.0753</v>
      </c>
      <c r="HM884">
        <v>22.6853</v>
      </c>
      <c r="HN884">
        <v>55.4971</v>
      </c>
      <c r="HO884">
        <v>0</v>
      </c>
      <c r="HP884">
        <v>19.1393</v>
      </c>
      <c r="HQ884">
        <v>426.187</v>
      </c>
      <c r="HR884">
        <v>15.5571</v>
      </c>
      <c r="HS884">
        <v>99.137</v>
      </c>
      <c r="HT884">
        <v>100.325</v>
      </c>
    </row>
    <row r="885" spans="1:228">
      <c r="A885">
        <v>869</v>
      </c>
      <c r="B885">
        <v>1728498665</v>
      </c>
      <c r="C885">
        <v>7727.5</v>
      </c>
      <c r="D885" t="s">
        <v>2112</v>
      </c>
      <c r="E885" t="s">
        <v>2113</v>
      </c>
      <c r="F885">
        <v>5</v>
      </c>
      <c r="G885" t="s">
        <v>357</v>
      </c>
      <c r="H885" t="s">
        <v>358</v>
      </c>
      <c r="I885" t="s">
        <v>359</v>
      </c>
      <c r="J885" t="s">
        <v>2047</v>
      </c>
      <c r="K885">
        <v>1728498657.5</v>
      </c>
      <c r="L885">
        <f>(M885)/1000</f>
        <v>0</v>
      </c>
      <c r="M885">
        <f>IF(BH885, AP885, AJ885)</f>
        <v>0</v>
      </c>
      <c r="N885">
        <f>IF(BH885, AK885, AI885)</f>
        <v>0</v>
      </c>
      <c r="O885">
        <f>BJ885 - IF(AW885&gt;1, N885*BD885*100.0/(AY885), 0)</f>
        <v>0</v>
      </c>
      <c r="P885">
        <f>((V885-L885/2)*O885-N885)/(V885+L885/2)</f>
        <v>0</v>
      </c>
      <c r="Q885">
        <f>P885*(BQ885+BR885)/1000.0</f>
        <v>0</v>
      </c>
      <c r="R885">
        <f>(BJ885 - IF(AW885&gt;1, N885*BD885*100.0/(AY885), 0))*(BQ885+BR885)/1000.0</f>
        <v>0</v>
      </c>
      <c r="S885">
        <f>2.0/((1/U885-1/T885)+SIGN(U885)*SQRT((1/U885-1/T885)*(1/U885-1/T885) + 4*BE885/((BE885+1)*(BE885+1))*(2*1/U885*1/T885-1/T885*1/T885)))</f>
        <v>0</v>
      </c>
      <c r="T885">
        <f>IF(LEFT(BF885,1)&lt;&gt;"0",IF(LEFT(BF885,1)="1",3.0,BG885),$D$5+$E$5*(BX885*BQ885/($K$5*1000))+$F$5*(BX885*BQ885/($K$5*1000))*MAX(MIN(BD885,$J$5),$I$5)*MAX(MIN(BD885,$J$5),$I$5)+$G$5*MAX(MIN(BD885,$J$5),$I$5)*(BX885*BQ885/($K$5*1000))+$H$5*(BX885*BQ885/($K$5*1000))*(BX885*BQ885/($K$5*1000)))</f>
        <v>0</v>
      </c>
      <c r="U885">
        <f>L885*(1000-(1000*0.61365*exp(17.502*Y885/(240.97+Y885))/(BQ885+BR885)+BL885)/2)/(1000*0.61365*exp(17.502*Y885/(240.97+Y885))/(BQ885+BR885)-BL885)</f>
        <v>0</v>
      </c>
      <c r="V885">
        <f>1/((BE885+1)/(S885/1.6)+1/(T885/1.37)) + BE885/((BE885+1)/(S885/1.6) + BE885/(T885/1.37))</f>
        <v>0</v>
      </c>
      <c r="W885">
        <f>(AZ885*BC885)</f>
        <v>0</v>
      </c>
      <c r="X885">
        <f>(BS885+(W885+2*0.95*5.67E-8*(((BS885+$B$7)+273)^4-(BS885+273)^4)-44100*L885)/(1.84*29.3*T885+8*0.95*5.67E-8*(BS885+273)^3))</f>
        <v>0</v>
      </c>
      <c r="Y885">
        <f>($C$7*BT885+$D$7*BU885+$E$7*X885)</f>
        <v>0</v>
      </c>
      <c r="Z885">
        <f>0.61365*exp(17.502*Y885/(240.97+Y885))</f>
        <v>0</v>
      </c>
      <c r="AA885">
        <f>(AB885/AC885*100)</f>
        <v>0</v>
      </c>
      <c r="AB885">
        <f>BL885*(BQ885+BR885)/1000</f>
        <v>0</v>
      </c>
      <c r="AC885">
        <f>0.61365*exp(17.502*BS885/(240.97+BS885))</f>
        <v>0</v>
      </c>
      <c r="AD885">
        <f>(Z885-BL885*(BQ885+BR885)/1000)</f>
        <v>0</v>
      </c>
      <c r="AE885">
        <f>(-L885*44100)</f>
        <v>0</v>
      </c>
      <c r="AF885">
        <f>2*29.3*T885*0.92*(BS885-Y885)</f>
        <v>0</v>
      </c>
      <c r="AG885">
        <f>2*0.95*5.67E-8*(((BS885+$B$7)+273)^4-(Y885+273)^4)</f>
        <v>0</v>
      </c>
      <c r="AH885">
        <f>W885+AG885+AE885+AF885</f>
        <v>0</v>
      </c>
      <c r="AI885">
        <f>BP885*AW885*(BK885-BJ885*(1000-AW885*BM885)/(1000-AW885*BL885))/(100*BD885)</f>
        <v>0</v>
      </c>
      <c r="AJ885">
        <f>1000*BP885*AW885*(BL885-BM885)/(100*BD885*(1000-AW885*BL885))</f>
        <v>0</v>
      </c>
      <c r="AK885">
        <f>(AL885 - AM885 - BQ885*1E3/(8.314*(BS885+273.15)) * AO885/BP885 * AN885) * BP885/(100*BD885) * (1000 - BM885)/1000</f>
        <v>0</v>
      </c>
      <c r="AL885">
        <v>424.0456528866889</v>
      </c>
      <c r="AM885">
        <v>408.5973696969698</v>
      </c>
      <c r="AN885">
        <v>2.510900231791016</v>
      </c>
      <c r="AO885">
        <v>66.74876362544261</v>
      </c>
      <c r="AP885">
        <f>(AR885 - AQ885 + BQ885*1E3/(8.314*(BS885+273.15)) * AT885/BP885 * AS885) * BP885/(100*BD885) * 1000/(1000 - AR885)</f>
        <v>0</v>
      </c>
      <c r="AQ885">
        <v>15.60538210711896</v>
      </c>
      <c r="AR885">
        <v>16.25924060606062</v>
      </c>
      <c r="AS885">
        <v>1.845978079335681E-05</v>
      </c>
      <c r="AT885">
        <v>80.8344270766854</v>
      </c>
      <c r="AU885">
        <v>0</v>
      </c>
      <c r="AV885">
        <v>0</v>
      </c>
      <c r="AW885">
        <f>IF(AU885*$H$13&gt;=AY885,1.0,(AY885/(AY885-AU885*$H$13)))</f>
        <v>0</v>
      </c>
      <c r="AX885">
        <f>(AW885-1)*100</f>
        <v>0</v>
      </c>
      <c r="AY885">
        <f>MAX(0,($B$13+$C$13*BX885)/(1+$D$13*BX885)*BQ885/(BS885+273)*$E$13)</f>
        <v>0</v>
      </c>
      <c r="AZ885">
        <f>$B$11*BY885+$C$11*BZ885+$F$11*CK885*(1-CN885)</f>
        <v>0</v>
      </c>
      <c r="BA885">
        <f>AZ885*BB885</f>
        <v>0</v>
      </c>
      <c r="BB885">
        <f>($B$11*$D$9+$C$11*$D$9+$F$11*((CX885+CP885)/MAX(CX885+CP885+CY885, 0.1)*$I$9+CY885/MAX(CX885+CP885+CY885, 0.1)*$J$9))/($B$11+$C$11+$F$11)</f>
        <v>0</v>
      </c>
      <c r="BC885">
        <f>($B$11*$K$9+$C$11*$K$9+$F$11*((CX885+CP885)/MAX(CX885+CP885+CY885, 0.1)*$P$9+CY885/MAX(CX885+CP885+CY885, 0.1)*$Q$9))/($B$11+$C$11+$F$11)</f>
        <v>0</v>
      </c>
      <c r="BD885">
        <v>6</v>
      </c>
      <c r="BE885">
        <v>0.5</v>
      </c>
      <c r="BF885" t="s">
        <v>361</v>
      </c>
      <c r="BG885">
        <v>2</v>
      </c>
      <c r="BH885" t="b">
        <v>1</v>
      </c>
      <c r="BI885">
        <v>1728498657.5</v>
      </c>
      <c r="BJ885">
        <v>384.6212222222222</v>
      </c>
      <c r="BK885">
        <v>404.5916296296296</v>
      </c>
      <c r="BL885">
        <v>16.25736296296296</v>
      </c>
      <c r="BM885">
        <v>15.60475925925926</v>
      </c>
      <c r="BN885">
        <v>390.125037037037</v>
      </c>
      <c r="BO885">
        <v>16.34778518518518</v>
      </c>
      <c r="BP885">
        <v>600.001925925926</v>
      </c>
      <c r="BQ885">
        <v>97.54134074074078</v>
      </c>
      <c r="BR885">
        <v>0.1000130777777778</v>
      </c>
      <c r="BS885">
        <v>24.9039037037037</v>
      </c>
      <c r="BT885">
        <v>25.0275</v>
      </c>
      <c r="BU885">
        <v>999.9000000000001</v>
      </c>
      <c r="BV885">
        <v>0</v>
      </c>
      <c r="BW885">
        <v>0</v>
      </c>
      <c r="BX885">
        <v>10011.95962962963</v>
      </c>
      <c r="BY885">
        <v>0</v>
      </c>
      <c r="BZ885">
        <v>84.70131851851853</v>
      </c>
      <c r="CA885">
        <v>-19.97036296296296</v>
      </c>
      <c r="CB885">
        <v>390.9774814814814</v>
      </c>
      <c r="CC885">
        <v>411.0052222222223</v>
      </c>
      <c r="CD885">
        <v>0.6526085925925926</v>
      </c>
      <c r="CE885">
        <v>404.5916296296296</v>
      </c>
      <c r="CF885">
        <v>15.60475925925926</v>
      </c>
      <c r="CG885">
        <v>1.585765555555555</v>
      </c>
      <c r="CH885">
        <v>1.522109259259259</v>
      </c>
      <c r="CI885">
        <v>13.82117037037037</v>
      </c>
      <c r="CJ885">
        <v>13.19208518518518</v>
      </c>
      <c r="CK885">
        <v>1600.022592592592</v>
      </c>
      <c r="CL885">
        <v>0.6919982962962963</v>
      </c>
      <c r="CM885">
        <v>0.3080017037037037</v>
      </c>
      <c r="CN885">
        <v>0</v>
      </c>
      <c r="CO885">
        <v>2.25697037037037</v>
      </c>
      <c r="CP885">
        <v>0</v>
      </c>
      <c r="CQ885">
        <v>15411.6962962963</v>
      </c>
      <c r="CR885">
        <v>13790.37407407407</v>
      </c>
      <c r="CS885">
        <v>39.34933333333333</v>
      </c>
      <c r="CT885">
        <v>40.72433333333333</v>
      </c>
      <c r="CU885">
        <v>40.06199999999999</v>
      </c>
      <c r="CV885">
        <v>38.77296296296296</v>
      </c>
      <c r="CW885">
        <v>38.562</v>
      </c>
      <c r="CX885">
        <v>1107.212222222222</v>
      </c>
      <c r="CY885">
        <v>492.8103703703703</v>
      </c>
      <c r="CZ885">
        <v>0</v>
      </c>
      <c r="DA885">
        <v>1728498722.2</v>
      </c>
      <c r="DB885">
        <v>0</v>
      </c>
      <c r="DC885">
        <v>1728490956.5</v>
      </c>
      <c r="DD885" t="s">
        <v>362</v>
      </c>
      <c r="DE885">
        <v>1728490952.5</v>
      </c>
      <c r="DF885">
        <v>1728490956.5</v>
      </c>
      <c r="DG885">
        <v>1</v>
      </c>
      <c r="DH885">
        <v>-0.065</v>
      </c>
      <c r="DI885">
        <v>-0.008</v>
      </c>
      <c r="DJ885">
        <v>-3.246</v>
      </c>
      <c r="DK885">
        <v>-0.091</v>
      </c>
      <c r="DL885">
        <v>52</v>
      </c>
      <c r="DM885">
        <v>15</v>
      </c>
      <c r="DN885">
        <v>0.25</v>
      </c>
      <c r="DO885">
        <v>0.13</v>
      </c>
      <c r="DP885">
        <v>-19.85096829268293</v>
      </c>
      <c r="DQ885">
        <v>-1.888595121951187</v>
      </c>
      <c r="DR885">
        <v>0.1928430518664919</v>
      </c>
      <c r="DS885">
        <v>0</v>
      </c>
      <c r="DT885">
        <v>0.6518394878048781</v>
      </c>
      <c r="DU885">
        <v>0.01215083623693555</v>
      </c>
      <c r="DV885">
        <v>0.001744106831617596</v>
      </c>
      <c r="DW885">
        <v>1</v>
      </c>
      <c r="DX885">
        <v>1</v>
      </c>
      <c r="DY885">
        <v>2</v>
      </c>
      <c r="DZ885" t="s">
        <v>363</v>
      </c>
      <c r="EA885">
        <v>3.22889</v>
      </c>
      <c r="EB885">
        <v>2.7045</v>
      </c>
      <c r="EC885">
        <v>0.09851</v>
      </c>
      <c r="ED885">
        <v>0.101489</v>
      </c>
      <c r="EE885">
        <v>0.0839372</v>
      </c>
      <c r="EF885">
        <v>0.08162320000000001</v>
      </c>
      <c r="EG885">
        <v>29386.4</v>
      </c>
      <c r="EH885">
        <v>28468.4</v>
      </c>
      <c r="EI885">
        <v>31243.1</v>
      </c>
      <c r="EJ885">
        <v>30065.2</v>
      </c>
      <c r="EK885">
        <v>38329.6</v>
      </c>
      <c r="EL885">
        <v>36519.1</v>
      </c>
      <c r="EM885">
        <v>43778.1</v>
      </c>
      <c r="EN885">
        <v>41988.8</v>
      </c>
      <c r="EO885">
        <v>2.09123</v>
      </c>
      <c r="EP885">
        <v>1.74123</v>
      </c>
      <c r="EQ885">
        <v>0.0149384</v>
      </c>
      <c r="ER885">
        <v>0</v>
      </c>
      <c r="ES885">
        <v>24.7866</v>
      </c>
      <c r="ET885">
        <v>999.9</v>
      </c>
      <c r="EU885">
        <v>64.5</v>
      </c>
      <c r="EV885">
        <v>32</v>
      </c>
      <c r="EW885">
        <v>31.5769</v>
      </c>
      <c r="EX885">
        <v>60.7702</v>
      </c>
      <c r="EY885">
        <v>24.3029</v>
      </c>
      <c r="EZ885">
        <v>1</v>
      </c>
      <c r="FA885">
        <v>0.313918</v>
      </c>
      <c r="FB885">
        <v>4.22771</v>
      </c>
      <c r="FC885">
        <v>20.1497</v>
      </c>
      <c r="FD885">
        <v>5.21429</v>
      </c>
      <c r="FE885">
        <v>11.9981</v>
      </c>
      <c r="FF885">
        <v>4.9629</v>
      </c>
      <c r="FG885">
        <v>3.2957</v>
      </c>
      <c r="FH885">
        <v>9999</v>
      </c>
      <c r="FI885">
        <v>9999</v>
      </c>
      <c r="FJ885">
        <v>9999</v>
      </c>
      <c r="FK885">
        <v>150.1</v>
      </c>
      <c r="FL885">
        <v>4.97092</v>
      </c>
      <c r="FM885">
        <v>1.86771</v>
      </c>
      <c r="FN885">
        <v>1.85928</v>
      </c>
      <c r="FO885">
        <v>1.86539</v>
      </c>
      <c r="FP885">
        <v>1.8631</v>
      </c>
      <c r="FQ885">
        <v>1.86449</v>
      </c>
      <c r="FR885">
        <v>1.86005</v>
      </c>
      <c r="FS885">
        <v>1.86417</v>
      </c>
      <c r="FT885">
        <v>0</v>
      </c>
      <c r="FU885">
        <v>0</v>
      </c>
      <c r="FV885">
        <v>0</v>
      </c>
      <c r="FW885">
        <v>0</v>
      </c>
      <c r="FX885" t="s">
        <v>364</v>
      </c>
      <c r="FY885" t="s">
        <v>365</v>
      </c>
      <c r="FZ885" t="s">
        <v>366</v>
      </c>
      <c r="GA885" t="s">
        <v>366</v>
      </c>
      <c r="GB885" t="s">
        <v>366</v>
      </c>
      <c r="GC885" t="s">
        <v>366</v>
      </c>
      <c r="GD885">
        <v>0</v>
      </c>
      <c r="GE885">
        <v>100</v>
      </c>
      <c r="GF885">
        <v>100</v>
      </c>
      <c r="GG885">
        <v>-5.629</v>
      </c>
      <c r="GH885">
        <v>-0.09039999999999999</v>
      </c>
      <c r="GI885">
        <v>-2.868309889394353</v>
      </c>
      <c r="GJ885">
        <v>-0.006773961979547998</v>
      </c>
      <c r="GK885">
        <v>-8.296070481250098E-08</v>
      </c>
      <c r="GL885">
        <v>3.322967193956903E-10</v>
      </c>
      <c r="GM885">
        <v>-0.07871069313407227</v>
      </c>
      <c r="GN885">
        <v>-0.00208336341840114</v>
      </c>
      <c r="GO885">
        <v>8.801746095907445E-05</v>
      </c>
      <c r="GP885">
        <v>-2.677693255255651E-07</v>
      </c>
      <c r="GQ885">
        <v>3</v>
      </c>
      <c r="GR885">
        <v>2052</v>
      </c>
      <c r="GS885">
        <v>2</v>
      </c>
      <c r="GT885">
        <v>18</v>
      </c>
      <c r="GU885">
        <v>128.5</v>
      </c>
      <c r="GV885">
        <v>128.5</v>
      </c>
      <c r="GW885">
        <v>1.15967</v>
      </c>
      <c r="GX885">
        <v>2.41943</v>
      </c>
      <c r="GY885">
        <v>1.44775</v>
      </c>
      <c r="GZ885">
        <v>2.31201</v>
      </c>
      <c r="HA885">
        <v>1.55151</v>
      </c>
      <c r="HB885">
        <v>2.41821</v>
      </c>
      <c r="HC885">
        <v>37.8437</v>
      </c>
      <c r="HD885">
        <v>13.6154</v>
      </c>
      <c r="HE885">
        <v>18</v>
      </c>
      <c r="HF885">
        <v>616.894</v>
      </c>
      <c r="HG885">
        <v>393.445</v>
      </c>
      <c r="HH885">
        <v>19.1147</v>
      </c>
      <c r="HI885">
        <v>30.8525</v>
      </c>
      <c r="HJ885">
        <v>29.9994</v>
      </c>
      <c r="HK885">
        <v>31.0651</v>
      </c>
      <c r="HL885">
        <v>31.0646</v>
      </c>
      <c r="HM885">
        <v>23.2584</v>
      </c>
      <c r="HN885">
        <v>55.4971</v>
      </c>
      <c r="HO885">
        <v>0</v>
      </c>
      <c r="HP885">
        <v>19.1164</v>
      </c>
      <c r="HQ885">
        <v>441.231</v>
      </c>
      <c r="HR885">
        <v>15.5571</v>
      </c>
      <c r="HS885">
        <v>99.1378</v>
      </c>
      <c r="HT885">
        <v>100.327</v>
      </c>
    </row>
    <row r="886" spans="1:228">
      <c r="A886">
        <v>870</v>
      </c>
      <c r="B886">
        <v>1728498670</v>
      </c>
      <c r="C886">
        <v>7732.5</v>
      </c>
      <c r="D886" t="s">
        <v>2114</v>
      </c>
      <c r="E886" t="s">
        <v>2115</v>
      </c>
      <c r="F886">
        <v>5</v>
      </c>
      <c r="G886" t="s">
        <v>357</v>
      </c>
      <c r="H886" t="s">
        <v>358</v>
      </c>
      <c r="I886" t="s">
        <v>359</v>
      </c>
      <c r="J886" t="s">
        <v>2047</v>
      </c>
      <c r="K886">
        <v>1728498662.214286</v>
      </c>
      <c r="L886">
        <f>(M886)/1000</f>
        <v>0</v>
      </c>
      <c r="M886">
        <f>IF(BH886, AP886, AJ886)</f>
        <v>0</v>
      </c>
      <c r="N886">
        <f>IF(BH886, AK886, AI886)</f>
        <v>0</v>
      </c>
      <c r="O886">
        <f>BJ886 - IF(AW886&gt;1, N886*BD886*100.0/(AY886), 0)</f>
        <v>0</v>
      </c>
      <c r="P886">
        <f>((V886-L886/2)*O886-N886)/(V886+L886/2)</f>
        <v>0</v>
      </c>
      <c r="Q886">
        <f>P886*(BQ886+BR886)/1000.0</f>
        <v>0</v>
      </c>
      <c r="R886">
        <f>(BJ886 - IF(AW886&gt;1, N886*BD886*100.0/(AY886), 0))*(BQ886+BR886)/1000.0</f>
        <v>0</v>
      </c>
      <c r="S886">
        <f>2.0/((1/U886-1/T886)+SIGN(U886)*SQRT((1/U886-1/T886)*(1/U886-1/T886) + 4*BE886/((BE886+1)*(BE886+1))*(2*1/U886*1/T886-1/T886*1/T886)))</f>
        <v>0</v>
      </c>
      <c r="T886">
        <f>IF(LEFT(BF886,1)&lt;&gt;"0",IF(LEFT(BF886,1)="1",3.0,BG886),$D$5+$E$5*(BX886*BQ886/($K$5*1000))+$F$5*(BX886*BQ886/($K$5*1000))*MAX(MIN(BD886,$J$5),$I$5)*MAX(MIN(BD886,$J$5),$I$5)+$G$5*MAX(MIN(BD886,$J$5),$I$5)*(BX886*BQ886/($K$5*1000))+$H$5*(BX886*BQ886/($K$5*1000))*(BX886*BQ886/($K$5*1000)))</f>
        <v>0</v>
      </c>
      <c r="U886">
        <f>L886*(1000-(1000*0.61365*exp(17.502*Y886/(240.97+Y886))/(BQ886+BR886)+BL886)/2)/(1000*0.61365*exp(17.502*Y886/(240.97+Y886))/(BQ886+BR886)-BL886)</f>
        <v>0</v>
      </c>
      <c r="V886">
        <f>1/((BE886+1)/(S886/1.6)+1/(T886/1.37)) + BE886/((BE886+1)/(S886/1.6) + BE886/(T886/1.37))</f>
        <v>0</v>
      </c>
      <c r="W886">
        <f>(AZ886*BC886)</f>
        <v>0</v>
      </c>
      <c r="X886">
        <f>(BS886+(W886+2*0.95*5.67E-8*(((BS886+$B$7)+273)^4-(BS886+273)^4)-44100*L886)/(1.84*29.3*T886+8*0.95*5.67E-8*(BS886+273)^3))</f>
        <v>0</v>
      </c>
      <c r="Y886">
        <f>($C$7*BT886+$D$7*BU886+$E$7*X886)</f>
        <v>0</v>
      </c>
      <c r="Z886">
        <f>0.61365*exp(17.502*Y886/(240.97+Y886))</f>
        <v>0</v>
      </c>
      <c r="AA886">
        <f>(AB886/AC886*100)</f>
        <v>0</v>
      </c>
      <c r="AB886">
        <f>BL886*(BQ886+BR886)/1000</f>
        <v>0</v>
      </c>
      <c r="AC886">
        <f>0.61365*exp(17.502*BS886/(240.97+BS886))</f>
        <v>0</v>
      </c>
      <c r="AD886">
        <f>(Z886-BL886*(BQ886+BR886)/1000)</f>
        <v>0</v>
      </c>
      <c r="AE886">
        <f>(-L886*44100)</f>
        <v>0</v>
      </c>
      <c r="AF886">
        <f>2*29.3*T886*0.92*(BS886-Y886)</f>
        <v>0</v>
      </c>
      <c r="AG886">
        <f>2*0.95*5.67E-8*(((BS886+$B$7)+273)^4-(Y886+273)^4)</f>
        <v>0</v>
      </c>
      <c r="AH886">
        <f>W886+AG886+AE886+AF886</f>
        <v>0</v>
      </c>
      <c r="AI886">
        <f>BP886*AW886*(BK886-BJ886*(1000-AW886*BM886)/(1000-AW886*BL886))/(100*BD886)</f>
        <v>0</v>
      </c>
      <c r="AJ886">
        <f>1000*BP886*AW886*(BL886-BM886)/(100*BD886*(1000-AW886*BL886))</f>
        <v>0</v>
      </c>
      <c r="AK886">
        <f>(AL886 - AM886 - BQ886*1E3/(8.314*(BS886+273.15)) * AO886/BP886 * AN886) * BP886/(100*BD886) * (1000 - BM886)/1000</f>
        <v>0</v>
      </c>
      <c r="AL886">
        <v>436.8993818355386</v>
      </c>
      <c r="AM886">
        <v>421.230690909091</v>
      </c>
      <c r="AN886">
        <v>2.527047772515074</v>
      </c>
      <c r="AO886">
        <v>66.74876362544261</v>
      </c>
      <c r="AP886">
        <f>(AR886 - AQ886 + BQ886*1E3/(8.314*(BS886+273.15)) * AT886/BP886 * AS886) * BP886/(100*BD886) * 1000/(1000 - AR886)</f>
        <v>0</v>
      </c>
      <c r="AQ886">
        <v>15.60662686388291</v>
      </c>
      <c r="AR886">
        <v>16.25861393939393</v>
      </c>
      <c r="AS886">
        <v>3.002319143168272E-05</v>
      </c>
      <c r="AT886">
        <v>80.8344270766854</v>
      </c>
      <c r="AU886">
        <v>0</v>
      </c>
      <c r="AV886">
        <v>0</v>
      </c>
      <c r="AW886">
        <f>IF(AU886*$H$13&gt;=AY886,1.0,(AY886/(AY886-AU886*$H$13)))</f>
        <v>0</v>
      </c>
      <c r="AX886">
        <f>(AW886-1)*100</f>
        <v>0</v>
      </c>
      <c r="AY886">
        <f>MAX(0,($B$13+$C$13*BX886)/(1+$D$13*BX886)*BQ886/(BS886+273)*$E$13)</f>
        <v>0</v>
      </c>
      <c r="AZ886">
        <f>$B$11*BY886+$C$11*BZ886+$F$11*CK886*(1-CN886)</f>
        <v>0</v>
      </c>
      <c r="BA886">
        <f>AZ886*BB886</f>
        <v>0</v>
      </c>
      <c r="BB886">
        <f>($B$11*$D$9+$C$11*$D$9+$F$11*((CX886+CP886)/MAX(CX886+CP886+CY886, 0.1)*$I$9+CY886/MAX(CX886+CP886+CY886, 0.1)*$J$9))/($B$11+$C$11+$F$11)</f>
        <v>0</v>
      </c>
      <c r="BC886">
        <f>($B$11*$K$9+$C$11*$K$9+$F$11*((CX886+CP886)/MAX(CX886+CP886+CY886, 0.1)*$P$9+CY886/MAX(CX886+CP886+CY886, 0.1)*$Q$9))/($B$11+$C$11+$F$11)</f>
        <v>0</v>
      </c>
      <c r="BD886">
        <v>6</v>
      </c>
      <c r="BE886">
        <v>0.5</v>
      </c>
      <c r="BF886" t="s">
        <v>361</v>
      </c>
      <c r="BG886">
        <v>2</v>
      </c>
      <c r="BH886" t="b">
        <v>1</v>
      </c>
      <c r="BI886">
        <v>1728498662.214286</v>
      </c>
      <c r="BJ886">
        <v>396.3118928571429</v>
      </c>
      <c r="BK886">
        <v>416.4308571428572</v>
      </c>
      <c r="BL886">
        <v>16.25827142857143</v>
      </c>
      <c r="BM886">
        <v>15.60573214285714</v>
      </c>
      <c r="BN886">
        <v>401.8943571428571</v>
      </c>
      <c r="BO886">
        <v>16.34869285714286</v>
      </c>
      <c r="BP886">
        <v>600.0293214285714</v>
      </c>
      <c r="BQ886">
        <v>97.54116428571429</v>
      </c>
      <c r="BR886">
        <v>0.1001274857142857</v>
      </c>
      <c r="BS886">
        <v>24.89816785714286</v>
      </c>
      <c r="BT886">
        <v>25.02378214285714</v>
      </c>
      <c r="BU886">
        <v>999.9000000000002</v>
      </c>
      <c r="BV886">
        <v>0</v>
      </c>
      <c r="BW886">
        <v>0</v>
      </c>
      <c r="BX886">
        <v>10000.82678571429</v>
      </c>
      <c r="BY886">
        <v>0</v>
      </c>
      <c r="BZ886">
        <v>84.70590714285716</v>
      </c>
      <c r="CA886">
        <v>-20.11891071428571</v>
      </c>
      <c r="CB886">
        <v>402.86175</v>
      </c>
      <c r="CC886">
        <v>423.0326071428572</v>
      </c>
      <c r="CD886">
        <v>0.6525354999999999</v>
      </c>
      <c r="CE886">
        <v>416.4308571428572</v>
      </c>
      <c r="CF886">
        <v>15.60573214285714</v>
      </c>
      <c r="CG886">
        <v>1.585851071428571</v>
      </c>
      <c r="CH886">
        <v>1.522202142857143</v>
      </c>
      <c r="CI886">
        <v>13.82199642857143</v>
      </c>
      <c r="CJ886">
        <v>13.19301785714286</v>
      </c>
      <c r="CK886">
        <v>1600.0375</v>
      </c>
      <c r="CL886">
        <v>0.692000357142857</v>
      </c>
      <c r="CM886">
        <v>0.3079996428571428</v>
      </c>
      <c r="CN886">
        <v>0</v>
      </c>
      <c r="CO886">
        <v>2.327032142857143</v>
      </c>
      <c r="CP886">
        <v>0</v>
      </c>
      <c r="CQ886">
        <v>15411.35</v>
      </c>
      <c r="CR886">
        <v>13790.51785714286</v>
      </c>
      <c r="CS886">
        <v>39.32999999999999</v>
      </c>
      <c r="CT886">
        <v>40.70499999999999</v>
      </c>
      <c r="CU886">
        <v>40.05314285714286</v>
      </c>
      <c r="CV886">
        <v>38.75442857142857</v>
      </c>
      <c r="CW886">
        <v>38.562</v>
      </c>
      <c r="CX886">
        <v>1107.226071428571</v>
      </c>
      <c r="CY886">
        <v>492.8114285714286</v>
      </c>
      <c r="CZ886">
        <v>0</v>
      </c>
      <c r="DA886">
        <v>1728498727</v>
      </c>
      <c r="DB886">
        <v>0</v>
      </c>
      <c r="DC886">
        <v>1728490956.5</v>
      </c>
      <c r="DD886" t="s">
        <v>362</v>
      </c>
      <c r="DE886">
        <v>1728490952.5</v>
      </c>
      <c r="DF886">
        <v>1728490956.5</v>
      </c>
      <c r="DG886">
        <v>1</v>
      </c>
      <c r="DH886">
        <v>-0.065</v>
      </c>
      <c r="DI886">
        <v>-0.008</v>
      </c>
      <c r="DJ886">
        <v>-3.246</v>
      </c>
      <c r="DK886">
        <v>-0.091</v>
      </c>
      <c r="DL886">
        <v>52</v>
      </c>
      <c r="DM886">
        <v>15</v>
      </c>
      <c r="DN886">
        <v>0.25</v>
      </c>
      <c r="DO886">
        <v>0.13</v>
      </c>
      <c r="DP886">
        <v>-20.0187</v>
      </c>
      <c r="DQ886">
        <v>-1.783856445993058</v>
      </c>
      <c r="DR886">
        <v>0.1818308259572415</v>
      </c>
      <c r="DS886">
        <v>0</v>
      </c>
      <c r="DT886">
        <v>0.6526458536585367</v>
      </c>
      <c r="DU886">
        <v>0.0001922508710827654</v>
      </c>
      <c r="DV886">
        <v>0.0006516110826055873</v>
      </c>
      <c r="DW886">
        <v>1</v>
      </c>
      <c r="DX886">
        <v>1</v>
      </c>
      <c r="DY886">
        <v>2</v>
      </c>
      <c r="DZ886" t="s">
        <v>363</v>
      </c>
      <c r="EA886">
        <v>3.22884</v>
      </c>
      <c r="EB886">
        <v>2.70414</v>
      </c>
      <c r="EC886">
        <v>0.100811</v>
      </c>
      <c r="ED886">
        <v>0.103787</v>
      </c>
      <c r="EE886">
        <v>0.08393680000000001</v>
      </c>
      <c r="EF886">
        <v>0.081634</v>
      </c>
      <c r="EG886">
        <v>29312.1</v>
      </c>
      <c r="EH886">
        <v>28396.4</v>
      </c>
      <c r="EI886">
        <v>31243.9</v>
      </c>
      <c r="EJ886">
        <v>30066</v>
      </c>
      <c r="EK886">
        <v>38330.4</v>
      </c>
      <c r="EL886">
        <v>36519.7</v>
      </c>
      <c r="EM886">
        <v>43778.9</v>
      </c>
      <c r="EN886">
        <v>41990</v>
      </c>
      <c r="EO886">
        <v>2.09107</v>
      </c>
      <c r="EP886">
        <v>1.74118</v>
      </c>
      <c r="EQ886">
        <v>0.0139326</v>
      </c>
      <c r="ER886">
        <v>0</v>
      </c>
      <c r="ES886">
        <v>24.7866</v>
      </c>
      <c r="ET886">
        <v>999.9</v>
      </c>
      <c r="EU886">
        <v>64.5</v>
      </c>
      <c r="EV886">
        <v>32</v>
      </c>
      <c r="EW886">
        <v>31.5753</v>
      </c>
      <c r="EX886">
        <v>60.9902</v>
      </c>
      <c r="EY886">
        <v>24.2027</v>
      </c>
      <c r="EZ886">
        <v>1</v>
      </c>
      <c r="FA886">
        <v>0.313115</v>
      </c>
      <c r="FB886">
        <v>4.26031</v>
      </c>
      <c r="FC886">
        <v>20.1486</v>
      </c>
      <c r="FD886">
        <v>5.21444</v>
      </c>
      <c r="FE886">
        <v>11.998</v>
      </c>
      <c r="FF886">
        <v>4.96275</v>
      </c>
      <c r="FG886">
        <v>3.29563</v>
      </c>
      <c r="FH886">
        <v>9999</v>
      </c>
      <c r="FI886">
        <v>9999</v>
      </c>
      <c r="FJ886">
        <v>9999</v>
      </c>
      <c r="FK886">
        <v>150.1</v>
      </c>
      <c r="FL886">
        <v>4.97092</v>
      </c>
      <c r="FM886">
        <v>1.86773</v>
      </c>
      <c r="FN886">
        <v>1.85928</v>
      </c>
      <c r="FO886">
        <v>1.86539</v>
      </c>
      <c r="FP886">
        <v>1.8631</v>
      </c>
      <c r="FQ886">
        <v>1.8645</v>
      </c>
      <c r="FR886">
        <v>1.86005</v>
      </c>
      <c r="FS886">
        <v>1.86417</v>
      </c>
      <c r="FT886">
        <v>0</v>
      </c>
      <c r="FU886">
        <v>0</v>
      </c>
      <c r="FV886">
        <v>0</v>
      </c>
      <c r="FW886">
        <v>0</v>
      </c>
      <c r="FX886" t="s">
        <v>364</v>
      </c>
      <c r="FY886" t="s">
        <v>365</v>
      </c>
      <c r="FZ886" t="s">
        <v>366</v>
      </c>
      <c r="GA886" t="s">
        <v>366</v>
      </c>
      <c r="GB886" t="s">
        <v>366</v>
      </c>
      <c r="GC886" t="s">
        <v>366</v>
      </c>
      <c r="GD886">
        <v>0</v>
      </c>
      <c r="GE886">
        <v>100</v>
      </c>
      <c r="GF886">
        <v>100</v>
      </c>
      <c r="GG886">
        <v>-5.712</v>
      </c>
      <c r="GH886">
        <v>-0.09039999999999999</v>
      </c>
      <c r="GI886">
        <v>-2.868309889394353</v>
      </c>
      <c r="GJ886">
        <v>-0.006773961979547998</v>
      </c>
      <c r="GK886">
        <v>-8.296070481250098E-08</v>
      </c>
      <c r="GL886">
        <v>3.322967193956903E-10</v>
      </c>
      <c r="GM886">
        <v>-0.07871069313407227</v>
      </c>
      <c r="GN886">
        <v>-0.00208336341840114</v>
      </c>
      <c r="GO886">
        <v>8.801746095907445E-05</v>
      </c>
      <c r="GP886">
        <v>-2.677693255255651E-07</v>
      </c>
      <c r="GQ886">
        <v>3</v>
      </c>
      <c r="GR886">
        <v>2052</v>
      </c>
      <c r="GS886">
        <v>2</v>
      </c>
      <c r="GT886">
        <v>18</v>
      </c>
      <c r="GU886">
        <v>128.6</v>
      </c>
      <c r="GV886">
        <v>128.6</v>
      </c>
      <c r="GW886">
        <v>1.1853</v>
      </c>
      <c r="GX886">
        <v>2.41821</v>
      </c>
      <c r="GY886">
        <v>1.44775</v>
      </c>
      <c r="GZ886">
        <v>2.31201</v>
      </c>
      <c r="HA886">
        <v>1.55151</v>
      </c>
      <c r="HB886">
        <v>2.43164</v>
      </c>
      <c r="HC886">
        <v>37.8437</v>
      </c>
      <c r="HD886">
        <v>13.6154</v>
      </c>
      <c r="HE886">
        <v>18</v>
      </c>
      <c r="HF886">
        <v>616.678</v>
      </c>
      <c r="HG886">
        <v>393.353</v>
      </c>
      <c r="HH886">
        <v>19.0906</v>
      </c>
      <c r="HI886">
        <v>30.8424</v>
      </c>
      <c r="HJ886">
        <v>29.9995</v>
      </c>
      <c r="HK886">
        <v>31.0544</v>
      </c>
      <c r="HL886">
        <v>31.0545</v>
      </c>
      <c r="HM886">
        <v>23.7673</v>
      </c>
      <c r="HN886">
        <v>55.4971</v>
      </c>
      <c r="HO886">
        <v>0</v>
      </c>
      <c r="HP886">
        <v>19.0849</v>
      </c>
      <c r="HQ886">
        <v>451.352</v>
      </c>
      <c r="HR886">
        <v>15.5571</v>
      </c>
      <c r="HS886">
        <v>99.14</v>
      </c>
      <c r="HT886">
        <v>100.329</v>
      </c>
    </row>
    <row r="887" spans="1:228">
      <c r="A887">
        <v>871</v>
      </c>
      <c r="B887">
        <v>1728498675</v>
      </c>
      <c r="C887">
        <v>7737.5</v>
      </c>
      <c r="D887" t="s">
        <v>2116</v>
      </c>
      <c r="E887" t="s">
        <v>2117</v>
      </c>
      <c r="F887">
        <v>5</v>
      </c>
      <c r="G887" t="s">
        <v>357</v>
      </c>
      <c r="H887" t="s">
        <v>358</v>
      </c>
      <c r="I887" t="s">
        <v>359</v>
      </c>
      <c r="J887" t="s">
        <v>2047</v>
      </c>
      <c r="K887">
        <v>1728498667.5</v>
      </c>
      <c r="L887">
        <f>(M887)/1000</f>
        <v>0</v>
      </c>
      <c r="M887">
        <f>IF(BH887, AP887, AJ887)</f>
        <v>0</v>
      </c>
      <c r="N887">
        <f>IF(BH887, AK887, AI887)</f>
        <v>0</v>
      </c>
      <c r="O887">
        <f>BJ887 - IF(AW887&gt;1, N887*BD887*100.0/(AY887), 0)</f>
        <v>0</v>
      </c>
      <c r="P887">
        <f>((V887-L887/2)*O887-N887)/(V887+L887/2)</f>
        <v>0</v>
      </c>
      <c r="Q887">
        <f>P887*(BQ887+BR887)/1000.0</f>
        <v>0</v>
      </c>
      <c r="R887">
        <f>(BJ887 - IF(AW887&gt;1, N887*BD887*100.0/(AY887), 0))*(BQ887+BR887)/1000.0</f>
        <v>0</v>
      </c>
      <c r="S887">
        <f>2.0/((1/U887-1/T887)+SIGN(U887)*SQRT((1/U887-1/T887)*(1/U887-1/T887) + 4*BE887/((BE887+1)*(BE887+1))*(2*1/U887*1/T887-1/T887*1/T887)))</f>
        <v>0</v>
      </c>
      <c r="T887">
        <f>IF(LEFT(BF887,1)&lt;&gt;"0",IF(LEFT(BF887,1)="1",3.0,BG887),$D$5+$E$5*(BX887*BQ887/($K$5*1000))+$F$5*(BX887*BQ887/($K$5*1000))*MAX(MIN(BD887,$J$5),$I$5)*MAX(MIN(BD887,$J$5),$I$5)+$G$5*MAX(MIN(BD887,$J$5),$I$5)*(BX887*BQ887/($K$5*1000))+$H$5*(BX887*BQ887/($K$5*1000))*(BX887*BQ887/($K$5*1000)))</f>
        <v>0</v>
      </c>
      <c r="U887">
        <f>L887*(1000-(1000*0.61365*exp(17.502*Y887/(240.97+Y887))/(BQ887+BR887)+BL887)/2)/(1000*0.61365*exp(17.502*Y887/(240.97+Y887))/(BQ887+BR887)-BL887)</f>
        <v>0</v>
      </c>
      <c r="V887">
        <f>1/((BE887+1)/(S887/1.6)+1/(T887/1.37)) + BE887/((BE887+1)/(S887/1.6) + BE887/(T887/1.37))</f>
        <v>0</v>
      </c>
      <c r="W887">
        <f>(AZ887*BC887)</f>
        <v>0</v>
      </c>
      <c r="X887">
        <f>(BS887+(W887+2*0.95*5.67E-8*(((BS887+$B$7)+273)^4-(BS887+273)^4)-44100*L887)/(1.84*29.3*T887+8*0.95*5.67E-8*(BS887+273)^3))</f>
        <v>0</v>
      </c>
      <c r="Y887">
        <f>($C$7*BT887+$D$7*BU887+$E$7*X887)</f>
        <v>0</v>
      </c>
      <c r="Z887">
        <f>0.61365*exp(17.502*Y887/(240.97+Y887))</f>
        <v>0</v>
      </c>
      <c r="AA887">
        <f>(AB887/AC887*100)</f>
        <v>0</v>
      </c>
      <c r="AB887">
        <f>BL887*(BQ887+BR887)/1000</f>
        <v>0</v>
      </c>
      <c r="AC887">
        <f>0.61365*exp(17.502*BS887/(240.97+BS887))</f>
        <v>0</v>
      </c>
      <c r="AD887">
        <f>(Z887-BL887*(BQ887+BR887)/1000)</f>
        <v>0</v>
      </c>
      <c r="AE887">
        <f>(-L887*44100)</f>
        <v>0</v>
      </c>
      <c r="AF887">
        <f>2*29.3*T887*0.92*(BS887-Y887)</f>
        <v>0</v>
      </c>
      <c r="AG887">
        <f>2*0.95*5.67E-8*(((BS887+$B$7)+273)^4-(Y887+273)^4)</f>
        <v>0</v>
      </c>
      <c r="AH887">
        <f>W887+AG887+AE887+AF887</f>
        <v>0</v>
      </c>
      <c r="AI887">
        <f>BP887*AW887*(BK887-BJ887*(1000-AW887*BM887)/(1000-AW887*BL887))/(100*BD887)</f>
        <v>0</v>
      </c>
      <c r="AJ887">
        <f>1000*BP887*AW887*(BL887-BM887)/(100*BD887*(1000-AW887*BL887))</f>
        <v>0</v>
      </c>
      <c r="AK887">
        <f>(AL887 - AM887 - BQ887*1E3/(8.314*(BS887+273.15)) * AO887/BP887 * AN887) * BP887/(100*BD887) * (1000 - BM887)/1000</f>
        <v>0</v>
      </c>
      <c r="AL887">
        <v>449.7639945635683</v>
      </c>
      <c r="AM887">
        <v>433.8613575757576</v>
      </c>
      <c r="AN887">
        <v>2.517423825616826</v>
      </c>
      <c r="AO887">
        <v>66.74876362544261</v>
      </c>
      <c r="AP887">
        <f>(AR887 - AQ887 + BQ887*1E3/(8.314*(BS887+273.15)) * AT887/BP887 * AS887) * BP887/(100*BD887) * 1000/(1000 - AR887)</f>
        <v>0</v>
      </c>
      <c r="AQ887">
        <v>15.60757356600659</v>
      </c>
      <c r="AR887">
        <v>16.25856666666667</v>
      </c>
      <c r="AS887">
        <v>2.29227601564951E-05</v>
      </c>
      <c r="AT887">
        <v>80.8344270766854</v>
      </c>
      <c r="AU887">
        <v>0</v>
      </c>
      <c r="AV887">
        <v>0</v>
      </c>
      <c r="AW887">
        <f>IF(AU887*$H$13&gt;=AY887,1.0,(AY887/(AY887-AU887*$H$13)))</f>
        <v>0</v>
      </c>
      <c r="AX887">
        <f>(AW887-1)*100</f>
        <v>0</v>
      </c>
      <c r="AY887">
        <f>MAX(0,($B$13+$C$13*BX887)/(1+$D$13*BX887)*BQ887/(BS887+273)*$E$13)</f>
        <v>0</v>
      </c>
      <c r="AZ887">
        <f>$B$11*BY887+$C$11*BZ887+$F$11*CK887*(1-CN887)</f>
        <v>0</v>
      </c>
      <c r="BA887">
        <f>AZ887*BB887</f>
        <v>0</v>
      </c>
      <c r="BB887">
        <f>($B$11*$D$9+$C$11*$D$9+$F$11*((CX887+CP887)/MAX(CX887+CP887+CY887, 0.1)*$I$9+CY887/MAX(CX887+CP887+CY887, 0.1)*$J$9))/($B$11+$C$11+$F$11)</f>
        <v>0</v>
      </c>
      <c r="BC887">
        <f>($B$11*$K$9+$C$11*$K$9+$F$11*((CX887+CP887)/MAX(CX887+CP887+CY887, 0.1)*$P$9+CY887/MAX(CX887+CP887+CY887, 0.1)*$Q$9))/($B$11+$C$11+$F$11)</f>
        <v>0</v>
      </c>
      <c r="BD887">
        <v>6</v>
      </c>
      <c r="BE887">
        <v>0.5</v>
      </c>
      <c r="BF887" t="s">
        <v>361</v>
      </c>
      <c r="BG887">
        <v>2</v>
      </c>
      <c r="BH887" t="b">
        <v>1</v>
      </c>
      <c r="BI887">
        <v>1728498667.5</v>
      </c>
      <c r="BJ887">
        <v>409.4254444444443</v>
      </c>
      <c r="BK887">
        <v>429.7120370370371</v>
      </c>
      <c r="BL887">
        <v>16.25883333333333</v>
      </c>
      <c r="BM887">
        <v>15.6065962962963</v>
      </c>
      <c r="BN887">
        <v>415.0960370370369</v>
      </c>
      <c r="BO887">
        <v>16.34924074074074</v>
      </c>
      <c r="BP887">
        <v>599.9917407407409</v>
      </c>
      <c r="BQ887">
        <v>97.5402148148148</v>
      </c>
      <c r="BR887">
        <v>0.09998375925925927</v>
      </c>
      <c r="BS887">
        <v>24.89319259259259</v>
      </c>
      <c r="BT887">
        <v>25.02239259259259</v>
      </c>
      <c r="BU887">
        <v>999.9000000000001</v>
      </c>
      <c r="BV887">
        <v>0</v>
      </c>
      <c r="BW887">
        <v>0</v>
      </c>
      <c r="BX887">
        <v>9997.244444444446</v>
      </c>
      <c r="BY887">
        <v>0</v>
      </c>
      <c r="BZ887">
        <v>84.41281851851852</v>
      </c>
      <c r="CA887">
        <v>-20.28651481481482</v>
      </c>
      <c r="CB887">
        <v>416.1922962962964</v>
      </c>
      <c r="CC887">
        <v>436.5247037037037</v>
      </c>
      <c r="CD887">
        <v>0.6522391851851852</v>
      </c>
      <c r="CE887">
        <v>429.7120370370371</v>
      </c>
      <c r="CF887">
        <v>15.6065962962963</v>
      </c>
      <c r="CG887">
        <v>1.585890740740741</v>
      </c>
      <c r="CH887">
        <v>1.522271111111111</v>
      </c>
      <c r="CI887">
        <v>13.82237777777778</v>
      </c>
      <c r="CJ887">
        <v>13.19371481481481</v>
      </c>
      <c r="CK887">
        <v>1600.004814814815</v>
      </c>
      <c r="CL887">
        <v>0.6919913333333333</v>
      </c>
      <c r="CM887">
        <v>0.3080086666666666</v>
      </c>
      <c r="CN887">
        <v>0</v>
      </c>
      <c r="CO887">
        <v>2.264811111111111</v>
      </c>
      <c r="CP887">
        <v>0</v>
      </c>
      <c r="CQ887">
        <v>15410.81851851852</v>
      </c>
      <c r="CR887">
        <v>13790.18518518518</v>
      </c>
      <c r="CS887">
        <v>39.29362962962963</v>
      </c>
      <c r="CT887">
        <v>40.68699999999999</v>
      </c>
      <c r="CU887">
        <v>40.03214814814815</v>
      </c>
      <c r="CV887">
        <v>38.73366666666666</v>
      </c>
      <c r="CW887">
        <v>38.55281481481481</v>
      </c>
      <c r="CX887">
        <v>1107.188888888889</v>
      </c>
      <c r="CY887">
        <v>492.8159259259259</v>
      </c>
      <c r="CZ887">
        <v>0</v>
      </c>
      <c r="DA887">
        <v>1728498731.8</v>
      </c>
      <c r="DB887">
        <v>0</v>
      </c>
      <c r="DC887">
        <v>1728490956.5</v>
      </c>
      <c r="DD887" t="s">
        <v>362</v>
      </c>
      <c r="DE887">
        <v>1728490952.5</v>
      </c>
      <c r="DF887">
        <v>1728490956.5</v>
      </c>
      <c r="DG887">
        <v>1</v>
      </c>
      <c r="DH887">
        <v>-0.065</v>
      </c>
      <c r="DI887">
        <v>-0.008</v>
      </c>
      <c r="DJ887">
        <v>-3.246</v>
      </c>
      <c r="DK887">
        <v>-0.091</v>
      </c>
      <c r="DL887">
        <v>52</v>
      </c>
      <c r="DM887">
        <v>15</v>
      </c>
      <c r="DN887">
        <v>0.25</v>
      </c>
      <c r="DO887">
        <v>0.13</v>
      </c>
      <c r="DP887">
        <v>-20.21223</v>
      </c>
      <c r="DQ887">
        <v>-2.009164727954976</v>
      </c>
      <c r="DR887">
        <v>0.2024869467397838</v>
      </c>
      <c r="DS887">
        <v>0</v>
      </c>
      <c r="DT887">
        <v>0.65228915</v>
      </c>
      <c r="DU887">
        <v>-0.004205178236400573</v>
      </c>
      <c r="DV887">
        <v>0.0008526974712639892</v>
      </c>
      <c r="DW887">
        <v>1</v>
      </c>
      <c r="DX887">
        <v>1</v>
      </c>
      <c r="DY887">
        <v>2</v>
      </c>
      <c r="DZ887" t="s">
        <v>363</v>
      </c>
      <c r="EA887">
        <v>3.22883</v>
      </c>
      <c r="EB887">
        <v>2.70423</v>
      </c>
      <c r="EC887">
        <v>0.103074</v>
      </c>
      <c r="ED887">
        <v>0.106</v>
      </c>
      <c r="EE887">
        <v>0.0839372</v>
      </c>
      <c r="EF887">
        <v>0.0816339</v>
      </c>
      <c r="EG887">
        <v>29238.9</v>
      </c>
      <c r="EH887">
        <v>28326.9</v>
      </c>
      <c r="EI887">
        <v>31244.5</v>
      </c>
      <c r="EJ887">
        <v>30066.6</v>
      </c>
      <c r="EK887">
        <v>38331.3</v>
      </c>
      <c r="EL887">
        <v>36520.4</v>
      </c>
      <c r="EM887">
        <v>43779.9</v>
      </c>
      <c r="EN887">
        <v>41990.6</v>
      </c>
      <c r="EO887">
        <v>2.0913</v>
      </c>
      <c r="EP887">
        <v>1.7416</v>
      </c>
      <c r="EQ887">
        <v>0.0136718</v>
      </c>
      <c r="ER887">
        <v>0</v>
      </c>
      <c r="ES887">
        <v>24.7851</v>
      </c>
      <c r="ET887">
        <v>999.9</v>
      </c>
      <c r="EU887">
        <v>64.5</v>
      </c>
      <c r="EV887">
        <v>32</v>
      </c>
      <c r="EW887">
        <v>31.5741</v>
      </c>
      <c r="EX887">
        <v>60.4002</v>
      </c>
      <c r="EY887">
        <v>24.1466</v>
      </c>
      <c r="EZ887">
        <v>1</v>
      </c>
      <c r="FA887">
        <v>0.312223</v>
      </c>
      <c r="FB887">
        <v>4.21765</v>
      </c>
      <c r="FC887">
        <v>20.1497</v>
      </c>
      <c r="FD887">
        <v>5.21325</v>
      </c>
      <c r="FE887">
        <v>11.998</v>
      </c>
      <c r="FF887">
        <v>4.9626</v>
      </c>
      <c r="FG887">
        <v>3.2955</v>
      </c>
      <c r="FH887">
        <v>9999</v>
      </c>
      <c r="FI887">
        <v>9999</v>
      </c>
      <c r="FJ887">
        <v>9999</v>
      </c>
      <c r="FK887">
        <v>150.1</v>
      </c>
      <c r="FL887">
        <v>4.97092</v>
      </c>
      <c r="FM887">
        <v>1.86777</v>
      </c>
      <c r="FN887">
        <v>1.85929</v>
      </c>
      <c r="FO887">
        <v>1.86539</v>
      </c>
      <c r="FP887">
        <v>1.8631</v>
      </c>
      <c r="FQ887">
        <v>1.8645</v>
      </c>
      <c r="FR887">
        <v>1.86005</v>
      </c>
      <c r="FS887">
        <v>1.86417</v>
      </c>
      <c r="FT887">
        <v>0</v>
      </c>
      <c r="FU887">
        <v>0</v>
      </c>
      <c r="FV887">
        <v>0</v>
      </c>
      <c r="FW887">
        <v>0</v>
      </c>
      <c r="FX887" t="s">
        <v>364</v>
      </c>
      <c r="FY887" t="s">
        <v>365</v>
      </c>
      <c r="FZ887" t="s">
        <v>366</v>
      </c>
      <c r="GA887" t="s">
        <v>366</v>
      </c>
      <c r="GB887" t="s">
        <v>366</v>
      </c>
      <c r="GC887" t="s">
        <v>366</v>
      </c>
      <c r="GD887">
        <v>0</v>
      </c>
      <c r="GE887">
        <v>100</v>
      </c>
      <c r="GF887">
        <v>100</v>
      </c>
      <c r="GG887">
        <v>-5.796</v>
      </c>
      <c r="GH887">
        <v>-0.09039999999999999</v>
      </c>
      <c r="GI887">
        <v>-2.868309889394353</v>
      </c>
      <c r="GJ887">
        <v>-0.006773961979547998</v>
      </c>
      <c r="GK887">
        <v>-8.296070481250098E-08</v>
      </c>
      <c r="GL887">
        <v>3.322967193956903E-10</v>
      </c>
      <c r="GM887">
        <v>-0.07871069313407227</v>
      </c>
      <c r="GN887">
        <v>-0.00208336341840114</v>
      </c>
      <c r="GO887">
        <v>8.801746095907445E-05</v>
      </c>
      <c r="GP887">
        <v>-2.677693255255651E-07</v>
      </c>
      <c r="GQ887">
        <v>3</v>
      </c>
      <c r="GR887">
        <v>2052</v>
      </c>
      <c r="GS887">
        <v>2</v>
      </c>
      <c r="GT887">
        <v>18</v>
      </c>
      <c r="GU887">
        <v>128.7</v>
      </c>
      <c r="GV887">
        <v>128.6</v>
      </c>
      <c r="GW887">
        <v>1.21338</v>
      </c>
      <c r="GX887">
        <v>2.41333</v>
      </c>
      <c r="GY887">
        <v>1.44775</v>
      </c>
      <c r="GZ887">
        <v>2.31201</v>
      </c>
      <c r="HA887">
        <v>1.55151</v>
      </c>
      <c r="HB887">
        <v>2.37793</v>
      </c>
      <c r="HC887">
        <v>37.8437</v>
      </c>
      <c r="HD887">
        <v>13.6067</v>
      </c>
      <c r="HE887">
        <v>18</v>
      </c>
      <c r="HF887">
        <v>616.744</v>
      </c>
      <c r="HG887">
        <v>393.529</v>
      </c>
      <c r="HH887">
        <v>19.0666</v>
      </c>
      <c r="HI887">
        <v>30.8324</v>
      </c>
      <c r="HJ887">
        <v>29.9992</v>
      </c>
      <c r="HK887">
        <v>31.0443</v>
      </c>
      <c r="HL887">
        <v>31.0445</v>
      </c>
      <c r="HM887">
        <v>24.3314</v>
      </c>
      <c r="HN887">
        <v>55.4971</v>
      </c>
      <c r="HO887">
        <v>0</v>
      </c>
      <c r="HP887">
        <v>19.0688</v>
      </c>
      <c r="HQ887">
        <v>466.515</v>
      </c>
      <c r="HR887">
        <v>15.5571</v>
      </c>
      <c r="HS887">
        <v>99.1422</v>
      </c>
      <c r="HT887">
        <v>100.331</v>
      </c>
    </row>
    <row r="888" spans="1:228">
      <c r="A888">
        <v>872</v>
      </c>
      <c r="B888">
        <v>1728498679.5</v>
      </c>
      <c r="C888">
        <v>7742</v>
      </c>
      <c r="D888" t="s">
        <v>2118</v>
      </c>
      <c r="E888" t="s">
        <v>2119</v>
      </c>
      <c r="F888">
        <v>5</v>
      </c>
      <c r="G888" t="s">
        <v>357</v>
      </c>
      <c r="H888" t="s">
        <v>358</v>
      </c>
      <c r="I888" t="s">
        <v>359</v>
      </c>
      <c r="J888" t="s">
        <v>2047</v>
      </c>
      <c r="K888">
        <v>1728498671.944444</v>
      </c>
      <c r="L888">
        <f>(M888)/1000</f>
        <v>0</v>
      </c>
      <c r="M888">
        <f>IF(BH888, AP888, AJ888)</f>
        <v>0</v>
      </c>
      <c r="N888">
        <f>IF(BH888, AK888, AI888)</f>
        <v>0</v>
      </c>
      <c r="O888">
        <f>BJ888 - IF(AW888&gt;1, N888*BD888*100.0/(AY888), 0)</f>
        <v>0</v>
      </c>
      <c r="P888">
        <f>((V888-L888/2)*O888-N888)/(V888+L888/2)</f>
        <v>0</v>
      </c>
      <c r="Q888">
        <f>P888*(BQ888+BR888)/1000.0</f>
        <v>0</v>
      </c>
      <c r="R888">
        <f>(BJ888 - IF(AW888&gt;1, N888*BD888*100.0/(AY888), 0))*(BQ888+BR888)/1000.0</f>
        <v>0</v>
      </c>
      <c r="S888">
        <f>2.0/((1/U888-1/T888)+SIGN(U888)*SQRT((1/U888-1/T888)*(1/U888-1/T888) + 4*BE888/((BE888+1)*(BE888+1))*(2*1/U888*1/T888-1/T888*1/T888)))</f>
        <v>0</v>
      </c>
      <c r="T888">
        <f>IF(LEFT(BF888,1)&lt;&gt;"0",IF(LEFT(BF888,1)="1",3.0,BG888),$D$5+$E$5*(BX888*BQ888/($K$5*1000))+$F$5*(BX888*BQ888/($K$5*1000))*MAX(MIN(BD888,$J$5),$I$5)*MAX(MIN(BD888,$J$5),$I$5)+$G$5*MAX(MIN(BD888,$J$5),$I$5)*(BX888*BQ888/($K$5*1000))+$H$5*(BX888*BQ888/($K$5*1000))*(BX888*BQ888/($K$5*1000)))</f>
        <v>0</v>
      </c>
      <c r="U888">
        <f>L888*(1000-(1000*0.61365*exp(17.502*Y888/(240.97+Y888))/(BQ888+BR888)+BL888)/2)/(1000*0.61365*exp(17.502*Y888/(240.97+Y888))/(BQ888+BR888)-BL888)</f>
        <v>0</v>
      </c>
      <c r="V888">
        <f>1/((BE888+1)/(S888/1.6)+1/(T888/1.37)) + BE888/((BE888+1)/(S888/1.6) + BE888/(T888/1.37))</f>
        <v>0</v>
      </c>
      <c r="W888">
        <f>(AZ888*BC888)</f>
        <v>0</v>
      </c>
      <c r="X888">
        <f>(BS888+(W888+2*0.95*5.67E-8*(((BS888+$B$7)+273)^4-(BS888+273)^4)-44100*L888)/(1.84*29.3*T888+8*0.95*5.67E-8*(BS888+273)^3))</f>
        <v>0</v>
      </c>
      <c r="Y888">
        <f>($C$7*BT888+$D$7*BU888+$E$7*X888)</f>
        <v>0</v>
      </c>
      <c r="Z888">
        <f>0.61365*exp(17.502*Y888/(240.97+Y888))</f>
        <v>0</v>
      </c>
      <c r="AA888">
        <f>(AB888/AC888*100)</f>
        <v>0</v>
      </c>
      <c r="AB888">
        <f>BL888*(BQ888+BR888)/1000</f>
        <v>0</v>
      </c>
      <c r="AC888">
        <f>0.61365*exp(17.502*BS888/(240.97+BS888))</f>
        <v>0</v>
      </c>
      <c r="AD888">
        <f>(Z888-BL888*(BQ888+BR888)/1000)</f>
        <v>0</v>
      </c>
      <c r="AE888">
        <f>(-L888*44100)</f>
        <v>0</v>
      </c>
      <c r="AF888">
        <f>2*29.3*T888*0.92*(BS888-Y888)</f>
        <v>0</v>
      </c>
      <c r="AG888">
        <f>2*0.95*5.67E-8*(((BS888+$B$7)+273)^4-(Y888+273)^4)</f>
        <v>0</v>
      </c>
      <c r="AH888">
        <f>W888+AG888+AE888+AF888</f>
        <v>0</v>
      </c>
      <c r="AI888">
        <f>BP888*AW888*(BK888-BJ888*(1000-AW888*BM888)/(1000-AW888*BL888))/(100*BD888)</f>
        <v>0</v>
      </c>
      <c r="AJ888">
        <f>1000*BP888*AW888*(BL888-BM888)/(100*BD888*(1000-AW888*BL888))</f>
        <v>0</v>
      </c>
      <c r="AK888">
        <f>(AL888 - AM888 - BQ888*1E3/(8.314*(BS888+273.15)) * AO888/BP888 * AN888) * BP888/(100*BD888) * (1000 - BM888)/1000</f>
        <v>0</v>
      </c>
      <c r="AL888">
        <v>461.0554349397699</v>
      </c>
      <c r="AM888">
        <v>445.1231151515152</v>
      </c>
      <c r="AN888">
        <v>2.510738361680926</v>
      </c>
      <c r="AO888">
        <v>66.74876362544261</v>
      </c>
      <c r="AP888">
        <f>(AR888 - AQ888 + BQ888*1E3/(8.314*(BS888+273.15)) * AT888/BP888 * AS888) * BP888/(100*BD888) * 1000/(1000 - AR888)</f>
        <v>0</v>
      </c>
      <c r="AQ888">
        <v>15.60746934729963</v>
      </c>
      <c r="AR888">
        <v>16.2601103030303</v>
      </c>
      <c r="AS888">
        <v>1.192122203633183E-05</v>
      </c>
      <c r="AT888">
        <v>80.8344270766854</v>
      </c>
      <c r="AU888">
        <v>0</v>
      </c>
      <c r="AV888">
        <v>0</v>
      </c>
      <c r="AW888">
        <f>IF(AU888*$H$13&gt;=AY888,1.0,(AY888/(AY888-AU888*$H$13)))</f>
        <v>0</v>
      </c>
      <c r="AX888">
        <f>(AW888-1)*100</f>
        <v>0</v>
      </c>
      <c r="AY888">
        <f>MAX(0,($B$13+$C$13*BX888)/(1+$D$13*BX888)*BQ888/(BS888+273)*$E$13)</f>
        <v>0</v>
      </c>
      <c r="AZ888">
        <f>$B$11*BY888+$C$11*BZ888+$F$11*CK888*(1-CN888)</f>
        <v>0</v>
      </c>
      <c r="BA888">
        <f>AZ888*BB888</f>
        <v>0</v>
      </c>
      <c r="BB888">
        <f>($B$11*$D$9+$C$11*$D$9+$F$11*((CX888+CP888)/MAX(CX888+CP888+CY888, 0.1)*$I$9+CY888/MAX(CX888+CP888+CY888, 0.1)*$J$9))/($B$11+$C$11+$F$11)</f>
        <v>0</v>
      </c>
      <c r="BC888">
        <f>($B$11*$K$9+$C$11*$K$9+$F$11*((CX888+CP888)/MAX(CX888+CP888+CY888, 0.1)*$P$9+CY888/MAX(CX888+CP888+CY888, 0.1)*$Q$9))/($B$11+$C$11+$F$11)</f>
        <v>0</v>
      </c>
      <c r="BD888">
        <v>6</v>
      </c>
      <c r="BE888">
        <v>0.5</v>
      </c>
      <c r="BF888" t="s">
        <v>361</v>
      </c>
      <c r="BG888">
        <v>2</v>
      </c>
      <c r="BH888" t="b">
        <v>1</v>
      </c>
      <c r="BI888">
        <v>1728498671.944444</v>
      </c>
      <c r="BJ888">
        <v>420.4374814814815</v>
      </c>
      <c r="BK888">
        <v>440.8875185185184</v>
      </c>
      <c r="BL888">
        <v>16.25902962962963</v>
      </c>
      <c r="BM888">
        <v>15.60731111111111</v>
      </c>
      <c r="BN888">
        <v>426.182074074074</v>
      </c>
      <c r="BO888">
        <v>16.34944074074074</v>
      </c>
      <c r="BP888">
        <v>599.998037037037</v>
      </c>
      <c r="BQ888">
        <v>97.53995555555557</v>
      </c>
      <c r="BR888">
        <v>0.09998252222222222</v>
      </c>
      <c r="BS888">
        <v>24.88755185185185</v>
      </c>
      <c r="BT888">
        <v>25.01494444444445</v>
      </c>
      <c r="BU888">
        <v>999.9000000000001</v>
      </c>
      <c r="BV888">
        <v>0</v>
      </c>
      <c r="BW888">
        <v>0</v>
      </c>
      <c r="BX888">
        <v>9996.111851851852</v>
      </c>
      <c r="BY888">
        <v>0</v>
      </c>
      <c r="BZ888">
        <v>83.82492592592591</v>
      </c>
      <c r="CA888">
        <v>-20.44992592592593</v>
      </c>
      <c r="CB888">
        <v>427.3863703703704</v>
      </c>
      <c r="CC888">
        <v>447.8776296296295</v>
      </c>
      <c r="CD888">
        <v>0.6517103703703704</v>
      </c>
      <c r="CE888">
        <v>440.8875185185184</v>
      </c>
      <c r="CF888">
        <v>15.60731111111111</v>
      </c>
      <c r="CG888">
        <v>1.585905555555556</v>
      </c>
      <c r="CH888">
        <v>1.522337407407407</v>
      </c>
      <c r="CI888">
        <v>13.82252222222222</v>
      </c>
      <c r="CJ888">
        <v>13.19437777777778</v>
      </c>
      <c r="CK888">
        <v>1600.002222222222</v>
      </c>
      <c r="CL888">
        <v>0.6919889259259258</v>
      </c>
      <c r="CM888">
        <v>0.3080110740740741</v>
      </c>
      <c r="CN888">
        <v>0</v>
      </c>
      <c r="CO888">
        <v>2.251707407407407</v>
      </c>
      <c r="CP888">
        <v>0</v>
      </c>
      <c r="CQ888">
        <v>15410.88148148148</v>
      </c>
      <c r="CR888">
        <v>13790.14444444444</v>
      </c>
      <c r="CS888">
        <v>39.27525925925926</v>
      </c>
      <c r="CT888">
        <v>40.68699999999999</v>
      </c>
      <c r="CU888">
        <v>40.01377777777778</v>
      </c>
      <c r="CV888">
        <v>38.715</v>
      </c>
      <c r="CW888">
        <v>38.53444444444444</v>
      </c>
      <c r="CX888">
        <v>1107.182592592593</v>
      </c>
      <c r="CY888">
        <v>492.8196296296296</v>
      </c>
      <c r="CZ888">
        <v>0</v>
      </c>
      <c r="DA888">
        <v>1728498736.6</v>
      </c>
      <c r="DB888">
        <v>0</v>
      </c>
      <c r="DC888">
        <v>1728490956.5</v>
      </c>
      <c r="DD888" t="s">
        <v>362</v>
      </c>
      <c r="DE888">
        <v>1728490952.5</v>
      </c>
      <c r="DF888">
        <v>1728490956.5</v>
      </c>
      <c r="DG888">
        <v>1</v>
      </c>
      <c r="DH888">
        <v>-0.065</v>
      </c>
      <c r="DI888">
        <v>-0.008</v>
      </c>
      <c r="DJ888">
        <v>-3.246</v>
      </c>
      <c r="DK888">
        <v>-0.091</v>
      </c>
      <c r="DL888">
        <v>52</v>
      </c>
      <c r="DM888">
        <v>15</v>
      </c>
      <c r="DN888">
        <v>0.25</v>
      </c>
      <c r="DO888">
        <v>0.13</v>
      </c>
      <c r="DP888">
        <v>-20.3245225</v>
      </c>
      <c r="DQ888">
        <v>-2.062940712945568</v>
      </c>
      <c r="DR888">
        <v>0.2092371590892738</v>
      </c>
      <c r="DS888">
        <v>0</v>
      </c>
      <c r="DT888">
        <v>0.6520778500000001</v>
      </c>
      <c r="DU888">
        <v>-0.008661748592872274</v>
      </c>
      <c r="DV888">
        <v>0.0009888312684679813</v>
      </c>
      <c r="DW888">
        <v>1</v>
      </c>
      <c r="DX888">
        <v>1</v>
      </c>
      <c r="DY888">
        <v>2</v>
      </c>
      <c r="DZ888" t="s">
        <v>363</v>
      </c>
      <c r="EA888">
        <v>3.22906</v>
      </c>
      <c r="EB888">
        <v>2.70442</v>
      </c>
      <c r="EC888">
        <v>0.105072</v>
      </c>
      <c r="ED888">
        <v>0.108035</v>
      </c>
      <c r="EE888">
        <v>0.0839437</v>
      </c>
      <c r="EF888">
        <v>0.0816378</v>
      </c>
      <c r="EG888">
        <v>29174.2</v>
      </c>
      <c r="EH888">
        <v>28262.9</v>
      </c>
      <c r="EI888">
        <v>31244.9</v>
      </c>
      <c r="EJ888">
        <v>30067.1</v>
      </c>
      <c r="EK888">
        <v>38331.7</v>
      </c>
      <c r="EL888">
        <v>36520.9</v>
      </c>
      <c r="EM888">
        <v>43780.7</v>
      </c>
      <c r="EN888">
        <v>41991.4</v>
      </c>
      <c r="EO888">
        <v>2.09168</v>
      </c>
      <c r="EP888">
        <v>1.7415</v>
      </c>
      <c r="EQ888">
        <v>0.0138395</v>
      </c>
      <c r="ER888">
        <v>0</v>
      </c>
      <c r="ES888">
        <v>24.7827</v>
      </c>
      <c r="ET888">
        <v>999.9</v>
      </c>
      <c r="EU888">
        <v>64.5</v>
      </c>
      <c r="EV888">
        <v>32</v>
      </c>
      <c r="EW888">
        <v>31.5761</v>
      </c>
      <c r="EX888">
        <v>61.2302</v>
      </c>
      <c r="EY888">
        <v>23.9503</v>
      </c>
      <c r="EZ888">
        <v>1</v>
      </c>
      <c r="FA888">
        <v>0.311298</v>
      </c>
      <c r="FB888">
        <v>4.19577</v>
      </c>
      <c r="FC888">
        <v>20.1502</v>
      </c>
      <c r="FD888">
        <v>5.21459</v>
      </c>
      <c r="FE888">
        <v>11.998</v>
      </c>
      <c r="FF888">
        <v>4.96325</v>
      </c>
      <c r="FG888">
        <v>3.2958</v>
      </c>
      <c r="FH888">
        <v>9999</v>
      </c>
      <c r="FI888">
        <v>9999</v>
      </c>
      <c r="FJ888">
        <v>9999</v>
      </c>
      <c r="FK888">
        <v>150.1</v>
      </c>
      <c r="FL888">
        <v>4.97092</v>
      </c>
      <c r="FM888">
        <v>1.86775</v>
      </c>
      <c r="FN888">
        <v>1.85928</v>
      </c>
      <c r="FO888">
        <v>1.86539</v>
      </c>
      <c r="FP888">
        <v>1.8631</v>
      </c>
      <c r="FQ888">
        <v>1.86449</v>
      </c>
      <c r="FR888">
        <v>1.86005</v>
      </c>
      <c r="FS888">
        <v>1.86417</v>
      </c>
      <c r="FT888">
        <v>0</v>
      </c>
      <c r="FU888">
        <v>0</v>
      </c>
      <c r="FV888">
        <v>0</v>
      </c>
      <c r="FW888">
        <v>0</v>
      </c>
      <c r="FX888" t="s">
        <v>364</v>
      </c>
      <c r="FY888" t="s">
        <v>365</v>
      </c>
      <c r="FZ888" t="s">
        <v>366</v>
      </c>
      <c r="GA888" t="s">
        <v>366</v>
      </c>
      <c r="GB888" t="s">
        <v>366</v>
      </c>
      <c r="GC888" t="s">
        <v>366</v>
      </c>
      <c r="GD888">
        <v>0</v>
      </c>
      <c r="GE888">
        <v>100</v>
      </c>
      <c r="GF888">
        <v>100</v>
      </c>
      <c r="GG888">
        <v>-5.87</v>
      </c>
      <c r="GH888">
        <v>-0.09039999999999999</v>
      </c>
      <c r="GI888">
        <v>-2.868309889394353</v>
      </c>
      <c r="GJ888">
        <v>-0.006773961979547998</v>
      </c>
      <c r="GK888">
        <v>-8.296070481250098E-08</v>
      </c>
      <c r="GL888">
        <v>3.322967193956903E-10</v>
      </c>
      <c r="GM888">
        <v>-0.07871069313407227</v>
      </c>
      <c r="GN888">
        <v>-0.00208336341840114</v>
      </c>
      <c r="GO888">
        <v>8.801746095907445E-05</v>
      </c>
      <c r="GP888">
        <v>-2.677693255255651E-07</v>
      </c>
      <c r="GQ888">
        <v>3</v>
      </c>
      <c r="GR888">
        <v>2052</v>
      </c>
      <c r="GS888">
        <v>2</v>
      </c>
      <c r="GT888">
        <v>18</v>
      </c>
      <c r="GU888">
        <v>128.8</v>
      </c>
      <c r="GV888">
        <v>128.7</v>
      </c>
      <c r="GW888">
        <v>1.23657</v>
      </c>
      <c r="GX888">
        <v>2.4231</v>
      </c>
      <c r="GY888">
        <v>1.44775</v>
      </c>
      <c r="GZ888">
        <v>2.31201</v>
      </c>
      <c r="HA888">
        <v>1.55151</v>
      </c>
      <c r="HB888">
        <v>2.29126</v>
      </c>
      <c r="HC888">
        <v>37.8437</v>
      </c>
      <c r="HD888">
        <v>13.5979</v>
      </c>
      <c r="HE888">
        <v>18</v>
      </c>
      <c r="HF888">
        <v>616.924</v>
      </c>
      <c r="HG888">
        <v>393.411</v>
      </c>
      <c r="HH888">
        <v>19.0537</v>
      </c>
      <c r="HI888">
        <v>30.8233</v>
      </c>
      <c r="HJ888">
        <v>29.9992</v>
      </c>
      <c r="HK888">
        <v>31.0345</v>
      </c>
      <c r="HL888">
        <v>31.0348</v>
      </c>
      <c r="HM888">
        <v>24.8024</v>
      </c>
      <c r="HN888">
        <v>55.4971</v>
      </c>
      <c r="HO888">
        <v>0</v>
      </c>
      <c r="HP888">
        <v>19.0546</v>
      </c>
      <c r="HQ888">
        <v>476.553</v>
      </c>
      <c r="HR888">
        <v>15.5571</v>
      </c>
      <c r="HS888">
        <v>99.1437</v>
      </c>
      <c r="HT888">
        <v>100.333</v>
      </c>
    </row>
    <row r="889" spans="1:228">
      <c r="A889">
        <v>873</v>
      </c>
      <c r="B889">
        <v>1728498684.5</v>
      </c>
      <c r="C889">
        <v>7747</v>
      </c>
      <c r="D889" t="s">
        <v>2120</v>
      </c>
      <c r="E889" t="s">
        <v>2121</v>
      </c>
      <c r="F889">
        <v>5</v>
      </c>
      <c r="G889" t="s">
        <v>357</v>
      </c>
      <c r="H889" t="s">
        <v>358</v>
      </c>
      <c r="I889" t="s">
        <v>359</v>
      </c>
      <c r="J889" t="s">
        <v>2047</v>
      </c>
      <c r="K889">
        <v>1728498676.962963</v>
      </c>
      <c r="L889">
        <f>(M889)/1000</f>
        <v>0</v>
      </c>
      <c r="M889">
        <f>IF(BH889, AP889, AJ889)</f>
        <v>0</v>
      </c>
      <c r="N889">
        <f>IF(BH889, AK889, AI889)</f>
        <v>0</v>
      </c>
      <c r="O889">
        <f>BJ889 - IF(AW889&gt;1, N889*BD889*100.0/(AY889), 0)</f>
        <v>0</v>
      </c>
      <c r="P889">
        <f>((V889-L889/2)*O889-N889)/(V889+L889/2)</f>
        <v>0</v>
      </c>
      <c r="Q889">
        <f>P889*(BQ889+BR889)/1000.0</f>
        <v>0</v>
      </c>
      <c r="R889">
        <f>(BJ889 - IF(AW889&gt;1, N889*BD889*100.0/(AY889), 0))*(BQ889+BR889)/1000.0</f>
        <v>0</v>
      </c>
      <c r="S889">
        <f>2.0/((1/U889-1/T889)+SIGN(U889)*SQRT((1/U889-1/T889)*(1/U889-1/T889) + 4*BE889/((BE889+1)*(BE889+1))*(2*1/U889*1/T889-1/T889*1/T889)))</f>
        <v>0</v>
      </c>
      <c r="T889">
        <f>IF(LEFT(BF889,1)&lt;&gt;"0",IF(LEFT(BF889,1)="1",3.0,BG889),$D$5+$E$5*(BX889*BQ889/($K$5*1000))+$F$5*(BX889*BQ889/($K$5*1000))*MAX(MIN(BD889,$J$5),$I$5)*MAX(MIN(BD889,$J$5),$I$5)+$G$5*MAX(MIN(BD889,$J$5),$I$5)*(BX889*BQ889/($K$5*1000))+$H$5*(BX889*BQ889/($K$5*1000))*(BX889*BQ889/($K$5*1000)))</f>
        <v>0</v>
      </c>
      <c r="U889">
        <f>L889*(1000-(1000*0.61365*exp(17.502*Y889/(240.97+Y889))/(BQ889+BR889)+BL889)/2)/(1000*0.61365*exp(17.502*Y889/(240.97+Y889))/(BQ889+BR889)-BL889)</f>
        <v>0</v>
      </c>
      <c r="V889">
        <f>1/((BE889+1)/(S889/1.6)+1/(T889/1.37)) + BE889/((BE889+1)/(S889/1.6) + BE889/(T889/1.37))</f>
        <v>0</v>
      </c>
      <c r="W889">
        <f>(AZ889*BC889)</f>
        <v>0</v>
      </c>
      <c r="X889">
        <f>(BS889+(W889+2*0.95*5.67E-8*(((BS889+$B$7)+273)^4-(BS889+273)^4)-44100*L889)/(1.84*29.3*T889+8*0.95*5.67E-8*(BS889+273)^3))</f>
        <v>0</v>
      </c>
      <c r="Y889">
        <f>($C$7*BT889+$D$7*BU889+$E$7*X889)</f>
        <v>0</v>
      </c>
      <c r="Z889">
        <f>0.61365*exp(17.502*Y889/(240.97+Y889))</f>
        <v>0</v>
      </c>
      <c r="AA889">
        <f>(AB889/AC889*100)</f>
        <v>0</v>
      </c>
      <c r="AB889">
        <f>BL889*(BQ889+BR889)/1000</f>
        <v>0</v>
      </c>
      <c r="AC889">
        <f>0.61365*exp(17.502*BS889/(240.97+BS889))</f>
        <v>0</v>
      </c>
      <c r="AD889">
        <f>(Z889-BL889*(BQ889+BR889)/1000)</f>
        <v>0</v>
      </c>
      <c r="AE889">
        <f>(-L889*44100)</f>
        <v>0</v>
      </c>
      <c r="AF889">
        <f>2*29.3*T889*0.92*(BS889-Y889)</f>
        <v>0</v>
      </c>
      <c r="AG889">
        <f>2*0.95*5.67E-8*(((BS889+$B$7)+273)^4-(Y889+273)^4)</f>
        <v>0</v>
      </c>
      <c r="AH889">
        <f>W889+AG889+AE889+AF889</f>
        <v>0</v>
      </c>
      <c r="AI889">
        <f>BP889*AW889*(BK889-BJ889*(1000-AW889*BM889)/(1000-AW889*BL889))/(100*BD889)</f>
        <v>0</v>
      </c>
      <c r="AJ889">
        <f>1000*BP889*AW889*(BL889-BM889)/(100*BD889*(1000-AW889*BL889))</f>
        <v>0</v>
      </c>
      <c r="AK889">
        <f>(AL889 - AM889 - BQ889*1E3/(8.314*(BS889+273.15)) * AO889/BP889 * AN889) * BP889/(100*BD889) * (1000 - BM889)/1000</f>
        <v>0</v>
      </c>
      <c r="AL889">
        <v>474.1994955649043</v>
      </c>
      <c r="AM889">
        <v>457.8971212121211</v>
      </c>
      <c r="AN889">
        <v>2.554843402942001</v>
      </c>
      <c r="AO889">
        <v>66.74876362544261</v>
      </c>
      <c r="AP889">
        <f>(AR889 - AQ889 + BQ889*1E3/(8.314*(BS889+273.15)) * AT889/BP889 * AS889) * BP889/(100*BD889) * 1000/(1000 - AR889)</f>
        <v>0</v>
      </c>
      <c r="AQ889">
        <v>15.60843384891975</v>
      </c>
      <c r="AR889">
        <v>16.25925878787878</v>
      </c>
      <c r="AS889">
        <v>-4.19377524689533E-06</v>
      </c>
      <c r="AT889">
        <v>80.8344270766854</v>
      </c>
      <c r="AU889">
        <v>0</v>
      </c>
      <c r="AV889">
        <v>0</v>
      </c>
      <c r="AW889">
        <f>IF(AU889*$H$13&gt;=AY889,1.0,(AY889/(AY889-AU889*$H$13)))</f>
        <v>0</v>
      </c>
      <c r="AX889">
        <f>(AW889-1)*100</f>
        <v>0</v>
      </c>
      <c r="AY889">
        <f>MAX(0,($B$13+$C$13*BX889)/(1+$D$13*BX889)*BQ889/(BS889+273)*$E$13)</f>
        <v>0</v>
      </c>
      <c r="AZ889">
        <f>$B$11*BY889+$C$11*BZ889+$F$11*CK889*(1-CN889)</f>
        <v>0</v>
      </c>
      <c r="BA889">
        <f>AZ889*BB889</f>
        <v>0</v>
      </c>
      <c r="BB889">
        <f>($B$11*$D$9+$C$11*$D$9+$F$11*((CX889+CP889)/MAX(CX889+CP889+CY889, 0.1)*$I$9+CY889/MAX(CX889+CP889+CY889, 0.1)*$J$9))/($B$11+$C$11+$F$11)</f>
        <v>0</v>
      </c>
      <c r="BC889">
        <f>($B$11*$K$9+$C$11*$K$9+$F$11*((CX889+CP889)/MAX(CX889+CP889+CY889, 0.1)*$P$9+CY889/MAX(CX889+CP889+CY889, 0.1)*$Q$9))/($B$11+$C$11+$F$11)</f>
        <v>0</v>
      </c>
      <c r="BD889">
        <v>6</v>
      </c>
      <c r="BE889">
        <v>0.5</v>
      </c>
      <c r="BF889" t="s">
        <v>361</v>
      </c>
      <c r="BG889">
        <v>2</v>
      </c>
      <c r="BH889" t="b">
        <v>1</v>
      </c>
      <c r="BI889">
        <v>1728498676.962963</v>
      </c>
      <c r="BJ889">
        <v>432.9025925925926</v>
      </c>
      <c r="BK889">
        <v>453.5903333333333</v>
      </c>
      <c r="BL889">
        <v>16.25901111111111</v>
      </c>
      <c r="BM889">
        <v>15.60787777777778</v>
      </c>
      <c r="BN889">
        <v>438.7308148148148</v>
      </c>
      <c r="BO889">
        <v>16.34942962962963</v>
      </c>
      <c r="BP889">
        <v>599.9711851851852</v>
      </c>
      <c r="BQ889">
        <v>97.5396925925926</v>
      </c>
      <c r="BR889">
        <v>0.09989715555555556</v>
      </c>
      <c r="BS889">
        <v>24.87990370370371</v>
      </c>
      <c r="BT889">
        <v>25.00973703703703</v>
      </c>
      <c r="BU889">
        <v>999.9000000000001</v>
      </c>
      <c r="BV889">
        <v>0</v>
      </c>
      <c r="BW889">
        <v>0</v>
      </c>
      <c r="BX889">
        <v>9999.007037037038</v>
      </c>
      <c r="BY889">
        <v>0</v>
      </c>
      <c r="BZ889">
        <v>83.37028148148147</v>
      </c>
      <c r="CA889">
        <v>-20.68765925925926</v>
      </c>
      <c r="CB889">
        <v>440.0575925925925</v>
      </c>
      <c r="CC889">
        <v>460.7821851851851</v>
      </c>
      <c r="CD889">
        <v>0.6511352962962964</v>
      </c>
      <c r="CE889">
        <v>453.5903333333333</v>
      </c>
      <c r="CF889">
        <v>15.60787777777778</v>
      </c>
      <c r="CG889">
        <v>1.58589962962963</v>
      </c>
      <c r="CH889">
        <v>1.522388148148148</v>
      </c>
      <c r="CI889">
        <v>13.82248148148148</v>
      </c>
      <c r="CJ889">
        <v>13.19488518518518</v>
      </c>
      <c r="CK889">
        <v>1599.991111111111</v>
      </c>
      <c r="CL889">
        <v>0.6919891111111112</v>
      </c>
      <c r="CM889">
        <v>0.3080108888888888</v>
      </c>
      <c r="CN889">
        <v>0</v>
      </c>
      <c r="CO889">
        <v>2.186588888888889</v>
      </c>
      <c r="CP889">
        <v>0</v>
      </c>
      <c r="CQ889">
        <v>15410.9962962963</v>
      </c>
      <c r="CR889">
        <v>13790.05185185185</v>
      </c>
      <c r="CS889">
        <v>39.25459259259259</v>
      </c>
      <c r="CT889">
        <v>40.67092592592593</v>
      </c>
      <c r="CU889">
        <v>39.99766666666666</v>
      </c>
      <c r="CV889">
        <v>38.694</v>
      </c>
      <c r="CW889">
        <v>38.51377777777778</v>
      </c>
      <c r="CX889">
        <v>1107.175925925926</v>
      </c>
      <c r="CY889">
        <v>492.8151851851852</v>
      </c>
      <c r="CZ889">
        <v>0</v>
      </c>
      <c r="DA889">
        <v>1728498741.4</v>
      </c>
      <c r="DB889">
        <v>0</v>
      </c>
      <c r="DC889">
        <v>1728490956.5</v>
      </c>
      <c r="DD889" t="s">
        <v>362</v>
      </c>
      <c r="DE889">
        <v>1728490952.5</v>
      </c>
      <c r="DF889">
        <v>1728490956.5</v>
      </c>
      <c r="DG889">
        <v>1</v>
      </c>
      <c r="DH889">
        <v>-0.065</v>
      </c>
      <c r="DI889">
        <v>-0.008</v>
      </c>
      <c r="DJ889">
        <v>-3.246</v>
      </c>
      <c r="DK889">
        <v>-0.091</v>
      </c>
      <c r="DL889">
        <v>52</v>
      </c>
      <c r="DM889">
        <v>15</v>
      </c>
      <c r="DN889">
        <v>0.25</v>
      </c>
      <c r="DO889">
        <v>0.13</v>
      </c>
      <c r="DP889">
        <v>-20.56462195121951</v>
      </c>
      <c r="DQ889">
        <v>-2.65076864111498</v>
      </c>
      <c r="DR889">
        <v>0.2755294411361118</v>
      </c>
      <c r="DS889">
        <v>0</v>
      </c>
      <c r="DT889">
        <v>0.6515491219512196</v>
      </c>
      <c r="DU889">
        <v>-0.006796139372821104</v>
      </c>
      <c r="DV889">
        <v>0.0008995440903556304</v>
      </c>
      <c r="DW889">
        <v>1</v>
      </c>
      <c r="DX889">
        <v>1</v>
      </c>
      <c r="DY889">
        <v>2</v>
      </c>
      <c r="DZ889" t="s">
        <v>363</v>
      </c>
      <c r="EA889">
        <v>3.22879</v>
      </c>
      <c r="EB889">
        <v>2.70414</v>
      </c>
      <c r="EC889">
        <v>0.107305</v>
      </c>
      <c r="ED889">
        <v>0.110256</v>
      </c>
      <c r="EE889">
        <v>0.0839487</v>
      </c>
      <c r="EF889">
        <v>0.0816392</v>
      </c>
      <c r="EG889">
        <v>29102.5</v>
      </c>
      <c r="EH889">
        <v>28193.3</v>
      </c>
      <c r="EI889">
        <v>31246.1</v>
      </c>
      <c r="EJ889">
        <v>30067.9</v>
      </c>
      <c r="EK889">
        <v>38333.1</v>
      </c>
      <c r="EL889">
        <v>36521.9</v>
      </c>
      <c r="EM889">
        <v>43782.4</v>
      </c>
      <c r="EN889">
        <v>41992.5</v>
      </c>
      <c r="EO889">
        <v>2.09158</v>
      </c>
      <c r="EP889">
        <v>1.74185</v>
      </c>
      <c r="EQ889">
        <v>0.0130571</v>
      </c>
      <c r="ER889">
        <v>0</v>
      </c>
      <c r="ES889">
        <v>24.7796</v>
      </c>
      <c r="ET889">
        <v>999.9</v>
      </c>
      <c r="EU889">
        <v>64.5</v>
      </c>
      <c r="EV889">
        <v>32</v>
      </c>
      <c r="EW889">
        <v>31.5792</v>
      </c>
      <c r="EX889">
        <v>61.1202</v>
      </c>
      <c r="EY889">
        <v>24.0385</v>
      </c>
      <c r="EZ889">
        <v>1</v>
      </c>
      <c r="FA889">
        <v>0.310203</v>
      </c>
      <c r="FB889">
        <v>4.16312</v>
      </c>
      <c r="FC889">
        <v>20.1505</v>
      </c>
      <c r="FD889">
        <v>5.21115</v>
      </c>
      <c r="FE889">
        <v>11.998</v>
      </c>
      <c r="FF889">
        <v>4.9618</v>
      </c>
      <c r="FG889">
        <v>3.29508</v>
      </c>
      <c r="FH889">
        <v>9999</v>
      </c>
      <c r="FI889">
        <v>9999</v>
      </c>
      <c r="FJ889">
        <v>9999</v>
      </c>
      <c r="FK889">
        <v>150.1</v>
      </c>
      <c r="FL889">
        <v>4.97092</v>
      </c>
      <c r="FM889">
        <v>1.86773</v>
      </c>
      <c r="FN889">
        <v>1.85928</v>
      </c>
      <c r="FO889">
        <v>1.86539</v>
      </c>
      <c r="FP889">
        <v>1.8631</v>
      </c>
      <c r="FQ889">
        <v>1.86451</v>
      </c>
      <c r="FR889">
        <v>1.86005</v>
      </c>
      <c r="FS889">
        <v>1.86417</v>
      </c>
      <c r="FT889">
        <v>0</v>
      </c>
      <c r="FU889">
        <v>0</v>
      </c>
      <c r="FV889">
        <v>0</v>
      </c>
      <c r="FW889">
        <v>0</v>
      </c>
      <c r="FX889" t="s">
        <v>364</v>
      </c>
      <c r="FY889" t="s">
        <v>365</v>
      </c>
      <c r="FZ889" t="s">
        <v>366</v>
      </c>
      <c r="GA889" t="s">
        <v>366</v>
      </c>
      <c r="GB889" t="s">
        <v>366</v>
      </c>
      <c r="GC889" t="s">
        <v>366</v>
      </c>
      <c r="GD889">
        <v>0</v>
      </c>
      <c r="GE889">
        <v>100</v>
      </c>
      <c r="GF889">
        <v>100</v>
      </c>
      <c r="GG889">
        <v>-5.954</v>
      </c>
      <c r="GH889">
        <v>-0.0905</v>
      </c>
      <c r="GI889">
        <v>-2.868309889394353</v>
      </c>
      <c r="GJ889">
        <v>-0.006773961979547998</v>
      </c>
      <c r="GK889">
        <v>-8.296070481250098E-08</v>
      </c>
      <c r="GL889">
        <v>3.322967193956903E-10</v>
      </c>
      <c r="GM889">
        <v>-0.07871069313407227</v>
      </c>
      <c r="GN889">
        <v>-0.00208336341840114</v>
      </c>
      <c r="GO889">
        <v>8.801746095907445E-05</v>
      </c>
      <c r="GP889">
        <v>-2.677693255255651E-07</v>
      </c>
      <c r="GQ889">
        <v>3</v>
      </c>
      <c r="GR889">
        <v>2052</v>
      </c>
      <c r="GS889">
        <v>2</v>
      </c>
      <c r="GT889">
        <v>18</v>
      </c>
      <c r="GU889">
        <v>128.9</v>
      </c>
      <c r="GV889">
        <v>128.8</v>
      </c>
      <c r="GW889">
        <v>1.26221</v>
      </c>
      <c r="GX889">
        <v>2.42676</v>
      </c>
      <c r="GY889">
        <v>1.44775</v>
      </c>
      <c r="GZ889">
        <v>2.31079</v>
      </c>
      <c r="HA889">
        <v>1.55151</v>
      </c>
      <c r="HB889">
        <v>2.27539</v>
      </c>
      <c r="HC889">
        <v>37.8437</v>
      </c>
      <c r="HD889">
        <v>13.6067</v>
      </c>
      <c r="HE889">
        <v>18</v>
      </c>
      <c r="HF889">
        <v>616.752</v>
      </c>
      <c r="HG889">
        <v>393.544</v>
      </c>
      <c r="HH889">
        <v>19.0426</v>
      </c>
      <c r="HI889">
        <v>30.8139</v>
      </c>
      <c r="HJ889">
        <v>29.9991</v>
      </c>
      <c r="HK889">
        <v>31.0244</v>
      </c>
      <c r="HL889">
        <v>31.0247</v>
      </c>
      <c r="HM889">
        <v>25.2979</v>
      </c>
      <c r="HN889">
        <v>55.4971</v>
      </c>
      <c r="HO889">
        <v>0</v>
      </c>
      <c r="HP889">
        <v>19.0464</v>
      </c>
      <c r="HQ889">
        <v>491.594</v>
      </c>
      <c r="HR889">
        <v>15.4871</v>
      </c>
      <c r="HS889">
        <v>99.14749999999999</v>
      </c>
      <c r="HT889">
        <v>100.336</v>
      </c>
    </row>
    <row r="890" spans="1:228">
      <c r="A890">
        <v>874</v>
      </c>
      <c r="B890">
        <v>1728498689.5</v>
      </c>
      <c r="C890">
        <v>7752</v>
      </c>
      <c r="D890" t="s">
        <v>2122</v>
      </c>
      <c r="E890" t="s">
        <v>2123</v>
      </c>
      <c r="F890">
        <v>5</v>
      </c>
      <c r="G890" t="s">
        <v>357</v>
      </c>
      <c r="H890" t="s">
        <v>358</v>
      </c>
      <c r="I890" t="s">
        <v>359</v>
      </c>
      <c r="J890" t="s">
        <v>2047</v>
      </c>
      <c r="K890">
        <v>1728498681.981482</v>
      </c>
      <c r="L890">
        <f>(M890)/1000</f>
        <v>0</v>
      </c>
      <c r="M890">
        <f>IF(BH890, AP890, AJ890)</f>
        <v>0</v>
      </c>
      <c r="N890">
        <f>IF(BH890, AK890, AI890)</f>
        <v>0</v>
      </c>
      <c r="O890">
        <f>BJ890 - IF(AW890&gt;1, N890*BD890*100.0/(AY890), 0)</f>
        <v>0</v>
      </c>
      <c r="P890">
        <f>((V890-L890/2)*O890-N890)/(V890+L890/2)</f>
        <v>0</v>
      </c>
      <c r="Q890">
        <f>P890*(BQ890+BR890)/1000.0</f>
        <v>0</v>
      </c>
      <c r="R890">
        <f>(BJ890 - IF(AW890&gt;1, N890*BD890*100.0/(AY890), 0))*(BQ890+BR890)/1000.0</f>
        <v>0</v>
      </c>
      <c r="S890">
        <f>2.0/((1/U890-1/T890)+SIGN(U890)*SQRT((1/U890-1/T890)*(1/U890-1/T890) + 4*BE890/((BE890+1)*(BE890+1))*(2*1/U890*1/T890-1/T890*1/T890)))</f>
        <v>0</v>
      </c>
      <c r="T890">
        <f>IF(LEFT(BF890,1)&lt;&gt;"0",IF(LEFT(BF890,1)="1",3.0,BG890),$D$5+$E$5*(BX890*BQ890/($K$5*1000))+$F$5*(BX890*BQ890/($K$5*1000))*MAX(MIN(BD890,$J$5),$I$5)*MAX(MIN(BD890,$J$5),$I$5)+$G$5*MAX(MIN(BD890,$J$5),$I$5)*(BX890*BQ890/($K$5*1000))+$H$5*(BX890*BQ890/($K$5*1000))*(BX890*BQ890/($K$5*1000)))</f>
        <v>0</v>
      </c>
      <c r="U890">
        <f>L890*(1000-(1000*0.61365*exp(17.502*Y890/(240.97+Y890))/(BQ890+BR890)+BL890)/2)/(1000*0.61365*exp(17.502*Y890/(240.97+Y890))/(BQ890+BR890)-BL890)</f>
        <v>0</v>
      </c>
      <c r="V890">
        <f>1/((BE890+1)/(S890/1.6)+1/(T890/1.37)) + BE890/((BE890+1)/(S890/1.6) + BE890/(T890/1.37))</f>
        <v>0</v>
      </c>
      <c r="W890">
        <f>(AZ890*BC890)</f>
        <v>0</v>
      </c>
      <c r="X890">
        <f>(BS890+(W890+2*0.95*5.67E-8*(((BS890+$B$7)+273)^4-(BS890+273)^4)-44100*L890)/(1.84*29.3*T890+8*0.95*5.67E-8*(BS890+273)^3))</f>
        <v>0</v>
      </c>
      <c r="Y890">
        <f>($C$7*BT890+$D$7*BU890+$E$7*X890)</f>
        <v>0</v>
      </c>
      <c r="Z890">
        <f>0.61365*exp(17.502*Y890/(240.97+Y890))</f>
        <v>0</v>
      </c>
      <c r="AA890">
        <f>(AB890/AC890*100)</f>
        <v>0</v>
      </c>
      <c r="AB890">
        <f>BL890*(BQ890+BR890)/1000</f>
        <v>0</v>
      </c>
      <c r="AC890">
        <f>0.61365*exp(17.502*BS890/(240.97+BS890))</f>
        <v>0</v>
      </c>
      <c r="AD890">
        <f>(Z890-BL890*(BQ890+BR890)/1000)</f>
        <v>0</v>
      </c>
      <c r="AE890">
        <f>(-L890*44100)</f>
        <v>0</v>
      </c>
      <c r="AF890">
        <f>2*29.3*T890*0.92*(BS890-Y890)</f>
        <v>0</v>
      </c>
      <c r="AG890">
        <f>2*0.95*5.67E-8*(((BS890+$B$7)+273)^4-(Y890+273)^4)</f>
        <v>0</v>
      </c>
      <c r="AH890">
        <f>W890+AG890+AE890+AF890</f>
        <v>0</v>
      </c>
      <c r="AI890">
        <f>BP890*AW890*(BK890-BJ890*(1000-AW890*BM890)/(1000-AW890*BL890))/(100*BD890)</f>
        <v>0</v>
      </c>
      <c r="AJ890">
        <f>1000*BP890*AW890*(BL890-BM890)/(100*BD890*(1000-AW890*BL890))</f>
        <v>0</v>
      </c>
      <c r="AK890">
        <f>(AL890 - AM890 - BQ890*1E3/(8.314*(BS890+273.15)) * AO890/BP890 * AN890) * BP890/(100*BD890) * (1000 - BM890)/1000</f>
        <v>0</v>
      </c>
      <c r="AL890">
        <v>487.0034173473612</v>
      </c>
      <c r="AM890">
        <v>470.6055212121212</v>
      </c>
      <c r="AN890">
        <v>2.534451678506054</v>
      </c>
      <c r="AO890">
        <v>66.74876362544261</v>
      </c>
      <c r="AP890">
        <f>(AR890 - AQ890 + BQ890*1E3/(8.314*(BS890+273.15)) * AT890/BP890 * AS890) * BP890/(100*BD890) * 1000/(1000 - AR890)</f>
        <v>0</v>
      </c>
      <c r="AQ890">
        <v>15.60919475282806</v>
      </c>
      <c r="AR890">
        <v>16.25926909090908</v>
      </c>
      <c r="AS890">
        <v>1.365008874527853E-05</v>
      </c>
      <c r="AT890">
        <v>80.8344270766854</v>
      </c>
      <c r="AU890">
        <v>0</v>
      </c>
      <c r="AV890">
        <v>0</v>
      </c>
      <c r="AW890">
        <f>IF(AU890*$H$13&gt;=AY890,1.0,(AY890/(AY890-AU890*$H$13)))</f>
        <v>0</v>
      </c>
      <c r="AX890">
        <f>(AW890-1)*100</f>
        <v>0</v>
      </c>
      <c r="AY890">
        <f>MAX(0,($B$13+$C$13*BX890)/(1+$D$13*BX890)*BQ890/(BS890+273)*$E$13)</f>
        <v>0</v>
      </c>
      <c r="AZ890">
        <f>$B$11*BY890+$C$11*BZ890+$F$11*CK890*(1-CN890)</f>
        <v>0</v>
      </c>
      <c r="BA890">
        <f>AZ890*BB890</f>
        <v>0</v>
      </c>
      <c r="BB890">
        <f>($B$11*$D$9+$C$11*$D$9+$F$11*((CX890+CP890)/MAX(CX890+CP890+CY890, 0.1)*$I$9+CY890/MAX(CX890+CP890+CY890, 0.1)*$J$9))/($B$11+$C$11+$F$11)</f>
        <v>0</v>
      </c>
      <c r="BC890">
        <f>($B$11*$K$9+$C$11*$K$9+$F$11*((CX890+CP890)/MAX(CX890+CP890+CY890, 0.1)*$P$9+CY890/MAX(CX890+CP890+CY890, 0.1)*$Q$9))/($B$11+$C$11+$F$11)</f>
        <v>0</v>
      </c>
      <c r="BD890">
        <v>6</v>
      </c>
      <c r="BE890">
        <v>0.5</v>
      </c>
      <c r="BF890" t="s">
        <v>361</v>
      </c>
      <c r="BG890">
        <v>2</v>
      </c>
      <c r="BH890" t="b">
        <v>1</v>
      </c>
      <c r="BI890">
        <v>1728498681.981482</v>
      </c>
      <c r="BJ890">
        <v>445.4007037037036</v>
      </c>
      <c r="BK890">
        <v>466.2732962962963</v>
      </c>
      <c r="BL890">
        <v>16.25927777777778</v>
      </c>
      <c r="BM890">
        <v>15.6049962962963</v>
      </c>
      <c r="BN890">
        <v>451.3125555555555</v>
      </c>
      <c r="BO890">
        <v>16.3497037037037</v>
      </c>
      <c r="BP890">
        <v>600.002</v>
      </c>
      <c r="BQ890">
        <v>97.54004074074075</v>
      </c>
      <c r="BR890">
        <v>0.1000084592592593</v>
      </c>
      <c r="BS890">
        <v>24.87153333333334</v>
      </c>
      <c r="BT890">
        <v>25.00278148148148</v>
      </c>
      <c r="BU890">
        <v>999.9000000000001</v>
      </c>
      <c r="BV890">
        <v>0</v>
      </c>
      <c r="BW890">
        <v>0</v>
      </c>
      <c r="BX890">
        <v>10003.66259259259</v>
      </c>
      <c r="BY890">
        <v>0</v>
      </c>
      <c r="BZ890">
        <v>83.09298148148146</v>
      </c>
      <c r="CA890">
        <v>-20.87254074074074</v>
      </c>
      <c r="CB890">
        <v>452.7623703703703</v>
      </c>
      <c r="CC890">
        <v>473.6648518518519</v>
      </c>
      <c r="CD890">
        <v>0.6542808518518519</v>
      </c>
      <c r="CE890">
        <v>466.2732962962963</v>
      </c>
      <c r="CF890">
        <v>15.6049962962963</v>
      </c>
      <c r="CG890">
        <v>1.585930740740741</v>
      </c>
      <c r="CH890">
        <v>1.522111851851852</v>
      </c>
      <c r="CI890">
        <v>13.82278518518519</v>
      </c>
      <c r="CJ890">
        <v>13.1921037037037</v>
      </c>
      <c r="CK890">
        <v>1600.005925925926</v>
      </c>
      <c r="CL890">
        <v>0.6919923333333331</v>
      </c>
      <c r="CM890">
        <v>0.3080076666666667</v>
      </c>
      <c r="CN890">
        <v>0</v>
      </c>
      <c r="CO890">
        <v>2.187777777777777</v>
      </c>
      <c r="CP890">
        <v>0</v>
      </c>
      <c r="CQ890">
        <v>15411.1</v>
      </c>
      <c r="CR890">
        <v>13790.2</v>
      </c>
      <c r="CS890">
        <v>39.25</v>
      </c>
      <c r="CT890">
        <v>40.65025925925926</v>
      </c>
      <c r="CU890">
        <v>39.986</v>
      </c>
      <c r="CV890">
        <v>38.6824074074074</v>
      </c>
      <c r="CW890">
        <v>38.479</v>
      </c>
      <c r="CX890">
        <v>1107.192222222222</v>
      </c>
      <c r="CY890">
        <v>492.8137037037037</v>
      </c>
      <c r="CZ890">
        <v>0</v>
      </c>
      <c r="DA890">
        <v>1728498746.2</v>
      </c>
      <c r="DB890">
        <v>0</v>
      </c>
      <c r="DC890">
        <v>1728490956.5</v>
      </c>
      <c r="DD890" t="s">
        <v>362</v>
      </c>
      <c r="DE890">
        <v>1728490952.5</v>
      </c>
      <c r="DF890">
        <v>1728490956.5</v>
      </c>
      <c r="DG890">
        <v>1</v>
      </c>
      <c r="DH890">
        <v>-0.065</v>
      </c>
      <c r="DI890">
        <v>-0.008</v>
      </c>
      <c r="DJ890">
        <v>-3.246</v>
      </c>
      <c r="DK890">
        <v>-0.091</v>
      </c>
      <c r="DL890">
        <v>52</v>
      </c>
      <c r="DM890">
        <v>15</v>
      </c>
      <c r="DN890">
        <v>0.25</v>
      </c>
      <c r="DO890">
        <v>0.13</v>
      </c>
      <c r="DP890">
        <v>-20.755385</v>
      </c>
      <c r="DQ890">
        <v>-2.548221388367725</v>
      </c>
      <c r="DR890">
        <v>0.2626581186161963</v>
      </c>
      <c r="DS890">
        <v>0</v>
      </c>
      <c r="DT890">
        <v>0.65243655</v>
      </c>
      <c r="DU890">
        <v>0.02086797748592716</v>
      </c>
      <c r="DV890">
        <v>0.004377815990593938</v>
      </c>
      <c r="DW890">
        <v>1</v>
      </c>
      <c r="DX890">
        <v>1</v>
      </c>
      <c r="DY890">
        <v>2</v>
      </c>
      <c r="DZ890" t="s">
        <v>363</v>
      </c>
      <c r="EA890">
        <v>3.22885</v>
      </c>
      <c r="EB890">
        <v>2.70462</v>
      </c>
      <c r="EC890">
        <v>0.109496</v>
      </c>
      <c r="ED890">
        <v>0.11238</v>
      </c>
      <c r="EE890">
        <v>0.0839464</v>
      </c>
      <c r="EF890">
        <v>0.08145189999999999</v>
      </c>
      <c r="EG890">
        <v>29031.8</v>
      </c>
      <c r="EH890">
        <v>28126.4</v>
      </c>
      <c r="EI890">
        <v>31246.9</v>
      </c>
      <c r="EJ890">
        <v>30068.3</v>
      </c>
      <c r="EK890">
        <v>38334.5</v>
      </c>
      <c r="EL890">
        <v>36529.9</v>
      </c>
      <c r="EM890">
        <v>43783.8</v>
      </c>
      <c r="EN890">
        <v>41993.1</v>
      </c>
      <c r="EO890">
        <v>2.09203</v>
      </c>
      <c r="EP890">
        <v>1.74155</v>
      </c>
      <c r="EQ890">
        <v>0.0134483</v>
      </c>
      <c r="ER890">
        <v>0</v>
      </c>
      <c r="ES890">
        <v>24.7758</v>
      </c>
      <c r="ET890">
        <v>999.9</v>
      </c>
      <c r="EU890">
        <v>64.5</v>
      </c>
      <c r="EV890">
        <v>32</v>
      </c>
      <c r="EW890">
        <v>31.579</v>
      </c>
      <c r="EX890">
        <v>61.0402</v>
      </c>
      <c r="EY890">
        <v>24.1186</v>
      </c>
      <c r="EZ890">
        <v>1</v>
      </c>
      <c r="FA890">
        <v>0.307142</v>
      </c>
      <c r="FB890">
        <v>3.25145</v>
      </c>
      <c r="FC890">
        <v>20.1706</v>
      </c>
      <c r="FD890">
        <v>5.21444</v>
      </c>
      <c r="FE890">
        <v>11.998</v>
      </c>
      <c r="FF890">
        <v>4.96305</v>
      </c>
      <c r="FG890">
        <v>3.2957</v>
      </c>
      <c r="FH890">
        <v>9999</v>
      </c>
      <c r="FI890">
        <v>9999</v>
      </c>
      <c r="FJ890">
        <v>9999</v>
      </c>
      <c r="FK890">
        <v>150.1</v>
      </c>
      <c r="FL890">
        <v>4.97093</v>
      </c>
      <c r="FM890">
        <v>1.8678</v>
      </c>
      <c r="FN890">
        <v>1.85929</v>
      </c>
      <c r="FO890">
        <v>1.86539</v>
      </c>
      <c r="FP890">
        <v>1.8631</v>
      </c>
      <c r="FQ890">
        <v>1.8645</v>
      </c>
      <c r="FR890">
        <v>1.86005</v>
      </c>
      <c r="FS890">
        <v>1.86417</v>
      </c>
      <c r="FT890">
        <v>0</v>
      </c>
      <c r="FU890">
        <v>0</v>
      </c>
      <c r="FV890">
        <v>0</v>
      </c>
      <c r="FW890">
        <v>0</v>
      </c>
      <c r="FX890" t="s">
        <v>364</v>
      </c>
      <c r="FY890" t="s">
        <v>365</v>
      </c>
      <c r="FZ890" t="s">
        <v>366</v>
      </c>
      <c r="GA890" t="s">
        <v>366</v>
      </c>
      <c r="GB890" t="s">
        <v>366</v>
      </c>
      <c r="GC890" t="s">
        <v>366</v>
      </c>
      <c r="GD890">
        <v>0</v>
      </c>
      <c r="GE890">
        <v>100</v>
      </c>
      <c r="GF890">
        <v>100</v>
      </c>
      <c r="GG890">
        <v>-6.037</v>
      </c>
      <c r="GH890">
        <v>-0.0905</v>
      </c>
      <c r="GI890">
        <v>-2.868309889394353</v>
      </c>
      <c r="GJ890">
        <v>-0.006773961979547998</v>
      </c>
      <c r="GK890">
        <v>-8.296070481250098E-08</v>
      </c>
      <c r="GL890">
        <v>3.322967193956903E-10</v>
      </c>
      <c r="GM890">
        <v>-0.07871069313407227</v>
      </c>
      <c r="GN890">
        <v>-0.00208336341840114</v>
      </c>
      <c r="GO890">
        <v>8.801746095907445E-05</v>
      </c>
      <c r="GP890">
        <v>-2.677693255255651E-07</v>
      </c>
      <c r="GQ890">
        <v>3</v>
      </c>
      <c r="GR890">
        <v>2052</v>
      </c>
      <c r="GS890">
        <v>2</v>
      </c>
      <c r="GT890">
        <v>18</v>
      </c>
      <c r="GU890">
        <v>128.9</v>
      </c>
      <c r="GV890">
        <v>128.9</v>
      </c>
      <c r="GW890">
        <v>1.28784</v>
      </c>
      <c r="GX890">
        <v>2.42554</v>
      </c>
      <c r="GY890">
        <v>1.44775</v>
      </c>
      <c r="GZ890">
        <v>2.31201</v>
      </c>
      <c r="HA890">
        <v>1.55151</v>
      </c>
      <c r="HB890">
        <v>2.32178</v>
      </c>
      <c r="HC890">
        <v>37.8437</v>
      </c>
      <c r="HD890">
        <v>13.6154</v>
      </c>
      <c r="HE890">
        <v>18</v>
      </c>
      <c r="HF890">
        <v>616.984</v>
      </c>
      <c r="HG890">
        <v>393.307</v>
      </c>
      <c r="HH890">
        <v>19.1047</v>
      </c>
      <c r="HI890">
        <v>30.8038</v>
      </c>
      <c r="HJ890">
        <v>29.9975</v>
      </c>
      <c r="HK890">
        <v>31.0144</v>
      </c>
      <c r="HL890">
        <v>31.014</v>
      </c>
      <c r="HM890">
        <v>25.8169</v>
      </c>
      <c r="HN890">
        <v>55.7764</v>
      </c>
      <c r="HO890">
        <v>0</v>
      </c>
      <c r="HP890">
        <v>19.2678</v>
      </c>
      <c r="HQ890">
        <v>501.616</v>
      </c>
      <c r="HR890">
        <v>15.4632</v>
      </c>
      <c r="HS890">
        <v>99.1504</v>
      </c>
      <c r="HT890">
        <v>100.337</v>
      </c>
    </row>
    <row r="891" spans="1:228">
      <c r="A891">
        <v>875</v>
      </c>
      <c r="B891">
        <v>1728498694.5</v>
      </c>
      <c r="C891">
        <v>7757</v>
      </c>
      <c r="D891" t="s">
        <v>2124</v>
      </c>
      <c r="E891" t="s">
        <v>2125</v>
      </c>
      <c r="F891">
        <v>5</v>
      </c>
      <c r="G891" t="s">
        <v>357</v>
      </c>
      <c r="H891" t="s">
        <v>358</v>
      </c>
      <c r="I891" t="s">
        <v>359</v>
      </c>
      <c r="J891" t="s">
        <v>2047</v>
      </c>
      <c r="K891">
        <v>1728498687</v>
      </c>
      <c r="L891">
        <f>(M891)/1000</f>
        <v>0</v>
      </c>
      <c r="M891">
        <f>IF(BH891, AP891, AJ891)</f>
        <v>0</v>
      </c>
      <c r="N891">
        <f>IF(BH891, AK891, AI891)</f>
        <v>0</v>
      </c>
      <c r="O891">
        <f>BJ891 - IF(AW891&gt;1, N891*BD891*100.0/(AY891), 0)</f>
        <v>0</v>
      </c>
      <c r="P891">
        <f>((V891-L891/2)*O891-N891)/(V891+L891/2)</f>
        <v>0</v>
      </c>
      <c r="Q891">
        <f>P891*(BQ891+BR891)/1000.0</f>
        <v>0</v>
      </c>
      <c r="R891">
        <f>(BJ891 - IF(AW891&gt;1, N891*BD891*100.0/(AY891), 0))*(BQ891+BR891)/1000.0</f>
        <v>0</v>
      </c>
      <c r="S891">
        <f>2.0/((1/U891-1/T891)+SIGN(U891)*SQRT((1/U891-1/T891)*(1/U891-1/T891) + 4*BE891/((BE891+1)*(BE891+1))*(2*1/U891*1/T891-1/T891*1/T891)))</f>
        <v>0</v>
      </c>
      <c r="T891">
        <f>IF(LEFT(BF891,1)&lt;&gt;"0",IF(LEFT(BF891,1)="1",3.0,BG891),$D$5+$E$5*(BX891*BQ891/($K$5*1000))+$F$5*(BX891*BQ891/($K$5*1000))*MAX(MIN(BD891,$J$5),$I$5)*MAX(MIN(BD891,$J$5),$I$5)+$G$5*MAX(MIN(BD891,$J$5),$I$5)*(BX891*BQ891/($K$5*1000))+$H$5*(BX891*BQ891/($K$5*1000))*(BX891*BQ891/($K$5*1000)))</f>
        <v>0</v>
      </c>
      <c r="U891">
        <f>L891*(1000-(1000*0.61365*exp(17.502*Y891/(240.97+Y891))/(BQ891+BR891)+BL891)/2)/(1000*0.61365*exp(17.502*Y891/(240.97+Y891))/(BQ891+BR891)-BL891)</f>
        <v>0</v>
      </c>
      <c r="V891">
        <f>1/((BE891+1)/(S891/1.6)+1/(T891/1.37)) + BE891/((BE891+1)/(S891/1.6) + BE891/(T891/1.37))</f>
        <v>0</v>
      </c>
      <c r="W891">
        <f>(AZ891*BC891)</f>
        <v>0</v>
      </c>
      <c r="X891">
        <f>(BS891+(W891+2*0.95*5.67E-8*(((BS891+$B$7)+273)^4-(BS891+273)^4)-44100*L891)/(1.84*29.3*T891+8*0.95*5.67E-8*(BS891+273)^3))</f>
        <v>0</v>
      </c>
      <c r="Y891">
        <f>($C$7*BT891+$D$7*BU891+$E$7*X891)</f>
        <v>0</v>
      </c>
      <c r="Z891">
        <f>0.61365*exp(17.502*Y891/(240.97+Y891))</f>
        <v>0</v>
      </c>
      <c r="AA891">
        <f>(AB891/AC891*100)</f>
        <v>0</v>
      </c>
      <c r="AB891">
        <f>BL891*(BQ891+BR891)/1000</f>
        <v>0</v>
      </c>
      <c r="AC891">
        <f>0.61365*exp(17.502*BS891/(240.97+BS891))</f>
        <v>0</v>
      </c>
      <c r="AD891">
        <f>(Z891-BL891*(BQ891+BR891)/1000)</f>
        <v>0</v>
      </c>
      <c r="AE891">
        <f>(-L891*44100)</f>
        <v>0</v>
      </c>
      <c r="AF891">
        <f>2*29.3*T891*0.92*(BS891-Y891)</f>
        <v>0</v>
      </c>
      <c r="AG891">
        <f>2*0.95*5.67E-8*(((BS891+$B$7)+273)^4-(Y891+273)^4)</f>
        <v>0</v>
      </c>
      <c r="AH891">
        <f>W891+AG891+AE891+AF891</f>
        <v>0</v>
      </c>
      <c r="AI891">
        <f>BP891*AW891*(BK891-BJ891*(1000-AW891*BM891)/(1000-AW891*BL891))/(100*BD891)</f>
        <v>0</v>
      </c>
      <c r="AJ891">
        <f>1000*BP891*AW891*(BL891-BM891)/(100*BD891*(1000-AW891*BL891))</f>
        <v>0</v>
      </c>
      <c r="AK891">
        <f>(AL891 - AM891 - BQ891*1E3/(8.314*(BS891+273.15)) * AO891/BP891 * AN891) * BP891/(100*BD891) * (1000 - BM891)/1000</f>
        <v>0</v>
      </c>
      <c r="AL891">
        <v>499.3621130572157</v>
      </c>
      <c r="AM891">
        <v>482.9627757575757</v>
      </c>
      <c r="AN891">
        <v>2.444178299242867</v>
      </c>
      <c r="AO891">
        <v>66.74876362544261</v>
      </c>
      <c r="AP891">
        <f>(AR891 - AQ891 + BQ891*1E3/(8.314*(BS891+273.15)) * AT891/BP891 * AS891) * BP891/(100*BD891) * 1000/(1000 - AR891)</f>
        <v>0</v>
      </c>
      <c r="AQ891">
        <v>15.5189874332999</v>
      </c>
      <c r="AR891">
        <v>16.24205818181818</v>
      </c>
      <c r="AS891">
        <v>-8.585849696373118E-05</v>
      </c>
      <c r="AT891">
        <v>80.8344270766854</v>
      </c>
      <c r="AU891">
        <v>0</v>
      </c>
      <c r="AV891">
        <v>0</v>
      </c>
      <c r="AW891">
        <f>IF(AU891*$H$13&gt;=AY891,1.0,(AY891/(AY891-AU891*$H$13)))</f>
        <v>0</v>
      </c>
      <c r="AX891">
        <f>(AW891-1)*100</f>
        <v>0</v>
      </c>
      <c r="AY891">
        <f>MAX(0,($B$13+$C$13*BX891)/(1+$D$13*BX891)*BQ891/(BS891+273)*$E$13)</f>
        <v>0</v>
      </c>
      <c r="AZ891">
        <f>$B$11*BY891+$C$11*BZ891+$F$11*CK891*(1-CN891)</f>
        <v>0</v>
      </c>
      <c r="BA891">
        <f>AZ891*BB891</f>
        <v>0</v>
      </c>
      <c r="BB891">
        <f>($B$11*$D$9+$C$11*$D$9+$F$11*((CX891+CP891)/MAX(CX891+CP891+CY891, 0.1)*$I$9+CY891/MAX(CX891+CP891+CY891, 0.1)*$J$9))/($B$11+$C$11+$F$11)</f>
        <v>0</v>
      </c>
      <c r="BC891">
        <f>($B$11*$K$9+$C$11*$K$9+$F$11*((CX891+CP891)/MAX(CX891+CP891+CY891, 0.1)*$P$9+CY891/MAX(CX891+CP891+CY891, 0.1)*$Q$9))/($B$11+$C$11+$F$11)</f>
        <v>0</v>
      </c>
      <c r="BD891">
        <v>6</v>
      </c>
      <c r="BE891">
        <v>0.5</v>
      </c>
      <c r="BF891" t="s">
        <v>361</v>
      </c>
      <c r="BG891">
        <v>2</v>
      </c>
      <c r="BH891" t="b">
        <v>1</v>
      </c>
      <c r="BI891">
        <v>1728498687</v>
      </c>
      <c r="BJ891">
        <v>457.8971851851852</v>
      </c>
      <c r="BK891">
        <v>478.8853333333333</v>
      </c>
      <c r="BL891">
        <v>16.25695185185185</v>
      </c>
      <c r="BM891">
        <v>15.5738962962963</v>
      </c>
      <c r="BN891">
        <v>463.8924814814815</v>
      </c>
      <c r="BO891">
        <v>16.34738518518519</v>
      </c>
      <c r="BP891">
        <v>599.999</v>
      </c>
      <c r="BQ891">
        <v>97.54002962962966</v>
      </c>
      <c r="BR891">
        <v>0.09992786666666666</v>
      </c>
      <c r="BS891">
        <v>24.86514074074075</v>
      </c>
      <c r="BT891">
        <v>24.99761851851851</v>
      </c>
      <c r="BU891">
        <v>999.9000000000001</v>
      </c>
      <c r="BV891">
        <v>0</v>
      </c>
      <c r="BW891">
        <v>0</v>
      </c>
      <c r="BX891">
        <v>10008.7737037037</v>
      </c>
      <c r="BY891">
        <v>0</v>
      </c>
      <c r="BZ891">
        <v>82.96066666666665</v>
      </c>
      <c r="CA891">
        <v>-20.98825555555555</v>
      </c>
      <c r="CB891">
        <v>465.4642962962963</v>
      </c>
      <c r="CC891">
        <v>486.4612222222222</v>
      </c>
      <c r="CD891">
        <v>0.6830708888888888</v>
      </c>
      <c r="CE891">
        <v>478.8853333333333</v>
      </c>
      <c r="CF891">
        <v>15.5738962962963</v>
      </c>
      <c r="CG891">
        <v>1.585703703703704</v>
      </c>
      <c r="CH891">
        <v>1.519077037037037</v>
      </c>
      <c r="CI891">
        <v>13.82058888888889</v>
      </c>
      <c r="CJ891">
        <v>13.16149259259259</v>
      </c>
      <c r="CK891">
        <v>1599.988148148148</v>
      </c>
      <c r="CL891">
        <v>0.6919909999999999</v>
      </c>
      <c r="CM891">
        <v>0.308009</v>
      </c>
      <c r="CN891">
        <v>0</v>
      </c>
      <c r="CO891">
        <v>2.215722222222222</v>
      </c>
      <c r="CP891">
        <v>0</v>
      </c>
      <c r="CQ891">
        <v>15410.53333333333</v>
      </c>
      <c r="CR891">
        <v>13790.04074074074</v>
      </c>
      <c r="CS891">
        <v>39.25</v>
      </c>
      <c r="CT891">
        <v>40.62959259259259</v>
      </c>
      <c r="CU891">
        <v>39.965</v>
      </c>
      <c r="CV891">
        <v>38.67092592592593</v>
      </c>
      <c r="CW891">
        <v>38.458</v>
      </c>
      <c r="CX891">
        <v>1107.178148148148</v>
      </c>
      <c r="CY891">
        <v>492.8099999999999</v>
      </c>
      <c r="CZ891">
        <v>0</v>
      </c>
      <c r="DA891">
        <v>1728498751.6</v>
      </c>
      <c r="DB891">
        <v>0</v>
      </c>
      <c r="DC891">
        <v>1728490956.5</v>
      </c>
      <c r="DD891" t="s">
        <v>362</v>
      </c>
      <c r="DE891">
        <v>1728490952.5</v>
      </c>
      <c r="DF891">
        <v>1728490956.5</v>
      </c>
      <c r="DG891">
        <v>1</v>
      </c>
      <c r="DH891">
        <v>-0.065</v>
      </c>
      <c r="DI891">
        <v>-0.008</v>
      </c>
      <c r="DJ891">
        <v>-3.246</v>
      </c>
      <c r="DK891">
        <v>-0.091</v>
      </c>
      <c r="DL891">
        <v>52</v>
      </c>
      <c r="DM891">
        <v>15</v>
      </c>
      <c r="DN891">
        <v>0.25</v>
      </c>
      <c r="DO891">
        <v>0.13</v>
      </c>
      <c r="DP891">
        <v>-20.8720125</v>
      </c>
      <c r="DQ891">
        <v>-1.596654033771114</v>
      </c>
      <c r="DR891">
        <v>0.2144244111423648</v>
      </c>
      <c r="DS891">
        <v>0</v>
      </c>
      <c r="DT891">
        <v>0.671497125</v>
      </c>
      <c r="DU891">
        <v>0.2811622176360212</v>
      </c>
      <c r="DV891">
        <v>0.03429327970986989</v>
      </c>
      <c r="DW891">
        <v>0</v>
      </c>
      <c r="DX891">
        <v>0</v>
      </c>
      <c r="DY891">
        <v>2</v>
      </c>
      <c r="DZ891" t="s">
        <v>386</v>
      </c>
      <c r="EA891">
        <v>3.22881</v>
      </c>
      <c r="EB891">
        <v>2.7043</v>
      </c>
      <c r="EC891">
        <v>0.111593</v>
      </c>
      <c r="ED891">
        <v>0.114384</v>
      </c>
      <c r="EE891">
        <v>0.08387260000000001</v>
      </c>
      <c r="EF891">
        <v>0.0811876</v>
      </c>
      <c r="EG891">
        <v>28964.8</v>
      </c>
      <c r="EH891">
        <v>28064</v>
      </c>
      <c r="EI891">
        <v>31248.3</v>
      </c>
      <c r="EJ891">
        <v>30069.5</v>
      </c>
      <c r="EK891">
        <v>38339.3</v>
      </c>
      <c r="EL891">
        <v>36542.5</v>
      </c>
      <c r="EM891">
        <v>43785.7</v>
      </c>
      <c r="EN891">
        <v>41995.4</v>
      </c>
      <c r="EO891">
        <v>2.0921</v>
      </c>
      <c r="EP891">
        <v>1.74172</v>
      </c>
      <c r="EQ891">
        <v>0.0136159</v>
      </c>
      <c r="ER891">
        <v>0</v>
      </c>
      <c r="ES891">
        <v>24.7716</v>
      </c>
      <c r="ET891">
        <v>999.9</v>
      </c>
      <c r="EU891">
        <v>64.40000000000001</v>
      </c>
      <c r="EV891">
        <v>32</v>
      </c>
      <c r="EW891">
        <v>31.5272</v>
      </c>
      <c r="EX891">
        <v>60.6602</v>
      </c>
      <c r="EY891">
        <v>24.2428</v>
      </c>
      <c r="EZ891">
        <v>1</v>
      </c>
      <c r="FA891">
        <v>0.304202</v>
      </c>
      <c r="FB891">
        <v>3.516</v>
      </c>
      <c r="FC891">
        <v>20.1663</v>
      </c>
      <c r="FD891">
        <v>5.21355</v>
      </c>
      <c r="FE891">
        <v>11.998</v>
      </c>
      <c r="FF891">
        <v>4.96275</v>
      </c>
      <c r="FG891">
        <v>3.29563</v>
      </c>
      <c r="FH891">
        <v>9999</v>
      </c>
      <c r="FI891">
        <v>9999</v>
      </c>
      <c r="FJ891">
        <v>9999</v>
      </c>
      <c r="FK891">
        <v>150.1</v>
      </c>
      <c r="FL891">
        <v>4.97092</v>
      </c>
      <c r="FM891">
        <v>1.8678</v>
      </c>
      <c r="FN891">
        <v>1.85929</v>
      </c>
      <c r="FO891">
        <v>1.86539</v>
      </c>
      <c r="FP891">
        <v>1.86311</v>
      </c>
      <c r="FQ891">
        <v>1.8645</v>
      </c>
      <c r="FR891">
        <v>1.86005</v>
      </c>
      <c r="FS891">
        <v>1.86417</v>
      </c>
      <c r="FT891">
        <v>0</v>
      </c>
      <c r="FU891">
        <v>0</v>
      </c>
      <c r="FV891">
        <v>0</v>
      </c>
      <c r="FW891">
        <v>0</v>
      </c>
      <c r="FX891" t="s">
        <v>364</v>
      </c>
      <c r="FY891" t="s">
        <v>365</v>
      </c>
      <c r="FZ891" t="s">
        <v>366</v>
      </c>
      <c r="GA891" t="s">
        <v>366</v>
      </c>
      <c r="GB891" t="s">
        <v>366</v>
      </c>
      <c r="GC891" t="s">
        <v>366</v>
      </c>
      <c r="GD891">
        <v>0</v>
      </c>
      <c r="GE891">
        <v>100</v>
      </c>
      <c r="GF891">
        <v>100</v>
      </c>
      <c r="GG891">
        <v>-6.118</v>
      </c>
      <c r="GH891">
        <v>-0.0905</v>
      </c>
      <c r="GI891">
        <v>-2.868309889394353</v>
      </c>
      <c r="GJ891">
        <v>-0.006773961979547998</v>
      </c>
      <c r="GK891">
        <v>-8.296070481250098E-08</v>
      </c>
      <c r="GL891">
        <v>3.322967193956903E-10</v>
      </c>
      <c r="GM891">
        <v>-0.07871069313407227</v>
      </c>
      <c r="GN891">
        <v>-0.00208336341840114</v>
      </c>
      <c r="GO891">
        <v>8.801746095907445E-05</v>
      </c>
      <c r="GP891">
        <v>-2.677693255255651E-07</v>
      </c>
      <c r="GQ891">
        <v>3</v>
      </c>
      <c r="GR891">
        <v>2052</v>
      </c>
      <c r="GS891">
        <v>2</v>
      </c>
      <c r="GT891">
        <v>18</v>
      </c>
      <c r="GU891">
        <v>129</v>
      </c>
      <c r="GV891">
        <v>129</v>
      </c>
      <c r="GW891">
        <v>1.31226</v>
      </c>
      <c r="GX891">
        <v>2.42554</v>
      </c>
      <c r="GY891">
        <v>1.44775</v>
      </c>
      <c r="GZ891">
        <v>2.31201</v>
      </c>
      <c r="HA891">
        <v>1.55151</v>
      </c>
      <c r="HB891">
        <v>2.35474</v>
      </c>
      <c r="HC891">
        <v>37.8437</v>
      </c>
      <c r="HD891">
        <v>13.6154</v>
      </c>
      <c r="HE891">
        <v>18</v>
      </c>
      <c r="HF891">
        <v>616.933</v>
      </c>
      <c r="HG891">
        <v>393.338</v>
      </c>
      <c r="HH891">
        <v>19.2588</v>
      </c>
      <c r="HI891">
        <v>30.7938</v>
      </c>
      <c r="HJ891">
        <v>29.9978</v>
      </c>
      <c r="HK891">
        <v>31.0036</v>
      </c>
      <c r="HL891">
        <v>31.0033</v>
      </c>
      <c r="HM891">
        <v>26.2986</v>
      </c>
      <c r="HN891">
        <v>55.7764</v>
      </c>
      <c r="HO891">
        <v>0</v>
      </c>
      <c r="HP891">
        <v>19.2707</v>
      </c>
      <c r="HQ891">
        <v>516.6609999999999</v>
      </c>
      <c r="HR891">
        <v>15.4612</v>
      </c>
      <c r="HS891">
        <v>99.15479999999999</v>
      </c>
      <c r="HT891">
        <v>100.342</v>
      </c>
    </row>
    <row r="892" spans="1:228">
      <c r="A892">
        <v>876</v>
      </c>
      <c r="B892">
        <v>1728498699.5</v>
      </c>
      <c r="C892">
        <v>7762</v>
      </c>
      <c r="D892" t="s">
        <v>2126</v>
      </c>
      <c r="E892" t="s">
        <v>2127</v>
      </c>
      <c r="F892">
        <v>5</v>
      </c>
      <c r="G892" t="s">
        <v>357</v>
      </c>
      <c r="H892" t="s">
        <v>358</v>
      </c>
      <c r="I892" t="s">
        <v>359</v>
      </c>
      <c r="J892" t="s">
        <v>2047</v>
      </c>
      <c r="K892">
        <v>1728498691.714286</v>
      </c>
      <c r="L892">
        <f>(M892)/1000</f>
        <v>0</v>
      </c>
      <c r="M892">
        <f>IF(BH892, AP892, AJ892)</f>
        <v>0</v>
      </c>
      <c r="N892">
        <f>IF(BH892, AK892, AI892)</f>
        <v>0</v>
      </c>
      <c r="O892">
        <f>BJ892 - IF(AW892&gt;1, N892*BD892*100.0/(AY892), 0)</f>
        <v>0</v>
      </c>
      <c r="P892">
        <f>((V892-L892/2)*O892-N892)/(V892+L892/2)</f>
        <v>0</v>
      </c>
      <c r="Q892">
        <f>P892*(BQ892+BR892)/1000.0</f>
        <v>0</v>
      </c>
      <c r="R892">
        <f>(BJ892 - IF(AW892&gt;1, N892*BD892*100.0/(AY892), 0))*(BQ892+BR892)/1000.0</f>
        <v>0</v>
      </c>
      <c r="S892">
        <f>2.0/((1/U892-1/T892)+SIGN(U892)*SQRT((1/U892-1/T892)*(1/U892-1/T892) + 4*BE892/((BE892+1)*(BE892+1))*(2*1/U892*1/T892-1/T892*1/T892)))</f>
        <v>0</v>
      </c>
      <c r="T892">
        <f>IF(LEFT(BF892,1)&lt;&gt;"0",IF(LEFT(BF892,1)="1",3.0,BG892),$D$5+$E$5*(BX892*BQ892/($K$5*1000))+$F$5*(BX892*BQ892/($K$5*1000))*MAX(MIN(BD892,$J$5),$I$5)*MAX(MIN(BD892,$J$5),$I$5)+$G$5*MAX(MIN(BD892,$J$5),$I$5)*(BX892*BQ892/($K$5*1000))+$H$5*(BX892*BQ892/($K$5*1000))*(BX892*BQ892/($K$5*1000)))</f>
        <v>0</v>
      </c>
      <c r="U892">
        <f>L892*(1000-(1000*0.61365*exp(17.502*Y892/(240.97+Y892))/(BQ892+BR892)+BL892)/2)/(1000*0.61365*exp(17.502*Y892/(240.97+Y892))/(BQ892+BR892)-BL892)</f>
        <v>0</v>
      </c>
      <c r="V892">
        <f>1/((BE892+1)/(S892/1.6)+1/(T892/1.37)) + BE892/((BE892+1)/(S892/1.6) + BE892/(T892/1.37))</f>
        <v>0</v>
      </c>
      <c r="W892">
        <f>(AZ892*BC892)</f>
        <v>0</v>
      </c>
      <c r="X892">
        <f>(BS892+(W892+2*0.95*5.67E-8*(((BS892+$B$7)+273)^4-(BS892+273)^4)-44100*L892)/(1.84*29.3*T892+8*0.95*5.67E-8*(BS892+273)^3))</f>
        <v>0</v>
      </c>
      <c r="Y892">
        <f>($C$7*BT892+$D$7*BU892+$E$7*X892)</f>
        <v>0</v>
      </c>
      <c r="Z892">
        <f>0.61365*exp(17.502*Y892/(240.97+Y892))</f>
        <v>0</v>
      </c>
      <c r="AA892">
        <f>(AB892/AC892*100)</f>
        <v>0</v>
      </c>
      <c r="AB892">
        <f>BL892*(BQ892+BR892)/1000</f>
        <v>0</v>
      </c>
      <c r="AC892">
        <f>0.61365*exp(17.502*BS892/(240.97+BS892))</f>
        <v>0</v>
      </c>
      <c r="AD892">
        <f>(Z892-BL892*(BQ892+BR892)/1000)</f>
        <v>0</v>
      </c>
      <c r="AE892">
        <f>(-L892*44100)</f>
        <v>0</v>
      </c>
      <c r="AF892">
        <f>2*29.3*T892*0.92*(BS892-Y892)</f>
        <v>0</v>
      </c>
      <c r="AG892">
        <f>2*0.95*5.67E-8*(((BS892+$B$7)+273)^4-(Y892+273)^4)</f>
        <v>0</v>
      </c>
      <c r="AH892">
        <f>W892+AG892+AE892+AF892</f>
        <v>0</v>
      </c>
      <c r="AI892">
        <f>BP892*AW892*(BK892-BJ892*(1000-AW892*BM892)/(1000-AW892*BL892))/(100*BD892)</f>
        <v>0</v>
      </c>
      <c r="AJ892">
        <f>1000*BP892*AW892*(BL892-BM892)/(100*BD892*(1000-AW892*BL892))</f>
        <v>0</v>
      </c>
      <c r="AK892">
        <f>(AL892 - AM892 - BQ892*1E3/(8.314*(BS892+273.15)) * AO892/BP892 * AN892) * BP892/(100*BD892) * (1000 - BM892)/1000</f>
        <v>0</v>
      </c>
      <c r="AL892">
        <v>511.3845281249934</v>
      </c>
      <c r="AM892">
        <v>495.0541878787878</v>
      </c>
      <c r="AN892">
        <v>2.434509898101386</v>
      </c>
      <c r="AO892">
        <v>66.74876362544261</v>
      </c>
      <c r="AP892">
        <f>(AR892 - AQ892 + BQ892*1E3/(8.314*(BS892+273.15)) * AT892/BP892 * AS892) * BP892/(100*BD892) * 1000/(1000 - AR892)</f>
        <v>0</v>
      </c>
      <c r="AQ892">
        <v>15.48368925060968</v>
      </c>
      <c r="AR892">
        <v>16.21707454545455</v>
      </c>
      <c r="AS892">
        <v>-0.005873986407925942</v>
      </c>
      <c r="AT892">
        <v>80.8344270766854</v>
      </c>
      <c r="AU892">
        <v>0</v>
      </c>
      <c r="AV892">
        <v>0</v>
      </c>
      <c r="AW892">
        <f>IF(AU892*$H$13&gt;=AY892,1.0,(AY892/(AY892-AU892*$H$13)))</f>
        <v>0</v>
      </c>
      <c r="AX892">
        <f>(AW892-1)*100</f>
        <v>0</v>
      </c>
      <c r="AY892">
        <f>MAX(0,($B$13+$C$13*BX892)/(1+$D$13*BX892)*BQ892/(BS892+273)*$E$13)</f>
        <v>0</v>
      </c>
      <c r="AZ892">
        <f>$B$11*BY892+$C$11*BZ892+$F$11*CK892*(1-CN892)</f>
        <v>0</v>
      </c>
      <c r="BA892">
        <f>AZ892*BB892</f>
        <v>0</v>
      </c>
      <c r="BB892">
        <f>($B$11*$D$9+$C$11*$D$9+$F$11*((CX892+CP892)/MAX(CX892+CP892+CY892, 0.1)*$I$9+CY892/MAX(CX892+CP892+CY892, 0.1)*$J$9))/($B$11+$C$11+$F$11)</f>
        <v>0</v>
      </c>
      <c r="BC892">
        <f>($B$11*$K$9+$C$11*$K$9+$F$11*((CX892+CP892)/MAX(CX892+CP892+CY892, 0.1)*$P$9+CY892/MAX(CX892+CP892+CY892, 0.1)*$Q$9))/($B$11+$C$11+$F$11)</f>
        <v>0</v>
      </c>
      <c r="BD892">
        <v>6</v>
      </c>
      <c r="BE892">
        <v>0.5</v>
      </c>
      <c r="BF892" t="s">
        <v>361</v>
      </c>
      <c r="BG892">
        <v>2</v>
      </c>
      <c r="BH892" t="b">
        <v>1</v>
      </c>
      <c r="BI892">
        <v>1728498691.714286</v>
      </c>
      <c r="BJ892">
        <v>469.4627142857144</v>
      </c>
      <c r="BK892">
        <v>490.4194285714285</v>
      </c>
      <c r="BL892">
        <v>16.24645</v>
      </c>
      <c r="BM892">
        <v>15.53424642857143</v>
      </c>
      <c r="BN892">
        <v>475.53525</v>
      </c>
      <c r="BO892">
        <v>16.33687142857143</v>
      </c>
      <c r="BP892">
        <v>600.018392857143</v>
      </c>
      <c r="BQ892">
        <v>97.54018214285716</v>
      </c>
      <c r="BR892">
        <v>0.1000289821428572</v>
      </c>
      <c r="BS892">
        <v>24.86191428571428</v>
      </c>
      <c r="BT892">
        <v>24.99266785714286</v>
      </c>
      <c r="BU892">
        <v>999.9000000000002</v>
      </c>
      <c r="BV892">
        <v>0</v>
      </c>
      <c r="BW892">
        <v>0</v>
      </c>
      <c r="BX892">
        <v>10005.175</v>
      </c>
      <c r="BY892">
        <v>0</v>
      </c>
      <c r="BZ892">
        <v>82.94474285714286</v>
      </c>
      <c r="CA892">
        <v>-20.95681785714286</v>
      </c>
      <c r="CB892">
        <v>477.2156785714286</v>
      </c>
      <c r="CC892">
        <v>498.1575714285714</v>
      </c>
      <c r="CD892">
        <v>0.7122152857142856</v>
      </c>
      <c r="CE892">
        <v>490.4194285714285</v>
      </c>
      <c r="CF892">
        <v>15.53424642857143</v>
      </c>
      <c r="CG892">
        <v>1.584680714285714</v>
      </c>
      <c r="CH892">
        <v>1.515211428571428</v>
      </c>
      <c r="CI892">
        <v>13.81064285714286</v>
      </c>
      <c r="CJ892">
        <v>13.12246071428571</v>
      </c>
      <c r="CK892">
        <v>1600.008928571429</v>
      </c>
      <c r="CL892">
        <v>0.6919904999999998</v>
      </c>
      <c r="CM892">
        <v>0.3080095</v>
      </c>
      <c r="CN892">
        <v>0</v>
      </c>
      <c r="CO892">
        <v>2.234939285714286</v>
      </c>
      <c r="CP892">
        <v>0</v>
      </c>
      <c r="CQ892">
        <v>15410.10357142857</v>
      </c>
      <c r="CR892">
        <v>13790.21071428572</v>
      </c>
      <c r="CS892">
        <v>39.241</v>
      </c>
      <c r="CT892">
        <v>40.625</v>
      </c>
      <c r="CU892">
        <v>39.94599999999999</v>
      </c>
      <c r="CV892">
        <v>38.65157142857142</v>
      </c>
      <c r="CW892">
        <v>38.43924999999999</v>
      </c>
      <c r="CX892">
        <v>1107.191071428572</v>
      </c>
      <c r="CY892">
        <v>492.8178571428571</v>
      </c>
      <c r="CZ892">
        <v>0</v>
      </c>
      <c r="DA892">
        <v>1728498756.4</v>
      </c>
      <c r="DB892">
        <v>0</v>
      </c>
      <c r="DC892">
        <v>1728490956.5</v>
      </c>
      <c r="DD892" t="s">
        <v>362</v>
      </c>
      <c r="DE892">
        <v>1728490952.5</v>
      </c>
      <c r="DF892">
        <v>1728490956.5</v>
      </c>
      <c r="DG892">
        <v>1</v>
      </c>
      <c r="DH892">
        <v>-0.065</v>
      </c>
      <c r="DI892">
        <v>-0.008</v>
      </c>
      <c r="DJ892">
        <v>-3.246</v>
      </c>
      <c r="DK892">
        <v>-0.091</v>
      </c>
      <c r="DL892">
        <v>52</v>
      </c>
      <c r="DM892">
        <v>15</v>
      </c>
      <c r="DN892">
        <v>0.25</v>
      </c>
      <c r="DO892">
        <v>0.13</v>
      </c>
      <c r="DP892">
        <v>-20.95016097560976</v>
      </c>
      <c r="DQ892">
        <v>0.3698362369337757</v>
      </c>
      <c r="DR892">
        <v>0.1130127725957549</v>
      </c>
      <c r="DS892">
        <v>0</v>
      </c>
      <c r="DT892">
        <v>0.6964351463414634</v>
      </c>
      <c r="DU892">
        <v>0.4061563693379817</v>
      </c>
      <c r="DV892">
        <v>0.04371896928222959</v>
      </c>
      <c r="DW892">
        <v>0</v>
      </c>
      <c r="DX892">
        <v>0</v>
      </c>
      <c r="DY892">
        <v>2</v>
      </c>
      <c r="DZ892" t="s">
        <v>386</v>
      </c>
      <c r="EA892">
        <v>3.22873</v>
      </c>
      <c r="EB892">
        <v>2.70429</v>
      </c>
      <c r="EC892">
        <v>0.11364</v>
      </c>
      <c r="ED892">
        <v>0.116455</v>
      </c>
      <c r="EE892">
        <v>0.08378720000000001</v>
      </c>
      <c r="EF892">
        <v>0.0811461</v>
      </c>
      <c r="EG892">
        <v>28898.3</v>
      </c>
      <c r="EH892">
        <v>27999.2</v>
      </c>
      <c r="EI892">
        <v>31248.6</v>
      </c>
      <c r="EJ892">
        <v>30070.3</v>
      </c>
      <c r="EK892">
        <v>38343.1</v>
      </c>
      <c r="EL892">
        <v>36544.6</v>
      </c>
      <c r="EM892">
        <v>43785.9</v>
      </c>
      <c r="EN892">
        <v>41995.9</v>
      </c>
      <c r="EO892">
        <v>2.09232</v>
      </c>
      <c r="EP892">
        <v>1.7419</v>
      </c>
      <c r="EQ892">
        <v>0.0135601</v>
      </c>
      <c r="ER892">
        <v>0</v>
      </c>
      <c r="ES892">
        <v>24.7671</v>
      </c>
      <c r="ET892">
        <v>999.9</v>
      </c>
      <c r="EU892">
        <v>64.40000000000001</v>
      </c>
      <c r="EV892">
        <v>32</v>
      </c>
      <c r="EW892">
        <v>31.5271</v>
      </c>
      <c r="EX892">
        <v>61.1202</v>
      </c>
      <c r="EY892">
        <v>24.363</v>
      </c>
      <c r="EZ892">
        <v>1</v>
      </c>
      <c r="FA892">
        <v>0.304273</v>
      </c>
      <c r="FB892">
        <v>3.70288</v>
      </c>
      <c r="FC892">
        <v>20.1622</v>
      </c>
      <c r="FD892">
        <v>5.21355</v>
      </c>
      <c r="FE892">
        <v>11.998</v>
      </c>
      <c r="FF892">
        <v>4.9628</v>
      </c>
      <c r="FG892">
        <v>3.29568</v>
      </c>
      <c r="FH892">
        <v>9999</v>
      </c>
      <c r="FI892">
        <v>9999</v>
      </c>
      <c r="FJ892">
        <v>9999</v>
      </c>
      <c r="FK892">
        <v>150.1</v>
      </c>
      <c r="FL892">
        <v>4.97093</v>
      </c>
      <c r="FM892">
        <v>1.8678</v>
      </c>
      <c r="FN892">
        <v>1.85928</v>
      </c>
      <c r="FO892">
        <v>1.86538</v>
      </c>
      <c r="FP892">
        <v>1.86311</v>
      </c>
      <c r="FQ892">
        <v>1.86451</v>
      </c>
      <c r="FR892">
        <v>1.86005</v>
      </c>
      <c r="FS892">
        <v>1.86417</v>
      </c>
      <c r="FT892">
        <v>0</v>
      </c>
      <c r="FU892">
        <v>0</v>
      </c>
      <c r="FV892">
        <v>0</v>
      </c>
      <c r="FW892">
        <v>0</v>
      </c>
      <c r="FX892" t="s">
        <v>364</v>
      </c>
      <c r="FY892" t="s">
        <v>365</v>
      </c>
      <c r="FZ892" t="s">
        <v>366</v>
      </c>
      <c r="GA892" t="s">
        <v>366</v>
      </c>
      <c r="GB892" t="s">
        <v>366</v>
      </c>
      <c r="GC892" t="s">
        <v>366</v>
      </c>
      <c r="GD892">
        <v>0</v>
      </c>
      <c r="GE892">
        <v>100</v>
      </c>
      <c r="GF892">
        <v>100</v>
      </c>
      <c r="GG892">
        <v>-6.198</v>
      </c>
      <c r="GH892">
        <v>-0.09039999999999999</v>
      </c>
      <c r="GI892">
        <v>-2.868309889394353</v>
      </c>
      <c r="GJ892">
        <v>-0.006773961979547998</v>
      </c>
      <c r="GK892">
        <v>-8.296070481250098E-08</v>
      </c>
      <c r="GL892">
        <v>3.322967193956903E-10</v>
      </c>
      <c r="GM892">
        <v>-0.07871069313407227</v>
      </c>
      <c r="GN892">
        <v>-0.00208336341840114</v>
      </c>
      <c r="GO892">
        <v>8.801746095907445E-05</v>
      </c>
      <c r="GP892">
        <v>-2.677693255255651E-07</v>
      </c>
      <c r="GQ892">
        <v>3</v>
      </c>
      <c r="GR892">
        <v>2052</v>
      </c>
      <c r="GS892">
        <v>2</v>
      </c>
      <c r="GT892">
        <v>18</v>
      </c>
      <c r="GU892">
        <v>129.1</v>
      </c>
      <c r="GV892">
        <v>129.1</v>
      </c>
      <c r="GW892">
        <v>1.33911</v>
      </c>
      <c r="GX892">
        <v>2.42432</v>
      </c>
      <c r="GY892">
        <v>1.44775</v>
      </c>
      <c r="GZ892">
        <v>2.31201</v>
      </c>
      <c r="HA892">
        <v>1.55151</v>
      </c>
      <c r="HB892">
        <v>2.39014</v>
      </c>
      <c r="HC892">
        <v>37.8437</v>
      </c>
      <c r="HD892">
        <v>13.6067</v>
      </c>
      <c r="HE892">
        <v>18</v>
      </c>
      <c r="HF892">
        <v>617</v>
      </c>
      <c r="HG892">
        <v>393.372</v>
      </c>
      <c r="HH892">
        <v>19.2948</v>
      </c>
      <c r="HI892">
        <v>30.7837</v>
      </c>
      <c r="HJ892">
        <v>29.9993</v>
      </c>
      <c r="HK892">
        <v>30.9935</v>
      </c>
      <c r="HL892">
        <v>30.9933</v>
      </c>
      <c r="HM892">
        <v>26.8525</v>
      </c>
      <c r="HN892">
        <v>55.7764</v>
      </c>
      <c r="HO892">
        <v>0</v>
      </c>
      <c r="HP892">
        <v>19.276</v>
      </c>
      <c r="HQ892">
        <v>526.6900000000001</v>
      </c>
      <c r="HR892">
        <v>15.4602</v>
      </c>
      <c r="HS892">
        <v>99.1554</v>
      </c>
      <c r="HT892">
        <v>100.344</v>
      </c>
    </row>
    <row r="893" spans="1:228">
      <c r="A893">
        <v>877</v>
      </c>
      <c r="B893">
        <v>1728498704.5</v>
      </c>
      <c r="C893">
        <v>7767</v>
      </c>
      <c r="D893" t="s">
        <v>2128</v>
      </c>
      <c r="E893" t="s">
        <v>2129</v>
      </c>
      <c r="F893">
        <v>5</v>
      </c>
      <c r="G893" t="s">
        <v>357</v>
      </c>
      <c r="H893" t="s">
        <v>358</v>
      </c>
      <c r="I893" t="s">
        <v>359</v>
      </c>
      <c r="J893" t="s">
        <v>2047</v>
      </c>
      <c r="K893">
        <v>1728498697</v>
      </c>
      <c r="L893">
        <f>(M893)/1000</f>
        <v>0</v>
      </c>
      <c r="M893">
        <f>IF(BH893, AP893, AJ893)</f>
        <v>0</v>
      </c>
      <c r="N893">
        <f>IF(BH893, AK893, AI893)</f>
        <v>0</v>
      </c>
      <c r="O893">
        <f>BJ893 - IF(AW893&gt;1, N893*BD893*100.0/(AY893), 0)</f>
        <v>0</v>
      </c>
      <c r="P893">
        <f>((V893-L893/2)*O893-N893)/(V893+L893/2)</f>
        <v>0</v>
      </c>
      <c r="Q893">
        <f>P893*(BQ893+BR893)/1000.0</f>
        <v>0</v>
      </c>
      <c r="R893">
        <f>(BJ893 - IF(AW893&gt;1, N893*BD893*100.0/(AY893), 0))*(BQ893+BR893)/1000.0</f>
        <v>0</v>
      </c>
      <c r="S893">
        <f>2.0/((1/U893-1/T893)+SIGN(U893)*SQRT((1/U893-1/T893)*(1/U893-1/T893) + 4*BE893/((BE893+1)*(BE893+1))*(2*1/U893*1/T893-1/T893*1/T893)))</f>
        <v>0</v>
      </c>
      <c r="T893">
        <f>IF(LEFT(BF893,1)&lt;&gt;"0",IF(LEFT(BF893,1)="1",3.0,BG893),$D$5+$E$5*(BX893*BQ893/($K$5*1000))+$F$5*(BX893*BQ893/($K$5*1000))*MAX(MIN(BD893,$J$5),$I$5)*MAX(MIN(BD893,$J$5),$I$5)+$G$5*MAX(MIN(BD893,$J$5),$I$5)*(BX893*BQ893/($K$5*1000))+$H$5*(BX893*BQ893/($K$5*1000))*(BX893*BQ893/($K$5*1000)))</f>
        <v>0</v>
      </c>
      <c r="U893">
        <f>L893*(1000-(1000*0.61365*exp(17.502*Y893/(240.97+Y893))/(BQ893+BR893)+BL893)/2)/(1000*0.61365*exp(17.502*Y893/(240.97+Y893))/(BQ893+BR893)-BL893)</f>
        <v>0</v>
      </c>
      <c r="V893">
        <f>1/((BE893+1)/(S893/1.6)+1/(T893/1.37)) + BE893/((BE893+1)/(S893/1.6) + BE893/(T893/1.37))</f>
        <v>0</v>
      </c>
      <c r="W893">
        <f>(AZ893*BC893)</f>
        <v>0</v>
      </c>
      <c r="X893">
        <f>(BS893+(W893+2*0.95*5.67E-8*(((BS893+$B$7)+273)^4-(BS893+273)^4)-44100*L893)/(1.84*29.3*T893+8*0.95*5.67E-8*(BS893+273)^3))</f>
        <v>0</v>
      </c>
      <c r="Y893">
        <f>($C$7*BT893+$D$7*BU893+$E$7*X893)</f>
        <v>0</v>
      </c>
      <c r="Z893">
        <f>0.61365*exp(17.502*Y893/(240.97+Y893))</f>
        <v>0</v>
      </c>
      <c r="AA893">
        <f>(AB893/AC893*100)</f>
        <v>0</v>
      </c>
      <c r="AB893">
        <f>BL893*(BQ893+BR893)/1000</f>
        <v>0</v>
      </c>
      <c r="AC893">
        <f>0.61365*exp(17.502*BS893/(240.97+BS893))</f>
        <v>0</v>
      </c>
      <c r="AD893">
        <f>(Z893-BL893*(BQ893+BR893)/1000)</f>
        <v>0</v>
      </c>
      <c r="AE893">
        <f>(-L893*44100)</f>
        <v>0</v>
      </c>
      <c r="AF893">
        <f>2*29.3*T893*0.92*(BS893-Y893)</f>
        <v>0</v>
      </c>
      <c r="AG893">
        <f>2*0.95*5.67E-8*(((BS893+$B$7)+273)^4-(Y893+273)^4)</f>
        <v>0</v>
      </c>
      <c r="AH893">
        <f>W893+AG893+AE893+AF893</f>
        <v>0</v>
      </c>
      <c r="AI893">
        <f>BP893*AW893*(BK893-BJ893*(1000-AW893*BM893)/(1000-AW893*BL893))/(100*BD893)</f>
        <v>0</v>
      </c>
      <c r="AJ893">
        <f>1000*BP893*AW893*(BL893-BM893)/(100*BD893*(1000-AW893*BL893))</f>
        <v>0</v>
      </c>
      <c r="AK893">
        <f>(AL893 - AM893 - BQ893*1E3/(8.314*(BS893+273.15)) * AO893/BP893 * AN893) * BP893/(100*BD893) * (1000 - BM893)/1000</f>
        <v>0</v>
      </c>
      <c r="AL893">
        <v>524.1268454903034</v>
      </c>
      <c r="AM893">
        <v>507.4445090909088</v>
      </c>
      <c r="AN893">
        <v>2.484312266237701</v>
      </c>
      <c r="AO893">
        <v>66.74876362544261</v>
      </c>
      <c r="AP893">
        <f>(AR893 - AQ893 + BQ893*1E3/(8.314*(BS893+273.15)) * AT893/BP893 * AS893) * BP893/(100*BD893) * 1000/(1000 - AR893)</f>
        <v>0</v>
      </c>
      <c r="AQ893">
        <v>15.47633246712875</v>
      </c>
      <c r="AR893">
        <v>16.19694242424241</v>
      </c>
      <c r="AS893">
        <v>-0.00126784179651096</v>
      </c>
      <c r="AT893">
        <v>80.8344270766854</v>
      </c>
      <c r="AU893">
        <v>0</v>
      </c>
      <c r="AV893">
        <v>0</v>
      </c>
      <c r="AW893">
        <f>IF(AU893*$H$13&gt;=AY893,1.0,(AY893/(AY893-AU893*$H$13)))</f>
        <v>0</v>
      </c>
      <c r="AX893">
        <f>(AW893-1)*100</f>
        <v>0</v>
      </c>
      <c r="AY893">
        <f>MAX(0,($B$13+$C$13*BX893)/(1+$D$13*BX893)*BQ893/(BS893+273)*$E$13)</f>
        <v>0</v>
      </c>
      <c r="AZ893">
        <f>$B$11*BY893+$C$11*BZ893+$F$11*CK893*(1-CN893)</f>
        <v>0</v>
      </c>
      <c r="BA893">
        <f>AZ893*BB893</f>
        <v>0</v>
      </c>
      <c r="BB893">
        <f>($B$11*$D$9+$C$11*$D$9+$F$11*((CX893+CP893)/MAX(CX893+CP893+CY893, 0.1)*$I$9+CY893/MAX(CX893+CP893+CY893, 0.1)*$J$9))/($B$11+$C$11+$F$11)</f>
        <v>0</v>
      </c>
      <c r="BC893">
        <f>($B$11*$K$9+$C$11*$K$9+$F$11*((CX893+CP893)/MAX(CX893+CP893+CY893, 0.1)*$P$9+CY893/MAX(CX893+CP893+CY893, 0.1)*$Q$9))/($B$11+$C$11+$F$11)</f>
        <v>0</v>
      </c>
      <c r="BD893">
        <v>6</v>
      </c>
      <c r="BE893">
        <v>0.5</v>
      </c>
      <c r="BF893" t="s">
        <v>361</v>
      </c>
      <c r="BG893">
        <v>2</v>
      </c>
      <c r="BH893" t="b">
        <v>1</v>
      </c>
      <c r="BI893">
        <v>1728498697</v>
      </c>
      <c r="BJ893">
        <v>482.2900370370371</v>
      </c>
      <c r="BK893">
        <v>503.3406296296296</v>
      </c>
      <c r="BL893">
        <v>16.22787407407407</v>
      </c>
      <c r="BM893">
        <v>15.49065185185185</v>
      </c>
      <c r="BN893">
        <v>488.4481111111111</v>
      </c>
      <c r="BO893">
        <v>16.31831111111111</v>
      </c>
      <c r="BP893">
        <v>600.0061111111112</v>
      </c>
      <c r="BQ893">
        <v>97.54007407407408</v>
      </c>
      <c r="BR893">
        <v>0.09993025185185184</v>
      </c>
      <c r="BS893">
        <v>24.86088518518519</v>
      </c>
      <c r="BT893">
        <v>24.9922</v>
      </c>
      <c r="BU893">
        <v>999.9000000000001</v>
      </c>
      <c r="BV893">
        <v>0</v>
      </c>
      <c r="BW893">
        <v>0</v>
      </c>
      <c r="BX893">
        <v>10008.26296296296</v>
      </c>
      <c r="BY893">
        <v>0</v>
      </c>
      <c r="BZ893">
        <v>82.9548037037037</v>
      </c>
      <c r="CA893">
        <v>-21.05066666666666</v>
      </c>
      <c r="CB893">
        <v>490.2455925925926</v>
      </c>
      <c r="CC893">
        <v>511.2604074074073</v>
      </c>
      <c r="CD893">
        <v>0.7372351481481482</v>
      </c>
      <c r="CE893">
        <v>503.3406296296296</v>
      </c>
      <c r="CF893">
        <v>15.49065185185185</v>
      </c>
      <c r="CG893">
        <v>1.582867407407407</v>
      </c>
      <c r="CH893">
        <v>1.510958148148148</v>
      </c>
      <c r="CI893">
        <v>13.7930074074074</v>
      </c>
      <c r="CJ893">
        <v>13.0795</v>
      </c>
      <c r="CK893">
        <v>1599.998148148148</v>
      </c>
      <c r="CL893">
        <v>0.6919863333333331</v>
      </c>
      <c r="CM893">
        <v>0.3080136666666667</v>
      </c>
      <c r="CN893">
        <v>0</v>
      </c>
      <c r="CO893">
        <v>2.213640740740741</v>
      </c>
      <c r="CP893">
        <v>0</v>
      </c>
      <c r="CQ893">
        <v>15409.10370370371</v>
      </c>
      <c r="CR893">
        <v>13790.09259259259</v>
      </c>
      <c r="CS893">
        <v>39.22433333333333</v>
      </c>
      <c r="CT893">
        <v>40.62266666666666</v>
      </c>
      <c r="CU893">
        <v>39.93699999999999</v>
      </c>
      <c r="CV893">
        <v>38.63418518518519</v>
      </c>
      <c r="CW893">
        <v>38.437</v>
      </c>
      <c r="CX893">
        <v>1107.176666666667</v>
      </c>
      <c r="CY893">
        <v>492.8214814814815</v>
      </c>
      <c r="CZ893">
        <v>0</v>
      </c>
      <c r="DA893">
        <v>1728498761.2</v>
      </c>
      <c r="DB893">
        <v>0</v>
      </c>
      <c r="DC893">
        <v>1728490956.5</v>
      </c>
      <c r="DD893" t="s">
        <v>362</v>
      </c>
      <c r="DE893">
        <v>1728490952.5</v>
      </c>
      <c r="DF893">
        <v>1728490956.5</v>
      </c>
      <c r="DG893">
        <v>1</v>
      </c>
      <c r="DH893">
        <v>-0.065</v>
      </c>
      <c r="DI893">
        <v>-0.008</v>
      </c>
      <c r="DJ893">
        <v>-3.246</v>
      </c>
      <c r="DK893">
        <v>-0.091</v>
      </c>
      <c r="DL893">
        <v>52</v>
      </c>
      <c r="DM893">
        <v>15</v>
      </c>
      <c r="DN893">
        <v>0.25</v>
      </c>
      <c r="DO893">
        <v>0.13</v>
      </c>
      <c r="DP893">
        <v>-21.03578292682927</v>
      </c>
      <c r="DQ893">
        <v>-0.8717979094077163</v>
      </c>
      <c r="DR893">
        <v>0.2070647629365511</v>
      </c>
      <c r="DS893">
        <v>0</v>
      </c>
      <c r="DT893">
        <v>0.7157404878048781</v>
      </c>
      <c r="DU893">
        <v>0.2686999442508716</v>
      </c>
      <c r="DV893">
        <v>0.03632259861105214</v>
      </c>
      <c r="DW893">
        <v>0</v>
      </c>
      <c r="DX893">
        <v>0</v>
      </c>
      <c r="DY893">
        <v>2</v>
      </c>
      <c r="DZ893" t="s">
        <v>386</v>
      </c>
      <c r="EA893">
        <v>3.22883</v>
      </c>
      <c r="EB893">
        <v>2.70438</v>
      </c>
      <c r="EC893">
        <v>0.1157</v>
      </c>
      <c r="ED893">
        <v>0.118584</v>
      </c>
      <c r="EE893">
        <v>0.0837125</v>
      </c>
      <c r="EF893">
        <v>0.0811423</v>
      </c>
      <c r="EG893">
        <v>28831.6</v>
      </c>
      <c r="EH893">
        <v>27933.1</v>
      </c>
      <c r="EI893">
        <v>31249</v>
      </c>
      <c r="EJ893">
        <v>30071.7</v>
      </c>
      <c r="EK893">
        <v>38347.2</v>
      </c>
      <c r="EL893">
        <v>36546.2</v>
      </c>
      <c r="EM893">
        <v>43786.9</v>
      </c>
      <c r="EN893">
        <v>41997.5</v>
      </c>
      <c r="EO893">
        <v>2.09197</v>
      </c>
      <c r="EP893">
        <v>1.74195</v>
      </c>
      <c r="EQ893">
        <v>0.0141561</v>
      </c>
      <c r="ER893">
        <v>0</v>
      </c>
      <c r="ES893">
        <v>24.763</v>
      </c>
      <c r="ET893">
        <v>999.9</v>
      </c>
      <c r="EU893">
        <v>64.40000000000001</v>
      </c>
      <c r="EV893">
        <v>32</v>
      </c>
      <c r="EW893">
        <v>31.5272</v>
      </c>
      <c r="EX893">
        <v>60.8602</v>
      </c>
      <c r="EY893">
        <v>24.3029</v>
      </c>
      <c r="EZ893">
        <v>1</v>
      </c>
      <c r="FA893">
        <v>0.304144</v>
      </c>
      <c r="FB893">
        <v>3.80409</v>
      </c>
      <c r="FC893">
        <v>20.1599</v>
      </c>
      <c r="FD893">
        <v>5.2137</v>
      </c>
      <c r="FE893">
        <v>11.998</v>
      </c>
      <c r="FF893">
        <v>4.9629</v>
      </c>
      <c r="FG893">
        <v>3.29565</v>
      </c>
      <c r="FH893">
        <v>9999</v>
      </c>
      <c r="FI893">
        <v>9999</v>
      </c>
      <c r="FJ893">
        <v>9999</v>
      </c>
      <c r="FK893">
        <v>150.1</v>
      </c>
      <c r="FL893">
        <v>4.97092</v>
      </c>
      <c r="FM893">
        <v>1.86777</v>
      </c>
      <c r="FN893">
        <v>1.85929</v>
      </c>
      <c r="FO893">
        <v>1.86538</v>
      </c>
      <c r="FP893">
        <v>1.86311</v>
      </c>
      <c r="FQ893">
        <v>1.86451</v>
      </c>
      <c r="FR893">
        <v>1.86005</v>
      </c>
      <c r="FS893">
        <v>1.86417</v>
      </c>
      <c r="FT893">
        <v>0</v>
      </c>
      <c r="FU893">
        <v>0</v>
      </c>
      <c r="FV893">
        <v>0</v>
      </c>
      <c r="FW893">
        <v>0</v>
      </c>
      <c r="FX893" t="s">
        <v>364</v>
      </c>
      <c r="FY893" t="s">
        <v>365</v>
      </c>
      <c r="FZ893" t="s">
        <v>366</v>
      </c>
      <c r="GA893" t="s">
        <v>366</v>
      </c>
      <c r="GB893" t="s">
        <v>366</v>
      </c>
      <c r="GC893" t="s">
        <v>366</v>
      </c>
      <c r="GD893">
        <v>0</v>
      </c>
      <c r="GE893">
        <v>100</v>
      </c>
      <c r="GF893">
        <v>100</v>
      </c>
      <c r="GG893">
        <v>-6.279</v>
      </c>
      <c r="GH893">
        <v>-0.0905</v>
      </c>
      <c r="GI893">
        <v>-2.868309889394353</v>
      </c>
      <c r="GJ893">
        <v>-0.006773961979547998</v>
      </c>
      <c r="GK893">
        <v>-8.296070481250098E-08</v>
      </c>
      <c r="GL893">
        <v>3.322967193956903E-10</v>
      </c>
      <c r="GM893">
        <v>-0.07871069313407227</v>
      </c>
      <c r="GN893">
        <v>-0.00208336341840114</v>
      </c>
      <c r="GO893">
        <v>8.801746095907445E-05</v>
      </c>
      <c r="GP893">
        <v>-2.677693255255651E-07</v>
      </c>
      <c r="GQ893">
        <v>3</v>
      </c>
      <c r="GR893">
        <v>2052</v>
      </c>
      <c r="GS893">
        <v>2</v>
      </c>
      <c r="GT893">
        <v>18</v>
      </c>
      <c r="GU893">
        <v>129.2</v>
      </c>
      <c r="GV893">
        <v>129.1</v>
      </c>
      <c r="GW893">
        <v>1.36475</v>
      </c>
      <c r="GX893">
        <v>2.42065</v>
      </c>
      <c r="GY893">
        <v>1.44775</v>
      </c>
      <c r="GZ893">
        <v>2.31201</v>
      </c>
      <c r="HA893">
        <v>1.55151</v>
      </c>
      <c r="HB893">
        <v>2.40234</v>
      </c>
      <c r="HC893">
        <v>37.8437</v>
      </c>
      <c r="HD893">
        <v>13.6154</v>
      </c>
      <c r="HE893">
        <v>18</v>
      </c>
      <c r="HF893">
        <v>616.647</v>
      </c>
      <c r="HG893">
        <v>393.344</v>
      </c>
      <c r="HH893">
        <v>19.3018</v>
      </c>
      <c r="HI893">
        <v>30.7748</v>
      </c>
      <c r="HJ893">
        <v>29.9998</v>
      </c>
      <c r="HK893">
        <v>30.9839</v>
      </c>
      <c r="HL893">
        <v>30.9844</v>
      </c>
      <c r="HM893">
        <v>27.3378</v>
      </c>
      <c r="HN893">
        <v>55.7764</v>
      </c>
      <c r="HO893">
        <v>0</v>
      </c>
      <c r="HP893">
        <v>19.2832</v>
      </c>
      <c r="HQ893">
        <v>541.752</v>
      </c>
      <c r="HR893">
        <v>15.4732</v>
      </c>
      <c r="HS893">
        <v>99.1574</v>
      </c>
      <c r="HT893">
        <v>100.348</v>
      </c>
    </row>
    <row r="894" spans="1:228">
      <c r="A894">
        <v>878</v>
      </c>
      <c r="B894">
        <v>1728498709.5</v>
      </c>
      <c r="C894">
        <v>7772</v>
      </c>
      <c r="D894" t="s">
        <v>2130</v>
      </c>
      <c r="E894" t="s">
        <v>2131</v>
      </c>
      <c r="F894">
        <v>5</v>
      </c>
      <c r="G894" t="s">
        <v>357</v>
      </c>
      <c r="H894" t="s">
        <v>358</v>
      </c>
      <c r="I894" t="s">
        <v>359</v>
      </c>
      <c r="J894" t="s">
        <v>2047</v>
      </c>
      <c r="K894">
        <v>1728498701.714286</v>
      </c>
      <c r="L894">
        <f>(M894)/1000</f>
        <v>0</v>
      </c>
      <c r="M894">
        <f>IF(BH894, AP894, AJ894)</f>
        <v>0</v>
      </c>
      <c r="N894">
        <f>IF(BH894, AK894, AI894)</f>
        <v>0</v>
      </c>
      <c r="O894">
        <f>BJ894 - IF(AW894&gt;1, N894*BD894*100.0/(AY894), 0)</f>
        <v>0</v>
      </c>
      <c r="P894">
        <f>((V894-L894/2)*O894-N894)/(V894+L894/2)</f>
        <v>0</v>
      </c>
      <c r="Q894">
        <f>P894*(BQ894+BR894)/1000.0</f>
        <v>0</v>
      </c>
      <c r="R894">
        <f>(BJ894 - IF(AW894&gt;1, N894*BD894*100.0/(AY894), 0))*(BQ894+BR894)/1000.0</f>
        <v>0</v>
      </c>
      <c r="S894">
        <f>2.0/((1/U894-1/T894)+SIGN(U894)*SQRT((1/U894-1/T894)*(1/U894-1/T894) + 4*BE894/((BE894+1)*(BE894+1))*(2*1/U894*1/T894-1/T894*1/T894)))</f>
        <v>0</v>
      </c>
      <c r="T894">
        <f>IF(LEFT(BF894,1)&lt;&gt;"0",IF(LEFT(BF894,1)="1",3.0,BG894),$D$5+$E$5*(BX894*BQ894/($K$5*1000))+$F$5*(BX894*BQ894/($K$5*1000))*MAX(MIN(BD894,$J$5),$I$5)*MAX(MIN(BD894,$J$5),$I$5)+$G$5*MAX(MIN(BD894,$J$5),$I$5)*(BX894*BQ894/($K$5*1000))+$H$5*(BX894*BQ894/($K$5*1000))*(BX894*BQ894/($K$5*1000)))</f>
        <v>0</v>
      </c>
      <c r="U894">
        <f>L894*(1000-(1000*0.61365*exp(17.502*Y894/(240.97+Y894))/(BQ894+BR894)+BL894)/2)/(1000*0.61365*exp(17.502*Y894/(240.97+Y894))/(BQ894+BR894)-BL894)</f>
        <v>0</v>
      </c>
      <c r="V894">
        <f>1/((BE894+1)/(S894/1.6)+1/(T894/1.37)) + BE894/((BE894+1)/(S894/1.6) + BE894/(T894/1.37))</f>
        <v>0</v>
      </c>
      <c r="W894">
        <f>(AZ894*BC894)</f>
        <v>0</v>
      </c>
      <c r="X894">
        <f>(BS894+(W894+2*0.95*5.67E-8*(((BS894+$B$7)+273)^4-(BS894+273)^4)-44100*L894)/(1.84*29.3*T894+8*0.95*5.67E-8*(BS894+273)^3))</f>
        <v>0</v>
      </c>
      <c r="Y894">
        <f>($C$7*BT894+$D$7*BU894+$E$7*X894)</f>
        <v>0</v>
      </c>
      <c r="Z894">
        <f>0.61365*exp(17.502*Y894/(240.97+Y894))</f>
        <v>0</v>
      </c>
      <c r="AA894">
        <f>(AB894/AC894*100)</f>
        <v>0</v>
      </c>
      <c r="AB894">
        <f>BL894*(BQ894+BR894)/1000</f>
        <v>0</v>
      </c>
      <c r="AC894">
        <f>0.61365*exp(17.502*BS894/(240.97+BS894))</f>
        <v>0</v>
      </c>
      <c r="AD894">
        <f>(Z894-BL894*(BQ894+BR894)/1000)</f>
        <v>0</v>
      </c>
      <c r="AE894">
        <f>(-L894*44100)</f>
        <v>0</v>
      </c>
      <c r="AF894">
        <f>2*29.3*T894*0.92*(BS894-Y894)</f>
        <v>0</v>
      </c>
      <c r="AG894">
        <f>2*0.95*5.67E-8*(((BS894+$B$7)+273)^4-(Y894+273)^4)</f>
        <v>0</v>
      </c>
      <c r="AH894">
        <f>W894+AG894+AE894+AF894</f>
        <v>0</v>
      </c>
      <c r="AI894">
        <f>BP894*AW894*(BK894-BJ894*(1000-AW894*BM894)/(1000-AW894*BL894))/(100*BD894)</f>
        <v>0</v>
      </c>
      <c r="AJ894">
        <f>1000*BP894*AW894*(BL894-BM894)/(100*BD894*(1000-AW894*BL894))</f>
        <v>0</v>
      </c>
      <c r="AK894">
        <f>(AL894 - AM894 - BQ894*1E3/(8.314*(BS894+273.15)) * AO894/BP894 * AN894) * BP894/(100*BD894) * (1000 - BM894)/1000</f>
        <v>0</v>
      </c>
      <c r="AL894">
        <v>537.0263422963936</v>
      </c>
      <c r="AM894">
        <v>519.9939090909093</v>
      </c>
      <c r="AN894">
        <v>2.515381423036237</v>
      </c>
      <c r="AO894">
        <v>66.74876362544261</v>
      </c>
      <c r="AP894">
        <f>(AR894 - AQ894 + BQ894*1E3/(8.314*(BS894+273.15)) * AT894/BP894 * AS894) * BP894/(100*BD894) * 1000/(1000 - AR894)</f>
        <v>0</v>
      </c>
      <c r="AQ894">
        <v>15.47576810938398</v>
      </c>
      <c r="AR894">
        <v>16.18051818181818</v>
      </c>
      <c r="AS894">
        <v>-0.000543669481965227</v>
      </c>
      <c r="AT894">
        <v>80.8344270766854</v>
      </c>
      <c r="AU894">
        <v>0</v>
      </c>
      <c r="AV894">
        <v>0</v>
      </c>
      <c r="AW894">
        <f>IF(AU894*$H$13&gt;=AY894,1.0,(AY894/(AY894-AU894*$H$13)))</f>
        <v>0</v>
      </c>
      <c r="AX894">
        <f>(AW894-1)*100</f>
        <v>0</v>
      </c>
      <c r="AY894">
        <f>MAX(0,($B$13+$C$13*BX894)/(1+$D$13*BX894)*BQ894/(BS894+273)*$E$13)</f>
        <v>0</v>
      </c>
      <c r="AZ894">
        <f>$B$11*BY894+$C$11*BZ894+$F$11*CK894*(1-CN894)</f>
        <v>0</v>
      </c>
      <c r="BA894">
        <f>AZ894*BB894</f>
        <v>0</v>
      </c>
      <c r="BB894">
        <f>($B$11*$D$9+$C$11*$D$9+$F$11*((CX894+CP894)/MAX(CX894+CP894+CY894, 0.1)*$I$9+CY894/MAX(CX894+CP894+CY894, 0.1)*$J$9))/($B$11+$C$11+$F$11)</f>
        <v>0</v>
      </c>
      <c r="BC894">
        <f>($B$11*$K$9+$C$11*$K$9+$F$11*((CX894+CP894)/MAX(CX894+CP894+CY894, 0.1)*$P$9+CY894/MAX(CX894+CP894+CY894, 0.1)*$Q$9))/($B$11+$C$11+$F$11)</f>
        <v>0</v>
      </c>
      <c r="BD894">
        <v>6</v>
      </c>
      <c r="BE894">
        <v>0.5</v>
      </c>
      <c r="BF894" t="s">
        <v>361</v>
      </c>
      <c r="BG894">
        <v>2</v>
      </c>
      <c r="BH894" t="b">
        <v>1</v>
      </c>
      <c r="BI894">
        <v>1728498701.714286</v>
      </c>
      <c r="BJ894">
        <v>493.7104285714286</v>
      </c>
      <c r="BK894">
        <v>515.0070357142857</v>
      </c>
      <c r="BL894">
        <v>16.20746071428571</v>
      </c>
      <c r="BM894">
        <v>15.478175</v>
      </c>
      <c r="BN894">
        <v>499.944607142857</v>
      </c>
      <c r="BO894">
        <v>16.29790714285714</v>
      </c>
      <c r="BP894">
        <v>599.9880357142856</v>
      </c>
      <c r="BQ894">
        <v>97.53975000000001</v>
      </c>
      <c r="BR894">
        <v>0.1000202214285714</v>
      </c>
      <c r="BS894">
        <v>24.862125</v>
      </c>
      <c r="BT894">
        <v>24.99474642857142</v>
      </c>
      <c r="BU894">
        <v>999.9000000000002</v>
      </c>
      <c r="BV894">
        <v>0</v>
      </c>
      <c r="BW894">
        <v>0</v>
      </c>
      <c r="BX894">
        <v>10002.65964285714</v>
      </c>
      <c r="BY894">
        <v>0</v>
      </c>
      <c r="BZ894">
        <v>82.97340357142856</v>
      </c>
      <c r="CA894">
        <v>-21.296575</v>
      </c>
      <c r="CB894">
        <v>501.8439285714286</v>
      </c>
      <c r="CC894">
        <v>523.1037142857143</v>
      </c>
      <c r="CD894">
        <v>0.7293051071428572</v>
      </c>
      <c r="CE894">
        <v>515.0070357142857</v>
      </c>
      <c r="CF894">
        <v>15.478175</v>
      </c>
      <c r="CG894">
        <v>1.580871785714286</v>
      </c>
      <c r="CH894">
        <v>1.509735714285714</v>
      </c>
      <c r="CI894">
        <v>13.77358928571429</v>
      </c>
      <c r="CJ894">
        <v>13.06712142857143</v>
      </c>
      <c r="CK894">
        <v>1599.998571428571</v>
      </c>
      <c r="CL894">
        <v>0.6919862499999999</v>
      </c>
      <c r="CM894">
        <v>0.30801375</v>
      </c>
      <c r="CN894">
        <v>0</v>
      </c>
      <c r="CO894">
        <v>2.2158</v>
      </c>
      <c r="CP894">
        <v>0</v>
      </c>
      <c r="CQ894">
        <v>15408.37142857143</v>
      </c>
      <c r="CR894">
        <v>13790.08928571429</v>
      </c>
      <c r="CS894">
        <v>39.20499999999999</v>
      </c>
      <c r="CT894">
        <v>40.60699999999999</v>
      </c>
      <c r="CU894">
        <v>39.93699999999999</v>
      </c>
      <c r="CV894">
        <v>38.625</v>
      </c>
      <c r="CW894">
        <v>38.4215</v>
      </c>
      <c r="CX894">
        <v>1107.177142857143</v>
      </c>
      <c r="CY894">
        <v>492.8214285714286</v>
      </c>
      <c r="CZ894">
        <v>0</v>
      </c>
      <c r="DA894">
        <v>1728498766.6</v>
      </c>
      <c r="DB894">
        <v>0</v>
      </c>
      <c r="DC894">
        <v>1728490956.5</v>
      </c>
      <c r="DD894" t="s">
        <v>362</v>
      </c>
      <c r="DE894">
        <v>1728490952.5</v>
      </c>
      <c r="DF894">
        <v>1728490956.5</v>
      </c>
      <c r="DG894">
        <v>1</v>
      </c>
      <c r="DH894">
        <v>-0.065</v>
      </c>
      <c r="DI894">
        <v>-0.008</v>
      </c>
      <c r="DJ894">
        <v>-3.246</v>
      </c>
      <c r="DK894">
        <v>-0.091</v>
      </c>
      <c r="DL894">
        <v>52</v>
      </c>
      <c r="DM894">
        <v>15</v>
      </c>
      <c r="DN894">
        <v>0.25</v>
      </c>
      <c r="DO894">
        <v>0.13</v>
      </c>
      <c r="DP894">
        <v>-21.16132682926829</v>
      </c>
      <c r="DQ894">
        <v>-2.821013937282236</v>
      </c>
      <c r="DR894">
        <v>0.3376700525692815</v>
      </c>
      <c r="DS894">
        <v>0</v>
      </c>
      <c r="DT894">
        <v>0.727558536585366</v>
      </c>
      <c r="DU894">
        <v>0.003839916376307114</v>
      </c>
      <c r="DV894">
        <v>0.02035238759661401</v>
      </c>
      <c r="DW894">
        <v>1</v>
      </c>
      <c r="DX894">
        <v>1</v>
      </c>
      <c r="DY894">
        <v>2</v>
      </c>
      <c r="DZ894" t="s">
        <v>363</v>
      </c>
      <c r="EA894">
        <v>3.22887</v>
      </c>
      <c r="EB894">
        <v>2.70443</v>
      </c>
      <c r="EC894">
        <v>0.117771</v>
      </c>
      <c r="ED894">
        <v>0.120636</v>
      </c>
      <c r="EE894">
        <v>0.0836538</v>
      </c>
      <c r="EF894">
        <v>0.081137</v>
      </c>
      <c r="EG894">
        <v>28765</v>
      </c>
      <c r="EH894">
        <v>27868.3</v>
      </c>
      <c r="EI894">
        <v>31250.1</v>
      </c>
      <c r="EJ894">
        <v>30072</v>
      </c>
      <c r="EK894">
        <v>38351.1</v>
      </c>
      <c r="EL894">
        <v>36546.9</v>
      </c>
      <c r="EM894">
        <v>43788.5</v>
      </c>
      <c r="EN894">
        <v>41998</v>
      </c>
      <c r="EO894">
        <v>2.0927</v>
      </c>
      <c r="EP894">
        <v>1.74168</v>
      </c>
      <c r="EQ894">
        <v>0.0149943</v>
      </c>
      <c r="ER894">
        <v>0</v>
      </c>
      <c r="ES894">
        <v>24.7593</v>
      </c>
      <c r="ET894">
        <v>999.9</v>
      </c>
      <c r="EU894">
        <v>64.40000000000001</v>
      </c>
      <c r="EV894">
        <v>32</v>
      </c>
      <c r="EW894">
        <v>31.5263</v>
      </c>
      <c r="EX894">
        <v>60.8402</v>
      </c>
      <c r="EY894">
        <v>24.3229</v>
      </c>
      <c r="EZ894">
        <v>1</v>
      </c>
      <c r="FA894">
        <v>0.304019</v>
      </c>
      <c r="FB894">
        <v>3.86525</v>
      </c>
      <c r="FC894">
        <v>20.1582</v>
      </c>
      <c r="FD894">
        <v>5.21504</v>
      </c>
      <c r="FE894">
        <v>11.998</v>
      </c>
      <c r="FF894">
        <v>4.96335</v>
      </c>
      <c r="FG894">
        <v>3.29595</v>
      </c>
      <c r="FH894">
        <v>9999</v>
      </c>
      <c r="FI894">
        <v>9999</v>
      </c>
      <c r="FJ894">
        <v>9999</v>
      </c>
      <c r="FK894">
        <v>150.1</v>
      </c>
      <c r="FL894">
        <v>4.97092</v>
      </c>
      <c r="FM894">
        <v>1.86779</v>
      </c>
      <c r="FN894">
        <v>1.85928</v>
      </c>
      <c r="FO894">
        <v>1.86539</v>
      </c>
      <c r="FP894">
        <v>1.86311</v>
      </c>
      <c r="FQ894">
        <v>1.86449</v>
      </c>
      <c r="FR894">
        <v>1.86005</v>
      </c>
      <c r="FS894">
        <v>1.86417</v>
      </c>
      <c r="FT894">
        <v>0</v>
      </c>
      <c r="FU894">
        <v>0</v>
      </c>
      <c r="FV894">
        <v>0</v>
      </c>
      <c r="FW894">
        <v>0</v>
      </c>
      <c r="FX894" t="s">
        <v>364</v>
      </c>
      <c r="FY894" t="s">
        <v>365</v>
      </c>
      <c r="FZ894" t="s">
        <v>366</v>
      </c>
      <c r="GA894" t="s">
        <v>366</v>
      </c>
      <c r="GB894" t="s">
        <v>366</v>
      </c>
      <c r="GC894" t="s">
        <v>366</v>
      </c>
      <c r="GD894">
        <v>0</v>
      </c>
      <c r="GE894">
        <v>100</v>
      </c>
      <c r="GF894">
        <v>100</v>
      </c>
      <c r="GG894">
        <v>-6.361</v>
      </c>
      <c r="GH894">
        <v>-0.09039999999999999</v>
      </c>
      <c r="GI894">
        <v>-2.868309889394353</v>
      </c>
      <c r="GJ894">
        <v>-0.006773961979547998</v>
      </c>
      <c r="GK894">
        <v>-8.296070481250098E-08</v>
      </c>
      <c r="GL894">
        <v>3.322967193956903E-10</v>
      </c>
      <c r="GM894">
        <v>-0.07871069313407227</v>
      </c>
      <c r="GN894">
        <v>-0.00208336341840114</v>
      </c>
      <c r="GO894">
        <v>8.801746095907445E-05</v>
      </c>
      <c r="GP894">
        <v>-2.677693255255651E-07</v>
      </c>
      <c r="GQ894">
        <v>3</v>
      </c>
      <c r="GR894">
        <v>2052</v>
      </c>
      <c r="GS894">
        <v>2</v>
      </c>
      <c r="GT894">
        <v>18</v>
      </c>
      <c r="GU894">
        <v>129.3</v>
      </c>
      <c r="GV894">
        <v>129.2</v>
      </c>
      <c r="GW894">
        <v>1.3916</v>
      </c>
      <c r="GX894">
        <v>2.41821</v>
      </c>
      <c r="GY894">
        <v>1.44775</v>
      </c>
      <c r="GZ894">
        <v>2.31201</v>
      </c>
      <c r="HA894">
        <v>1.55151</v>
      </c>
      <c r="HB894">
        <v>2.41455</v>
      </c>
      <c r="HC894">
        <v>37.8437</v>
      </c>
      <c r="HD894">
        <v>13.6067</v>
      </c>
      <c r="HE894">
        <v>18</v>
      </c>
      <c r="HF894">
        <v>617.0839999999999</v>
      </c>
      <c r="HG894">
        <v>393.123</v>
      </c>
      <c r="HH894">
        <v>19.2997</v>
      </c>
      <c r="HI894">
        <v>30.7643</v>
      </c>
      <c r="HJ894">
        <v>29.9998</v>
      </c>
      <c r="HK894">
        <v>30.9741</v>
      </c>
      <c r="HL894">
        <v>30.9739</v>
      </c>
      <c r="HM894">
        <v>27.8845</v>
      </c>
      <c r="HN894">
        <v>55.7764</v>
      </c>
      <c r="HO894">
        <v>0</v>
      </c>
      <c r="HP894">
        <v>19.2857</v>
      </c>
      <c r="HQ894">
        <v>551.783</v>
      </c>
      <c r="HR894">
        <v>15.4732</v>
      </c>
      <c r="HS894">
        <v>99.16079999999999</v>
      </c>
      <c r="HT894">
        <v>100.349</v>
      </c>
    </row>
    <row r="895" spans="1:228">
      <c r="A895">
        <v>879</v>
      </c>
      <c r="B895">
        <v>1728498714.5</v>
      </c>
      <c r="C895">
        <v>7777</v>
      </c>
      <c r="D895" t="s">
        <v>2132</v>
      </c>
      <c r="E895" t="s">
        <v>2133</v>
      </c>
      <c r="F895">
        <v>5</v>
      </c>
      <c r="G895" t="s">
        <v>357</v>
      </c>
      <c r="H895" t="s">
        <v>358</v>
      </c>
      <c r="I895" t="s">
        <v>359</v>
      </c>
      <c r="J895" t="s">
        <v>2047</v>
      </c>
      <c r="K895">
        <v>1728498707</v>
      </c>
      <c r="L895">
        <f>(M895)/1000</f>
        <v>0</v>
      </c>
      <c r="M895">
        <f>IF(BH895, AP895, AJ895)</f>
        <v>0</v>
      </c>
      <c r="N895">
        <f>IF(BH895, AK895, AI895)</f>
        <v>0</v>
      </c>
      <c r="O895">
        <f>BJ895 - IF(AW895&gt;1, N895*BD895*100.0/(AY895), 0)</f>
        <v>0</v>
      </c>
      <c r="P895">
        <f>((V895-L895/2)*O895-N895)/(V895+L895/2)</f>
        <v>0</v>
      </c>
      <c r="Q895">
        <f>P895*(BQ895+BR895)/1000.0</f>
        <v>0</v>
      </c>
      <c r="R895">
        <f>(BJ895 - IF(AW895&gt;1, N895*BD895*100.0/(AY895), 0))*(BQ895+BR895)/1000.0</f>
        <v>0</v>
      </c>
      <c r="S895">
        <f>2.0/((1/U895-1/T895)+SIGN(U895)*SQRT((1/U895-1/T895)*(1/U895-1/T895) + 4*BE895/((BE895+1)*(BE895+1))*(2*1/U895*1/T895-1/T895*1/T895)))</f>
        <v>0</v>
      </c>
      <c r="T895">
        <f>IF(LEFT(BF895,1)&lt;&gt;"0",IF(LEFT(BF895,1)="1",3.0,BG895),$D$5+$E$5*(BX895*BQ895/($K$5*1000))+$F$5*(BX895*BQ895/($K$5*1000))*MAX(MIN(BD895,$J$5),$I$5)*MAX(MIN(BD895,$J$5),$I$5)+$G$5*MAX(MIN(BD895,$J$5),$I$5)*(BX895*BQ895/($K$5*1000))+$H$5*(BX895*BQ895/($K$5*1000))*(BX895*BQ895/($K$5*1000)))</f>
        <v>0</v>
      </c>
      <c r="U895">
        <f>L895*(1000-(1000*0.61365*exp(17.502*Y895/(240.97+Y895))/(BQ895+BR895)+BL895)/2)/(1000*0.61365*exp(17.502*Y895/(240.97+Y895))/(BQ895+BR895)-BL895)</f>
        <v>0</v>
      </c>
      <c r="V895">
        <f>1/((BE895+1)/(S895/1.6)+1/(T895/1.37)) + BE895/((BE895+1)/(S895/1.6) + BE895/(T895/1.37))</f>
        <v>0</v>
      </c>
      <c r="W895">
        <f>(AZ895*BC895)</f>
        <v>0</v>
      </c>
      <c r="X895">
        <f>(BS895+(W895+2*0.95*5.67E-8*(((BS895+$B$7)+273)^4-(BS895+273)^4)-44100*L895)/(1.84*29.3*T895+8*0.95*5.67E-8*(BS895+273)^3))</f>
        <v>0</v>
      </c>
      <c r="Y895">
        <f>($C$7*BT895+$D$7*BU895+$E$7*X895)</f>
        <v>0</v>
      </c>
      <c r="Z895">
        <f>0.61365*exp(17.502*Y895/(240.97+Y895))</f>
        <v>0</v>
      </c>
      <c r="AA895">
        <f>(AB895/AC895*100)</f>
        <v>0</v>
      </c>
      <c r="AB895">
        <f>BL895*(BQ895+BR895)/1000</f>
        <v>0</v>
      </c>
      <c r="AC895">
        <f>0.61365*exp(17.502*BS895/(240.97+BS895))</f>
        <v>0</v>
      </c>
      <c r="AD895">
        <f>(Z895-BL895*(BQ895+BR895)/1000)</f>
        <v>0</v>
      </c>
      <c r="AE895">
        <f>(-L895*44100)</f>
        <v>0</v>
      </c>
      <c r="AF895">
        <f>2*29.3*T895*0.92*(BS895-Y895)</f>
        <v>0</v>
      </c>
      <c r="AG895">
        <f>2*0.95*5.67E-8*(((BS895+$B$7)+273)^4-(Y895+273)^4)</f>
        <v>0</v>
      </c>
      <c r="AH895">
        <f>W895+AG895+AE895+AF895</f>
        <v>0</v>
      </c>
      <c r="AI895">
        <f>BP895*AW895*(BK895-BJ895*(1000-AW895*BM895)/(1000-AW895*BL895))/(100*BD895)</f>
        <v>0</v>
      </c>
      <c r="AJ895">
        <f>1000*BP895*AW895*(BL895-BM895)/(100*BD895*(1000-AW895*BL895))</f>
        <v>0</v>
      </c>
      <c r="AK895">
        <f>(AL895 - AM895 - BQ895*1E3/(8.314*(BS895+273.15)) * AO895/BP895 * AN895) * BP895/(100*BD895) * (1000 - BM895)/1000</f>
        <v>0</v>
      </c>
      <c r="AL895">
        <v>549.8306479785678</v>
      </c>
      <c r="AM895">
        <v>532.6900424242424</v>
      </c>
      <c r="AN895">
        <v>2.542144660207397</v>
      </c>
      <c r="AO895">
        <v>66.74876362544261</v>
      </c>
      <c r="AP895">
        <f>(AR895 - AQ895 + BQ895*1E3/(8.314*(BS895+273.15)) * AT895/BP895 * AS895) * BP895/(100*BD895) * 1000/(1000 - AR895)</f>
        <v>0</v>
      </c>
      <c r="AQ895">
        <v>15.47490830387941</v>
      </c>
      <c r="AR895">
        <v>16.16704484848485</v>
      </c>
      <c r="AS895">
        <v>-0.0003880670718571624</v>
      </c>
      <c r="AT895">
        <v>80.8344270766854</v>
      </c>
      <c r="AU895">
        <v>0</v>
      </c>
      <c r="AV895">
        <v>0</v>
      </c>
      <c r="AW895">
        <f>IF(AU895*$H$13&gt;=AY895,1.0,(AY895/(AY895-AU895*$H$13)))</f>
        <v>0</v>
      </c>
      <c r="AX895">
        <f>(AW895-1)*100</f>
        <v>0</v>
      </c>
      <c r="AY895">
        <f>MAX(0,($B$13+$C$13*BX895)/(1+$D$13*BX895)*BQ895/(BS895+273)*$E$13)</f>
        <v>0</v>
      </c>
      <c r="AZ895">
        <f>$B$11*BY895+$C$11*BZ895+$F$11*CK895*(1-CN895)</f>
        <v>0</v>
      </c>
      <c r="BA895">
        <f>AZ895*BB895</f>
        <v>0</v>
      </c>
      <c r="BB895">
        <f>($B$11*$D$9+$C$11*$D$9+$F$11*((CX895+CP895)/MAX(CX895+CP895+CY895, 0.1)*$I$9+CY895/MAX(CX895+CP895+CY895, 0.1)*$J$9))/($B$11+$C$11+$F$11)</f>
        <v>0</v>
      </c>
      <c r="BC895">
        <f>($B$11*$K$9+$C$11*$K$9+$F$11*((CX895+CP895)/MAX(CX895+CP895+CY895, 0.1)*$P$9+CY895/MAX(CX895+CP895+CY895, 0.1)*$Q$9))/($B$11+$C$11+$F$11)</f>
        <v>0</v>
      </c>
      <c r="BD895">
        <v>6</v>
      </c>
      <c r="BE895">
        <v>0.5</v>
      </c>
      <c r="BF895" t="s">
        <v>361</v>
      </c>
      <c r="BG895">
        <v>2</v>
      </c>
      <c r="BH895" t="b">
        <v>1</v>
      </c>
      <c r="BI895">
        <v>1728498707</v>
      </c>
      <c r="BJ895">
        <v>506.6784814814815</v>
      </c>
      <c r="BK895">
        <v>528.3204074074074</v>
      </c>
      <c r="BL895">
        <v>16.18807407407408</v>
      </c>
      <c r="BM895">
        <v>15.47557777777778</v>
      </c>
      <c r="BN895">
        <v>512.9988518518519</v>
      </c>
      <c r="BO895">
        <v>16.27854444444444</v>
      </c>
      <c r="BP895">
        <v>599.9921851851852</v>
      </c>
      <c r="BQ895">
        <v>97.54020000000003</v>
      </c>
      <c r="BR895">
        <v>0.09999529259259259</v>
      </c>
      <c r="BS895">
        <v>24.86244814814815</v>
      </c>
      <c r="BT895">
        <v>25.00166666666667</v>
      </c>
      <c r="BU895">
        <v>999.9000000000001</v>
      </c>
      <c r="BV895">
        <v>0</v>
      </c>
      <c r="BW895">
        <v>0</v>
      </c>
      <c r="BX895">
        <v>10008.92074074074</v>
      </c>
      <c r="BY895">
        <v>0</v>
      </c>
      <c r="BZ895">
        <v>82.99897037037037</v>
      </c>
      <c r="CA895">
        <v>-21.64184444444444</v>
      </c>
      <c r="CB895">
        <v>515.0155555555556</v>
      </c>
      <c r="CC895">
        <v>536.625</v>
      </c>
      <c r="CD895">
        <v>0.7125149259259259</v>
      </c>
      <c r="CE895">
        <v>528.3204074074074</v>
      </c>
      <c r="CF895">
        <v>15.47557777777778</v>
      </c>
      <c r="CG895">
        <v>1.578989259259259</v>
      </c>
      <c r="CH895">
        <v>1.50949</v>
      </c>
      <c r="CI895">
        <v>13.75525925925926</v>
      </c>
      <c r="CJ895">
        <v>13.06463333333333</v>
      </c>
      <c r="CK895">
        <v>1599.991851851852</v>
      </c>
      <c r="CL895">
        <v>0.6919829999999999</v>
      </c>
      <c r="CM895">
        <v>0.308017</v>
      </c>
      <c r="CN895">
        <v>0</v>
      </c>
      <c r="CO895">
        <v>2.198033333333334</v>
      </c>
      <c r="CP895">
        <v>0</v>
      </c>
      <c r="CQ895">
        <v>15408.12222222222</v>
      </c>
      <c r="CR895">
        <v>13790.02222222222</v>
      </c>
      <c r="CS895">
        <v>39.19166666666666</v>
      </c>
      <c r="CT895">
        <v>40.58533333333333</v>
      </c>
      <c r="CU895">
        <v>39.92551851851852</v>
      </c>
      <c r="CV895">
        <v>38.625</v>
      </c>
      <c r="CW895">
        <v>38.40025925925925</v>
      </c>
      <c r="CX895">
        <v>1107.167777777778</v>
      </c>
      <c r="CY895">
        <v>492.8240740740741</v>
      </c>
      <c r="CZ895">
        <v>0</v>
      </c>
      <c r="DA895">
        <v>1728498771.4</v>
      </c>
      <c r="DB895">
        <v>0</v>
      </c>
      <c r="DC895">
        <v>1728490956.5</v>
      </c>
      <c r="DD895" t="s">
        <v>362</v>
      </c>
      <c r="DE895">
        <v>1728490952.5</v>
      </c>
      <c r="DF895">
        <v>1728490956.5</v>
      </c>
      <c r="DG895">
        <v>1</v>
      </c>
      <c r="DH895">
        <v>-0.065</v>
      </c>
      <c r="DI895">
        <v>-0.008</v>
      </c>
      <c r="DJ895">
        <v>-3.246</v>
      </c>
      <c r="DK895">
        <v>-0.091</v>
      </c>
      <c r="DL895">
        <v>52</v>
      </c>
      <c r="DM895">
        <v>15</v>
      </c>
      <c r="DN895">
        <v>0.25</v>
      </c>
      <c r="DO895">
        <v>0.13</v>
      </c>
      <c r="DP895">
        <v>-21.4072225</v>
      </c>
      <c r="DQ895">
        <v>-4.150033395872386</v>
      </c>
      <c r="DR895">
        <v>0.4122692539394005</v>
      </c>
      <c r="DS895">
        <v>0</v>
      </c>
      <c r="DT895">
        <v>0.722799875</v>
      </c>
      <c r="DU895">
        <v>-0.1918667954971876</v>
      </c>
      <c r="DV895">
        <v>0.01856767504722589</v>
      </c>
      <c r="DW895">
        <v>0</v>
      </c>
      <c r="DX895">
        <v>0</v>
      </c>
      <c r="DY895">
        <v>2</v>
      </c>
      <c r="DZ895" t="s">
        <v>386</v>
      </c>
      <c r="EA895">
        <v>3.22873</v>
      </c>
      <c r="EB895">
        <v>2.70435</v>
      </c>
      <c r="EC895">
        <v>0.119833</v>
      </c>
      <c r="ED895">
        <v>0.12267</v>
      </c>
      <c r="EE895">
        <v>0.08360720000000001</v>
      </c>
      <c r="EF895">
        <v>0.08114250000000001</v>
      </c>
      <c r="EG895">
        <v>28698.4</v>
      </c>
      <c r="EH895">
        <v>27804.2</v>
      </c>
      <c r="EI895">
        <v>31250.7</v>
      </c>
      <c r="EJ895">
        <v>30072.4</v>
      </c>
      <c r="EK895">
        <v>38353.7</v>
      </c>
      <c r="EL895">
        <v>36547.4</v>
      </c>
      <c r="EM895">
        <v>43789.2</v>
      </c>
      <c r="EN895">
        <v>41998.7</v>
      </c>
      <c r="EO895">
        <v>2.09282</v>
      </c>
      <c r="EP895">
        <v>1.7419</v>
      </c>
      <c r="EQ895">
        <v>0.0153556</v>
      </c>
      <c r="ER895">
        <v>0</v>
      </c>
      <c r="ES895">
        <v>24.7568</v>
      </c>
      <c r="ET895">
        <v>999.9</v>
      </c>
      <c r="EU895">
        <v>64.40000000000001</v>
      </c>
      <c r="EV895">
        <v>32</v>
      </c>
      <c r="EW895">
        <v>31.5275</v>
      </c>
      <c r="EX895">
        <v>61.0602</v>
      </c>
      <c r="EY895">
        <v>24.355</v>
      </c>
      <c r="EZ895">
        <v>1</v>
      </c>
      <c r="FA895">
        <v>0.303549</v>
      </c>
      <c r="FB895">
        <v>3.89941</v>
      </c>
      <c r="FC895">
        <v>20.1575</v>
      </c>
      <c r="FD895">
        <v>5.21474</v>
      </c>
      <c r="FE895">
        <v>11.998</v>
      </c>
      <c r="FF895">
        <v>4.9632</v>
      </c>
      <c r="FG895">
        <v>3.2959</v>
      </c>
      <c r="FH895">
        <v>9999</v>
      </c>
      <c r="FI895">
        <v>9999</v>
      </c>
      <c r="FJ895">
        <v>9999</v>
      </c>
      <c r="FK895">
        <v>150.1</v>
      </c>
      <c r="FL895">
        <v>4.97091</v>
      </c>
      <c r="FM895">
        <v>1.8678</v>
      </c>
      <c r="FN895">
        <v>1.85928</v>
      </c>
      <c r="FO895">
        <v>1.86538</v>
      </c>
      <c r="FP895">
        <v>1.86311</v>
      </c>
      <c r="FQ895">
        <v>1.8645</v>
      </c>
      <c r="FR895">
        <v>1.86005</v>
      </c>
      <c r="FS895">
        <v>1.86417</v>
      </c>
      <c r="FT895">
        <v>0</v>
      </c>
      <c r="FU895">
        <v>0</v>
      </c>
      <c r="FV895">
        <v>0</v>
      </c>
      <c r="FW895">
        <v>0</v>
      </c>
      <c r="FX895" t="s">
        <v>364</v>
      </c>
      <c r="FY895" t="s">
        <v>365</v>
      </c>
      <c r="FZ895" t="s">
        <v>366</v>
      </c>
      <c r="GA895" t="s">
        <v>366</v>
      </c>
      <c r="GB895" t="s">
        <v>366</v>
      </c>
      <c r="GC895" t="s">
        <v>366</v>
      </c>
      <c r="GD895">
        <v>0</v>
      </c>
      <c r="GE895">
        <v>100</v>
      </c>
      <c r="GF895">
        <v>100</v>
      </c>
      <c r="GG895">
        <v>-6.444</v>
      </c>
      <c r="GH895">
        <v>-0.0905</v>
      </c>
      <c r="GI895">
        <v>-2.868309889394353</v>
      </c>
      <c r="GJ895">
        <v>-0.006773961979547998</v>
      </c>
      <c r="GK895">
        <v>-8.296070481250098E-08</v>
      </c>
      <c r="GL895">
        <v>3.322967193956903E-10</v>
      </c>
      <c r="GM895">
        <v>-0.07871069313407227</v>
      </c>
      <c r="GN895">
        <v>-0.00208336341840114</v>
      </c>
      <c r="GO895">
        <v>8.801746095907445E-05</v>
      </c>
      <c r="GP895">
        <v>-2.677693255255651E-07</v>
      </c>
      <c r="GQ895">
        <v>3</v>
      </c>
      <c r="GR895">
        <v>2052</v>
      </c>
      <c r="GS895">
        <v>2</v>
      </c>
      <c r="GT895">
        <v>18</v>
      </c>
      <c r="GU895">
        <v>129.4</v>
      </c>
      <c r="GV895">
        <v>129.3</v>
      </c>
      <c r="GW895">
        <v>1.41602</v>
      </c>
      <c r="GX895">
        <v>2.41333</v>
      </c>
      <c r="GY895">
        <v>1.44775</v>
      </c>
      <c r="GZ895">
        <v>2.31201</v>
      </c>
      <c r="HA895">
        <v>1.55151</v>
      </c>
      <c r="HB895">
        <v>2.41211</v>
      </c>
      <c r="HC895">
        <v>37.8437</v>
      </c>
      <c r="HD895">
        <v>13.6067</v>
      </c>
      <c r="HE895">
        <v>18</v>
      </c>
      <c r="HF895">
        <v>617.081</v>
      </c>
      <c r="HG895">
        <v>393.193</v>
      </c>
      <c r="HH895">
        <v>19.2935</v>
      </c>
      <c r="HI895">
        <v>30.7549</v>
      </c>
      <c r="HJ895">
        <v>29.9998</v>
      </c>
      <c r="HK895">
        <v>30.9644</v>
      </c>
      <c r="HL895">
        <v>30.965</v>
      </c>
      <c r="HM895">
        <v>28.3684</v>
      </c>
      <c r="HN895">
        <v>55.7764</v>
      </c>
      <c r="HO895">
        <v>0</v>
      </c>
      <c r="HP895">
        <v>19.283</v>
      </c>
      <c r="HQ895">
        <v>566.811</v>
      </c>
      <c r="HR895">
        <v>15.4732</v>
      </c>
      <c r="HS895">
        <v>99.1626</v>
      </c>
      <c r="HT895">
        <v>100.35</v>
      </c>
    </row>
    <row r="896" spans="1:228">
      <c r="A896">
        <v>880</v>
      </c>
      <c r="B896">
        <v>1728498719.5</v>
      </c>
      <c r="C896">
        <v>7782</v>
      </c>
      <c r="D896" t="s">
        <v>2134</v>
      </c>
      <c r="E896" t="s">
        <v>2135</v>
      </c>
      <c r="F896">
        <v>5</v>
      </c>
      <c r="G896" t="s">
        <v>357</v>
      </c>
      <c r="H896" t="s">
        <v>358</v>
      </c>
      <c r="I896" t="s">
        <v>359</v>
      </c>
      <c r="J896" t="s">
        <v>2047</v>
      </c>
      <c r="K896">
        <v>1728498711.714286</v>
      </c>
      <c r="L896">
        <f>(M896)/1000</f>
        <v>0</v>
      </c>
      <c r="M896">
        <f>IF(BH896, AP896, AJ896)</f>
        <v>0</v>
      </c>
      <c r="N896">
        <f>IF(BH896, AK896, AI896)</f>
        <v>0</v>
      </c>
      <c r="O896">
        <f>BJ896 - IF(AW896&gt;1, N896*BD896*100.0/(AY896), 0)</f>
        <v>0</v>
      </c>
      <c r="P896">
        <f>((V896-L896/2)*O896-N896)/(V896+L896/2)</f>
        <v>0</v>
      </c>
      <c r="Q896">
        <f>P896*(BQ896+BR896)/1000.0</f>
        <v>0</v>
      </c>
      <c r="R896">
        <f>(BJ896 - IF(AW896&gt;1, N896*BD896*100.0/(AY896), 0))*(BQ896+BR896)/1000.0</f>
        <v>0</v>
      </c>
      <c r="S896">
        <f>2.0/((1/U896-1/T896)+SIGN(U896)*SQRT((1/U896-1/T896)*(1/U896-1/T896) + 4*BE896/((BE896+1)*(BE896+1))*(2*1/U896*1/T896-1/T896*1/T896)))</f>
        <v>0</v>
      </c>
      <c r="T896">
        <f>IF(LEFT(BF896,1)&lt;&gt;"0",IF(LEFT(BF896,1)="1",3.0,BG896),$D$5+$E$5*(BX896*BQ896/($K$5*1000))+$F$5*(BX896*BQ896/($K$5*1000))*MAX(MIN(BD896,$J$5),$I$5)*MAX(MIN(BD896,$J$5),$I$5)+$G$5*MAX(MIN(BD896,$J$5),$I$5)*(BX896*BQ896/($K$5*1000))+$H$5*(BX896*BQ896/($K$5*1000))*(BX896*BQ896/($K$5*1000)))</f>
        <v>0</v>
      </c>
      <c r="U896">
        <f>L896*(1000-(1000*0.61365*exp(17.502*Y896/(240.97+Y896))/(BQ896+BR896)+BL896)/2)/(1000*0.61365*exp(17.502*Y896/(240.97+Y896))/(BQ896+BR896)-BL896)</f>
        <v>0</v>
      </c>
      <c r="V896">
        <f>1/((BE896+1)/(S896/1.6)+1/(T896/1.37)) + BE896/((BE896+1)/(S896/1.6) + BE896/(T896/1.37))</f>
        <v>0</v>
      </c>
      <c r="W896">
        <f>(AZ896*BC896)</f>
        <v>0</v>
      </c>
      <c r="X896">
        <f>(BS896+(W896+2*0.95*5.67E-8*(((BS896+$B$7)+273)^4-(BS896+273)^4)-44100*L896)/(1.84*29.3*T896+8*0.95*5.67E-8*(BS896+273)^3))</f>
        <v>0</v>
      </c>
      <c r="Y896">
        <f>($C$7*BT896+$D$7*BU896+$E$7*X896)</f>
        <v>0</v>
      </c>
      <c r="Z896">
        <f>0.61365*exp(17.502*Y896/(240.97+Y896))</f>
        <v>0</v>
      </c>
      <c r="AA896">
        <f>(AB896/AC896*100)</f>
        <v>0</v>
      </c>
      <c r="AB896">
        <f>BL896*(BQ896+BR896)/1000</f>
        <v>0</v>
      </c>
      <c r="AC896">
        <f>0.61365*exp(17.502*BS896/(240.97+BS896))</f>
        <v>0</v>
      </c>
      <c r="AD896">
        <f>(Z896-BL896*(BQ896+BR896)/1000)</f>
        <v>0</v>
      </c>
      <c r="AE896">
        <f>(-L896*44100)</f>
        <v>0</v>
      </c>
      <c r="AF896">
        <f>2*29.3*T896*0.92*(BS896-Y896)</f>
        <v>0</v>
      </c>
      <c r="AG896">
        <f>2*0.95*5.67E-8*(((BS896+$B$7)+273)^4-(Y896+273)^4)</f>
        <v>0</v>
      </c>
      <c r="AH896">
        <f>W896+AG896+AE896+AF896</f>
        <v>0</v>
      </c>
      <c r="AI896">
        <f>BP896*AW896*(BK896-BJ896*(1000-AW896*BM896)/(1000-AW896*BL896))/(100*BD896)</f>
        <v>0</v>
      </c>
      <c r="AJ896">
        <f>1000*BP896*AW896*(BL896-BM896)/(100*BD896*(1000-AW896*BL896))</f>
        <v>0</v>
      </c>
      <c r="AK896">
        <f>(AL896 - AM896 - BQ896*1E3/(8.314*(BS896+273.15)) * AO896/BP896 * AN896) * BP896/(100*BD896) * (1000 - BM896)/1000</f>
        <v>0</v>
      </c>
      <c r="AL896">
        <v>562.5009964944646</v>
      </c>
      <c r="AM896">
        <v>545.2148787878785</v>
      </c>
      <c r="AN896">
        <v>2.503057976318516</v>
      </c>
      <c r="AO896">
        <v>66.74876362544261</v>
      </c>
      <c r="AP896">
        <f>(AR896 - AQ896 + BQ896*1E3/(8.314*(BS896+273.15)) * AT896/BP896 * AS896) * BP896/(100*BD896) * 1000/(1000 - AR896)</f>
        <v>0</v>
      </c>
      <c r="AQ896">
        <v>15.47408754639611</v>
      </c>
      <c r="AR896">
        <v>16.15515575757575</v>
      </c>
      <c r="AS896">
        <v>-0.0002355559093186956</v>
      </c>
      <c r="AT896">
        <v>80.8344270766854</v>
      </c>
      <c r="AU896">
        <v>0</v>
      </c>
      <c r="AV896">
        <v>0</v>
      </c>
      <c r="AW896">
        <f>IF(AU896*$H$13&gt;=AY896,1.0,(AY896/(AY896-AU896*$H$13)))</f>
        <v>0</v>
      </c>
      <c r="AX896">
        <f>(AW896-1)*100</f>
        <v>0</v>
      </c>
      <c r="AY896">
        <f>MAX(0,($B$13+$C$13*BX896)/(1+$D$13*BX896)*BQ896/(BS896+273)*$E$13)</f>
        <v>0</v>
      </c>
      <c r="AZ896">
        <f>$B$11*BY896+$C$11*BZ896+$F$11*CK896*(1-CN896)</f>
        <v>0</v>
      </c>
      <c r="BA896">
        <f>AZ896*BB896</f>
        <v>0</v>
      </c>
      <c r="BB896">
        <f>($B$11*$D$9+$C$11*$D$9+$F$11*((CX896+CP896)/MAX(CX896+CP896+CY896, 0.1)*$I$9+CY896/MAX(CX896+CP896+CY896, 0.1)*$J$9))/($B$11+$C$11+$F$11)</f>
        <v>0</v>
      </c>
      <c r="BC896">
        <f>($B$11*$K$9+$C$11*$K$9+$F$11*((CX896+CP896)/MAX(CX896+CP896+CY896, 0.1)*$P$9+CY896/MAX(CX896+CP896+CY896, 0.1)*$Q$9))/($B$11+$C$11+$F$11)</f>
        <v>0</v>
      </c>
      <c r="BD896">
        <v>6</v>
      </c>
      <c r="BE896">
        <v>0.5</v>
      </c>
      <c r="BF896" t="s">
        <v>361</v>
      </c>
      <c r="BG896">
        <v>2</v>
      </c>
      <c r="BH896" t="b">
        <v>1</v>
      </c>
      <c r="BI896">
        <v>1728498711.714286</v>
      </c>
      <c r="BJ896">
        <v>518.3513928571429</v>
      </c>
      <c r="BK896">
        <v>540.19025</v>
      </c>
      <c r="BL896">
        <v>16.17389285714286</v>
      </c>
      <c r="BM896">
        <v>15.47473214285714</v>
      </c>
      <c r="BN896">
        <v>524.7491428571428</v>
      </c>
      <c r="BO896">
        <v>16.26435714285714</v>
      </c>
      <c r="BP896">
        <v>599.9809642857143</v>
      </c>
      <c r="BQ896">
        <v>97.54069642857144</v>
      </c>
      <c r="BR896">
        <v>0.1000274357142857</v>
      </c>
      <c r="BS896">
        <v>24.86249999999999</v>
      </c>
      <c r="BT896">
        <v>25.00451785714285</v>
      </c>
      <c r="BU896">
        <v>999.9000000000002</v>
      </c>
      <c r="BV896">
        <v>0</v>
      </c>
      <c r="BW896">
        <v>0</v>
      </c>
      <c r="BX896">
        <v>10001.7</v>
      </c>
      <c r="BY896">
        <v>0</v>
      </c>
      <c r="BZ896">
        <v>83.02619285714286</v>
      </c>
      <c r="CA896">
        <v>-21.83886785714286</v>
      </c>
      <c r="CB896">
        <v>526.8728571428571</v>
      </c>
      <c r="CC896">
        <v>548.6808928571429</v>
      </c>
      <c r="CD896">
        <v>0.6991655357142859</v>
      </c>
      <c r="CE896">
        <v>540.19025</v>
      </c>
      <c r="CF896">
        <v>15.47473214285714</v>
      </c>
      <c r="CG896">
        <v>1.577613571428571</v>
      </c>
      <c r="CH896">
        <v>1.509415357142857</v>
      </c>
      <c r="CI896">
        <v>13.74185357142857</v>
      </c>
      <c r="CJ896">
        <v>13.06387857142857</v>
      </c>
      <c r="CK896">
        <v>1599.995714285714</v>
      </c>
      <c r="CL896">
        <v>0.6919862142857142</v>
      </c>
      <c r="CM896">
        <v>0.3080137857142858</v>
      </c>
      <c r="CN896">
        <v>0</v>
      </c>
      <c r="CO896">
        <v>2.228178571428571</v>
      </c>
      <c r="CP896">
        <v>0</v>
      </c>
      <c r="CQ896">
        <v>15409.26428571429</v>
      </c>
      <c r="CR896">
        <v>13790.075</v>
      </c>
      <c r="CS896">
        <v>39.187</v>
      </c>
      <c r="CT896">
        <v>40.5665</v>
      </c>
      <c r="CU896">
        <v>39.906</v>
      </c>
      <c r="CV896">
        <v>38.62275</v>
      </c>
      <c r="CW896">
        <v>38.38164285714286</v>
      </c>
      <c r="CX896">
        <v>1107.175714285715</v>
      </c>
      <c r="CY896">
        <v>492.8200000000001</v>
      </c>
      <c r="CZ896">
        <v>0</v>
      </c>
      <c r="DA896">
        <v>1728498776.2</v>
      </c>
      <c r="DB896">
        <v>0</v>
      </c>
      <c r="DC896">
        <v>1728490956.5</v>
      </c>
      <c r="DD896" t="s">
        <v>362</v>
      </c>
      <c r="DE896">
        <v>1728490952.5</v>
      </c>
      <c r="DF896">
        <v>1728490956.5</v>
      </c>
      <c r="DG896">
        <v>1</v>
      </c>
      <c r="DH896">
        <v>-0.065</v>
      </c>
      <c r="DI896">
        <v>-0.008</v>
      </c>
      <c r="DJ896">
        <v>-3.246</v>
      </c>
      <c r="DK896">
        <v>-0.091</v>
      </c>
      <c r="DL896">
        <v>52</v>
      </c>
      <c r="DM896">
        <v>15</v>
      </c>
      <c r="DN896">
        <v>0.25</v>
      </c>
      <c r="DO896">
        <v>0.13</v>
      </c>
      <c r="DP896">
        <v>-21.67851</v>
      </c>
      <c r="DQ896">
        <v>-2.630611632270131</v>
      </c>
      <c r="DR896">
        <v>0.2771873056256369</v>
      </c>
      <c r="DS896">
        <v>0</v>
      </c>
      <c r="DT896">
        <v>0.7081983249999999</v>
      </c>
      <c r="DU896">
        <v>-0.1766500750469049</v>
      </c>
      <c r="DV896">
        <v>0.01716547745678444</v>
      </c>
      <c r="DW896">
        <v>0</v>
      </c>
      <c r="DX896">
        <v>0</v>
      </c>
      <c r="DY896">
        <v>2</v>
      </c>
      <c r="DZ896" t="s">
        <v>386</v>
      </c>
      <c r="EA896">
        <v>3.22888</v>
      </c>
      <c r="EB896">
        <v>2.70446</v>
      </c>
      <c r="EC896">
        <v>0.121848</v>
      </c>
      <c r="ED896">
        <v>0.1247</v>
      </c>
      <c r="EE896">
        <v>0.0835668</v>
      </c>
      <c r="EF896">
        <v>0.08113330000000001</v>
      </c>
      <c r="EG896">
        <v>28632.9</v>
      </c>
      <c r="EH896">
        <v>27740.4</v>
      </c>
      <c r="EI896">
        <v>31250.9</v>
      </c>
      <c r="EJ896">
        <v>30073</v>
      </c>
      <c r="EK896">
        <v>38356</v>
      </c>
      <c r="EL896">
        <v>36548.2</v>
      </c>
      <c r="EM896">
        <v>43789.9</v>
      </c>
      <c r="EN896">
        <v>41999.2</v>
      </c>
      <c r="EO896">
        <v>2.09255</v>
      </c>
      <c r="EP896">
        <v>1.7422</v>
      </c>
      <c r="EQ896">
        <v>0.0147521</v>
      </c>
      <c r="ER896">
        <v>0</v>
      </c>
      <c r="ES896">
        <v>24.7546</v>
      </c>
      <c r="ET896">
        <v>999.9</v>
      </c>
      <c r="EU896">
        <v>64.40000000000001</v>
      </c>
      <c r="EV896">
        <v>32</v>
      </c>
      <c r="EW896">
        <v>31.5244</v>
      </c>
      <c r="EX896">
        <v>60.9802</v>
      </c>
      <c r="EY896">
        <v>24.1186</v>
      </c>
      <c r="EZ896">
        <v>1</v>
      </c>
      <c r="FA896">
        <v>0.302846</v>
      </c>
      <c r="FB896">
        <v>3.93385</v>
      </c>
      <c r="FC896">
        <v>20.1567</v>
      </c>
      <c r="FD896">
        <v>5.21504</v>
      </c>
      <c r="FE896">
        <v>11.998</v>
      </c>
      <c r="FF896">
        <v>4.963</v>
      </c>
      <c r="FG896">
        <v>3.29585</v>
      </c>
      <c r="FH896">
        <v>9999</v>
      </c>
      <c r="FI896">
        <v>9999</v>
      </c>
      <c r="FJ896">
        <v>9999</v>
      </c>
      <c r="FK896">
        <v>150.1</v>
      </c>
      <c r="FL896">
        <v>4.97093</v>
      </c>
      <c r="FM896">
        <v>1.8678</v>
      </c>
      <c r="FN896">
        <v>1.85929</v>
      </c>
      <c r="FO896">
        <v>1.86538</v>
      </c>
      <c r="FP896">
        <v>1.8631</v>
      </c>
      <c r="FQ896">
        <v>1.8645</v>
      </c>
      <c r="FR896">
        <v>1.86005</v>
      </c>
      <c r="FS896">
        <v>1.86417</v>
      </c>
      <c r="FT896">
        <v>0</v>
      </c>
      <c r="FU896">
        <v>0</v>
      </c>
      <c r="FV896">
        <v>0</v>
      </c>
      <c r="FW896">
        <v>0</v>
      </c>
      <c r="FX896" t="s">
        <v>364</v>
      </c>
      <c r="FY896" t="s">
        <v>365</v>
      </c>
      <c r="FZ896" t="s">
        <v>366</v>
      </c>
      <c r="GA896" t="s">
        <v>366</v>
      </c>
      <c r="GB896" t="s">
        <v>366</v>
      </c>
      <c r="GC896" t="s">
        <v>366</v>
      </c>
      <c r="GD896">
        <v>0</v>
      </c>
      <c r="GE896">
        <v>100</v>
      </c>
      <c r="GF896">
        <v>100</v>
      </c>
      <c r="GG896">
        <v>-6.526</v>
      </c>
      <c r="GH896">
        <v>-0.09039999999999999</v>
      </c>
      <c r="GI896">
        <v>-2.868309889394353</v>
      </c>
      <c r="GJ896">
        <v>-0.006773961979547998</v>
      </c>
      <c r="GK896">
        <v>-8.296070481250098E-08</v>
      </c>
      <c r="GL896">
        <v>3.322967193956903E-10</v>
      </c>
      <c r="GM896">
        <v>-0.07871069313407227</v>
      </c>
      <c r="GN896">
        <v>-0.00208336341840114</v>
      </c>
      <c r="GO896">
        <v>8.801746095907445E-05</v>
      </c>
      <c r="GP896">
        <v>-2.677693255255651E-07</v>
      </c>
      <c r="GQ896">
        <v>3</v>
      </c>
      <c r="GR896">
        <v>2052</v>
      </c>
      <c r="GS896">
        <v>2</v>
      </c>
      <c r="GT896">
        <v>18</v>
      </c>
      <c r="GU896">
        <v>129.4</v>
      </c>
      <c r="GV896">
        <v>129.4</v>
      </c>
      <c r="GW896">
        <v>1.44165</v>
      </c>
      <c r="GX896">
        <v>2.41089</v>
      </c>
      <c r="GY896">
        <v>1.44775</v>
      </c>
      <c r="GZ896">
        <v>2.31201</v>
      </c>
      <c r="HA896">
        <v>1.55151</v>
      </c>
      <c r="HB896">
        <v>2.38892</v>
      </c>
      <c r="HC896">
        <v>37.8437</v>
      </c>
      <c r="HD896">
        <v>13.5979</v>
      </c>
      <c r="HE896">
        <v>18</v>
      </c>
      <c r="HF896">
        <v>616.775</v>
      </c>
      <c r="HG896">
        <v>393.295</v>
      </c>
      <c r="HH896">
        <v>19.2833</v>
      </c>
      <c r="HI896">
        <v>30.7449</v>
      </c>
      <c r="HJ896">
        <v>29.9995</v>
      </c>
      <c r="HK896">
        <v>30.9539</v>
      </c>
      <c r="HL896">
        <v>30.9546</v>
      </c>
      <c r="HM896">
        <v>28.9113</v>
      </c>
      <c r="HN896">
        <v>55.7764</v>
      </c>
      <c r="HO896">
        <v>0</v>
      </c>
      <c r="HP896">
        <v>19.2737</v>
      </c>
      <c r="HQ896">
        <v>576.8440000000001</v>
      </c>
      <c r="HR896">
        <v>15.4732</v>
      </c>
      <c r="HS896">
        <v>99.16370000000001</v>
      </c>
      <c r="HT896">
        <v>100.352</v>
      </c>
    </row>
    <row r="897" spans="1:228">
      <c r="A897">
        <v>881</v>
      </c>
      <c r="B897">
        <v>1728498724.5</v>
      </c>
      <c r="C897">
        <v>7787</v>
      </c>
      <c r="D897" t="s">
        <v>2136</v>
      </c>
      <c r="E897" t="s">
        <v>2137</v>
      </c>
      <c r="F897">
        <v>5</v>
      </c>
      <c r="G897" t="s">
        <v>357</v>
      </c>
      <c r="H897" t="s">
        <v>358</v>
      </c>
      <c r="I897" t="s">
        <v>359</v>
      </c>
      <c r="J897" t="s">
        <v>2047</v>
      </c>
      <c r="K897">
        <v>1728498717</v>
      </c>
      <c r="L897">
        <f>(M897)/1000</f>
        <v>0</v>
      </c>
      <c r="M897">
        <f>IF(BH897, AP897, AJ897)</f>
        <v>0</v>
      </c>
      <c r="N897">
        <f>IF(BH897, AK897, AI897)</f>
        <v>0</v>
      </c>
      <c r="O897">
        <f>BJ897 - IF(AW897&gt;1, N897*BD897*100.0/(AY897), 0)</f>
        <v>0</v>
      </c>
      <c r="P897">
        <f>((V897-L897/2)*O897-N897)/(V897+L897/2)</f>
        <v>0</v>
      </c>
      <c r="Q897">
        <f>P897*(BQ897+BR897)/1000.0</f>
        <v>0</v>
      </c>
      <c r="R897">
        <f>(BJ897 - IF(AW897&gt;1, N897*BD897*100.0/(AY897), 0))*(BQ897+BR897)/1000.0</f>
        <v>0</v>
      </c>
      <c r="S897">
        <f>2.0/((1/U897-1/T897)+SIGN(U897)*SQRT((1/U897-1/T897)*(1/U897-1/T897) + 4*BE897/((BE897+1)*(BE897+1))*(2*1/U897*1/T897-1/T897*1/T897)))</f>
        <v>0</v>
      </c>
      <c r="T897">
        <f>IF(LEFT(BF897,1)&lt;&gt;"0",IF(LEFT(BF897,1)="1",3.0,BG897),$D$5+$E$5*(BX897*BQ897/($K$5*1000))+$F$5*(BX897*BQ897/($K$5*1000))*MAX(MIN(BD897,$J$5),$I$5)*MAX(MIN(BD897,$J$5),$I$5)+$G$5*MAX(MIN(BD897,$J$5),$I$5)*(BX897*BQ897/($K$5*1000))+$H$5*(BX897*BQ897/($K$5*1000))*(BX897*BQ897/($K$5*1000)))</f>
        <v>0</v>
      </c>
      <c r="U897">
        <f>L897*(1000-(1000*0.61365*exp(17.502*Y897/(240.97+Y897))/(BQ897+BR897)+BL897)/2)/(1000*0.61365*exp(17.502*Y897/(240.97+Y897))/(BQ897+BR897)-BL897)</f>
        <v>0</v>
      </c>
      <c r="V897">
        <f>1/((BE897+1)/(S897/1.6)+1/(T897/1.37)) + BE897/((BE897+1)/(S897/1.6) + BE897/(T897/1.37))</f>
        <v>0</v>
      </c>
      <c r="W897">
        <f>(AZ897*BC897)</f>
        <v>0</v>
      </c>
      <c r="X897">
        <f>(BS897+(W897+2*0.95*5.67E-8*(((BS897+$B$7)+273)^4-(BS897+273)^4)-44100*L897)/(1.84*29.3*T897+8*0.95*5.67E-8*(BS897+273)^3))</f>
        <v>0</v>
      </c>
      <c r="Y897">
        <f>($C$7*BT897+$D$7*BU897+$E$7*X897)</f>
        <v>0</v>
      </c>
      <c r="Z897">
        <f>0.61365*exp(17.502*Y897/(240.97+Y897))</f>
        <v>0</v>
      </c>
      <c r="AA897">
        <f>(AB897/AC897*100)</f>
        <v>0</v>
      </c>
      <c r="AB897">
        <f>BL897*(BQ897+BR897)/1000</f>
        <v>0</v>
      </c>
      <c r="AC897">
        <f>0.61365*exp(17.502*BS897/(240.97+BS897))</f>
        <v>0</v>
      </c>
      <c r="AD897">
        <f>(Z897-BL897*(BQ897+BR897)/1000)</f>
        <v>0</v>
      </c>
      <c r="AE897">
        <f>(-L897*44100)</f>
        <v>0</v>
      </c>
      <c r="AF897">
        <f>2*29.3*T897*0.92*(BS897-Y897)</f>
        <v>0</v>
      </c>
      <c r="AG897">
        <f>2*0.95*5.67E-8*(((BS897+$B$7)+273)^4-(Y897+273)^4)</f>
        <v>0</v>
      </c>
      <c r="AH897">
        <f>W897+AG897+AE897+AF897</f>
        <v>0</v>
      </c>
      <c r="AI897">
        <f>BP897*AW897*(BK897-BJ897*(1000-AW897*BM897)/(1000-AW897*BL897))/(100*BD897)</f>
        <v>0</v>
      </c>
      <c r="AJ897">
        <f>1000*BP897*AW897*(BL897-BM897)/(100*BD897*(1000-AW897*BL897))</f>
        <v>0</v>
      </c>
      <c r="AK897">
        <f>(AL897 - AM897 - BQ897*1E3/(8.314*(BS897+273.15)) * AO897/BP897 * AN897) * BP897/(100*BD897) * (1000 - BM897)/1000</f>
        <v>0</v>
      </c>
      <c r="AL897">
        <v>575.3013603278308</v>
      </c>
      <c r="AM897">
        <v>557.8494727272728</v>
      </c>
      <c r="AN897">
        <v>2.532807494080278</v>
      </c>
      <c r="AO897">
        <v>66.74876362544261</v>
      </c>
      <c r="AP897">
        <f>(AR897 - AQ897 + BQ897*1E3/(8.314*(BS897+273.15)) * AT897/BP897 * AS897) * BP897/(100*BD897) * 1000/(1000 - AR897)</f>
        <v>0</v>
      </c>
      <c r="AQ897">
        <v>15.47104214985452</v>
      </c>
      <c r="AR897">
        <v>16.1482903030303</v>
      </c>
      <c r="AS897">
        <v>-9.093146483341449E-05</v>
      </c>
      <c r="AT897">
        <v>80.8344270766854</v>
      </c>
      <c r="AU897">
        <v>0</v>
      </c>
      <c r="AV897">
        <v>0</v>
      </c>
      <c r="AW897">
        <f>IF(AU897*$H$13&gt;=AY897,1.0,(AY897/(AY897-AU897*$H$13)))</f>
        <v>0</v>
      </c>
      <c r="AX897">
        <f>(AW897-1)*100</f>
        <v>0</v>
      </c>
      <c r="AY897">
        <f>MAX(0,($B$13+$C$13*BX897)/(1+$D$13*BX897)*BQ897/(BS897+273)*$E$13)</f>
        <v>0</v>
      </c>
      <c r="AZ897">
        <f>$B$11*BY897+$C$11*BZ897+$F$11*CK897*(1-CN897)</f>
        <v>0</v>
      </c>
      <c r="BA897">
        <f>AZ897*BB897</f>
        <v>0</v>
      </c>
      <c r="BB897">
        <f>($B$11*$D$9+$C$11*$D$9+$F$11*((CX897+CP897)/MAX(CX897+CP897+CY897, 0.1)*$I$9+CY897/MAX(CX897+CP897+CY897, 0.1)*$J$9))/($B$11+$C$11+$F$11)</f>
        <v>0</v>
      </c>
      <c r="BC897">
        <f>($B$11*$K$9+$C$11*$K$9+$F$11*((CX897+CP897)/MAX(CX897+CP897+CY897, 0.1)*$P$9+CY897/MAX(CX897+CP897+CY897, 0.1)*$Q$9))/($B$11+$C$11+$F$11)</f>
        <v>0</v>
      </c>
      <c r="BD897">
        <v>6</v>
      </c>
      <c r="BE897">
        <v>0.5</v>
      </c>
      <c r="BF897" t="s">
        <v>361</v>
      </c>
      <c r="BG897">
        <v>2</v>
      </c>
      <c r="BH897" t="b">
        <v>1</v>
      </c>
      <c r="BI897">
        <v>1728498717</v>
      </c>
      <c r="BJ897">
        <v>531.4693333333333</v>
      </c>
      <c r="BK897">
        <v>553.4726666666667</v>
      </c>
      <c r="BL897">
        <v>16.16102962962963</v>
      </c>
      <c r="BM897">
        <v>15.47331481481481</v>
      </c>
      <c r="BN897">
        <v>537.953962962963</v>
      </c>
      <c r="BO897">
        <v>16.25150370370371</v>
      </c>
      <c r="BP897">
        <v>599.9812962962964</v>
      </c>
      <c r="BQ897">
        <v>97.54202592592594</v>
      </c>
      <c r="BR897">
        <v>0.09996638148148149</v>
      </c>
      <c r="BS897">
        <v>24.86095185185184</v>
      </c>
      <c r="BT897">
        <v>25.00354814814814</v>
      </c>
      <c r="BU897">
        <v>999.9000000000001</v>
      </c>
      <c r="BV897">
        <v>0</v>
      </c>
      <c r="BW897">
        <v>0</v>
      </c>
      <c r="BX897">
        <v>10002.08148148148</v>
      </c>
      <c r="BY897">
        <v>0</v>
      </c>
      <c r="BZ897">
        <v>83.07638518518517</v>
      </c>
      <c r="CA897">
        <v>-22.00333703703704</v>
      </c>
      <c r="CB897">
        <v>540.1994444444445</v>
      </c>
      <c r="CC897">
        <v>562.1712592592593</v>
      </c>
      <c r="CD897">
        <v>0.6877137037037037</v>
      </c>
      <c r="CE897">
        <v>553.4726666666667</v>
      </c>
      <c r="CF897">
        <v>15.47331481481481</v>
      </c>
      <c r="CG897">
        <v>1.57637962962963</v>
      </c>
      <c r="CH897">
        <v>1.509297777777778</v>
      </c>
      <c r="CI897">
        <v>13.72982592592593</v>
      </c>
      <c r="CJ897">
        <v>13.06268888888889</v>
      </c>
      <c r="CK897">
        <v>1600.010370370371</v>
      </c>
      <c r="CL897">
        <v>0.6919873333333333</v>
      </c>
      <c r="CM897">
        <v>0.3080126666666667</v>
      </c>
      <c r="CN897">
        <v>0</v>
      </c>
      <c r="CO897">
        <v>2.239955555555555</v>
      </c>
      <c r="CP897">
        <v>0</v>
      </c>
      <c r="CQ897">
        <v>15412.39629629629</v>
      </c>
      <c r="CR897">
        <v>13790.2037037037</v>
      </c>
      <c r="CS897">
        <v>39.1847037037037</v>
      </c>
      <c r="CT897">
        <v>40.56199999999999</v>
      </c>
      <c r="CU897">
        <v>39.88418518518519</v>
      </c>
      <c r="CV897">
        <v>38.60166666666666</v>
      </c>
      <c r="CW897">
        <v>38.375</v>
      </c>
      <c r="CX897">
        <v>1107.187407407407</v>
      </c>
      <c r="CY897">
        <v>492.822962962963</v>
      </c>
      <c r="CZ897">
        <v>0</v>
      </c>
      <c r="DA897">
        <v>1728498781.6</v>
      </c>
      <c r="DB897">
        <v>0</v>
      </c>
      <c r="DC897">
        <v>1728490956.5</v>
      </c>
      <c r="DD897" t="s">
        <v>362</v>
      </c>
      <c r="DE897">
        <v>1728490952.5</v>
      </c>
      <c r="DF897">
        <v>1728490956.5</v>
      </c>
      <c r="DG897">
        <v>1</v>
      </c>
      <c r="DH897">
        <v>-0.065</v>
      </c>
      <c r="DI897">
        <v>-0.008</v>
      </c>
      <c r="DJ897">
        <v>-3.246</v>
      </c>
      <c r="DK897">
        <v>-0.091</v>
      </c>
      <c r="DL897">
        <v>52</v>
      </c>
      <c r="DM897">
        <v>15</v>
      </c>
      <c r="DN897">
        <v>0.25</v>
      </c>
      <c r="DO897">
        <v>0.13</v>
      </c>
      <c r="DP897">
        <v>-21.91655609756097</v>
      </c>
      <c r="DQ897">
        <v>-1.806976306620213</v>
      </c>
      <c r="DR897">
        <v>0.1853170454676759</v>
      </c>
      <c r="DS897">
        <v>0</v>
      </c>
      <c r="DT897">
        <v>0.6948324878048781</v>
      </c>
      <c r="DU897">
        <v>-0.1314141951219507</v>
      </c>
      <c r="DV897">
        <v>0.01313989017313487</v>
      </c>
      <c r="DW897">
        <v>0</v>
      </c>
      <c r="DX897">
        <v>0</v>
      </c>
      <c r="DY897">
        <v>2</v>
      </c>
      <c r="DZ897" t="s">
        <v>386</v>
      </c>
      <c r="EA897">
        <v>3.22894</v>
      </c>
      <c r="EB897">
        <v>2.70421</v>
      </c>
      <c r="EC897">
        <v>0.123854</v>
      </c>
      <c r="ED897">
        <v>0.126679</v>
      </c>
      <c r="EE897">
        <v>0.0835436</v>
      </c>
      <c r="EF897">
        <v>0.081135</v>
      </c>
      <c r="EG897">
        <v>28567.8</v>
      </c>
      <c r="EH897">
        <v>27677.9</v>
      </c>
      <c r="EI897">
        <v>31251.2</v>
      </c>
      <c r="EJ897">
        <v>30073.1</v>
      </c>
      <c r="EK897">
        <v>38357.1</v>
      </c>
      <c r="EL897">
        <v>36548.7</v>
      </c>
      <c r="EM897">
        <v>43789.9</v>
      </c>
      <c r="EN897">
        <v>41999.8</v>
      </c>
      <c r="EO897">
        <v>2.0927</v>
      </c>
      <c r="EP897">
        <v>1.7423</v>
      </c>
      <c r="EQ897">
        <v>0.0150688</v>
      </c>
      <c r="ER897">
        <v>0</v>
      </c>
      <c r="ES897">
        <v>24.7532</v>
      </c>
      <c r="ET897">
        <v>999.9</v>
      </c>
      <c r="EU897">
        <v>64.3</v>
      </c>
      <c r="EV897">
        <v>32</v>
      </c>
      <c r="EW897">
        <v>31.478</v>
      </c>
      <c r="EX897">
        <v>60.9002</v>
      </c>
      <c r="EY897">
        <v>24.1907</v>
      </c>
      <c r="EZ897">
        <v>1</v>
      </c>
      <c r="FA897">
        <v>0.302246</v>
      </c>
      <c r="FB897">
        <v>3.91454</v>
      </c>
      <c r="FC897">
        <v>20.1572</v>
      </c>
      <c r="FD897">
        <v>5.21429</v>
      </c>
      <c r="FE897">
        <v>11.9981</v>
      </c>
      <c r="FF897">
        <v>4.9625</v>
      </c>
      <c r="FG897">
        <v>3.29588</v>
      </c>
      <c r="FH897">
        <v>9999</v>
      </c>
      <c r="FI897">
        <v>9999</v>
      </c>
      <c r="FJ897">
        <v>9999</v>
      </c>
      <c r="FK897">
        <v>150.1</v>
      </c>
      <c r="FL897">
        <v>4.97093</v>
      </c>
      <c r="FM897">
        <v>1.86778</v>
      </c>
      <c r="FN897">
        <v>1.85928</v>
      </c>
      <c r="FO897">
        <v>1.86538</v>
      </c>
      <c r="FP897">
        <v>1.8631</v>
      </c>
      <c r="FQ897">
        <v>1.86449</v>
      </c>
      <c r="FR897">
        <v>1.86005</v>
      </c>
      <c r="FS897">
        <v>1.86417</v>
      </c>
      <c r="FT897">
        <v>0</v>
      </c>
      <c r="FU897">
        <v>0</v>
      </c>
      <c r="FV897">
        <v>0</v>
      </c>
      <c r="FW897">
        <v>0</v>
      </c>
      <c r="FX897" t="s">
        <v>364</v>
      </c>
      <c r="FY897" t="s">
        <v>365</v>
      </c>
      <c r="FZ897" t="s">
        <v>366</v>
      </c>
      <c r="GA897" t="s">
        <v>366</v>
      </c>
      <c r="GB897" t="s">
        <v>366</v>
      </c>
      <c r="GC897" t="s">
        <v>366</v>
      </c>
      <c r="GD897">
        <v>0</v>
      </c>
      <c r="GE897">
        <v>100</v>
      </c>
      <c r="GF897">
        <v>100</v>
      </c>
      <c r="GG897">
        <v>-6.608</v>
      </c>
      <c r="GH897">
        <v>-0.0905</v>
      </c>
      <c r="GI897">
        <v>-2.868309889394353</v>
      </c>
      <c r="GJ897">
        <v>-0.006773961979547998</v>
      </c>
      <c r="GK897">
        <v>-8.296070481250098E-08</v>
      </c>
      <c r="GL897">
        <v>3.322967193956903E-10</v>
      </c>
      <c r="GM897">
        <v>-0.07871069313407227</v>
      </c>
      <c r="GN897">
        <v>-0.00208336341840114</v>
      </c>
      <c r="GO897">
        <v>8.801746095907445E-05</v>
      </c>
      <c r="GP897">
        <v>-2.677693255255651E-07</v>
      </c>
      <c r="GQ897">
        <v>3</v>
      </c>
      <c r="GR897">
        <v>2052</v>
      </c>
      <c r="GS897">
        <v>2</v>
      </c>
      <c r="GT897">
        <v>18</v>
      </c>
      <c r="GU897">
        <v>129.5</v>
      </c>
      <c r="GV897">
        <v>129.5</v>
      </c>
      <c r="GW897">
        <v>1.46851</v>
      </c>
      <c r="GX897">
        <v>2.40845</v>
      </c>
      <c r="GY897">
        <v>1.44775</v>
      </c>
      <c r="GZ897">
        <v>2.31201</v>
      </c>
      <c r="HA897">
        <v>1.55151</v>
      </c>
      <c r="HB897">
        <v>2.37671</v>
      </c>
      <c r="HC897">
        <v>37.8437</v>
      </c>
      <c r="HD897">
        <v>13.6067</v>
      </c>
      <c r="HE897">
        <v>18</v>
      </c>
      <c r="HF897">
        <v>616.798</v>
      </c>
      <c r="HG897">
        <v>393.29</v>
      </c>
      <c r="HH897">
        <v>19.2739</v>
      </c>
      <c r="HI897">
        <v>30.736</v>
      </c>
      <c r="HJ897">
        <v>29.9995</v>
      </c>
      <c r="HK897">
        <v>30.945</v>
      </c>
      <c r="HL897">
        <v>30.945</v>
      </c>
      <c r="HM897">
        <v>29.3943</v>
      </c>
      <c r="HN897">
        <v>55.7764</v>
      </c>
      <c r="HO897">
        <v>0</v>
      </c>
      <c r="HP897">
        <v>19.2735</v>
      </c>
      <c r="HQ897">
        <v>591.869</v>
      </c>
      <c r="HR897">
        <v>15.4732</v>
      </c>
      <c r="HS897">
        <v>99.16419999999999</v>
      </c>
      <c r="HT897">
        <v>100.353</v>
      </c>
    </row>
    <row r="898" spans="1:228">
      <c r="A898">
        <v>882</v>
      </c>
      <c r="B898">
        <v>1728498729.5</v>
      </c>
      <c r="C898">
        <v>7792</v>
      </c>
      <c r="D898" t="s">
        <v>2138</v>
      </c>
      <c r="E898" t="s">
        <v>2139</v>
      </c>
      <c r="F898">
        <v>5</v>
      </c>
      <c r="G898" t="s">
        <v>357</v>
      </c>
      <c r="H898" t="s">
        <v>358</v>
      </c>
      <c r="I898" t="s">
        <v>359</v>
      </c>
      <c r="J898" t="s">
        <v>2047</v>
      </c>
      <c r="K898">
        <v>1728498721.714286</v>
      </c>
      <c r="L898">
        <f>(M898)/1000</f>
        <v>0</v>
      </c>
      <c r="M898">
        <f>IF(BH898, AP898, AJ898)</f>
        <v>0</v>
      </c>
      <c r="N898">
        <f>IF(BH898, AK898, AI898)</f>
        <v>0</v>
      </c>
      <c r="O898">
        <f>BJ898 - IF(AW898&gt;1, N898*BD898*100.0/(AY898), 0)</f>
        <v>0</v>
      </c>
      <c r="P898">
        <f>((V898-L898/2)*O898-N898)/(V898+L898/2)</f>
        <v>0</v>
      </c>
      <c r="Q898">
        <f>P898*(BQ898+BR898)/1000.0</f>
        <v>0</v>
      </c>
      <c r="R898">
        <f>(BJ898 - IF(AW898&gt;1, N898*BD898*100.0/(AY898), 0))*(BQ898+BR898)/1000.0</f>
        <v>0</v>
      </c>
      <c r="S898">
        <f>2.0/((1/U898-1/T898)+SIGN(U898)*SQRT((1/U898-1/T898)*(1/U898-1/T898) + 4*BE898/((BE898+1)*(BE898+1))*(2*1/U898*1/T898-1/T898*1/T898)))</f>
        <v>0</v>
      </c>
      <c r="T898">
        <f>IF(LEFT(BF898,1)&lt;&gt;"0",IF(LEFT(BF898,1)="1",3.0,BG898),$D$5+$E$5*(BX898*BQ898/($K$5*1000))+$F$5*(BX898*BQ898/($K$5*1000))*MAX(MIN(BD898,$J$5),$I$5)*MAX(MIN(BD898,$J$5),$I$5)+$G$5*MAX(MIN(BD898,$J$5),$I$5)*(BX898*BQ898/($K$5*1000))+$H$5*(BX898*BQ898/($K$5*1000))*(BX898*BQ898/($K$5*1000)))</f>
        <v>0</v>
      </c>
      <c r="U898">
        <f>L898*(1000-(1000*0.61365*exp(17.502*Y898/(240.97+Y898))/(BQ898+BR898)+BL898)/2)/(1000*0.61365*exp(17.502*Y898/(240.97+Y898))/(BQ898+BR898)-BL898)</f>
        <v>0</v>
      </c>
      <c r="V898">
        <f>1/((BE898+1)/(S898/1.6)+1/(T898/1.37)) + BE898/((BE898+1)/(S898/1.6) + BE898/(T898/1.37))</f>
        <v>0</v>
      </c>
      <c r="W898">
        <f>(AZ898*BC898)</f>
        <v>0</v>
      </c>
      <c r="X898">
        <f>(BS898+(W898+2*0.95*5.67E-8*(((BS898+$B$7)+273)^4-(BS898+273)^4)-44100*L898)/(1.84*29.3*T898+8*0.95*5.67E-8*(BS898+273)^3))</f>
        <v>0</v>
      </c>
      <c r="Y898">
        <f>($C$7*BT898+$D$7*BU898+$E$7*X898)</f>
        <v>0</v>
      </c>
      <c r="Z898">
        <f>0.61365*exp(17.502*Y898/(240.97+Y898))</f>
        <v>0</v>
      </c>
      <c r="AA898">
        <f>(AB898/AC898*100)</f>
        <v>0</v>
      </c>
      <c r="AB898">
        <f>BL898*(BQ898+BR898)/1000</f>
        <v>0</v>
      </c>
      <c r="AC898">
        <f>0.61365*exp(17.502*BS898/(240.97+BS898))</f>
        <v>0</v>
      </c>
      <c r="AD898">
        <f>(Z898-BL898*(BQ898+BR898)/1000)</f>
        <v>0</v>
      </c>
      <c r="AE898">
        <f>(-L898*44100)</f>
        <v>0</v>
      </c>
      <c r="AF898">
        <f>2*29.3*T898*0.92*(BS898-Y898)</f>
        <v>0</v>
      </c>
      <c r="AG898">
        <f>2*0.95*5.67E-8*(((BS898+$B$7)+273)^4-(Y898+273)^4)</f>
        <v>0</v>
      </c>
      <c r="AH898">
        <f>W898+AG898+AE898+AF898</f>
        <v>0</v>
      </c>
      <c r="AI898">
        <f>BP898*AW898*(BK898-BJ898*(1000-AW898*BM898)/(1000-AW898*BL898))/(100*BD898)</f>
        <v>0</v>
      </c>
      <c r="AJ898">
        <f>1000*BP898*AW898*(BL898-BM898)/(100*BD898*(1000-AW898*BL898))</f>
        <v>0</v>
      </c>
      <c r="AK898">
        <f>(AL898 - AM898 - BQ898*1E3/(8.314*(BS898+273.15)) * AO898/BP898 * AN898) * BP898/(100*BD898) * (1000 - BM898)/1000</f>
        <v>0</v>
      </c>
      <c r="AL898">
        <v>588.0600601933802</v>
      </c>
      <c r="AM898">
        <v>570.464515151515</v>
      </c>
      <c r="AN898">
        <v>2.524210545390227</v>
      </c>
      <c r="AO898">
        <v>66.74876362544261</v>
      </c>
      <c r="AP898">
        <f>(AR898 - AQ898 + BQ898*1E3/(8.314*(BS898+273.15)) * AT898/BP898 * AS898) * BP898/(100*BD898) * 1000/(1000 - AR898)</f>
        <v>0</v>
      </c>
      <c r="AQ898">
        <v>15.47139289325923</v>
      </c>
      <c r="AR898">
        <v>16.14002909090908</v>
      </c>
      <c r="AS898">
        <v>-0.0001351658480989728</v>
      </c>
      <c r="AT898">
        <v>80.8344270766854</v>
      </c>
      <c r="AU898">
        <v>0</v>
      </c>
      <c r="AV898">
        <v>0</v>
      </c>
      <c r="AW898">
        <f>IF(AU898*$H$13&gt;=AY898,1.0,(AY898/(AY898-AU898*$H$13)))</f>
        <v>0</v>
      </c>
      <c r="AX898">
        <f>(AW898-1)*100</f>
        <v>0</v>
      </c>
      <c r="AY898">
        <f>MAX(0,($B$13+$C$13*BX898)/(1+$D$13*BX898)*BQ898/(BS898+273)*$E$13)</f>
        <v>0</v>
      </c>
      <c r="AZ898">
        <f>$B$11*BY898+$C$11*BZ898+$F$11*CK898*(1-CN898)</f>
        <v>0</v>
      </c>
      <c r="BA898">
        <f>AZ898*BB898</f>
        <v>0</v>
      </c>
      <c r="BB898">
        <f>($B$11*$D$9+$C$11*$D$9+$F$11*((CX898+CP898)/MAX(CX898+CP898+CY898, 0.1)*$I$9+CY898/MAX(CX898+CP898+CY898, 0.1)*$J$9))/($B$11+$C$11+$F$11)</f>
        <v>0</v>
      </c>
      <c r="BC898">
        <f>($B$11*$K$9+$C$11*$K$9+$F$11*((CX898+CP898)/MAX(CX898+CP898+CY898, 0.1)*$P$9+CY898/MAX(CX898+CP898+CY898, 0.1)*$Q$9))/($B$11+$C$11+$F$11)</f>
        <v>0</v>
      </c>
      <c r="BD898">
        <v>6</v>
      </c>
      <c r="BE898">
        <v>0.5</v>
      </c>
      <c r="BF898" t="s">
        <v>361</v>
      </c>
      <c r="BG898">
        <v>2</v>
      </c>
      <c r="BH898" t="b">
        <v>1</v>
      </c>
      <c r="BI898">
        <v>1728498721.714286</v>
      </c>
      <c r="BJ898">
        <v>543.1679285714287</v>
      </c>
      <c r="BK898">
        <v>565.3089285714285</v>
      </c>
      <c r="BL898">
        <v>16.15203928571429</v>
      </c>
      <c r="BM898">
        <v>15.472125</v>
      </c>
      <c r="BN898">
        <v>549.7298571428572</v>
      </c>
      <c r="BO898">
        <v>16.24251785714285</v>
      </c>
      <c r="BP898">
        <v>599.9766428571429</v>
      </c>
      <c r="BQ898">
        <v>97.54229642857145</v>
      </c>
      <c r="BR898">
        <v>0.09993253571428572</v>
      </c>
      <c r="BS898">
        <v>24.85979642857143</v>
      </c>
      <c r="BT898">
        <v>25.00025357142857</v>
      </c>
      <c r="BU898">
        <v>999.9000000000002</v>
      </c>
      <c r="BV898">
        <v>0</v>
      </c>
      <c r="BW898">
        <v>0</v>
      </c>
      <c r="BX898">
        <v>10004.705</v>
      </c>
      <c r="BY898">
        <v>0</v>
      </c>
      <c r="BZ898">
        <v>83.12598214285713</v>
      </c>
      <c r="CA898">
        <v>-22.14099999999999</v>
      </c>
      <c r="CB898">
        <v>552.085142857143</v>
      </c>
      <c r="CC898">
        <v>574.1928214285714</v>
      </c>
      <c r="CD898">
        <v>0.6799076428571429</v>
      </c>
      <c r="CE898">
        <v>565.3089285714285</v>
      </c>
      <c r="CF898">
        <v>15.472125</v>
      </c>
      <c r="CG898">
        <v>1.575506428571429</v>
      </c>
      <c r="CH898">
        <v>1.509186071428571</v>
      </c>
      <c r="CI898">
        <v>13.7213</v>
      </c>
      <c r="CJ898">
        <v>13.06155</v>
      </c>
      <c r="CK898">
        <v>1600.008214285714</v>
      </c>
      <c r="CL898">
        <v>0.6919871428571428</v>
      </c>
      <c r="CM898">
        <v>0.3080128571428571</v>
      </c>
      <c r="CN898">
        <v>0</v>
      </c>
      <c r="CO898">
        <v>2.2467</v>
      </c>
      <c r="CP898">
        <v>0</v>
      </c>
      <c r="CQ898">
        <v>15417.09285714286</v>
      </c>
      <c r="CR898">
        <v>13790.175</v>
      </c>
      <c r="CS898">
        <v>39.17371428571429</v>
      </c>
      <c r="CT898">
        <v>40.54649999999999</v>
      </c>
      <c r="CU898">
        <v>39.875</v>
      </c>
      <c r="CV898">
        <v>38.58224999999999</v>
      </c>
      <c r="CW898">
        <v>38.375</v>
      </c>
      <c r="CX898">
        <v>1107.184642857143</v>
      </c>
      <c r="CY898">
        <v>492.8235714285715</v>
      </c>
      <c r="CZ898">
        <v>0</v>
      </c>
      <c r="DA898">
        <v>1728498786.4</v>
      </c>
      <c r="DB898">
        <v>0</v>
      </c>
      <c r="DC898">
        <v>1728490956.5</v>
      </c>
      <c r="DD898" t="s">
        <v>362</v>
      </c>
      <c r="DE898">
        <v>1728490952.5</v>
      </c>
      <c r="DF898">
        <v>1728490956.5</v>
      </c>
      <c r="DG898">
        <v>1</v>
      </c>
      <c r="DH898">
        <v>-0.065</v>
      </c>
      <c r="DI898">
        <v>-0.008</v>
      </c>
      <c r="DJ898">
        <v>-3.246</v>
      </c>
      <c r="DK898">
        <v>-0.091</v>
      </c>
      <c r="DL898">
        <v>52</v>
      </c>
      <c r="DM898">
        <v>15</v>
      </c>
      <c r="DN898">
        <v>0.25</v>
      </c>
      <c r="DO898">
        <v>0.13</v>
      </c>
      <c r="DP898">
        <v>-22.0324487804878</v>
      </c>
      <c r="DQ898">
        <v>-1.839290592334496</v>
      </c>
      <c r="DR898">
        <v>0.1882429542256124</v>
      </c>
      <c r="DS898">
        <v>0</v>
      </c>
      <c r="DT898">
        <v>0.6866483658536585</v>
      </c>
      <c r="DU898">
        <v>-0.107312216027873</v>
      </c>
      <c r="DV898">
        <v>0.01072685152533766</v>
      </c>
      <c r="DW898">
        <v>0</v>
      </c>
      <c r="DX898">
        <v>0</v>
      </c>
      <c r="DY898">
        <v>2</v>
      </c>
      <c r="DZ898" t="s">
        <v>386</v>
      </c>
      <c r="EA898">
        <v>3.22884</v>
      </c>
      <c r="EB898">
        <v>2.70431</v>
      </c>
      <c r="EC898">
        <v>0.12584</v>
      </c>
      <c r="ED898">
        <v>0.128663</v>
      </c>
      <c r="EE898">
        <v>0.0835172</v>
      </c>
      <c r="EF898">
        <v>0.0811331</v>
      </c>
      <c r="EG898">
        <v>28503.2</v>
      </c>
      <c r="EH898">
        <v>27615.8</v>
      </c>
      <c r="EI898">
        <v>31251.4</v>
      </c>
      <c r="EJ898">
        <v>30074</v>
      </c>
      <c r="EK898">
        <v>38358.4</v>
      </c>
      <c r="EL898">
        <v>36549.9</v>
      </c>
      <c r="EM898">
        <v>43790.1</v>
      </c>
      <c r="EN898">
        <v>42001.1</v>
      </c>
      <c r="EO898">
        <v>2.09275</v>
      </c>
      <c r="EP898">
        <v>1.74268</v>
      </c>
      <c r="EQ898">
        <v>0.014957</v>
      </c>
      <c r="ER898">
        <v>0</v>
      </c>
      <c r="ES898">
        <v>24.7511</v>
      </c>
      <c r="ET898">
        <v>999.9</v>
      </c>
      <c r="EU898">
        <v>64.3</v>
      </c>
      <c r="EV898">
        <v>32</v>
      </c>
      <c r="EW898">
        <v>31.4773</v>
      </c>
      <c r="EX898">
        <v>61.0002</v>
      </c>
      <c r="EY898">
        <v>24.0625</v>
      </c>
      <c r="EZ898">
        <v>1</v>
      </c>
      <c r="FA898">
        <v>0.301214</v>
      </c>
      <c r="FB898">
        <v>3.88088</v>
      </c>
      <c r="FC898">
        <v>20.1582</v>
      </c>
      <c r="FD898">
        <v>5.21385</v>
      </c>
      <c r="FE898">
        <v>11.9981</v>
      </c>
      <c r="FF898">
        <v>4.96295</v>
      </c>
      <c r="FG898">
        <v>3.29578</v>
      </c>
      <c r="FH898">
        <v>9999</v>
      </c>
      <c r="FI898">
        <v>9999</v>
      </c>
      <c r="FJ898">
        <v>9999</v>
      </c>
      <c r="FK898">
        <v>150.1</v>
      </c>
      <c r="FL898">
        <v>4.97093</v>
      </c>
      <c r="FM898">
        <v>1.86779</v>
      </c>
      <c r="FN898">
        <v>1.85928</v>
      </c>
      <c r="FO898">
        <v>1.86539</v>
      </c>
      <c r="FP898">
        <v>1.8631</v>
      </c>
      <c r="FQ898">
        <v>1.86449</v>
      </c>
      <c r="FR898">
        <v>1.86005</v>
      </c>
      <c r="FS898">
        <v>1.86417</v>
      </c>
      <c r="FT898">
        <v>0</v>
      </c>
      <c r="FU898">
        <v>0</v>
      </c>
      <c r="FV898">
        <v>0</v>
      </c>
      <c r="FW898">
        <v>0</v>
      </c>
      <c r="FX898" t="s">
        <v>364</v>
      </c>
      <c r="FY898" t="s">
        <v>365</v>
      </c>
      <c r="FZ898" t="s">
        <v>366</v>
      </c>
      <c r="GA898" t="s">
        <v>366</v>
      </c>
      <c r="GB898" t="s">
        <v>366</v>
      </c>
      <c r="GC898" t="s">
        <v>366</v>
      </c>
      <c r="GD898">
        <v>0</v>
      </c>
      <c r="GE898">
        <v>100</v>
      </c>
      <c r="GF898">
        <v>100</v>
      </c>
      <c r="GG898">
        <v>-6.69</v>
      </c>
      <c r="GH898">
        <v>-0.0905</v>
      </c>
      <c r="GI898">
        <v>-2.868309889394353</v>
      </c>
      <c r="GJ898">
        <v>-0.006773961979547998</v>
      </c>
      <c r="GK898">
        <v>-8.296070481250098E-08</v>
      </c>
      <c r="GL898">
        <v>3.322967193956903E-10</v>
      </c>
      <c r="GM898">
        <v>-0.07871069313407227</v>
      </c>
      <c r="GN898">
        <v>-0.00208336341840114</v>
      </c>
      <c r="GO898">
        <v>8.801746095907445E-05</v>
      </c>
      <c r="GP898">
        <v>-2.677693255255651E-07</v>
      </c>
      <c r="GQ898">
        <v>3</v>
      </c>
      <c r="GR898">
        <v>2052</v>
      </c>
      <c r="GS898">
        <v>2</v>
      </c>
      <c r="GT898">
        <v>18</v>
      </c>
      <c r="GU898">
        <v>129.6</v>
      </c>
      <c r="GV898">
        <v>129.6</v>
      </c>
      <c r="GW898">
        <v>1.49292</v>
      </c>
      <c r="GX898">
        <v>2.41943</v>
      </c>
      <c r="GY898">
        <v>1.44897</v>
      </c>
      <c r="GZ898">
        <v>2.31201</v>
      </c>
      <c r="HA898">
        <v>1.55151</v>
      </c>
      <c r="HB898">
        <v>2.2644</v>
      </c>
      <c r="HC898">
        <v>37.8437</v>
      </c>
      <c r="HD898">
        <v>13.5804</v>
      </c>
      <c r="HE898">
        <v>18</v>
      </c>
      <c r="HF898">
        <v>616.731</v>
      </c>
      <c r="HG898">
        <v>393.439</v>
      </c>
      <c r="HH898">
        <v>19.2728</v>
      </c>
      <c r="HI898">
        <v>30.7262</v>
      </c>
      <c r="HJ898">
        <v>29.9993</v>
      </c>
      <c r="HK898">
        <v>30.9345</v>
      </c>
      <c r="HL898">
        <v>30.9352</v>
      </c>
      <c r="HM898">
        <v>29.9312</v>
      </c>
      <c r="HN898">
        <v>55.7764</v>
      </c>
      <c r="HO898">
        <v>0</v>
      </c>
      <c r="HP898">
        <v>19.2779</v>
      </c>
      <c r="HQ898">
        <v>601.901</v>
      </c>
      <c r="HR898">
        <v>15.4732</v>
      </c>
      <c r="HS898">
        <v>99.16459999999999</v>
      </c>
      <c r="HT898">
        <v>100.356</v>
      </c>
    </row>
    <row r="899" spans="1:228">
      <c r="A899">
        <v>883</v>
      </c>
      <c r="B899">
        <v>1728498734.5</v>
      </c>
      <c r="C899">
        <v>7797</v>
      </c>
      <c r="D899" t="s">
        <v>2140</v>
      </c>
      <c r="E899" t="s">
        <v>2141</v>
      </c>
      <c r="F899">
        <v>5</v>
      </c>
      <c r="G899" t="s">
        <v>357</v>
      </c>
      <c r="H899" t="s">
        <v>358</v>
      </c>
      <c r="I899" t="s">
        <v>359</v>
      </c>
      <c r="J899" t="s">
        <v>2047</v>
      </c>
      <c r="K899">
        <v>1728498727</v>
      </c>
      <c r="L899">
        <f>(M899)/1000</f>
        <v>0</v>
      </c>
      <c r="M899">
        <f>IF(BH899, AP899, AJ899)</f>
        <v>0</v>
      </c>
      <c r="N899">
        <f>IF(BH899, AK899, AI899)</f>
        <v>0</v>
      </c>
      <c r="O899">
        <f>BJ899 - IF(AW899&gt;1, N899*BD899*100.0/(AY899), 0)</f>
        <v>0</v>
      </c>
      <c r="P899">
        <f>((V899-L899/2)*O899-N899)/(V899+L899/2)</f>
        <v>0</v>
      </c>
      <c r="Q899">
        <f>P899*(BQ899+BR899)/1000.0</f>
        <v>0</v>
      </c>
      <c r="R899">
        <f>(BJ899 - IF(AW899&gt;1, N899*BD899*100.0/(AY899), 0))*(BQ899+BR899)/1000.0</f>
        <v>0</v>
      </c>
      <c r="S899">
        <f>2.0/((1/U899-1/T899)+SIGN(U899)*SQRT((1/U899-1/T899)*(1/U899-1/T899) + 4*BE899/((BE899+1)*(BE899+1))*(2*1/U899*1/T899-1/T899*1/T899)))</f>
        <v>0</v>
      </c>
      <c r="T899">
        <f>IF(LEFT(BF899,1)&lt;&gt;"0",IF(LEFT(BF899,1)="1",3.0,BG899),$D$5+$E$5*(BX899*BQ899/($K$5*1000))+$F$5*(BX899*BQ899/($K$5*1000))*MAX(MIN(BD899,$J$5),$I$5)*MAX(MIN(BD899,$J$5),$I$5)+$G$5*MAX(MIN(BD899,$J$5),$I$5)*(BX899*BQ899/($K$5*1000))+$H$5*(BX899*BQ899/($K$5*1000))*(BX899*BQ899/($K$5*1000)))</f>
        <v>0</v>
      </c>
      <c r="U899">
        <f>L899*(1000-(1000*0.61365*exp(17.502*Y899/(240.97+Y899))/(BQ899+BR899)+BL899)/2)/(1000*0.61365*exp(17.502*Y899/(240.97+Y899))/(BQ899+BR899)-BL899)</f>
        <v>0</v>
      </c>
      <c r="V899">
        <f>1/((BE899+1)/(S899/1.6)+1/(T899/1.37)) + BE899/((BE899+1)/(S899/1.6) + BE899/(T899/1.37))</f>
        <v>0</v>
      </c>
      <c r="W899">
        <f>(AZ899*BC899)</f>
        <v>0</v>
      </c>
      <c r="X899">
        <f>(BS899+(W899+2*0.95*5.67E-8*(((BS899+$B$7)+273)^4-(BS899+273)^4)-44100*L899)/(1.84*29.3*T899+8*0.95*5.67E-8*(BS899+273)^3))</f>
        <v>0</v>
      </c>
      <c r="Y899">
        <f>($C$7*BT899+$D$7*BU899+$E$7*X899)</f>
        <v>0</v>
      </c>
      <c r="Z899">
        <f>0.61365*exp(17.502*Y899/(240.97+Y899))</f>
        <v>0</v>
      </c>
      <c r="AA899">
        <f>(AB899/AC899*100)</f>
        <v>0</v>
      </c>
      <c r="AB899">
        <f>BL899*(BQ899+BR899)/1000</f>
        <v>0</v>
      </c>
      <c r="AC899">
        <f>0.61365*exp(17.502*BS899/(240.97+BS899))</f>
        <v>0</v>
      </c>
      <c r="AD899">
        <f>(Z899-BL899*(BQ899+BR899)/1000)</f>
        <v>0</v>
      </c>
      <c r="AE899">
        <f>(-L899*44100)</f>
        <v>0</v>
      </c>
      <c r="AF899">
        <f>2*29.3*T899*0.92*(BS899-Y899)</f>
        <v>0</v>
      </c>
      <c r="AG899">
        <f>2*0.95*5.67E-8*(((BS899+$B$7)+273)^4-(Y899+273)^4)</f>
        <v>0</v>
      </c>
      <c r="AH899">
        <f>W899+AG899+AE899+AF899</f>
        <v>0</v>
      </c>
      <c r="AI899">
        <f>BP899*AW899*(BK899-BJ899*(1000-AW899*BM899)/(1000-AW899*BL899))/(100*BD899)</f>
        <v>0</v>
      </c>
      <c r="AJ899">
        <f>1000*BP899*AW899*(BL899-BM899)/(100*BD899*(1000-AW899*BL899))</f>
        <v>0</v>
      </c>
      <c r="AK899">
        <f>(AL899 - AM899 - BQ899*1E3/(8.314*(BS899+273.15)) * AO899/BP899 * AN899) * BP899/(100*BD899) * (1000 - BM899)/1000</f>
        <v>0</v>
      </c>
      <c r="AL899">
        <v>600.8698542240348</v>
      </c>
      <c r="AM899">
        <v>583.1480060606058</v>
      </c>
      <c r="AN899">
        <v>2.532047186937605</v>
      </c>
      <c r="AO899">
        <v>66.74876362544261</v>
      </c>
      <c r="AP899">
        <f>(AR899 - AQ899 + BQ899*1E3/(8.314*(BS899+273.15)) * AT899/BP899 * AS899) * BP899/(100*BD899) * 1000/(1000 - AR899)</f>
        <v>0</v>
      </c>
      <c r="AQ899">
        <v>15.47133481028427</v>
      </c>
      <c r="AR899">
        <v>16.13627939393939</v>
      </c>
      <c r="AS899">
        <v>-1.920191290938872E-05</v>
      </c>
      <c r="AT899">
        <v>80.8344270766854</v>
      </c>
      <c r="AU899">
        <v>0</v>
      </c>
      <c r="AV899">
        <v>0</v>
      </c>
      <c r="AW899">
        <f>IF(AU899*$H$13&gt;=AY899,1.0,(AY899/(AY899-AU899*$H$13)))</f>
        <v>0</v>
      </c>
      <c r="AX899">
        <f>(AW899-1)*100</f>
        <v>0</v>
      </c>
      <c r="AY899">
        <f>MAX(0,($B$13+$C$13*BX899)/(1+$D$13*BX899)*BQ899/(BS899+273)*$E$13)</f>
        <v>0</v>
      </c>
      <c r="AZ899">
        <f>$B$11*BY899+$C$11*BZ899+$F$11*CK899*(1-CN899)</f>
        <v>0</v>
      </c>
      <c r="BA899">
        <f>AZ899*BB899</f>
        <v>0</v>
      </c>
      <c r="BB899">
        <f>($B$11*$D$9+$C$11*$D$9+$F$11*((CX899+CP899)/MAX(CX899+CP899+CY899, 0.1)*$I$9+CY899/MAX(CX899+CP899+CY899, 0.1)*$J$9))/($B$11+$C$11+$F$11)</f>
        <v>0</v>
      </c>
      <c r="BC899">
        <f>($B$11*$K$9+$C$11*$K$9+$F$11*((CX899+CP899)/MAX(CX899+CP899+CY899, 0.1)*$P$9+CY899/MAX(CX899+CP899+CY899, 0.1)*$Q$9))/($B$11+$C$11+$F$11)</f>
        <v>0</v>
      </c>
      <c r="BD899">
        <v>6</v>
      </c>
      <c r="BE899">
        <v>0.5</v>
      </c>
      <c r="BF899" t="s">
        <v>361</v>
      </c>
      <c r="BG899">
        <v>2</v>
      </c>
      <c r="BH899" t="b">
        <v>1</v>
      </c>
      <c r="BI899">
        <v>1728498727</v>
      </c>
      <c r="BJ899">
        <v>556.2996296296296</v>
      </c>
      <c r="BK899">
        <v>578.6157777777778</v>
      </c>
      <c r="BL899">
        <v>16.14407407407407</v>
      </c>
      <c r="BM899">
        <v>15.47124074074074</v>
      </c>
      <c r="BN899">
        <v>562.9482962962962</v>
      </c>
      <c r="BO899">
        <v>16.23455555555556</v>
      </c>
      <c r="BP899">
        <v>599.9774444444445</v>
      </c>
      <c r="BQ899">
        <v>97.54242592592593</v>
      </c>
      <c r="BR899">
        <v>0.100014237037037</v>
      </c>
      <c r="BS899">
        <v>24.85674074074074</v>
      </c>
      <c r="BT899">
        <v>24.99591851851851</v>
      </c>
      <c r="BU899">
        <v>999.9000000000001</v>
      </c>
      <c r="BV899">
        <v>0</v>
      </c>
      <c r="BW899">
        <v>0</v>
      </c>
      <c r="BX899">
        <v>9996.016666666666</v>
      </c>
      <c r="BY899">
        <v>0</v>
      </c>
      <c r="BZ899">
        <v>83.16133703703706</v>
      </c>
      <c r="CA899">
        <v>-22.31603703703703</v>
      </c>
      <c r="CB899">
        <v>565.427962962963</v>
      </c>
      <c r="CC899">
        <v>587.7082592592593</v>
      </c>
      <c r="CD899">
        <v>0.6728351111111111</v>
      </c>
      <c r="CE899">
        <v>578.6157777777778</v>
      </c>
      <c r="CF899">
        <v>15.47124074074074</v>
      </c>
      <c r="CG899">
        <v>1.574731481481482</v>
      </c>
      <c r="CH899">
        <v>1.509102962962963</v>
      </c>
      <c r="CI899">
        <v>13.71374444444444</v>
      </c>
      <c r="CJ899">
        <v>13.06069629629629</v>
      </c>
      <c r="CK899">
        <v>1599.992222222222</v>
      </c>
      <c r="CL899">
        <v>0.6919857407407407</v>
      </c>
      <c r="CM899">
        <v>0.3080142962962963</v>
      </c>
      <c r="CN899">
        <v>0</v>
      </c>
      <c r="CO899">
        <v>2.252103703703704</v>
      </c>
      <c r="CP899">
        <v>0</v>
      </c>
      <c r="CQ899">
        <v>15424.8</v>
      </c>
      <c r="CR899">
        <v>13790.03333333334</v>
      </c>
      <c r="CS899">
        <v>39.15255555555555</v>
      </c>
      <c r="CT899">
        <v>40.52525925925926</v>
      </c>
      <c r="CU899">
        <v>39.875</v>
      </c>
      <c r="CV899">
        <v>38.562</v>
      </c>
      <c r="CW899">
        <v>38.36333333333333</v>
      </c>
      <c r="CX899">
        <v>1107.171851851852</v>
      </c>
      <c r="CY899">
        <v>492.8207407407407</v>
      </c>
      <c r="CZ899">
        <v>0</v>
      </c>
      <c r="DA899">
        <v>1728498791.8</v>
      </c>
      <c r="DB899">
        <v>0</v>
      </c>
      <c r="DC899">
        <v>1728490956.5</v>
      </c>
      <c r="DD899" t="s">
        <v>362</v>
      </c>
      <c r="DE899">
        <v>1728490952.5</v>
      </c>
      <c r="DF899">
        <v>1728490956.5</v>
      </c>
      <c r="DG899">
        <v>1</v>
      </c>
      <c r="DH899">
        <v>-0.065</v>
      </c>
      <c r="DI899">
        <v>-0.008</v>
      </c>
      <c r="DJ899">
        <v>-3.246</v>
      </c>
      <c r="DK899">
        <v>-0.091</v>
      </c>
      <c r="DL899">
        <v>52</v>
      </c>
      <c r="DM899">
        <v>15</v>
      </c>
      <c r="DN899">
        <v>0.25</v>
      </c>
      <c r="DO899">
        <v>0.13</v>
      </c>
      <c r="DP899">
        <v>-22.21120487804878</v>
      </c>
      <c r="DQ899">
        <v>-1.961161672473836</v>
      </c>
      <c r="DR899">
        <v>0.2003731640071927</v>
      </c>
      <c r="DS899">
        <v>0</v>
      </c>
      <c r="DT899">
        <v>0.676978731707317</v>
      </c>
      <c r="DU899">
        <v>-0.0811186620209052</v>
      </c>
      <c r="DV899">
        <v>0.008036782061473902</v>
      </c>
      <c r="DW899">
        <v>1</v>
      </c>
      <c r="DX899">
        <v>1</v>
      </c>
      <c r="DY899">
        <v>2</v>
      </c>
      <c r="DZ899" t="s">
        <v>363</v>
      </c>
      <c r="EA899">
        <v>3.22884</v>
      </c>
      <c r="EB899">
        <v>2.70436</v>
      </c>
      <c r="EC899">
        <v>0.12781</v>
      </c>
      <c r="ED899">
        <v>0.130601</v>
      </c>
      <c r="EE899">
        <v>0.0835056</v>
      </c>
      <c r="EF899">
        <v>0.0811373</v>
      </c>
      <c r="EG899">
        <v>28439.5</v>
      </c>
      <c r="EH899">
        <v>27554.5</v>
      </c>
      <c r="EI899">
        <v>31252</v>
      </c>
      <c r="EJ899">
        <v>30074.1</v>
      </c>
      <c r="EK899">
        <v>38360.1</v>
      </c>
      <c r="EL899">
        <v>36549.9</v>
      </c>
      <c r="EM899">
        <v>43791.4</v>
      </c>
      <c r="EN899">
        <v>42001.2</v>
      </c>
      <c r="EO899">
        <v>2.0931</v>
      </c>
      <c r="EP899">
        <v>1.74255</v>
      </c>
      <c r="EQ899">
        <v>0.0144765</v>
      </c>
      <c r="ER899">
        <v>0</v>
      </c>
      <c r="ES899">
        <v>24.7511</v>
      </c>
      <c r="ET899">
        <v>999.9</v>
      </c>
      <c r="EU899">
        <v>64.3</v>
      </c>
      <c r="EV899">
        <v>32</v>
      </c>
      <c r="EW899">
        <v>31.4773</v>
      </c>
      <c r="EX899">
        <v>61.1902</v>
      </c>
      <c r="EY899">
        <v>24.387</v>
      </c>
      <c r="EZ899">
        <v>1</v>
      </c>
      <c r="FA899">
        <v>0.300328</v>
      </c>
      <c r="FB899">
        <v>3.87101</v>
      </c>
      <c r="FC899">
        <v>20.1583</v>
      </c>
      <c r="FD899">
        <v>5.21385</v>
      </c>
      <c r="FE899">
        <v>11.998</v>
      </c>
      <c r="FF899">
        <v>4.96285</v>
      </c>
      <c r="FG899">
        <v>3.29578</v>
      </c>
      <c r="FH899">
        <v>9999</v>
      </c>
      <c r="FI899">
        <v>9999</v>
      </c>
      <c r="FJ899">
        <v>9999</v>
      </c>
      <c r="FK899">
        <v>150.1</v>
      </c>
      <c r="FL899">
        <v>4.97093</v>
      </c>
      <c r="FM899">
        <v>1.86782</v>
      </c>
      <c r="FN899">
        <v>1.85929</v>
      </c>
      <c r="FO899">
        <v>1.86537</v>
      </c>
      <c r="FP899">
        <v>1.86312</v>
      </c>
      <c r="FQ899">
        <v>1.86452</v>
      </c>
      <c r="FR899">
        <v>1.86005</v>
      </c>
      <c r="FS899">
        <v>1.86417</v>
      </c>
      <c r="FT899">
        <v>0</v>
      </c>
      <c r="FU899">
        <v>0</v>
      </c>
      <c r="FV899">
        <v>0</v>
      </c>
      <c r="FW899">
        <v>0</v>
      </c>
      <c r="FX899" t="s">
        <v>364</v>
      </c>
      <c r="FY899" t="s">
        <v>365</v>
      </c>
      <c r="FZ899" t="s">
        <v>366</v>
      </c>
      <c r="GA899" t="s">
        <v>366</v>
      </c>
      <c r="GB899" t="s">
        <v>366</v>
      </c>
      <c r="GC899" t="s">
        <v>366</v>
      </c>
      <c r="GD899">
        <v>0</v>
      </c>
      <c r="GE899">
        <v>100</v>
      </c>
      <c r="GF899">
        <v>100</v>
      </c>
      <c r="GG899">
        <v>-6.772</v>
      </c>
      <c r="GH899">
        <v>-0.0905</v>
      </c>
      <c r="GI899">
        <v>-2.868309889394353</v>
      </c>
      <c r="GJ899">
        <v>-0.006773961979547998</v>
      </c>
      <c r="GK899">
        <v>-8.296070481250098E-08</v>
      </c>
      <c r="GL899">
        <v>3.322967193956903E-10</v>
      </c>
      <c r="GM899">
        <v>-0.07871069313407227</v>
      </c>
      <c r="GN899">
        <v>-0.00208336341840114</v>
      </c>
      <c r="GO899">
        <v>8.801746095907445E-05</v>
      </c>
      <c r="GP899">
        <v>-2.677693255255651E-07</v>
      </c>
      <c r="GQ899">
        <v>3</v>
      </c>
      <c r="GR899">
        <v>2052</v>
      </c>
      <c r="GS899">
        <v>2</v>
      </c>
      <c r="GT899">
        <v>18</v>
      </c>
      <c r="GU899">
        <v>129.7</v>
      </c>
      <c r="GV899">
        <v>129.6</v>
      </c>
      <c r="GW899">
        <v>1.51733</v>
      </c>
      <c r="GX899">
        <v>2.42188</v>
      </c>
      <c r="GY899">
        <v>1.44897</v>
      </c>
      <c r="GZ899">
        <v>2.31201</v>
      </c>
      <c r="HA899">
        <v>1.55151</v>
      </c>
      <c r="HB899">
        <v>2.30591</v>
      </c>
      <c r="HC899">
        <v>37.8437</v>
      </c>
      <c r="HD899">
        <v>13.5892</v>
      </c>
      <c r="HE899">
        <v>18</v>
      </c>
      <c r="HF899">
        <v>616.905</v>
      </c>
      <c r="HG899">
        <v>393.307</v>
      </c>
      <c r="HH899">
        <v>19.2762</v>
      </c>
      <c r="HI899">
        <v>30.7173</v>
      </c>
      <c r="HJ899">
        <v>29.9993</v>
      </c>
      <c r="HK899">
        <v>30.926</v>
      </c>
      <c r="HL899">
        <v>30.9254</v>
      </c>
      <c r="HM899">
        <v>30.4102</v>
      </c>
      <c r="HN899">
        <v>55.7764</v>
      </c>
      <c r="HO899">
        <v>0</v>
      </c>
      <c r="HP899">
        <v>19.2796</v>
      </c>
      <c r="HQ899">
        <v>616.934</v>
      </c>
      <c r="HR899">
        <v>15.4732</v>
      </c>
      <c r="HS899">
        <v>99.16719999999999</v>
      </c>
      <c r="HT899">
        <v>100.356</v>
      </c>
    </row>
    <row r="900" spans="1:228">
      <c r="A900">
        <v>884</v>
      </c>
      <c r="B900">
        <v>1728498739.5</v>
      </c>
      <c r="C900">
        <v>7802</v>
      </c>
      <c r="D900" t="s">
        <v>2142</v>
      </c>
      <c r="E900" t="s">
        <v>2143</v>
      </c>
      <c r="F900">
        <v>5</v>
      </c>
      <c r="G900" t="s">
        <v>357</v>
      </c>
      <c r="H900" t="s">
        <v>358</v>
      </c>
      <c r="I900" t="s">
        <v>359</v>
      </c>
      <c r="J900" t="s">
        <v>2047</v>
      </c>
      <c r="K900">
        <v>1728498731.714286</v>
      </c>
      <c r="L900">
        <f>(M900)/1000</f>
        <v>0</v>
      </c>
      <c r="M900">
        <f>IF(BH900, AP900, AJ900)</f>
        <v>0</v>
      </c>
      <c r="N900">
        <f>IF(BH900, AK900, AI900)</f>
        <v>0</v>
      </c>
      <c r="O900">
        <f>BJ900 - IF(AW900&gt;1, N900*BD900*100.0/(AY900), 0)</f>
        <v>0</v>
      </c>
      <c r="P900">
        <f>((V900-L900/2)*O900-N900)/(V900+L900/2)</f>
        <v>0</v>
      </c>
      <c r="Q900">
        <f>P900*(BQ900+BR900)/1000.0</f>
        <v>0</v>
      </c>
      <c r="R900">
        <f>(BJ900 - IF(AW900&gt;1, N900*BD900*100.0/(AY900), 0))*(BQ900+BR900)/1000.0</f>
        <v>0</v>
      </c>
      <c r="S900">
        <f>2.0/((1/U900-1/T900)+SIGN(U900)*SQRT((1/U900-1/T900)*(1/U900-1/T900) + 4*BE900/((BE900+1)*(BE900+1))*(2*1/U900*1/T900-1/T900*1/T900)))</f>
        <v>0</v>
      </c>
      <c r="T900">
        <f>IF(LEFT(BF900,1)&lt;&gt;"0",IF(LEFT(BF900,1)="1",3.0,BG900),$D$5+$E$5*(BX900*BQ900/($K$5*1000))+$F$5*(BX900*BQ900/($K$5*1000))*MAX(MIN(BD900,$J$5),$I$5)*MAX(MIN(BD900,$J$5),$I$5)+$G$5*MAX(MIN(BD900,$J$5),$I$5)*(BX900*BQ900/($K$5*1000))+$H$5*(BX900*BQ900/($K$5*1000))*(BX900*BQ900/($K$5*1000)))</f>
        <v>0</v>
      </c>
      <c r="U900">
        <f>L900*(1000-(1000*0.61365*exp(17.502*Y900/(240.97+Y900))/(BQ900+BR900)+BL900)/2)/(1000*0.61365*exp(17.502*Y900/(240.97+Y900))/(BQ900+BR900)-BL900)</f>
        <v>0</v>
      </c>
      <c r="V900">
        <f>1/((BE900+1)/(S900/1.6)+1/(T900/1.37)) + BE900/((BE900+1)/(S900/1.6) + BE900/(T900/1.37))</f>
        <v>0</v>
      </c>
      <c r="W900">
        <f>(AZ900*BC900)</f>
        <v>0</v>
      </c>
      <c r="X900">
        <f>(BS900+(W900+2*0.95*5.67E-8*(((BS900+$B$7)+273)^4-(BS900+273)^4)-44100*L900)/(1.84*29.3*T900+8*0.95*5.67E-8*(BS900+273)^3))</f>
        <v>0</v>
      </c>
      <c r="Y900">
        <f>($C$7*BT900+$D$7*BU900+$E$7*X900)</f>
        <v>0</v>
      </c>
      <c r="Z900">
        <f>0.61365*exp(17.502*Y900/(240.97+Y900))</f>
        <v>0</v>
      </c>
      <c r="AA900">
        <f>(AB900/AC900*100)</f>
        <v>0</v>
      </c>
      <c r="AB900">
        <f>BL900*(BQ900+BR900)/1000</f>
        <v>0</v>
      </c>
      <c r="AC900">
        <f>0.61365*exp(17.502*BS900/(240.97+BS900))</f>
        <v>0</v>
      </c>
      <c r="AD900">
        <f>(Z900-BL900*(BQ900+BR900)/1000)</f>
        <v>0</v>
      </c>
      <c r="AE900">
        <f>(-L900*44100)</f>
        <v>0</v>
      </c>
      <c r="AF900">
        <f>2*29.3*T900*0.92*(BS900-Y900)</f>
        <v>0</v>
      </c>
      <c r="AG900">
        <f>2*0.95*5.67E-8*(((BS900+$B$7)+273)^4-(Y900+273)^4)</f>
        <v>0</v>
      </c>
      <c r="AH900">
        <f>W900+AG900+AE900+AF900</f>
        <v>0</v>
      </c>
      <c r="AI900">
        <f>BP900*AW900*(BK900-BJ900*(1000-AW900*BM900)/(1000-AW900*BL900))/(100*BD900)</f>
        <v>0</v>
      </c>
      <c r="AJ900">
        <f>1000*BP900*AW900*(BL900-BM900)/(100*BD900*(1000-AW900*BL900))</f>
        <v>0</v>
      </c>
      <c r="AK900">
        <f>(AL900 - AM900 - BQ900*1E3/(8.314*(BS900+273.15)) * AO900/BP900 * AN900) * BP900/(100*BD900) * (1000 - BM900)/1000</f>
        <v>0</v>
      </c>
      <c r="AL900">
        <v>613.6773875407313</v>
      </c>
      <c r="AM900">
        <v>595.7998181818183</v>
      </c>
      <c r="AN900">
        <v>2.532130355220386</v>
      </c>
      <c r="AO900">
        <v>66.74876362544261</v>
      </c>
      <c r="AP900">
        <f>(AR900 - AQ900 + BQ900*1E3/(8.314*(BS900+273.15)) * AT900/BP900 * AS900) * BP900/(100*BD900) * 1000/(1000 - AR900)</f>
        <v>0</v>
      </c>
      <c r="AQ900">
        <v>15.47125310882246</v>
      </c>
      <c r="AR900">
        <v>16.13178060606061</v>
      </c>
      <c r="AS900">
        <v>-4.270444575659095E-05</v>
      </c>
      <c r="AT900">
        <v>80.8344270766854</v>
      </c>
      <c r="AU900">
        <v>0</v>
      </c>
      <c r="AV900">
        <v>0</v>
      </c>
      <c r="AW900">
        <f>IF(AU900*$H$13&gt;=AY900,1.0,(AY900/(AY900-AU900*$H$13)))</f>
        <v>0</v>
      </c>
      <c r="AX900">
        <f>(AW900-1)*100</f>
        <v>0</v>
      </c>
      <c r="AY900">
        <f>MAX(0,($B$13+$C$13*BX900)/(1+$D$13*BX900)*BQ900/(BS900+273)*$E$13)</f>
        <v>0</v>
      </c>
      <c r="AZ900">
        <f>$B$11*BY900+$C$11*BZ900+$F$11*CK900*(1-CN900)</f>
        <v>0</v>
      </c>
      <c r="BA900">
        <f>AZ900*BB900</f>
        <v>0</v>
      </c>
      <c r="BB900">
        <f>($B$11*$D$9+$C$11*$D$9+$F$11*((CX900+CP900)/MAX(CX900+CP900+CY900, 0.1)*$I$9+CY900/MAX(CX900+CP900+CY900, 0.1)*$J$9))/($B$11+$C$11+$F$11)</f>
        <v>0</v>
      </c>
      <c r="BC900">
        <f>($B$11*$K$9+$C$11*$K$9+$F$11*((CX900+CP900)/MAX(CX900+CP900+CY900, 0.1)*$P$9+CY900/MAX(CX900+CP900+CY900, 0.1)*$Q$9))/($B$11+$C$11+$F$11)</f>
        <v>0</v>
      </c>
      <c r="BD900">
        <v>6</v>
      </c>
      <c r="BE900">
        <v>0.5</v>
      </c>
      <c r="BF900" t="s">
        <v>361</v>
      </c>
      <c r="BG900">
        <v>2</v>
      </c>
      <c r="BH900" t="b">
        <v>1</v>
      </c>
      <c r="BI900">
        <v>1728498731.714286</v>
      </c>
      <c r="BJ900">
        <v>568.0380357142857</v>
      </c>
      <c r="BK900">
        <v>590.4830714285714</v>
      </c>
      <c r="BL900">
        <v>16.1387</v>
      </c>
      <c r="BM900">
        <v>15.47108214285714</v>
      </c>
      <c r="BN900">
        <v>574.7640357142857</v>
      </c>
      <c r="BO900">
        <v>16.22918214285714</v>
      </c>
      <c r="BP900">
        <v>599.9946071428573</v>
      </c>
      <c r="BQ900">
        <v>97.54220714285715</v>
      </c>
      <c r="BR900">
        <v>0.0999141107142857</v>
      </c>
      <c r="BS900">
        <v>24.8534</v>
      </c>
      <c r="BT900">
        <v>24.99249285714286</v>
      </c>
      <c r="BU900">
        <v>999.9000000000002</v>
      </c>
      <c r="BV900">
        <v>0</v>
      </c>
      <c r="BW900">
        <v>0</v>
      </c>
      <c r="BX900">
        <v>10008.65714285714</v>
      </c>
      <c r="BY900">
        <v>0</v>
      </c>
      <c r="BZ900">
        <v>83.18766071428571</v>
      </c>
      <c r="CA900">
        <v>-22.44500357142857</v>
      </c>
      <c r="CB900">
        <v>577.3557857142856</v>
      </c>
      <c r="CC900">
        <v>599.7620357142857</v>
      </c>
      <c r="CD900">
        <v>0.6676232857142859</v>
      </c>
      <c r="CE900">
        <v>590.4830714285714</v>
      </c>
      <c r="CF900">
        <v>15.47108214285714</v>
      </c>
      <c r="CG900">
        <v>1.574203928571429</v>
      </c>
      <c r="CH900">
        <v>1.509083928571429</v>
      </c>
      <c r="CI900">
        <v>13.70858571428571</v>
      </c>
      <c r="CJ900">
        <v>13.0605</v>
      </c>
      <c r="CK900">
        <v>1599.981071428572</v>
      </c>
      <c r="CL900">
        <v>0.6919861785714286</v>
      </c>
      <c r="CM900">
        <v>0.3080138928571428</v>
      </c>
      <c r="CN900">
        <v>0</v>
      </c>
      <c r="CO900">
        <v>2.246914285714285</v>
      </c>
      <c r="CP900">
        <v>0</v>
      </c>
      <c r="CQ900">
        <v>15434.14642857143</v>
      </c>
      <c r="CR900">
        <v>13789.95357142857</v>
      </c>
      <c r="CS900">
        <v>39.13385714285715</v>
      </c>
      <c r="CT900">
        <v>40.50664285714286</v>
      </c>
      <c r="CU900">
        <v>39.87049999999999</v>
      </c>
      <c r="CV900">
        <v>38.562</v>
      </c>
      <c r="CW900">
        <v>38.34349999999999</v>
      </c>
      <c r="CX900">
        <v>1107.164642857143</v>
      </c>
      <c r="CY900">
        <v>492.8171428571428</v>
      </c>
      <c r="CZ900">
        <v>0</v>
      </c>
      <c r="DA900">
        <v>1728498796.6</v>
      </c>
      <c r="DB900">
        <v>0</v>
      </c>
      <c r="DC900">
        <v>1728490956.5</v>
      </c>
      <c r="DD900" t="s">
        <v>362</v>
      </c>
      <c r="DE900">
        <v>1728490952.5</v>
      </c>
      <c r="DF900">
        <v>1728490956.5</v>
      </c>
      <c r="DG900">
        <v>1</v>
      </c>
      <c r="DH900">
        <v>-0.065</v>
      </c>
      <c r="DI900">
        <v>-0.008</v>
      </c>
      <c r="DJ900">
        <v>-3.246</v>
      </c>
      <c r="DK900">
        <v>-0.091</v>
      </c>
      <c r="DL900">
        <v>52</v>
      </c>
      <c r="DM900">
        <v>15</v>
      </c>
      <c r="DN900">
        <v>0.25</v>
      </c>
      <c r="DO900">
        <v>0.13</v>
      </c>
      <c r="DP900">
        <v>-22.34336097560976</v>
      </c>
      <c r="DQ900">
        <v>-1.589291289198627</v>
      </c>
      <c r="DR900">
        <v>0.1606570607225956</v>
      </c>
      <c r="DS900">
        <v>0</v>
      </c>
      <c r="DT900">
        <v>0.6719993658536586</v>
      </c>
      <c r="DU900">
        <v>-0.0697923344947747</v>
      </c>
      <c r="DV900">
        <v>0.006941372067770481</v>
      </c>
      <c r="DW900">
        <v>1</v>
      </c>
      <c r="DX900">
        <v>1</v>
      </c>
      <c r="DY900">
        <v>2</v>
      </c>
      <c r="DZ900" t="s">
        <v>363</v>
      </c>
      <c r="EA900">
        <v>3.22877</v>
      </c>
      <c r="EB900">
        <v>2.70432</v>
      </c>
      <c r="EC900">
        <v>0.129752</v>
      </c>
      <c r="ED900">
        <v>0.132545</v>
      </c>
      <c r="EE900">
        <v>0.0834857</v>
      </c>
      <c r="EF900">
        <v>0.0811326</v>
      </c>
      <c r="EG900">
        <v>28376.2</v>
      </c>
      <c r="EH900">
        <v>27493.4</v>
      </c>
      <c r="EI900">
        <v>31252</v>
      </c>
      <c r="EJ900">
        <v>30074.6</v>
      </c>
      <c r="EK900">
        <v>38360.9</v>
      </c>
      <c r="EL900">
        <v>36550.5</v>
      </c>
      <c r="EM900">
        <v>43791.3</v>
      </c>
      <c r="EN900">
        <v>42001.6</v>
      </c>
      <c r="EO900">
        <v>2.09298</v>
      </c>
      <c r="EP900">
        <v>1.7428</v>
      </c>
      <c r="EQ900">
        <v>0.014212</v>
      </c>
      <c r="ER900">
        <v>0</v>
      </c>
      <c r="ES900">
        <v>24.749</v>
      </c>
      <c r="ET900">
        <v>999.9</v>
      </c>
      <c r="EU900">
        <v>64.3</v>
      </c>
      <c r="EV900">
        <v>32</v>
      </c>
      <c r="EW900">
        <v>31.4807</v>
      </c>
      <c r="EX900">
        <v>60.6902</v>
      </c>
      <c r="EY900">
        <v>24.2388</v>
      </c>
      <c r="EZ900">
        <v>1</v>
      </c>
      <c r="FA900">
        <v>0.29954</v>
      </c>
      <c r="FB900">
        <v>3.84542</v>
      </c>
      <c r="FC900">
        <v>20.1591</v>
      </c>
      <c r="FD900">
        <v>5.214</v>
      </c>
      <c r="FE900">
        <v>11.998</v>
      </c>
      <c r="FF900">
        <v>4.96265</v>
      </c>
      <c r="FG900">
        <v>3.29575</v>
      </c>
      <c r="FH900">
        <v>9999</v>
      </c>
      <c r="FI900">
        <v>9999</v>
      </c>
      <c r="FJ900">
        <v>9999</v>
      </c>
      <c r="FK900">
        <v>150.1</v>
      </c>
      <c r="FL900">
        <v>4.97093</v>
      </c>
      <c r="FM900">
        <v>1.86782</v>
      </c>
      <c r="FN900">
        <v>1.85928</v>
      </c>
      <c r="FO900">
        <v>1.86538</v>
      </c>
      <c r="FP900">
        <v>1.8631</v>
      </c>
      <c r="FQ900">
        <v>1.8645</v>
      </c>
      <c r="FR900">
        <v>1.86005</v>
      </c>
      <c r="FS900">
        <v>1.86417</v>
      </c>
      <c r="FT900">
        <v>0</v>
      </c>
      <c r="FU900">
        <v>0</v>
      </c>
      <c r="FV900">
        <v>0</v>
      </c>
      <c r="FW900">
        <v>0</v>
      </c>
      <c r="FX900" t="s">
        <v>364</v>
      </c>
      <c r="FY900" t="s">
        <v>365</v>
      </c>
      <c r="FZ900" t="s">
        <v>366</v>
      </c>
      <c r="GA900" t="s">
        <v>366</v>
      </c>
      <c r="GB900" t="s">
        <v>366</v>
      </c>
      <c r="GC900" t="s">
        <v>366</v>
      </c>
      <c r="GD900">
        <v>0</v>
      </c>
      <c r="GE900">
        <v>100</v>
      </c>
      <c r="GF900">
        <v>100</v>
      </c>
      <c r="GG900">
        <v>-6.853</v>
      </c>
      <c r="GH900">
        <v>-0.0905</v>
      </c>
      <c r="GI900">
        <v>-2.868309889394353</v>
      </c>
      <c r="GJ900">
        <v>-0.006773961979547998</v>
      </c>
      <c r="GK900">
        <v>-8.296070481250098E-08</v>
      </c>
      <c r="GL900">
        <v>3.322967193956903E-10</v>
      </c>
      <c r="GM900">
        <v>-0.07871069313407227</v>
      </c>
      <c r="GN900">
        <v>-0.00208336341840114</v>
      </c>
      <c r="GO900">
        <v>8.801746095907445E-05</v>
      </c>
      <c r="GP900">
        <v>-2.677693255255651E-07</v>
      </c>
      <c r="GQ900">
        <v>3</v>
      </c>
      <c r="GR900">
        <v>2052</v>
      </c>
      <c r="GS900">
        <v>2</v>
      </c>
      <c r="GT900">
        <v>18</v>
      </c>
      <c r="GU900">
        <v>129.8</v>
      </c>
      <c r="GV900">
        <v>129.7</v>
      </c>
      <c r="GW900">
        <v>1.54419</v>
      </c>
      <c r="GX900">
        <v>2.42065</v>
      </c>
      <c r="GY900">
        <v>1.44897</v>
      </c>
      <c r="GZ900">
        <v>2.31201</v>
      </c>
      <c r="HA900">
        <v>1.55151</v>
      </c>
      <c r="HB900">
        <v>2.32788</v>
      </c>
      <c r="HC900">
        <v>37.8437</v>
      </c>
      <c r="HD900">
        <v>13.5892</v>
      </c>
      <c r="HE900">
        <v>18</v>
      </c>
      <c r="HF900">
        <v>616.712</v>
      </c>
      <c r="HG900">
        <v>393.387</v>
      </c>
      <c r="HH900">
        <v>19.2808</v>
      </c>
      <c r="HI900">
        <v>30.7082</v>
      </c>
      <c r="HJ900">
        <v>29.9993</v>
      </c>
      <c r="HK900">
        <v>30.9158</v>
      </c>
      <c r="HL900">
        <v>30.9159</v>
      </c>
      <c r="HM900">
        <v>30.9436</v>
      </c>
      <c r="HN900">
        <v>55.7764</v>
      </c>
      <c r="HO900">
        <v>0</v>
      </c>
      <c r="HP900">
        <v>19.2866</v>
      </c>
      <c r="HQ900">
        <v>626.955</v>
      </c>
      <c r="HR900">
        <v>15.4733</v>
      </c>
      <c r="HS900">
        <v>99.1671</v>
      </c>
      <c r="HT900">
        <v>100.358</v>
      </c>
    </row>
    <row r="901" spans="1:228">
      <c r="A901">
        <v>885</v>
      </c>
      <c r="B901">
        <v>1728498744.5</v>
      </c>
      <c r="C901">
        <v>7807</v>
      </c>
      <c r="D901" t="s">
        <v>2144</v>
      </c>
      <c r="E901" t="s">
        <v>2145</v>
      </c>
      <c r="F901">
        <v>5</v>
      </c>
      <c r="G901" t="s">
        <v>357</v>
      </c>
      <c r="H901" t="s">
        <v>358</v>
      </c>
      <c r="I901" t="s">
        <v>359</v>
      </c>
      <c r="J901" t="s">
        <v>2047</v>
      </c>
      <c r="K901">
        <v>1728498737</v>
      </c>
      <c r="L901">
        <f>(M901)/1000</f>
        <v>0</v>
      </c>
      <c r="M901">
        <f>IF(BH901, AP901, AJ901)</f>
        <v>0</v>
      </c>
      <c r="N901">
        <f>IF(BH901, AK901, AI901)</f>
        <v>0</v>
      </c>
      <c r="O901">
        <f>BJ901 - IF(AW901&gt;1, N901*BD901*100.0/(AY901), 0)</f>
        <v>0</v>
      </c>
      <c r="P901">
        <f>((V901-L901/2)*O901-N901)/(V901+L901/2)</f>
        <v>0</v>
      </c>
      <c r="Q901">
        <f>P901*(BQ901+BR901)/1000.0</f>
        <v>0</v>
      </c>
      <c r="R901">
        <f>(BJ901 - IF(AW901&gt;1, N901*BD901*100.0/(AY901), 0))*(BQ901+BR901)/1000.0</f>
        <v>0</v>
      </c>
      <c r="S901">
        <f>2.0/((1/U901-1/T901)+SIGN(U901)*SQRT((1/U901-1/T901)*(1/U901-1/T901) + 4*BE901/((BE901+1)*(BE901+1))*(2*1/U901*1/T901-1/T901*1/T901)))</f>
        <v>0</v>
      </c>
      <c r="T901">
        <f>IF(LEFT(BF901,1)&lt;&gt;"0",IF(LEFT(BF901,1)="1",3.0,BG901),$D$5+$E$5*(BX901*BQ901/($K$5*1000))+$F$5*(BX901*BQ901/($K$5*1000))*MAX(MIN(BD901,$J$5),$I$5)*MAX(MIN(BD901,$J$5),$I$5)+$G$5*MAX(MIN(BD901,$J$5),$I$5)*(BX901*BQ901/($K$5*1000))+$H$5*(BX901*BQ901/($K$5*1000))*(BX901*BQ901/($K$5*1000)))</f>
        <v>0</v>
      </c>
      <c r="U901">
        <f>L901*(1000-(1000*0.61365*exp(17.502*Y901/(240.97+Y901))/(BQ901+BR901)+BL901)/2)/(1000*0.61365*exp(17.502*Y901/(240.97+Y901))/(BQ901+BR901)-BL901)</f>
        <v>0</v>
      </c>
      <c r="V901">
        <f>1/((BE901+1)/(S901/1.6)+1/(T901/1.37)) + BE901/((BE901+1)/(S901/1.6) + BE901/(T901/1.37))</f>
        <v>0</v>
      </c>
      <c r="W901">
        <f>(AZ901*BC901)</f>
        <v>0</v>
      </c>
      <c r="X901">
        <f>(BS901+(W901+2*0.95*5.67E-8*(((BS901+$B$7)+273)^4-(BS901+273)^4)-44100*L901)/(1.84*29.3*T901+8*0.95*5.67E-8*(BS901+273)^3))</f>
        <v>0</v>
      </c>
      <c r="Y901">
        <f>($C$7*BT901+$D$7*BU901+$E$7*X901)</f>
        <v>0</v>
      </c>
      <c r="Z901">
        <f>0.61365*exp(17.502*Y901/(240.97+Y901))</f>
        <v>0</v>
      </c>
      <c r="AA901">
        <f>(AB901/AC901*100)</f>
        <v>0</v>
      </c>
      <c r="AB901">
        <f>BL901*(BQ901+BR901)/1000</f>
        <v>0</v>
      </c>
      <c r="AC901">
        <f>0.61365*exp(17.502*BS901/(240.97+BS901))</f>
        <v>0</v>
      </c>
      <c r="AD901">
        <f>(Z901-BL901*(BQ901+BR901)/1000)</f>
        <v>0</v>
      </c>
      <c r="AE901">
        <f>(-L901*44100)</f>
        <v>0</v>
      </c>
      <c r="AF901">
        <f>2*29.3*T901*0.92*(BS901-Y901)</f>
        <v>0</v>
      </c>
      <c r="AG901">
        <f>2*0.95*5.67E-8*(((BS901+$B$7)+273)^4-(Y901+273)^4)</f>
        <v>0</v>
      </c>
      <c r="AH901">
        <f>W901+AG901+AE901+AF901</f>
        <v>0</v>
      </c>
      <c r="AI901">
        <f>BP901*AW901*(BK901-BJ901*(1000-AW901*BM901)/(1000-AW901*BL901))/(100*BD901)</f>
        <v>0</v>
      </c>
      <c r="AJ901">
        <f>1000*BP901*AW901*(BL901-BM901)/(100*BD901*(1000-AW901*BL901))</f>
        <v>0</v>
      </c>
      <c r="AK901">
        <f>(AL901 - AM901 - BQ901*1E3/(8.314*(BS901+273.15)) * AO901/BP901 * AN901) * BP901/(100*BD901) * (1000 - BM901)/1000</f>
        <v>0</v>
      </c>
      <c r="AL901">
        <v>626.4765435005281</v>
      </c>
      <c r="AM901">
        <v>608.3992424242425</v>
      </c>
      <c r="AN901">
        <v>2.519229219950311</v>
      </c>
      <c r="AO901">
        <v>66.74876362544261</v>
      </c>
      <c r="AP901">
        <f>(AR901 - AQ901 + BQ901*1E3/(8.314*(BS901+273.15)) * AT901/BP901 * AS901) * BP901/(100*BD901) * 1000/(1000 - AR901)</f>
        <v>0</v>
      </c>
      <c r="AQ901">
        <v>15.47020112552999</v>
      </c>
      <c r="AR901">
        <v>16.12705272727272</v>
      </c>
      <c r="AS901">
        <v>-3.964888763880624E-05</v>
      </c>
      <c r="AT901">
        <v>80.8344270766854</v>
      </c>
      <c r="AU901">
        <v>0</v>
      </c>
      <c r="AV901">
        <v>0</v>
      </c>
      <c r="AW901">
        <f>IF(AU901*$H$13&gt;=AY901,1.0,(AY901/(AY901-AU901*$H$13)))</f>
        <v>0</v>
      </c>
      <c r="AX901">
        <f>(AW901-1)*100</f>
        <v>0</v>
      </c>
      <c r="AY901">
        <f>MAX(0,($B$13+$C$13*BX901)/(1+$D$13*BX901)*BQ901/(BS901+273)*$E$13)</f>
        <v>0</v>
      </c>
      <c r="AZ901">
        <f>$B$11*BY901+$C$11*BZ901+$F$11*CK901*(1-CN901)</f>
        <v>0</v>
      </c>
      <c r="BA901">
        <f>AZ901*BB901</f>
        <v>0</v>
      </c>
      <c r="BB901">
        <f>($B$11*$D$9+$C$11*$D$9+$F$11*((CX901+CP901)/MAX(CX901+CP901+CY901, 0.1)*$I$9+CY901/MAX(CX901+CP901+CY901, 0.1)*$J$9))/($B$11+$C$11+$F$11)</f>
        <v>0</v>
      </c>
      <c r="BC901">
        <f>($B$11*$K$9+$C$11*$K$9+$F$11*((CX901+CP901)/MAX(CX901+CP901+CY901, 0.1)*$P$9+CY901/MAX(CX901+CP901+CY901, 0.1)*$Q$9))/($B$11+$C$11+$F$11)</f>
        <v>0</v>
      </c>
      <c r="BD901">
        <v>6</v>
      </c>
      <c r="BE901">
        <v>0.5</v>
      </c>
      <c r="BF901" t="s">
        <v>361</v>
      </c>
      <c r="BG901">
        <v>2</v>
      </c>
      <c r="BH901" t="b">
        <v>1</v>
      </c>
      <c r="BI901">
        <v>1728498737</v>
      </c>
      <c r="BJ901">
        <v>581.1957777777778</v>
      </c>
      <c r="BK901">
        <v>603.8035925925926</v>
      </c>
      <c r="BL901">
        <v>16.13343703703704</v>
      </c>
      <c r="BM901">
        <v>15.47072962962963</v>
      </c>
      <c r="BN901">
        <v>588.0082962962962</v>
      </c>
      <c r="BO901">
        <v>16.22391481481482</v>
      </c>
      <c r="BP901">
        <v>599.9878518518518</v>
      </c>
      <c r="BQ901">
        <v>97.54208518518519</v>
      </c>
      <c r="BR901">
        <v>0.09999917407407406</v>
      </c>
      <c r="BS901">
        <v>24.84807037037037</v>
      </c>
      <c r="BT901">
        <v>24.98751111111111</v>
      </c>
      <c r="BU901">
        <v>999.9000000000001</v>
      </c>
      <c r="BV901">
        <v>0</v>
      </c>
      <c r="BW901">
        <v>0</v>
      </c>
      <c r="BX901">
        <v>10003.86481481481</v>
      </c>
      <c r="BY901">
        <v>0</v>
      </c>
      <c r="BZ901">
        <v>83.21436296296297</v>
      </c>
      <c r="CA901">
        <v>-22.60776666666667</v>
      </c>
      <c r="CB901">
        <v>590.7262962962964</v>
      </c>
      <c r="CC901">
        <v>613.2916666666666</v>
      </c>
      <c r="CD901">
        <v>0.6627074074074073</v>
      </c>
      <c r="CE901">
        <v>603.8035925925926</v>
      </c>
      <c r="CF901">
        <v>15.47072962962963</v>
      </c>
      <c r="CG901">
        <v>1.573688518518519</v>
      </c>
      <c r="CH901">
        <v>1.509048148148148</v>
      </c>
      <c r="CI901">
        <v>13.70355555555556</v>
      </c>
      <c r="CJ901">
        <v>13.06014074074074</v>
      </c>
      <c r="CK901">
        <v>1599.975185185185</v>
      </c>
      <c r="CL901">
        <v>0.691988111111111</v>
      </c>
      <c r="CM901">
        <v>0.308011962962963</v>
      </c>
      <c r="CN901">
        <v>0</v>
      </c>
      <c r="CO901">
        <v>2.233303703703704</v>
      </c>
      <c r="CP901">
        <v>0</v>
      </c>
      <c r="CQ901">
        <v>15447.23703703704</v>
      </c>
      <c r="CR901">
        <v>13789.92222222222</v>
      </c>
      <c r="CS901">
        <v>39.125</v>
      </c>
      <c r="CT901">
        <v>40.5</v>
      </c>
      <c r="CU901">
        <v>39.85866666666666</v>
      </c>
      <c r="CV901">
        <v>38.562</v>
      </c>
      <c r="CW901">
        <v>38.32133333333333</v>
      </c>
      <c r="CX901">
        <v>1107.164444444444</v>
      </c>
      <c r="CY901">
        <v>492.8114814814815</v>
      </c>
      <c r="CZ901">
        <v>0</v>
      </c>
      <c r="DA901">
        <v>1728498801.4</v>
      </c>
      <c r="DB901">
        <v>0</v>
      </c>
      <c r="DC901">
        <v>1728490956.5</v>
      </c>
      <c r="DD901" t="s">
        <v>362</v>
      </c>
      <c r="DE901">
        <v>1728490952.5</v>
      </c>
      <c r="DF901">
        <v>1728490956.5</v>
      </c>
      <c r="DG901">
        <v>1</v>
      </c>
      <c r="DH901">
        <v>-0.065</v>
      </c>
      <c r="DI901">
        <v>-0.008</v>
      </c>
      <c r="DJ901">
        <v>-3.246</v>
      </c>
      <c r="DK901">
        <v>-0.091</v>
      </c>
      <c r="DL901">
        <v>52</v>
      </c>
      <c r="DM901">
        <v>15</v>
      </c>
      <c r="DN901">
        <v>0.25</v>
      </c>
      <c r="DO901">
        <v>0.13</v>
      </c>
      <c r="DP901">
        <v>-22.51702926829269</v>
      </c>
      <c r="DQ901">
        <v>-1.822977700348469</v>
      </c>
      <c r="DR901">
        <v>0.1832847887237601</v>
      </c>
      <c r="DS901">
        <v>0</v>
      </c>
      <c r="DT901">
        <v>0.6655983414634147</v>
      </c>
      <c r="DU901">
        <v>-0.05527674564459818</v>
      </c>
      <c r="DV901">
        <v>0.005486901865217268</v>
      </c>
      <c r="DW901">
        <v>1</v>
      </c>
      <c r="DX901">
        <v>1</v>
      </c>
      <c r="DY901">
        <v>2</v>
      </c>
      <c r="DZ901" t="s">
        <v>363</v>
      </c>
      <c r="EA901">
        <v>3.22898</v>
      </c>
      <c r="EB901">
        <v>2.70458</v>
      </c>
      <c r="EC901">
        <v>0.131671</v>
      </c>
      <c r="ED901">
        <v>0.134446</v>
      </c>
      <c r="EE901">
        <v>0.0834743</v>
      </c>
      <c r="EF901">
        <v>0.0811381</v>
      </c>
      <c r="EG901">
        <v>28314.7</v>
      </c>
      <c r="EH901">
        <v>27433.8</v>
      </c>
      <c r="EI901">
        <v>31253.1</v>
      </c>
      <c r="EJ901">
        <v>30075.3</v>
      </c>
      <c r="EK901">
        <v>38363</v>
      </c>
      <c r="EL901">
        <v>36551.1</v>
      </c>
      <c r="EM901">
        <v>43793</v>
      </c>
      <c r="EN901">
        <v>42002.5</v>
      </c>
      <c r="EO901">
        <v>2.0932</v>
      </c>
      <c r="EP901">
        <v>1.74275</v>
      </c>
      <c r="EQ901">
        <v>0.0146851</v>
      </c>
      <c r="ER901">
        <v>0</v>
      </c>
      <c r="ES901">
        <v>24.749</v>
      </c>
      <c r="ET901">
        <v>999.9</v>
      </c>
      <c r="EU901">
        <v>64.3</v>
      </c>
      <c r="EV901">
        <v>32.1</v>
      </c>
      <c r="EW901">
        <v>31.6559</v>
      </c>
      <c r="EX901">
        <v>60.7602</v>
      </c>
      <c r="EY901">
        <v>24.2067</v>
      </c>
      <c r="EZ901">
        <v>1</v>
      </c>
      <c r="FA901">
        <v>0.298577</v>
      </c>
      <c r="FB901">
        <v>3.81107</v>
      </c>
      <c r="FC901">
        <v>20.1599</v>
      </c>
      <c r="FD901">
        <v>5.21459</v>
      </c>
      <c r="FE901">
        <v>11.9981</v>
      </c>
      <c r="FF901">
        <v>4.96285</v>
      </c>
      <c r="FG901">
        <v>3.29558</v>
      </c>
      <c r="FH901">
        <v>9999</v>
      </c>
      <c r="FI901">
        <v>9999</v>
      </c>
      <c r="FJ901">
        <v>9999</v>
      </c>
      <c r="FK901">
        <v>150.2</v>
      </c>
      <c r="FL901">
        <v>4.97092</v>
      </c>
      <c r="FM901">
        <v>1.86782</v>
      </c>
      <c r="FN901">
        <v>1.85928</v>
      </c>
      <c r="FO901">
        <v>1.86537</v>
      </c>
      <c r="FP901">
        <v>1.8631</v>
      </c>
      <c r="FQ901">
        <v>1.86452</v>
      </c>
      <c r="FR901">
        <v>1.86005</v>
      </c>
      <c r="FS901">
        <v>1.86417</v>
      </c>
      <c r="FT901">
        <v>0</v>
      </c>
      <c r="FU901">
        <v>0</v>
      </c>
      <c r="FV901">
        <v>0</v>
      </c>
      <c r="FW901">
        <v>0</v>
      </c>
      <c r="FX901" t="s">
        <v>364</v>
      </c>
      <c r="FY901" t="s">
        <v>365</v>
      </c>
      <c r="FZ901" t="s">
        <v>366</v>
      </c>
      <c r="GA901" t="s">
        <v>366</v>
      </c>
      <c r="GB901" t="s">
        <v>366</v>
      </c>
      <c r="GC901" t="s">
        <v>366</v>
      </c>
      <c r="GD901">
        <v>0</v>
      </c>
      <c r="GE901">
        <v>100</v>
      </c>
      <c r="GF901">
        <v>100</v>
      </c>
      <c r="GG901">
        <v>-6.935</v>
      </c>
      <c r="GH901">
        <v>-0.0905</v>
      </c>
      <c r="GI901">
        <v>-2.868309889394353</v>
      </c>
      <c r="GJ901">
        <v>-0.006773961979547998</v>
      </c>
      <c r="GK901">
        <v>-8.296070481250098E-08</v>
      </c>
      <c r="GL901">
        <v>3.322967193956903E-10</v>
      </c>
      <c r="GM901">
        <v>-0.07871069313407227</v>
      </c>
      <c r="GN901">
        <v>-0.00208336341840114</v>
      </c>
      <c r="GO901">
        <v>8.801746095907445E-05</v>
      </c>
      <c r="GP901">
        <v>-2.677693255255651E-07</v>
      </c>
      <c r="GQ901">
        <v>3</v>
      </c>
      <c r="GR901">
        <v>2052</v>
      </c>
      <c r="GS901">
        <v>2</v>
      </c>
      <c r="GT901">
        <v>18</v>
      </c>
      <c r="GU901">
        <v>129.9</v>
      </c>
      <c r="GV901">
        <v>129.8</v>
      </c>
      <c r="GW901">
        <v>1.56982</v>
      </c>
      <c r="GX901">
        <v>2.41821</v>
      </c>
      <c r="GY901">
        <v>1.44775</v>
      </c>
      <c r="GZ901">
        <v>2.31201</v>
      </c>
      <c r="HA901">
        <v>1.55151</v>
      </c>
      <c r="HB901">
        <v>2.34741</v>
      </c>
      <c r="HC901">
        <v>37.8437</v>
      </c>
      <c r="HD901">
        <v>13.6067</v>
      </c>
      <c r="HE901">
        <v>18</v>
      </c>
      <c r="HF901">
        <v>616.794</v>
      </c>
      <c r="HG901">
        <v>393.301</v>
      </c>
      <c r="HH901">
        <v>19.2905</v>
      </c>
      <c r="HI901">
        <v>30.6997</v>
      </c>
      <c r="HJ901">
        <v>29.9992</v>
      </c>
      <c r="HK901">
        <v>30.9073</v>
      </c>
      <c r="HL901">
        <v>30.9068</v>
      </c>
      <c r="HM901">
        <v>31.4175</v>
      </c>
      <c r="HN901">
        <v>55.7764</v>
      </c>
      <c r="HO901">
        <v>0</v>
      </c>
      <c r="HP901">
        <v>19.2985</v>
      </c>
      <c r="HQ901">
        <v>641.981</v>
      </c>
      <c r="HR901">
        <v>15.4785</v>
      </c>
      <c r="HS901">
        <v>99.1709</v>
      </c>
      <c r="HT901">
        <v>100.36</v>
      </c>
    </row>
    <row r="902" spans="1:228">
      <c r="A902">
        <v>886</v>
      </c>
      <c r="B902">
        <v>1728498749.5</v>
      </c>
      <c r="C902">
        <v>7812</v>
      </c>
      <c r="D902" t="s">
        <v>2146</v>
      </c>
      <c r="E902" t="s">
        <v>2147</v>
      </c>
      <c r="F902">
        <v>5</v>
      </c>
      <c r="G902" t="s">
        <v>357</v>
      </c>
      <c r="H902" t="s">
        <v>358</v>
      </c>
      <c r="I902" t="s">
        <v>359</v>
      </c>
      <c r="J902" t="s">
        <v>2047</v>
      </c>
      <c r="K902">
        <v>1728498741.714286</v>
      </c>
      <c r="L902">
        <f>(M902)/1000</f>
        <v>0</v>
      </c>
      <c r="M902">
        <f>IF(BH902, AP902, AJ902)</f>
        <v>0</v>
      </c>
      <c r="N902">
        <f>IF(BH902, AK902, AI902)</f>
        <v>0</v>
      </c>
      <c r="O902">
        <f>BJ902 - IF(AW902&gt;1, N902*BD902*100.0/(AY902), 0)</f>
        <v>0</v>
      </c>
      <c r="P902">
        <f>((V902-L902/2)*O902-N902)/(V902+L902/2)</f>
        <v>0</v>
      </c>
      <c r="Q902">
        <f>P902*(BQ902+BR902)/1000.0</f>
        <v>0</v>
      </c>
      <c r="R902">
        <f>(BJ902 - IF(AW902&gt;1, N902*BD902*100.0/(AY902), 0))*(BQ902+BR902)/1000.0</f>
        <v>0</v>
      </c>
      <c r="S902">
        <f>2.0/((1/U902-1/T902)+SIGN(U902)*SQRT((1/U902-1/T902)*(1/U902-1/T902) + 4*BE902/((BE902+1)*(BE902+1))*(2*1/U902*1/T902-1/T902*1/T902)))</f>
        <v>0</v>
      </c>
      <c r="T902">
        <f>IF(LEFT(BF902,1)&lt;&gt;"0",IF(LEFT(BF902,1)="1",3.0,BG902),$D$5+$E$5*(BX902*BQ902/($K$5*1000))+$F$5*(BX902*BQ902/($K$5*1000))*MAX(MIN(BD902,$J$5),$I$5)*MAX(MIN(BD902,$J$5),$I$5)+$G$5*MAX(MIN(BD902,$J$5),$I$5)*(BX902*BQ902/($K$5*1000))+$H$5*(BX902*BQ902/($K$5*1000))*(BX902*BQ902/($K$5*1000)))</f>
        <v>0</v>
      </c>
      <c r="U902">
        <f>L902*(1000-(1000*0.61365*exp(17.502*Y902/(240.97+Y902))/(BQ902+BR902)+BL902)/2)/(1000*0.61365*exp(17.502*Y902/(240.97+Y902))/(BQ902+BR902)-BL902)</f>
        <v>0</v>
      </c>
      <c r="V902">
        <f>1/((BE902+1)/(S902/1.6)+1/(T902/1.37)) + BE902/((BE902+1)/(S902/1.6) + BE902/(T902/1.37))</f>
        <v>0</v>
      </c>
      <c r="W902">
        <f>(AZ902*BC902)</f>
        <v>0</v>
      </c>
      <c r="X902">
        <f>(BS902+(W902+2*0.95*5.67E-8*(((BS902+$B$7)+273)^4-(BS902+273)^4)-44100*L902)/(1.84*29.3*T902+8*0.95*5.67E-8*(BS902+273)^3))</f>
        <v>0</v>
      </c>
      <c r="Y902">
        <f>($C$7*BT902+$D$7*BU902+$E$7*X902)</f>
        <v>0</v>
      </c>
      <c r="Z902">
        <f>0.61365*exp(17.502*Y902/(240.97+Y902))</f>
        <v>0</v>
      </c>
      <c r="AA902">
        <f>(AB902/AC902*100)</f>
        <v>0</v>
      </c>
      <c r="AB902">
        <f>BL902*(BQ902+BR902)/1000</f>
        <v>0</v>
      </c>
      <c r="AC902">
        <f>0.61365*exp(17.502*BS902/(240.97+BS902))</f>
        <v>0</v>
      </c>
      <c r="AD902">
        <f>(Z902-BL902*(BQ902+BR902)/1000)</f>
        <v>0</v>
      </c>
      <c r="AE902">
        <f>(-L902*44100)</f>
        <v>0</v>
      </c>
      <c r="AF902">
        <f>2*29.3*T902*0.92*(BS902-Y902)</f>
        <v>0</v>
      </c>
      <c r="AG902">
        <f>2*0.95*5.67E-8*(((BS902+$B$7)+273)^4-(Y902+273)^4)</f>
        <v>0</v>
      </c>
      <c r="AH902">
        <f>W902+AG902+AE902+AF902</f>
        <v>0</v>
      </c>
      <c r="AI902">
        <f>BP902*AW902*(BK902-BJ902*(1000-AW902*BM902)/(1000-AW902*BL902))/(100*BD902)</f>
        <v>0</v>
      </c>
      <c r="AJ902">
        <f>1000*BP902*AW902*(BL902-BM902)/(100*BD902*(1000-AW902*BL902))</f>
        <v>0</v>
      </c>
      <c r="AK902">
        <f>(AL902 - AM902 - BQ902*1E3/(8.314*(BS902+273.15)) * AO902/BP902 * AN902) * BP902/(100*BD902) * (1000 - BM902)/1000</f>
        <v>0</v>
      </c>
      <c r="AL902">
        <v>639.1883789420997</v>
      </c>
      <c r="AM902">
        <v>620.9994303030302</v>
      </c>
      <c r="AN902">
        <v>2.521840668819721</v>
      </c>
      <c r="AO902">
        <v>66.74876362544261</v>
      </c>
      <c r="AP902">
        <f>(AR902 - AQ902 + BQ902*1E3/(8.314*(BS902+273.15)) * AT902/BP902 * AS902) * BP902/(100*BD902) * 1000/(1000 - AR902)</f>
        <v>0</v>
      </c>
      <c r="AQ902">
        <v>15.46979462070361</v>
      </c>
      <c r="AR902">
        <v>16.12565999999999</v>
      </c>
      <c r="AS902">
        <v>-1.706732352944558E-06</v>
      </c>
      <c r="AT902">
        <v>80.8344270766854</v>
      </c>
      <c r="AU902">
        <v>0</v>
      </c>
      <c r="AV902">
        <v>0</v>
      </c>
      <c r="AW902">
        <f>IF(AU902*$H$13&gt;=AY902,1.0,(AY902/(AY902-AU902*$H$13)))</f>
        <v>0</v>
      </c>
      <c r="AX902">
        <f>(AW902-1)*100</f>
        <v>0</v>
      </c>
      <c r="AY902">
        <f>MAX(0,($B$13+$C$13*BX902)/(1+$D$13*BX902)*BQ902/(BS902+273)*$E$13)</f>
        <v>0</v>
      </c>
      <c r="AZ902">
        <f>$B$11*BY902+$C$11*BZ902+$F$11*CK902*(1-CN902)</f>
        <v>0</v>
      </c>
      <c r="BA902">
        <f>AZ902*BB902</f>
        <v>0</v>
      </c>
      <c r="BB902">
        <f>($B$11*$D$9+$C$11*$D$9+$F$11*((CX902+CP902)/MAX(CX902+CP902+CY902, 0.1)*$I$9+CY902/MAX(CX902+CP902+CY902, 0.1)*$J$9))/($B$11+$C$11+$F$11)</f>
        <v>0</v>
      </c>
      <c r="BC902">
        <f>($B$11*$K$9+$C$11*$K$9+$F$11*((CX902+CP902)/MAX(CX902+CP902+CY902, 0.1)*$P$9+CY902/MAX(CX902+CP902+CY902, 0.1)*$Q$9))/($B$11+$C$11+$F$11)</f>
        <v>0</v>
      </c>
      <c r="BD902">
        <v>6</v>
      </c>
      <c r="BE902">
        <v>0.5</v>
      </c>
      <c r="BF902" t="s">
        <v>361</v>
      </c>
      <c r="BG902">
        <v>2</v>
      </c>
      <c r="BH902" t="b">
        <v>1</v>
      </c>
      <c r="BI902">
        <v>1728498741.714286</v>
      </c>
      <c r="BJ902">
        <v>592.9092857142857</v>
      </c>
      <c r="BK902">
        <v>615.6539642857143</v>
      </c>
      <c r="BL902">
        <v>16.12980357142857</v>
      </c>
      <c r="BM902">
        <v>15.47015</v>
      </c>
      <c r="BN902">
        <v>599.79875</v>
      </c>
      <c r="BO902">
        <v>16.22028928571428</v>
      </c>
      <c r="BP902">
        <v>600.0123571428572</v>
      </c>
      <c r="BQ902">
        <v>97.54250357142858</v>
      </c>
      <c r="BR902">
        <v>0.09993067500000001</v>
      </c>
      <c r="BS902">
        <v>24.84593214285714</v>
      </c>
      <c r="BT902">
        <v>24.98378928571428</v>
      </c>
      <c r="BU902">
        <v>999.9000000000002</v>
      </c>
      <c r="BV902">
        <v>0</v>
      </c>
      <c r="BW902">
        <v>0</v>
      </c>
      <c r="BX902">
        <v>10018.74928571428</v>
      </c>
      <c r="BY902">
        <v>0</v>
      </c>
      <c r="BZ902">
        <v>83.24232857142859</v>
      </c>
      <c r="CA902">
        <v>-22.74465714285714</v>
      </c>
      <c r="CB902">
        <v>602.6296428571429</v>
      </c>
      <c r="CC902">
        <v>625.3278571428572</v>
      </c>
      <c r="CD902">
        <v>0.6596516785714286</v>
      </c>
      <c r="CE902">
        <v>615.6539642857143</v>
      </c>
      <c r="CF902">
        <v>15.47015</v>
      </c>
      <c r="CG902">
        <v>1.573340714285714</v>
      </c>
      <c r="CH902">
        <v>1.508997142857142</v>
      </c>
      <c r="CI902">
        <v>13.70014642857143</v>
      </c>
      <c r="CJ902">
        <v>13.05963214285714</v>
      </c>
      <c r="CK902">
        <v>1599.975714285715</v>
      </c>
      <c r="CL902">
        <v>0.6919879642857144</v>
      </c>
      <c r="CM902">
        <v>0.3080120714285714</v>
      </c>
      <c r="CN902">
        <v>0</v>
      </c>
      <c r="CO902">
        <v>2.191364285714286</v>
      </c>
      <c r="CP902">
        <v>0</v>
      </c>
      <c r="CQ902">
        <v>15461.45714285714</v>
      </c>
      <c r="CR902">
        <v>13789.925</v>
      </c>
      <c r="CS902">
        <v>39.125</v>
      </c>
      <c r="CT902">
        <v>40.49549999999999</v>
      </c>
      <c r="CU902">
        <v>39.83899999999999</v>
      </c>
      <c r="CV902">
        <v>38.562</v>
      </c>
      <c r="CW902">
        <v>38.312</v>
      </c>
      <c r="CX902">
        <v>1107.164285714286</v>
      </c>
      <c r="CY902">
        <v>492.8117857142857</v>
      </c>
      <c r="CZ902">
        <v>0</v>
      </c>
      <c r="DA902">
        <v>1728498806.2</v>
      </c>
      <c r="DB902">
        <v>0</v>
      </c>
      <c r="DC902">
        <v>1728490956.5</v>
      </c>
      <c r="DD902" t="s">
        <v>362</v>
      </c>
      <c r="DE902">
        <v>1728490952.5</v>
      </c>
      <c r="DF902">
        <v>1728490956.5</v>
      </c>
      <c r="DG902">
        <v>1</v>
      </c>
      <c r="DH902">
        <v>-0.065</v>
      </c>
      <c r="DI902">
        <v>-0.008</v>
      </c>
      <c r="DJ902">
        <v>-3.246</v>
      </c>
      <c r="DK902">
        <v>-0.091</v>
      </c>
      <c r="DL902">
        <v>52</v>
      </c>
      <c r="DM902">
        <v>15</v>
      </c>
      <c r="DN902">
        <v>0.25</v>
      </c>
      <c r="DO902">
        <v>0.13</v>
      </c>
      <c r="DP902">
        <v>-22.66435609756098</v>
      </c>
      <c r="DQ902">
        <v>-1.765087108013969</v>
      </c>
      <c r="DR902">
        <v>0.1792125431814178</v>
      </c>
      <c r="DS902">
        <v>0</v>
      </c>
      <c r="DT902">
        <v>0.6616595609756097</v>
      </c>
      <c r="DU902">
        <v>-0.04160692682926933</v>
      </c>
      <c r="DV902">
        <v>0.004223842771514728</v>
      </c>
      <c r="DW902">
        <v>1</v>
      </c>
      <c r="DX902">
        <v>1</v>
      </c>
      <c r="DY902">
        <v>2</v>
      </c>
      <c r="DZ902" t="s">
        <v>363</v>
      </c>
      <c r="EA902">
        <v>3.22882</v>
      </c>
      <c r="EB902">
        <v>2.70454</v>
      </c>
      <c r="EC902">
        <v>0.133571</v>
      </c>
      <c r="ED902">
        <v>0.136345</v>
      </c>
      <c r="EE902">
        <v>0.0834718</v>
      </c>
      <c r="EF902">
        <v>0.0811317</v>
      </c>
      <c r="EG902">
        <v>28253.9</v>
      </c>
      <c r="EH902">
        <v>27374</v>
      </c>
      <c r="EI902">
        <v>31254.5</v>
      </c>
      <c r="EJ902">
        <v>30075.8</v>
      </c>
      <c r="EK902">
        <v>38364.7</v>
      </c>
      <c r="EL902">
        <v>36552.2</v>
      </c>
      <c r="EM902">
        <v>43794.9</v>
      </c>
      <c r="EN902">
        <v>42003.5</v>
      </c>
      <c r="EO902">
        <v>2.09365</v>
      </c>
      <c r="EP902">
        <v>1.7431</v>
      </c>
      <c r="EQ902">
        <v>0.0141934</v>
      </c>
      <c r="ER902">
        <v>0</v>
      </c>
      <c r="ES902">
        <v>24.749</v>
      </c>
      <c r="ET902">
        <v>999.9</v>
      </c>
      <c r="EU902">
        <v>64.3</v>
      </c>
      <c r="EV902">
        <v>32.1</v>
      </c>
      <c r="EW902">
        <v>31.6567</v>
      </c>
      <c r="EX902">
        <v>61.5202</v>
      </c>
      <c r="EY902">
        <v>24.4231</v>
      </c>
      <c r="EZ902">
        <v>1</v>
      </c>
      <c r="FA902">
        <v>0.297825</v>
      </c>
      <c r="FB902">
        <v>3.80176</v>
      </c>
      <c r="FC902">
        <v>20.1601</v>
      </c>
      <c r="FD902">
        <v>5.21459</v>
      </c>
      <c r="FE902">
        <v>11.998</v>
      </c>
      <c r="FF902">
        <v>4.9632</v>
      </c>
      <c r="FG902">
        <v>3.29568</v>
      </c>
      <c r="FH902">
        <v>9999</v>
      </c>
      <c r="FI902">
        <v>9999</v>
      </c>
      <c r="FJ902">
        <v>9999</v>
      </c>
      <c r="FK902">
        <v>150.2</v>
      </c>
      <c r="FL902">
        <v>4.97092</v>
      </c>
      <c r="FM902">
        <v>1.8678</v>
      </c>
      <c r="FN902">
        <v>1.85928</v>
      </c>
      <c r="FO902">
        <v>1.86539</v>
      </c>
      <c r="FP902">
        <v>1.8631</v>
      </c>
      <c r="FQ902">
        <v>1.86449</v>
      </c>
      <c r="FR902">
        <v>1.86005</v>
      </c>
      <c r="FS902">
        <v>1.86417</v>
      </c>
      <c r="FT902">
        <v>0</v>
      </c>
      <c r="FU902">
        <v>0</v>
      </c>
      <c r="FV902">
        <v>0</v>
      </c>
      <c r="FW902">
        <v>0</v>
      </c>
      <c r="FX902" t="s">
        <v>364</v>
      </c>
      <c r="FY902" t="s">
        <v>365</v>
      </c>
      <c r="FZ902" t="s">
        <v>366</v>
      </c>
      <c r="GA902" t="s">
        <v>366</v>
      </c>
      <c r="GB902" t="s">
        <v>366</v>
      </c>
      <c r="GC902" t="s">
        <v>366</v>
      </c>
      <c r="GD902">
        <v>0</v>
      </c>
      <c r="GE902">
        <v>100</v>
      </c>
      <c r="GF902">
        <v>100</v>
      </c>
      <c r="GG902">
        <v>-7.016</v>
      </c>
      <c r="GH902">
        <v>-0.0905</v>
      </c>
      <c r="GI902">
        <v>-2.868309889394353</v>
      </c>
      <c r="GJ902">
        <v>-0.006773961979547998</v>
      </c>
      <c r="GK902">
        <v>-8.296070481250098E-08</v>
      </c>
      <c r="GL902">
        <v>3.322967193956903E-10</v>
      </c>
      <c r="GM902">
        <v>-0.07871069313407227</v>
      </c>
      <c r="GN902">
        <v>-0.00208336341840114</v>
      </c>
      <c r="GO902">
        <v>8.801746095907445E-05</v>
      </c>
      <c r="GP902">
        <v>-2.677693255255651E-07</v>
      </c>
      <c r="GQ902">
        <v>3</v>
      </c>
      <c r="GR902">
        <v>2052</v>
      </c>
      <c r="GS902">
        <v>2</v>
      </c>
      <c r="GT902">
        <v>18</v>
      </c>
      <c r="GU902">
        <v>129.9</v>
      </c>
      <c r="GV902">
        <v>129.9</v>
      </c>
      <c r="GW902">
        <v>1.59424</v>
      </c>
      <c r="GX902">
        <v>2.41577</v>
      </c>
      <c r="GY902">
        <v>1.44775</v>
      </c>
      <c r="GZ902">
        <v>2.31201</v>
      </c>
      <c r="HA902">
        <v>1.55151</v>
      </c>
      <c r="HB902">
        <v>2.3999</v>
      </c>
      <c r="HC902">
        <v>37.8437</v>
      </c>
      <c r="HD902">
        <v>13.5979</v>
      </c>
      <c r="HE902">
        <v>18</v>
      </c>
      <c r="HF902">
        <v>617.024</v>
      </c>
      <c r="HG902">
        <v>393.441</v>
      </c>
      <c r="HH902">
        <v>19.3022</v>
      </c>
      <c r="HI902">
        <v>30.6905</v>
      </c>
      <c r="HJ902">
        <v>29.9993</v>
      </c>
      <c r="HK902">
        <v>30.8971</v>
      </c>
      <c r="HL902">
        <v>30.8979</v>
      </c>
      <c r="HM902">
        <v>31.9471</v>
      </c>
      <c r="HN902">
        <v>55.7764</v>
      </c>
      <c r="HO902">
        <v>0</v>
      </c>
      <c r="HP902">
        <v>19.3076</v>
      </c>
      <c r="HQ902">
        <v>652.019</v>
      </c>
      <c r="HR902">
        <v>15.4791</v>
      </c>
      <c r="HS902">
        <v>99.1751</v>
      </c>
      <c r="HT902">
        <v>100.362</v>
      </c>
    </row>
    <row r="903" spans="1:228">
      <c r="A903">
        <v>887</v>
      </c>
      <c r="B903">
        <v>1728498754.5</v>
      </c>
      <c r="C903">
        <v>7817</v>
      </c>
      <c r="D903" t="s">
        <v>2148</v>
      </c>
      <c r="E903" t="s">
        <v>2149</v>
      </c>
      <c r="F903">
        <v>5</v>
      </c>
      <c r="G903" t="s">
        <v>357</v>
      </c>
      <c r="H903" t="s">
        <v>358</v>
      </c>
      <c r="I903" t="s">
        <v>359</v>
      </c>
      <c r="J903" t="s">
        <v>2047</v>
      </c>
      <c r="K903">
        <v>1728498747</v>
      </c>
      <c r="L903">
        <f>(M903)/1000</f>
        <v>0</v>
      </c>
      <c r="M903">
        <f>IF(BH903, AP903, AJ903)</f>
        <v>0</v>
      </c>
      <c r="N903">
        <f>IF(BH903, AK903, AI903)</f>
        <v>0</v>
      </c>
      <c r="O903">
        <f>BJ903 - IF(AW903&gt;1, N903*BD903*100.0/(AY903), 0)</f>
        <v>0</v>
      </c>
      <c r="P903">
        <f>((V903-L903/2)*O903-N903)/(V903+L903/2)</f>
        <v>0</v>
      </c>
      <c r="Q903">
        <f>P903*(BQ903+BR903)/1000.0</f>
        <v>0</v>
      </c>
      <c r="R903">
        <f>(BJ903 - IF(AW903&gt;1, N903*BD903*100.0/(AY903), 0))*(BQ903+BR903)/1000.0</f>
        <v>0</v>
      </c>
      <c r="S903">
        <f>2.0/((1/U903-1/T903)+SIGN(U903)*SQRT((1/U903-1/T903)*(1/U903-1/T903) + 4*BE903/((BE903+1)*(BE903+1))*(2*1/U903*1/T903-1/T903*1/T903)))</f>
        <v>0</v>
      </c>
      <c r="T903">
        <f>IF(LEFT(BF903,1)&lt;&gt;"0",IF(LEFT(BF903,1)="1",3.0,BG903),$D$5+$E$5*(BX903*BQ903/($K$5*1000))+$F$5*(BX903*BQ903/($K$5*1000))*MAX(MIN(BD903,$J$5),$I$5)*MAX(MIN(BD903,$J$5),$I$5)+$G$5*MAX(MIN(BD903,$J$5),$I$5)*(BX903*BQ903/($K$5*1000))+$H$5*(BX903*BQ903/($K$5*1000))*(BX903*BQ903/($K$5*1000)))</f>
        <v>0</v>
      </c>
      <c r="U903">
        <f>L903*(1000-(1000*0.61365*exp(17.502*Y903/(240.97+Y903))/(BQ903+BR903)+BL903)/2)/(1000*0.61365*exp(17.502*Y903/(240.97+Y903))/(BQ903+BR903)-BL903)</f>
        <v>0</v>
      </c>
      <c r="V903">
        <f>1/((BE903+1)/(S903/1.6)+1/(T903/1.37)) + BE903/((BE903+1)/(S903/1.6) + BE903/(T903/1.37))</f>
        <v>0</v>
      </c>
      <c r="W903">
        <f>(AZ903*BC903)</f>
        <v>0</v>
      </c>
      <c r="X903">
        <f>(BS903+(W903+2*0.95*5.67E-8*(((BS903+$B$7)+273)^4-(BS903+273)^4)-44100*L903)/(1.84*29.3*T903+8*0.95*5.67E-8*(BS903+273)^3))</f>
        <v>0</v>
      </c>
      <c r="Y903">
        <f>($C$7*BT903+$D$7*BU903+$E$7*X903)</f>
        <v>0</v>
      </c>
      <c r="Z903">
        <f>0.61365*exp(17.502*Y903/(240.97+Y903))</f>
        <v>0</v>
      </c>
      <c r="AA903">
        <f>(AB903/AC903*100)</f>
        <v>0</v>
      </c>
      <c r="AB903">
        <f>BL903*(BQ903+BR903)/1000</f>
        <v>0</v>
      </c>
      <c r="AC903">
        <f>0.61365*exp(17.502*BS903/(240.97+BS903))</f>
        <v>0</v>
      </c>
      <c r="AD903">
        <f>(Z903-BL903*(BQ903+BR903)/1000)</f>
        <v>0</v>
      </c>
      <c r="AE903">
        <f>(-L903*44100)</f>
        <v>0</v>
      </c>
      <c r="AF903">
        <f>2*29.3*T903*0.92*(BS903-Y903)</f>
        <v>0</v>
      </c>
      <c r="AG903">
        <f>2*0.95*5.67E-8*(((BS903+$B$7)+273)^4-(Y903+273)^4)</f>
        <v>0</v>
      </c>
      <c r="AH903">
        <f>W903+AG903+AE903+AF903</f>
        <v>0</v>
      </c>
      <c r="AI903">
        <f>BP903*AW903*(BK903-BJ903*(1000-AW903*BM903)/(1000-AW903*BL903))/(100*BD903)</f>
        <v>0</v>
      </c>
      <c r="AJ903">
        <f>1000*BP903*AW903*(BL903-BM903)/(100*BD903*(1000-AW903*BL903))</f>
        <v>0</v>
      </c>
      <c r="AK903">
        <f>(AL903 - AM903 - BQ903*1E3/(8.314*(BS903+273.15)) * AO903/BP903 * AN903) * BP903/(100*BD903) * (1000 - BM903)/1000</f>
        <v>0</v>
      </c>
      <c r="AL903">
        <v>651.8600237903983</v>
      </c>
      <c r="AM903">
        <v>633.6749878787874</v>
      </c>
      <c r="AN903">
        <v>2.530509801218903</v>
      </c>
      <c r="AO903">
        <v>66.74876362544261</v>
      </c>
      <c r="AP903">
        <f>(AR903 - AQ903 + BQ903*1E3/(8.314*(BS903+273.15)) * AT903/BP903 * AS903) * BP903/(100*BD903) * 1000/(1000 - AR903)</f>
        <v>0</v>
      </c>
      <c r="AQ903">
        <v>15.46691774903069</v>
      </c>
      <c r="AR903">
        <v>16.12515393939394</v>
      </c>
      <c r="AS903">
        <v>1.992211225338091E-06</v>
      </c>
      <c r="AT903">
        <v>80.8344270766854</v>
      </c>
      <c r="AU903">
        <v>0</v>
      </c>
      <c r="AV903">
        <v>0</v>
      </c>
      <c r="AW903">
        <f>IF(AU903*$H$13&gt;=AY903,1.0,(AY903/(AY903-AU903*$H$13)))</f>
        <v>0</v>
      </c>
      <c r="AX903">
        <f>(AW903-1)*100</f>
        <v>0</v>
      </c>
      <c r="AY903">
        <f>MAX(0,($B$13+$C$13*BX903)/(1+$D$13*BX903)*BQ903/(BS903+273)*$E$13)</f>
        <v>0</v>
      </c>
      <c r="AZ903">
        <f>$B$11*BY903+$C$11*BZ903+$F$11*CK903*(1-CN903)</f>
        <v>0</v>
      </c>
      <c r="BA903">
        <f>AZ903*BB903</f>
        <v>0</v>
      </c>
      <c r="BB903">
        <f>($B$11*$D$9+$C$11*$D$9+$F$11*((CX903+CP903)/MAX(CX903+CP903+CY903, 0.1)*$I$9+CY903/MAX(CX903+CP903+CY903, 0.1)*$J$9))/($B$11+$C$11+$F$11)</f>
        <v>0</v>
      </c>
      <c r="BC903">
        <f>($B$11*$K$9+$C$11*$K$9+$F$11*((CX903+CP903)/MAX(CX903+CP903+CY903, 0.1)*$P$9+CY903/MAX(CX903+CP903+CY903, 0.1)*$Q$9))/($B$11+$C$11+$F$11)</f>
        <v>0</v>
      </c>
      <c r="BD903">
        <v>6</v>
      </c>
      <c r="BE903">
        <v>0.5</v>
      </c>
      <c r="BF903" t="s">
        <v>361</v>
      </c>
      <c r="BG903">
        <v>2</v>
      </c>
      <c r="BH903" t="b">
        <v>1</v>
      </c>
      <c r="BI903">
        <v>1728498747</v>
      </c>
      <c r="BJ903">
        <v>606.043</v>
      </c>
      <c r="BK903">
        <v>628.92</v>
      </c>
      <c r="BL903">
        <v>16.12682222222222</v>
      </c>
      <c r="BM903">
        <v>15.46903333333333</v>
      </c>
      <c r="BN903">
        <v>613.0184444444444</v>
      </c>
      <c r="BO903">
        <v>16.21731111111111</v>
      </c>
      <c r="BP903">
        <v>600.0077777777777</v>
      </c>
      <c r="BQ903">
        <v>97.54286666666668</v>
      </c>
      <c r="BR903">
        <v>0.1000791296296296</v>
      </c>
      <c r="BS903">
        <v>24.84561481481482</v>
      </c>
      <c r="BT903">
        <v>24.98363703703704</v>
      </c>
      <c r="BU903">
        <v>999.9000000000001</v>
      </c>
      <c r="BV903">
        <v>0</v>
      </c>
      <c r="BW903">
        <v>0</v>
      </c>
      <c r="BX903">
        <v>10003.42777777778</v>
      </c>
      <c r="BY903">
        <v>0</v>
      </c>
      <c r="BZ903">
        <v>83.28690740740741</v>
      </c>
      <c r="CA903">
        <v>-22.87690740740741</v>
      </c>
      <c r="CB903">
        <v>615.9768148148148</v>
      </c>
      <c r="CC903">
        <v>638.8014814814816</v>
      </c>
      <c r="CD903">
        <v>0.6577904814814813</v>
      </c>
      <c r="CE903">
        <v>628.92</v>
      </c>
      <c r="CF903">
        <v>15.46903333333333</v>
      </c>
      <c r="CG903">
        <v>1.573055925925926</v>
      </c>
      <c r="CH903">
        <v>1.508893333333333</v>
      </c>
      <c r="CI903">
        <v>13.69735555555556</v>
      </c>
      <c r="CJ903">
        <v>13.05858518518519</v>
      </c>
      <c r="CK903">
        <v>1599.981851851852</v>
      </c>
      <c r="CL903">
        <v>0.6919872592592592</v>
      </c>
      <c r="CM903">
        <v>0.3080127407407407</v>
      </c>
      <c r="CN903">
        <v>0</v>
      </c>
      <c r="CO903">
        <v>2.180259259259259</v>
      </c>
      <c r="CP903">
        <v>0</v>
      </c>
      <c r="CQ903">
        <v>15479.73333333333</v>
      </c>
      <c r="CR903">
        <v>13789.96296296297</v>
      </c>
      <c r="CS903">
        <v>39.125</v>
      </c>
      <c r="CT903">
        <v>40.49533333333333</v>
      </c>
      <c r="CU903">
        <v>39.82133333333333</v>
      </c>
      <c r="CV903">
        <v>38.562</v>
      </c>
      <c r="CW903">
        <v>38.312</v>
      </c>
      <c r="CX903">
        <v>1107.167777777778</v>
      </c>
      <c r="CY903">
        <v>492.8140740740741</v>
      </c>
      <c r="CZ903">
        <v>0</v>
      </c>
      <c r="DA903">
        <v>1728498811.6</v>
      </c>
      <c r="DB903">
        <v>0</v>
      </c>
      <c r="DC903">
        <v>1728490956.5</v>
      </c>
      <c r="DD903" t="s">
        <v>362</v>
      </c>
      <c r="DE903">
        <v>1728490952.5</v>
      </c>
      <c r="DF903">
        <v>1728490956.5</v>
      </c>
      <c r="DG903">
        <v>1</v>
      </c>
      <c r="DH903">
        <v>-0.065</v>
      </c>
      <c r="DI903">
        <v>-0.008</v>
      </c>
      <c r="DJ903">
        <v>-3.246</v>
      </c>
      <c r="DK903">
        <v>-0.091</v>
      </c>
      <c r="DL903">
        <v>52</v>
      </c>
      <c r="DM903">
        <v>15</v>
      </c>
      <c r="DN903">
        <v>0.25</v>
      </c>
      <c r="DO903">
        <v>0.13</v>
      </c>
      <c r="DP903">
        <v>-22.7850575</v>
      </c>
      <c r="DQ903">
        <v>-1.600384615384596</v>
      </c>
      <c r="DR903">
        <v>0.1627969162599526</v>
      </c>
      <c r="DS903">
        <v>0</v>
      </c>
      <c r="DT903">
        <v>0.65934135</v>
      </c>
      <c r="DU903">
        <v>-0.02237952720450393</v>
      </c>
      <c r="DV903">
        <v>0.002632077340713991</v>
      </c>
      <c r="DW903">
        <v>1</v>
      </c>
      <c r="DX903">
        <v>1</v>
      </c>
      <c r="DY903">
        <v>2</v>
      </c>
      <c r="DZ903" t="s">
        <v>363</v>
      </c>
      <c r="EA903">
        <v>3.22897</v>
      </c>
      <c r="EB903">
        <v>2.70417</v>
      </c>
      <c r="EC903">
        <v>0.135455</v>
      </c>
      <c r="ED903">
        <v>0.138205</v>
      </c>
      <c r="EE903">
        <v>0.0834694</v>
      </c>
      <c r="EF903">
        <v>0.0811342</v>
      </c>
      <c r="EG903">
        <v>28192.3</v>
      </c>
      <c r="EH903">
        <v>27315.5</v>
      </c>
      <c r="EI903">
        <v>31254.3</v>
      </c>
      <c r="EJ903">
        <v>30076.3</v>
      </c>
      <c r="EK903">
        <v>38364.7</v>
      </c>
      <c r="EL903">
        <v>36552.8</v>
      </c>
      <c r="EM903">
        <v>43794.7</v>
      </c>
      <c r="EN903">
        <v>42004.2</v>
      </c>
      <c r="EO903">
        <v>2.0936</v>
      </c>
      <c r="EP903">
        <v>1.74303</v>
      </c>
      <c r="EQ903">
        <v>0.0143424</v>
      </c>
      <c r="ER903">
        <v>0</v>
      </c>
      <c r="ES903">
        <v>24.749</v>
      </c>
      <c r="ET903">
        <v>999.9</v>
      </c>
      <c r="EU903">
        <v>64.2</v>
      </c>
      <c r="EV903">
        <v>32.1</v>
      </c>
      <c r="EW903">
        <v>31.607</v>
      </c>
      <c r="EX903">
        <v>60.5102</v>
      </c>
      <c r="EY903">
        <v>24.3149</v>
      </c>
      <c r="EZ903">
        <v>1</v>
      </c>
      <c r="FA903">
        <v>0.296974</v>
      </c>
      <c r="FB903">
        <v>3.7779</v>
      </c>
      <c r="FC903">
        <v>20.1607</v>
      </c>
      <c r="FD903">
        <v>5.21504</v>
      </c>
      <c r="FE903">
        <v>11.998</v>
      </c>
      <c r="FF903">
        <v>4.9633</v>
      </c>
      <c r="FG903">
        <v>3.29575</v>
      </c>
      <c r="FH903">
        <v>9999</v>
      </c>
      <c r="FI903">
        <v>9999</v>
      </c>
      <c r="FJ903">
        <v>9999</v>
      </c>
      <c r="FK903">
        <v>150.2</v>
      </c>
      <c r="FL903">
        <v>4.97092</v>
      </c>
      <c r="FM903">
        <v>1.86779</v>
      </c>
      <c r="FN903">
        <v>1.85928</v>
      </c>
      <c r="FO903">
        <v>1.86537</v>
      </c>
      <c r="FP903">
        <v>1.8631</v>
      </c>
      <c r="FQ903">
        <v>1.86449</v>
      </c>
      <c r="FR903">
        <v>1.86005</v>
      </c>
      <c r="FS903">
        <v>1.86417</v>
      </c>
      <c r="FT903">
        <v>0</v>
      </c>
      <c r="FU903">
        <v>0</v>
      </c>
      <c r="FV903">
        <v>0</v>
      </c>
      <c r="FW903">
        <v>0</v>
      </c>
      <c r="FX903" t="s">
        <v>364</v>
      </c>
      <c r="FY903" t="s">
        <v>365</v>
      </c>
      <c r="FZ903" t="s">
        <v>366</v>
      </c>
      <c r="GA903" t="s">
        <v>366</v>
      </c>
      <c r="GB903" t="s">
        <v>366</v>
      </c>
      <c r="GC903" t="s">
        <v>366</v>
      </c>
      <c r="GD903">
        <v>0</v>
      </c>
      <c r="GE903">
        <v>100</v>
      </c>
      <c r="GF903">
        <v>100</v>
      </c>
      <c r="GG903">
        <v>-7.098</v>
      </c>
      <c r="GH903">
        <v>-0.0905</v>
      </c>
      <c r="GI903">
        <v>-2.868309889394353</v>
      </c>
      <c r="GJ903">
        <v>-0.006773961979547998</v>
      </c>
      <c r="GK903">
        <v>-8.296070481250098E-08</v>
      </c>
      <c r="GL903">
        <v>3.322967193956903E-10</v>
      </c>
      <c r="GM903">
        <v>-0.07871069313407227</v>
      </c>
      <c r="GN903">
        <v>-0.00208336341840114</v>
      </c>
      <c r="GO903">
        <v>8.801746095907445E-05</v>
      </c>
      <c r="GP903">
        <v>-2.677693255255651E-07</v>
      </c>
      <c r="GQ903">
        <v>3</v>
      </c>
      <c r="GR903">
        <v>2052</v>
      </c>
      <c r="GS903">
        <v>2</v>
      </c>
      <c r="GT903">
        <v>18</v>
      </c>
      <c r="GU903">
        <v>130</v>
      </c>
      <c r="GV903">
        <v>130</v>
      </c>
      <c r="GW903">
        <v>1.61987</v>
      </c>
      <c r="GX903">
        <v>2.41577</v>
      </c>
      <c r="GY903">
        <v>1.44775</v>
      </c>
      <c r="GZ903">
        <v>2.31201</v>
      </c>
      <c r="HA903">
        <v>1.55151</v>
      </c>
      <c r="HB903">
        <v>2.40112</v>
      </c>
      <c r="HC903">
        <v>37.8437</v>
      </c>
      <c r="HD903">
        <v>13.6067</v>
      </c>
      <c r="HE903">
        <v>18</v>
      </c>
      <c r="HF903">
        <v>616.903</v>
      </c>
      <c r="HG903">
        <v>393.341</v>
      </c>
      <c r="HH903">
        <v>19.3132</v>
      </c>
      <c r="HI903">
        <v>30.6817</v>
      </c>
      <c r="HJ903">
        <v>29.9993</v>
      </c>
      <c r="HK903">
        <v>30.8886</v>
      </c>
      <c r="HL903">
        <v>30.8889</v>
      </c>
      <c r="HM903">
        <v>32.4195</v>
      </c>
      <c r="HN903">
        <v>55.7764</v>
      </c>
      <c r="HO903">
        <v>0</v>
      </c>
      <c r="HP903">
        <v>19.321</v>
      </c>
      <c r="HQ903">
        <v>667.046</v>
      </c>
      <c r="HR903">
        <v>15.4814</v>
      </c>
      <c r="HS903">
        <v>99.1746</v>
      </c>
      <c r="HT903">
        <v>100.364</v>
      </c>
    </row>
    <row r="904" spans="1:228">
      <c r="A904">
        <v>888</v>
      </c>
      <c r="B904">
        <v>1728498759.5</v>
      </c>
      <c r="C904">
        <v>7822</v>
      </c>
      <c r="D904" t="s">
        <v>2150</v>
      </c>
      <c r="E904" t="s">
        <v>2151</v>
      </c>
      <c r="F904">
        <v>5</v>
      </c>
      <c r="G904" t="s">
        <v>357</v>
      </c>
      <c r="H904" t="s">
        <v>358</v>
      </c>
      <c r="I904" t="s">
        <v>359</v>
      </c>
      <c r="J904" t="s">
        <v>2047</v>
      </c>
      <c r="K904">
        <v>1728498751.714286</v>
      </c>
      <c r="L904">
        <f>(M904)/1000</f>
        <v>0</v>
      </c>
      <c r="M904">
        <f>IF(BH904, AP904, AJ904)</f>
        <v>0</v>
      </c>
      <c r="N904">
        <f>IF(BH904, AK904, AI904)</f>
        <v>0</v>
      </c>
      <c r="O904">
        <f>BJ904 - IF(AW904&gt;1, N904*BD904*100.0/(AY904), 0)</f>
        <v>0</v>
      </c>
      <c r="P904">
        <f>((V904-L904/2)*O904-N904)/(V904+L904/2)</f>
        <v>0</v>
      </c>
      <c r="Q904">
        <f>P904*(BQ904+BR904)/1000.0</f>
        <v>0</v>
      </c>
      <c r="R904">
        <f>(BJ904 - IF(AW904&gt;1, N904*BD904*100.0/(AY904), 0))*(BQ904+BR904)/1000.0</f>
        <v>0</v>
      </c>
      <c r="S904">
        <f>2.0/((1/U904-1/T904)+SIGN(U904)*SQRT((1/U904-1/T904)*(1/U904-1/T904) + 4*BE904/((BE904+1)*(BE904+1))*(2*1/U904*1/T904-1/T904*1/T904)))</f>
        <v>0</v>
      </c>
      <c r="T904">
        <f>IF(LEFT(BF904,1)&lt;&gt;"0",IF(LEFT(BF904,1)="1",3.0,BG904),$D$5+$E$5*(BX904*BQ904/($K$5*1000))+$F$5*(BX904*BQ904/($K$5*1000))*MAX(MIN(BD904,$J$5),$I$5)*MAX(MIN(BD904,$J$5),$I$5)+$G$5*MAX(MIN(BD904,$J$5),$I$5)*(BX904*BQ904/($K$5*1000))+$H$5*(BX904*BQ904/($K$5*1000))*(BX904*BQ904/($K$5*1000)))</f>
        <v>0</v>
      </c>
      <c r="U904">
        <f>L904*(1000-(1000*0.61365*exp(17.502*Y904/(240.97+Y904))/(BQ904+BR904)+BL904)/2)/(1000*0.61365*exp(17.502*Y904/(240.97+Y904))/(BQ904+BR904)-BL904)</f>
        <v>0</v>
      </c>
      <c r="V904">
        <f>1/((BE904+1)/(S904/1.6)+1/(T904/1.37)) + BE904/((BE904+1)/(S904/1.6) + BE904/(T904/1.37))</f>
        <v>0</v>
      </c>
      <c r="W904">
        <f>(AZ904*BC904)</f>
        <v>0</v>
      </c>
      <c r="X904">
        <f>(BS904+(W904+2*0.95*5.67E-8*(((BS904+$B$7)+273)^4-(BS904+273)^4)-44100*L904)/(1.84*29.3*T904+8*0.95*5.67E-8*(BS904+273)^3))</f>
        <v>0</v>
      </c>
      <c r="Y904">
        <f>($C$7*BT904+$D$7*BU904+$E$7*X904)</f>
        <v>0</v>
      </c>
      <c r="Z904">
        <f>0.61365*exp(17.502*Y904/(240.97+Y904))</f>
        <v>0</v>
      </c>
      <c r="AA904">
        <f>(AB904/AC904*100)</f>
        <v>0</v>
      </c>
      <c r="AB904">
        <f>BL904*(BQ904+BR904)/1000</f>
        <v>0</v>
      </c>
      <c r="AC904">
        <f>0.61365*exp(17.502*BS904/(240.97+BS904))</f>
        <v>0</v>
      </c>
      <c r="AD904">
        <f>(Z904-BL904*(BQ904+BR904)/1000)</f>
        <v>0</v>
      </c>
      <c r="AE904">
        <f>(-L904*44100)</f>
        <v>0</v>
      </c>
      <c r="AF904">
        <f>2*29.3*T904*0.92*(BS904-Y904)</f>
        <v>0</v>
      </c>
      <c r="AG904">
        <f>2*0.95*5.67E-8*(((BS904+$B$7)+273)^4-(Y904+273)^4)</f>
        <v>0</v>
      </c>
      <c r="AH904">
        <f>W904+AG904+AE904+AF904</f>
        <v>0</v>
      </c>
      <c r="AI904">
        <f>BP904*AW904*(BK904-BJ904*(1000-AW904*BM904)/(1000-AW904*BL904))/(100*BD904)</f>
        <v>0</v>
      </c>
      <c r="AJ904">
        <f>1000*BP904*AW904*(BL904-BM904)/(100*BD904*(1000-AW904*BL904))</f>
        <v>0</v>
      </c>
      <c r="AK904">
        <f>(AL904 - AM904 - BQ904*1E3/(8.314*(BS904+273.15)) * AO904/BP904 * AN904) * BP904/(100*BD904) * (1000 - BM904)/1000</f>
        <v>0</v>
      </c>
      <c r="AL904">
        <v>664.8175619441164</v>
      </c>
      <c r="AM904">
        <v>646.3034060606057</v>
      </c>
      <c r="AN904">
        <v>2.532595654825779</v>
      </c>
      <c r="AO904">
        <v>66.74876362544261</v>
      </c>
      <c r="AP904">
        <f>(AR904 - AQ904 + BQ904*1E3/(8.314*(BS904+273.15)) * AT904/BP904 * AS904) * BP904/(100*BD904) * 1000/(1000 - AR904)</f>
        <v>0</v>
      </c>
      <c r="AQ904">
        <v>15.46994274391145</v>
      </c>
      <c r="AR904">
        <v>16.12379575757576</v>
      </c>
      <c r="AS904">
        <v>-1.326381902453762E-05</v>
      </c>
      <c r="AT904">
        <v>80.8344270766854</v>
      </c>
      <c r="AU904">
        <v>0</v>
      </c>
      <c r="AV904">
        <v>0</v>
      </c>
      <c r="AW904">
        <f>IF(AU904*$H$13&gt;=AY904,1.0,(AY904/(AY904-AU904*$H$13)))</f>
        <v>0</v>
      </c>
      <c r="AX904">
        <f>(AW904-1)*100</f>
        <v>0</v>
      </c>
      <c r="AY904">
        <f>MAX(0,($B$13+$C$13*BX904)/(1+$D$13*BX904)*BQ904/(BS904+273)*$E$13)</f>
        <v>0</v>
      </c>
      <c r="AZ904">
        <f>$B$11*BY904+$C$11*BZ904+$F$11*CK904*(1-CN904)</f>
        <v>0</v>
      </c>
      <c r="BA904">
        <f>AZ904*BB904</f>
        <v>0</v>
      </c>
      <c r="BB904">
        <f>($B$11*$D$9+$C$11*$D$9+$F$11*((CX904+CP904)/MAX(CX904+CP904+CY904, 0.1)*$I$9+CY904/MAX(CX904+CP904+CY904, 0.1)*$J$9))/($B$11+$C$11+$F$11)</f>
        <v>0</v>
      </c>
      <c r="BC904">
        <f>($B$11*$K$9+$C$11*$K$9+$F$11*((CX904+CP904)/MAX(CX904+CP904+CY904, 0.1)*$P$9+CY904/MAX(CX904+CP904+CY904, 0.1)*$Q$9))/($B$11+$C$11+$F$11)</f>
        <v>0</v>
      </c>
      <c r="BD904">
        <v>6</v>
      </c>
      <c r="BE904">
        <v>0.5</v>
      </c>
      <c r="BF904" t="s">
        <v>361</v>
      </c>
      <c r="BG904">
        <v>2</v>
      </c>
      <c r="BH904" t="b">
        <v>1</v>
      </c>
      <c r="BI904">
        <v>1728498751.714286</v>
      </c>
      <c r="BJ904">
        <v>617.7558571428572</v>
      </c>
      <c r="BK904">
        <v>640.7745357142858</v>
      </c>
      <c r="BL904">
        <v>16.12529642857143</v>
      </c>
      <c r="BM904">
        <v>15.46891428571429</v>
      </c>
      <c r="BN904">
        <v>624.8078571428571</v>
      </c>
      <c r="BO904">
        <v>16.21578928571428</v>
      </c>
      <c r="BP904">
        <v>600.0162142857143</v>
      </c>
      <c r="BQ904">
        <v>97.5428892857143</v>
      </c>
      <c r="BR904">
        <v>0.1000113464285714</v>
      </c>
      <c r="BS904">
        <v>24.84625</v>
      </c>
      <c r="BT904">
        <v>24.98543928571428</v>
      </c>
      <c r="BU904">
        <v>999.9000000000002</v>
      </c>
      <c r="BV904">
        <v>0</v>
      </c>
      <c r="BW904">
        <v>0</v>
      </c>
      <c r="BX904">
        <v>10004.03857142857</v>
      </c>
      <c r="BY904">
        <v>0</v>
      </c>
      <c r="BZ904">
        <v>83.31408214285715</v>
      </c>
      <c r="CA904">
        <v>-23.01860357142857</v>
      </c>
      <c r="CB904">
        <v>627.8807142857142</v>
      </c>
      <c r="CC904">
        <v>650.8422142857144</v>
      </c>
      <c r="CD904">
        <v>0.6563912142857143</v>
      </c>
      <c r="CE904">
        <v>640.7745357142858</v>
      </c>
      <c r="CF904">
        <v>15.46891428571429</v>
      </c>
      <c r="CG904">
        <v>1.5729075</v>
      </c>
      <c r="CH904">
        <v>1.508881785714286</v>
      </c>
      <c r="CI904">
        <v>13.69590714285714</v>
      </c>
      <c r="CJ904">
        <v>13.05846428571428</v>
      </c>
      <c r="CK904">
        <v>1600.025</v>
      </c>
      <c r="CL904">
        <v>0.6919928214285712</v>
      </c>
      <c r="CM904">
        <v>0.3080071785714286</v>
      </c>
      <c r="CN904">
        <v>0</v>
      </c>
      <c r="CO904">
        <v>2.220714285714286</v>
      </c>
      <c r="CP904">
        <v>0</v>
      </c>
      <c r="CQ904">
        <v>15498.73928571428</v>
      </c>
      <c r="CR904">
        <v>13790.35714285714</v>
      </c>
      <c r="CS904">
        <v>39.125</v>
      </c>
      <c r="CT904">
        <v>40.48649999999999</v>
      </c>
      <c r="CU904">
        <v>39.81199999999999</v>
      </c>
      <c r="CV904">
        <v>38.55535714285714</v>
      </c>
      <c r="CW904">
        <v>38.312</v>
      </c>
      <c r="CX904">
        <v>1107.206071428571</v>
      </c>
      <c r="CY904">
        <v>492.8189285714285</v>
      </c>
      <c r="CZ904">
        <v>0</v>
      </c>
      <c r="DA904">
        <v>1728498816.4</v>
      </c>
      <c r="DB904">
        <v>0</v>
      </c>
      <c r="DC904">
        <v>1728490956.5</v>
      </c>
      <c r="DD904" t="s">
        <v>362</v>
      </c>
      <c r="DE904">
        <v>1728490952.5</v>
      </c>
      <c r="DF904">
        <v>1728490956.5</v>
      </c>
      <c r="DG904">
        <v>1</v>
      </c>
      <c r="DH904">
        <v>-0.065</v>
      </c>
      <c r="DI904">
        <v>-0.008</v>
      </c>
      <c r="DJ904">
        <v>-3.246</v>
      </c>
      <c r="DK904">
        <v>-0.091</v>
      </c>
      <c r="DL904">
        <v>52</v>
      </c>
      <c r="DM904">
        <v>15</v>
      </c>
      <c r="DN904">
        <v>0.25</v>
      </c>
      <c r="DO904">
        <v>0.13</v>
      </c>
      <c r="DP904">
        <v>-22.940335</v>
      </c>
      <c r="DQ904">
        <v>-1.681260787992488</v>
      </c>
      <c r="DR904">
        <v>0.1727004524458462</v>
      </c>
      <c r="DS904">
        <v>0</v>
      </c>
      <c r="DT904">
        <v>0.657134425</v>
      </c>
      <c r="DU904">
        <v>-0.01621162851782304</v>
      </c>
      <c r="DV904">
        <v>0.001995510584881729</v>
      </c>
      <c r="DW904">
        <v>1</v>
      </c>
      <c r="DX904">
        <v>1</v>
      </c>
      <c r="DY904">
        <v>2</v>
      </c>
      <c r="DZ904" t="s">
        <v>363</v>
      </c>
      <c r="EA904">
        <v>3.22895</v>
      </c>
      <c r="EB904">
        <v>2.70439</v>
      </c>
      <c r="EC904">
        <v>0.137321</v>
      </c>
      <c r="ED904">
        <v>0.140072</v>
      </c>
      <c r="EE904">
        <v>0.0834661</v>
      </c>
      <c r="EF904">
        <v>0.08113579999999999</v>
      </c>
      <c r="EG904">
        <v>28131.7</v>
      </c>
      <c r="EH904">
        <v>27256.8</v>
      </c>
      <c r="EI904">
        <v>31254.5</v>
      </c>
      <c r="EJ904">
        <v>30076.8</v>
      </c>
      <c r="EK904">
        <v>38365.2</v>
      </c>
      <c r="EL904">
        <v>36553.4</v>
      </c>
      <c r="EM904">
        <v>43795</v>
      </c>
      <c r="EN904">
        <v>42004.9</v>
      </c>
      <c r="EO904">
        <v>2.09372</v>
      </c>
      <c r="EP904">
        <v>1.743</v>
      </c>
      <c r="EQ904">
        <v>0.0149384</v>
      </c>
      <c r="ER904">
        <v>0</v>
      </c>
      <c r="ES904">
        <v>24.749</v>
      </c>
      <c r="ET904">
        <v>999.9</v>
      </c>
      <c r="EU904">
        <v>64.2</v>
      </c>
      <c r="EV904">
        <v>32.1</v>
      </c>
      <c r="EW904">
        <v>31.6077</v>
      </c>
      <c r="EX904">
        <v>60.8202</v>
      </c>
      <c r="EY904">
        <v>24.2909</v>
      </c>
      <c r="EZ904">
        <v>1</v>
      </c>
      <c r="FA904">
        <v>0.296321</v>
      </c>
      <c r="FB904">
        <v>3.77111</v>
      </c>
      <c r="FC904">
        <v>20.1606</v>
      </c>
      <c r="FD904">
        <v>5.21489</v>
      </c>
      <c r="FE904">
        <v>11.998</v>
      </c>
      <c r="FF904">
        <v>4.96335</v>
      </c>
      <c r="FG904">
        <v>3.2959</v>
      </c>
      <c r="FH904">
        <v>9999</v>
      </c>
      <c r="FI904">
        <v>9999</v>
      </c>
      <c r="FJ904">
        <v>9999</v>
      </c>
      <c r="FK904">
        <v>150.2</v>
      </c>
      <c r="FL904">
        <v>4.97093</v>
      </c>
      <c r="FM904">
        <v>1.8678</v>
      </c>
      <c r="FN904">
        <v>1.85929</v>
      </c>
      <c r="FO904">
        <v>1.86538</v>
      </c>
      <c r="FP904">
        <v>1.8631</v>
      </c>
      <c r="FQ904">
        <v>1.86451</v>
      </c>
      <c r="FR904">
        <v>1.86005</v>
      </c>
      <c r="FS904">
        <v>1.86417</v>
      </c>
      <c r="FT904">
        <v>0</v>
      </c>
      <c r="FU904">
        <v>0</v>
      </c>
      <c r="FV904">
        <v>0</v>
      </c>
      <c r="FW904">
        <v>0</v>
      </c>
      <c r="FX904" t="s">
        <v>364</v>
      </c>
      <c r="FY904" t="s">
        <v>365</v>
      </c>
      <c r="FZ904" t="s">
        <v>366</v>
      </c>
      <c r="GA904" t="s">
        <v>366</v>
      </c>
      <c r="GB904" t="s">
        <v>366</v>
      </c>
      <c r="GC904" t="s">
        <v>366</v>
      </c>
      <c r="GD904">
        <v>0</v>
      </c>
      <c r="GE904">
        <v>100</v>
      </c>
      <c r="GF904">
        <v>100</v>
      </c>
      <c r="GG904">
        <v>-7.178</v>
      </c>
      <c r="GH904">
        <v>-0.0905</v>
      </c>
      <c r="GI904">
        <v>-2.868309889394353</v>
      </c>
      <c r="GJ904">
        <v>-0.006773961979547998</v>
      </c>
      <c r="GK904">
        <v>-8.296070481250098E-08</v>
      </c>
      <c r="GL904">
        <v>3.322967193956903E-10</v>
      </c>
      <c r="GM904">
        <v>-0.07871069313407227</v>
      </c>
      <c r="GN904">
        <v>-0.00208336341840114</v>
      </c>
      <c r="GO904">
        <v>8.801746095907445E-05</v>
      </c>
      <c r="GP904">
        <v>-2.677693255255651E-07</v>
      </c>
      <c r="GQ904">
        <v>3</v>
      </c>
      <c r="GR904">
        <v>2052</v>
      </c>
      <c r="GS904">
        <v>2</v>
      </c>
      <c r="GT904">
        <v>18</v>
      </c>
      <c r="GU904">
        <v>130.1</v>
      </c>
      <c r="GV904">
        <v>130.1</v>
      </c>
      <c r="GW904">
        <v>1.64307</v>
      </c>
      <c r="GX904">
        <v>2.41333</v>
      </c>
      <c r="GY904">
        <v>1.44775</v>
      </c>
      <c r="GZ904">
        <v>2.31201</v>
      </c>
      <c r="HA904">
        <v>1.55151</v>
      </c>
      <c r="HB904">
        <v>2.41577</v>
      </c>
      <c r="HC904">
        <v>37.8437</v>
      </c>
      <c r="HD904">
        <v>13.5979</v>
      </c>
      <c r="HE904">
        <v>18</v>
      </c>
      <c r="HF904">
        <v>616.904</v>
      </c>
      <c r="HG904">
        <v>393.271</v>
      </c>
      <c r="HH904">
        <v>19.3271</v>
      </c>
      <c r="HI904">
        <v>30.6735</v>
      </c>
      <c r="HJ904">
        <v>29.9994</v>
      </c>
      <c r="HK904">
        <v>30.8794</v>
      </c>
      <c r="HL904">
        <v>30.88</v>
      </c>
      <c r="HM904">
        <v>32.945</v>
      </c>
      <c r="HN904">
        <v>55.7764</v>
      </c>
      <c r="HO904">
        <v>0</v>
      </c>
      <c r="HP904">
        <v>19.3317</v>
      </c>
      <c r="HQ904">
        <v>677.078</v>
      </c>
      <c r="HR904">
        <v>15.4859</v>
      </c>
      <c r="HS904">
        <v>99.17529999999999</v>
      </c>
      <c r="HT904">
        <v>100.365</v>
      </c>
    </row>
    <row r="905" spans="1:228">
      <c r="A905">
        <v>889</v>
      </c>
      <c r="B905">
        <v>1728498764.5</v>
      </c>
      <c r="C905">
        <v>7827</v>
      </c>
      <c r="D905" t="s">
        <v>2152</v>
      </c>
      <c r="E905" t="s">
        <v>2153</v>
      </c>
      <c r="F905">
        <v>5</v>
      </c>
      <c r="G905" t="s">
        <v>357</v>
      </c>
      <c r="H905" t="s">
        <v>358</v>
      </c>
      <c r="I905" t="s">
        <v>359</v>
      </c>
      <c r="J905" t="s">
        <v>2047</v>
      </c>
      <c r="K905">
        <v>1728498757</v>
      </c>
      <c r="L905">
        <f>(M905)/1000</f>
        <v>0</v>
      </c>
      <c r="M905">
        <f>IF(BH905, AP905, AJ905)</f>
        <v>0</v>
      </c>
      <c r="N905">
        <f>IF(BH905, AK905, AI905)</f>
        <v>0</v>
      </c>
      <c r="O905">
        <f>BJ905 - IF(AW905&gt;1, N905*BD905*100.0/(AY905), 0)</f>
        <v>0</v>
      </c>
      <c r="P905">
        <f>((V905-L905/2)*O905-N905)/(V905+L905/2)</f>
        <v>0</v>
      </c>
      <c r="Q905">
        <f>P905*(BQ905+BR905)/1000.0</f>
        <v>0</v>
      </c>
      <c r="R905">
        <f>(BJ905 - IF(AW905&gt;1, N905*BD905*100.0/(AY905), 0))*(BQ905+BR905)/1000.0</f>
        <v>0</v>
      </c>
      <c r="S905">
        <f>2.0/((1/U905-1/T905)+SIGN(U905)*SQRT((1/U905-1/T905)*(1/U905-1/T905) + 4*BE905/((BE905+1)*(BE905+1))*(2*1/U905*1/T905-1/T905*1/T905)))</f>
        <v>0</v>
      </c>
      <c r="T905">
        <f>IF(LEFT(BF905,1)&lt;&gt;"0",IF(LEFT(BF905,1)="1",3.0,BG905),$D$5+$E$5*(BX905*BQ905/($K$5*1000))+$F$5*(BX905*BQ905/($K$5*1000))*MAX(MIN(BD905,$J$5),$I$5)*MAX(MIN(BD905,$J$5),$I$5)+$G$5*MAX(MIN(BD905,$J$5),$I$5)*(BX905*BQ905/($K$5*1000))+$H$5*(BX905*BQ905/($K$5*1000))*(BX905*BQ905/($K$5*1000)))</f>
        <v>0</v>
      </c>
      <c r="U905">
        <f>L905*(1000-(1000*0.61365*exp(17.502*Y905/(240.97+Y905))/(BQ905+BR905)+BL905)/2)/(1000*0.61365*exp(17.502*Y905/(240.97+Y905))/(BQ905+BR905)-BL905)</f>
        <v>0</v>
      </c>
      <c r="V905">
        <f>1/((BE905+1)/(S905/1.6)+1/(T905/1.37)) + BE905/((BE905+1)/(S905/1.6) + BE905/(T905/1.37))</f>
        <v>0</v>
      </c>
      <c r="W905">
        <f>(AZ905*BC905)</f>
        <v>0</v>
      </c>
      <c r="X905">
        <f>(BS905+(W905+2*0.95*5.67E-8*(((BS905+$B$7)+273)^4-(BS905+273)^4)-44100*L905)/(1.84*29.3*T905+8*0.95*5.67E-8*(BS905+273)^3))</f>
        <v>0</v>
      </c>
      <c r="Y905">
        <f>($C$7*BT905+$D$7*BU905+$E$7*X905)</f>
        <v>0</v>
      </c>
      <c r="Z905">
        <f>0.61365*exp(17.502*Y905/(240.97+Y905))</f>
        <v>0</v>
      </c>
      <c r="AA905">
        <f>(AB905/AC905*100)</f>
        <v>0</v>
      </c>
      <c r="AB905">
        <f>BL905*(BQ905+BR905)/1000</f>
        <v>0</v>
      </c>
      <c r="AC905">
        <f>0.61365*exp(17.502*BS905/(240.97+BS905))</f>
        <v>0</v>
      </c>
      <c r="AD905">
        <f>(Z905-BL905*(BQ905+BR905)/1000)</f>
        <v>0</v>
      </c>
      <c r="AE905">
        <f>(-L905*44100)</f>
        <v>0</v>
      </c>
      <c r="AF905">
        <f>2*29.3*T905*0.92*(BS905-Y905)</f>
        <v>0</v>
      </c>
      <c r="AG905">
        <f>2*0.95*5.67E-8*(((BS905+$B$7)+273)^4-(Y905+273)^4)</f>
        <v>0</v>
      </c>
      <c r="AH905">
        <f>W905+AG905+AE905+AF905</f>
        <v>0</v>
      </c>
      <c r="AI905">
        <f>BP905*AW905*(BK905-BJ905*(1000-AW905*BM905)/(1000-AW905*BL905))/(100*BD905)</f>
        <v>0</v>
      </c>
      <c r="AJ905">
        <f>1000*BP905*AW905*(BL905-BM905)/(100*BD905*(1000-AW905*BL905))</f>
        <v>0</v>
      </c>
      <c r="AK905">
        <f>(AL905 - AM905 - BQ905*1E3/(8.314*(BS905+273.15)) * AO905/BP905 * AN905) * BP905/(100*BD905) * (1000 - BM905)/1000</f>
        <v>0</v>
      </c>
      <c r="AL905">
        <v>677.4679965326651</v>
      </c>
      <c r="AM905">
        <v>658.9633393939392</v>
      </c>
      <c r="AN905">
        <v>2.532099792607919</v>
      </c>
      <c r="AO905">
        <v>66.74876362544261</v>
      </c>
      <c r="AP905">
        <f>(AR905 - AQ905 + BQ905*1E3/(8.314*(BS905+273.15)) * AT905/BP905 * AS905) * BP905/(100*BD905) * 1000/(1000 - AR905)</f>
        <v>0</v>
      </c>
      <c r="AQ905">
        <v>15.46686241258376</v>
      </c>
      <c r="AR905">
        <v>16.12094424242424</v>
      </c>
      <c r="AS905">
        <v>-1.446062840387648E-05</v>
      </c>
      <c r="AT905">
        <v>80.8344270766854</v>
      </c>
      <c r="AU905">
        <v>0</v>
      </c>
      <c r="AV905">
        <v>0</v>
      </c>
      <c r="AW905">
        <f>IF(AU905*$H$13&gt;=AY905,1.0,(AY905/(AY905-AU905*$H$13)))</f>
        <v>0</v>
      </c>
      <c r="AX905">
        <f>(AW905-1)*100</f>
        <v>0</v>
      </c>
      <c r="AY905">
        <f>MAX(0,($B$13+$C$13*BX905)/(1+$D$13*BX905)*BQ905/(BS905+273)*$E$13)</f>
        <v>0</v>
      </c>
      <c r="AZ905">
        <f>$B$11*BY905+$C$11*BZ905+$F$11*CK905*(1-CN905)</f>
        <v>0</v>
      </c>
      <c r="BA905">
        <f>AZ905*BB905</f>
        <v>0</v>
      </c>
      <c r="BB905">
        <f>($B$11*$D$9+$C$11*$D$9+$F$11*((CX905+CP905)/MAX(CX905+CP905+CY905, 0.1)*$I$9+CY905/MAX(CX905+CP905+CY905, 0.1)*$J$9))/($B$11+$C$11+$F$11)</f>
        <v>0</v>
      </c>
      <c r="BC905">
        <f>($B$11*$K$9+$C$11*$K$9+$F$11*((CX905+CP905)/MAX(CX905+CP905+CY905, 0.1)*$P$9+CY905/MAX(CX905+CP905+CY905, 0.1)*$Q$9))/($B$11+$C$11+$F$11)</f>
        <v>0</v>
      </c>
      <c r="BD905">
        <v>6</v>
      </c>
      <c r="BE905">
        <v>0.5</v>
      </c>
      <c r="BF905" t="s">
        <v>361</v>
      </c>
      <c r="BG905">
        <v>2</v>
      </c>
      <c r="BH905" t="b">
        <v>1</v>
      </c>
      <c r="BI905">
        <v>1728498757</v>
      </c>
      <c r="BJ905">
        <v>630.9104814814816</v>
      </c>
      <c r="BK905">
        <v>654.0628148148147</v>
      </c>
      <c r="BL905">
        <v>16.12385555555555</v>
      </c>
      <c r="BM905">
        <v>15.46795555555556</v>
      </c>
      <c r="BN905">
        <v>638.0482222222222</v>
      </c>
      <c r="BO905">
        <v>16.21434814814815</v>
      </c>
      <c r="BP905">
        <v>599.9905185185185</v>
      </c>
      <c r="BQ905">
        <v>97.54282592592591</v>
      </c>
      <c r="BR905">
        <v>0.1000124185185185</v>
      </c>
      <c r="BS905">
        <v>24.84766666666667</v>
      </c>
      <c r="BT905">
        <v>24.98855185185185</v>
      </c>
      <c r="BU905">
        <v>999.9000000000001</v>
      </c>
      <c r="BV905">
        <v>0</v>
      </c>
      <c r="BW905">
        <v>0</v>
      </c>
      <c r="BX905">
        <v>9992.866666666665</v>
      </c>
      <c r="BY905">
        <v>0</v>
      </c>
      <c r="BZ905">
        <v>83.36801851851853</v>
      </c>
      <c r="CA905">
        <v>-23.15221851851852</v>
      </c>
      <c r="CB905">
        <v>641.249925925926</v>
      </c>
      <c r="CC905">
        <v>664.3386296296297</v>
      </c>
      <c r="CD905">
        <v>0.6559128518518519</v>
      </c>
      <c r="CE905">
        <v>654.0628148148147</v>
      </c>
      <c r="CF905">
        <v>15.46795555555556</v>
      </c>
      <c r="CG905">
        <v>1.572765925925926</v>
      </c>
      <c r="CH905">
        <v>1.508787037037037</v>
      </c>
      <c r="CI905">
        <v>13.69452592592593</v>
      </c>
      <c r="CJ905">
        <v>13.0575</v>
      </c>
      <c r="CK905">
        <v>1600.017407407408</v>
      </c>
      <c r="CL905">
        <v>0.691991148148148</v>
      </c>
      <c r="CM905">
        <v>0.3080088518518518</v>
      </c>
      <c r="CN905">
        <v>0</v>
      </c>
      <c r="CO905">
        <v>2.245855555555555</v>
      </c>
      <c r="CP905">
        <v>0</v>
      </c>
      <c r="CQ905">
        <v>15521.51851851852</v>
      </c>
      <c r="CR905">
        <v>13790.28148148148</v>
      </c>
      <c r="CS905">
        <v>39.125</v>
      </c>
      <c r="CT905">
        <v>40.47433333333333</v>
      </c>
      <c r="CU905">
        <v>39.81199999999999</v>
      </c>
      <c r="CV905">
        <v>38.54362962962963</v>
      </c>
      <c r="CW905">
        <v>38.312</v>
      </c>
      <c r="CX905">
        <v>1107.198148148148</v>
      </c>
      <c r="CY905">
        <v>492.8192592592593</v>
      </c>
      <c r="CZ905">
        <v>0</v>
      </c>
      <c r="DA905">
        <v>1728498821.8</v>
      </c>
      <c r="DB905">
        <v>0</v>
      </c>
      <c r="DC905">
        <v>1728490956.5</v>
      </c>
      <c r="DD905" t="s">
        <v>362</v>
      </c>
      <c r="DE905">
        <v>1728490952.5</v>
      </c>
      <c r="DF905">
        <v>1728490956.5</v>
      </c>
      <c r="DG905">
        <v>1</v>
      </c>
      <c r="DH905">
        <v>-0.065</v>
      </c>
      <c r="DI905">
        <v>-0.008</v>
      </c>
      <c r="DJ905">
        <v>-3.246</v>
      </c>
      <c r="DK905">
        <v>-0.091</v>
      </c>
      <c r="DL905">
        <v>52</v>
      </c>
      <c r="DM905">
        <v>15</v>
      </c>
      <c r="DN905">
        <v>0.25</v>
      </c>
      <c r="DO905">
        <v>0.13</v>
      </c>
      <c r="DP905">
        <v>-23.07436097560976</v>
      </c>
      <c r="DQ905">
        <v>-1.689029268292624</v>
      </c>
      <c r="DR905">
        <v>0.1771074413856462</v>
      </c>
      <c r="DS905">
        <v>0</v>
      </c>
      <c r="DT905">
        <v>0.6562073658536587</v>
      </c>
      <c r="DU905">
        <v>-0.008580229965156097</v>
      </c>
      <c r="DV905">
        <v>0.001461325421698509</v>
      </c>
      <c r="DW905">
        <v>1</v>
      </c>
      <c r="DX905">
        <v>1</v>
      </c>
      <c r="DY905">
        <v>2</v>
      </c>
      <c r="DZ905" t="s">
        <v>363</v>
      </c>
      <c r="EA905">
        <v>3.22884</v>
      </c>
      <c r="EB905">
        <v>2.70424</v>
      </c>
      <c r="EC905">
        <v>0.139168</v>
      </c>
      <c r="ED905">
        <v>0.1419</v>
      </c>
      <c r="EE905">
        <v>0.0834587</v>
      </c>
      <c r="EF905">
        <v>0.0811257</v>
      </c>
      <c r="EG905">
        <v>28072</v>
      </c>
      <c r="EH905">
        <v>27199.1</v>
      </c>
      <c r="EI905">
        <v>31255.1</v>
      </c>
      <c r="EJ905">
        <v>30077.1</v>
      </c>
      <c r="EK905">
        <v>38366.2</v>
      </c>
      <c r="EL905">
        <v>36554.1</v>
      </c>
      <c r="EM905">
        <v>43795.8</v>
      </c>
      <c r="EN905">
        <v>42005.2</v>
      </c>
      <c r="EO905">
        <v>2.094</v>
      </c>
      <c r="EP905">
        <v>1.74315</v>
      </c>
      <c r="EQ905">
        <v>0.0148453</v>
      </c>
      <c r="ER905">
        <v>0</v>
      </c>
      <c r="ES905">
        <v>24.7507</v>
      </c>
      <c r="ET905">
        <v>999.9</v>
      </c>
      <c r="EU905">
        <v>64.2</v>
      </c>
      <c r="EV905">
        <v>32.1</v>
      </c>
      <c r="EW905">
        <v>31.6062</v>
      </c>
      <c r="EX905">
        <v>60.8902</v>
      </c>
      <c r="EY905">
        <v>24.0505</v>
      </c>
      <c r="EZ905">
        <v>1</v>
      </c>
      <c r="FA905">
        <v>0.295965</v>
      </c>
      <c r="FB905">
        <v>3.79151</v>
      </c>
      <c r="FC905">
        <v>20.1601</v>
      </c>
      <c r="FD905">
        <v>5.21519</v>
      </c>
      <c r="FE905">
        <v>11.998</v>
      </c>
      <c r="FF905">
        <v>4.96325</v>
      </c>
      <c r="FG905">
        <v>3.29585</v>
      </c>
      <c r="FH905">
        <v>9999</v>
      </c>
      <c r="FI905">
        <v>9999</v>
      </c>
      <c r="FJ905">
        <v>9999</v>
      </c>
      <c r="FK905">
        <v>150.2</v>
      </c>
      <c r="FL905">
        <v>4.97093</v>
      </c>
      <c r="FM905">
        <v>1.86781</v>
      </c>
      <c r="FN905">
        <v>1.85928</v>
      </c>
      <c r="FO905">
        <v>1.86537</v>
      </c>
      <c r="FP905">
        <v>1.8631</v>
      </c>
      <c r="FQ905">
        <v>1.86451</v>
      </c>
      <c r="FR905">
        <v>1.86005</v>
      </c>
      <c r="FS905">
        <v>1.86417</v>
      </c>
      <c r="FT905">
        <v>0</v>
      </c>
      <c r="FU905">
        <v>0</v>
      </c>
      <c r="FV905">
        <v>0</v>
      </c>
      <c r="FW905">
        <v>0</v>
      </c>
      <c r="FX905" t="s">
        <v>364</v>
      </c>
      <c r="FY905" t="s">
        <v>365</v>
      </c>
      <c r="FZ905" t="s">
        <v>366</v>
      </c>
      <c r="GA905" t="s">
        <v>366</v>
      </c>
      <c r="GB905" t="s">
        <v>366</v>
      </c>
      <c r="GC905" t="s">
        <v>366</v>
      </c>
      <c r="GD905">
        <v>0</v>
      </c>
      <c r="GE905">
        <v>100</v>
      </c>
      <c r="GF905">
        <v>100</v>
      </c>
      <c r="GG905">
        <v>-7.259</v>
      </c>
      <c r="GH905">
        <v>-0.0905</v>
      </c>
      <c r="GI905">
        <v>-2.868309889394353</v>
      </c>
      <c r="GJ905">
        <v>-0.006773961979547998</v>
      </c>
      <c r="GK905">
        <v>-8.296070481250098E-08</v>
      </c>
      <c r="GL905">
        <v>3.322967193956903E-10</v>
      </c>
      <c r="GM905">
        <v>-0.07871069313407227</v>
      </c>
      <c r="GN905">
        <v>-0.00208336341840114</v>
      </c>
      <c r="GO905">
        <v>8.801746095907445E-05</v>
      </c>
      <c r="GP905">
        <v>-2.677693255255651E-07</v>
      </c>
      <c r="GQ905">
        <v>3</v>
      </c>
      <c r="GR905">
        <v>2052</v>
      </c>
      <c r="GS905">
        <v>2</v>
      </c>
      <c r="GT905">
        <v>18</v>
      </c>
      <c r="GU905">
        <v>130.2</v>
      </c>
      <c r="GV905">
        <v>130.1</v>
      </c>
      <c r="GW905">
        <v>1.6687</v>
      </c>
      <c r="GX905">
        <v>2.41211</v>
      </c>
      <c r="GY905">
        <v>1.44775</v>
      </c>
      <c r="GZ905">
        <v>2.31201</v>
      </c>
      <c r="HA905">
        <v>1.55151</v>
      </c>
      <c r="HB905">
        <v>2.41943</v>
      </c>
      <c r="HC905">
        <v>37.8437</v>
      </c>
      <c r="HD905">
        <v>13.6067</v>
      </c>
      <c r="HE905">
        <v>18</v>
      </c>
      <c r="HF905">
        <v>617.027</v>
      </c>
      <c r="HG905">
        <v>393.304</v>
      </c>
      <c r="HH905">
        <v>19.3374</v>
      </c>
      <c r="HI905">
        <v>30.6648</v>
      </c>
      <c r="HJ905">
        <v>29.9996</v>
      </c>
      <c r="HK905">
        <v>30.8713</v>
      </c>
      <c r="HL905">
        <v>30.872</v>
      </c>
      <c r="HM905">
        <v>33.4147</v>
      </c>
      <c r="HN905">
        <v>55.7764</v>
      </c>
      <c r="HO905">
        <v>0</v>
      </c>
      <c r="HP905">
        <v>19.337</v>
      </c>
      <c r="HQ905">
        <v>692.105</v>
      </c>
      <c r="HR905">
        <v>15.4915</v>
      </c>
      <c r="HS905">
        <v>99.1771</v>
      </c>
      <c r="HT905">
        <v>100.366</v>
      </c>
    </row>
    <row r="906" spans="1:228">
      <c r="A906">
        <v>890</v>
      </c>
      <c r="B906">
        <v>1728498769.5</v>
      </c>
      <c r="C906">
        <v>7832</v>
      </c>
      <c r="D906" t="s">
        <v>2154</v>
      </c>
      <c r="E906" t="s">
        <v>2155</v>
      </c>
      <c r="F906">
        <v>5</v>
      </c>
      <c r="G906" t="s">
        <v>357</v>
      </c>
      <c r="H906" t="s">
        <v>358</v>
      </c>
      <c r="I906" t="s">
        <v>359</v>
      </c>
      <c r="J906" t="s">
        <v>2047</v>
      </c>
      <c r="K906">
        <v>1728498761.714286</v>
      </c>
      <c r="L906">
        <f>(M906)/1000</f>
        <v>0</v>
      </c>
      <c r="M906">
        <f>IF(BH906, AP906, AJ906)</f>
        <v>0</v>
      </c>
      <c r="N906">
        <f>IF(BH906, AK906, AI906)</f>
        <v>0</v>
      </c>
      <c r="O906">
        <f>BJ906 - IF(AW906&gt;1, N906*BD906*100.0/(AY906), 0)</f>
        <v>0</v>
      </c>
      <c r="P906">
        <f>((V906-L906/2)*O906-N906)/(V906+L906/2)</f>
        <v>0</v>
      </c>
      <c r="Q906">
        <f>P906*(BQ906+BR906)/1000.0</f>
        <v>0</v>
      </c>
      <c r="R906">
        <f>(BJ906 - IF(AW906&gt;1, N906*BD906*100.0/(AY906), 0))*(BQ906+BR906)/1000.0</f>
        <v>0</v>
      </c>
      <c r="S906">
        <f>2.0/((1/U906-1/T906)+SIGN(U906)*SQRT((1/U906-1/T906)*(1/U906-1/T906) + 4*BE906/((BE906+1)*(BE906+1))*(2*1/U906*1/T906-1/T906*1/T906)))</f>
        <v>0</v>
      </c>
      <c r="T906">
        <f>IF(LEFT(BF906,1)&lt;&gt;"0",IF(LEFT(BF906,1)="1",3.0,BG906),$D$5+$E$5*(BX906*BQ906/($K$5*1000))+$F$5*(BX906*BQ906/($K$5*1000))*MAX(MIN(BD906,$J$5),$I$5)*MAX(MIN(BD906,$J$5),$I$5)+$G$5*MAX(MIN(BD906,$J$5),$I$5)*(BX906*BQ906/($K$5*1000))+$H$5*(BX906*BQ906/($K$5*1000))*(BX906*BQ906/($K$5*1000)))</f>
        <v>0</v>
      </c>
      <c r="U906">
        <f>L906*(1000-(1000*0.61365*exp(17.502*Y906/(240.97+Y906))/(BQ906+BR906)+BL906)/2)/(1000*0.61365*exp(17.502*Y906/(240.97+Y906))/(BQ906+BR906)-BL906)</f>
        <v>0</v>
      </c>
      <c r="V906">
        <f>1/((BE906+1)/(S906/1.6)+1/(T906/1.37)) + BE906/((BE906+1)/(S906/1.6) + BE906/(T906/1.37))</f>
        <v>0</v>
      </c>
      <c r="W906">
        <f>(AZ906*BC906)</f>
        <v>0</v>
      </c>
      <c r="X906">
        <f>(BS906+(W906+2*0.95*5.67E-8*(((BS906+$B$7)+273)^4-(BS906+273)^4)-44100*L906)/(1.84*29.3*T906+8*0.95*5.67E-8*(BS906+273)^3))</f>
        <v>0</v>
      </c>
      <c r="Y906">
        <f>($C$7*BT906+$D$7*BU906+$E$7*X906)</f>
        <v>0</v>
      </c>
      <c r="Z906">
        <f>0.61365*exp(17.502*Y906/(240.97+Y906))</f>
        <v>0</v>
      </c>
      <c r="AA906">
        <f>(AB906/AC906*100)</f>
        <v>0</v>
      </c>
      <c r="AB906">
        <f>BL906*(BQ906+BR906)/1000</f>
        <v>0</v>
      </c>
      <c r="AC906">
        <f>0.61365*exp(17.502*BS906/(240.97+BS906))</f>
        <v>0</v>
      </c>
      <c r="AD906">
        <f>(Z906-BL906*(BQ906+BR906)/1000)</f>
        <v>0</v>
      </c>
      <c r="AE906">
        <f>(-L906*44100)</f>
        <v>0</v>
      </c>
      <c r="AF906">
        <f>2*29.3*T906*0.92*(BS906-Y906)</f>
        <v>0</v>
      </c>
      <c r="AG906">
        <f>2*0.95*5.67E-8*(((BS906+$B$7)+273)^4-(Y906+273)^4)</f>
        <v>0</v>
      </c>
      <c r="AH906">
        <f>W906+AG906+AE906+AF906</f>
        <v>0</v>
      </c>
      <c r="AI906">
        <f>BP906*AW906*(BK906-BJ906*(1000-AW906*BM906)/(1000-AW906*BL906))/(100*BD906)</f>
        <v>0</v>
      </c>
      <c r="AJ906">
        <f>1000*BP906*AW906*(BL906-BM906)/(100*BD906*(1000-AW906*BL906))</f>
        <v>0</v>
      </c>
      <c r="AK906">
        <f>(AL906 - AM906 - BQ906*1E3/(8.314*(BS906+273.15)) * AO906/BP906 * AN906) * BP906/(100*BD906) * (1000 - BM906)/1000</f>
        <v>0</v>
      </c>
      <c r="AL906">
        <v>690.3133557529138</v>
      </c>
      <c r="AM906">
        <v>671.5519999999998</v>
      </c>
      <c r="AN906">
        <v>2.529369827772373</v>
      </c>
      <c r="AO906">
        <v>66.74876362544261</v>
      </c>
      <c r="AP906">
        <f>(AR906 - AQ906 + BQ906*1E3/(8.314*(BS906+273.15)) * AT906/BP906 * AS906) * BP906/(100*BD906) * 1000/(1000 - AR906)</f>
        <v>0</v>
      </c>
      <c r="AQ906">
        <v>15.46682807068132</v>
      </c>
      <c r="AR906">
        <v>16.11818</v>
      </c>
      <c r="AS906">
        <v>-1.312623660697186E-05</v>
      </c>
      <c r="AT906">
        <v>80.8344270766854</v>
      </c>
      <c r="AU906">
        <v>0</v>
      </c>
      <c r="AV906">
        <v>0</v>
      </c>
      <c r="AW906">
        <f>IF(AU906*$H$13&gt;=AY906,1.0,(AY906/(AY906-AU906*$H$13)))</f>
        <v>0</v>
      </c>
      <c r="AX906">
        <f>(AW906-1)*100</f>
        <v>0</v>
      </c>
      <c r="AY906">
        <f>MAX(0,($B$13+$C$13*BX906)/(1+$D$13*BX906)*BQ906/(BS906+273)*$E$13)</f>
        <v>0</v>
      </c>
      <c r="AZ906">
        <f>$B$11*BY906+$C$11*BZ906+$F$11*CK906*(1-CN906)</f>
        <v>0</v>
      </c>
      <c r="BA906">
        <f>AZ906*BB906</f>
        <v>0</v>
      </c>
      <c r="BB906">
        <f>($B$11*$D$9+$C$11*$D$9+$F$11*((CX906+CP906)/MAX(CX906+CP906+CY906, 0.1)*$I$9+CY906/MAX(CX906+CP906+CY906, 0.1)*$J$9))/($B$11+$C$11+$F$11)</f>
        <v>0</v>
      </c>
      <c r="BC906">
        <f>($B$11*$K$9+$C$11*$K$9+$F$11*((CX906+CP906)/MAX(CX906+CP906+CY906, 0.1)*$P$9+CY906/MAX(CX906+CP906+CY906, 0.1)*$Q$9))/($B$11+$C$11+$F$11)</f>
        <v>0</v>
      </c>
      <c r="BD906">
        <v>6</v>
      </c>
      <c r="BE906">
        <v>0.5</v>
      </c>
      <c r="BF906" t="s">
        <v>361</v>
      </c>
      <c r="BG906">
        <v>2</v>
      </c>
      <c r="BH906" t="b">
        <v>1</v>
      </c>
      <c r="BI906">
        <v>1728498761.714286</v>
      </c>
      <c r="BJ906">
        <v>642.6249285714287</v>
      </c>
      <c r="BK906">
        <v>665.9467857142857</v>
      </c>
      <c r="BL906">
        <v>16.12215</v>
      </c>
      <c r="BM906">
        <v>15.46771428571428</v>
      </c>
      <c r="BN906">
        <v>649.8388928571429</v>
      </c>
      <c r="BO906">
        <v>16.21264642857142</v>
      </c>
      <c r="BP906">
        <v>599.9926071428572</v>
      </c>
      <c r="BQ906">
        <v>97.54192142857143</v>
      </c>
      <c r="BR906">
        <v>0.09994908571428569</v>
      </c>
      <c r="BS906">
        <v>24.84871785714286</v>
      </c>
      <c r="BT906">
        <v>24.99310714285715</v>
      </c>
      <c r="BU906">
        <v>999.9000000000002</v>
      </c>
      <c r="BV906">
        <v>0</v>
      </c>
      <c r="BW906">
        <v>0</v>
      </c>
      <c r="BX906">
        <v>9993.923928571428</v>
      </c>
      <c r="BY906">
        <v>0</v>
      </c>
      <c r="BZ906">
        <v>83.41053214285715</v>
      </c>
      <c r="CA906">
        <v>-23.32184642857143</v>
      </c>
      <c r="CB906">
        <v>653.1552142857144</v>
      </c>
      <c r="CC906">
        <v>676.4092142857143</v>
      </c>
      <c r="CD906">
        <v>0.6544482857142858</v>
      </c>
      <c r="CE906">
        <v>665.9467857142857</v>
      </c>
      <c r="CF906">
        <v>15.46771428571428</v>
      </c>
      <c r="CG906">
        <v>1.572585</v>
      </c>
      <c r="CH906">
        <v>1.508749642857143</v>
      </c>
      <c r="CI906">
        <v>13.69277142857143</v>
      </c>
      <c r="CJ906">
        <v>13.05711785714286</v>
      </c>
      <c r="CK906">
        <v>1600.016785714286</v>
      </c>
      <c r="CL906">
        <v>0.6919917142857143</v>
      </c>
      <c r="CM906">
        <v>0.3080082857142857</v>
      </c>
      <c r="CN906">
        <v>0</v>
      </c>
      <c r="CO906">
        <v>2.268210714285714</v>
      </c>
      <c r="CP906">
        <v>0</v>
      </c>
      <c r="CQ906">
        <v>15543.86785714286</v>
      </c>
      <c r="CR906">
        <v>13790.28928571428</v>
      </c>
      <c r="CS906">
        <v>39.125</v>
      </c>
      <c r="CT906">
        <v>40.45499999999999</v>
      </c>
      <c r="CU906">
        <v>39.81199999999999</v>
      </c>
      <c r="CV906">
        <v>38.53542857142856</v>
      </c>
      <c r="CW906">
        <v>38.312</v>
      </c>
      <c r="CX906">
        <v>1107.198214285714</v>
      </c>
      <c r="CY906">
        <v>492.8185714285714</v>
      </c>
      <c r="CZ906">
        <v>0</v>
      </c>
      <c r="DA906">
        <v>1728498826.6</v>
      </c>
      <c r="DB906">
        <v>0</v>
      </c>
      <c r="DC906">
        <v>1728490956.5</v>
      </c>
      <c r="DD906" t="s">
        <v>362</v>
      </c>
      <c r="DE906">
        <v>1728490952.5</v>
      </c>
      <c r="DF906">
        <v>1728490956.5</v>
      </c>
      <c r="DG906">
        <v>1</v>
      </c>
      <c r="DH906">
        <v>-0.065</v>
      </c>
      <c r="DI906">
        <v>-0.008</v>
      </c>
      <c r="DJ906">
        <v>-3.246</v>
      </c>
      <c r="DK906">
        <v>-0.091</v>
      </c>
      <c r="DL906">
        <v>52</v>
      </c>
      <c r="DM906">
        <v>15</v>
      </c>
      <c r="DN906">
        <v>0.25</v>
      </c>
      <c r="DO906">
        <v>0.13</v>
      </c>
      <c r="DP906">
        <v>-23.19781707317073</v>
      </c>
      <c r="DQ906">
        <v>-1.775318466899036</v>
      </c>
      <c r="DR906">
        <v>0.1857707003893267</v>
      </c>
      <c r="DS906">
        <v>0</v>
      </c>
      <c r="DT906">
        <v>0.6556070487804878</v>
      </c>
      <c r="DU906">
        <v>-0.0124622090592311</v>
      </c>
      <c r="DV906">
        <v>0.001709927369035472</v>
      </c>
      <c r="DW906">
        <v>1</v>
      </c>
      <c r="DX906">
        <v>1</v>
      </c>
      <c r="DY906">
        <v>2</v>
      </c>
      <c r="DZ906" t="s">
        <v>363</v>
      </c>
      <c r="EA906">
        <v>3.2289</v>
      </c>
      <c r="EB906">
        <v>2.70437</v>
      </c>
      <c r="EC906">
        <v>0.140994</v>
      </c>
      <c r="ED906">
        <v>0.14373</v>
      </c>
      <c r="EE906">
        <v>0.083449</v>
      </c>
      <c r="EF906">
        <v>0.0811283</v>
      </c>
      <c r="EG906">
        <v>28013.1</v>
      </c>
      <c r="EH906">
        <v>27141.8</v>
      </c>
      <c r="EI906">
        <v>31255.8</v>
      </c>
      <c r="EJ906">
        <v>30077.8</v>
      </c>
      <c r="EK906">
        <v>38367.5</v>
      </c>
      <c r="EL906">
        <v>36554.9</v>
      </c>
      <c r="EM906">
        <v>43796.7</v>
      </c>
      <c r="EN906">
        <v>42006.2</v>
      </c>
      <c r="EO906">
        <v>2.094</v>
      </c>
      <c r="EP906">
        <v>1.74363</v>
      </c>
      <c r="EQ906">
        <v>0.0153109</v>
      </c>
      <c r="ER906">
        <v>0</v>
      </c>
      <c r="ES906">
        <v>24.7529</v>
      </c>
      <c r="ET906">
        <v>999.9</v>
      </c>
      <c r="EU906">
        <v>64.2</v>
      </c>
      <c r="EV906">
        <v>32.1</v>
      </c>
      <c r="EW906">
        <v>31.6074</v>
      </c>
      <c r="EX906">
        <v>60.9602</v>
      </c>
      <c r="EY906">
        <v>24.0865</v>
      </c>
      <c r="EZ906">
        <v>1</v>
      </c>
      <c r="FA906">
        <v>0.295498</v>
      </c>
      <c r="FB906">
        <v>3.80302</v>
      </c>
      <c r="FC906">
        <v>20.1599</v>
      </c>
      <c r="FD906">
        <v>5.21429</v>
      </c>
      <c r="FE906">
        <v>11.998</v>
      </c>
      <c r="FF906">
        <v>4.96295</v>
      </c>
      <c r="FG906">
        <v>3.2957</v>
      </c>
      <c r="FH906">
        <v>9999</v>
      </c>
      <c r="FI906">
        <v>9999</v>
      </c>
      <c r="FJ906">
        <v>9999</v>
      </c>
      <c r="FK906">
        <v>150.2</v>
      </c>
      <c r="FL906">
        <v>4.97092</v>
      </c>
      <c r="FM906">
        <v>1.8678</v>
      </c>
      <c r="FN906">
        <v>1.8593</v>
      </c>
      <c r="FO906">
        <v>1.86536</v>
      </c>
      <c r="FP906">
        <v>1.8631</v>
      </c>
      <c r="FQ906">
        <v>1.86451</v>
      </c>
      <c r="FR906">
        <v>1.86005</v>
      </c>
      <c r="FS906">
        <v>1.86417</v>
      </c>
      <c r="FT906">
        <v>0</v>
      </c>
      <c r="FU906">
        <v>0</v>
      </c>
      <c r="FV906">
        <v>0</v>
      </c>
      <c r="FW906">
        <v>0</v>
      </c>
      <c r="FX906" t="s">
        <v>364</v>
      </c>
      <c r="FY906" t="s">
        <v>365</v>
      </c>
      <c r="FZ906" t="s">
        <v>366</v>
      </c>
      <c r="GA906" t="s">
        <v>366</v>
      </c>
      <c r="GB906" t="s">
        <v>366</v>
      </c>
      <c r="GC906" t="s">
        <v>366</v>
      </c>
      <c r="GD906">
        <v>0</v>
      </c>
      <c r="GE906">
        <v>100</v>
      </c>
      <c r="GF906">
        <v>100</v>
      </c>
      <c r="GG906">
        <v>-7.34</v>
      </c>
      <c r="GH906">
        <v>-0.0905</v>
      </c>
      <c r="GI906">
        <v>-2.868309889394353</v>
      </c>
      <c r="GJ906">
        <v>-0.006773961979547998</v>
      </c>
      <c r="GK906">
        <v>-8.296070481250098E-08</v>
      </c>
      <c r="GL906">
        <v>3.322967193956903E-10</v>
      </c>
      <c r="GM906">
        <v>-0.07871069313407227</v>
      </c>
      <c r="GN906">
        <v>-0.00208336341840114</v>
      </c>
      <c r="GO906">
        <v>8.801746095907445E-05</v>
      </c>
      <c r="GP906">
        <v>-2.677693255255651E-07</v>
      </c>
      <c r="GQ906">
        <v>3</v>
      </c>
      <c r="GR906">
        <v>2052</v>
      </c>
      <c r="GS906">
        <v>2</v>
      </c>
      <c r="GT906">
        <v>18</v>
      </c>
      <c r="GU906">
        <v>130.3</v>
      </c>
      <c r="GV906">
        <v>130.2</v>
      </c>
      <c r="GW906">
        <v>1.69312</v>
      </c>
      <c r="GX906">
        <v>2.40356</v>
      </c>
      <c r="GY906">
        <v>1.44775</v>
      </c>
      <c r="GZ906">
        <v>2.31201</v>
      </c>
      <c r="HA906">
        <v>1.55151</v>
      </c>
      <c r="HB906">
        <v>2.35107</v>
      </c>
      <c r="HC906">
        <v>37.8437</v>
      </c>
      <c r="HD906">
        <v>13.5804</v>
      </c>
      <c r="HE906">
        <v>18</v>
      </c>
      <c r="HF906">
        <v>616.939</v>
      </c>
      <c r="HG906">
        <v>393.516</v>
      </c>
      <c r="HH906">
        <v>19.343</v>
      </c>
      <c r="HI906">
        <v>30.6575</v>
      </c>
      <c r="HJ906">
        <v>29.9997</v>
      </c>
      <c r="HK906">
        <v>30.8623</v>
      </c>
      <c r="HL906">
        <v>30.8633</v>
      </c>
      <c r="HM906">
        <v>33.9374</v>
      </c>
      <c r="HN906">
        <v>55.7764</v>
      </c>
      <c r="HO906">
        <v>0</v>
      </c>
      <c r="HP906">
        <v>19.3421</v>
      </c>
      <c r="HQ906">
        <v>702.157</v>
      </c>
      <c r="HR906">
        <v>15.4966</v>
      </c>
      <c r="HS906">
        <v>99.1793</v>
      </c>
      <c r="HT906">
        <v>100.368</v>
      </c>
    </row>
    <row r="907" spans="1:228">
      <c r="A907">
        <v>891</v>
      </c>
      <c r="B907">
        <v>1728498774.5</v>
      </c>
      <c r="C907">
        <v>7837</v>
      </c>
      <c r="D907" t="s">
        <v>2156</v>
      </c>
      <c r="E907" t="s">
        <v>2157</v>
      </c>
      <c r="F907">
        <v>5</v>
      </c>
      <c r="G907" t="s">
        <v>357</v>
      </c>
      <c r="H907" t="s">
        <v>358</v>
      </c>
      <c r="I907" t="s">
        <v>359</v>
      </c>
      <c r="J907" t="s">
        <v>2047</v>
      </c>
      <c r="K907">
        <v>1728498767</v>
      </c>
      <c r="L907">
        <f>(M907)/1000</f>
        <v>0</v>
      </c>
      <c r="M907">
        <f>IF(BH907, AP907, AJ907)</f>
        <v>0</v>
      </c>
      <c r="N907">
        <f>IF(BH907, AK907, AI907)</f>
        <v>0</v>
      </c>
      <c r="O907">
        <f>BJ907 - IF(AW907&gt;1, N907*BD907*100.0/(AY907), 0)</f>
        <v>0</v>
      </c>
      <c r="P907">
        <f>((V907-L907/2)*O907-N907)/(V907+L907/2)</f>
        <v>0</v>
      </c>
      <c r="Q907">
        <f>P907*(BQ907+BR907)/1000.0</f>
        <v>0</v>
      </c>
      <c r="R907">
        <f>(BJ907 - IF(AW907&gt;1, N907*BD907*100.0/(AY907), 0))*(BQ907+BR907)/1000.0</f>
        <v>0</v>
      </c>
      <c r="S907">
        <f>2.0/((1/U907-1/T907)+SIGN(U907)*SQRT((1/U907-1/T907)*(1/U907-1/T907) + 4*BE907/((BE907+1)*(BE907+1))*(2*1/U907*1/T907-1/T907*1/T907)))</f>
        <v>0</v>
      </c>
      <c r="T907">
        <f>IF(LEFT(BF907,1)&lt;&gt;"0",IF(LEFT(BF907,1)="1",3.0,BG907),$D$5+$E$5*(BX907*BQ907/($K$5*1000))+$F$5*(BX907*BQ907/($K$5*1000))*MAX(MIN(BD907,$J$5),$I$5)*MAX(MIN(BD907,$J$5),$I$5)+$G$5*MAX(MIN(BD907,$J$5),$I$5)*(BX907*BQ907/($K$5*1000))+$H$5*(BX907*BQ907/($K$5*1000))*(BX907*BQ907/($K$5*1000)))</f>
        <v>0</v>
      </c>
      <c r="U907">
        <f>L907*(1000-(1000*0.61365*exp(17.502*Y907/(240.97+Y907))/(BQ907+BR907)+BL907)/2)/(1000*0.61365*exp(17.502*Y907/(240.97+Y907))/(BQ907+BR907)-BL907)</f>
        <v>0</v>
      </c>
      <c r="V907">
        <f>1/((BE907+1)/(S907/1.6)+1/(T907/1.37)) + BE907/((BE907+1)/(S907/1.6) + BE907/(T907/1.37))</f>
        <v>0</v>
      </c>
      <c r="W907">
        <f>(AZ907*BC907)</f>
        <v>0</v>
      </c>
      <c r="X907">
        <f>(BS907+(W907+2*0.95*5.67E-8*(((BS907+$B$7)+273)^4-(BS907+273)^4)-44100*L907)/(1.84*29.3*T907+8*0.95*5.67E-8*(BS907+273)^3))</f>
        <v>0</v>
      </c>
      <c r="Y907">
        <f>($C$7*BT907+$D$7*BU907+$E$7*X907)</f>
        <v>0</v>
      </c>
      <c r="Z907">
        <f>0.61365*exp(17.502*Y907/(240.97+Y907))</f>
        <v>0</v>
      </c>
      <c r="AA907">
        <f>(AB907/AC907*100)</f>
        <v>0</v>
      </c>
      <c r="AB907">
        <f>BL907*(BQ907+BR907)/1000</f>
        <v>0</v>
      </c>
      <c r="AC907">
        <f>0.61365*exp(17.502*BS907/(240.97+BS907))</f>
        <v>0</v>
      </c>
      <c r="AD907">
        <f>(Z907-BL907*(BQ907+BR907)/1000)</f>
        <v>0</v>
      </c>
      <c r="AE907">
        <f>(-L907*44100)</f>
        <v>0</v>
      </c>
      <c r="AF907">
        <f>2*29.3*T907*0.92*(BS907-Y907)</f>
        <v>0</v>
      </c>
      <c r="AG907">
        <f>2*0.95*5.67E-8*(((BS907+$B$7)+273)^4-(Y907+273)^4)</f>
        <v>0</v>
      </c>
      <c r="AH907">
        <f>W907+AG907+AE907+AF907</f>
        <v>0</v>
      </c>
      <c r="AI907">
        <f>BP907*AW907*(BK907-BJ907*(1000-AW907*BM907)/(1000-AW907*BL907))/(100*BD907)</f>
        <v>0</v>
      </c>
      <c r="AJ907">
        <f>1000*BP907*AW907*(BL907-BM907)/(100*BD907*(1000-AW907*BL907))</f>
        <v>0</v>
      </c>
      <c r="AK907">
        <f>(AL907 - AM907 - BQ907*1E3/(8.314*(BS907+273.15)) * AO907/BP907 * AN907) * BP907/(100*BD907) * (1000 - BM907)/1000</f>
        <v>0</v>
      </c>
      <c r="AL907">
        <v>703.0060981679613</v>
      </c>
      <c r="AM907">
        <v>684.1744909090907</v>
      </c>
      <c r="AN907">
        <v>2.526784401148942</v>
      </c>
      <c r="AO907">
        <v>66.74876362544261</v>
      </c>
      <c r="AP907">
        <f>(AR907 - AQ907 + BQ907*1E3/(8.314*(BS907+273.15)) * AT907/BP907 * AS907) * BP907/(100*BD907) * 1000/(1000 - AR907)</f>
        <v>0</v>
      </c>
      <c r="AQ907">
        <v>15.46690611408727</v>
      </c>
      <c r="AR907">
        <v>16.11568545454546</v>
      </c>
      <c r="AS907">
        <v>9.897281287985677E-06</v>
      </c>
      <c r="AT907">
        <v>80.8344270766854</v>
      </c>
      <c r="AU907">
        <v>0</v>
      </c>
      <c r="AV907">
        <v>0</v>
      </c>
      <c r="AW907">
        <f>IF(AU907*$H$13&gt;=AY907,1.0,(AY907/(AY907-AU907*$H$13)))</f>
        <v>0</v>
      </c>
      <c r="AX907">
        <f>(AW907-1)*100</f>
        <v>0</v>
      </c>
      <c r="AY907">
        <f>MAX(0,($B$13+$C$13*BX907)/(1+$D$13*BX907)*BQ907/(BS907+273)*$E$13)</f>
        <v>0</v>
      </c>
      <c r="AZ907">
        <f>$B$11*BY907+$C$11*BZ907+$F$11*CK907*(1-CN907)</f>
        <v>0</v>
      </c>
      <c r="BA907">
        <f>AZ907*BB907</f>
        <v>0</v>
      </c>
      <c r="BB907">
        <f>($B$11*$D$9+$C$11*$D$9+$F$11*((CX907+CP907)/MAX(CX907+CP907+CY907, 0.1)*$I$9+CY907/MAX(CX907+CP907+CY907, 0.1)*$J$9))/($B$11+$C$11+$F$11)</f>
        <v>0</v>
      </c>
      <c r="BC907">
        <f>($B$11*$K$9+$C$11*$K$9+$F$11*((CX907+CP907)/MAX(CX907+CP907+CY907, 0.1)*$P$9+CY907/MAX(CX907+CP907+CY907, 0.1)*$Q$9))/($B$11+$C$11+$F$11)</f>
        <v>0</v>
      </c>
      <c r="BD907">
        <v>6</v>
      </c>
      <c r="BE907">
        <v>0.5</v>
      </c>
      <c r="BF907" t="s">
        <v>361</v>
      </c>
      <c r="BG907">
        <v>2</v>
      </c>
      <c r="BH907" t="b">
        <v>1</v>
      </c>
      <c r="BI907">
        <v>1728498767</v>
      </c>
      <c r="BJ907">
        <v>655.7609259259261</v>
      </c>
      <c r="BK907">
        <v>679.2209259259259</v>
      </c>
      <c r="BL907">
        <v>16.11985185185185</v>
      </c>
      <c r="BM907">
        <v>15.46669259259259</v>
      </c>
      <c r="BN907">
        <v>663.0602592592593</v>
      </c>
      <c r="BO907">
        <v>16.21035185185185</v>
      </c>
      <c r="BP907">
        <v>599.982</v>
      </c>
      <c r="BQ907">
        <v>97.54156296296296</v>
      </c>
      <c r="BR907">
        <v>0.1000112333333333</v>
      </c>
      <c r="BS907">
        <v>24.85199259259259</v>
      </c>
      <c r="BT907">
        <v>24.99941851851852</v>
      </c>
      <c r="BU907">
        <v>999.9000000000001</v>
      </c>
      <c r="BV907">
        <v>0</v>
      </c>
      <c r="BW907">
        <v>0</v>
      </c>
      <c r="BX907">
        <v>9991.69074074074</v>
      </c>
      <c r="BY907">
        <v>0</v>
      </c>
      <c r="BZ907">
        <v>83.60602962962963</v>
      </c>
      <c r="CA907">
        <v>-23.45997407407408</v>
      </c>
      <c r="CB907">
        <v>666.5048148148147</v>
      </c>
      <c r="CC907">
        <v>689.8912222222223</v>
      </c>
      <c r="CD907">
        <v>0.6531755925925926</v>
      </c>
      <c r="CE907">
        <v>679.2209259259259</v>
      </c>
      <c r="CF907">
        <v>15.46669259259259</v>
      </c>
      <c r="CG907">
        <v>1.572355925925926</v>
      </c>
      <c r="CH907">
        <v>1.508644074074074</v>
      </c>
      <c r="CI907">
        <v>13.69052222222222</v>
      </c>
      <c r="CJ907">
        <v>13.05604814814815</v>
      </c>
      <c r="CK907">
        <v>1600.004444444444</v>
      </c>
      <c r="CL907">
        <v>0.6919892222222223</v>
      </c>
      <c r="CM907">
        <v>0.3080107777777777</v>
      </c>
      <c r="CN907">
        <v>0</v>
      </c>
      <c r="CO907">
        <v>2.237985185185185</v>
      </c>
      <c r="CP907">
        <v>0</v>
      </c>
      <c r="CQ907">
        <v>15570.8037037037</v>
      </c>
      <c r="CR907">
        <v>13790.18148148148</v>
      </c>
      <c r="CS907">
        <v>39.12266666666666</v>
      </c>
      <c r="CT907">
        <v>40.44166666666666</v>
      </c>
      <c r="CU907">
        <v>39.81199999999999</v>
      </c>
      <c r="CV907">
        <v>38.52066666666666</v>
      </c>
      <c r="CW907">
        <v>38.312</v>
      </c>
      <c r="CX907">
        <v>1107.185925925926</v>
      </c>
      <c r="CY907">
        <v>492.8185185185185</v>
      </c>
      <c r="CZ907">
        <v>0</v>
      </c>
      <c r="DA907">
        <v>1728498831.4</v>
      </c>
      <c r="DB907">
        <v>0</v>
      </c>
      <c r="DC907">
        <v>1728490956.5</v>
      </c>
      <c r="DD907" t="s">
        <v>362</v>
      </c>
      <c r="DE907">
        <v>1728490952.5</v>
      </c>
      <c r="DF907">
        <v>1728490956.5</v>
      </c>
      <c r="DG907">
        <v>1</v>
      </c>
      <c r="DH907">
        <v>-0.065</v>
      </c>
      <c r="DI907">
        <v>-0.008</v>
      </c>
      <c r="DJ907">
        <v>-3.246</v>
      </c>
      <c r="DK907">
        <v>-0.091</v>
      </c>
      <c r="DL907">
        <v>52</v>
      </c>
      <c r="DM907">
        <v>15</v>
      </c>
      <c r="DN907">
        <v>0.25</v>
      </c>
      <c r="DO907">
        <v>0.13</v>
      </c>
      <c r="DP907">
        <v>-23.37566</v>
      </c>
      <c r="DQ907">
        <v>-1.753720075046899</v>
      </c>
      <c r="DR907">
        <v>0.1759154922114595</v>
      </c>
      <c r="DS907">
        <v>0</v>
      </c>
      <c r="DT907">
        <v>0.6536924500000001</v>
      </c>
      <c r="DU907">
        <v>-0.0155952495309559</v>
      </c>
      <c r="DV907">
        <v>0.001945290787388864</v>
      </c>
      <c r="DW907">
        <v>1</v>
      </c>
      <c r="DX907">
        <v>1</v>
      </c>
      <c r="DY907">
        <v>2</v>
      </c>
      <c r="DZ907" t="s">
        <v>363</v>
      </c>
      <c r="EA907">
        <v>3.22889</v>
      </c>
      <c r="EB907">
        <v>2.7044</v>
      </c>
      <c r="EC907">
        <v>0.142809</v>
      </c>
      <c r="ED907">
        <v>0.145523</v>
      </c>
      <c r="EE907">
        <v>0.0834419</v>
      </c>
      <c r="EF907">
        <v>0.0811316</v>
      </c>
      <c r="EG907">
        <v>27954.1</v>
      </c>
      <c r="EH907">
        <v>27085.5</v>
      </c>
      <c r="EI907">
        <v>31256.1</v>
      </c>
      <c r="EJ907">
        <v>30078.4</v>
      </c>
      <c r="EK907">
        <v>38368.1</v>
      </c>
      <c r="EL907">
        <v>36555.4</v>
      </c>
      <c r="EM907">
        <v>43797.1</v>
      </c>
      <c r="EN907">
        <v>42006.9</v>
      </c>
      <c r="EO907">
        <v>2.0941</v>
      </c>
      <c r="EP907">
        <v>1.74352</v>
      </c>
      <c r="EQ907">
        <v>0.0152737</v>
      </c>
      <c r="ER907">
        <v>0</v>
      </c>
      <c r="ES907">
        <v>24.7554</v>
      </c>
      <c r="ET907">
        <v>999.9</v>
      </c>
      <c r="EU907">
        <v>64.2</v>
      </c>
      <c r="EV907">
        <v>32.1</v>
      </c>
      <c r="EW907">
        <v>31.6049</v>
      </c>
      <c r="EX907">
        <v>60.7602</v>
      </c>
      <c r="EY907">
        <v>24.1907</v>
      </c>
      <c r="EZ907">
        <v>1</v>
      </c>
      <c r="FA907">
        <v>0.29503</v>
      </c>
      <c r="FB907">
        <v>3.94263</v>
      </c>
      <c r="FC907">
        <v>20.1566</v>
      </c>
      <c r="FD907">
        <v>5.21459</v>
      </c>
      <c r="FE907">
        <v>11.998</v>
      </c>
      <c r="FF907">
        <v>4.96325</v>
      </c>
      <c r="FG907">
        <v>3.29565</v>
      </c>
      <c r="FH907">
        <v>9999</v>
      </c>
      <c r="FI907">
        <v>9999</v>
      </c>
      <c r="FJ907">
        <v>9999</v>
      </c>
      <c r="FK907">
        <v>150.2</v>
      </c>
      <c r="FL907">
        <v>4.97092</v>
      </c>
      <c r="FM907">
        <v>1.86781</v>
      </c>
      <c r="FN907">
        <v>1.85929</v>
      </c>
      <c r="FO907">
        <v>1.86536</v>
      </c>
      <c r="FP907">
        <v>1.8631</v>
      </c>
      <c r="FQ907">
        <v>1.86453</v>
      </c>
      <c r="FR907">
        <v>1.86005</v>
      </c>
      <c r="FS907">
        <v>1.86417</v>
      </c>
      <c r="FT907">
        <v>0</v>
      </c>
      <c r="FU907">
        <v>0</v>
      </c>
      <c r="FV907">
        <v>0</v>
      </c>
      <c r="FW907">
        <v>0</v>
      </c>
      <c r="FX907" t="s">
        <v>364</v>
      </c>
      <c r="FY907" t="s">
        <v>365</v>
      </c>
      <c r="FZ907" t="s">
        <v>366</v>
      </c>
      <c r="GA907" t="s">
        <v>366</v>
      </c>
      <c r="GB907" t="s">
        <v>366</v>
      </c>
      <c r="GC907" t="s">
        <v>366</v>
      </c>
      <c r="GD907">
        <v>0</v>
      </c>
      <c r="GE907">
        <v>100</v>
      </c>
      <c r="GF907">
        <v>100</v>
      </c>
      <c r="GG907">
        <v>-7.42</v>
      </c>
      <c r="GH907">
        <v>-0.0905</v>
      </c>
      <c r="GI907">
        <v>-2.868309889394353</v>
      </c>
      <c r="GJ907">
        <v>-0.006773961979547998</v>
      </c>
      <c r="GK907">
        <v>-8.296070481250098E-08</v>
      </c>
      <c r="GL907">
        <v>3.322967193956903E-10</v>
      </c>
      <c r="GM907">
        <v>-0.07871069313407227</v>
      </c>
      <c r="GN907">
        <v>-0.00208336341840114</v>
      </c>
      <c r="GO907">
        <v>8.801746095907445E-05</v>
      </c>
      <c r="GP907">
        <v>-2.677693255255651E-07</v>
      </c>
      <c r="GQ907">
        <v>3</v>
      </c>
      <c r="GR907">
        <v>2052</v>
      </c>
      <c r="GS907">
        <v>2</v>
      </c>
      <c r="GT907">
        <v>18</v>
      </c>
      <c r="GU907">
        <v>130.4</v>
      </c>
      <c r="GV907">
        <v>130.3</v>
      </c>
      <c r="GW907">
        <v>1.71753</v>
      </c>
      <c r="GX907">
        <v>2.41211</v>
      </c>
      <c r="GY907">
        <v>1.44775</v>
      </c>
      <c r="GZ907">
        <v>2.31201</v>
      </c>
      <c r="HA907">
        <v>1.55151</v>
      </c>
      <c r="HB907">
        <v>2.30469</v>
      </c>
      <c r="HC907">
        <v>37.8437</v>
      </c>
      <c r="HD907">
        <v>13.5892</v>
      </c>
      <c r="HE907">
        <v>18</v>
      </c>
      <c r="HF907">
        <v>616.933</v>
      </c>
      <c r="HG907">
        <v>393.406</v>
      </c>
      <c r="HH907">
        <v>19.3365</v>
      </c>
      <c r="HI907">
        <v>30.6495</v>
      </c>
      <c r="HJ907">
        <v>29.9997</v>
      </c>
      <c r="HK907">
        <v>30.8543</v>
      </c>
      <c r="HL907">
        <v>30.8549</v>
      </c>
      <c r="HM907">
        <v>34.4017</v>
      </c>
      <c r="HN907">
        <v>55.7764</v>
      </c>
      <c r="HO907">
        <v>0</v>
      </c>
      <c r="HP907">
        <v>19.3112</v>
      </c>
      <c r="HQ907">
        <v>717.1849999999999</v>
      </c>
      <c r="HR907">
        <v>15.5027</v>
      </c>
      <c r="HS907">
        <v>99.1801</v>
      </c>
      <c r="HT907">
        <v>100.37</v>
      </c>
    </row>
    <row r="908" spans="1:228">
      <c r="A908">
        <v>892</v>
      </c>
      <c r="B908">
        <v>1728498779.5</v>
      </c>
      <c r="C908">
        <v>7842</v>
      </c>
      <c r="D908" t="s">
        <v>2158</v>
      </c>
      <c r="E908" t="s">
        <v>2159</v>
      </c>
      <c r="F908">
        <v>5</v>
      </c>
      <c r="G908" t="s">
        <v>357</v>
      </c>
      <c r="H908" t="s">
        <v>358</v>
      </c>
      <c r="I908" t="s">
        <v>359</v>
      </c>
      <c r="J908" t="s">
        <v>2047</v>
      </c>
      <c r="K908">
        <v>1728498771.714286</v>
      </c>
      <c r="L908">
        <f>(M908)/1000</f>
        <v>0</v>
      </c>
      <c r="M908">
        <f>IF(BH908, AP908, AJ908)</f>
        <v>0</v>
      </c>
      <c r="N908">
        <f>IF(BH908, AK908, AI908)</f>
        <v>0</v>
      </c>
      <c r="O908">
        <f>BJ908 - IF(AW908&gt;1, N908*BD908*100.0/(AY908), 0)</f>
        <v>0</v>
      </c>
      <c r="P908">
        <f>((V908-L908/2)*O908-N908)/(V908+L908/2)</f>
        <v>0</v>
      </c>
      <c r="Q908">
        <f>P908*(BQ908+BR908)/1000.0</f>
        <v>0</v>
      </c>
      <c r="R908">
        <f>(BJ908 - IF(AW908&gt;1, N908*BD908*100.0/(AY908), 0))*(BQ908+BR908)/1000.0</f>
        <v>0</v>
      </c>
      <c r="S908">
        <f>2.0/((1/U908-1/T908)+SIGN(U908)*SQRT((1/U908-1/T908)*(1/U908-1/T908) + 4*BE908/((BE908+1)*(BE908+1))*(2*1/U908*1/T908-1/T908*1/T908)))</f>
        <v>0</v>
      </c>
      <c r="T908">
        <f>IF(LEFT(BF908,1)&lt;&gt;"0",IF(LEFT(BF908,1)="1",3.0,BG908),$D$5+$E$5*(BX908*BQ908/($K$5*1000))+$F$5*(BX908*BQ908/($K$5*1000))*MAX(MIN(BD908,$J$5),$I$5)*MAX(MIN(BD908,$J$5),$I$5)+$G$5*MAX(MIN(BD908,$J$5),$I$5)*(BX908*BQ908/($K$5*1000))+$H$5*(BX908*BQ908/($K$5*1000))*(BX908*BQ908/($K$5*1000)))</f>
        <v>0</v>
      </c>
      <c r="U908">
        <f>L908*(1000-(1000*0.61365*exp(17.502*Y908/(240.97+Y908))/(BQ908+BR908)+BL908)/2)/(1000*0.61365*exp(17.502*Y908/(240.97+Y908))/(BQ908+BR908)-BL908)</f>
        <v>0</v>
      </c>
      <c r="V908">
        <f>1/((BE908+1)/(S908/1.6)+1/(T908/1.37)) + BE908/((BE908+1)/(S908/1.6) + BE908/(T908/1.37))</f>
        <v>0</v>
      </c>
      <c r="W908">
        <f>(AZ908*BC908)</f>
        <v>0</v>
      </c>
      <c r="X908">
        <f>(BS908+(W908+2*0.95*5.67E-8*(((BS908+$B$7)+273)^4-(BS908+273)^4)-44100*L908)/(1.84*29.3*T908+8*0.95*5.67E-8*(BS908+273)^3))</f>
        <v>0</v>
      </c>
      <c r="Y908">
        <f>($C$7*BT908+$D$7*BU908+$E$7*X908)</f>
        <v>0</v>
      </c>
      <c r="Z908">
        <f>0.61365*exp(17.502*Y908/(240.97+Y908))</f>
        <v>0</v>
      </c>
      <c r="AA908">
        <f>(AB908/AC908*100)</f>
        <v>0</v>
      </c>
      <c r="AB908">
        <f>BL908*(BQ908+BR908)/1000</f>
        <v>0</v>
      </c>
      <c r="AC908">
        <f>0.61365*exp(17.502*BS908/(240.97+BS908))</f>
        <v>0</v>
      </c>
      <c r="AD908">
        <f>(Z908-BL908*(BQ908+BR908)/1000)</f>
        <v>0</v>
      </c>
      <c r="AE908">
        <f>(-L908*44100)</f>
        <v>0</v>
      </c>
      <c r="AF908">
        <f>2*29.3*T908*0.92*(BS908-Y908)</f>
        <v>0</v>
      </c>
      <c r="AG908">
        <f>2*0.95*5.67E-8*(((BS908+$B$7)+273)^4-(Y908+273)^4)</f>
        <v>0</v>
      </c>
      <c r="AH908">
        <f>W908+AG908+AE908+AF908</f>
        <v>0</v>
      </c>
      <c r="AI908">
        <f>BP908*AW908*(BK908-BJ908*(1000-AW908*BM908)/(1000-AW908*BL908))/(100*BD908)</f>
        <v>0</v>
      </c>
      <c r="AJ908">
        <f>1000*BP908*AW908*(BL908-BM908)/(100*BD908*(1000-AW908*BL908))</f>
        <v>0</v>
      </c>
      <c r="AK908">
        <f>(AL908 - AM908 - BQ908*1E3/(8.314*(BS908+273.15)) * AO908/BP908 * AN908) * BP908/(100*BD908) * (1000 - BM908)/1000</f>
        <v>0</v>
      </c>
      <c r="AL908">
        <v>715.7605672653707</v>
      </c>
      <c r="AM908">
        <v>696.8067818181817</v>
      </c>
      <c r="AN908">
        <v>2.511675870108717</v>
      </c>
      <c r="AO908">
        <v>66.74876362544261</v>
      </c>
      <c r="AP908">
        <f>(AR908 - AQ908 + BQ908*1E3/(8.314*(BS908+273.15)) * AT908/BP908 * AS908) * BP908/(100*BD908) * 1000/(1000 - AR908)</f>
        <v>0</v>
      </c>
      <c r="AQ908">
        <v>15.46837559540571</v>
      </c>
      <c r="AR908">
        <v>16.11074181818183</v>
      </c>
      <c r="AS908">
        <v>-3.307727179074203E-05</v>
      </c>
      <c r="AT908">
        <v>80.8344270766854</v>
      </c>
      <c r="AU908">
        <v>0</v>
      </c>
      <c r="AV908">
        <v>0</v>
      </c>
      <c r="AW908">
        <f>IF(AU908*$H$13&gt;=AY908,1.0,(AY908/(AY908-AU908*$H$13)))</f>
        <v>0</v>
      </c>
      <c r="AX908">
        <f>(AW908-1)*100</f>
        <v>0</v>
      </c>
      <c r="AY908">
        <f>MAX(0,($B$13+$C$13*BX908)/(1+$D$13*BX908)*BQ908/(BS908+273)*$E$13)</f>
        <v>0</v>
      </c>
      <c r="AZ908">
        <f>$B$11*BY908+$C$11*BZ908+$F$11*CK908*(1-CN908)</f>
        <v>0</v>
      </c>
      <c r="BA908">
        <f>AZ908*BB908</f>
        <v>0</v>
      </c>
      <c r="BB908">
        <f>($B$11*$D$9+$C$11*$D$9+$F$11*((CX908+CP908)/MAX(CX908+CP908+CY908, 0.1)*$I$9+CY908/MAX(CX908+CP908+CY908, 0.1)*$J$9))/($B$11+$C$11+$F$11)</f>
        <v>0</v>
      </c>
      <c r="BC908">
        <f>($B$11*$K$9+$C$11*$K$9+$F$11*((CX908+CP908)/MAX(CX908+CP908+CY908, 0.1)*$P$9+CY908/MAX(CX908+CP908+CY908, 0.1)*$Q$9))/($B$11+$C$11+$F$11)</f>
        <v>0</v>
      </c>
      <c r="BD908">
        <v>6</v>
      </c>
      <c r="BE908">
        <v>0.5</v>
      </c>
      <c r="BF908" t="s">
        <v>361</v>
      </c>
      <c r="BG908">
        <v>2</v>
      </c>
      <c r="BH908" t="b">
        <v>1</v>
      </c>
      <c r="BI908">
        <v>1728498771.714286</v>
      </c>
      <c r="BJ908">
        <v>667.477857142857</v>
      </c>
      <c r="BK908">
        <v>691.0655357142857</v>
      </c>
      <c r="BL908">
        <v>16.1167</v>
      </c>
      <c r="BM908">
        <v>15.46721071428571</v>
      </c>
      <c r="BN908">
        <v>674.8531785714285</v>
      </c>
      <c r="BO908">
        <v>16.2072</v>
      </c>
      <c r="BP908">
        <v>599.9901428571429</v>
      </c>
      <c r="BQ908">
        <v>97.54115357142858</v>
      </c>
      <c r="BR908">
        <v>0.09998582142857144</v>
      </c>
      <c r="BS908">
        <v>24.85426785714285</v>
      </c>
      <c r="BT908">
        <v>25.00448571428571</v>
      </c>
      <c r="BU908">
        <v>999.9000000000002</v>
      </c>
      <c r="BV908">
        <v>0</v>
      </c>
      <c r="BW908">
        <v>0</v>
      </c>
      <c r="BX908">
        <v>10000.3775</v>
      </c>
      <c r="BY908">
        <v>0</v>
      </c>
      <c r="BZ908">
        <v>84.44855</v>
      </c>
      <c r="CA908">
        <v>-23.58762142857143</v>
      </c>
      <c r="CB908">
        <v>678.4115357142857</v>
      </c>
      <c r="CC908">
        <v>701.9222142857143</v>
      </c>
      <c r="CD908">
        <v>0.6495022142857143</v>
      </c>
      <c r="CE908">
        <v>691.0655357142857</v>
      </c>
      <c r="CF908">
        <v>15.46721071428571</v>
      </c>
      <c r="CG908">
        <v>1.5720425</v>
      </c>
      <c r="CH908">
        <v>1.508688571428571</v>
      </c>
      <c r="CI908">
        <v>13.68745714285714</v>
      </c>
      <c r="CJ908">
        <v>13.05650357142857</v>
      </c>
      <c r="CK908">
        <v>1599.997142857143</v>
      </c>
      <c r="CL908">
        <v>0.6919846785714283</v>
      </c>
      <c r="CM908">
        <v>0.3080153214285714</v>
      </c>
      <c r="CN908">
        <v>0</v>
      </c>
      <c r="CO908">
        <v>2.245842857142857</v>
      </c>
      <c r="CP908">
        <v>0</v>
      </c>
      <c r="CQ908">
        <v>15596.60714285714</v>
      </c>
      <c r="CR908">
        <v>13790.1</v>
      </c>
      <c r="CS908">
        <v>39.11375</v>
      </c>
      <c r="CT908">
        <v>40.43699999999999</v>
      </c>
      <c r="CU908">
        <v>39.81199999999999</v>
      </c>
      <c r="CV908">
        <v>38.51107142857143</v>
      </c>
      <c r="CW908">
        <v>38.312</v>
      </c>
      <c r="CX908">
        <v>1107.173571428572</v>
      </c>
      <c r="CY908">
        <v>492.8235714285715</v>
      </c>
      <c r="CZ908">
        <v>0</v>
      </c>
      <c r="DA908">
        <v>1728498836.2</v>
      </c>
      <c r="DB908">
        <v>0</v>
      </c>
      <c r="DC908">
        <v>1728490956.5</v>
      </c>
      <c r="DD908" t="s">
        <v>362</v>
      </c>
      <c r="DE908">
        <v>1728490952.5</v>
      </c>
      <c r="DF908">
        <v>1728490956.5</v>
      </c>
      <c r="DG908">
        <v>1</v>
      </c>
      <c r="DH908">
        <v>-0.065</v>
      </c>
      <c r="DI908">
        <v>-0.008</v>
      </c>
      <c r="DJ908">
        <v>-3.246</v>
      </c>
      <c r="DK908">
        <v>-0.091</v>
      </c>
      <c r="DL908">
        <v>52</v>
      </c>
      <c r="DM908">
        <v>15</v>
      </c>
      <c r="DN908">
        <v>0.25</v>
      </c>
      <c r="DO908">
        <v>0.13</v>
      </c>
      <c r="DP908">
        <v>-23.498665</v>
      </c>
      <c r="DQ908">
        <v>-1.616739962476498</v>
      </c>
      <c r="DR908">
        <v>0.162198911139995</v>
      </c>
      <c r="DS908">
        <v>0</v>
      </c>
      <c r="DT908">
        <v>0.6513990749999999</v>
      </c>
      <c r="DU908">
        <v>-0.04042100938086458</v>
      </c>
      <c r="DV908">
        <v>0.004141343461894336</v>
      </c>
      <c r="DW908">
        <v>1</v>
      </c>
      <c r="DX908">
        <v>1</v>
      </c>
      <c r="DY908">
        <v>2</v>
      </c>
      <c r="DZ908" t="s">
        <v>363</v>
      </c>
      <c r="EA908">
        <v>3.22881</v>
      </c>
      <c r="EB908">
        <v>2.70431</v>
      </c>
      <c r="EC908">
        <v>0.144603</v>
      </c>
      <c r="ED908">
        <v>0.147301</v>
      </c>
      <c r="EE908">
        <v>0.08342579999999999</v>
      </c>
      <c r="EF908">
        <v>0.08113819999999999</v>
      </c>
      <c r="EG908">
        <v>27895.4</v>
      </c>
      <c r="EH908">
        <v>27029.6</v>
      </c>
      <c r="EI908">
        <v>31255.8</v>
      </c>
      <c r="EJ908">
        <v>30078.9</v>
      </c>
      <c r="EK908">
        <v>38369</v>
      </c>
      <c r="EL908">
        <v>36555.8</v>
      </c>
      <c r="EM908">
        <v>43797.2</v>
      </c>
      <c r="EN908">
        <v>42007.6</v>
      </c>
      <c r="EO908">
        <v>2.09405</v>
      </c>
      <c r="EP908">
        <v>1.74367</v>
      </c>
      <c r="EQ908">
        <v>0.0157021</v>
      </c>
      <c r="ER908">
        <v>0</v>
      </c>
      <c r="ES908">
        <v>24.7586</v>
      </c>
      <c r="ET908">
        <v>999.9</v>
      </c>
      <c r="EU908">
        <v>64.09999999999999</v>
      </c>
      <c r="EV908">
        <v>32.1</v>
      </c>
      <c r="EW908">
        <v>31.5582</v>
      </c>
      <c r="EX908">
        <v>61.1002</v>
      </c>
      <c r="EY908">
        <v>24.1346</v>
      </c>
      <c r="EZ908">
        <v>1</v>
      </c>
      <c r="FA908">
        <v>0.295056</v>
      </c>
      <c r="FB908">
        <v>3.94206</v>
      </c>
      <c r="FC908">
        <v>20.1569</v>
      </c>
      <c r="FD908">
        <v>5.21429</v>
      </c>
      <c r="FE908">
        <v>11.998</v>
      </c>
      <c r="FF908">
        <v>4.96275</v>
      </c>
      <c r="FG908">
        <v>3.29573</v>
      </c>
      <c r="FH908">
        <v>9999</v>
      </c>
      <c r="FI908">
        <v>9999</v>
      </c>
      <c r="FJ908">
        <v>9999</v>
      </c>
      <c r="FK908">
        <v>150.2</v>
      </c>
      <c r="FL908">
        <v>4.97093</v>
      </c>
      <c r="FM908">
        <v>1.86778</v>
      </c>
      <c r="FN908">
        <v>1.85928</v>
      </c>
      <c r="FO908">
        <v>1.86536</v>
      </c>
      <c r="FP908">
        <v>1.8631</v>
      </c>
      <c r="FQ908">
        <v>1.86451</v>
      </c>
      <c r="FR908">
        <v>1.86005</v>
      </c>
      <c r="FS908">
        <v>1.86417</v>
      </c>
      <c r="FT908">
        <v>0</v>
      </c>
      <c r="FU908">
        <v>0</v>
      </c>
      <c r="FV908">
        <v>0</v>
      </c>
      <c r="FW908">
        <v>0</v>
      </c>
      <c r="FX908" t="s">
        <v>364</v>
      </c>
      <c r="FY908" t="s">
        <v>365</v>
      </c>
      <c r="FZ908" t="s">
        <v>366</v>
      </c>
      <c r="GA908" t="s">
        <v>366</v>
      </c>
      <c r="GB908" t="s">
        <v>366</v>
      </c>
      <c r="GC908" t="s">
        <v>366</v>
      </c>
      <c r="GD908">
        <v>0</v>
      </c>
      <c r="GE908">
        <v>100</v>
      </c>
      <c r="GF908">
        <v>100</v>
      </c>
      <c r="GG908">
        <v>-7.501</v>
      </c>
      <c r="GH908">
        <v>-0.0905</v>
      </c>
      <c r="GI908">
        <v>-2.868309889394353</v>
      </c>
      <c r="GJ908">
        <v>-0.006773961979547998</v>
      </c>
      <c r="GK908">
        <v>-8.296070481250098E-08</v>
      </c>
      <c r="GL908">
        <v>3.322967193956903E-10</v>
      </c>
      <c r="GM908">
        <v>-0.07871069313407227</v>
      </c>
      <c r="GN908">
        <v>-0.00208336341840114</v>
      </c>
      <c r="GO908">
        <v>8.801746095907445E-05</v>
      </c>
      <c r="GP908">
        <v>-2.677693255255651E-07</v>
      </c>
      <c r="GQ908">
        <v>3</v>
      </c>
      <c r="GR908">
        <v>2052</v>
      </c>
      <c r="GS908">
        <v>2</v>
      </c>
      <c r="GT908">
        <v>18</v>
      </c>
      <c r="GU908">
        <v>130.4</v>
      </c>
      <c r="GV908">
        <v>130.4</v>
      </c>
      <c r="GW908">
        <v>1.74194</v>
      </c>
      <c r="GX908">
        <v>2.42188</v>
      </c>
      <c r="GY908">
        <v>1.44897</v>
      </c>
      <c r="GZ908">
        <v>2.31201</v>
      </c>
      <c r="HA908">
        <v>1.55151</v>
      </c>
      <c r="HB908">
        <v>2.28394</v>
      </c>
      <c r="HC908">
        <v>37.8437</v>
      </c>
      <c r="HD908">
        <v>13.5717</v>
      </c>
      <c r="HE908">
        <v>18</v>
      </c>
      <c r="HF908">
        <v>616.811</v>
      </c>
      <c r="HG908">
        <v>393.435</v>
      </c>
      <c r="HH908">
        <v>19.3126</v>
      </c>
      <c r="HI908">
        <v>30.6415</v>
      </c>
      <c r="HJ908">
        <v>29.9999</v>
      </c>
      <c r="HK908">
        <v>30.8456</v>
      </c>
      <c r="HL908">
        <v>30.8463</v>
      </c>
      <c r="HM908">
        <v>34.9266</v>
      </c>
      <c r="HN908">
        <v>55.7764</v>
      </c>
      <c r="HO908">
        <v>0</v>
      </c>
      <c r="HP908">
        <v>19.3043</v>
      </c>
      <c r="HQ908">
        <v>727.204</v>
      </c>
      <c r="HR908">
        <v>15.5153</v>
      </c>
      <c r="HS908">
        <v>99.18000000000001</v>
      </c>
      <c r="HT908">
        <v>100.372</v>
      </c>
    </row>
    <row r="909" spans="1:228">
      <c r="A909">
        <v>893</v>
      </c>
      <c r="B909">
        <v>1728498784.5</v>
      </c>
      <c r="C909">
        <v>7847</v>
      </c>
      <c r="D909" t="s">
        <v>2160</v>
      </c>
      <c r="E909" t="s">
        <v>2161</v>
      </c>
      <c r="F909">
        <v>5</v>
      </c>
      <c r="G909" t="s">
        <v>357</v>
      </c>
      <c r="H909" t="s">
        <v>358</v>
      </c>
      <c r="I909" t="s">
        <v>359</v>
      </c>
      <c r="J909" t="s">
        <v>2047</v>
      </c>
      <c r="K909">
        <v>1728498777</v>
      </c>
      <c r="L909">
        <f>(M909)/1000</f>
        <v>0</v>
      </c>
      <c r="M909">
        <f>IF(BH909, AP909, AJ909)</f>
        <v>0</v>
      </c>
      <c r="N909">
        <f>IF(BH909, AK909, AI909)</f>
        <v>0</v>
      </c>
      <c r="O909">
        <f>BJ909 - IF(AW909&gt;1, N909*BD909*100.0/(AY909), 0)</f>
        <v>0</v>
      </c>
      <c r="P909">
        <f>((V909-L909/2)*O909-N909)/(V909+L909/2)</f>
        <v>0</v>
      </c>
      <c r="Q909">
        <f>P909*(BQ909+BR909)/1000.0</f>
        <v>0</v>
      </c>
      <c r="R909">
        <f>(BJ909 - IF(AW909&gt;1, N909*BD909*100.0/(AY909), 0))*(BQ909+BR909)/1000.0</f>
        <v>0</v>
      </c>
      <c r="S909">
        <f>2.0/((1/U909-1/T909)+SIGN(U909)*SQRT((1/U909-1/T909)*(1/U909-1/T909) + 4*BE909/((BE909+1)*(BE909+1))*(2*1/U909*1/T909-1/T909*1/T909)))</f>
        <v>0</v>
      </c>
      <c r="T909">
        <f>IF(LEFT(BF909,1)&lt;&gt;"0",IF(LEFT(BF909,1)="1",3.0,BG909),$D$5+$E$5*(BX909*BQ909/($K$5*1000))+$F$5*(BX909*BQ909/($K$5*1000))*MAX(MIN(BD909,$J$5),$I$5)*MAX(MIN(BD909,$J$5),$I$5)+$G$5*MAX(MIN(BD909,$J$5),$I$5)*(BX909*BQ909/($K$5*1000))+$H$5*(BX909*BQ909/($K$5*1000))*(BX909*BQ909/($K$5*1000)))</f>
        <v>0</v>
      </c>
      <c r="U909">
        <f>L909*(1000-(1000*0.61365*exp(17.502*Y909/(240.97+Y909))/(BQ909+BR909)+BL909)/2)/(1000*0.61365*exp(17.502*Y909/(240.97+Y909))/(BQ909+BR909)-BL909)</f>
        <v>0</v>
      </c>
      <c r="V909">
        <f>1/((BE909+1)/(S909/1.6)+1/(T909/1.37)) + BE909/((BE909+1)/(S909/1.6) + BE909/(T909/1.37))</f>
        <v>0</v>
      </c>
      <c r="W909">
        <f>(AZ909*BC909)</f>
        <v>0</v>
      </c>
      <c r="X909">
        <f>(BS909+(W909+2*0.95*5.67E-8*(((BS909+$B$7)+273)^4-(BS909+273)^4)-44100*L909)/(1.84*29.3*T909+8*0.95*5.67E-8*(BS909+273)^3))</f>
        <v>0</v>
      </c>
      <c r="Y909">
        <f>($C$7*BT909+$D$7*BU909+$E$7*X909)</f>
        <v>0</v>
      </c>
      <c r="Z909">
        <f>0.61365*exp(17.502*Y909/(240.97+Y909))</f>
        <v>0</v>
      </c>
      <c r="AA909">
        <f>(AB909/AC909*100)</f>
        <v>0</v>
      </c>
      <c r="AB909">
        <f>BL909*(BQ909+BR909)/1000</f>
        <v>0</v>
      </c>
      <c r="AC909">
        <f>0.61365*exp(17.502*BS909/(240.97+BS909))</f>
        <v>0</v>
      </c>
      <c r="AD909">
        <f>(Z909-BL909*(BQ909+BR909)/1000)</f>
        <v>0</v>
      </c>
      <c r="AE909">
        <f>(-L909*44100)</f>
        <v>0</v>
      </c>
      <c r="AF909">
        <f>2*29.3*T909*0.92*(BS909-Y909)</f>
        <v>0</v>
      </c>
      <c r="AG909">
        <f>2*0.95*5.67E-8*(((BS909+$B$7)+273)^4-(Y909+273)^4)</f>
        <v>0</v>
      </c>
      <c r="AH909">
        <f>W909+AG909+AE909+AF909</f>
        <v>0</v>
      </c>
      <c r="AI909">
        <f>BP909*AW909*(BK909-BJ909*(1000-AW909*BM909)/(1000-AW909*BL909))/(100*BD909)</f>
        <v>0</v>
      </c>
      <c r="AJ909">
        <f>1000*BP909*AW909*(BL909-BM909)/(100*BD909*(1000-AW909*BL909))</f>
        <v>0</v>
      </c>
      <c r="AK909">
        <f>(AL909 - AM909 - BQ909*1E3/(8.314*(BS909+273.15)) * AO909/BP909 * AN909) * BP909/(100*BD909) * (1000 - BM909)/1000</f>
        <v>0</v>
      </c>
      <c r="AL909">
        <v>728.5485373758203</v>
      </c>
      <c r="AM909">
        <v>709.4305030303029</v>
      </c>
      <c r="AN909">
        <v>2.535196362398584</v>
      </c>
      <c r="AO909">
        <v>66.74876362544261</v>
      </c>
      <c r="AP909">
        <f>(AR909 - AQ909 + BQ909*1E3/(8.314*(BS909+273.15)) * AT909/BP909 * AS909) * BP909/(100*BD909) * 1000/(1000 - AR909)</f>
        <v>0</v>
      </c>
      <c r="AQ909">
        <v>15.46862584516974</v>
      </c>
      <c r="AR909">
        <v>16.10706545454546</v>
      </c>
      <c r="AS909">
        <v>-3.148047650499317E-05</v>
      </c>
      <c r="AT909">
        <v>80.8344270766854</v>
      </c>
      <c r="AU909">
        <v>0</v>
      </c>
      <c r="AV909">
        <v>0</v>
      </c>
      <c r="AW909">
        <f>IF(AU909*$H$13&gt;=AY909,1.0,(AY909/(AY909-AU909*$H$13)))</f>
        <v>0</v>
      </c>
      <c r="AX909">
        <f>(AW909-1)*100</f>
        <v>0</v>
      </c>
      <c r="AY909">
        <f>MAX(0,($B$13+$C$13*BX909)/(1+$D$13*BX909)*BQ909/(BS909+273)*$E$13)</f>
        <v>0</v>
      </c>
      <c r="AZ909">
        <f>$B$11*BY909+$C$11*BZ909+$F$11*CK909*(1-CN909)</f>
        <v>0</v>
      </c>
      <c r="BA909">
        <f>AZ909*BB909</f>
        <v>0</v>
      </c>
      <c r="BB909">
        <f>($B$11*$D$9+$C$11*$D$9+$F$11*((CX909+CP909)/MAX(CX909+CP909+CY909, 0.1)*$I$9+CY909/MAX(CX909+CP909+CY909, 0.1)*$J$9))/($B$11+$C$11+$F$11)</f>
        <v>0</v>
      </c>
      <c r="BC909">
        <f>($B$11*$K$9+$C$11*$K$9+$F$11*((CX909+CP909)/MAX(CX909+CP909+CY909, 0.1)*$P$9+CY909/MAX(CX909+CP909+CY909, 0.1)*$Q$9))/($B$11+$C$11+$F$11)</f>
        <v>0</v>
      </c>
      <c r="BD909">
        <v>6</v>
      </c>
      <c r="BE909">
        <v>0.5</v>
      </c>
      <c r="BF909" t="s">
        <v>361</v>
      </c>
      <c r="BG909">
        <v>2</v>
      </c>
      <c r="BH909" t="b">
        <v>1</v>
      </c>
      <c r="BI909">
        <v>1728498777</v>
      </c>
      <c r="BJ909">
        <v>680.6090370370371</v>
      </c>
      <c r="BK909">
        <v>704.3354074074073</v>
      </c>
      <c r="BL909">
        <v>16.11271481481482</v>
      </c>
      <c r="BM909">
        <v>15.46782222222222</v>
      </c>
      <c r="BN909">
        <v>688.0692222222222</v>
      </c>
      <c r="BO909">
        <v>16.20321481481481</v>
      </c>
      <c r="BP909">
        <v>599.9872222222223</v>
      </c>
      <c r="BQ909">
        <v>97.54201481481481</v>
      </c>
      <c r="BR909">
        <v>0.1000075592592593</v>
      </c>
      <c r="BS909">
        <v>24.85733703703703</v>
      </c>
      <c r="BT909">
        <v>25.01114814814815</v>
      </c>
      <c r="BU909">
        <v>999.9000000000001</v>
      </c>
      <c r="BV909">
        <v>0</v>
      </c>
      <c r="BW909">
        <v>0</v>
      </c>
      <c r="BX909">
        <v>9996.064074074073</v>
      </c>
      <c r="BY909">
        <v>0</v>
      </c>
      <c r="BZ909">
        <v>85.96825185185187</v>
      </c>
      <c r="CA909">
        <v>-23.72634444444445</v>
      </c>
      <c r="CB909">
        <v>691.7549259259262</v>
      </c>
      <c r="CC909">
        <v>715.4009999999997</v>
      </c>
      <c r="CD909">
        <v>0.6449047407407407</v>
      </c>
      <c r="CE909">
        <v>704.3354074074073</v>
      </c>
      <c r="CF909">
        <v>15.46782222222222</v>
      </c>
      <c r="CG909">
        <v>1.571667407407407</v>
      </c>
      <c r="CH909">
        <v>1.508761481481482</v>
      </c>
      <c r="CI909">
        <v>13.68378148148148</v>
      </c>
      <c r="CJ909">
        <v>13.05723703703704</v>
      </c>
      <c r="CK909">
        <v>1600.007407407407</v>
      </c>
      <c r="CL909">
        <v>0.6919821851851852</v>
      </c>
      <c r="CM909">
        <v>0.3080178148148147</v>
      </c>
      <c r="CN909">
        <v>0</v>
      </c>
      <c r="CO909">
        <v>2.247285185185185</v>
      </c>
      <c r="CP909">
        <v>0</v>
      </c>
      <c r="CQ909">
        <v>15627.3</v>
      </c>
      <c r="CR909">
        <v>13790.16666666666</v>
      </c>
      <c r="CS909">
        <v>39.09699999999999</v>
      </c>
      <c r="CT909">
        <v>40.43699999999999</v>
      </c>
      <c r="CU909">
        <v>39.80511111111111</v>
      </c>
      <c r="CV909">
        <v>38.5</v>
      </c>
      <c r="CW909">
        <v>38.312</v>
      </c>
      <c r="CX909">
        <v>1107.176666666667</v>
      </c>
      <c r="CY909">
        <v>492.8307407407407</v>
      </c>
      <c r="CZ909">
        <v>0</v>
      </c>
      <c r="DA909">
        <v>1728498841.6</v>
      </c>
      <c r="DB909">
        <v>0</v>
      </c>
      <c r="DC909">
        <v>1728490956.5</v>
      </c>
      <c r="DD909" t="s">
        <v>362</v>
      </c>
      <c r="DE909">
        <v>1728490952.5</v>
      </c>
      <c r="DF909">
        <v>1728490956.5</v>
      </c>
      <c r="DG909">
        <v>1</v>
      </c>
      <c r="DH909">
        <v>-0.065</v>
      </c>
      <c r="DI909">
        <v>-0.008</v>
      </c>
      <c r="DJ909">
        <v>-3.246</v>
      </c>
      <c r="DK909">
        <v>-0.091</v>
      </c>
      <c r="DL909">
        <v>52</v>
      </c>
      <c r="DM909">
        <v>15</v>
      </c>
      <c r="DN909">
        <v>0.25</v>
      </c>
      <c r="DO909">
        <v>0.13</v>
      </c>
      <c r="DP909">
        <v>-23.65293170731708</v>
      </c>
      <c r="DQ909">
        <v>-1.562569337979117</v>
      </c>
      <c r="DR909">
        <v>0.1614064547308823</v>
      </c>
      <c r="DS909">
        <v>0</v>
      </c>
      <c r="DT909">
        <v>0.6474756829268293</v>
      </c>
      <c r="DU909">
        <v>-0.05392139372822336</v>
      </c>
      <c r="DV909">
        <v>0.005409621840798126</v>
      </c>
      <c r="DW909">
        <v>1</v>
      </c>
      <c r="DX909">
        <v>1</v>
      </c>
      <c r="DY909">
        <v>2</v>
      </c>
      <c r="DZ909" t="s">
        <v>363</v>
      </c>
      <c r="EA909">
        <v>3.2289</v>
      </c>
      <c r="EB909">
        <v>2.70416</v>
      </c>
      <c r="EC909">
        <v>0.146385</v>
      </c>
      <c r="ED909">
        <v>0.149093</v>
      </c>
      <c r="EE909">
        <v>0.08341369999999999</v>
      </c>
      <c r="EF909">
        <v>0.08114250000000001</v>
      </c>
      <c r="EG909">
        <v>27837.3</v>
      </c>
      <c r="EH909">
        <v>26973.1</v>
      </c>
      <c r="EI909">
        <v>31255.9</v>
      </c>
      <c r="EJ909">
        <v>30079.2</v>
      </c>
      <c r="EK909">
        <v>38369.5</v>
      </c>
      <c r="EL909">
        <v>36556</v>
      </c>
      <c r="EM909">
        <v>43797.2</v>
      </c>
      <c r="EN909">
        <v>42008</v>
      </c>
      <c r="EO909">
        <v>2.09435</v>
      </c>
      <c r="EP909">
        <v>1.74367</v>
      </c>
      <c r="EQ909">
        <v>0.0155903</v>
      </c>
      <c r="ER909">
        <v>0</v>
      </c>
      <c r="ES909">
        <v>24.7612</v>
      </c>
      <c r="ET909">
        <v>999.9</v>
      </c>
      <c r="EU909">
        <v>64.09999999999999</v>
      </c>
      <c r="EV909">
        <v>32.1</v>
      </c>
      <c r="EW909">
        <v>31.5591</v>
      </c>
      <c r="EX909">
        <v>61.1702</v>
      </c>
      <c r="EY909">
        <v>24.0986</v>
      </c>
      <c r="EZ909">
        <v>1</v>
      </c>
      <c r="FA909">
        <v>0.294578</v>
      </c>
      <c r="FB909">
        <v>3.95425</v>
      </c>
      <c r="FC909">
        <v>20.1561</v>
      </c>
      <c r="FD909">
        <v>5.21429</v>
      </c>
      <c r="FE909">
        <v>11.9981</v>
      </c>
      <c r="FF909">
        <v>4.9631</v>
      </c>
      <c r="FG909">
        <v>3.29563</v>
      </c>
      <c r="FH909">
        <v>9999</v>
      </c>
      <c r="FI909">
        <v>9999</v>
      </c>
      <c r="FJ909">
        <v>9999</v>
      </c>
      <c r="FK909">
        <v>150.2</v>
      </c>
      <c r="FL909">
        <v>4.97093</v>
      </c>
      <c r="FM909">
        <v>1.8678</v>
      </c>
      <c r="FN909">
        <v>1.85928</v>
      </c>
      <c r="FO909">
        <v>1.86538</v>
      </c>
      <c r="FP909">
        <v>1.86311</v>
      </c>
      <c r="FQ909">
        <v>1.8645</v>
      </c>
      <c r="FR909">
        <v>1.86005</v>
      </c>
      <c r="FS909">
        <v>1.86417</v>
      </c>
      <c r="FT909">
        <v>0</v>
      </c>
      <c r="FU909">
        <v>0</v>
      </c>
      <c r="FV909">
        <v>0</v>
      </c>
      <c r="FW909">
        <v>0</v>
      </c>
      <c r="FX909" t="s">
        <v>364</v>
      </c>
      <c r="FY909" t="s">
        <v>365</v>
      </c>
      <c r="FZ909" t="s">
        <v>366</v>
      </c>
      <c r="GA909" t="s">
        <v>366</v>
      </c>
      <c r="GB909" t="s">
        <v>366</v>
      </c>
      <c r="GC909" t="s">
        <v>366</v>
      </c>
      <c r="GD909">
        <v>0</v>
      </c>
      <c r="GE909">
        <v>100</v>
      </c>
      <c r="GF909">
        <v>100</v>
      </c>
      <c r="GG909">
        <v>-7.581</v>
      </c>
      <c r="GH909">
        <v>-0.0905</v>
      </c>
      <c r="GI909">
        <v>-2.868309889394353</v>
      </c>
      <c r="GJ909">
        <v>-0.006773961979547998</v>
      </c>
      <c r="GK909">
        <v>-8.296070481250098E-08</v>
      </c>
      <c r="GL909">
        <v>3.322967193956903E-10</v>
      </c>
      <c r="GM909">
        <v>-0.07871069313407227</v>
      </c>
      <c r="GN909">
        <v>-0.00208336341840114</v>
      </c>
      <c r="GO909">
        <v>8.801746095907445E-05</v>
      </c>
      <c r="GP909">
        <v>-2.677693255255651E-07</v>
      </c>
      <c r="GQ909">
        <v>3</v>
      </c>
      <c r="GR909">
        <v>2052</v>
      </c>
      <c r="GS909">
        <v>2</v>
      </c>
      <c r="GT909">
        <v>18</v>
      </c>
      <c r="GU909">
        <v>130.5</v>
      </c>
      <c r="GV909">
        <v>130.5</v>
      </c>
      <c r="GW909">
        <v>1.76758</v>
      </c>
      <c r="GX909">
        <v>2.41577</v>
      </c>
      <c r="GY909">
        <v>1.44775</v>
      </c>
      <c r="GZ909">
        <v>2.31201</v>
      </c>
      <c r="HA909">
        <v>1.55151</v>
      </c>
      <c r="HB909">
        <v>2.30835</v>
      </c>
      <c r="HC909">
        <v>37.8437</v>
      </c>
      <c r="HD909">
        <v>13.5717</v>
      </c>
      <c r="HE909">
        <v>18</v>
      </c>
      <c r="HF909">
        <v>616.952</v>
      </c>
      <c r="HG909">
        <v>393.38</v>
      </c>
      <c r="HH909">
        <v>19.2981</v>
      </c>
      <c r="HI909">
        <v>30.6339</v>
      </c>
      <c r="HJ909">
        <v>29.9998</v>
      </c>
      <c r="HK909">
        <v>30.8376</v>
      </c>
      <c r="HL909">
        <v>30.8376</v>
      </c>
      <c r="HM909">
        <v>35.3831</v>
      </c>
      <c r="HN909">
        <v>55.7764</v>
      </c>
      <c r="HO909">
        <v>0</v>
      </c>
      <c r="HP909">
        <v>19.2915</v>
      </c>
      <c r="HQ909">
        <v>742.234</v>
      </c>
      <c r="HR909">
        <v>15.5274</v>
      </c>
      <c r="HS909">
        <v>99.18000000000001</v>
      </c>
      <c r="HT909">
        <v>100.373</v>
      </c>
    </row>
    <row r="910" spans="1:228">
      <c r="A910">
        <v>894</v>
      </c>
      <c r="B910">
        <v>1728498789.5</v>
      </c>
      <c r="C910">
        <v>7852</v>
      </c>
      <c r="D910" t="s">
        <v>2162</v>
      </c>
      <c r="E910" t="s">
        <v>2163</v>
      </c>
      <c r="F910">
        <v>5</v>
      </c>
      <c r="G910" t="s">
        <v>357</v>
      </c>
      <c r="H910" t="s">
        <v>358</v>
      </c>
      <c r="I910" t="s">
        <v>359</v>
      </c>
      <c r="J910" t="s">
        <v>2047</v>
      </c>
      <c r="K910">
        <v>1728498781.714286</v>
      </c>
      <c r="L910">
        <f>(M910)/1000</f>
        <v>0</v>
      </c>
      <c r="M910">
        <f>IF(BH910, AP910, AJ910)</f>
        <v>0</v>
      </c>
      <c r="N910">
        <f>IF(BH910, AK910, AI910)</f>
        <v>0</v>
      </c>
      <c r="O910">
        <f>BJ910 - IF(AW910&gt;1, N910*BD910*100.0/(AY910), 0)</f>
        <v>0</v>
      </c>
      <c r="P910">
        <f>((V910-L910/2)*O910-N910)/(V910+L910/2)</f>
        <v>0</v>
      </c>
      <c r="Q910">
        <f>P910*(BQ910+BR910)/1000.0</f>
        <v>0</v>
      </c>
      <c r="R910">
        <f>(BJ910 - IF(AW910&gt;1, N910*BD910*100.0/(AY910), 0))*(BQ910+BR910)/1000.0</f>
        <v>0</v>
      </c>
      <c r="S910">
        <f>2.0/((1/U910-1/T910)+SIGN(U910)*SQRT((1/U910-1/T910)*(1/U910-1/T910) + 4*BE910/((BE910+1)*(BE910+1))*(2*1/U910*1/T910-1/T910*1/T910)))</f>
        <v>0</v>
      </c>
      <c r="T910">
        <f>IF(LEFT(BF910,1)&lt;&gt;"0",IF(LEFT(BF910,1)="1",3.0,BG910),$D$5+$E$5*(BX910*BQ910/($K$5*1000))+$F$5*(BX910*BQ910/($K$5*1000))*MAX(MIN(BD910,$J$5),$I$5)*MAX(MIN(BD910,$J$5),$I$5)+$G$5*MAX(MIN(BD910,$J$5),$I$5)*(BX910*BQ910/($K$5*1000))+$H$5*(BX910*BQ910/($K$5*1000))*(BX910*BQ910/($K$5*1000)))</f>
        <v>0</v>
      </c>
      <c r="U910">
        <f>L910*(1000-(1000*0.61365*exp(17.502*Y910/(240.97+Y910))/(BQ910+BR910)+BL910)/2)/(1000*0.61365*exp(17.502*Y910/(240.97+Y910))/(BQ910+BR910)-BL910)</f>
        <v>0</v>
      </c>
      <c r="V910">
        <f>1/((BE910+1)/(S910/1.6)+1/(T910/1.37)) + BE910/((BE910+1)/(S910/1.6) + BE910/(T910/1.37))</f>
        <v>0</v>
      </c>
      <c r="W910">
        <f>(AZ910*BC910)</f>
        <v>0</v>
      </c>
      <c r="X910">
        <f>(BS910+(W910+2*0.95*5.67E-8*(((BS910+$B$7)+273)^4-(BS910+273)^4)-44100*L910)/(1.84*29.3*T910+8*0.95*5.67E-8*(BS910+273)^3))</f>
        <v>0</v>
      </c>
      <c r="Y910">
        <f>($C$7*BT910+$D$7*BU910+$E$7*X910)</f>
        <v>0</v>
      </c>
      <c r="Z910">
        <f>0.61365*exp(17.502*Y910/(240.97+Y910))</f>
        <v>0</v>
      </c>
      <c r="AA910">
        <f>(AB910/AC910*100)</f>
        <v>0</v>
      </c>
      <c r="AB910">
        <f>BL910*(BQ910+BR910)/1000</f>
        <v>0</v>
      </c>
      <c r="AC910">
        <f>0.61365*exp(17.502*BS910/(240.97+BS910))</f>
        <v>0</v>
      </c>
      <c r="AD910">
        <f>(Z910-BL910*(BQ910+BR910)/1000)</f>
        <v>0</v>
      </c>
      <c r="AE910">
        <f>(-L910*44100)</f>
        <v>0</v>
      </c>
      <c r="AF910">
        <f>2*29.3*T910*0.92*(BS910-Y910)</f>
        <v>0</v>
      </c>
      <c r="AG910">
        <f>2*0.95*5.67E-8*(((BS910+$B$7)+273)^4-(Y910+273)^4)</f>
        <v>0</v>
      </c>
      <c r="AH910">
        <f>W910+AG910+AE910+AF910</f>
        <v>0</v>
      </c>
      <c r="AI910">
        <f>BP910*AW910*(BK910-BJ910*(1000-AW910*BM910)/(1000-AW910*BL910))/(100*BD910)</f>
        <v>0</v>
      </c>
      <c r="AJ910">
        <f>1000*BP910*AW910*(BL910-BM910)/(100*BD910*(1000-AW910*BL910))</f>
        <v>0</v>
      </c>
      <c r="AK910">
        <f>(AL910 - AM910 - BQ910*1E3/(8.314*(BS910+273.15)) * AO910/BP910 * AN910) * BP910/(100*BD910) * (1000 - BM910)/1000</f>
        <v>0</v>
      </c>
      <c r="AL910">
        <v>741.3482023749102</v>
      </c>
      <c r="AM910">
        <v>722.0998606060607</v>
      </c>
      <c r="AN910">
        <v>2.527082045926087</v>
      </c>
      <c r="AO910">
        <v>66.74876362544261</v>
      </c>
      <c r="AP910">
        <f>(AR910 - AQ910 + BQ910*1E3/(8.314*(BS910+273.15)) * AT910/BP910 * AS910) * BP910/(100*BD910) * 1000/(1000 - AR910)</f>
        <v>0</v>
      </c>
      <c r="AQ910">
        <v>15.46803703710994</v>
      </c>
      <c r="AR910">
        <v>16.10097818181817</v>
      </c>
      <c r="AS910">
        <v>-2.893405217452173E-05</v>
      </c>
      <c r="AT910">
        <v>80.8344270766854</v>
      </c>
      <c r="AU910">
        <v>0</v>
      </c>
      <c r="AV910">
        <v>0</v>
      </c>
      <c r="AW910">
        <f>IF(AU910*$H$13&gt;=AY910,1.0,(AY910/(AY910-AU910*$H$13)))</f>
        <v>0</v>
      </c>
      <c r="AX910">
        <f>(AW910-1)*100</f>
        <v>0</v>
      </c>
      <c r="AY910">
        <f>MAX(0,($B$13+$C$13*BX910)/(1+$D$13*BX910)*BQ910/(BS910+273)*$E$13)</f>
        <v>0</v>
      </c>
      <c r="AZ910">
        <f>$B$11*BY910+$C$11*BZ910+$F$11*CK910*(1-CN910)</f>
        <v>0</v>
      </c>
      <c r="BA910">
        <f>AZ910*BB910</f>
        <v>0</v>
      </c>
      <c r="BB910">
        <f>($B$11*$D$9+$C$11*$D$9+$F$11*((CX910+CP910)/MAX(CX910+CP910+CY910, 0.1)*$I$9+CY910/MAX(CX910+CP910+CY910, 0.1)*$J$9))/($B$11+$C$11+$F$11)</f>
        <v>0</v>
      </c>
      <c r="BC910">
        <f>($B$11*$K$9+$C$11*$K$9+$F$11*((CX910+CP910)/MAX(CX910+CP910+CY910, 0.1)*$P$9+CY910/MAX(CX910+CP910+CY910, 0.1)*$Q$9))/($B$11+$C$11+$F$11)</f>
        <v>0</v>
      </c>
      <c r="BD910">
        <v>6</v>
      </c>
      <c r="BE910">
        <v>0.5</v>
      </c>
      <c r="BF910" t="s">
        <v>361</v>
      </c>
      <c r="BG910">
        <v>2</v>
      </c>
      <c r="BH910" t="b">
        <v>1</v>
      </c>
      <c r="BI910">
        <v>1728498781.714286</v>
      </c>
      <c r="BJ910">
        <v>692.3384285714285</v>
      </c>
      <c r="BK910">
        <v>716.1965714285715</v>
      </c>
      <c r="BL910">
        <v>16.10858214285714</v>
      </c>
      <c r="BM910">
        <v>15.46820714285714</v>
      </c>
      <c r="BN910">
        <v>699.8742142857144</v>
      </c>
      <c r="BO910">
        <v>16.19908214285714</v>
      </c>
      <c r="BP910">
        <v>599.9829999999999</v>
      </c>
      <c r="BQ910">
        <v>97.54242142857142</v>
      </c>
      <c r="BR910">
        <v>0.09994702142857144</v>
      </c>
      <c r="BS910">
        <v>24.85931428571428</v>
      </c>
      <c r="BT910">
        <v>25.01358571428571</v>
      </c>
      <c r="BU910">
        <v>999.9000000000002</v>
      </c>
      <c r="BV910">
        <v>0</v>
      </c>
      <c r="BW910">
        <v>0</v>
      </c>
      <c r="BX910">
        <v>9993.836071428572</v>
      </c>
      <c r="BY910">
        <v>0</v>
      </c>
      <c r="BZ910">
        <v>87.20355714285714</v>
      </c>
      <c r="CA910">
        <v>-23.85812857142857</v>
      </c>
      <c r="CB910">
        <v>703.6734285714286</v>
      </c>
      <c r="CC910">
        <v>727.4488571428572</v>
      </c>
      <c r="CD910">
        <v>0.6403873214285714</v>
      </c>
      <c r="CE910">
        <v>716.1965714285715</v>
      </c>
      <c r="CF910">
        <v>15.46820714285714</v>
      </c>
      <c r="CG910">
        <v>1.571270714285714</v>
      </c>
      <c r="CH910">
        <v>1.508805714285714</v>
      </c>
      <c r="CI910">
        <v>13.67990714285714</v>
      </c>
      <c r="CJ910">
        <v>13.05768571428571</v>
      </c>
      <c r="CK910">
        <v>1600.002142857143</v>
      </c>
      <c r="CL910">
        <v>0.6919800357142858</v>
      </c>
      <c r="CM910">
        <v>0.3080199642857142</v>
      </c>
      <c r="CN910">
        <v>0</v>
      </c>
      <c r="CO910">
        <v>2.267932142857143</v>
      </c>
      <c r="CP910">
        <v>0</v>
      </c>
      <c r="CQ910">
        <v>15655.94642857143</v>
      </c>
      <c r="CR910">
        <v>13790.11071428572</v>
      </c>
      <c r="CS910">
        <v>39.07774999999999</v>
      </c>
      <c r="CT910">
        <v>40.43699999999999</v>
      </c>
      <c r="CU910">
        <v>39.78542857142857</v>
      </c>
      <c r="CV910">
        <v>38.5</v>
      </c>
      <c r="CW910">
        <v>38.312</v>
      </c>
      <c r="CX910">
        <v>1107.168571428572</v>
      </c>
      <c r="CY910">
        <v>492.8335714285714</v>
      </c>
      <c r="CZ910">
        <v>0</v>
      </c>
      <c r="DA910">
        <v>1728498846.4</v>
      </c>
      <c r="DB910">
        <v>0</v>
      </c>
      <c r="DC910">
        <v>1728490956.5</v>
      </c>
      <c r="DD910" t="s">
        <v>362</v>
      </c>
      <c r="DE910">
        <v>1728490952.5</v>
      </c>
      <c r="DF910">
        <v>1728490956.5</v>
      </c>
      <c r="DG910">
        <v>1</v>
      </c>
      <c r="DH910">
        <v>-0.065</v>
      </c>
      <c r="DI910">
        <v>-0.008</v>
      </c>
      <c r="DJ910">
        <v>-3.246</v>
      </c>
      <c r="DK910">
        <v>-0.091</v>
      </c>
      <c r="DL910">
        <v>52</v>
      </c>
      <c r="DM910">
        <v>15</v>
      </c>
      <c r="DN910">
        <v>0.25</v>
      </c>
      <c r="DO910">
        <v>0.13</v>
      </c>
      <c r="DP910">
        <v>-23.7668756097561</v>
      </c>
      <c r="DQ910">
        <v>-1.633482229965207</v>
      </c>
      <c r="DR910">
        <v>0.1684214310279609</v>
      </c>
      <c r="DS910">
        <v>0</v>
      </c>
      <c r="DT910">
        <v>0.6441150487804878</v>
      </c>
      <c r="DU910">
        <v>-0.05540945644599178</v>
      </c>
      <c r="DV910">
        <v>0.005549814929681708</v>
      </c>
      <c r="DW910">
        <v>1</v>
      </c>
      <c r="DX910">
        <v>1</v>
      </c>
      <c r="DY910">
        <v>2</v>
      </c>
      <c r="DZ910" t="s">
        <v>363</v>
      </c>
      <c r="EA910">
        <v>3.22881</v>
      </c>
      <c r="EB910">
        <v>2.70419</v>
      </c>
      <c r="EC910">
        <v>0.148152</v>
      </c>
      <c r="ED910">
        <v>0.150842</v>
      </c>
      <c r="EE910">
        <v>0.0833914</v>
      </c>
      <c r="EF910">
        <v>0.08114349999999999</v>
      </c>
      <c r="EG910">
        <v>27780.6</v>
      </c>
      <c r="EH910">
        <v>26918.1</v>
      </c>
      <c r="EI910">
        <v>31256.9</v>
      </c>
      <c r="EJ910">
        <v>30079.7</v>
      </c>
      <c r="EK910">
        <v>38371.6</v>
      </c>
      <c r="EL910">
        <v>36556.5</v>
      </c>
      <c r="EM910">
        <v>43798.4</v>
      </c>
      <c r="EN910">
        <v>42008.6</v>
      </c>
      <c r="EO910">
        <v>2.09427</v>
      </c>
      <c r="EP910">
        <v>1.74378</v>
      </c>
      <c r="EQ910">
        <v>0.0155345</v>
      </c>
      <c r="ER910">
        <v>0</v>
      </c>
      <c r="ES910">
        <v>24.7638</v>
      </c>
      <c r="ET910">
        <v>999.9</v>
      </c>
      <c r="EU910">
        <v>64.09999999999999</v>
      </c>
      <c r="EV910">
        <v>32.1</v>
      </c>
      <c r="EW910">
        <v>31.5567</v>
      </c>
      <c r="EX910">
        <v>61.2102</v>
      </c>
      <c r="EY910">
        <v>24.391</v>
      </c>
      <c r="EZ910">
        <v>1</v>
      </c>
      <c r="FA910">
        <v>0.29438</v>
      </c>
      <c r="FB910">
        <v>3.97568</v>
      </c>
      <c r="FC910">
        <v>20.1556</v>
      </c>
      <c r="FD910">
        <v>5.21385</v>
      </c>
      <c r="FE910">
        <v>11.9981</v>
      </c>
      <c r="FF910">
        <v>4.96325</v>
      </c>
      <c r="FG910">
        <v>3.29568</v>
      </c>
      <c r="FH910">
        <v>9999</v>
      </c>
      <c r="FI910">
        <v>9999</v>
      </c>
      <c r="FJ910">
        <v>9999</v>
      </c>
      <c r="FK910">
        <v>150.2</v>
      </c>
      <c r="FL910">
        <v>4.97093</v>
      </c>
      <c r="FM910">
        <v>1.86779</v>
      </c>
      <c r="FN910">
        <v>1.85928</v>
      </c>
      <c r="FO910">
        <v>1.86538</v>
      </c>
      <c r="FP910">
        <v>1.8631</v>
      </c>
      <c r="FQ910">
        <v>1.86451</v>
      </c>
      <c r="FR910">
        <v>1.86005</v>
      </c>
      <c r="FS910">
        <v>1.86417</v>
      </c>
      <c r="FT910">
        <v>0</v>
      </c>
      <c r="FU910">
        <v>0</v>
      </c>
      <c r="FV910">
        <v>0</v>
      </c>
      <c r="FW910">
        <v>0</v>
      </c>
      <c r="FX910" t="s">
        <v>364</v>
      </c>
      <c r="FY910" t="s">
        <v>365</v>
      </c>
      <c r="FZ910" t="s">
        <v>366</v>
      </c>
      <c r="GA910" t="s">
        <v>366</v>
      </c>
      <c r="GB910" t="s">
        <v>366</v>
      </c>
      <c r="GC910" t="s">
        <v>366</v>
      </c>
      <c r="GD910">
        <v>0</v>
      </c>
      <c r="GE910">
        <v>100</v>
      </c>
      <c r="GF910">
        <v>100</v>
      </c>
      <c r="GG910">
        <v>-7.661</v>
      </c>
      <c r="GH910">
        <v>-0.0905</v>
      </c>
      <c r="GI910">
        <v>-2.868309889394353</v>
      </c>
      <c r="GJ910">
        <v>-0.006773961979547998</v>
      </c>
      <c r="GK910">
        <v>-8.296070481250098E-08</v>
      </c>
      <c r="GL910">
        <v>3.322967193956903E-10</v>
      </c>
      <c r="GM910">
        <v>-0.07871069313407227</v>
      </c>
      <c r="GN910">
        <v>-0.00208336341840114</v>
      </c>
      <c r="GO910">
        <v>8.801746095907445E-05</v>
      </c>
      <c r="GP910">
        <v>-2.677693255255651E-07</v>
      </c>
      <c r="GQ910">
        <v>3</v>
      </c>
      <c r="GR910">
        <v>2052</v>
      </c>
      <c r="GS910">
        <v>2</v>
      </c>
      <c r="GT910">
        <v>18</v>
      </c>
      <c r="GU910">
        <v>130.6</v>
      </c>
      <c r="GV910">
        <v>130.6</v>
      </c>
      <c r="GW910">
        <v>1.79199</v>
      </c>
      <c r="GX910">
        <v>2.41211</v>
      </c>
      <c r="GY910">
        <v>1.44775</v>
      </c>
      <c r="GZ910">
        <v>2.31079</v>
      </c>
      <c r="HA910">
        <v>1.55151</v>
      </c>
      <c r="HB910">
        <v>2.34985</v>
      </c>
      <c r="HC910">
        <v>37.8437</v>
      </c>
      <c r="HD910">
        <v>13.5804</v>
      </c>
      <c r="HE910">
        <v>18</v>
      </c>
      <c r="HF910">
        <v>616.814</v>
      </c>
      <c r="HG910">
        <v>393.385</v>
      </c>
      <c r="HH910">
        <v>19.282</v>
      </c>
      <c r="HI910">
        <v>30.6259</v>
      </c>
      <c r="HJ910">
        <v>29.9998</v>
      </c>
      <c r="HK910">
        <v>30.8293</v>
      </c>
      <c r="HL910">
        <v>30.8295</v>
      </c>
      <c r="HM910">
        <v>35.9026</v>
      </c>
      <c r="HN910">
        <v>55.7764</v>
      </c>
      <c r="HO910">
        <v>0</v>
      </c>
      <c r="HP910">
        <v>19.2743</v>
      </c>
      <c r="HQ910">
        <v>752.252</v>
      </c>
      <c r="HR910">
        <v>15.5455</v>
      </c>
      <c r="HS910">
        <v>99.18300000000001</v>
      </c>
      <c r="HT910">
        <v>100.374</v>
      </c>
    </row>
    <row r="911" spans="1:228">
      <c r="A911">
        <v>895</v>
      </c>
      <c r="B911">
        <v>1728498794.5</v>
      </c>
      <c r="C911">
        <v>7857</v>
      </c>
      <c r="D911" t="s">
        <v>2164</v>
      </c>
      <c r="E911" t="s">
        <v>2165</v>
      </c>
      <c r="F911">
        <v>5</v>
      </c>
      <c r="G911" t="s">
        <v>357</v>
      </c>
      <c r="H911" t="s">
        <v>358</v>
      </c>
      <c r="I911" t="s">
        <v>359</v>
      </c>
      <c r="J911" t="s">
        <v>2047</v>
      </c>
      <c r="K911">
        <v>1728498787</v>
      </c>
      <c r="L911">
        <f>(M911)/1000</f>
        <v>0</v>
      </c>
      <c r="M911">
        <f>IF(BH911, AP911, AJ911)</f>
        <v>0</v>
      </c>
      <c r="N911">
        <f>IF(BH911, AK911, AI911)</f>
        <v>0</v>
      </c>
      <c r="O911">
        <f>BJ911 - IF(AW911&gt;1, N911*BD911*100.0/(AY911), 0)</f>
        <v>0</v>
      </c>
      <c r="P911">
        <f>((V911-L911/2)*O911-N911)/(V911+L911/2)</f>
        <v>0</v>
      </c>
      <c r="Q911">
        <f>P911*(BQ911+BR911)/1000.0</f>
        <v>0</v>
      </c>
      <c r="R911">
        <f>(BJ911 - IF(AW911&gt;1, N911*BD911*100.0/(AY911), 0))*(BQ911+BR911)/1000.0</f>
        <v>0</v>
      </c>
      <c r="S911">
        <f>2.0/((1/U911-1/T911)+SIGN(U911)*SQRT((1/U911-1/T911)*(1/U911-1/T911) + 4*BE911/((BE911+1)*(BE911+1))*(2*1/U911*1/T911-1/T911*1/T911)))</f>
        <v>0</v>
      </c>
      <c r="T911">
        <f>IF(LEFT(BF911,1)&lt;&gt;"0",IF(LEFT(BF911,1)="1",3.0,BG911),$D$5+$E$5*(BX911*BQ911/($K$5*1000))+$F$5*(BX911*BQ911/($K$5*1000))*MAX(MIN(BD911,$J$5),$I$5)*MAX(MIN(BD911,$J$5),$I$5)+$G$5*MAX(MIN(BD911,$J$5),$I$5)*(BX911*BQ911/($K$5*1000))+$H$5*(BX911*BQ911/($K$5*1000))*(BX911*BQ911/($K$5*1000)))</f>
        <v>0</v>
      </c>
      <c r="U911">
        <f>L911*(1000-(1000*0.61365*exp(17.502*Y911/(240.97+Y911))/(BQ911+BR911)+BL911)/2)/(1000*0.61365*exp(17.502*Y911/(240.97+Y911))/(BQ911+BR911)-BL911)</f>
        <v>0</v>
      </c>
      <c r="V911">
        <f>1/((BE911+1)/(S911/1.6)+1/(T911/1.37)) + BE911/((BE911+1)/(S911/1.6) + BE911/(T911/1.37))</f>
        <v>0</v>
      </c>
      <c r="W911">
        <f>(AZ911*BC911)</f>
        <v>0</v>
      </c>
      <c r="X911">
        <f>(BS911+(W911+2*0.95*5.67E-8*(((BS911+$B$7)+273)^4-(BS911+273)^4)-44100*L911)/(1.84*29.3*T911+8*0.95*5.67E-8*(BS911+273)^3))</f>
        <v>0</v>
      </c>
      <c r="Y911">
        <f>($C$7*BT911+$D$7*BU911+$E$7*X911)</f>
        <v>0</v>
      </c>
      <c r="Z911">
        <f>0.61365*exp(17.502*Y911/(240.97+Y911))</f>
        <v>0</v>
      </c>
      <c r="AA911">
        <f>(AB911/AC911*100)</f>
        <v>0</v>
      </c>
      <c r="AB911">
        <f>BL911*(BQ911+BR911)/1000</f>
        <v>0</v>
      </c>
      <c r="AC911">
        <f>0.61365*exp(17.502*BS911/(240.97+BS911))</f>
        <v>0</v>
      </c>
      <c r="AD911">
        <f>(Z911-BL911*(BQ911+BR911)/1000)</f>
        <v>0</v>
      </c>
      <c r="AE911">
        <f>(-L911*44100)</f>
        <v>0</v>
      </c>
      <c r="AF911">
        <f>2*29.3*T911*0.92*(BS911-Y911)</f>
        <v>0</v>
      </c>
      <c r="AG911">
        <f>2*0.95*5.67E-8*(((BS911+$B$7)+273)^4-(Y911+273)^4)</f>
        <v>0</v>
      </c>
      <c r="AH911">
        <f>W911+AG911+AE911+AF911</f>
        <v>0</v>
      </c>
      <c r="AI911">
        <f>BP911*AW911*(BK911-BJ911*(1000-AW911*BM911)/(1000-AW911*BL911))/(100*BD911)</f>
        <v>0</v>
      </c>
      <c r="AJ911">
        <f>1000*BP911*AW911*(BL911-BM911)/(100*BD911*(1000-AW911*BL911))</f>
        <v>0</v>
      </c>
      <c r="AK911">
        <f>(AL911 - AM911 - BQ911*1E3/(8.314*(BS911+273.15)) * AO911/BP911 * AN911) * BP911/(100*BD911) * (1000 - BM911)/1000</f>
        <v>0</v>
      </c>
      <c r="AL911">
        <v>754.2004313668303</v>
      </c>
      <c r="AM911">
        <v>734.7532363636361</v>
      </c>
      <c r="AN911">
        <v>2.534961113025298</v>
      </c>
      <c r="AO911">
        <v>66.74876362544261</v>
      </c>
      <c r="AP911">
        <f>(AR911 - AQ911 + BQ911*1E3/(8.314*(BS911+273.15)) * AT911/BP911 * AS911) * BP911/(100*BD911) * 1000/(1000 - AR911)</f>
        <v>0</v>
      </c>
      <c r="AQ911">
        <v>15.46833750468899</v>
      </c>
      <c r="AR911">
        <v>16.0984309090909</v>
      </c>
      <c r="AS911">
        <v>-1.518249194270797E-05</v>
      </c>
      <c r="AT911">
        <v>80.8344270766854</v>
      </c>
      <c r="AU911">
        <v>0</v>
      </c>
      <c r="AV911">
        <v>0</v>
      </c>
      <c r="AW911">
        <f>IF(AU911*$H$13&gt;=AY911,1.0,(AY911/(AY911-AU911*$H$13)))</f>
        <v>0</v>
      </c>
      <c r="AX911">
        <f>(AW911-1)*100</f>
        <v>0</v>
      </c>
      <c r="AY911">
        <f>MAX(0,($B$13+$C$13*BX911)/(1+$D$13*BX911)*BQ911/(BS911+273)*$E$13)</f>
        <v>0</v>
      </c>
      <c r="AZ911">
        <f>$B$11*BY911+$C$11*BZ911+$F$11*CK911*(1-CN911)</f>
        <v>0</v>
      </c>
      <c r="BA911">
        <f>AZ911*BB911</f>
        <v>0</v>
      </c>
      <c r="BB911">
        <f>($B$11*$D$9+$C$11*$D$9+$F$11*((CX911+CP911)/MAX(CX911+CP911+CY911, 0.1)*$I$9+CY911/MAX(CX911+CP911+CY911, 0.1)*$J$9))/($B$11+$C$11+$F$11)</f>
        <v>0</v>
      </c>
      <c r="BC911">
        <f>($B$11*$K$9+$C$11*$K$9+$F$11*((CX911+CP911)/MAX(CX911+CP911+CY911, 0.1)*$P$9+CY911/MAX(CX911+CP911+CY911, 0.1)*$Q$9))/($B$11+$C$11+$F$11)</f>
        <v>0</v>
      </c>
      <c r="BD911">
        <v>6</v>
      </c>
      <c r="BE911">
        <v>0.5</v>
      </c>
      <c r="BF911" t="s">
        <v>361</v>
      </c>
      <c r="BG911">
        <v>2</v>
      </c>
      <c r="BH911" t="b">
        <v>1</v>
      </c>
      <c r="BI911">
        <v>1728498787</v>
      </c>
      <c r="BJ911">
        <v>705.4832592592592</v>
      </c>
      <c r="BK911">
        <v>729.5207777777779</v>
      </c>
      <c r="BL911">
        <v>16.10392962962963</v>
      </c>
      <c r="BM911">
        <v>15.4684</v>
      </c>
      <c r="BN911">
        <v>713.1035185185184</v>
      </c>
      <c r="BO911">
        <v>16.19443333333334</v>
      </c>
      <c r="BP911">
        <v>599.9806666666666</v>
      </c>
      <c r="BQ911">
        <v>97.54279999999999</v>
      </c>
      <c r="BR911">
        <v>0.0999246962962963</v>
      </c>
      <c r="BS911">
        <v>24.86065185185185</v>
      </c>
      <c r="BT911">
        <v>25.01929259259259</v>
      </c>
      <c r="BU911">
        <v>999.9000000000001</v>
      </c>
      <c r="BV911">
        <v>0</v>
      </c>
      <c r="BW911">
        <v>0</v>
      </c>
      <c r="BX911">
        <v>9992.844074074075</v>
      </c>
      <c r="BY911">
        <v>0</v>
      </c>
      <c r="BZ911">
        <v>90.09849259259259</v>
      </c>
      <c r="CA911">
        <v>-24.03757777777778</v>
      </c>
      <c r="CB911">
        <v>717.0300740740743</v>
      </c>
      <c r="CC911">
        <v>740.9825925925927</v>
      </c>
      <c r="CD911">
        <v>0.6355364444444445</v>
      </c>
      <c r="CE911">
        <v>729.5207777777779</v>
      </c>
      <c r="CF911">
        <v>15.4684</v>
      </c>
      <c r="CG911">
        <v>1.570821851851852</v>
      </c>
      <c r="CH911">
        <v>1.50883074074074</v>
      </c>
      <c r="CI911">
        <v>13.67551481481482</v>
      </c>
      <c r="CJ911">
        <v>13.05792962962963</v>
      </c>
      <c r="CK911">
        <v>1600.013333333333</v>
      </c>
      <c r="CL911">
        <v>0.6919857037037036</v>
      </c>
      <c r="CM911">
        <v>0.3080142962962962</v>
      </c>
      <c r="CN911">
        <v>0</v>
      </c>
      <c r="CO911">
        <v>2.237048148148148</v>
      </c>
      <c r="CP911">
        <v>0</v>
      </c>
      <c r="CQ911">
        <v>15689.96296296296</v>
      </c>
      <c r="CR911">
        <v>13790.22222222222</v>
      </c>
      <c r="CS911">
        <v>39.06666666666666</v>
      </c>
      <c r="CT911">
        <v>40.42781481481481</v>
      </c>
      <c r="CU911">
        <v>39.76377777777778</v>
      </c>
      <c r="CV911">
        <v>38.5</v>
      </c>
      <c r="CW911">
        <v>38.3074074074074</v>
      </c>
      <c r="CX911">
        <v>1107.186296296296</v>
      </c>
      <c r="CY911">
        <v>492.827037037037</v>
      </c>
      <c r="CZ911">
        <v>0</v>
      </c>
      <c r="DA911">
        <v>1728498851.8</v>
      </c>
      <c r="DB911">
        <v>0</v>
      </c>
      <c r="DC911">
        <v>1728490956.5</v>
      </c>
      <c r="DD911" t="s">
        <v>362</v>
      </c>
      <c r="DE911">
        <v>1728490952.5</v>
      </c>
      <c r="DF911">
        <v>1728490956.5</v>
      </c>
      <c r="DG911">
        <v>1</v>
      </c>
      <c r="DH911">
        <v>-0.065</v>
      </c>
      <c r="DI911">
        <v>-0.008</v>
      </c>
      <c r="DJ911">
        <v>-3.246</v>
      </c>
      <c r="DK911">
        <v>-0.091</v>
      </c>
      <c r="DL911">
        <v>52</v>
      </c>
      <c r="DM911">
        <v>15</v>
      </c>
      <c r="DN911">
        <v>0.25</v>
      </c>
      <c r="DO911">
        <v>0.13</v>
      </c>
      <c r="DP911">
        <v>-23.924815</v>
      </c>
      <c r="DQ911">
        <v>-1.969380112570382</v>
      </c>
      <c r="DR911">
        <v>0.194038750704595</v>
      </c>
      <c r="DS911">
        <v>0</v>
      </c>
      <c r="DT911">
        <v>0.6385159</v>
      </c>
      <c r="DU911">
        <v>-0.05653465666041464</v>
      </c>
      <c r="DV911">
        <v>0.005511223211774318</v>
      </c>
      <c r="DW911">
        <v>1</v>
      </c>
      <c r="DX911">
        <v>1</v>
      </c>
      <c r="DY911">
        <v>2</v>
      </c>
      <c r="DZ911" t="s">
        <v>363</v>
      </c>
      <c r="EA911">
        <v>3.22895</v>
      </c>
      <c r="EB911">
        <v>2.70434</v>
      </c>
      <c r="EC911">
        <v>0.149907</v>
      </c>
      <c r="ED911">
        <v>0.152596</v>
      </c>
      <c r="EE911">
        <v>0.0833831</v>
      </c>
      <c r="EF911">
        <v>0.0811514</v>
      </c>
      <c r="EG911">
        <v>27723.7</v>
      </c>
      <c r="EH911">
        <v>26862.6</v>
      </c>
      <c r="EI911">
        <v>31257.4</v>
      </c>
      <c r="EJ911">
        <v>30079.9</v>
      </c>
      <c r="EK911">
        <v>38372.7</v>
      </c>
      <c r="EL911">
        <v>36556.4</v>
      </c>
      <c r="EM911">
        <v>43799.3</v>
      </c>
      <c r="EN911">
        <v>42008.8</v>
      </c>
      <c r="EO911">
        <v>2.09413</v>
      </c>
      <c r="EP911">
        <v>1.7436</v>
      </c>
      <c r="EQ911">
        <v>0.0152737</v>
      </c>
      <c r="ER911">
        <v>0</v>
      </c>
      <c r="ES911">
        <v>24.7658</v>
      </c>
      <c r="ET911">
        <v>999.9</v>
      </c>
      <c r="EU911">
        <v>64.09999999999999</v>
      </c>
      <c r="EV911">
        <v>32.1</v>
      </c>
      <c r="EW911">
        <v>31.5597</v>
      </c>
      <c r="EX911">
        <v>60.6802</v>
      </c>
      <c r="EY911">
        <v>24.0865</v>
      </c>
      <c r="EZ911">
        <v>1</v>
      </c>
      <c r="FA911">
        <v>0.293803</v>
      </c>
      <c r="FB911">
        <v>4.00275</v>
      </c>
      <c r="FC911">
        <v>20.155</v>
      </c>
      <c r="FD911">
        <v>5.21459</v>
      </c>
      <c r="FE911">
        <v>11.998</v>
      </c>
      <c r="FF911">
        <v>4.9627</v>
      </c>
      <c r="FG911">
        <v>3.29565</v>
      </c>
      <c r="FH911">
        <v>9999</v>
      </c>
      <c r="FI911">
        <v>9999</v>
      </c>
      <c r="FJ911">
        <v>9999</v>
      </c>
      <c r="FK911">
        <v>150.2</v>
      </c>
      <c r="FL911">
        <v>4.97093</v>
      </c>
      <c r="FM911">
        <v>1.86782</v>
      </c>
      <c r="FN911">
        <v>1.85928</v>
      </c>
      <c r="FO911">
        <v>1.86538</v>
      </c>
      <c r="FP911">
        <v>1.8631</v>
      </c>
      <c r="FQ911">
        <v>1.86448</v>
      </c>
      <c r="FR911">
        <v>1.86005</v>
      </c>
      <c r="FS911">
        <v>1.86417</v>
      </c>
      <c r="FT911">
        <v>0</v>
      </c>
      <c r="FU911">
        <v>0</v>
      </c>
      <c r="FV911">
        <v>0</v>
      </c>
      <c r="FW911">
        <v>0</v>
      </c>
      <c r="FX911" t="s">
        <v>364</v>
      </c>
      <c r="FY911" t="s">
        <v>365</v>
      </c>
      <c r="FZ911" t="s">
        <v>366</v>
      </c>
      <c r="GA911" t="s">
        <v>366</v>
      </c>
      <c r="GB911" t="s">
        <v>366</v>
      </c>
      <c r="GC911" t="s">
        <v>366</v>
      </c>
      <c r="GD911">
        <v>0</v>
      </c>
      <c r="GE911">
        <v>100</v>
      </c>
      <c r="GF911">
        <v>100</v>
      </c>
      <c r="GG911">
        <v>-7.741</v>
      </c>
      <c r="GH911">
        <v>-0.0905</v>
      </c>
      <c r="GI911">
        <v>-2.868309889394353</v>
      </c>
      <c r="GJ911">
        <v>-0.006773961979547998</v>
      </c>
      <c r="GK911">
        <v>-8.296070481250098E-08</v>
      </c>
      <c r="GL911">
        <v>3.322967193956903E-10</v>
      </c>
      <c r="GM911">
        <v>-0.07871069313407227</v>
      </c>
      <c r="GN911">
        <v>-0.00208336341840114</v>
      </c>
      <c r="GO911">
        <v>8.801746095907445E-05</v>
      </c>
      <c r="GP911">
        <v>-2.677693255255651E-07</v>
      </c>
      <c r="GQ911">
        <v>3</v>
      </c>
      <c r="GR911">
        <v>2052</v>
      </c>
      <c r="GS911">
        <v>2</v>
      </c>
      <c r="GT911">
        <v>18</v>
      </c>
      <c r="GU911">
        <v>130.7</v>
      </c>
      <c r="GV911">
        <v>130.6</v>
      </c>
      <c r="GW911">
        <v>1.81641</v>
      </c>
      <c r="GX911">
        <v>2.41333</v>
      </c>
      <c r="GY911">
        <v>1.44775</v>
      </c>
      <c r="GZ911">
        <v>2.31201</v>
      </c>
      <c r="HA911">
        <v>1.55151</v>
      </c>
      <c r="HB911">
        <v>2.37305</v>
      </c>
      <c r="HC911">
        <v>37.8437</v>
      </c>
      <c r="HD911">
        <v>13.5804</v>
      </c>
      <c r="HE911">
        <v>18</v>
      </c>
      <c r="HF911">
        <v>616.619</v>
      </c>
      <c r="HG911">
        <v>393.236</v>
      </c>
      <c r="HH911">
        <v>19.2647</v>
      </c>
      <c r="HI911">
        <v>30.6192</v>
      </c>
      <c r="HJ911">
        <v>29.9997</v>
      </c>
      <c r="HK911">
        <v>30.8206</v>
      </c>
      <c r="HL911">
        <v>30.8215</v>
      </c>
      <c r="HM911">
        <v>36.3552</v>
      </c>
      <c r="HN911">
        <v>55.7764</v>
      </c>
      <c r="HO911">
        <v>0</v>
      </c>
      <c r="HP911">
        <v>19.2556</v>
      </c>
      <c r="HQ911">
        <v>767.279</v>
      </c>
      <c r="HR911">
        <v>15.5567</v>
      </c>
      <c r="HS911">
        <v>99.18470000000001</v>
      </c>
      <c r="HT911">
        <v>100.375</v>
      </c>
    </row>
    <row r="912" spans="1:228">
      <c r="A912">
        <v>896</v>
      </c>
      <c r="B912">
        <v>1728498799.5</v>
      </c>
      <c r="C912">
        <v>7862</v>
      </c>
      <c r="D912" t="s">
        <v>2166</v>
      </c>
      <c r="E912" t="s">
        <v>2167</v>
      </c>
      <c r="F912">
        <v>5</v>
      </c>
      <c r="G912" t="s">
        <v>357</v>
      </c>
      <c r="H912" t="s">
        <v>358</v>
      </c>
      <c r="I912" t="s">
        <v>359</v>
      </c>
      <c r="J912" t="s">
        <v>2047</v>
      </c>
      <c r="K912">
        <v>1728498791.714286</v>
      </c>
      <c r="L912">
        <f>(M912)/1000</f>
        <v>0</v>
      </c>
      <c r="M912">
        <f>IF(BH912, AP912, AJ912)</f>
        <v>0</v>
      </c>
      <c r="N912">
        <f>IF(BH912, AK912, AI912)</f>
        <v>0</v>
      </c>
      <c r="O912">
        <f>BJ912 - IF(AW912&gt;1, N912*BD912*100.0/(AY912), 0)</f>
        <v>0</v>
      </c>
      <c r="P912">
        <f>((V912-L912/2)*O912-N912)/(V912+L912/2)</f>
        <v>0</v>
      </c>
      <c r="Q912">
        <f>P912*(BQ912+BR912)/1000.0</f>
        <v>0</v>
      </c>
      <c r="R912">
        <f>(BJ912 - IF(AW912&gt;1, N912*BD912*100.0/(AY912), 0))*(BQ912+BR912)/1000.0</f>
        <v>0</v>
      </c>
      <c r="S912">
        <f>2.0/((1/U912-1/T912)+SIGN(U912)*SQRT((1/U912-1/T912)*(1/U912-1/T912) + 4*BE912/((BE912+1)*(BE912+1))*(2*1/U912*1/T912-1/T912*1/T912)))</f>
        <v>0</v>
      </c>
      <c r="T912">
        <f>IF(LEFT(BF912,1)&lt;&gt;"0",IF(LEFT(BF912,1)="1",3.0,BG912),$D$5+$E$5*(BX912*BQ912/($K$5*1000))+$F$5*(BX912*BQ912/($K$5*1000))*MAX(MIN(BD912,$J$5),$I$5)*MAX(MIN(BD912,$J$5),$I$5)+$G$5*MAX(MIN(BD912,$J$5),$I$5)*(BX912*BQ912/($K$5*1000))+$H$5*(BX912*BQ912/($K$5*1000))*(BX912*BQ912/($K$5*1000)))</f>
        <v>0</v>
      </c>
      <c r="U912">
        <f>L912*(1000-(1000*0.61365*exp(17.502*Y912/(240.97+Y912))/(BQ912+BR912)+BL912)/2)/(1000*0.61365*exp(17.502*Y912/(240.97+Y912))/(BQ912+BR912)-BL912)</f>
        <v>0</v>
      </c>
      <c r="V912">
        <f>1/((BE912+1)/(S912/1.6)+1/(T912/1.37)) + BE912/((BE912+1)/(S912/1.6) + BE912/(T912/1.37))</f>
        <v>0</v>
      </c>
      <c r="W912">
        <f>(AZ912*BC912)</f>
        <v>0</v>
      </c>
      <c r="X912">
        <f>(BS912+(W912+2*0.95*5.67E-8*(((BS912+$B$7)+273)^4-(BS912+273)^4)-44100*L912)/(1.84*29.3*T912+8*0.95*5.67E-8*(BS912+273)^3))</f>
        <v>0</v>
      </c>
      <c r="Y912">
        <f>($C$7*BT912+$D$7*BU912+$E$7*X912)</f>
        <v>0</v>
      </c>
      <c r="Z912">
        <f>0.61365*exp(17.502*Y912/(240.97+Y912))</f>
        <v>0</v>
      </c>
      <c r="AA912">
        <f>(AB912/AC912*100)</f>
        <v>0</v>
      </c>
      <c r="AB912">
        <f>BL912*(BQ912+BR912)/1000</f>
        <v>0</v>
      </c>
      <c r="AC912">
        <f>0.61365*exp(17.502*BS912/(240.97+BS912))</f>
        <v>0</v>
      </c>
      <c r="AD912">
        <f>(Z912-BL912*(BQ912+BR912)/1000)</f>
        <v>0</v>
      </c>
      <c r="AE912">
        <f>(-L912*44100)</f>
        <v>0</v>
      </c>
      <c r="AF912">
        <f>2*29.3*T912*0.92*(BS912-Y912)</f>
        <v>0</v>
      </c>
      <c r="AG912">
        <f>2*0.95*5.67E-8*(((BS912+$B$7)+273)^4-(Y912+273)^4)</f>
        <v>0</v>
      </c>
      <c r="AH912">
        <f>W912+AG912+AE912+AF912</f>
        <v>0</v>
      </c>
      <c r="AI912">
        <f>BP912*AW912*(BK912-BJ912*(1000-AW912*BM912)/(1000-AW912*BL912))/(100*BD912)</f>
        <v>0</v>
      </c>
      <c r="AJ912">
        <f>1000*BP912*AW912*(BL912-BM912)/(100*BD912*(1000-AW912*BL912))</f>
        <v>0</v>
      </c>
      <c r="AK912">
        <f>(AL912 - AM912 - BQ912*1E3/(8.314*(BS912+273.15)) * AO912/BP912 * AN912) * BP912/(100*BD912) * (1000 - BM912)/1000</f>
        <v>0</v>
      </c>
      <c r="AL912">
        <v>766.9829899837338</v>
      </c>
      <c r="AM912">
        <v>747.5129999999996</v>
      </c>
      <c r="AN912">
        <v>2.543117661998977</v>
      </c>
      <c r="AO912">
        <v>66.74876362544261</v>
      </c>
      <c r="AP912">
        <f>(AR912 - AQ912 + BQ912*1E3/(8.314*(BS912+273.15)) * AT912/BP912 * AS912) * BP912/(100*BD912) * 1000/(1000 - AR912)</f>
        <v>0</v>
      </c>
      <c r="AQ912">
        <v>15.47131610331801</v>
      </c>
      <c r="AR912">
        <v>16.09626909090909</v>
      </c>
      <c r="AS912">
        <v>-1.973621602277277E-06</v>
      </c>
      <c r="AT912">
        <v>80.8344270766854</v>
      </c>
      <c r="AU912">
        <v>0</v>
      </c>
      <c r="AV912">
        <v>0</v>
      </c>
      <c r="AW912">
        <f>IF(AU912*$H$13&gt;=AY912,1.0,(AY912/(AY912-AU912*$H$13)))</f>
        <v>0</v>
      </c>
      <c r="AX912">
        <f>(AW912-1)*100</f>
        <v>0</v>
      </c>
      <c r="AY912">
        <f>MAX(0,($B$13+$C$13*BX912)/(1+$D$13*BX912)*BQ912/(BS912+273)*$E$13)</f>
        <v>0</v>
      </c>
      <c r="AZ912">
        <f>$B$11*BY912+$C$11*BZ912+$F$11*CK912*(1-CN912)</f>
        <v>0</v>
      </c>
      <c r="BA912">
        <f>AZ912*BB912</f>
        <v>0</v>
      </c>
      <c r="BB912">
        <f>($B$11*$D$9+$C$11*$D$9+$F$11*((CX912+CP912)/MAX(CX912+CP912+CY912, 0.1)*$I$9+CY912/MAX(CX912+CP912+CY912, 0.1)*$J$9))/($B$11+$C$11+$F$11)</f>
        <v>0</v>
      </c>
      <c r="BC912">
        <f>($B$11*$K$9+$C$11*$K$9+$F$11*((CX912+CP912)/MAX(CX912+CP912+CY912, 0.1)*$P$9+CY912/MAX(CX912+CP912+CY912, 0.1)*$Q$9))/($B$11+$C$11+$F$11)</f>
        <v>0</v>
      </c>
      <c r="BD912">
        <v>6</v>
      </c>
      <c r="BE912">
        <v>0.5</v>
      </c>
      <c r="BF912" t="s">
        <v>361</v>
      </c>
      <c r="BG912">
        <v>2</v>
      </c>
      <c r="BH912" t="b">
        <v>1</v>
      </c>
      <c r="BI912">
        <v>1728498791.714286</v>
      </c>
      <c r="BJ912">
        <v>717.2557857142856</v>
      </c>
      <c r="BK912">
        <v>741.4074285714286</v>
      </c>
      <c r="BL912">
        <v>16.10048928571429</v>
      </c>
      <c r="BM912">
        <v>15.46923571428571</v>
      </c>
      <c r="BN912">
        <v>724.9516785714286</v>
      </c>
      <c r="BO912">
        <v>16.19099285714286</v>
      </c>
      <c r="BP912">
        <v>599.9929642857143</v>
      </c>
      <c r="BQ912">
        <v>97.54247857142857</v>
      </c>
      <c r="BR912">
        <v>0.09992535</v>
      </c>
      <c r="BS912">
        <v>24.86063214285714</v>
      </c>
      <c r="BT912">
        <v>25.01810714285714</v>
      </c>
      <c r="BU912">
        <v>999.9000000000002</v>
      </c>
      <c r="BV912">
        <v>0</v>
      </c>
      <c r="BW912">
        <v>0</v>
      </c>
      <c r="BX912">
        <v>10000.9575</v>
      </c>
      <c r="BY912">
        <v>0</v>
      </c>
      <c r="BZ912">
        <v>92.29850357142857</v>
      </c>
      <c r="CA912">
        <v>-24.15163571428571</v>
      </c>
      <c r="CB912">
        <v>728.9928214285716</v>
      </c>
      <c r="CC912">
        <v>753.0567142857143</v>
      </c>
      <c r="CD912">
        <v>0.6312570357142857</v>
      </c>
      <c r="CE912">
        <v>741.4074285714286</v>
      </c>
      <c r="CF912">
        <v>15.46923571428571</v>
      </c>
      <c r="CG912">
        <v>1.570480714285714</v>
      </c>
      <c r="CH912">
        <v>1.5089075</v>
      </c>
      <c r="CI912">
        <v>13.672175</v>
      </c>
      <c r="CJ912">
        <v>13.05871428571429</v>
      </c>
      <c r="CK912">
        <v>1600.018928571428</v>
      </c>
      <c r="CL912">
        <v>0.6919911428571427</v>
      </c>
      <c r="CM912">
        <v>0.3080088571428571</v>
      </c>
      <c r="CN912">
        <v>0</v>
      </c>
      <c r="CO912">
        <v>2.247253571428571</v>
      </c>
      <c r="CP912">
        <v>0</v>
      </c>
      <c r="CQ912">
        <v>15721.75357142857</v>
      </c>
      <c r="CR912">
        <v>13790.29642857143</v>
      </c>
      <c r="CS912">
        <v>39.062</v>
      </c>
      <c r="CT912">
        <v>40.42371428571429</v>
      </c>
      <c r="CU912">
        <v>39.75</v>
      </c>
      <c r="CV912">
        <v>38.5</v>
      </c>
      <c r="CW912">
        <v>38.29207142857143</v>
      </c>
      <c r="CX912">
        <v>1107.198571428571</v>
      </c>
      <c r="CY912">
        <v>492.8203571428572</v>
      </c>
      <c r="CZ912">
        <v>0</v>
      </c>
      <c r="DA912">
        <v>1728498856.6</v>
      </c>
      <c r="DB912">
        <v>0</v>
      </c>
      <c r="DC912">
        <v>1728490956.5</v>
      </c>
      <c r="DD912" t="s">
        <v>362</v>
      </c>
      <c r="DE912">
        <v>1728490952.5</v>
      </c>
      <c r="DF912">
        <v>1728490956.5</v>
      </c>
      <c r="DG912">
        <v>1</v>
      </c>
      <c r="DH912">
        <v>-0.065</v>
      </c>
      <c r="DI912">
        <v>-0.008</v>
      </c>
      <c r="DJ912">
        <v>-3.246</v>
      </c>
      <c r="DK912">
        <v>-0.091</v>
      </c>
      <c r="DL912">
        <v>52</v>
      </c>
      <c r="DM912">
        <v>15</v>
      </c>
      <c r="DN912">
        <v>0.25</v>
      </c>
      <c r="DO912">
        <v>0.13</v>
      </c>
      <c r="DP912">
        <v>-24.0698425</v>
      </c>
      <c r="DQ912">
        <v>-1.650185741088132</v>
      </c>
      <c r="DR912">
        <v>0.1662542764675543</v>
      </c>
      <c r="DS912">
        <v>0</v>
      </c>
      <c r="DT912">
        <v>0.63392605</v>
      </c>
      <c r="DU912">
        <v>-0.05644216885553734</v>
      </c>
      <c r="DV912">
        <v>0.005470648777567434</v>
      </c>
      <c r="DW912">
        <v>1</v>
      </c>
      <c r="DX912">
        <v>1</v>
      </c>
      <c r="DY912">
        <v>2</v>
      </c>
      <c r="DZ912" t="s">
        <v>363</v>
      </c>
      <c r="EA912">
        <v>3.22895</v>
      </c>
      <c r="EB912">
        <v>2.70446</v>
      </c>
      <c r="EC912">
        <v>0.151653</v>
      </c>
      <c r="ED912">
        <v>0.154316</v>
      </c>
      <c r="EE912">
        <v>0.0833742</v>
      </c>
      <c r="EF912">
        <v>0.0811569</v>
      </c>
      <c r="EG912">
        <v>27666.8</v>
      </c>
      <c r="EH912">
        <v>26808.7</v>
      </c>
      <c r="EI912">
        <v>31257.4</v>
      </c>
      <c r="EJ912">
        <v>30080.6</v>
      </c>
      <c r="EK912">
        <v>38373.1</v>
      </c>
      <c r="EL912">
        <v>36557.1</v>
      </c>
      <c r="EM912">
        <v>43799.3</v>
      </c>
      <c r="EN912">
        <v>42009.8</v>
      </c>
      <c r="EO912">
        <v>2.09457</v>
      </c>
      <c r="EP912">
        <v>1.74395</v>
      </c>
      <c r="EQ912">
        <v>0.0152551</v>
      </c>
      <c r="ER912">
        <v>0</v>
      </c>
      <c r="ES912">
        <v>24.7678</v>
      </c>
      <c r="ET912">
        <v>999.9</v>
      </c>
      <c r="EU912">
        <v>64.09999999999999</v>
      </c>
      <c r="EV912">
        <v>32.1</v>
      </c>
      <c r="EW912">
        <v>31.5567</v>
      </c>
      <c r="EX912">
        <v>60.2402</v>
      </c>
      <c r="EY912">
        <v>24.383</v>
      </c>
      <c r="EZ912">
        <v>1</v>
      </c>
      <c r="FA912">
        <v>0.293171</v>
      </c>
      <c r="FB912">
        <v>4.02125</v>
      </c>
      <c r="FC912">
        <v>20.1545</v>
      </c>
      <c r="FD912">
        <v>5.21474</v>
      </c>
      <c r="FE912">
        <v>11.998</v>
      </c>
      <c r="FF912">
        <v>4.9632</v>
      </c>
      <c r="FG912">
        <v>3.2959</v>
      </c>
      <c r="FH912">
        <v>9999</v>
      </c>
      <c r="FI912">
        <v>9999</v>
      </c>
      <c r="FJ912">
        <v>9999</v>
      </c>
      <c r="FK912">
        <v>150.2</v>
      </c>
      <c r="FL912">
        <v>4.97092</v>
      </c>
      <c r="FM912">
        <v>1.8678</v>
      </c>
      <c r="FN912">
        <v>1.85928</v>
      </c>
      <c r="FO912">
        <v>1.86536</v>
      </c>
      <c r="FP912">
        <v>1.8631</v>
      </c>
      <c r="FQ912">
        <v>1.86448</v>
      </c>
      <c r="FR912">
        <v>1.86005</v>
      </c>
      <c r="FS912">
        <v>1.86417</v>
      </c>
      <c r="FT912">
        <v>0</v>
      </c>
      <c r="FU912">
        <v>0</v>
      </c>
      <c r="FV912">
        <v>0</v>
      </c>
      <c r="FW912">
        <v>0</v>
      </c>
      <c r="FX912" t="s">
        <v>364</v>
      </c>
      <c r="FY912" t="s">
        <v>365</v>
      </c>
      <c r="FZ912" t="s">
        <v>366</v>
      </c>
      <c r="GA912" t="s">
        <v>366</v>
      </c>
      <c r="GB912" t="s">
        <v>366</v>
      </c>
      <c r="GC912" t="s">
        <v>366</v>
      </c>
      <c r="GD912">
        <v>0</v>
      </c>
      <c r="GE912">
        <v>100</v>
      </c>
      <c r="GF912">
        <v>100</v>
      </c>
      <c r="GG912">
        <v>-7.821</v>
      </c>
      <c r="GH912">
        <v>-0.0905</v>
      </c>
      <c r="GI912">
        <v>-2.868309889394353</v>
      </c>
      <c r="GJ912">
        <v>-0.006773961979547998</v>
      </c>
      <c r="GK912">
        <v>-8.296070481250098E-08</v>
      </c>
      <c r="GL912">
        <v>3.322967193956903E-10</v>
      </c>
      <c r="GM912">
        <v>-0.07871069313407227</v>
      </c>
      <c r="GN912">
        <v>-0.00208336341840114</v>
      </c>
      <c r="GO912">
        <v>8.801746095907445E-05</v>
      </c>
      <c r="GP912">
        <v>-2.677693255255651E-07</v>
      </c>
      <c r="GQ912">
        <v>3</v>
      </c>
      <c r="GR912">
        <v>2052</v>
      </c>
      <c r="GS912">
        <v>2</v>
      </c>
      <c r="GT912">
        <v>18</v>
      </c>
      <c r="GU912">
        <v>130.8</v>
      </c>
      <c r="GV912">
        <v>130.7</v>
      </c>
      <c r="GW912">
        <v>1.8396</v>
      </c>
      <c r="GX912">
        <v>2.40845</v>
      </c>
      <c r="GY912">
        <v>1.44775</v>
      </c>
      <c r="GZ912">
        <v>2.31079</v>
      </c>
      <c r="HA912">
        <v>1.55151</v>
      </c>
      <c r="HB912">
        <v>2.41211</v>
      </c>
      <c r="HC912">
        <v>37.8437</v>
      </c>
      <c r="HD912">
        <v>13.5892</v>
      </c>
      <c r="HE912">
        <v>18</v>
      </c>
      <c r="HF912">
        <v>616.871</v>
      </c>
      <c r="HG912">
        <v>393.378</v>
      </c>
      <c r="HH912">
        <v>19.2439</v>
      </c>
      <c r="HI912">
        <v>30.6112</v>
      </c>
      <c r="HJ912">
        <v>29.9996</v>
      </c>
      <c r="HK912">
        <v>30.8126</v>
      </c>
      <c r="HL912">
        <v>30.8129</v>
      </c>
      <c r="HM912">
        <v>36.8692</v>
      </c>
      <c r="HN912">
        <v>55.4986</v>
      </c>
      <c r="HO912">
        <v>0</v>
      </c>
      <c r="HP912">
        <v>19.2353</v>
      </c>
      <c r="HQ912">
        <v>777.304</v>
      </c>
      <c r="HR912">
        <v>15.5733</v>
      </c>
      <c r="HS912">
        <v>99.1848</v>
      </c>
      <c r="HT912">
        <v>100.377</v>
      </c>
    </row>
    <row r="913" spans="1:228">
      <c r="A913">
        <v>897</v>
      </c>
      <c r="B913">
        <v>1728498804.5</v>
      </c>
      <c r="C913">
        <v>7867</v>
      </c>
      <c r="D913" t="s">
        <v>2168</v>
      </c>
      <c r="E913" t="s">
        <v>2169</v>
      </c>
      <c r="F913">
        <v>5</v>
      </c>
      <c r="G913" t="s">
        <v>357</v>
      </c>
      <c r="H913" t="s">
        <v>358</v>
      </c>
      <c r="I913" t="s">
        <v>359</v>
      </c>
      <c r="J913" t="s">
        <v>2047</v>
      </c>
      <c r="K913">
        <v>1728498797</v>
      </c>
      <c r="L913">
        <f>(M913)/1000</f>
        <v>0</v>
      </c>
      <c r="M913">
        <f>IF(BH913, AP913, AJ913)</f>
        <v>0</v>
      </c>
      <c r="N913">
        <f>IF(BH913, AK913, AI913)</f>
        <v>0</v>
      </c>
      <c r="O913">
        <f>BJ913 - IF(AW913&gt;1, N913*BD913*100.0/(AY913), 0)</f>
        <v>0</v>
      </c>
      <c r="P913">
        <f>((V913-L913/2)*O913-N913)/(V913+L913/2)</f>
        <v>0</v>
      </c>
      <c r="Q913">
        <f>P913*(BQ913+BR913)/1000.0</f>
        <v>0</v>
      </c>
      <c r="R913">
        <f>(BJ913 - IF(AW913&gt;1, N913*BD913*100.0/(AY913), 0))*(BQ913+BR913)/1000.0</f>
        <v>0</v>
      </c>
      <c r="S913">
        <f>2.0/((1/U913-1/T913)+SIGN(U913)*SQRT((1/U913-1/T913)*(1/U913-1/T913) + 4*BE913/((BE913+1)*(BE913+1))*(2*1/U913*1/T913-1/T913*1/T913)))</f>
        <v>0</v>
      </c>
      <c r="T913">
        <f>IF(LEFT(BF913,1)&lt;&gt;"0",IF(LEFT(BF913,1)="1",3.0,BG913),$D$5+$E$5*(BX913*BQ913/($K$5*1000))+$F$5*(BX913*BQ913/($K$5*1000))*MAX(MIN(BD913,$J$5),$I$5)*MAX(MIN(BD913,$J$5),$I$5)+$G$5*MAX(MIN(BD913,$J$5),$I$5)*(BX913*BQ913/($K$5*1000))+$H$5*(BX913*BQ913/($K$5*1000))*(BX913*BQ913/($K$5*1000)))</f>
        <v>0</v>
      </c>
      <c r="U913">
        <f>L913*(1000-(1000*0.61365*exp(17.502*Y913/(240.97+Y913))/(BQ913+BR913)+BL913)/2)/(1000*0.61365*exp(17.502*Y913/(240.97+Y913))/(BQ913+BR913)-BL913)</f>
        <v>0</v>
      </c>
      <c r="V913">
        <f>1/((BE913+1)/(S913/1.6)+1/(T913/1.37)) + BE913/((BE913+1)/(S913/1.6) + BE913/(T913/1.37))</f>
        <v>0</v>
      </c>
      <c r="W913">
        <f>(AZ913*BC913)</f>
        <v>0</v>
      </c>
      <c r="X913">
        <f>(BS913+(W913+2*0.95*5.67E-8*(((BS913+$B$7)+273)^4-(BS913+273)^4)-44100*L913)/(1.84*29.3*T913+8*0.95*5.67E-8*(BS913+273)^3))</f>
        <v>0</v>
      </c>
      <c r="Y913">
        <f>($C$7*BT913+$D$7*BU913+$E$7*X913)</f>
        <v>0</v>
      </c>
      <c r="Z913">
        <f>0.61365*exp(17.502*Y913/(240.97+Y913))</f>
        <v>0</v>
      </c>
      <c r="AA913">
        <f>(AB913/AC913*100)</f>
        <v>0</v>
      </c>
      <c r="AB913">
        <f>BL913*(BQ913+BR913)/1000</f>
        <v>0</v>
      </c>
      <c r="AC913">
        <f>0.61365*exp(17.502*BS913/(240.97+BS913))</f>
        <v>0</v>
      </c>
      <c r="AD913">
        <f>(Z913-BL913*(BQ913+BR913)/1000)</f>
        <v>0</v>
      </c>
      <c r="AE913">
        <f>(-L913*44100)</f>
        <v>0</v>
      </c>
      <c r="AF913">
        <f>2*29.3*T913*0.92*(BS913-Y913)</f>
        <v>0</v>
      </c>
      <c r="AG913">
        <f>2*0.95*5.67E-8*(((BS913+$B$7)+273)^4-(Y913+273)^4)</f>
        <v>0</v>
      </c>
      <c r="AH913">
        <f>W913+AG913+AE913+AF913</f>
        <v>0</v>
      </c>
      <c r="AI913">
        <f>BP913*AW913*(BK913-BJ913*(1000-AW913*BM913)/(1000-AW913*BL913))/(100*BD913)</f>
        <v>0</v>
      </c>
      <c r="AJ913">
        <f>1000*BP913*AW913*(BL913-BM913)/(100*BD913*(1000-AW913*BL913))</f>
        <v>0</v>
      </c>
      <c r="AK913">
        <f>(AL913 - AM913 - BQ913*1E3/(8.314*(BS913+273.15)) * AO913/BP913 * AN913) * BP913/(100*BD913) * (1000 - BM913)/1000</f>
        <v>0</v>
      </c>
      <c r="AL913">
        <v>779.6333664804831</v>
      </c>
      <c r="AM913">
        <v>760.0321878787876</v>
      </c>
      <c r="AN913">
        <v>2.513683461071329</v>
      </c>
      <c r="AO913">
        <v>66.74876362544261</v>
      </c>
      <c r="AP913">
        <f>(AR913 - AQ913 + BQ913*1E3/(8.314*(BS913+273.15)) * AT913/BP913 * AS913) * BP913/(100*BD913) * 1000/(1000 - AR913)</f>
        <v>0</v>
      </c>
      <c r="AQ913">
        <v>15.49355674601087</v>
      </c>
      <c r="AR913">
        <v>16.09964787878788</v>
      </c>
      <c r="AS913">
        <v>-3.268829574627657E-05</v>
      </c>
      <c r="AT913">
        <v>80.8344270766854</v>
      </c>
      <c r="AU913">
        <v>0</v>
      </c>
      <c r="AV913">
        <v>0</v>
      </c>
      <c r="AW913">
        <f>IF(AU913*$H$13&gt;=AY913,1.0,(AY913/(AY913-AU913*$H$13)))</f>
        <v>0</v>
      </c>
      <c r="AX913">
        <f>(AW913-1)*100</f>
        <v>0</v>
      </c>
      <c r="AY913">
        <f>MAX(0,($B$13+$C$13*BX913)/(1+$D$13*BX913)*BQ913/(BS913+273)*$E$13)</f>
        <v>0</v>
      </c>
      <c r="AZ913">
        <f>$B$11*BY913+$C$11*BZ913+$F$11*CK913*(1-CN913)</f>
        <v>0</v>
      </c>
      <c r="BA913">
        <f>AZ913*BB913</f>
        <v>0</v>
      </c>
      <c r="BB913">
        <f>($B$11*$D$9+$C$11*$D$9+$F$11*((CX913+CP913)/MAX(CX913+CP913+CY913, 0.1)*$I$9+CY913/MAX(CX913+CP913+CY913, 0.1)*$J$9))/($B$11+$C$11+$F$11)</f>
        <v>0</v>
      </c>
      <c r="BC913">
        <f>($B$11*$K$9+$C$11*$K$9+$F$11*((CX913+CP913)/MAX(CX913+CP913+CY913, 0.1)*$P$9+CY913/MAX(CX913+CP913+CY913, 0.1)*$Q$9))/($B$11+$C$11+$F$11)</f>
        <v>0</v>
      </c>
      <c r="BD913">
        <v>6</v>
      </c>
      <c r="BE913">
        <v>0.5</v>
      </c>
      <c r="BF913" t="s">
        <v>361</v>
      </c>
      <c r="BG913">
        <v>2</v>
      </c>
      <c r="BH913" t="b">
        <v>1</v>
      </c>
      <c r="BI913">
        <v>1728498797</v>
      </c>
      <c r="BJ913">
        <v>730.4214074074074</v>
      </c>
      <c r="BK913">
        <v>754.6756296296296</v>
      </c>
      <c r="BL913">
        <v>16.09724444444445</v>
      </c>
      <c r="BM913">
        <v>15.48408148148148</v>
      </c>
      <c r="BN913">
        <v>738.2015925925926</v>
      </c>
      <c r="BO913">
        <v>16.18774814814815</v>
      </c>
      <c r="BP913">
        <v>600.0188888888889</v>
      </c>
      <c r="BQ913">
        <v>97.54204074074072</v>
      </c>
      <c r="BR913">
        <v>0.1000359333333333</v>
      </c>
      <c r="BS913">
        <v>24.85982592592592</v>
      </c>
      <c r="BT913">
        <v>25.01916296296296</v>
      </c>
      <c r="BU913">
        <v>999.9000000000001</v>
      </c>
      <c r="BV913">
        <v>0</v>
      </c>
      <c r="BW913">
        <v>0</v>
      </c>
      <c r="BX913">
        <v>9993.792962962963</v>
      </c>
      <c r="BY913">
        <v>0</v>
      </c>
      <c r="BZ913">
        <v>95.37676666666665</v>
      </c>
      <c r="CA913">
        <v>-24.25417407407408</v>
      </c>
      <c r="CB913">
        <v>742.3715555555557</v>
      </c>
      <c r="CC913">
        <v>766.5451111111112</v>
      </c>
      <c r="CD913">
        <v>0.6131524444444445</v>
      </c>
      <c r="CE913">
        <v>754.6756296296296</v>
      </c>
      <c r="CF913">
        <v>15.48408148148148</v>
      </c>
      <c r="CG913">
        <v>1.570157407407408</v>
      </c>
      <c r="CH913">
        <v>1.51035</v>
      </c>
      <c r="CI913">
        <v>13.669</v>
      </c>
      <c r="CJ913">
        <v>13.07331481481482</v>
      </c>
      <c r="CK913">
        <v>1600.015555555556</v>
      </c>
      <c r="CL913">
        <v>0.6919994444444446</v>
      </c>
      <c r="CM913">
        <v>0.3080005555555555</v>
      </c>
      <c r="CN913">
        <v>0</v>
      </c>
      <c r="CO913">
        <v>2.181855555555555</v>
      </c>
      <c r="CP913">
        <v>0</v>
      </c>
      <c r="CQ913">
        <v>15758.97407407407</v>
      </c>
      <c r="CR913">
        <v>13790.3</v>
      </c>
      <c r="CS913">
        <v>39.0551111111111</v>
      </c>
      <c r="CT913">
        <v>40.41174074074074</v>
      </c>
      <c r="CU913">
        <v>39.75</v>
      </c>
      <c r="CV913">
        <v>38.5</v>
      </c>
      <c r="CW913">
        <v>38.27066666666666</v>
      </c>
      <c r="CX913">
        <v>1107.210740740741</v>
      </c>
      <c r="CY913">
        <v>492.804814814815</v>
      </c>
      <c r="CZ913">
        <v>0</v>
      </c>
      <c r="DA913">
        <v>1728498861.4</v>
      </c>
      <c r="DB913">
        <v>0</v>
      </c>
      <c r="DC913">
        <v>1728490956.5</v>
      </c>
      <c r="DD913" t="s">
        <v>362</v>
      </c>
      <c r="DE913">
        <v>1728490952.5</v>
      </c>
      <c r="DF913">
        <v>1728490956.5</v>
      </c>
      <c r="DG913">
        <v>1</v>
      </c>
      <c r="DH913">
        <v>-0.065</v>
      </c>
      <c r="DI913">
        <v>-0.008</v>
      </c>
      <c r="DJ913">
        <v>-3.246</v>
      </c>
      <c r="DK913">
        <v>-0.091</v>
      </c>
      <c r="DL913">
        <v>52</v>
      </c>
      <c r="DM913">
        <v>15</v>
      </c>
      <c r="DN913">
        <v>0.25</v>
      </c>
      <c r="DO913">
        <v>0.13</v>
      </c>
      <c r="DP913">
        <v>-24.18481707317073</v>
      </c>
      <c r="DQ913">
        <v>-1.128117073170679</v>
      </c>
      <c r="DR913">
        <v>0.1227935425775752</v>
      </c>
      <c r="DS913">
        <v>0</v>
      </c>
      <c r="DT913">
        <v>0.6205426097560975</v>
      </c>
      <c r="DU913">
        <v>-0.1887801742160274</v>
      </c>
      <c r="DV913">
        <v>0.02506126672958915</v>
      </c>
      <c r="DW913">
        <v>0</v>
      </c>
      <c r="DX913">
        <v>0</v>
      </c>
      <c r="DY913">
        <v>2</v>
      </c>
      <c r="DZ913" t="s">
        <v>386</v>
      </c>
      <c r="EA913">
        <v>3.229</v>
      </c>
      <c r="EB913">
        <v>2.70428</v>
      </c>
      <c r="EC913">
        <v>0.153356</v>
      </c>
      <c r="ED913">
        <v>0.156019</v>
      </c>
      <c r="EE913">
        <v>0.08340450000000001</v>
      </c>
      <c r="EF913">
        <v>0.0815686</v>
      </c>
      <c r="EG913">
        <v>27611.2</v>
      </c>
      <c r="EH913">
        <v>26755.1</v>
      </c>
      <c r="EI913">
        <v>31257.4</v>
      </c>
      <c r="EJ913">
        <v>30081</v>
      </c>
      <c r="EK913">
        <v>38372.1</v>
      </c>
      <c r="EL913">
        <v>36541.1</v>
      </c>
      <c r="EM913">
        <v>43799.5</v>
      </c>
      <c r="EN913">
        <v>42010.3</v>
      </c>
      <c r="EO913">
        <v>2.09475</v>
      </c>
      <c r="EP913">
        <v>1.74425</v>
      </c>
      <c r="EQ913">
        <v>0.0149384</v>
      </c>
      <c r="ER913">
        <v>0</v>
      </c>
      <c r="ES913">
        <v>24.7699</v>
      </c>
      <c r="ET913">
        <v>999.9</v>
      </c>
      <c r="EU913">
        <v>64.09999999999999</v>
      </c>
      <c r="EV913">
        <v>32.1</v>
      </c>
      <c r="EW913">
        <v>31.5556</v>
      </c>
      <c r="EX913">
        <v>61.0902</v>
      </c>
      <c r="EY913">
        <v>24.2147</v>
      </c>
      <c r="EZ913">
        <v>1</v>
      </c>
      <c r="FA913">
        <v>0.292945</v>
      </c>
      <c r="FB913">
        <v>4.02859</v>
      </c>
      <c r="FC913">
        <v>20.1545</v>
      </c>
      <c r="FD913">
        <v>5.21504</v>
      </c>
      <c r="FE913">
        <v>11.998</v>
      </c>
      <c r="FF913">
        <v>4.96325</v>
      </c>
      <c r="FG913">
        <v>3.29588</v>
      </c>
      <c r="FH913">
        <v>9999</v>
      </c>
      <c r="FI913">
        <v>9999</v>
      </c>
      <c r="FJ913">
        <v>9999</v>
      </c>
      <c r="FK913">
        <v>150.2</v>
      </c>
      <c r="FL913">
        <v>4.97092</v>
      </c>
      <c r="FM913">
        <v>1.86779</v>
      </c>
      <c r="FN913">
        <v>1.85928</v>
      </c>
      <c r="FO913">
        <v>1.86538</v>
      </c>
      <c r="FP913">
        <v>1.8631</v>
      </c>
      <c r="FQ913">
        <v>1.86448</v>
      </c>
      <c r="FR913">
        <v>1.86005</v>
      </c>
      <c r="FS913">
        <v>1.86417</v>
      </c>
      <c r="FT913">
        <v>0</v>
      </c>
      <c r="FU913">
        <v>0</v>
      </c>
      <c r="FV913">
        <v>0</v>
      </c>
      <c r="FW913">
        <v>0</v>
      </c>
      <c r="FX913" t="s">
        <v>364</v>
      </c>
      <c r="FY913" t="s">
        <v>365</v>
      </c>
      <c r="FZ913" t="s">
        <v>366</v>
      </c>
      <c r="GA913" t="s">
        <v>366</v>
      </c>
      <c r="GB913" t="s">
        <v>366</v>
      </c>
      <c r="GC913" t="s">
        <v>366</v>
      </c>
      <c r="GD913">
        <v>0</v>
      </c>
      <c r="GE913">
        <v>100</v>
      </c>
      <c r="GF913">
        <v>100</v>
      </c>
      <c r="GG913">
        <v>-7.899</v>
      </c>
      <c r="GH913">
        <v>-0.0905</v>
      </c>
      <c r="GI913">
        <v>-2.868309889394353</v>
      </c>
      <c r="GJ913">
        <v>-0.006773961979547998</v>
      </c>
      <c r="GK913">
        <v>-8.296070481250098E-08</v>
      </c>
      <c r="GL913">
        <v>3.322967193956903E-10</v>
      </c>
      <c r="GM913">
        <v>-0.07871069313407227</v>
      </c>
      <c r="GN913">
        <v>-0.00208336341840114</v>
      </c>
      <c r="GO913">
        <v>8.801746095907445E-05</v>
      </c>
      <c r="GP913">
        <v>-2.677693255255651E-07</v>
      </c>
      <c r="GQ913">
        <v>3</v>
      </c>
      <c r="GR913">
        <v>2052</v>
      </c>
      <c r="GS913">
        <v>2</v>
      </c>
      <c r="GT913">
        <v>18</v>
      </c>
      <c r="GU913">
        <v>130.9</v>
      </c>
      <c r="GV913">
        <v>130.8</v>
      </c>
      <c r="GW913">
        <v>1.86401</v>
      </c>
      <c r="GX913">
        <v>2.40601</v>
      </c>
      <c r="GY913">
        <v>1.44775</v>
      </c>
      <c r="GZ913">
        <v>2.31079</v>
      </c>
      <c r="HA913">
        <v>1.55151</v>
      </c>
      <c r="HB913">
        <v>2.43042</v>
      </c>
      <c r="HC913">
        <v>37.8437</v>
      </c>
      <c r="HD913">
        <v>13.5892</v>
      </c>
      <c r="HE913">
        <v>18</v>
      </c>
      <c r="HF913">
        <v>616.92</v>
      </c>
      <c r="HG913">
        <v>393.492</v>
      </c>
      <c r="HH913">
        <v>19.2251</v>
      </c>
      <c r="HI913">
        <v>30.6043</v>
      </c>
      <c r="HJ913">
        <v>29.9997</v>
      </c>
      <c r="HK913">
        <v>30.8047</v>
      </c>
      <c r="HL913">
        <v>30.8045</v>
      </c>
      <c r="HM913">
        <v>37.3258</v>
      </c>
      <c r="HN913">
        <v>55.4986</v>
      </c>
      <c r="HO913">
        <v>0</v>
      </c>
      <c r="HP913">
        <v>19.2187</v>
      </c>
      <c r="HQ913">
        <v>792.331</v>
      </c>
      <c r="HR913">
        <v>15.5696</v>
      </c>
      <c r="HS913">
        <v>99.1849</v>
      </c>
      <c r="HT913">
        <v>100.379</v>
      </c>
    </row>
    <row r="914" spans="1:228">
      <c r="A914">
        <v>898</v>
      </c>
      <c r="B914">
        <v>1728498809.5</v>
      </c>
      <c r="C914">
        <v>7872</v>
      </c>
      <c r="D914" t="s">
        <v>2170</v>
      </c>
      <c r="E914" t="s">
        <v>2171</v>
      </c>
      <c r="F914">
        <v>5</v>
      </c>
      <c r="G914" t="s">
        <v>357</v>
      </c>
      <c r="H914" t="s">
        <v>358</v>
      </c>
      <c r="I914" t="s">
        <v>359</v>
      </c>
      <c r="J914" t="s">
        <v>2047</v>
      </c>
      <c r="K914">
        <v>1728498801.714286</v>
      </c>
      <c r="L914">
        <f>(M914)/1000</f>
        <v>0</v>
      </c>
      <c r="M914">
        <f>IF(BH914, AP914, AJ914)</f>
        <v>0</v>
      </c>
      <c r="N914">
        <f>IF(BH914, AK914, AI914)</f>
        <v>0</v>
      </c>
      <c r="O914">
        <f>BJ914 - IF(AW914&gt;1, N914*BD914*100.0/(AY914), 0)</f>
        <v>0</v>
      </c>
      <c r="P914">
        <f>((V914-L914/2)*O914-N914)/(V914+L914/2)</f>
        <v>0</v>
      </c>
      <c r="Q914">
        <f>P914*(BQ914+BR914)/1000.0</f>
        <v>0</v>
      </c>
      <c r="R914">
        <f>(BJ914 - IF(AW914&gt;1, N914*BD914*100.0/(AY914), 0))*(BQ914+BR914)/1000.0</f>
        <v>0</v>
      </c>
      <c r="S914">
        <f>2.0/((1/U914-1/T914)+SIGN(U914)*SQRT((1/U914-1/T914)*(1/U914-1/T914) + 4*BE914/((BE914+1)*(BE914+1))*(2*1/U914*1/T914-1/T914*1/T914)))</f>
        <v>0</v>
      </c>
      <c r="T914">
        <f>IF(LEFT(BF914,1)&lt;&gt;"0",IF(LEFT(BF914,1)="1",3.0,BG914),$D$5+$E$5*(BX914*BQ914/($K$5*1000))+$F$5*(BX914*BQ914/($K$5*1000))*MAX(MIN(BD914,$J$5),$I$5)*MAX(MIN(BD914,$J$5),$I$5)+$G$5*MAX(MIN(BD914,$J$5),$I$5)*(BX914*BQ914/($K$5*1000))+$H$5*(BX914*BQ914/($K$5*1000))*(BX914*BQ914/($K$5*1000)))</f>
        <v>0</v>
      </c>
      <c r="U914">
        <f>L914*(1000-(1000*0.61365*exp(17.502*Y914/(240.97+Y914))/(BQ914+BR914)+BL914)/2)/(1000*0.61365*exp(17.502*Y914/(240.97+Y914))/(BQ914+BR914)-BL914)</f>
        <v>0</v>
      </c>
      <c r="V914">
        <f>1/((BE914+1)/(S914/1.6)+1/(T914/1.37)) + BE914/((BE914+1)/(S914/1.6) + BE914/(T914/1.37))</f>
        <v>0</v>
      </c>
      <c r="W914">
        <f>(AZ914*BC914)</f>
        <v>0</v>
      </c>
      <c r="X914">
        <f>(BS914+(W914+2*0.95*5.67E-8*(((BS914+$B$7)+273)^4-(BS914+273)^4)-44100*L914)/(1.84*29.3*T914+8*0.95*5.67E-8*(BS914+273)^3))</f>
        <v>0</v>
      </c>
      <c r="Y914">
        <f>($C$7*BT914+$D$7*BU914+$E$7*X914)</f>
        <v>0</v>
      </c>
      <c r="Z914">
        <f>0.61365*exp(17.502*Y914/(240.97+Y914))</f>
        <v>0</v>
      </c>
      <c r="AA914">
        <f>(AB914/AC914*100)</f>
        <v>0</v>
      </c>
      <c r="AB914">
        <f>BL914*(BQ914+BR914)/1000</f>
        <v>0</v>
      </c>
      <c r="AC914">
        <f>0.61365*exp(17.502*BS914/(240.97+BS914))</f>
        <v>0</v>
      </c>
      <c r="AD914">
        <f>(Z914-BL914*(BQ914+BR914)/1000)</f>
        <v>0</v>
      </c>
      <c r="AE914">
        <f>(-L914*44100)</f>
        <v>0</v>
      </c>
      <c r="AF914">
        <f>2*29.3*T914*0.92*(BS914-Y914)</f>
        <v>0</v>
      </c>
      <c r="AG914">
        <f>2*0.95*5.67E-8*(((BS914+$B$7)+273)^4-(Y914+273)^4)</f>
        <v>0</v>
      </c>
      <c r="AH914">
        <f>W914+AG914+AE914+AF914</f>
        <v>0</v>
      </c>
      <c r="AI914">
        <f>BP914*AW914*(BK914-BJ914*(1000-AW914*BM914)/(1000-AW914*BL914))/(100*BD914)</f>
        <v>0</v>
      </c>
      <c r="AJ914">
        <f>1000*BP914*AW914*(BL914-BM914)/(100*BD914*(1000-AW914*BL914))</f>
        <v>0</v>
      </c>
      <c r="AK914">
        <f>(AL914 - AM914 - BQ914*1E3/(8.314*(BS914+273.15)) * AO914/BP914 * AN914) * BP914/(100*BD914) * (1000 - BM914)/1000</f>
        <v>0</v>
      </c>
      <c r="AL914">
        <v>792.5098332207522</v>
      </c>
      <c r="AM914">
        <v>772.7628363636363</v>
      </c>
      <c r="AN914">
        <v>2.55163881377739</v>
      </c>
      <c r="AO914">
        <v>66.74876362544261</v>
      </c>
      <c r="AP914">
        <f>(AR914 - AQ914 + BQ914*1E3/(8.314*(BS914+273.15)) * AT914/BP914 * AS914) * BP914/(100*BD914) * 1000/(1000 - AR914)</f>
        <v>0</v>
      </c>
      <c r="AQ914">
        <v>15.59464545772649</v>
      </c>
      <c r="AR914">
        <v>16.14114181818182</v>
      </c>
      <c r="AS914">
        <v>0.009032950459126393</v>
      </c>
      <c r="AT914">
        <v>80.8344270766854</v>
      </c>
      <c r="AU914">
        <v>0</v>
      </c>
      <c r="AV914">
        <v>0</v>
      </c>
      <c r="AW914">
        <f>IF(AU914*$H$13&gt;=AY914,1.0,(AY914/(AY914-AU914*$H$13)))</f>
        <v>0</v>
      </c>
      <c r="AX914">
        <f>(AW914-1)*100</f>
        <v>0</v>
      </c>
      <c r="AY914">
        <f>MAX(0,($B$13+$C$13*BX914)/(1+$D$13*BX914)*BQ914/(BS914+273)*$E$13)</f>
        <v>0</v>
      </c>
      <c r="AZ914">
        <f>$B$11*BY914+$C$11*BZ914+$F$11*CK914*(1-CN914)</f>
        <v>0</v>
      </c>
      <c r="BA914">
        <f>AZ914*BB914</f>
        <v>0</v>
      </c>
      <c r="BB914">
        <f>($B$11*$D$9+$C$11*$D$9+$F$11*((CX914+CP914)/MAX(CX914+CP914+CY914, 0.1)*$I$9+CY914/MAX(CX914+CP914+CY914, 0.1)*$J$9))/($B$11+$C$11+$F$11)</f>
        <v>0</v>
      </c>
      <c r="BC914">
        <f>($B$11*$K$9+$C$11*$K$9+$F$11*((CX914+CP914)/MAX(CX914+CP914+CY914, 0.1)*$P$9+CY914/MAX(CX914+CP914+CY914, 0.1)*$Q$9))/($B$11+$C$11+$F$11)</f>
        <v>0</v>
      </c>
      <c r="BD914">
        <v>6</v>
      </c>
      <c r="BE914">
        <v>0.5</v>
      </c>
      <c r="BF914" t="s">
        <v>361</v>
      </c>
      <c r="BG914">
        <v>2</v>
      </c>
      <c r="BH914" t="b">
        <v>1</v>
      </c>
      <c r="BI914">
        <v>1728498801.714286</v>
      </c>
      <c r="BJ914">
        <v>742.1570714285716</v>
      </c>
      <c r="BK914">
        <v>766.5051071428571</v>
      </c>
      <c r="BL914">
        <v>16.10550357142857</v>
      </c>
      <c r="BM914">
        <v>15.52444642857143</v>
      </c>
      <c r="BN914">
        <v>750.0122857142858</v>
      </c>
      <c r="BO914">
        <v>16.19600357142857</v>
      </c>
      <c r="BP914">
        <v>600.0136428571428</v>
      </c>
      <c r="BQ914">
        <v>97.54186071428572</v>
      </c>
      <c r="BR914">
        <v>0.100074675</v>
      </c>
      <c r="BS914">
        <v>24.8592</v>
      </c>
      <c r="BT914">
        <v>25.01855</v>
      </c>
      <c r="BU914">
        <v>999.9000000000002</v>
      </c>
      <c r="BV914">
        <v>0</v>
      </c>
      <c r="BW914">
        <v>0</v>
      </c>
      <c r="BX914">
        <v>9985.293928571429</v>
      </c>
      <c r="BY914">
        <v>0</v>
      </c>
      <c r="BZ914">
        <v>96.04601785714286</v>
      </c>
      <c r="CA914">
        <v>-24.34790714285714</v>
      </c>
      <c r="CB914">
        <v>754.3057857142858</v>
      </c>
      <c r="CC914">
        <v>778.5928928571427</v>
      </c>
      <c r="CD914">
        <v>0.5810522857142857</v>
      </c>
      <c r="CE914">
        <v>766.5051071428571</v>
      </c>
      <c r="CF914">
        <v>15.52444642857143</v>
      </c>
      <c r="CG914">
        <v>1.570961428571428</v>
      </c>
      <c r="CH914">
        <v>1.514284642857143</v>
      </c>
      <c r="CI914">
        <v>13.67686071428571</v>
      </c>
      <c r="CJ914">
        <v>13.113075</v>
      </c>
      <c r="CK914">
        <v>1600.014642857143</v>
      </c>
      <c r="CL914">
        <v>0.6920031428571429</v>
      </c>
      <c r="CM914">
        <v>0.3079968571428571</v>
      </c>
      <c r="CN914">
        <v>0</v>
      </c>
      <c r="CO914">
        <v>2.220492857142857</v>
      </c>
      <c r="CP914">
        <v>0</v>
      </c>
      <c r="CQ914">
        <v>15793.46785714286</v>
      </c>
      <c r="CR914">
        <v>13790.31785714286</v>
      </c>
      <c r="CS914">
        <v>39.05535714285713</v>
      </c>
      <c r="CT914">
        <v>40.40157142857142</v>
      </c>
      <c r="CU914">
        <v>39.75</v>
      </c>
      <c r="CV914">
        <v>38.47974999999999</v>
      </c>
      <c r="CW914">
        <v>38.25664285714286</v>
      </c>
      <c r="CX914">
        <v>1107.216071428571</v>
      </c>
      <c r="CY914">
        <v>492.7985714285716</v>
      </c>
      <c r="CZ914">
        <v>0</v>
      </c>
      <c r="DA914">
        <v>1728498866.2</v>
      </c>
      <c r="DB914">
        <v>0</v>
      </c>
      <c r="DC914">
        <v>1728490956.5</v>
      </c>
      <c r="DD914" t="s">
        <v>362</v>
      </c>
      <c r="DE914">
        <v>1728490952.5</v>
      </c>
      <c r="DF914">
        <v>1728490956.5</v>
      </c>
      <c r="DG914">
        <v>1</v>
      </c>
      <c r="DH914">
        <v>-0.065</v>
      </c>
      <c r="DI914">
        <v>-0.008</v>
      </c>
      <c r="DJ914">
        <v>-3.246</v>
      </c>
      <c r="DK914">
        <v>-0.091</v>
      </c>
      <c r="DL914">
        <v>52</v>
      </c>
      <c r="DM914">
        <v>15</v>
      </c>
      <c r="DN914">
        <v>0.25</v>
      </c>
      <c r="DO914">
        <v>0.13</v>
      </c>
      <c r="DP914">
        <v>-24.27461707317073</v>
      </c>
      <c r="DQ914">
        <v>-1.223379094076705</v>
      </c>
      <c r="DR914">
        <v>0.1320973493621534</v>
      </c>
      <c r="DS914">
        <v>0</v>
      </c>
      <c r="DT914">
        <v>0.5988120487804878</v>
      </c>
      <c r="DU914">
        <v>-0.3773852195121942</v>
      </c>
      <c r="DV914">
        <v>0.04286404777669158</v>
      </c>
      <c r="DW914">
        <v>0</v>
      </c>
      <c r="DX914">
        <v>0</v>
      </c>
      <c r="DY914">
        <v>2</v>
      </c>
      <c r="DZ914" t="s">
        <v>386</v>
      </c>
      <c r="EA914">
        <v>3.22905</v>
      </c>
      <c r="EB914">
        <v>2.70405</v>
      </c>
      <c r="EC914">
        <v>0.155075</v>
      </c>
      <c r="ED914">
        <v>0.157727</v>
      </c>
      <c r="EE914">
        <v>0.0835615</v>
      </c>
      <c r="EF914">
        <v>0.0816654</v>
      </c>
      <c r="EG914">
        <v>27556</v>
      </c>
      <c r="EH914">
        <v>26701.3</v>
      </c>
      <c r="EI914">
        <v>31258.3</v>
      </c>
      <c r="EJ914">
        <v>30081.5</v>
      </c>
      <c r="EK914">
        <v>38366.5</v>
      </c>
      <c r="EL914">
        <v>36537.9</v>
      </c>
      <c r="EM914">
        <v>43800.6</v>
      </c>
      <c r="EN914">
        <v>42011</v>
      </c>
      <c r="EO914">
        <v>2.09492</v>
      </c>
      <c r="EP914">
        <v>1.74417</v>
      </c>
      <c r="EQ914">
        <v>0.0154413</v>
      </c>
      <c r="ER914">
        <v>0</v>
      </c>
      <c r="ES914">
        <v>24.7721</v>
      </c>
      <c r="ET914">
        <v>999.9</v>
      </c>
      <c r="EU914">
        <v>64</v>
      </c>
      <c r="EV914">
        <v>32.1</v>
      </c>
      <c r="EW914">
        <v>31.5067</v>
      </c>
      <c r="EX914">
        <v>60.9202</v>
      </c>
      <c r="EY914">
        <v>24.1186</v>
      </c>
      <c r="EZ914">
        <v>1</v>
      </c>
      <c r="FA914">
        <v>0.292373</v>
      </c>
      <c r="FB914">
        <v>4.04198</v>
      </c>
      <c r="FC914">
        <v>20.1541</v>
      </c>
      <c r="FD914">
        <v>5.21444</v>
      </c>
      <c r="FE914">
        <v>11.998</v>
      </c>
      <c r="FF914">
        <v>4.96295</v>
      </c>
      <c r="FG914">
        <v>3.2957</v>
      </c>
      <c r="FH914">
        <v>9999</v>
      </c>
      <c r="FI914">
        <v>9999</v>
      </c>
      <c r="FJ914">
        <v>9999</v>
      </c>
      <c r="FK914">
        <v>150.2</v>
      </c>
      <c r="FL914">
        <v>4.97092</v>
      </c>
      <c r="FM914">
        <v>1.86779</v>
      </c>
      <c r="FN914">
        <v>1.85928</v>
      </c>
      <c r="FO914">
        <v>1.86537</v>
      </c>
      <c r="FP914">
        <v>1.8631</v>
      </c>
      <c r="FQ914">
        <v>1.8645</v>
      </c>
      <c r="FR914">
        <v>1.86005</v>
      </c>
      <c r="FS914">
        <v>1.86417</v>
      </c>
      <c r="FT914">
        <v>0</v>
      </c>
      <c r="FU914">
        <v>0</v>
      </c>
      <c r="FV914">
        <v>0</v>
      </c>
      <c r="FW914">
        <v>0</v>
      </c>
      <c r="FX914" t="s">
        <v>364</v>
      </c>
      <c r="FY914" t="s">
        <v>365</v>
      </c>
      <c r="FZ914" t="s">
        <v>366</v>
      </c>
      <c r="GA914" t="s">
        <v>366</v>
      </c>
      <c r="GB914" t="s">
        <v>366</v>
      </c>
      <c r="GC914" t="s">
        <v>366</v>
      </c>
      <c r="GD914">
        <v>0</v>
      </c>
      <c r="GE914">
        <v>100</v>
      </c>
      <c r="GF914">
        <v>100</v>
      </c>
      <c r="GG914">
        <v>-7.978</v>
      </c>
      <c r="GH914">
        <v>-0.09039999999999999</v>
      </c>
      <c r="GI914">
        <v>-2.868309889394353</v>
      </c>
      <c r="GJ914">
        <v>-0.006773961979547998</v>
      </c>
      <c r="GK914">
        <v>-8.296070481250098E-08</v>
      </c>
      <c r="GL914">
        <v>3.322967193956903E-10</v>
      </c>
      <c r="GM914">
        <v>-0.07871069313407227</v>
      </c>
      <c r="GN914">
        <v>-0.00208336341840114</v>
      </c>
      <c r="GO914">
        <v>8.801746095907445E-05</v>
      </c>
      <c r="GP914">
        <v>-2.677693255255651E-07</v>
      </c>
      <c r="GQ914">
        <v>3</v>
      </c>
      <c r="GR914">
        <v>2052</v>
      </c>
      <c r="GS914">
        <v>2</v>
      </c>
      <c r="GT914">
        <v>18</v>
      </c>
      <c r="GU914">
        <v>130.9</v>
      </c>
      <c r="GV914">
        <v>130.9</v>
      </c>
      <c r="GW914">
        <v>1.88843</v>
      </c>
      <c r="GX914">
        <v>2.40112</v>
      </c>
      <c r="GY914">
        <v>1.44775</v>
      </c>
      <c r="GZ914">
        <v>2.31201</v>
      </c>
      <c r="HA914">
        <v>1.55151</v>
      </c>
      <c r="HB914">
        <v>2.36572</v>
      </c>
      <c r="HC914">
        <v>37.8437</v>
      </c>
      <c r="HD914">
        <v>13.5717</v>
      </c>
      <c r="HE914">
        <v>18</v>
      </c>
      <c r="HF914">
        <v>616.97</v>
      </c>
      <c r="HG914">
        <v>393.399</v>
      </c>
      <c r="HH914">
        <v>19.2073</v>
      </c>
      <c r="HI914">
        <v>30.5966</v>
      </c>
      <c r="HJ914">
        <v>29.9996</v>
      </c>
      <c r="HK914">
        <v>30.7967</v>
      </c>
      <c r="HL914">
        <v>30.7965</v>
      </c>
      <c r="HM914">
        <v>37.8346</v>
      </c>
      <c r="HN914">
        <v>55.4986</v>
      </c>
      <c r="HO914">
        <v>0</v>
      </c>
      <c r="HP914">
        <v>19.2007</v>
      </c>
      <c r="HQ914">
        <v>802.381</v>
      </c>
      <c r="HR914">
        <v>15.5609</v>
      </c>
      <c r="HS914">
        <v>99.1876</v>
      </c>
      <c r="HT914">
        <v>100.38</v>
      </c>
    </row>
    <row r="915" spans="1:228">
      <c r="A915">
        <v>899</v>
      </c>
      <c r="B915">
        <v>1728498814.5</v>
      </c>
      <c r="C915">
        <v>7877</v>
      </c>
      <c r="D915" t="s">
        <v>2172</v>
      </c>
      <c r="E915" t="s">
        <v>2173</v>
      </c>
      <c r="F915">
        <v>5</v>
      </c>
      <c r="G915" t="s">
        <v>357</v>
      </c>
      <c r="H915" t="s">
        <v>358</v>
      </c>
      <c r="I915" t="s">
        <v>359</v>
      </c>
      <c r="J915" t="s">
        <v>2047</v>
      </c>
      <c r="K915">
        <v>1728498807</v>
      </c>
      <c r="L915">
        <f>(M915)/1000</f>
        <v>0</v>
      </c>
      <c r="M915">
        <f>IF(BH915, AP915, AJ915)</f>
        <v>0</v>
      </c>
      <c r="N915">
        <f>IF(BH915, AK915, AI915)</f>
        <v>0</v>
      </c>
      <c r="O915">
        <f>BJ915 - IF(AW915&gt;1, N915*BD915*100.0/(AY915), 0)</f>
        <v>0</v>
      </c>
      <c r="P915">
        <f>((V915-L915/2)*O915-N915)/(V915+L915/2)</f>
        <v>0</v>
      </c>
      <c r="Q915">
        <f>P915*(BQ915+BR915)/1000.0</f>
        <v>0</v>
      </c>
      <c r="R915">
        <f>(BJ915 - IF(AW915&gt;1, N915*BD915*100.0/(AY915), 0))*(BQ915+BR915)/1000.0</f>
        <v>0</v>
      </c>
      <c r="S915">
        <f>2.0/((1/U915-1/T915)+SIGN(U915)*SQRT((1/U915-1/T915)*(1/U915-1/T915) + 4*BE915/((BE915+1)*(BE915+1))*(2*1/U915*1/T915-1/T915*1/T915)))</f>
        <v>0</v>
      </c>
      <c r="T915">
        <f>IF(LEFT(BF915,1)&lt;&gt;"0",IF(LEFT(BF915,1)="1",3.0,BG915),$D$5+$E$5*(BX915*BQ915/($K$5*1000))+$F$5*(BX915*BQ915/($K$5*1000))*MAX(MIN(BD915,$J$5),$I$5)*MAX(MIN(BD915,$J$5),$I$5)+$G$5*MAX(MIN(BD915,$J$5),$I$5)*(BX915*BQ915/($K$5*1000))+$H$5*(BX915*BQ915/($K$5*1000))*(BX915*BQ915/($K$5*1000)))</f>
        <v>0</v>
      </c>
      <c r="U915">
        <f>L915*(1000-(1000*0.61365*exp(17.502*Y915/(240.97+Y915))/(BQ915+BR915)+BL915)/2)/(1000*0.61365*exp(17.502*Y915/(240.97+Y915))/(BQ915+BR915)-BL915)</f>
        <v>0</v>
      </c>
      <c r="V915">
        <f>1/((BE915+1)/(S915/1.6)+1/(T915/1.37)) + BE915/((BE915+1)/(S915/1.6) + BE915/(T915/1.37))</f>
        <v>0</v>
      </c>
      <c r="W915">
        <f>(AZ915*BC915)</f>
        <v>0</v>
      </c>
      <c r="X915">
        <f>(BS915+(W915+2*0.95*5.67E-8*(((BS915+$B$7)+273)^4-(BS915+273)^4)-44100*L915)/(1.84*29.3*T915+8*0.95*5.67E-8*(BS915+273)^3))</f>
        <v>0</v>
      </c>
      <c r="Y915">
        <f>($C$7*BT915+$D$7*BU915+$E$7*X915)</f>
        <v>0</v>
      </c>
      <c r="Z915">
        <f>0.61365*exp(17.502*Y915/(240.97+Y915))</f>
        <v>0</v>
      </c>
      <c r="AA915">
        <f>(AB915/AC915*100)</f>
        <v>0</v>
      </c>
      <c r="AB915">
        <f>BL915*(BQ915+BR915)/1000</f>
        <v>0</v>
      </c>
      <c r="AC915">
        <f>0.61365*exp(17.502*BS915/(240.97+BS915))</f>
        <v>0</v>
      </c>
      <c r="AD915">
        <f>(Z915-BL915*(BQ915+BR915)/1000)</f>
        <v>0</v>
      </c>
      <c r="AE915">
        <f>(-L915*44100)</f>
        <v>0</v>
      </c>
      <c r="AF915">
        <f>2*29.3*T915*0.92*(BS915-Y915)</f>
        <v>0</v>
      </c>
      <c r="AG915">
        <f>2*0.95*5.67E-8*(((BS915+$B$7)+273)^4-(Y915+273)^4)</f>
        <v>0</v>
      </c>
      <c r="AH915">
        <f>W915+AG915+AE915+AF915</f>
        <v>0</v>
      </c>
      <c r="AI915">
        <f>BP915*AW915*(BK915-BJ915*(1000-AW915*BM915)/(1000-AW915*BL915))/(100*BD915)</f>
        <v>0</v>
      </c>
      <c r="AJ915">
        <f>1000*BP915*AW915*(BL915-BM915)/(100*BD915*(1000-AW915*BL915))</f>
        <v>0</v>
      </c>
      <c r="AK915">
        <f>(AL915 - AM915 - BQ915*1E3/(8.314*(BS915+273.15)) * AO915/BP915 * AN915) * BP915/(100*BD915) * (1000 - BM915)/1000</f>
        <v>0</v>
      </c>
      <c r="AL915">
        <v>805.2053328051976</v>
      </c>
      <c r="AM915">
        <v>785.4032969696967</v>
      </c>
      <c r="AN915">
        <v>2.52845678005081</v>
      </c>
      <c r="AO915">
        <v>66.74876362544261</v>
      </c>
      <c r="AP915">
        <f>(AR915 - AQ915 + BQ915*1E3/(8.314*(BS915+273.15)) * AT915/BP915 * AS915) * BP915/(100*BD915) * 1000/(1000 - AR915)</f>
        <v>0</v>
      </c>
      <c r="AQ915">
        <v>15.60386942199572</v>
      </c>
      <c r="AR915">
        <v>16.16784666666667</v>
      </c>
      <c r="AS915">
        <v>0.005297526655551915</v>
      </c>
      <c r="AT915">
        <v>80.8344270766854</v>
      </c>
      <c r="AU915">
        <v>0</v>
      </c>
      <c r="AV915">
        <v>0</v>
      </c>
      <c r="AW915">
        <f>IF(AU915*$H$13&gt;=AY915,1.0,(AY915/(AY915-AU915*$H$13)))</f>
        <v>0</v>
      </c>
      <c r="AX915">
        <f>(AW915-1)*100</f>
        <v>0</v>
      </c>
      <c r="AY915">
        <f>MAX(0,($B$13+$C$13*BX915)/(1+$D$13*BX915)*BQ915/(BS915+273)*$E$13)</f>
        <v>0</v>
      </c>
      <c r="AZ915">
        <f>$B$11*BY915+$C$11*BZ915+$F$11*CK915*(1-CN915)</f>
        <v>0</v>
      </c>
      <c r="BA915">
        <f>AZ915*BB915</f>
        <v>0</v>
      </c>
      <c r="BB915">
        <f>($B$11*$D$9+$C$11*$D$9+$F$11*((CX915+CP915)/MAX(CX915+CP915+CY915, 0.1)*$I$9+CY915/MAX(CX915+CP915+CY915, 0.1)*$J$9))/($B$11+$C$11+$F$11)</f>
        <v>0</v>
      </c>
      <c r="BC915">
        <f>($B$11*$K$9+$C$11*$K$9+$F$11*((CX915+CP915)/MAX(CX915+CP915+CY915, 0.1)*$P$9+CY915/MAX(CX915+CP915+CY915, 0.1)*$Q$9))/($B$11+$C$11+$F$11)</f>
        <v>0</v>
      </c>
      <c r="BD915">
        <v>6</v>
      </c>
      <c r="BE915">
        <v>0.5</v>
      </c>
      <c r="BF915" t="s">
        <v>361</v>
      </c>
      <c r="BG915">
        <v>2</v>
      </c>
      <c r="BH915" t="b">
        <v>1</v>
      </c>
      <c r="BI915">
        <v>1728498807</v>
      </c>
      <c r="BJ915">
        <v>755.291111111111</v>
      </c>
      <c r="BK915">
        <v>779.7381481481481</v>
      </c>
      <c r="BL915">
        <v>16.1259925925926</v>
      </c>
      <c r="BM915">
        <v>15.57102222222222</v>
      </c>
      <c r="BN915">
        <v>763.2299629629631</v>
      </c>
      <c r="BO915">
        <v>16.21649259259259</v>
      </c>
      <c r="BP915">
        <v>599.9832592592593</v>
      </c>
      <c r="BQ915">
        <v>97.54195555555553</v>
      </c>
      <c r="BR915">
        <v>0.1000074111111111</v>
      </c>
      <c r="BS915">
        <v>24.85873333333334</v>
      </c>
      <c r="BT915">
        <v>25.02291851851852</v>
      </c>
      <c r="BU915">
        <v>999.9000000000001</v>
      </c>
      <c r="BV915">
        <v>0</v>
      </c>
      <c r="BW915">
        <v>0</v>
      </c>
      <c r="BX915">
        <v>9985.444814814815</v>
      </c>
      <c r="BY915">
        <v>0</v>
      </c>
      <c r="BZ915">
        <v>96.84980740740741</v>
      </c>
      <c r="CA915">
        <v>-24.44695925925926</v>
      </c>
      <c r="CB915">
        <v>767.671</v>
      </c>
      <c r="CC915">
        <v>792.071962962963</v>
      </c>
      <c r="CD915">
        <v>0.5549684074074075</v>
      </c>
      <c r="CE915">
        <v>779.7381481481481</v>
      </c>
      <c r="CF915">
        <v>15.57102222222222</v>
      </c>
      <c r="CG915">
        <v>1.572961851851852</v>
      </c>
      <c r="CH915">
        <v>1.51882962962963</v>
      </c>
      <c r="CI915">
        <v>13.69641481481481</v>
      </c>
      <c r="CJ915">
        <v>13.15898148148148</v>
      </c>
      <c r="CK915">
        <v>1600.008148148148</v>
      </c>
      <c r="CL915">
        <v>0.6920079629629629</v>
      </c>
      <c r="CM915">
        <v>0.307992037037037</v>
      </c>
      <c r="CN915">
        <v>0</v>
      </c>
      <c r="CO915">
        <v>2.191988888888889</v>
      </c>
      <c r="CP915">
        <v>0</v>
      </c>
      <c r="CQ915">
        <v>15833.13703703704</v>
      </c>
      <c r="CR915">
        <v>13790.29259259259</v>
      </c>
      <c r="CS915">
        <v>39.03444444444444</v>
      </c>
      <c r="CT915">
        <v>40.38418518518519</v>
      </c>
      <c r="CU915">
        <v>39.75</v>
      </c>
      <c r="CV915">
        <v>38.458</v>
      </c>
      <c r="CW915">
        <v>38.25</v>
      </c>
      <c r="CX915">
        <v>1107.22</v>
      </c>
      <c r="CY915">
        <v>492.7881481481483</v>
      </c>
      <c r="CZ915">
        <v>0</v>
      </c>
      <c r="DA915">
        <v>1728498871.6</v>
      </c>
      <c r="DB915">
        <v>0</v>
      </c>
      <c r="DC915">
        <v>1728490956.5</v>
      </c>
      <c r="DD915" t="s">
        <v>362</v>
      </c>
      <c r="DE915">
        <v>1728490952.5</v>
      </c>
      <c r="DF915">
        <v>1728490956.5</v>
      </c>
      <c r="DG915">
        <v>1</v>
      </c>
      <c r="DH915">
        <v>-0.065</v>
      </c>
      <c r="DI915">
        <v>-0.008</v>
      </c>
      <c r="DJ915">
        <v>-3.246</v>
      </c>
      <c r="DK915">
        <v>-0.091</v>
      </c>
      <c r="DL915">
        <v>52</v>
      </c>
      <c r="DM915">
        <v>15</v>
      </c>
      <c r="DN915">
        <v>0.25</v>
      </c>
      <c r="DO915">
        <v>0.13</v>
      </c>
      <c r="DP915">
        <v>-24.3873125</v>
      </c>
      <c r="DQ915">
        <v>-1.240229268292609</v>
      </c>
      <c r="DR915">
        <v>0.1281192026737208</v>
      </c>
      <c r="DS915">
        <v>0</v>
      </c>
      <c r="DT915">
        <v>0.5752900000000001</v>
      </c>
      <c r="DU915">
        <v>-0.3476450431519711</v>
      </c>
      <c r="DV915">
        <v>0.041261665162109</v>
      </c>
      <c r="DW915">
        <v>0</v>
      </c>
      <c r="DX915">
        <v>0</v>
      </c>
      <c r="DY915">
        <v>2</v>
      </c>
      <c r="DZ915" t="s">
        <v>386</v>
      </c>
      <c r="EA915">
        <v>3.22898</v>
      </c>
      <c r="EB915">
        <v>2.70444</v>
      </c>
      <c r="EC915">
        <v>0.156763</v>
      </c>
      <c r="ED915">
        <v>0.159394</v>
      </c>
      <c r="EE915">
        <v>0.08365789999999999</v>
      </c>
      <c r="EF915">
        <v>0.0816814</v>
      </c>
      <c r="EG915">
        <v>27501.6</v>
      </c>
      <c r="EH915">
        <v>26649</v>
      </c>
      <c r="EI915">
        <v>31259.1</v>
      </c>
      <c r="EJ915">
        <v>30082</v>
      </c>
      <c r="EK915">
        <v>38363.6</v>
      </c>
      <c r="EL915">
        <v>36538</v>
      </c>
      <c r="EM915">
        <v>43801.9</v>
      </c>
      <c r="EN915">
        <v>42011.8</v>
      </c>
      <c r="EO915">
        <v>2.09473</v>
      </c>
      <c r="EP915">
        <v>1.74433</v>
      </c>
      <c r="EQ915">
        <v>0.0153482</v>
      </c>
      <c r="ER915">
        <v>0</v>
      </c>
      <c r="ES915">
        <v>24.7747</v>
      </c>
      <c r="ET915">
        <v>999.9</v>
      </c>
      <c r="EU915">
        <v>64</v>
      </c>
      <c r="EV915">
        <v>32.1</v>
      </c>
      <c r="EW915">
        <v>31.5073</v>
      </c>
      <c r="EX915">
        <v>61.1102</v>
      </c>
      <c r="EY915">
        <v>24.0625</v>
      </c>
      <c r="EZ915">
        <v>1</v>
      </c>
      <c r="FA915">
        <v>0.291827</v>
      </c>
      <c r="FB915">
        <v>4.08601</v>
      </c>
      <c r="FC915">
        <v>20.153</v>
      </c>
      <c r="FD915">
        <v>5.21415</v>
      </c>
      <c r="FE915">
        <v>11.998</v>
      </c>
      <c r="FF915">
        <v>4.96285</v>
      </c>
      <c r="FG915">
        <v>3.29563</v>
      </c>
      <c r="FH915">
        <v>9999</v>
      </c>
      <c r="FI915">
        <v>9999</v>
      </c>
      <c r="FJ915">
        <v>9999</v>
      </c>
      <c r="FK915">
        <v>150.2</v>
      </c>
      <c r="FL915">
        <v>4.97092</v>
      </c>
      <c r="FM915">
        <v>1.86782</v>
      </c>
      <c r="FN915">
        <v>1.85928</v>
      </c>
      <c r="FO915">
        <v>1.86538</v>
      </c>
      <c r="FP915">
        <v>1.8631</v>
      </c>
      <c r="FQ915">
        <v>1.86449</v>
      </c>
      <c r="FR915">
        <v>1.86005</v>
      </c>
      <c r="FS915">
        <v>1.86417</v>
      </c>
      <c r="FT915">
        <v>0</v>
      </c>
      <c r="FU915">
        <v>0</v>
      </c>
      <c r="FV915">
        <v>0</v>
      </c>
      <c r="FW915">
        <v>0</v>
      </c>
      <c r="FX915" t="s">
        <v>364</v>
      </c>
      <c r="FY915" t="s">
        <v>365</v>
      </c>
      <c r="FZ915" t="s">
        <v>366</v>
      </c>
      <c r="GA915" t="s">
        <v>366</v>
      </c>
      <c r="GB915" t="s">
        <v>366</v>
      </c>
      <c r="GC915" t="s">
        <v>366</v>
      </c>
      <c r="GD915">
        <v>0</v>
      </c>
      <c r="GE915">
        <v>100</v>
      </c>
      <c r="GF915">
        <v>100</v>
      </c>
      <c r="GG915">
        <v>-8.058</v>
      </c>
      <c r="GH915">
        <v>-0.09039999999999999</v>
      </c>
      <c r="GI915">
        <v>-2.868309889394353</v>
      </c>
      <c r="GJ915">
        <v>-0.006773961979547998</v>
      </c>
      <c r="GK915">
        <v>-8.296070481250098E-08</v>
      </c>
      <c r="GL915">
        <v>3.322967193956903E-10</v>
      </c>
      <c r="GM915">
        <v>-0.07871069313407227</v>
      </c>
      <c r="GN915">
        <v>-0.00208336341840114</v>
      </c>
      <c r="GO915">
        <v>8.801746095907445E-05</v>
      </c>
      <c r="GP915">
        <v>-2.677693255255651E-07</v>
      </c>
      <c r="GQ915">
        <v>3</v>
      </c>
      <c r="GR915">
        <v>2052</v>
      </c>
      <c r="GS915">
        <v>2</v>
      </c>
      <c r="GT915">
        <v>18</v>
      </c>
      <c r="GU915">
        <v>131</v>
      </c>
      <c r="GV915">
        <v>131</v>
      </c>
      <c r="GW915">
        <v>1.91162</v>
      </c>
      <c r="GX915">
        <v>2.40356</v>
      </c>
      <c r="GY915">
        <v>1.44775</v>
      </c>
      <c r="GZ915">
        <v>2.31201</v>
      </c>
      <c r="HA915">
        <v>1.55151</v>
      </c>
      <c r="HB915">
        <v>2.27905</v>
      </c>
      <c r="HC915">
        <v>37.8437</v>
      </c>
      <c r="HD915">
        <v>13.5629</v>
      </c>
      <c r="HE915">
        <v>18</v>
      </c>
      <c r="HF915">
        <v>616.744</v>
      </c>
      <c r="HG915">
        <v>393.433</v>
      </c>
      <c r="HH915">
        <v>19.1879</v>
      </c>
      <c r="HI915">
        <v>30.59</v>
      </c>
      <c r="HJ915">
        <v>29.9996</v>
      </c>
      <c r="HK915">
        <v>30.7887</v>
      </c>
      <c r="HL915">
        <v>30.7885</v>
      </c>
      <c r="HM915">
        <v>38.2856</v>
      </c>
      <c r="HN915">
        <v>55.4986</v>
      </c>
      <c r="HO915">
        <v>0</v>
      </c>
      <c r="HP915">
        <v>19.1758</v>
      </c>
      <c r="HQ915">
        <v>812.4</v>
      </c>
      <c r="HR915">
        <v>15.5609</v>
      </c>
      <c r="HS915">
        <v>99.1905</v>
      </c>
      <c r="HT915">
        <v>100.382</v>
      </c>
    </row>
    <row r="916" spans="1:228">
      <c r="A916">
        <v>900</v>
      </c>
      <c r="B916">
        <v>1728498819.5</v>
      </c>
      <c r="C916">
        <v>7882</v>
      </c>
      <c r="D916" t="s">
        <v>2174</v>
      </c>
      <c r="E916" t="s">
        <v>2175</v>
      </c>
      <c r="F916">
        <v>5</v>
      </c>
      <c r="G916" t="s">
        <v>357</v>
      </c>
      <c r="H916" t="s">
        <v>358</v>
      </c>
      <c r="I916" t="s">
        <v>359</v>
      </c>
      <c r="J916" t="s">
        <v>2047</v>
      </c>
      <c r="K916">
        <v>1728498811.714286</v>
      </c>
      <c r="L916">
        <f>(M916)/1000</f>
        <v>0</v>
      </c>
      <c r="M916">
        <f>IF(BH916, AP916, AJ916)</f>
        <v>0</v>
      </c>
      <c r="N916">
        <f>IF(BH916, AK916, AI916)</f>
        <v>0</v>
      </c>
      <c r="O916">
        <f>BJ916 - IF(AW916&gt;1, N916*BD916*100.0/(AY916), 0)</f>
        <v>0</v>
      </c>
      <c r="P916">
        <f>((V916-L916/2)*O916-N916)/(V916+L916/2)</f>
        <v>0</v>
      </c>
      <c r="Q916">
        <f>P916*(BQ916+BR916)/1000.0</f>
        <v>0</v>
      </c>
      <c r="R916">
        <f>(BJ916 - IF(AW916&gt;1, N916*BD916*100.0/(AY916), 0))*(BQ916+BR916)/1000.0</f>
        <v>0</v>
      </c>
      <c r="S916">
        <f>2.0/((1/U916-1/T916)+SIGN(U916)*SQRT((1/U916-1/T916)*(1/U916-1/T916) + 4*BE916/((BE916+1)*(BE916+1))*(2*1/U916*1/T916-1/T916*1/T916)))</f>
        <v>0</v>
      </c>
      <c r="T916">
        <f>IF(LEFT(BF916,1)&lt;&gt;"0",IF(LEFT(BF916,1)="1",3.0,BG916),$D$5+$E$5*(BX916*BQ916/($K$5*1000))+$F$5*(BX916*BQ916/($K$5*1000))*MAX(MIN(BD916,$J$5),$I$5)*MAX(MIN(BD916,$J$5),$I$5)+$G$5*MAX(MIN(BD916,$J$5),$I$5)*(BX916*BQ916/($K$5*1000))+$H$5*(BX916*BQ916/($K$5*1000))*(BX916*BQ916/($K$5*1000)))</f>
        <v>0</v>
      </c>
      <c r="U916">
        <f>L916*(1000-(1000*0.61365*exp(17.502*Y916/(240.97+Y916))/(BQ916+BR916)+BL916)/2)/(1000*0.61365*exp(17.502*Y916/(240.97+Y916))/(BQ916+BR916)-BL916)</f>
        <v>0</v>
      </c>
      <c r="V916">
        <f>1/((BE916+1)/(S916/1.6)+1/(T916/1.37)) + BE916/((BE916+1)/(S916/1.6) + BE916/(T916/1.37))</f>
        <v>0</v>
      </c>
      <c r="W916">
        <f>(AZ916*BC916)</f>
        <v>0</v>
      </c>
      <c r="X916">
        <f>(BS916+(W916+2*0.95*5.67E-8*(((BS916+$B$7)+273)^4-(BS916+273)^4)-44100*L916)/(1.84*29.3*T916+8*0.95*5.67E-8*(BS916+273)^3))</f>
        <v>0</v>
      </c>
      <c r="Y916">
        <f>($C$7*BT916+$D$7*BU916+$E$7*X916)</f>
        <v>0</v>
      </c>
      <c r="Z916">
        <f>0.61365*exp(17.502*Y916/(240.97+Y916))</f>
        <v>0</v>
      </c>
      <c r="AA916">
        <f>(AB916/AC916*100)</f>
        <v>0</v>
      </c>
      <c r="AB916">
        <f>BL916*(BQ916+BR916)/1000</f>
        <v>0</v>
      </c>
      <c r="AC916">
        <f>0.61365*exp(17.502*BS916/(240.97+BS916))</f>
        <v>0</v>
      </c>
      <c r="AD916">
        <f>(Z916-BL916*(BQ916+BR916)/1000)</f>
        <v>0</v>
      </c>
      <c r="AE916">
        <f>(-L916*44100)</f>
        <v>0</v>
      </c>
      <c r="AF916">
        <f>2*29.3*T916*0.92*(BS916-Y916)</f>
        <v>0</v>
      </c>
      <c r="AG916">
        <f>2*0.95*5.67E-8*(((BS916+$B$7)+273)^4-(Y916+273)^4)</f>
        <v>0</v>
      </c>
      <c r="AH916">
        <f>W916+AG916+AE916+AF916</f>
        <v>0</v>
      </c>
      <c r="AI916">
        <f>BP916*AW916*(BK916-BJ916*(1000-AW916*BM916)/(1000-AW916*BL916))/(100*BD916)</f>
        <v>0</v>
      </c>
      <c r="AJ916">
        <f>1000*BP916*AW916*(BL916-BM916)/(100*BD916*(1000-AW916*BL916))</f>
        <v>0</v>
      </c>
      <c r="AK916">
        <f>(AL916 - AM916 - BQ916*1E3/(8.314*(BS916+273.15)) * AO916/BP916 * AN916) * BP916/(100*BD916) * (1000 - BM916)/1000</f>
        <v>0</v>
      </c>
      <c r="AL916">
        <v>817.9171482072818</v>
      </c>
      <c r="AM916">
        <v>798.0175575757575</v>
      </c>
      <c r="AN916">
        <v>2.515747369930567</v>
      </c>
      <c r="AO916">
        <v>66.74876362544261</v>
      </c>
      <c r="AP916">
        <f>(AR916 - AQ916 + BQ916*1E3/(8.314*(BS916+273.15)) * AT916/BP916 * AS916) * BP916/(100*BD916) * 1000/(1000 - AR916)</f>
        <v>0</v>
      </c>
      <c r="AQ916">
        <v>15.60687790627074</v>
      </c>
      <c r="AR916">
        <v>16.1809096969697</v>
      </c>
      <c r="AS916">
        <v>0.001210745984054584</v>
      </c>
      <c r="AT916">
        <v>80.8344270766854</v>
      </c>
      <c r="AU916">
        <v>0</v>
      </c>
      <c r="AV916">
        <v>0</v>
      </c>
      <c r="AW916">
        <f>IF(AU916*$H$13&gt;=AY916,1.0,(AY916/(AY916-AU916*$H$13)))</f>
        <v>0</v>
      </c>
      <c r="AX916">
        <f>(AW916-1)*100</f>
        <v>0</v>
      </c>
      <c r="AY916">
        <f>MAX(0,($B$13+$C$13*BX916)/(1+$D$13*BX916)*BQ916/(BS916+273)*$E$13)</f>
        <v>0</v>
      </c>
      <c r="AZ916">
        <f>$B$11*BY916+$C$11*BZ916+$F$11*CK916*(1-CN916)</f>
        <v>0</v>
      </c>
      <c r="BA916">
        <f>AZ916*BB916</f>
        <v>0</v>
      </c>
      <c r="BB916">
        <f>($B$11*$D$9+$C$11*$D$9+$F$11*((CX916+CP916)/MAX(CX916+CP916+CY916, 0.1)*$I$9+CY916/MAX(CX916+CP916+CY916, 0.1)*$J$9))/($B$11+$C$11+$F$11)</f>
        <v>0</v>
      </c>
      <c r="BC916">
        <f>($B$11*$K$9+$C$11*$K$9+$F$11*((CX916+CP916)/MAX(CX916+CP916+CY916, 0.1)*$P$9+CY916/MAX(CX916+CP916+CY916, 0.1)*$Q$9))/($B$11+$C$11+$F$11)</f>
        <v>0</v>
      </c>
      <c r="BD916">
        <v>6</v>
      </c>
      <c r="BE916">
        <v>0.5</v>
      </c>
      <c r="BF916" t="s">
        <v>361</v>
      </c>
      <c r="BG916">
        <v>2</v>
      </c>
      <c r="BH916" t="b">
        <v>1</v>
      </c>
      <c r="BI916">
        <v>1728498811.714286</v>
      </c>
      <c r="BJ916">
        <v>767.0133214285714</v>
      </c>
      <c r="BK916">
        <v>791.5671071428571</v>
      </c>
      <c r="BL916">
        <v>16.15146071428572</v>
      </c>
      <c r="BM916">
        <v>15.60142857142857</v>
      </c>
      <c r="BN916">
        <v>775.0266428571429</v>
      </c>
      <c r="BO916">
        <v>16.24195714285714</v>
      </c>
      <c r="BP916">
        <v>599.9638214285715</v>
      </c>
      <c r="BQ916">
        <v>97.54248928571428</v>
      </c>
      <c r="BR916">
        <v>0.09993411071428572</v>
      </c>
      <c r="BS916">
        <v>24.85987857142857</v>
      </c>
      <c r="BT916">
        <v>25.024525</v>
      </c>
      <c r="BU916">
        <v>999.9000000000002</v>
      </c>
      <c r="BV916">
        <v>0</v>
      </c>
      <c r="BW916">
        <v>0</v>
      </c>
      <c r="BX916">
        <v>9989.156428571427</v>
      </c>
      <c r="BY916">
        <v>0</v>
      </c>
      <c r="BZ916">
        <v>96.85719285714286</v>
      </c>
      <c r="CA916">
        <v>-24.55376428571429</v>
      </c>
      <c r="CB916">
        <v>779.6054285714287</v>
      </c>
      <c r="CC916">
        <v>804.1125</v>
      </c>
      <c r="CD916">
        <v>0.5500380357142858</v>
      </c>
      <c r="CE916">
        <v>791.5671071428571</v>
      </c>
      <c r="CF916">
        <v>15.60142857142857</v>
      </c>
      <c r="CG916">
        <v>1.575455</v>
      </c>
      <c r="CH916">
        <v>1.521802857142857</v>
      </c>
      <c r="CI916">
        <v>13.72077857142857</v>
      </c>
      <c r="CJ916">
        <v>13.189</v>
      </c>
      <c r="CK916">
        <v>1600.006428571428</v>
      </c>
      <c r="CL916">
        <v>0.6920104999999998</v>
      </c>
      <c r="CM916">
        <v>0.3079895</v>
      </c>
      <c r="CN916">
        <v>0</v>
      </c>
      <c r="CO916">
        <v>2.233582142857143</v>
      </c>
      <c r="CP916">
        <v>0</v>
      </c>
      <c r="CQ916">
        <v>15869.34642857143</v>
      </c>
      <c r="CR916">
        <v>13790.29642857143</v>
      </c>
      <c r="CS916">
        <v>39.01992857142857</v>
      </c>
      <c r="CT916">
        <v>40.375</v>
      </c>
      <c r="CU916">
        <v>39.73424999999999</v>
      </c>
      <c r="CV916">
        <v>38.43924999999999</v>
      </c>
      <c r="CW916">
        <v>38.25</v>
      </c>
      <c r="CX916">
        <v>1107.2225</v>
      </c>
      <c r="CY916">
        <v>492.7839285714286</v>
      </c>
      <c r="CZ916">
        <v>0</v>
      </c>
      <c r="DA916">
        <v>1728498876.4</v>
      </c>
      <c r="DB916">
        <v>0</v>
      </c>
      <c r="DC916">
        <v>1728490956.5</v>
      </c>
      <c r="DD916" t="s">
        <v>362</v>
      </c>
      <c r="DE916">
        <v>1728490952.5</v>
      </c>
      <c r="DF916">
        <v>1728490956.5</v>
      </c>
      <c r="DG916">
        <v>1</v>
      </c>
      <c r="DH916">
        <v>-0.065</v>
      </c>
      <c r="DI916">
        <v>-0.008</v>
      </c>
      <c r="DJ916">
        <v>-3.246</v>
      </c>
      <c r="DK916">
        <v>-0.091</v>
      </c>
      <c r="DL916">
        <v>52</v>
      </c>
      <c r="DM916">
        <v>15</v>
      </c>
      <c r="DN916">
        <v>0.25</v>
      </c>
      <c r="DO916">
        <v>0.13</v>
      </c>
      <c r="DP916">
        <v>-24.48641463414634</v>
      </c>
      <c r="DQ916">
        <v>-1.328349825783944</v>
      </c>
      <c r="DR916">
        <v>0.1387497423613967</v>
      </c>
      <c r="DS916">
        <v>0</v>
      </c>
      <c r="DT916">
        <v>0.5607544390243903</v>
      </c>
      <c r="DU916">
        <v>-0.06900169337978895</v>
      </c>
      <c r="DV916">
        <v>0.02856948547992675</v>
      </c>
      <c r="DW916">
        <v>1</v>
      </c>
      <c r="DX916">
        <v>1</v>
      </c>
      <c r="DY916">
        <v>2</v>
      </c>
      <c r="DZ916" t="s">
        <v>363</v>
      </c>
      <c r="EA916">
        <v>3.22895</v>
      </c>
      <c r="EB916">
        <v>2.70423</v>
      </c>
      <c r="EC916">
        <v>0.158445</v>
      </c>
      <c r="ED916">
        <v>0.16107</v>
      </c>
      <c r="EE916">
        <v>0.0837064</v>
      </c>
      <c r="EF916">
        <v>0.0816926</v>
      </c>
      <c r="EG916">
        <v>27447</v>
      </c>
      <c r="EH916">
        <v>26596.7</v>
      </c>
      <c r="EI916">
        <v>31259.4</v>
      </c>
      <c r="EJ916">
        <v>30082.9</v>
      </c>
      <c r="EK916">
        <v>38362</v>
      </c>
      <c r="EL916">
        <v>36538.9</v>
      </c>
      <c r="EM916">
        <v>43802.3</v>
      </c>
      <c r="EN916">
        <v>42013.3</v>
      </c>
      <c r="EO916">
        <v>2.09483</v>
      </c>
      <c r="EP916">
        <v>1.74448</v>
      </c>
      <c r="EQ916">
        <v>0.0151061</v>
      </c>
      <c r="ER916">
        <v>0</v>
      </c>
      <c r="ES916">
        <v>24.778</v>
      </c>
      <c r="ET916">
        <v>999.9</v>
      </c>
      <c r="EU916">
        <v>64</v>
      </c>
      <c r="EV916">
        <v>32.1</v>
      </c>
      <c r="EW916">
        <v>31.506</v>
      </c>
      <c r="EX916">
        <v>61.1202</v>
      </c>
      <c r="EY916">
        <v>24.1226</v>
      </c>
      <c r="EZ916">
        <v>1</v>
      </c>
      <c r="FA916">
        <v>0.291382</v>
      </c>
      <c r="FB916">
        <v>4.13073</v>
      </c>
      <c r="FC916">
        <v>20.1519</v>
      </c>
      <c r="FD916">
        <v>5.21355</v>
      </c>
      <c r="FE916">
        <v>11.9981</v>
      </c>
      <c r="FF916">
        <v>4.96275</v>
      </c>
      <c r="FG916">
        <v>3.29573</v>
      </c>
      <c r="FH916">
        <v>9999</v>
      </c>
      <c r="FI916">
        <v>9999</v>
      </c>
      <c r="FJ916">
        <v>9999</v>
      </c>
      <c r="FK916">
        <v>150.2</v>
      </c>
      <c r="FL916">
        <v>4.97092</v>
      </c>
      <c r="FM916">
        <v>1.86781</v>
      </c>
      <c r="FN916">
        <v>1.85928</v>
      </c>
      <c r="FO916">
        <v>1.86537</v>
      </c>
      <c r="FP916">
        <v>1.8631</v>
      </c>
      <c r="FQ916">
        <v>1.8645</v>
      </c>
      <c r="FR916">
        <v>1.86005</v>
      </c>
      <c r="FS916">
        <v>1.86417</v>
      </c>
      <c r="FT916">
        <v>0</v>
      </c>
      <c r="FU916">
        <v>0</v>
      </c>
      <c r="FV916">
        <v>0</v>
      </c>
      <c r="FW916">
        <v>0</v>
      </c>
      <c r="FX916" t="s">
        <v>364</v>
      </c>
      <c r="FY916" t="s">
        <v>365</v>
      </c>
      <c r="FZ916" t="s">
        <v>366</v>
      </c>
      <c r="GA916" t="s">
        <v>366</v>
      </c>
      <c r="GB916" t="s">
        <v>366</v>
      </c>
      <c r="GC916" t="s">
        <v>366</v>
      </c>
      <c r="GD916">
        <v>0</v>
      </c>
      <c r="GE916">
        <v>100</v>
      </c>
      <c r="GF916">
        <v>100</v>
      </c>
      <c r="GG916">
        <v>-8.135999999999999</v>
      </c>
      <c r="GH916">
        <v>-0.0905</v>
      </c>
      <c r="GI916">
        <v>-2.868309889394353</v>
      </c>
      <c r="GJ916">
        <v>-0.006773961979547998</v>
      </c>
      <c r="GK916">
        <v>-8.296070481250098E-08</v>
      </c>
      <c r="GL916">
        <v>3.322967193956903E-10</v>
      </c>
      <c r="GM916">
        <v>-0.07871069313407227</v>
      </c>
      <c r="GN916">
        <v>-0.00208336341840114</v>
      </c>
      <c r="GO916">
        <v>8.801746095907445E-05</v>
      </c>
      <c r="GP916">
        <v>-2.677693255255651E-07</v>
      </c>
      <c r="GQ916">
        <v>3</v>
      </c>
      <c r="GR916">
        <v>2052</v>
      </c>
      <c r="GS916">
        <v>2</v>
      </c>
      <c r="GT916">
        <v>18</v>
      </c>
      <c r="GU916">
        <v>131.1</v>
      </c>
      <c r="GV916">
        <v>131.1</v>
      </c>
      <c r="GW916">
        <v>1.93604</v>
      </c>
      <c r="GX916">
        <v>2.41211</v>
      </c>
      <c r="GY916">
        <v>1.44897</v>
      </c>
      <c r="GZ916">
        <v>2.31201</v>
      </c>
      <c r="HA916">
        <v>1.55151</v>
      </c>
      <c r="HB916">
        <v>2.28394</v>
      </c>
      <c r="HC916">
        <v>37.8437</v>
      </c>
      <c r="HD916">
        <v>13.5541</v>
      </c>
      <c r="HE916">
        <v>18</v>
      </c>
      <c r="HF916">
        <v>616.739</v>
      </c>
      <c r="HG916">
        <v>393.466</v>
      </c>
      <c r="HH916">
        <v>19.1623</v>
      </c>
      <c r="HI916">
        <v>30.583</v>
      </c>
      <c r="HJ916">
        <v>29.9997</v>
      </c>
      <c r="HK916">
        <v>30.7807</v>
      </c>
      <c r="HL916">
        <v>30.7806</v>
      </c>
      <c r="HM916">
        <v>38.8023</v>
      </c>
      <c r="HN916">
        <v>55.4986</v>
      </c>
      <c r="HO916">
        <v>0</v>
      </c>
      <c r="HP916">
        <v>19.1484</v>
      </c>
      <c r="HQ916">
        <v>827.4299999999999</v>
      </c>
      <c r="HR916">
        <v>15.5609</v>
      </c>
      <c r="HS916">
        <v>99.1914</v>
      </c>
      <c r="HT916">
        <v>100.385</v>
      </c>
    </row>
    <row r="917" spans="1:228">
      <c r="A917">
        <v>901</v>
      </c>
      <c r="B917">
        <v>1728498824.5</v>
      </c>
      <c r="C917">
        <v>7887</v>
      </c>
      <c r="D917" t="s">
        <v>2176</v>
      </c>
      <c r="E917" t="s">
        <v>2177</v>
      </c>
      <c r="F917">
        <v>5</v>
      </c>
      <c r="G917" t="s">
        <v>357</v>
      </c>
      <c r="H917" t="s">
        <v>358</v>
      </c>
      <c r="I917" t="s">
        <v>359</v>
      </c>
      <c r="J917" t="s">
        <v>2047</v>
      </c>
      <c r="K917">
        <v>1728498817</v>
      </c>
      <c r="L917">
        <f>(M917)/1000</f>
        <v>0</v>
      </c>
      <c r="M917">
        <f>IF(BH917, AP917, AJ917)</f>
        <v>0</v>
      </c>
      <c r="N917">
        <f>IF(BH917, AK917, AI917)</f>
        <v>0</v>
      </c>
      <c r="O917">
        <f>BJ917 - IF(AW917&gt;1, N917*BD917*100.0/(AY917), 0)</f>
        <v>0</v>
      </c>
      <c r="P917">
        <f>((V917-L917/2)*O917-N917)/(V917+L917/2)</f>
        <v>0</v>
      </c>
      <c r="Q917">
        <f>P917*(BQ917+BR917)/1000.0</f>
        <v>0</v>
      </c>
      <c r="R917">
        <f>(BJ917 - IF(AW917&gt;1, N917*BD917*100.0/(AY917), 0))*(BQ917+BR917)/1000.0</f>
        <v>0</v>
      </c>
      <c r="S917">
        <f>2.0/((1/U917-1/T917)+SIGN(U917)*SQRT((1/U917-1/T917)*(1/U917-1/T917) + 4*BE917/((BE917+1)*(BE917+1))*(2*1/U917*1/T917-1/T917*1/T917)))</f>
        <v>0</v>
      </c>
      <c r="T917">
        <f>IF(LEFT(BF917,1)&lt;&gt;"0",IF(LEFT(BF917,1)="1",3.0,BG917),$D$5+$E$5*(BX917*BQ917/($K$5*1000))+$F$5*(BX917*BQ917/($K$5*1000))*MAX(MIN(BD917,$J$5),$I$5)*MAX(MIN(BD917,$J$5),$I$5)+$G$5*MAX(MIN(BD917,$J$5),$I$5)*(BX917*BQ917/($K$5*1000))+$H$5*(BX917*BQ917/($K$5*1000))*(BX917*BQ917/($K$5*1000)))</f>
        <v>0</v>
      </c>
      <c r="U917">
        <f>L917*(1000-(1000*0.61365*exp(17.502*Y917/(240.97+Y917))/(BQ917+BR917)+BL917)/2)/(1000*0.61365*exp(17.502*Y917/(240.97+Y917))/(BQ917+BR917)-BL917)</f>
        <v>0</v>
      </c>
      <c r="V917">
        <f>1/((BE917+1)/(S917/1.6)+1/(T917/1.37)) + BE917/((BE917+1)/(S917/1.6) + BE917/(T917/1.37))</f>
        <v>0</v>
      </c>
      <c r="W917">
        <f>(AZ917*BC917)</f>
        <v>0</v>
      </c>
      <c r="X917">
        <f>(BS917+(W917+2*0.95*5.67E-8*(((BS917+$B$7)+273)^4-(BS917+273)^4)-44100*L917)/(1.84*29.3*T917+8*0.95*5.67E-8*(BS917+273)^3))</f>
        <v>0</v>
      </c>
      <c r="Y917">
        <f>($C$7*BT917+$D$7*BU917+$E$7*X917)</f>
        <v>0</v>
      </c>
      <c r="Z917">
        <f>0.61365*exp(17.502*Y917/(240.97+Y917))</f>
        <v>0</v>
      </c>
      <c r="AA917">
        <f>(AB917/AC917*100)</f>
        <v>0</v>
      </c>
      <c r="AB917">
        <f>BL917*(BQ917+BR917)/1000</f>
        <v>0</v>
      </c>
      <c r="AC917">
        <f>0.61365*exp(17.502*BS917/(240.97+BS917))</f>
        <v>0</v>
      </c>
      <c r="AD917">
        <f>(Z917-BL917*(BQ917+BR917)/1000)</f>
        <v>0</v>
      </c>
      <c r="AE917">
        <f>(-L917*44100)</f>
        <v>0</v>
      </c>
      <c r="AF917">
        <f>2*29.3*T917*0.92*(BS917-Y917)</f>
        <v>0</v>
      </c>
      <c r="AG917">
        <f>2*0.95*5.67E-8*(((BS917+$B$7)+273)^4-(Y917+273)^4)</f>
        <v>0</v>
      </c>
      <c r="AH917">
        <f>W917+AG917+AE917+AF917</f>
        <v>0</v>
      </c>
      <c r="AI917">
        <f>BP917*AW917*(BK917-BJ917*(1000-AW917*BM917)/(1000-AW917*BL917))/(100*BD917)</f>
        <v>0</v>
      </c>
      <c r="AJ917">
        <f>1000*BP917*AW917*(BL917-BM917)/(100*BD917*(1000-AW917*BL917))</f>
        <v>0</v>
      </c>
      <c r="AK917">
        <f>(AL917 - AM917 - BQ917*1E3/(8.314*(BS917+273.15)) * AO917/BP917 * AN917) * BP917/(100*BD917) * (1000 - BM917)/1000</f>
        <v>0</v>
      </c>
      <c r="AL917">
        <v>830.8444564418438</v>
      </c>
      <c r="AM917">
        <v>810.7618181818183</v>
      </c>
      <c r="AN917">
        <v>2.550492615715418</v>
      </c>
      <c r="AO917">
        <v>66.74876362544261</v>
      </c>
      <c r="AP917">
        <f>(AR917 - AQ917 + BQ917*1E3/(8.314*(BS917+273.15)) * AT917/BP917 * AS917) * BP917/(100*BD917) * 1000/(1000 - AR917)</f>
        <v>0</v>
      </c>
      <c r="AQ917">
        <v>15.60878106891451</v>
      </c>
      <c r="AR917">
        <v>16.18736606060605</v>
      </c>
      <c r="AS917">
        <v>0.0002746429282722159</v>
      </c>
      <c r="AT917">
        <v>80.8344270766854</v>
      </c>
      <c r="AU917">
        <v>0</v>
      </c>
      <c r="AV917">
        <v>0</v>
      </c>
      <c r="AW917">
        <f>IF(AU917*$H$13&gt;=AY917,1.0,(AY917/(AY917-AU917*$H$13)))</f>
        <v>0</v>
      </c>
      <c r="AX917">
        <f>(AW917-1)*100</f>
        <v>0</v>
      </c>
      <c r="AY917">
        <f>MAX(0,($B$13+$C$13*BX917)/(1+$D$13*BX917)*BQ917/(BS917+273)*$E$13)</f>
        <v>0</v>
      </c>
      <c r="AZ917">
        <f>$B$11*BY917+$C$11*BZ917+$F$11*CK917*(1-CN917)</f>
        <v>0</v>
      </c>
      <c r="BA917">
        <f>AZ917*BB917</f>
        <v>0</v>
      </c>
      <c r="BB917">
        <f>($B$11*$D$9+$C$11*$D$9+$F$11*((CX917+CP917)/MAX(CX917+CP917+CY917, 0.1)*$I$9+CY917/MAX(CX917+CP917+CY917, 0.1)*$J$9))/($B$11+$C$11+$F$11)</f>
        <v>0</v>
      </c>
      <c r="BC917">
        <f>($B$11*$K$9+$C$11*$K$9+$F$11*((CX917+CP917)/MAX(CX917+CP917+CY917, 0.1)*$P$9+CY917/MAX(CX917+CP917+CY917, 0.1)*$Q$9))/($B$11+$C$11+$F$11)</f>
        <v>0</v>
      </c>
      <c r="BD917">
        <v>6</v>
      </c>
      <c r="BE917">
        <v>0.5</v>
      </c>
      <c r="BF917" t="s">
        <v>361</v>
      </c>
      <c r="BG917">
        <v>2</v>
      </c>
      <c r="BH917" t="b">
        <v>1</v>
      </c>
      <c r="BI917">
        <v>1728498817</v>
      </c>
      <c r="BJ917">
        <v>780.1717777777776</v>
      </c>
      <c r="BK917">
        <v>804.8596296296299</v>
      </c>
      <c r="BL917">
        <v>16.1734962962963</v>
      </c>
      <c r="BM917">
        <v>15.60713703703704</v>
      </c>
      <c r="BN917">
        <v>788.2683703703702</v>
      </c>
      <c r="BO917">
        <v>16.26398148148148</v>
      </c>
      <c r="BP917">
        <v>599.9674814814814</v>
      </c>
      <c r="BQ917">
        <v>97.54303703703702</v>
      </c>
      <c r="BR917">
        <v>0.0999193222222222</v>
      </c>
      <c r="BS917">
        <v>24.86079259259259</v>
      </c>
      <c r="BT917">
        <v>25.02636666666667</v>
      </c>
      <c r="BU917">
        <v>999.9000000000001</v>
      </c>
      <c r="BV917">
        <v>0</v>
      </c>
      <c r="BW917">
        <v>0</v>
      </c>
      <c r="BX917">
        <v>9998.472592592592</v>
      </c>
      <c r="BY917">
        <v>0</v>
      </c>
      <c r="BZ917">
        <v>94.39567037037038</v>
      </c>
      <c r="CA917">
        <v>-24.68787407407407</v>
      </c>
      <c r="CB917">
        <v>792.9974444444446</v>
      </c>
      <c r="CC917">
        <v>817.6204074074075</v>
      </c>
      <c r="CD917">
        <v>0.5663697037037038</v>
      </c>
      <c r="CE917">
        <v>804.8596296296299</v>
      </c>
      <c r="CF917">
        <v>15.60713703703704</v>
      </c>
      <c r="CG917">
        <v>1.577612962962963</v>
      </c>
      <c r="CH917">
        <v>1.522367037037037</v>
      </c>
      <c r="CI917">
        <v>13.74184444444444</v>
      </c>
      <c r="CJ917">
        <v>13.19468518518519</v>
      </c>
      <c r="CK917">
        <v>1600.01</v>
      </c>
      <c r="CL917">
        <v>0.692015074074074</v>
      </c>
      <c r="CM917">
        <v>0.3079849259259259</v>
      </c>
      <c r="CN917">
        <v>0</v>
      </c>
      <c r="CO917">
        <v>2.251388888888889</v>
      </c>
      <c r="CP917">
        <v>0</v>
      </c>
      <c r="CQ917">
        <v>15911.00370370371</v>
      </c>
      <c r="CR917">
        <v>13790.34074074074</v>
      </c>
      <c r="CS917">
        <v>39</v>
      </c>
      <c r="CT917">
        <v>40.375</v>
      </c>
      <c r="CU917">
        <v>39.71266666666666</v>
      </c>
      <c r="CV917">
        <v>38.437</v>
      </c>
      <c r="CW917">
        <v>38.25</v>
      </c>
      <c r="CX917">
        <v>1107.230740740741</v>
      </c>
      <c r="CY917">
        <v>492.7792592592593</v>
      </c>
      <c r="CZ917">
        <v>0</v>
      </c>
      <c r="DA917">
        <v>1728498881.2</v>
      </c>
      <c r="DB917">
        <v>0</v>
      </c>
      <c r="DC917">
        <v>1728490956.5</v>
      </c>
      <c r="DD917" t="s">
        <v>362</v>
      </c>
      <c r="DE917">
        <v>1728490952.5</v>
      </c>
      <c r="DF917">
        <v>1728490956.5</v>
      </c>
      <c r="DG917">
        <v>1</v>
      </c>
      <c r="DH917">
        <v>-0.065</v>
      </c>
      <c r="DI917">
        <v>-0.008</v>
      </c>
      <c r="DJ917">
        <v>-3.246</v>
      </c>
      <c r="DK917">
        <v>-0.091</v>
      </c>
      <c r="DL917">
        <v>52</v>
      </c>
      <c r="DM917">
        <v>15</v>
      </c>
      <c r="DN917">
        <v>0.25</v>
      </c>
      <c r="DO917">
        <v>0.13</v>
      </c>
      <c r="DP917">
        <v>-24.60066585365854</v>
      </c>
      <c r="DQ917">
        <v>-1.428027177700359</v>
      </c>
      <c r="DR917">
        <v>0.1512203844978775</v>
      </c>
      <c r="DS917">
        <v>0</v>
      </c>
      <c r="DT917">
        <v>0.5545861707317074</v>
      </c>
      <c r="DU917">
        <v>0.1679992682926834</v>
      </c>
      <c r="DV917">
        <v>0.01826964838181733</v>
      </c>
      <c r="DW917">
        <v>0</v>
      </c>
      <c r="DX917">
        <v>0</v>
      </c>
      <c r="DY917">
        <v>2</v>
      </c>
      <c r="DZ917" t="s">
        <v>386</v>
      </c>
      <c r="EA917">
        <v>3.22893</v>
      </c>
      <c r="EB917">
        <v>2.70469</v>
      </c>
      <c r="EC917">
        <v>0.160115</v>
      </c>
      <c r="ED917">
        <v>0.162744</v>
      </c>
      <c r="EE917">
        <v>0.0837305</v>
      </c>
      <c r="EF917">
        <v>0.0816993</v>
      </c>
      <c r="EG917">
        <v>27392.5</v>
      </c>
      <c r="EH917">
        <v>26544</v>
      </c>
      <c r="EI917">
        <v>31259.3</v>
      </c>
      <c r="EJ917">
        <v>30083.4</v>
      </c>
      <c r="EK917">
        <v>38361.1</v>
      </c>
      <c r="EL917">
        <v>36539</v>
      </c>
      <c r="EM917">
        <v>43802.4</v>
      </c>
      <c r="EN917">
        <v>42013.7</v>
      </c>
      <c r="EO917">
        <v>2.09505</v>
      </c>
      <c r="EP917">
        <v>1.7443</v>
      </c>
      <c r="EQ917">
        <v>0.0147149</v>
      </c>
      <c r="ER917">
        <v>0</v>
      </c>
      <c r="ES917">
        <v>24.7815</v>
      </c>
      <c r="ET917">
        <v>999.9</v>
      </c>
      <c r="EU917">
        <v>64</v>
      </c>
      <c r="EV917">
        <v>32.1</v>
      </c>
      <c r="EW917">
        <v>31.5127</v>
      </c>
      <c r="EX917">
        <v>61.1902</v>
      </c>
      <c r="EY917">
        <v>24.2668</v>
      </c>
      <c r="EZ917">
        <v>1</v>
      </c>
      <c r="FA917">
        <v>0.291341</v>
      </c>
      <c r="FB917">
        <v>4.15546</v>
      </c>
      <c r="FC917">
        <v>20.1514</v>
      </c>
      <c r="FD917">
        <v>5.21474</v>
      </c>
      <c r="FE917">
        <v>11.998</v>
      </c>
      <c r="FF917">
        <v>4.96275</v>
      </c>
      <c r="FG917">
        <v>3.2958</v>
      </c>
      <c r="FH917">
        <v>9999</v>
      </c>
      <c r="FI917">
        <v>9999</v>
      </c>
      <c r="FJ917">
        <v>9999</v>
      </c>
      <c r="FK917">
        <v>150.2</v>
      </c>
      <c r="FL917">
        <v>4.97091</v>
      </c>
      <c r="FM917">
        <v>1.86778</v>
      </c>
      <c r="FN917">
        <v>1.85928</v>
      </c>
      <c r="FO917">
        <v>1.86538</v>
      </c>
      <c r="FP917">
        <v>1.8631</v>
      </c>
      <c r="FQ917">
        <v>1.86449</v>
      </c>
      <c r="FR917">
        <v>1.86005</v>
      </c>
      <c r="FS917">
        <v>1.86417</v>
      </c>
      <c r="FT917">
        <v>0</v>
      </c>
      <c r="FU917">
        <v>0</v>
      </c>
      <c r="FV917">
        <v>0</v>
      </c>
      <c r="FW917">
        <v>0</v>
      </c>
      <c r="FX917" t="s">
        <v>364</v>
      </c>
      <c r="FY917" t="s">
        <v>365</v>
      </c>
      <c r="FZ917" t="s">
        <v>366</v>
      </c>
      <c r="GA917" t="s">
        <v>366</v>
      </c>
      <c r="GB917" t="s">
        <v>366</v>
      </c>
      <c r="GC917" t="s">
        <v>366</v>
      </c>
      <c r="GD917">
        <v>0</v>
      </c>
      <c r="GE917">
        <v>100</v>
      </c>
      <c r="GF917">
        <v>100</v>
      </c>
      <c r="GG917">
        <v>-8.215</v>
      </c>
      <c r="GH917">
        <v>-0.09039999999999999</v>
      </c>
      <c r="GI917">
        <v>-2.868309889394353</v>
      </c>
      <c r="GJ917">
        <v>-0.006773961979547998</v>
      </c>
      <c r="GK917">
        <v>-8.296070481250098E-08</v>
      </c>
      <c r="GL917">
        <v>3.322967193956903E-10</v>
      </c>
      <c r="GM917">
        <v>-0.07871069313407227</v>
      </c>
      <c r="GN917">
        <v>-0.00208336341840114</v>
      </c>
      <c r="GO917">
        <v>8.801746095907445E-05</v>
      </c>
      <c r="GP917">
        <v>-2.677693255255651E-07</v>
      </c>
      <c r="GQ917">
        <v>3</v>
      </c>
      <c r="GR917">
        <v>2052</v>
      </c>
      <c r="GS917">
        <v>2</v>
      </c>
      <c r="GT917">
        <v>18</v>
      </c>
      <c r="GU917">
        <v>131.2</v>
      </c>
      <c r="GV917">
        <v>131.1</v>
      </c>
      <c r="GW917">
        <v>1.95923</v>
      </c>
      <c r="GX917">
        <v>2.41577</v>
      </c>
      <c r="GY917">
        <v>1.44897</v>
      </c>
      <c r="GZ917">
        <v>2.31201</v>
      </c>
      <c r="HA917">
        <v>1.55151</v>
      </c>
      <c r="HB917">
        <v>2.3291</v>
      </c>
      <c r="HC917">
        <v>37.8437</v>
      </c>
      <c r="HD917">
        <v>13.5629</v>
      </c>
      <c r="HE917">
        <v>18</v>
      </c>
      <c r="HF917">
        <v>616.832</v>
      </c>
      <c r="HG917">
        <v>393.313</v>
      </c>
      <c r="HH917">
        <v>19.1346</v>
      </c>
      <c r="HI917">
        <v>30.5754</v>
      </c>
      <c r="HJ917">
        <v>29.9998</v>
      </c>
      <c r="HK917">
        <v>30.7734</v>
      </c>
      <c r="HL917">
        <v>30.772</v>
      </c>
      <c r="HM917">
        <v>39.2459</v>
      </c>
      <c r="HN917">
        <v>55.4986</v>
      </c>
      <c r="HO917">
        <v>0</v>
      </c>
      <c r="HP917">
        <v>19.123</v>
      </c>
      <c r="HQ917">
        <v>837.447</v>
      </c>
      <c r="HR917">
        <v>15.5609</v>
      </c>
      <c r="HS917">
        <v>99.1914</v>
      </c>
      <c r="HT917">
        <v>100.387</v>
      </c>
    </row>
    <row r="918" spans="1:228">
      <c r="A918">
        <v>902</v>
      </c>
      <c r="B918">
        <v>1728498829.5</v>
      </c>
      <c r="C918">
        <v>7892</v>
      </c>
      <c r="D918" t="s">
        <v>2178</v>
      </c>
      <c r="E918" t="s">
        <v>2179</v>
      </c>
      <c r="F918">
        <v>5</v>
      </c>
      <c r="G918" t="s">
        <v>357</v>
      </c>
      <c r="H918" t="s">
        <v>358</v>
      </c>
      <c r="I918" t="s">
        <v>359</v>
      </c>
      <c r="J918" t="s">
        <v>2047</v>
      </c>
      <c r="K918">
        <v>1728498821.714286</v>
      </c>
      <c r="L918">
        <f>(M918)/1000</f>
        <v>0</v>
      </c>
      <c r="M918">
        <f>IF(BH918, AP918, AJ918)</f>
        <v>0</v>
      </c>
      <c r="N918">
        <f>IF(BH918, AK918, AI918)</f>
        <v>0</v>
      </c>
      <c r="O918">
        <f>BJ918 - IF(AW918&gt;1, N918*BD918*100.0/(AY918), 0)</f>
        <v>0</v>
      </c>
      <c r="P918">
        <f>((V918-L918/2)*O918-N918)/(V918+L918/2)</f>
        <v>0</v>
      </c>
      <c r="Q918">
        <f>P918*(BQ918+BR918)/1000.0</f>
        <v>0</v>
      </c>
      <c r="R918">
        <f>(BJ918 - IF(AW918&gt;1, N918*BD918*100.0/(AY918), 0))*(BQ918+BR918)/1000.0</f>
        <v>0</v>
      </c>
      <c r="S918">
        <f>2.0/((1/U918-1/T918)+SIGN(U918)*SQRT((1/U918-1/T918)*(1/U918-1/T918) + 4*BE918/((BE918+1)*(BE918+1))*(2*1/U918*1/T918-1/T918*1/T918)))</f>
        <v>0</v>
      </c>
      <c r="T918">
        <f>IF(LEFT(BF918,1)&lt;&gt;"0",IF(LEFT(BF918,1)="1",3.0,BG918),$D$5+$E$5*(BX918*BQ918/($K$5*1000))+$F$5*(BX918*BQ918/($K$5*1000))*MAX(MIN(BD918,$J$5),$I$5)*MAX(MIN(BD918,$J$5),$I$5)+$G$5*MAX(MIN(BD918,$J$5),$I$5)*(BX918*BQ918/($K$5*1000))+$H$5*(BX918*BQ918/($K$5*1000))*(BX918*BQ918/($K$5*1000)))</f>
        <v>0</v>
      </c>
      <c r="U918">
        <f>L918*(1000-(1000*0.61365*exp(17.502*Y918/(240.97+Y918))/(BQ918+BR918)+BL918)/2)/(1000*0.61365*exp(17.502*Y918/(240.97+Y918))/(BQ918+BR918)-BL918)</f>
        <v>0</v>
      </c>
      <c r="V918">
        <f>1/((BE918+1)/(S918/1.6)+1/(T918/1.37)) + BE918/((BE918+1)/(S918/1.6) + BE918/(T918/1.37))</f>
        <v>0</v>
      </c>
      <c r="W918">
        <f>(AZ918*BC918)</f>
        <v>0</v>
      </c>
      <c r="X918">
        <f>(BS918+(W918+2*0.95*5.67E-8*(((BS918+$B$7)+273)^4-(BS918+273)^4)-44100*L918)/(1.84*29.3*T918+8*0.95*5.67E-8*(BS918+273)^3))</f>
        <v>0</v>
      </c>
      <c r="Y918">
        <f>($C$7*BT918+$D$7*BU918+$E$7*X918)</f>
        <v>0</v>
      </c>
      <c r="Z918">
        <f>0.61365*exp(17.502*Y918/(240.97+Y918))</f>
        <v>0</v>
      </c>
      <c r="AA918">
        <f>(AB918/AC918*100)</f>
        <v>0</v>
      </c>
      <c r="AB918">
        <f>BL918*(BQ918+BR918)/1000</f>
        <v>0</v>
      </c>
      <c r="AC918">
        <f>0.61365*exp(17.502*BS918/(240.97+BS918))</f>
        <v>0</v>
      </c>
      <c r="AD918">
        <f>(Z918-BL918*(BQ918+BR918)/1000)</f>
        <v>0</v>
      </c>
      <c r="AE918">
        <f>(-L918*44100)</f>
        <v>0</v>
      </c>
      <c r="AF918">
        <f>2*29.3*T918*0.92*(BS918-Y918)</f>
        <v>0</v>
      </c>
      <c r="AG918">
        <f>2*0.95*5.67E-8*(((BS918+$B$7)+273)^4-(Y918+273)^4)</f>
        <v>0</v>
      </c>
      <c r="AH918">
        <f>W918+AG918+AE918+AF918</f>
        <v>0</v>
      </c>
      <c r="AI918">
        <f>BP918*AW918*(BK918-BJ918*(1000-AW918*BM918)/(1000-AW918*BL918))/(100*BD918)</f>
        <v>0</v>
      </c>
      <c r="AJ918">
        <f>1000*BP918*AW918*(BL918-BM918)/(100*BD918*(1000-AW918*BL918))</f>
        <v>0</v>
      </c>
      <c r="AK918">
        <f>(AL918 - AM918 - BQ918*1E3/(8.314*(BS918+273.15)) * AO918/BP918 * AN918) * BP918/(100*BD918) * (1000 - BM918)/1000</f>
        <v>0</v>
      </c>
      <c r="AL918">
        <v>843.4800890436734</v>
      </c>
      <c r="AM918">
        <v>823.3305333333329</v>
      </c>
      <c r="AN918">
        <v>2.500634175814441</v>
      </c>
      <c r="AO918">
        <v>66.74876362544261</v>
      </c>
      <c r="AP918">
        <f>(AR918 - AQ918 + BQ918*1E3/(8.314*(BS918+273.15)) * AT918/BP918 * AS918) * BP918/(100*BD918) * 1000/(1000 - AR918)</f>
        <v>0</v>
      </c>
      <c r="AQ918">
        <v>15.60970369508938</v>
      </c>
      <c r="AR918">
        <v>16.18941696969696</v>
      </c>
      <c r="AS918">
        <v>5.55581774222683E-05</v>
      </c>
      <c r="AT918">
        <v>80.8344270766854</v>
      </c>
      <c r="AU918">
        <v>0</v>
      </c>
      <c r="AV918">
        <v>0</v>
      </c>
      <c r="AW918">
        <f>IF(AU918*$H$13&gt;=AY918,1.0,(AY918/(AY918-AU918*$H$13)))</f>
        <v>0</v>
      </c>
      <c r="AX918">
        <f>(AW918-1)*100</f>
        <v>0</v>
      </c>
      <c r="AY918">
        <f>MAX(0,($B$13+$C$13*BX918)/(1+$D$13*BX918)*BQ918/(BS918+273)*$E$13)</f>
        <v>0</v>
      </c>
      <c r="AZ918">
        <f>$B$11*BY918+$C$11*BZ918+$F$11*CK918*(1-CN918)</f>
        <v>0</v>
      </c>
      <c r="BA918">
        <f>AZ918*BB918</f>
        <v>0</v>
      </c>
      <c r="BB918">
        <f>($B$11*$D$9+$C$11*$D$9+$F$11*((CX918+CP918)/MAX(CX918+CP918+CY918, 0.1)*$I$9+CY918/MAX(CX918+CP918+CY918, 0.1)*$J$9))/($B$11+$C$11+$F$11)</f>
        <v>0</v>
      </c>
      <c r="BC918">
        <f>($B$11*$K$9+$C$11*$K$9+$F$11*((CX918+CP918)/MAX(CX918+CP918+CY918, 0.1)*$P$9+CY918/MAX(CX918+CP918+CY918, 0.1)*$Q$9))/($B$11+$C$11+$F$11)</f>
        <v>0</v>
      </c>
      <c r="BD918">
        <v>6</v>
      </c>
      <c r="BE918">
        <v>0.5</v>
      </c>
      <c r="BF918" t="s">
        <v>361</v>
      </c>
      <c r="BG918">
        <v>2</v>
      </c>
      <c r="BH918" t="b">
        <v>1</v>
      </c>
      <c r="BI918">
        <v>1728498821.714286</v>
      </c>
      <c r="BJ918">
        <v>791.9078214285713</v>
      </c>
      <c r="BK918">
        <v>816.6839285714286</v>
      </c>
      <c r="BL918">
        <v>16.18325</v>
      </c>
      <c r="BM918">
        <v>15.60888214285714</v>
      </c>
      <c r="BN918">
        <v>800.0785357142859</v>
      </c>
      <c r="BO918">
        <v>16.273725</v>
      </c>
      <c r="BP918">
        <v>600.0023571428572</v>
      </c>
      <c r="BQ918">
        <v>97.54301071428573</v>
      </c>
      <c r="BR918">
        <v>0.09995429285714284</v>
      </c>
      <c r="BS918">
        <v>24.85923928571428</v>
      </c>
      <c r="BT918">
        <v>25.02543928571429</v>
      </c>
      <c r="BU918">
        <v>999.9000000000002</v>
      </c>
      <c r="BV918">
        <v>0</v>
      </c>
      <c r="BW918">
        <v>0</v>
      </c>
      <c r="BX918">
        <v>10008.74857142857</v>
      </c>
      <c r="BY918">
        <v>0</v>
      </c>
      <c r="BZ918">
        <v>92.76588214285714</v>
      </c>
      <c r="CA918">
        <v>-24.776075</v>
      </c>
      <c r="CB918">
        <v>804.9343214285716</v>
      </c>
      <c r="CC918">
        <v>829.6335357142858</v>
      </c>
      <c r="CD918">
        <v>0.5743688928571428</v>
      </c>
      <c r="CE918">
        <v>816.6839285714286</v>
      </c>
      <c r="CF918">
        <v>15.60888214285714</v>
      </c>
      <c r="CG918">
        <v>1.578563928571429</v>
      </c>
      <c r="CH918">
        <v>1.5225375</v>
      </c>
      <c r="CI918">
        <v>13.75111785714286</v>
      </c>
      <c r="CJ918">
        <v>13.19639642857143</v>
      </c>
      <c r="CK918">
        <v>1600.010357142857</v>
      </c>
      <c r="CL918">
        <v>0.6920215714285715</v>
      </c>
      <c r="CM918">
        <v>0.3079784285714285</v>
      </c>
      <c r="CN918">
        <v>0</v>
      </c>
      <c r="CO918">
        <v>2.232667857142857</v>
      </c>
      <c r="CP918">
        <v>0</v>
      </c>
      <c r="CQ918">
        <v>15948.90714285714</v>
      </c>
      <c r="CR918">
        <v>13790.37857142857</v>
      </c>
      <c r="CS918">
        <v>39</v>
      </c>
      <c r="CT918">
        <v>40.375</v>
      </c>
      <c r="CU918">
        <v>39.69374999999999</v>
      </c>
      <c r="CV918">
        <v>38.43257142857142</v>
      </c>
      <c r="CW918">
        <v>38.25</v>
      </c>
      <c r="CX918">
        <v>1107.241785714286</v>
      </c>
      <c r="CY918">
        <v>492.7685714285714</v>
      </c>
      <c r="CZ918">
        <v>0</v>
      </c>
      <c r="DA918">
        <v>1728498886.6</v>
      </c>
      <c r="DB918">
        <v>0</v>
      </c>
      <c r="DC918">
        <v>1728490956.5</v>
      </c>
      <c r="DD918" t="s">
        <v>362</v>
      </c>
      <c r="DE918">
        <v>1728490952.5</v>
      </c>
      <c r="DF918">
        <v>1728490956.5</v>
      </c>
      <c r="DG918">
        <v>1</v>
      </c>
      <c r="DH918">
        <v>-0.065</v>
      </c>
      <c r="DI918">
        <v>-0.008</v>
      </c>
      <c r="DJ918">
        <v>-3.246</v>
      </c>
      <c r="DK918">
        <v>-0.091</v>
      </c>
      <c r="DL918">
        <v>52</v>
      </c>
      <c r="DM918">
        <v>15</v>
      </c>
      <c r="DN918">
        <v>0.25</v>
      </c>
      <c r="DO918">
        <v>0.13</v>
      </c>
      <c r="DP918">
        <v>-24.7144725</v>
      </c>
      <c r="DQ918">
        <v>-1.336859662288882</v>
      </c>
      <c r="DR918">
        <v>0.1517926150830467</v>
      </c>
      <c r="DS918">
        <v>0</v>
      </c>
      <c r="DT918">
        <v>0.568037275</v>
      </c>
      <c r="DU918">
        <v>0.1134739474671674</v>
      </c>
      <c r="DV918">
        <v>0.01174669303886736</v>
      </c>
      <c r="DW918">
        <v>0</v>
      </c>
      <c r="DX918">
        <v>0</v>
      </c>
      <c r="DY918">
        <v>2</v>
      </c>
      <c r="DZ918" t="s">
        <v>386</v>
      </c>
      <c r="EA918">
        <v>3.22887</v>
      </c>
      <c r="EB918">
        <v>2.70458</v>
      </c>
      <c r="EC918">
        <v>0.161759</v>
      </c>
      <c r="ED918">
        <v>0.164323</v>
      </c>
      <c r="EE918">
        <v>0.08373949999999999</v>
      </c>
      <c r="EF918">
        <v>0.0817025</v>
      </c>
      <c r="EG918">
        <v>27339.6</v>
      </c>
      <c r="EH918">
        <v>26493.7</v>
      </c>
      <c r="EI918">
        <v>31260.2</v>
      </c>
      <c r="EJ918">
        <v>30083.1</v>
      </c>
      <c r="EK918">
        <v>38361.9</v>
      </c>
      <c r="EL918">
        <v>36538.6</v>
      </c>
      <c r="EM918">
        <v>43803.6</v>
      </c>
      <c r="EN918">
        <v>42013.3</v>
      </c>
      <c r="EO918">
        <v>2.0953</v>
      </c>
      <c r="EP918">
        <v>1.74457</v>
      </c>
      <c r="EQ918">
        <v>0.0148825</v>
      </c>
      <c r="ER918">
        <v>0</v>
      </c>
      <c r="ES918">
        <v>24.7845</v>
      </c>
      <c r="ET918">
        <v>999.9</v>
      </c>
      <c r="EU918">
        <v>64</v>
      </c>
      <c r="EV918">
        <v>32.1</v>
      </c>
      <c r="EW918">
        <v>31.5087</v>
      </c>
      <c r="EX918">
        <v>61.2602</v>
      </c>
      <c r="EY918">
        <v>24.4231</v>
      </c>
      <c r="EZ918">
        <v>1</v>
      </c>
      <c r="FA918">
        <v>0.290711</v>
      </c>
      <c r="FB918">
        <v>4.16802</v>
      </c>
      <c r="FC918">
        <v>20.1511</v>
      </c>
      <c r="FD918">
        <v>5.21415</v>
      </c>
      <c r="FE918">
        <v>11.9981</v>
      </c>
      <c r="FF918">
        <v>4.96265</v>
      </c>
      <c r="FG918">
        <v>3.29558</v>
      </c>
      <c r="FH918">
        <v>9999</v>
      </c>
      <c r="FI918">
        <v>9999</v>
      </c>
      <c r="FJ918">
        <v>9999</v>
      </c>
      <c r="FK918">
        <v>150.2</v>
      </c>
      <c r="FL918">
        <v>4.97092</v>
      </c>
      <c r="FM918">
        <v>1.86779</v>
      </c>
      <c r="FN918">
        <v>1.85928</v>
      </c>
      <c r="FO918">
        <v>1.86535</v>
      </c>
      <c r="FP918">
        <v>1.86312</v>
      </c>
      <c r="FQ918">
        <v>1.86451</v>
      </c>
      <c r="FR918">
        <v>1.86005</v>
      </c>
      <c r="FS918">
        <v>1.86417</v>
      </c>
      <c r="FT918">
        <v>0</v>
      </c>
      <c r="FU918">
        <v>0</v>
      </c>
      <c r="FV918">
        <v>0</v>
      </c>
      <c r="FW918">
        <v>0</v>
      </c>
      <c r="FX918" t="s">
        <v>364</v>
      </c>
      <c r="FY918" t="s">
        <v>365</v>
      </c>
      <c r="FZ918" t="s">
        <v>366</v>
      </c>
      <c r="GA918" t="s">
        <v>366</v>
      </c>
      <c r="GB918" t="s">
        <v>366</v>
      </c>
      <c r="GC918" t="s">
        <v>366</v>
      </c>
      <c r="GD918">
        <v>0</v>
      </c>
      <c r="GE918">
        <v>100</v>
      </c>
      <c r="GF918">
        <v>100</v>
      </c>
      <c r="GG918">
        <v>-8.292999999999999</v>
      </c>
      <c r="GH918">
        <v>-0.0905</v>
      </c>
      <c r="GI918">
        <v>-2.868309889394353</v>
      </c>
      <c r="GJ918">
        <v>-0.006773961979547998</v>
      </c>
      <c r="GK918">
        <v>-8.296070481250098E-08</v>
      </c>
      <c r="GL918">
        <v>3.322967193956903E-10</v>
      </c>
      <c r="GM918">
        <v>-0.07871069313407227</v>
      </c>
      <c r="GN918">
        <v>-0.00208336341840114</v>
      </c>
      <c r="GO918">
        <v>8.801746095907445E-05</v>
      </c>
      <c r="GP918">
        <v>-2.677693255255651E-07</v>
      </c>
      <c r="GQ918">
        <v>3</v>
      </c>
      <c r="GR918">
        <v>2052</v>
      </c>
      <c r="GS918">
        <v>2</v>
      </c>
      <c r="GT918">
        <v>18</v>
      </c>
      <c r="GU918">
        <v>131.3</v>
      </c>
      <c r="GV918">
        <v>131.2</v>
      </c>
      <c r="GW918">
        <v>1.98364</v>
      </c>
      <c r="GX918">
        <v>2.40967</v>
      </c>
      <c r="GY918">
        <v>1.44775</v>
      </c>
      <c r="GZ918">
        <v>2.31201</v>
      </c>
      <c r="HA918">
        <v>1.55151</v>
      </c>
      <c r="HB918">
        <v>2.36938</v>
      </c>
      <c r="HC918">
        <v>37.8437</v>
      </c>
      <c r="HD918">
        <v>13.5629</v>
      </c>
      <c r="HE918">
        <v>18</v>
      </c>
      <c r="HF918">
        <v>616.936</v>
      </c>
      <c r="HG918">
        <v>393.417</v>
      </c>
      <c r="HH918">
        <v>19.1072</v>
      </c>
      <c r="HI918">
        <v>30.5687</v>
      </c>
      <c r="HJ918">
        <v>29.9997</v>
      </c>
      <c r="HK918">
        <v>30.7654</v>
      </c>
      <c r="HL918">
        <v>30.764</v>
      </c>
      <c r="HM918">
        <v>39.7502</v>
      </c>
      <c r="HN918">
        <v>55.4986</v>
      </c>
      <c r="HO918">
        <v>0</v>
      </c>
      <c r="HP918">
        <v>19.0981</v>
      </c>
      <c r="HQ918">
        <v>852.509</v>
      </c>
      <c r="HR918">
        <v>15.5607</v>
      </c>
      <c r="HS918">
        <v>99.1942</v>
      </c>
      <c r="HT918">
        <v>100.386</v>
      </c>
    </row>
    <row r="919" spans="1:228">
      <c r="A919">
        <v>903</v>
      </c>
      <c r="B919">
        <v>1728498834.5</v>
      </c>
      <c r="C919">
        <v>7897</v>
      </c>
      <c r="D919" t="s">
        <v>2180</v>
      </c>
      <c r="E919" t="s">
        <v>2181</v>
      </c>
      <c r="F919">
        <v>5</v>
      </c>
      <c r="G919" t="s">
        <v>357</v>
      </c>
      <c r="H919" t="s">
        <v>358</v>
      </c>
      <c r="I919" t="s">
        <v>359</v>
      </c>
      <c r="J919" t="s">
        <v>2047</v>
      </c>
      <c r="K919">
        <v>1728498827</v>
      </c>
      <c r="L919">
        <f>(M919)/1000</f>
        <v>0</v>
      </c>
      <c r="M919">
        <f>IF(BH919, AP919, AJ919)</f>
        <v>0</v>
      </c>
      <c r="N919">
        <f>IF(BH919, AK919, AI919)</f>
        <v>0</v>
      </c>
      <c r="O919">
        <f>BJ919 - IF(AW919&gt;1, N919*BD919*100.0/(AY919), 0)</f>
        <v>0</v>
      </c>
      <c r="P919">
        <f>((V919-L919/2)*O919-N919)/(V919+L919/2)</f>
        <v>0</v>
      </c>
      <c r="Q919">
        <f>P919*(BQ919+BR919)/1000.0</f>
        <v>0</v>
      </c>
      <c r="R919">
        <f>(BJ919 - IF(AW919&gt;1, N919*BD919*100.0/(AY919), 0))*(BQ919+BR919)/1000.0</f>
        <v>0</v>
      </c>
      <c r="S919">
        <f>2.0/((1/U919-1/T919)+SIGN(U919)*SQRT((1/U919-1/T919)*(1/U919-1/T919) + 4*BE919/((BE919+1)*(BE919+1))*(2*1/U919*1/T919-1/T919*1/T919)))</f>
        <v>0</v>
      </c>
      <c r="T919">
        <f>IF(LEFT(BF919,1)&lt;&gt;"0",IF(LEFT(BF919,1)="1",3.0,BG919),$D$5+$E$5*(BX919*BQ919/($K$5*1000))+$F$5*(BX919*BQ919/($K$5*1000))*MAX(MIN(BD919,$J$5),$I$5)*MAX(MIN(BD919,$J$5),$I$5)+$G$5*MAX(MIN(BD919,$J$5),$I$5)*(BX919*BQ919/($K$5*1000))+$H$5*(BX919*BQ919/($K$5*1000))*(BX919*BQ919/($K$5*1000)))</f>
        <v>0</v>
      </c>
      <c r="U919">
        <f>L919*(1000-(1000*0.61365*exp(17.502*Y919/(240.97+Y919))/(BQ919+BR919)+BL919)/2)/(1000*0.61365*exp(17.502*Y919/(240.97+Y919))/(BQ919+BR919)-BL919)</f>
        <v>0</v>
      </c>
      <c r="V919">
        <f>1/((BE919+1)/(S919/1.6)+1/(T919/1.37)) + BE919/((BE919+1)/(S919/1.6) + BE919/(T919/1.37))</f>
        <v>0</v>
      </c>
      <c r="W919">
        <f>(AZ919*BC919)</f>
        <v>0</v>
      </c>
      <c r="X919">
        <f>(BS919+(W919+2*0.95*5.67E-8*(((BS919+$B$7)+273)^4-(BS919+273)^4)-44100*L919)/(1.84*29.3*T919+8*0.95*5.67E-8*(BS919+273)^3))</f>
        <v>0</v>
      </c>
      <c r="Y919">
        <f>($C$7*BT919+$D$7*BU919+$E$7*X919)</f>
        <v>0</v>
      </c>
      <c r="Z919">
        <f>0.61365*exp(17.502*Y919/(240.97+Y919))</f>
        <v>0</v>
      </c>
      <c r="AA919">
        <f>(AB919/AC919*100)</f>
        <v>0</v>
      </c>
      <c r="AB919">
        <f>BL919*(BQ919+BR919)/1000</f>
        <v>0</v>
      </c>
      <c r="AC919">
        <f>0.61365*exp(17.502*BS919/(240.97+BS919))</f>
        <v>0</v>
      </c>
      <c r="AD919">
        <f>(Z919-BL919*(BQ919+BR919)/1000)</f>
        <v>0</v>
      </c>
      <c r="AE919">
        <f>(-L919*44100)</f>
        <v>0</v>
      </c>
      <c r="AF919">
        <f>2*29.3*T919*0.92*(BS919-Y919)</f>
        <v>0</v>
      </c>
      <c r="AG919">
        <f>2*0.95*5.67E-8*(((BS919+$B$7)+273)^4-(Y919+273)^4)</f>
        <v>0</v>
      </c>
      <c r="AH919">
        <f>W919+AG919+AE919+AF919</f>
        <v>0</v>
      </c>
      <c r="AI919">
        <f>BP919*AW919*(BK919-BJ919*(1000-AW919*BM919)/(1000-AW919*BL919))/(100*BD919)</f>
        <v>0</v>
      </c>
      <c r="AJ919">
        <f>1000*BP919*AW919*(BL919-BM919)/(100*BD919*(1000-AW919*BL919))</f>
        <v>0</v>
      </c>
      <c r="AK919">
        <f>(AL919 - AM919 - BQ919*1E3/(8.314*(BS919+273.15)) * AO919/BP919 * AN919) * BP919/(100*BD919) * (1000 - BM919)/1000</f>
        <v>0</v>
      </c>
      <c r="AL919">
        <v>855.8801381068002</v>
      </c>
      <c r="AM919">
        <v>835.7285393939392</v>
      </c>
      <c r="AN919">
        <v>2.49499699677411</v>
      </c>
      <c r="AO919">
        <v>66.74876362544261</v>
      </c>
      <c r="AP919">
        <f>(AR919 - AQ919 + BQ919*1E3/(8.314*(BS919+273.15)) * AT919/BP919 * AS919) * BP919/(100*BD919) * 1000/(1000 - AR919)</f>
        <v>0</v>
      </c>
      <c r="AQ919">
        <v>15.61131315775986</v>
      </c>
      <c r="AR919">
        <v>16.18869393939394</v>
      </c>
      <c r="AS919">
        <v>-3.116461766796177E-05</v>
      </c>
      <c r="AT919">
        <v>80.8344270766854</v>
      </c>
      <c r="AU919">
        <v>0</v>
      </c>
      <c r="AV919">
        <v>0</v>
      </c>
      <c r="AW919">
        <f>IF(AU919*$H$13&gt;=AY919,1.0,(AY919/(AY919-AU919*$H$13)))</f>
        <v>0</v>
      </c>
      <c r="AX919">
        <f>(AW919-1)*100</f>
        <v>0</v>
      </c>
      <c r="AY919">
        <f>MAX(0,($B$13+$C$13*BX919)/(1+$D$13*BX919)*BQ919/(BS919+273)*$E$13)</f>
        <v>0</v>
      </c>
      <c r="AZ919">
        <f>$B$11*BY919+$C$11*BZ919+$F$11*CK919*(1-CN919)</f>
        <v>0</v>
      </c>
      <c r="BA919">
        <f>AZ919*BB919</f>
        <v>0</v>
      </c>
      <c r="BB919">
        <f>($B$11*$D$9+$C$11*$D$9+$F$11*((CX919+CP919)/MAX(CX919+CP919+CY919, 0.1)*$I$9+CY919/MAX(CX919+CP919+CY919, 0.1)*$J$9))/($B$11+$C$11+$F$11)</f>
        <v>0</v>
      </c>
      <c r="BC919">
        <f>($B$11*$K$9+$C$11*$K$9+$F$11*((CX919+CP919)/MAX(CX919+CP919+CY919, 0.1)*$P$9+CY919/MAX(CX919+CP919+CY919, 0.1)*$Q$9))/($B$11+$C$11+$F$11)</f>
        <v>0</v>
      </c>
      <c r="BD919">
        <v>6</v>
      </c>
      <c r="BE919">
        <v>0.5</v>
      </c>
      <c r="BF919" t="s">
        <v>361</v>
      </c>
      <c r="BG919">
        <v>2</v>
      </c>
      <c r="BH919" t="b">
        <v>1</v>
      </c>
      <c r="BI919">
        <v>1728498827</v>
      </c>
      <c r="BJ919">
        <v>804.9978888888887</v>
      </c>
      <c r="BK919">
        <v>829.860851851852</v>
      </c>
      <c r="BL919">
        <v>16.18778888888889</v>
      </c>
      <c r="BM919">
        <v>15.61031481481482</v>
      </c>
      <c r="BN919">
        <v>813.2510740740742</v>
      </c>
      <c r="BO919">
        <v>16.27824444444444</v>
      </c>
      <c r="BP919">
        <v>600.022</v>
      </c>
      <c r="BQ919">
        <v>97.54325555555558</v>
      </c>
      <c r="BR919">
        <v>0.1000245740740741</v>
      </c>
      <c r="BS919">
        <v>24.85574074074074</v>
      </c>
      <c r="BT919">
        <v>25.02502592592592</v>
      </c>
      <c r="BU919">
        <v>999.9000000000001</v>
      </c>
      <c r="BV919">
        <v>0</v>
      </c>
      <c r="BW919">
        <v>0</v>
      </c>
      <c r="BX919">
        <v>10014.81296296296</v>
      </c>
      <c r="BY919">
        <v>0</v>
      </c>
      <c r="BZ919">
        <v>92.81705925925927</v>
      </c>
      <c r="CA919">
        <v>-24.86288518518518</v>
      </c>
      <c r="CB919">
        <v>818.2434444444443</v>
      </c>
      <c r="CC919">
        <v>843.0205925925925</v>
      </c>
      <c r="CD919">
        <v>0.5774682962962963</v>
      </c>
      <c r="CE919">
        <v>829.860851851852</v>
      </c>
      <c r="CF919">
        <v>15.61031481481482</v>
      </c>
      <c r="CG919">
        <v>1.57901037037037</v>
      </c>
      <c r="CH919">
        <v>1.522681481481482</v>
      </c>
      <c r="CI919">
        <v>13.75547037037037</v>
      </c>
      <c r="CJ919">
        <v>13.19784074074074</v>
      </c>
      <c r="CK919">
        <v>1600.009629629629</v>
      </c>
      <c r="CL919">
        <v>0.6920218888888887</v>
      </c>
      <c r="CM919">
        <v>0.3079781111111111</v>
      </c>
      <c r="CN919">
        <v>0</v>
      </c>
      <c r="CO919">
        <v>2.305862962962963</v>
      </c>
      <c r="CP919">
        <v>0</v>
      </c>
      <c r="CQ919">
        <v>15992.10740740741</v>
      </c>
      <c r="CR919">
        <v>13790.36666666666</v>
      </c>
      <c r="CS919">
        <v>39</v>
      </c>
      <c r="CT919">
        <v>40.36566666666667</v>
      </c>
      <c r="CU919">
        <v>39.68699999999999</v>
      </c>
      <c r="CV919">
        <v>38.42092592592593</v>
      </c>
      <c r="CW919">
        <v>38.24533333333333</v>
      </c>
      <c r="CX919">
        <v>1107.241851851852</v>
      </c>
      <c r="CY919">
        <v>492.7677777777778</v>
      </c>
      <c r="CZ919">
        <v>0</v>
      </c>
      <c r="DA919">
        <v>1728498891.4</v>
      </c>
      <c r="DB919">
        <v>0</v>
      </c>
      <c r="DC919">
        <v>1728490956.5</v>
      </c>
      <c r="DD919" t="s">
        <v>362</v>
      </c>
      <c r="DE919">
        <v>1728490952.5</v>
      </c>
      <c r="DF919">
        <v>1728490956.5</v>
      </c>
      <c r="DG919">
        <v>1</v>
      </c>
      <c r="DH919">
        <v>-0.065</v>
      </c>
      <c r="DI919">
        <v>-0.008</v>
      </c>
      <c r="DJ919">
        <v>-3.246</v>
      </c>
      <c r="DK919">
        <v>-0.091</v>
      </c>
      <c r="DL919">
        <v>52</v>
      </c>
      <c r="DM919">
        <v>15</v>
      </c>
      <c r="DN919">
        <v>0.25</v>
      </c>
      <c r="DO919">
        <v>0.13</v>
      </c>
      <c r="DP919">
        <v>-24.7836675</v>
      </c>
      <c r="DQ919">
        <v>-0.753432270168814</v>
      </c>
      <c r="DR919">
        <v>0.1374097328930887</v>
      </c>
      <c r="DS919">
        <v>0</v>
      </c>
      <c r="DT919">
        <v>0.57488445</v>
      </c>
      <c r="DU919">
        <v>0.04078259662288893</v>
      </c>
      <c r="DV919">
        <v>0.004939802824759304</v>
      </c>
      <c r="DW919">
        <v>1</v>
      </c>
      <c r="DX919">
        <v>1</v>
      </c>
      <c r="DY919">
        <v>2</v>
      </c>
      <c r="DZ919" t="s">
        <v>363</v>
      </c>
      <c r="EA919">
        <v>3.22883</v>
      </c>
      <c r="EB919">
        <v>2.70441</v>
      </c>
      <c r="EC919">
        <v>0.163371</v>
      </c>
      <c r="ED919">
        <v>0.165985</v>
      </c>
      <c r="EE919">
        <v>0.0837369</v>
      </c>
      <c r="EF919">
        <v>0.08171680000000001</v>
      </c>
      <c r="EG919">
        <v>27287.1</v>
      </c>
      <c r="EH919">
        <v>26441.4</v>
      </c>
      <c r="EI919">
        <v>31260.2</v>
      </c>
      <c r="EJ919">
        <v>30083.6</v>
      </c>
      <c r="EK919">
        <v>38361.9</v>
      </c>
      <c r="EL919">
        <v>36538.7</v>
      </c>
      <c r="EM919">
        <v>43803.4</v>
      </c>
      <c r="EN919">
        <v>42014.1</v>
      </c>
      <c r="EO919">
        <v>2.0951</v>
      </c>
      <c r="EP919">
        <v>1.74487</v>
      </c>
      <c r="EQ919">
        <v>0.0143051</v>
      </c>
      <c r="ER919">
        <v>0</v>
      </c>
      <c r="ES919">
        <v>24.7862</v>
      </c>
      <c r="ET919">
        <v>999.9</v>
      </c>
      <c r="EU919">
        <v>64</v>
      </c>
      <c r="EV919">
        <v>32.1</v>
      </c>
      <c r="EW919">
        <v>31.512</v>
      </c>
      <c r="EX919">
        <v>60.8802</v>
      </c>
      <c r="EY919">
        <v>24.4511</v>
      </c>
      <c r="EZ919">
        <v>1</v>
      </c>
      <c r="FA919">
        <v>0.290236</v>
      </c>
      <c r="FB919">
        <v>4.18892</v>
      </c>
      <c r="FC919">
        <v>20.1505</v>
      </c>
      <c r="FD919">
        <v>5.21489</v>
      </c>
      <c r="FE919">
        <v>11.9983</v>
      </c>
      <c r="FF919">
        <v>4.96335</v>
      </c>
      <c r="FG919">
        <v>3.29588</v>
      </c>
      <c r="FH919">
        <v>9999</v>
      </c>
      <c r="FI919">
        <v>9999</v>
      </c>
      <c r="FJ919">
        <v>9999</v>
      </c>
      <c r="FK919">
        <v>150.2</v>
      </c>
      <c r="FL919">
        <v>4.97092</v>
      </c>
      <c r="FM919">
        <v>1.86779</v>
      </c>
      <c r="FN919">
        <v>1.85928</v>
      </c>
      <c r="FO919">
        <v>1.86537</v>
      </c>
      <c r="FP919">
        <v>1.8631</v>
      </c>
      <c r="FQ919">
        <v>1.8645</v>
      </c>
      <c r="FR919">
        <v>1.86005</v>
      </c>
      <c r="FS919">
        <v>1.86417</v>
      </c>
      <c r="FT919">
        <v>0</v>
      </c>
      <c r="FU919">
        <v>0</v>
      </c>
      <c r="FV919">
        <v>0</v>
      </c>
      <c r="FW919">
        <v>0</v>
      </c>
      <c r="FX919" t="s">
        <v>364</v>
      </c>
      <c r="FY919" t="s">
        <v>365</v>
      </c>
      <c r="FZ919" t="s">
        <v>366</v>
      </c>
      <c r="GA919" t="s">
        <v>366</v>
      </c>
      <c r="GB919" t="s">
        <v>366</v>
      </c>
      <c r="GC919" t="s">
        <v>366</v>
      </c>
      <c r="GD919">
        <v>0</v>
      </c>
      <c r="GE919">
        <v>100</v>
      </c>
      <c r="GF919">
        <v>100</v>
      </c>
      <c r="GG919">
        <v>-8.369</v>
      </c>
      <c r="GH919">
        <v>-0.0905</v>
      </c>
      <c r="GI919">
        <v>-2.868309889394353</v>
      </c>
      <c r="GJ919">
        <v>-0.006773961979547998</v>
      </c>
      <c r="GK919">
        <v>-8.296070481250098E-08</v>
      </c>
      <c r="GL919">
        <v>3.322967193956903E-10</v>
      </c>
      <c r="GM919">
        <v>-0.07871069313407227</v>
      </c>
      <c r="GN919">
        <v>-0.00208336341840114</v>
      </c>
      <c r="GO919">
        <v>8.801746095907445E-05</v>
      </c>
      <c r="GP919">
        <v>-2.677693255255651E-07</v>
      </c>
      <c r="GQ919">
        <v>3</v>
      </c>
      <c r="GR919">
        <v>2052</v>
      </c>
      <c r="GS919">
        <v>2</v>
      </c>
      <c r="GT919">
        <v>18</v>
      </c>
      <c r="GU919">
        <v>131.4</v>
      </c>
      <c r="GV919">
        <v>131.3</v>
      </c>
      <c r="GW919">
        <v>2.00684</v>
      </c>
      <c r="GX919">
        <v>2.41089</v>
      </c>
      <c r="GY919">
        <v>1.44775</v>
      </c>
      <c r="GZ919">
        <v>2.31201</v>
      </c>
      <c r="HA919">
        <v>1.55151</v>
      </c>
      <c r="HB919">
        <v>2.3938</v>
      </c>
      <c r="HC919">
        <v>37.8437</v>
      </c>
      <c r="HD919">
        <v>13.5717</v>
      </c>
      <c r="HE919">
        <v>18</v>
      </c>
      <c r="HF919">
        <v>616.711</v>
      </c>
      <c r="HG919">
        <v>393.535</v>
      </c>
      <c r="HH919">
        <v>19.0816</v>
      </c>
      <c r="HI919">
        <v>30.5621</v>
      </c>
      <c r="HJ919">
        <v>29.9996</v>
      </c>
      <c r="HK919">
        <v>30.7574</v>
      </c>
      <c r="HL919">
        <v>30.7561</v>
      </c>
      <c r="HM919">
        <v>40.2154</v>
      </c>
      <c r="HN919">
        <v>55.4986</v>
      </c>
      <c r="HO919">
        <v>0</v>
      </c>
      <c r="HP919">
        <v>19.0721</v>
      </c>
      <c r="HQ919">
        <v>862.79</v>
      </c>
      <c r="HR919">
        <v>15.5607</v>
      </c>
      <c r="HS919">
        <v>99.194</v>
      </c>
      <c r="HT919">
        <v>100.388</v>
      </c>
    </row>
    <row r="920" spans="1:228">
      <c r="A920">
        <v>904</v>
      </c>
      <c r="B920">
        <v>1728498839.5</v>
      </c>
      <c r="C920">
        <v>7902</v>
      </c>
      <c r="D920" t="s">
        <v>2182</v>
      </c>
      <c r="E920" t="s">
        <v>2183</v>
      </c>
      <c r="F920">
        <v>5</v>
      </c>
      <c r="G920" t="s">
        <v>357</v>
      </c>
      <c r="H920" t="s">
        <v>358</v>
      </c>
      <c r="I920" t="s">
        <v>359</v>
      </c>
      <c r="J920" t="s">
        <v>2047</v>
      </c>
      <c r="K920">
        <v>1728498831.714286</v>
      </c>
      <c r="L920">
        <f>(M920)/1000</f>
        <v>0</v>
      </c>
      <c r="M920">
        <f>IF(BH920, AP920, AJ920)</f>
        <v>0</v>
      </c>
      <c r="N920">
        <f>IF(BH920, AK920, AI920)</f>
        <v>0</v>
      </c>
      <c r="O920">
        <f>BJ920 - IF(AW920&gt;1, N920*BD920*100.0/(AY920), 0)</f>
        <v>0</v>
      </c>
      <c r="P920">
        <f>((V920-L920/2)*O920-N920)/(V920+L920/2)</f>
        <v>0</v>
      </c>
      <c r="Q920">
        <f>P920*(BQ920+BR920)/1000.0</f>
        <v>0</v>
      </c>
      <c r="R920">
        <f>(BJ920 - IF(AW920&gt;1, N920*BD920*100.0/(AY920), 0))*(BQ920+BR920)/1000.0</f>
        <v>0</v>
      </c>
      <c r="S920">
        <f>2.0/((1/U920-1/T920)+SIGN(U920)*SQRT((1/U920-1/T920)*(1/U920-1/T920) + 4*BE920/((BE920+1)*(BE920+1))*(2*1/U920*1/T920-1/T920*1/T920)))</f>
        <v>0</v>
      </c>
      <c r="T920">
        <f>IF(LEFT(BF920,1)&lt;&gt;"0",IF(LEFT(BF920,1)="1",3.0,BG920),$D$5+$E$5*(BX920*BQ920/($K$5*1000))+$F$5*(BX920*BQ920/($K$5*1000))*MAX(MIN(BD920,$J$5),$I$5)*MAX(MIN(BD920,$J$5),$I$5)+$G$5*MAX(MIN(BD920,$J$5),$I$5)*(BX920*BQ920/($K$5*1000))+$H$5*(BX920*BQ920/($K$5*1000))*(BX920*BQ920/($K$5*1000)))</f>
        <v>0</v>
      </c>
      <c r="U920">
        <f>L920*(1000-(1000*0.61365*exp(17.502*Y920/(240.97+Y920))/(BQ920+BR920)+BL920)/2)/(1000*0.61365*exp(17.502*Y920/(240.97+Y920))/(BQ920+BR920)-BL920)</f>
        <v>0</v>
      </c>
      <c r="V920">
        <f>1/((BE920+1)/(S920/1.6)+1/(T920/1.37)) + BE920/((BE920+1)/(S920/1.6) + BE920/(T920/1.37))</f>
        <v>0</v>
      </c>
      <c r="W920">
        <f>(AZ920*BC920)</f>
        <v>0</v>
      </c>
      <c r="X920">
        <f>(BS920+(W920+2*0.95*5.67E-8*(((BS920+$B$7)+273)^4-(BS920+273)^4)-44100*L920)/(1.84*29.3*T920+8*0.95*5.67E-8*(BS920+273)^3))</f>
        <v>0</v>
      </c>
      <c r="Y920">
        <f>($C$7*BT920+$D$7*BU920+$E$7*X920)</f>
        <v>0</v>
      </c>
      <c r="Z920">
        <f>0.61365*exp(17.502*Y920/(240.97+Y920))</f>
        <v>0</v>
      </c>
      <c r="AA920">
        <f>(AB920/AC920*100)</f>
        <v>0</v>
      </c>
      <c r="AB920">
        <f>BL920*(BQ920+BR920)/1000</f>
        <v>0</v>
      </c>
      <c r="AC920">
        <f>0.61365*exp(17.502*BS920/(240.97+BS920))</f>
        <v>0</v>
      </c>
      <c r="AD920">
        <f>(Z920-BL920*(BQ920+BR920)/1000)</f>
        <v>0</v>
      </c>
      <c r="AE920">
        <f>(-L920*44100)</f>
        <v>0</v>
      </c>
      <c r="AF920">
        <f>2*29.3*T920*0.92*(BS920-Y920)</f>
        <v>0</v>
      </c>
      <c r="AG920">
        <f>2*0.95*5.67E-8*(((BS920+$B$7)+273)^4-(Y920+273)^4)</f>
        <v>0</v>
      </c>
      <c r="AH920">
        <f>W920+AG920+AE920+AF920</f>
        <v>0</v>
      </c>
      <c r="AI920">
        <f>BP920*AW920*(BK920-BJ920*(1000-AW920*BM920)/(1000-AW920*BL920))/(100*BD920)</f>
        <v>0</v>
      </c>
      <c r="AJ920">
        <f>1000*BP920*AW920*(BL920-BM920)/(100*BD920*(1000-AW920*BL920))</f>
        <v>0</v>
      </c>
      <c r="AK920">
        <f>(AL920 - AM920 - BQ920*1E3/(8.314*(BS920+273.15)) * AO920/BP920 * AN920) * BP920/(100*BD920) * (1000 - BM920)/1000</f>
        <v>0</v>
      </c>
      <c r="AL920">
        <v>869.1274326391473</v>
      </c>
      <c r="AM920">
        <v>848.6185393939389</v>
      </c>
      <c r="AN920">
        <v>2.585340827413382</v>
      </c>
      <c r="AO920">
        <v>66.74876362544261</v>
      </c>
      <c r="AP920">
        <f>(AR920 - AQ920 + BQ920*1E3/(8.314*(BS920+273.15)) * AT920/BP920 * AS920) * BP920/(100*BD920) * 1000/(1000 - AR920)</f>
        <v>0</v>
      </c>
      <c r="AQ920">
        <v>15.61360433240671</v>
      </c>
      <c r="AR920">
        <v>16.19172242424242</v>
      </c>
      <c r="AS920">
        <v>5.258801858008154E-05</v>
      </c>
      <c r="AT920">
        <v>80.8344270766854</v>
      </c>
      <c r="AU920">
        <v>0</v>
      </c>
      <c r="AV920">
        <v>0</v>
      </c>
      <c r="AW920">
        <f>IF(AU920*$H$13&gt;=AY920,1.0,(AY920/(AY920-AU920*$H$13)))</f>
        <v>0</v>
      </c>
      <c r="AX920">
        <f>(AW920-1)*100</f>
        <v>0</v>
      </c>
      <c r="AY920">
        <f>MAX(0,($B$13+$C$13*BX920)/(1+$D$13*BX920)*BQ920/(BS920+273)*$E$13)</f>
        <v>0</v>
      </c>
      <c r="AZ920">
        <f>$B$11*BY920+$C$11*BZ920+$F$11*CK920*(1-CN920)</f>
        <v>0</v>
      </c>
      <c r="BA920">
        <f>AZ920*BB920</f>
        <v>0</v>
      </c>
      <c r="BB920">
        <f>($B$11*$D$9+$C$11*$D$9+$F$11*((CX920+CP920)/MAX(CX920+CP920+CY920, 0.1)*$I$9+CY920/MAX(CX920+CP920+CY920, 0.1)*$J$9))/($B$11+$C$11+$F$11)</f>
        <v>0</v>
      </c>
      <c r="BC920">
        <f>($B$11*$K$9+$C$11*$K$9+$F$11*((CX920+CP920)/MAX(CX920+CP920+CY920, 0.1)*$P$9+CY920/MAX(CX920+CP920+CY920, 0.1)*$Q$9))/($B$11+$C$11+$F$11)</f>
        <v>0</v>
      </c>
      <c r="BD920">
        <v>6</v>
      </c>
      <c r="BE920">
        <v>0.5</v>
      </c>
      <c r="BF920" t="s">
        <v>361</v>
      </c>
      <c r="BG920">
        <v>2</v>
      </c>
      <c r="BH920" t="b">
        <v>1</v>
      </c>
      <c r="BI920">
        <v>1728498831.714286</v>
      </c>
      <c r="BJ920">
        <v>816.6828571428572</v>
      </c>
      <c r="BK920">
        <v>841.690857142857</v>
      </c>
      <c r="BL920">
        <v>16.18959642857143</v>
      </c>
      <c r="BM920">
        <v>15.61184642857143</v>
      </c>
      <c r="BN920">
        <v>825.0095</v>
      </c>
      <c r="BO920">
        <v>16.28004642857143</v>
      </c>
      <c r="BP920">
        <v>600.0385</v>
      </c>
      <c r="BQ920">
        <v>97.54263214285716</v>
      </c>
      <c r="BR920">
        <v>0.1000221071428572</v>
      </c>
      <c r="BS920">
        <v>24.85147142857143</v>
      </c>
      <c r="BT920">
        <v>25.02178571428572</v>
      </c>
      <c r="BU920">
        <v>999.9000000000002</v>
      </c>
      <c r="BV920">
        <v>0</v>
      </c>
      <c r="BW920">
        <v>0</v>
      </c>
      <c r="BX920">
        <v>10015.95892857143</v>
      </c>
      <c r="BY920">
        <v>0</v>
      </c>
      <c r="BZ920">
        <v>94.65071071428572</v>
      </c>
      <c r="CA920">
        <v>-25.00798928571428</v>
      </c>
      <c r="CB920">
        <v>830.1221785714285</v>
      </c>
      <c r="CC920">
        <v>855.0396071428573</v>
      </c>
      <c r="CD920">
        <v>0.5777359642857143</v>
      </c>
      <c r="CE920">
        <v>841.690857142857</v>
      </c>
      <c r="CF920">
        <v>15.61184642857143</v>
      </c>
      <c r="CG920">
        <v>1.579176071428572</v>
      </c>
      <c r="CH920">
        <v>1.522822142857143</v>
      </c>
      <c r="CI920">
        <v>13.75708928571428</v>
      </c>
      <c r="CJ920">
        <v>13.19924642857143</v>
      </c>
      <c r="CK920">
        <v>1599.984285714286</v>
      </c>
      <c r="CL920">
        <v>0.6920169285714284</v>
      </c>
      <c r="CM920">
        <v>0.3079830714285715</v>
      </c>
      <c r="CN920">
        <v>0</v>
      </c>
      <c r="CO920">
        <v>2.326510714285714</v>
      </c>
      <c r="CP920">
        <v>0</v>
      </c>
      <c r="CQ920">
        <v>16031.28571428571</v>
      </c>
      <c r="CR920">
        <v>13790.12857142857</v>
      </c>
      <c r="CS920">
        <v>38.99775</v>
      </c>
      <c r="CT920">
        <v>40.35474999999999</v>
      </c>
      <c r="CU920">
        <v>39.68699999999999</v>
      </c>
      <c r="CV920">
        <v>38.406</v>
      </c>
      <c r="CW920">
        <v>38.23425</v>
      </c>
      <c r="CX920">
        <v>1107.217142857143</v>
      </c>
      <c r="CY920">
        <v>492.7671428571429</v>
      </c>
      <c r="CZ920">
        <v>0</v>
      </c>
      <c r="DA920">
        <v>1728498896.2</v>
      </c>
      <c r="DB920">
        <v>0</v>
      </c>
      <c r="DC920">
        <v>1728490956.5</v>
      </c>
      <c r="DD920" t="s">
        <v>362</v>
      </c>
      <c r="DE920">
        <v>1728490952.5</v>
      </c>
      <c r="DF920">
        <v>1728490956.5</v>
      </c>
      <c r="DG920">
        <v>1</v>
      </c>
      <c r="DH920">
        <v>-0.065</v>
      </c>
      <c r="DI920">
        <v>-0.008</v>
      </c>
      <c r="DJ920">
        <v>-3.246</v>
      </c>
      <c r="DK920">
        <v>-0.091</v>
      </c>
      <c r="DL920">
        <v>52</v>
      </c>
      <c r="DM920">
        <v>15</v>
      </c>
      <c r="DN920">
        <v>0.25</v>
      </c>
      <c r="DO920">
        <v>0.13</v>
      </c>
      <c r="DP920">
        <v>-24.956215</v>
      </c>
      <c r="DQ920">
        <v>-1.636284427767305</v>
      </c>
      <c r="DR920">
        <v>0.2325444845078032</v>
      </c>
      <c r="DS920">
        <v>0</v>
      </c>
      <c r="DT920">
        <v>0.577111775</v>
      </c>
      <c r="DU920">
        <v>0.004827050656659299</v>
      </c>
      <c r="DV920">
        <v>0.001942701179897464</v>
      </c>
      <c r="DW920">
        <v>1</v>
      </c>
      <c r="DX920">
        <v>1</v>
      </c>
      <c r="DY920">
        <v>2</v>
      </c>
      <c r="DZ920" t="s">
        <v>363</v>
      </c>
      <c r="EA920">
        <v>3.22897</v>
      </c>
      <c r="EB920">
        <v>2.70441</v>
      </c>
      <c r="EC920">
        <v>0.165026</v>
      </c>
      <c r="ED920">
        <v>0.167618</v>
      </c>
      <c r="EE920">
        <v>0.0837471</v>
      </c>
      <c r="EF920">
        <v>0.08171779999999999</v>
      </c>
      <c r="EG920">
        <v>27233.3</v>
      </c>
      <c r="EH920">
        <v>26390.1</v>
      </c>
      <c r="EI920">
        <v>31260.5</v>
      </c>
      <c r="EJ920">
        <v>30084.2</v>
      </c>
      <c r="EK920">
        <v>38361.8</v>
      </c>
      <c r="EL920">
        <v>36539.3</v>
      </c>
      <c r="EM920">
        <v>43803.8</v>
      </c>
      <c r="EN920">
        <v>42014.7</v>
      </c>
      <c r="EO920">
        <v>2.09553</v>
      </c>
      <c r="EP920">
        <v>1.74463</v>
      </c>
      <c r="EQ920">
        <v>0.0140443</v>
      </c>
      <c r="ER920">
        <v>0</v>
      </c>
      <c r="ES920">
        <v>24.7883</v>
      </c>
      <c r="ET920">
        <v>999.9</v>
      </c>
      <c r="EU920">
        <v>64</v>
      </c>
      <c r="EV920">
        <v>32.1</v>
      </c>
      <c r="EW920">
        <v>31.5056</v>
      </c>
      <c r="EX920">
        <v>61.0402</v>
      </c>
      <c r="EY920">
        <v>24.387</v>
      </c>
      <c r="EZ920">
        <v>1</v>
      </c>
      <c r="FA920">
        <v>0.28969</v>
      </c>
      <c r="FB920">
        <v>4.18955</v>
      </c>
      <c r="FC920">
        <v>20.1503</v>
      </c>
      <c r="FD920">
        <v>5.21415</v>
      </c>
      <c r="FE920">
        <v>11.9981</v>
      </c>
      <c r="FF920">
        <v>4.96315</v>
      </c>
      <c r="FG920">
        <v>3.29568</v>
      </c>
      <c r="FH920">
        <v>9999</v>
      </c>
      <c r="FI920">
        <v>9999</v>
      </c>
      <c r="FJ920">
        <v>9999</v>
      </c>
      <c r="FK920">
        <v>150.2</v>
      </c>
      <c r="FL920">
        <v>4.97092</v>
      </c>
      <c r="FM920">
        <v>1.86776</v>
      </c>
      <c r="FN920">
        <v>1.85928</v>
      </c>
      <c r="FO920">
        <v>1.86537</v>
      </c>
      <c r="FP920">
        <v>1.86311</v>
      </c>
      <c r="FQ920">
        <v>1.86448</v>
      </c>
      <c r="FR920">
        <v>1.86005</v>
      </c>
      <c r="FS920">
        <v>1.86417</v>
      </c>
      <c r="FT920">
        <v>0</v>
      </c>
      <c r="FU920">
        <v>0</v>
      </c>
      <c r="FV920">
        <v>0</v>
      </c>
      <c r="FW920">
        <v>0</v>
      </c>
      <c r="FX920" t="s">
        <v>364</v>
      </c>
      <c r="FY920" t="s">
        <v>365</v>
      </c>
      <c r="FZ920" t="s">
        <v>366</v>
      </c>
      <c r="GA920" t="s">
        <v>366</v>
      </c>
      <c r="GB920" t="s">
        <v>366</v>
      </c>
      <c r="GC920" t="s">
        <v>366</v>
      </c>
      <c r="GD920">
        <v>0</v>
      </c>
      <c r="GE920">
        <v>100</v>
      </c>
      <c r="GF920">
        <v>100</v>
      </c>
      <c r="GG920">
        <v>-8.448</v>
      </c>
      <c r="GH920">
        <v>-0.0905</v>
      </c>
      <c r="GI920">
        <v>-2.868309889394353</v>
      </c>
      <c r="GJ920">
        <v>-0.006773961979547998</v>
      </c>
      <c r="GK920">
        <v>-8.296070481250098E-08</v>
      </c>
      <c r="GL920">
        <v>3.322967193956903E-10</v>
      </c>
      <c r="GM920">
        <v>-0.07871069313407227</v>
      </c>
      <c r="GN920">
        <v>-0.00208336341840114</v>
      </c>
      <c r="GO920">
        <v>8.801746095907445E-05</v>
      </c>
      <c r="GP920">
        <v>-2.677693255255651E-07</v>
      </c>
      <c r="GQ920">
        <v>3</v>
      </c>
      <c r="GR920">
        <v>2052</v>
      </c>
      <c r="GS920">
        <v>2</v>
      </c>
      <c r="GT920">
        <v>18</v>
      </c>
      <c r="GU920">
        <v>131.4</v>
      </c>
      <c r="GV920">
        <v>131.4</v>
      </c>
      <c r="GW920">
        <v>2.03247</v>
      </c>
      <c r="GX920">
        <v>2.41089</v>
      </c>
      <c r="GY920">
        <v>1.44775</v>
      </c>
      <c r="GZ920">
        <v>2.31079</v>
      </c>
      <c r="HA920">
        <v>1.55151</v>
      </c>
      <c r="HB920">
        <v>2.41577</v>
      </c>
      <c r="HC920">
        <v>37.8437</v>
      </c>
      <c r="HD920">
        <v>13.5629</v>
      </c>
      <c r="HE920">
        <v>18</v>
      </c>
      <c r="HF920">
        <v>616.949</v>
      </c>
      <c r="HG920">
        <v>393.344</v>
      </c>
      <c r="HH920">
        <v>19.0567</v>
      </c>
      <c r="HI920">
        <v>30.5555</v>
      </c>
      <c r="HJ920">
        <v>29.9996</v>
      </c>
      <c r="HK920">
        <v>30.7498</v>
      </c>
      <c r="HL920">
        <v>30.7482</v>
      </c>
      <c r="HM920">
        <v>40.7171</v>
      </c>
      <c r="HN920">
        <v>55.4986</v>
      </c>
      <c r="HO920">
        <v>0</v>
      </c>
      <c r="HP920">
        <v>19.0502</v>
      </c>
      <c r="HQ920">
        <v>877.828</v>
      </c>
      <c r="HR920">
        <v>15.5599</v>
      </c>
      <c r="HS920">
        <v>99.1949</v>
      </c>
      <c r="HT920">
        <v>100.389</v>
      </c>
    </row>
    <row r="921" spans="1:228">
      <c r="A921">
        <v>905</v>
      </c>
      <c r="B921">
        <v>1728498844.5</v>
      </c>
      <c r="C921">
        <v>7907</v>
      </c>
      <c r="D921" t="s">
        <v>2184</v>
      </c>
      <c r="E921" t="s">
        <v>2185</v>
      </c>
      <c r="F921">
        <v>5</v>
      </c>
      <c r="G921" t="s">
        <v>357</v>
      </c>
      <c r="H921" t="s">
        <v>358</v>
      </c>
      <c r="I921" t="s">
        <v>359</v>
      </c>
      <c r="J921" t="s">
        <v>2047</v>
      </c>
      <c r="K921">
        <v>1728498837</v>
      </c>
      <c r="L921">
        <f>(M921)/1000</f>
        <v>0</v>
      </c>
      <c r="M921">
        <f>IF(BH921, AP921, AJ921)</f>
        <v>0</v>
      </c>
      <c r="N921">
        <f>IF(BH921, AK921, AI921)</f>
        <v>0</v>
      </c>
      <c r="O921">
        <f>BJ921 - IF(AW921&gt;1, N921*BD921*100.0/(AY921), 0)</f>
        <v>0</v>
      </c>
      <c r="P921">
        <f>((V921-L921/2)*O921-N921)/(V921+L921/2)</f>
        <v>0</v>
      </c>
      <c r="Q921">
        <f>P921*(BQ921+BR921)/1000.0</f>
        <v>0</v>
      </c>
      <c r="R921">
        <f>(BJ921 - IF(AW921&gt;1, N921*BD921*100.0/(AY921), 0))*(BQ921+BR921)/1000.0</f>
        <v>0</v>
      </c>
      <c r="S921">
        <f>2.0/((1/U921-1/T921)+SIGN(U921)*SQRT((1/U921-1/T921)*(1/U921-1/T921) + 4*BE921/((BE921+1)*(BE921+1))*(2*1/U921*1/T921-1/T921*1/T921)))</f>
        <v>0</v>
      </c>
      <c r="T921">
        <f>IF(LEFT(BF921,1)&lt;&gt;"0",IF(LEFT(BF921,1)="1",3.0,BG921),$D$5+$E$5*(BX921*BQ921/($K$5*1000))+$F$5*(BX921*BQ921/($K$5*1000))*MAX(MIN(BD921,$J$5),$I$5)*MAX(MIN(BD921,$J$5),$I$5)+$G$5*MAX(MIN(BD921,$J$5),$I$5)*(BX921*BQ921/($K$5*1000))+$H$5*(BX921*BQ921/($K$5*1000))*(BX921*BQ921/($K$5*1000)))</f>
        <v>0</v>
      </c>
      <c r="U921">
        <f>L921*(1000-(1000*0.61365*exp(17.502*Y921/(240.97+Y921))/(BQ921+BR921)+BL921)/2)/(1000*0.61365*exp(17.502*Y921/(240.97+Y921))/(BQ921+BR921)-BL921)</f>
        <v>0</v>
      </c>
      <c r="V921">
        <f>1/((BE921+1)/(S921/1.6)+1/(T921/1.37)) + BE921/((BE921+1)/(S921/1.6) + BE921/(T921/1.37))</f>
        <v>0</v>
      </c>
      <c r="W921">
        <f>(AZ921*BC921)</f>
        <v>0</v>
      </c>
      <c r="X921">
        <f>(BS921+(W921+2*0.95*5.67E-8*(((BS921+$B$7)+273)^4-(BS921+273)^4)-44100*L921)/(1.84*29.3*T921+8*0.95*5.67E-8*(BS921+273)^3))</f>
        <v>0</v>
      </c>
      <c r="Y921">
        <f>($C$7*BT921+$D$7*BU921+$E$7*X921)</f>
        <v>0</v>
      </c>
      <c r="Z921">
        <f>0.61365*exp(17.502*Y921/(240.97+Y921))</f>
        <v>0</v>
      </c>
      <c r="AA921">
        <f>(AB921/AC921*100)</f>
        <v>0</v>
      </c>
      <c r="AB921">
        <f>BL921*(BQ921+BR921)/1000</f>
        <v>0</v>
      </c>
      <c r="AC921">
        <f>0.61365*exp(17.502*BS921/(240.97+BS921))</f>
        <v>0</v>
      </c>
      <c r="AD921">
        <f>(Z921-BL921*(BQ921+BR921)/1000)</f>
        <v>0</v>
      </c>
      <c r="AE921">
        <f>(-L921*44100)</f>
        <v>0</v>
      </c>
      <c r="AF921">
        <f>2*29.3*T921*0.92*(BS921-Y921)</f>
        <v>0</v>
      </c>
      <c r="AG921">
        <f>2*0.95*5.67E-8*(((BS921+$B$7)+273)^4-(Y921+273)^4)</f>
        <v>0</v>
      </c>
      <c r="AH921">
        <f>W921+AG921+AE921+AF921</f>
        <v>0</v>
      </c>
      <c r="AI921">
        <f>BP921*AW921*(BK921-BJ921*(1000-AW921*BM921)/(1000-AW921*BL921))/(100*BD921)</f>
        <v>0</v>
      </c>
      <c r="AJ921">
        <f>1000*BP921*AW921*(BL921-BM921)/(100*BD921*(1000-AW921*BL921))</f>
        <v>0</v>
      </c>
      <c r="AK921">
        <f>(AL921 - AM921 - BQ921*1E3/(8.314*(BS921+273.15)) * AO921/BP921 * AN921) * BP921/(100*BD921) * (1000 - BM921)/1000</f>
        <v>0</v>
      </c>
      <c r="AL921">
        <v>881.7467714638949</v>
      </c>
      <c r="AM921">
        <v>861.1953212121216</v>
      </c>
      <c r="AN921">
        <v>2.526421066381661</v>
      </c>
      <c r="AO921">
        <v>66.74876362544261</v>
      </c>
      <c r="AP921">
        <f>(AR921 - AQ921 + BQ921*1E3/(8.314*(BS921+273.15)) * AT921/BP921 * AS921) * BP921/(100*BD921) * 1000/(1000 - AR921)</f>
        <v>0</v>
      </c>
      <c r="AQ921">
        <v>15.61326161618551</v>
      </c>
      <c r="AR921">
        <v>16.18772303030302</v>
      </c>
      <c r="AS921">
        <v>-7.374255020209119E-05</v>
      </c>
      <c r="AT921">
        <v>80.8344270766854</v>
      </c>
      <c r="AU921">
        <v>0</v>
      </c>
      <c r="AV921">
        <v>0</v>
      </c>
      <c r="AW921">
        <f>IF(AU921*$H$13&gt;=AY921,1.0,(AY921/(AY921-AU921*$H$13)))</f>
        <v>0</v>
      </c>
      <c r="AX921">
        <f>(AW921-1)*100</f>
        <v>0</v>
      </c>
      <c r="AY921">
        <f>MAX(0,($B$13+$C$13*BX921)/(1+$D$13*BX921)*BQ921/(BS921+273)*$E$13)</f>
        <v>0</v>
      </c>
      <c r="AZ921">
        <f>$B$11*BY921+$C$11*BZ921+$F$11*CK921*(1-CN921)</f>
        <v>0</v>
      </c>
      <c r="BA921">
        <f>AZ921*BB921</f>
        <v>0</v>
      </c>
      <c r="BB921">
        <f>($B$11*$D$9+$C$11*$D$9+$F$11*((CX921+CP921)/MAX(CX921+CP921+CY921, 0.1)*$I$9+CY921/MAX(CX921+CP921+CY921, 0.1)*$J$9))/($B$11+$C$11+$F$11)</f>
        <v>0</v>
      </c>
      <c r="BC921">
        <f>($B$11*$K$9+$C$11*$K$9+$F$11*((CX921+CP921)/MAX(CX921+CP921+CY921, 0.1)*$P$9+CY921/MAX(CX921+CP921+CY921, 0.1)*$Q$9))/($B$11+$C$11+$F$11)</f>
        <v>0</v>
      </c>
      <c r="BD921">
        <v>6</v>
      </c>
      <c r="BE921">
        <v>0.5</v>
      </c>
      <c r="BF921" t="s">
        <v>361</v>
      </c>
      <c r="BG921">
        <v>2</v>
      </c>
      <c r="BH921" t="b">
        <v>1</v>
      </c>
      <c r="BI921">
        <v>1728498837</v>
      </c>
      <c r="BJ921">
        <v>829.7902222222224</v>
      </c>
      <c r="BK921">
        <v>854.9596666666666</v>
      </c>
      <c r="BL921">
        <v>16.18962962962963</v>
      </c>
      <c r="BM921">
        <v>15.61306296296296</v>
      </c>
      <c r="BN921">
        <v>838.1990000000001</v>
      </c>
      <c r="BO921">
        <v>16.28008148148148</v>
      </c>
      <c r="BP921">
        <v>600.0176666666667</v>
      </c>
      <c r="BQ921">
        <v>97.54287407407406</v>
      </c>
      <c r="BR921">
        <v>0.1001056259259259</v>
      </c>
      <c r="BS921">
        <v>24.84704444444445</v>
      </c>
      <c r="BT921">
        <v>25.01977407407407</v>
      </c>
      <c r="BU921">
        <v>999.9000000000001</v>
      </c>
      <c r="BV921">
        <v>0</v>
      </c>
      <c r="BW921">
        <v>0</v>
      </c>
      <c r="BX921">
        <v>9999.162222222223</v>
      </c>
      <c r="BY921">
        <v>0</v>
      </c>
      <c r="BZ921">
        <v>96.14564814814814</v>
      </c>
      <c r="CA921">
        <v>-25.16941481481481</v>
      </c>
      <c r="CB921">
        <v>843.4451851851852</v>
      </c>
      <c r="CC921">
        <v>868.5199629629627</v>
      </c>
      <c r="CD921">
        <v>0.5765577037037036</v>
      </c>
      <c r="CE921">
        <v>854.9596666666666</v>
      </c>
      <c r="CF921">
        <v>15.61306296296296</v>
      </c>
      <c r="CG921">
        <v>1.579182962962963</v>
      </c>
      <c r="CH921">
        <v>1.522944444444444</v>
      </c>
      <c r="CI921">
        <v>13.75715925925926</v>
      </c>
      <c r="CJ921">
        <v>13.20047777777778</v>
      </c>
      <c r="CK921">
        <v>1599.975925925926</v>
      </c>
      <c r="CL921">
        <v>0.6920097407407406</v>
      </c>
      <c r="CM921">
        <v>0.3079902592592593</v>
      </c>
      <c r="CN921">
        <v>0</v>
      </c>
      <c r="CO921">
        <v>2.369077777777778</v>
      </c>
      <c r="CP921">
        <v>0</v>
      </c>
      <c r="CQ921">
        <v>16075.85925925926</v>
      </c>
      <c r="CR921">
        <v>13790.02222222222</v>
      </c>
      <c r="CS921">
        <v>38.986</v>
      </c>
      <c r="CT921">
        <v>40.33299999999999</v>
      </c>
      <c r="CU921">
        <v>39.68699999999999</v>
      </c>
      <c r="CV921">
        <v>38.38877777777777</v>
      </c>
      <c r="CW921">
        <v>38.215</v>
      </c>
      <c r="CX921">
        <v>1107.199259259259</v>
      </c>
      <c r="CY921">
        <v>492.7766666666667</v>
      </c>
      <c r="CZ921">
        <v>0</v>
      </c>
      <c r="DA921">
        <v>1728498901.6</v>
      </c>
      <c r="DB921">
        <v>0</v>
      </c>
      <c r="DC921">
        <v>1728490956.5</v>
      </c>
      <c r="DD921" t="s">
        <v>362</v>
      </c>
      <c r="DE921">
        <v>1728490952.5</v>
      </c>
      <c r="DF921">
        <v>1728490956.5</v>
      </c>
      <c r="DG921">
        <v>1</v>
      </c>
      <c r="DH921">
        <v>-0.065</v>
      </c>
      <c r="DI921">
        <v>-0.008</v>
      </c>
      <c r="DJ921">
        <v>-3.246</v>
      </c>
      <c r="DK921">
        <v>-0.091</v>
      </c>
      <c r="DL921">
        <v>52</v>
      </c>
      <c r="DM921">
        <v>15</v>
      </c>
      <c r="DN921">
        <v>0.25</v>
      </c>
      <c r="DO921">
        <v>0.13</v>
      </c>
      <c r="DP921">
        <v>-25.0674268292683</v>
      </c>
      <c r="DQ921">
        <v>-2.085875958188232</v>
      </c>
      <c r="DR921">
        <v>0.2569370816257098</v>
      </c>
      <c r="DS921">
        <v>0</v>
      </c>
      <c r="DT921">
        <v>0.5772346097560975</v>
      </c>
      <c r="DU921">
        <v>-0.01185451567944178</v>
      </c>
      <c r="DV921">
        <v>0.001586368530954389</v>
      </c>
      <c r="DW921">
        <v>1</v>
      </c>
      <c r="DX921">
        <v>1</v>
      </c>
      <c r="DY921">
        <v>2</v>
      </c>
      <c r="DZ921" t="s">
        <v>363</v>
      </c>
      <c r="EA921">
        <v>3.22898</v>
      </c>
      <c r="EB921">
        <v>2.70406</v>
      </c>
      <c r="EC921">
        <v>0.166642</v>
      </c>
      <c r="ED921">
        <v>0.169226</v>
      </c>
      <c r="EE921">
        <v>0.08373650000000001</v>
      </c>
      <c r="EF921">
        <v>0.081721</v>
      </c>
      <c r="EG921">
        <v>27180.7</v>
      </c>
      <c r="EH921">
        <v>26339.6</v>
      </c>
      <c r="EI921">
        <v>31260.7</v>
      </c>
      <c r="EJ921">
        <v>30084.7</v>
      </c>
      <c r="EK921">
        <v>38362.5</v>
      </c>
      <c r="EL921">
        <v>36539.7</v>
      </c>
      <c r="EM921">
        <v>43804.1</v>
      </c>
      <c r="EN921">
        <v>42015.4</v>
      </c>
      <c r="EO921">
        <v>2.0953</v>
      </c>
      <c r="EP921">
        <v>1.74487</v>
      </c>
      <c r="EQ921">
        <v>0.0135601</v>
      </c>
      <c r="ER921">
        <v>0</v>
      </c>
      <c r="ES921">
        <v>24.7886</v>
      </c>
      <c r="ET921">
        <v>999.9</v>
      </c>
      <c r="EU921">
        <v>64</v>
      </c>
      <c r="EV921">
        <v>32.1</v>
      </c>
      <c r="EW921">
        <v>31.5061</v>
      </c>
      <c r="EX921">
        <v>61.1402</v>
      </c>
      <c r="EY921">
        <v>24.2268</v>
      </c>
      <c r="EZ921">
        <v>1</v>
      </c>
      <c r="FA921">
        <v>0.289248</v>
      </c>
      <c r="FB921">
        <v>4.17509</v>
      </c>
      <c r="FC921">
        <v>20.1509</v>
      </c>
      <c r="FD921">
        <v>5.21489</v>
      </c>
      <c r="FE921">
        <v>11.9986</v>
      </c>
      <c r="FF921">
        <v>4.9631</v>
      </c>
      <c r="FG921">
        <v>3.29588</v>
      </c>
      <c r="FH921">
        <v>9999</v>
      </c>
      <c r="FI921">
        <v>9999</v>
      </c>
      <c r="FJ921">
        <v>9999</v>
      </c>
      <c r="FK921">
        <v>150.2</v>
      </c>
      <c r="FL921">
        <v>4.97091</v>
      </c>
      <c r="FM921">
        <v>1.86775</v>
      </c>
      <c r="FN921">
        <v>1.85928</v>
      </c>
      <c r="FO921">
        <v>1.86537</v>
      </c>
      <c r="FP921">
        <v>1.8631</v>
      </c>
      <c r="FQ921">
        <v>1.86448</v>
      </c>
      <c r="FR921">
        <v>1.86005</v>
      </c>
      <c r="FS921">
        <v>1.86417</v>
      </c>
      <c r="FT921">
        <v>0</v>
      </c>
      <c r="FU921">
        <v>0</v>
      </c>
      <c r="FV921">
        <v>0</v>
      </c>
      <c r="FW921">
        <v>0</v>
      </c>
      <c r="FX921" t="s">
        <v>364</v>
      </c>
      <c r="FY921" t="s">
        <v>365</v>
      </c>
      <c r="FZ921" t="s">
        <v>366</v>
      </c>
      <c r="GA921" t="s">
        <v>366</v>
      </c>
      <c r="GB921" t="s">
        <v>366</v>
      </c>
      <c r="GC921" t="s">
        <v>366</v>
      </c>
      <c r="GD921">
        <v>0</v>
      </c>
      <c r="GE921">
        <v>100</v>
      </c>
      <c r="GF921">
        <v>100</v>
      </c>
      <c r="GG921">
        <v>-8.525</v>
      </c>
      <c r="GH921">
        <v>-0.0905</v>
      </c>
      <c r="GI921">
        <v>-2.868309889394353</v>
      </c>
      <c r="GJ921">
        <v>-0.006773961979547998</v>
      </c>
      <c r="GK921">
        <v>-8.296070481250098E-08</v>
      </c>
      <c r="GL921">
        <v>3.322967193956903E-10</v>
      </c>
      <c r="GM921">
        <v>-0.07871069313407227</v>
      </c>
      <c r="GN921">
        <v>-0.00208336341840114</v>
      </c>
      <c r="GO921">
        <v>8.801746095907445E-05</v>
      </c>
      <c r="GP921">
        <v>-2.677693255255651E-07</v>
      </c>
      <c r="GQ921">
        <v>3</v>
      </c>
      <c r="GR921">
        <v>2052</v>
      </c>
      <c r="GS921">
        <v>2</v>
      </c>
      <c r="GT921">
        <v>18</v>
      </c>
      <c r="GU921">
        <v>131.5</v>
      </c>
      <c r="GV921">
        <v>131.5</v>
      </c>
      <c r="GW921">
        <v>2.05322</v>
      </c>
      <c r="GX921">
        <v>2.3999</v>
      </c>
      <c r="GY921">
        <v>1.44775</v>
      </c>
      <c r="GZ921">
        <v>2.31201</v>
      </c>
      <c r="HA921">
        <v>1.55151</v>
      </c>
      <c r="HB921">
        <v>2.40967</v>
      </c>
      <c r="HC921">
        <v>37.8437</v>
      </c>
      <c r="HD921">
        <v>13.5629</v>
      </c>
      <c r="HE921">
        <v>18</v>
      </c>
      <c r="HF921">
        <v>616.704</v>
      </c>
      <c r="HG921">
        <v>393.434</v>
      </c>
      <c r="HH921">
        <v>19.0357</v>
      </c>
      <c r="HI921">
        <v>30.5488</v>
      </c>
      <c r="HJ921">
        <v>29.9996</v>
      </c>
      <c r="HK921">
        <v>30.7418</v>
      </c>
      <c r="HL921">
        <v>30.7402</v>
      </c>
      <c r="HM921">
        <v>41.135</v>
      </c>
      <c r="HN921">
        <v>55.4986</v>
      </c>
      <c r="HO921">
        <v>0</v>
      </c>
      <c r="HP921">
        <v>19.0334</v>
      </c>
      <c r="HQ921">
        <v>887.859</v>
      </c>
      <c r="HR921">
        <v>15.5598</v>
      </c>
      <c r="HS921">
        <v>99.1955</v>
      </c>
      <c r="HT921">
        <v>100.391</v>
      </c>
    </row>
    <row r="922" spans="1:228">
      <c r="A922">
        <v>906</v>
      </c>
      <c r="B922">
        <v>1728498849.5</v>
      </c>
      <c r="C922">
        <v>7912</v>
      </c>
      <c r="D922" t="s">
        <v>2186</v>
      </c>
      <c r="E922" t="s">
        <v>2187</v>
      </c>
      <c r="F922">
        <v>5</v>
      </c>
      <c r="G922" t="s">
        <v>357</v>
      </c>
      <c r="H922" t="s">
        <v>358</v>
      </c>
      <c r="I922" t="s">
        <v>359</v>
      </c>
      <c r="J922" t="s">
        <v>2047</v>
      </c>
      <c r="K922">
        <v>1728498841.714286</v>
      </c>
      <c r="L922">
        <f>(M922)/1000</f>
        <v>0</v>
      </c>
      <c r="M922">
        <f>IF(BH922, AP922, AJ922)</f>
        <v>0</v>
      </c>
      <c r="N922">
        <f>IF(BH922, AK922, AI922)</f>
        <v>0</v>
      </c>
      <c r="O922">
        <f>BJ922 - IF(AW922&gt;1, N922*BD922*100.0/(AY922), 0)</f>
        <v>0</v>
      </c>
      <c r="P922">
        <f>((V922-L922/2)*O922-N922)/(V922+L922/2)</f>
        <v>0</v>
      </c>
      <c r="Q922">
        <f>P922*(BQ922+BR922)/1000.0</f>
        <v>0</v>
      </c>
      <c r="R922">
        <f>(BJ922 - IF(AW922&gt;1, N922*BD922*100.0/(AY922), 0))*(BQ922+BR922)/1000.0</f>
        <v>0</v>
      </c>
      <c r="S922">
        <f>2.0/((1/U922-1/T922)+SIGN(U922)*SQRT((1/U922-1/T922)*(1/U922-1/T922) + 4*BE922/((BE922+1)*(BE922+1))*(2*1/U922*1/T922-1/T922*1/T922)))</f>
        <v>0</v>
      </c>
      <c r="T922">
        <f>IF(LEFT(BF922,1)&lt;&gt;"0",IF(LEFT(BF922,1)="1",3.0,BG922),$D$5+$E$5*(BX922*BQ922/($K$5*1000))+$F$5*(BX922*BQ922/($K$5*1000))*MAX(MIN(BD922,$J$5),$I$5)*MAX(MIN(BD922,$J$5),$I$5)+$G$5*MAX(MIN(BD922,$J$5),$I$5)*(BX922*BQ922/($K$5*1000))+$H$5*(BX922*BQ922/($K$5*1000))*(BX922*BQ922/($K$5*1000)))</f>
        <v>0</v>
      </c>
      <c r="U922">
        <f>L922*(1000-(1000*0.61365*exp(17.502*Y922/(240.97+Y922))/(BQ922+BR922)+BL922)/2)/(1000*0.61365*exp(17.502*Y922/(240.97+Y922))/(BQ922+BR922)-BL922)</f>
        <v>0</v>
      </c>
      <c r="V922">
        <f>1/((BE922+1)/(S922/1.6)+1/(T922/1.37)) + BE922/((BE922+1)/(S922/1.6) + BE922/(T922/1.37))</f>
        <v>0</v>
      </c>
      <c r="W922">
        <f>(AZ922*BC922)</f>
        <v>0</v>
      </c>
      <c r="X922">
        <f>(BS922+(W922+2*0.95*5.67E-8*(((BS922+$B$7)+273)^4-(BS922+273)^4)-44100*L922)/(1.84*29.3*T922+8*0.95*5.67E-8*(BS922+273)^3))</f>
        <v>0</v>
      </c>
      <c r="Y922">
        <f>($C$7*BT922+$D$7*BU922+$E$7*X922)</f>
        <v>0</v>
      </c>
      <c r="Z922">
        <f>0.61365*exp(17.502*Y922/(240.97+Y922))</f>
        <v>0</v>
      </c>
      <c r="AA922">
        <f>(AB922/AC922*100)</f>
        <v>0</v>
      </c>
      <c r="AB922">
        <f>BL922*(BQ922+BR922)/1000</f>
        <v>0</v>
      </c>
      <c r="AC922">
        <f>0.61365*exp(17.502*BS922/(240.97+BS922))</f>
        <v>0</v>
      </c>
      <c r="AD922">
        <f>(Z922-BL922*(BQ922+BR922)/1000)</f>
        <v>0</v>
      </c>
      <c r="AE922">
        <f>(-L922*44100)</f>
        <v>0</v>
      </c>
      <c r="AF922">
        <f>2*29.3*T922*0.92*(BS922-Y922)</f>
        <v>0</v>
      </c>
      <c r="AG922">
        <f>2*0.95*5.67E-8*(((BS922+$B$7)+273)^4-(Y922+273)^4)</f>
        <v>0</v>
      </c>
      <c r="AH922">
        <f>W922+AG922+AE922+AF922</f>
        <v>0</v>
      </c>
      <c r="AI922">
        <f>BP922*AW922*(BK922-BJ922*(1000-AW922*BM922)/(1000-AW922*BL922))/(100*BD922)</f>
        <v>0</v>
      </c>
      <c r="AJ922">
        <f>1000*BP922*AW922*(BL922-BM922)/(100*BD922*(1000-AW922*BL922))</f>
        <v>0</v>
      </c>
      <c r="AK922">
        <f>(AL922 - AM922 - BQ922*1E3/(8.314*(BS922+273.15)) * AO922/BP922 * AN922) * BP922/(100*BD922) * (1000 - BM922)/1000</f>
        <v>0</v>
      </c>
      <c r="AL922">
        <v>894.0537621718385</v>
      </c>
      <c r="AM922">
        <v>873.7170848484847</v>
      </c>
      <c r="AN922">
        <v>2.485145661282529</v>
      </c>
      <c r="AO922">
        <v>66.74876362544261</v>
      </c>
      <c r="AP922">
        <f>(AR922 - AQ922 + BQ922*1E3/(8.314*(BS922+273.15)) * AT922/BP922 * AS922) * BP922/(100*BD922) * 1000/(1000 - AR922)</f>
        <v>0</v>
      </c>
      <c r="AQ922">
        <v>15.61400476378201</v>
      </c>
      <c r="AR922">
        <v>16.18477151515151</v>
      </c>
      <c r="AS922">
        <v>-4.731224988511772E-05</v>
      </c>
      <c r="AT922">
        <v>80.8344270766854</v>
      </c>
      <c r="AU922">
        <v>0</v>
      </c>
      <c r="AV922">
        <v>0</v>
      </c>
      <c r="AW922">
        <f>IF(AU922*$H$13&gt;=AY922,1.0,(AY922/(AY922-AU922*$H$13)))</f>
        <v>0</v>
      </c>
      <c r="AX922">
        <f>(AW922-1)*100</f>
        <v>0</v>
      </c>
      <c r="AY922">
        <f>MAX(0,($B$13+$C$13*BX922)/(1+$D$13*BX922)*BQ922/(BS922+273)*$E$13)</f>
        <v>0</v>
      </c>
      <c r="AZ922">
        <f>$B$11*BY922+$C$11*BZ922+$F$11*CK922*(1-CN922)</f>
        <v>0</v>
      </c>
      <c r="BA922">
        <f>AZ922*BB922</f>
        <v>0</v>
      </c>
      <c r="BB922">
        <f>($B$11*$D$9+$C$11*$D$9+$F$11*((CX922+CP922)/MAX(CX922+CP922+CY922, 0.1)*$I$9+CY922/MAX(CX922+CP922+CY922, 0.1)*$J$9))/($B$11+$C$11+$F$11)</f>
        <v>0</v>
      </c>
      <c r="BC922">
        <f>($B$11*$K$9+$C$11*$K$9+$F$11*((CX922+CP922)/MAX(CX922+CP922+CY922, 0.1)*$P$9+CY922/MAX(CX922+CP922+CY922, 0.1)*$Q$9))/($B$11+$C$11+$F$11)</f>
        <v>0</v>
      </c>
      <c r="BD922">
        <v>6</v>
      </c>
      <c r="BE922">
        <v>0.5</v>
      </c>
      <c r="BF922" t="s">
        <v>361</v>
      </c>
      <c r="BG922">
        <v>2</v>
      </c>
      <c r="BH922" t="b">
        <v>1</v>
      </c>
      <c r="BI922">
        <v>1728498841.714286</v>
      </c>
      <c r="BJ922">
        <v>841.5371071428573</v>
      </c>
      <c r="BK922">
        <v>866.7740714285713</v>
      </c>
      <c r="BL922">
        <v>16.18868214285714</v>
      </c>
      <c r="BM922">
        <v>15.61374642857143</v>
      </c>
      <c r="BN922">
        <v>850.0191785714287</v>
      </c>
      <c r="BO922">
        <v>16.27915</v>
      </c>
      <c r="BP922">
        <v>599.9928571428571</v>
      </c>
      <c r="BQ922">
        <v>97.54277857142857</v>
      </c>
      <c r="BR922">
        <v>0.1000000785714286</v>
      </c>
      <c r="BS922">
        <v>24.84021428571429</v>
      </c>
      <c r="BT922">
        <v>25.01385714285714</v>
      </c>
      <c r="BU922">
        <v>999.9000000000002</v>
      </c>
      <c r="BV922">
        <v>0</v>
      </c>
      <c r="BW922">
        <v>0</v>
      </c>
      <c r="BX922">
        <v>10002.42785714286</v>
      </c>
      <c r="BY922">
        <v>0</v>
      </c>
      <c r="BZ922">
        <v>96.54875</v>
      </c>
      <c r="CA922">
        <v>-25.23689642857143</v>
      </c>
      <c r="CB922">
        <v>855.3845714285713</v>
      </c>
      <c r="CC922">
        <v>880.52225</v>
      </c>
      <c r="CD922">
        <v>0.5749403928571428</v>
      </c>
      <c r="CE922">
        <v>866.7740714285713</v>
      </c>
      <c r="CF922">
        <v>15.61374642857143</v>
      </c>
      <c r="CG922">
        <v>1.579088928571428</v>
      </c>
      <c r="CH922">
        <v>1.523009642857143</v>
      </c>
      <c r="CI922">
        <v>13.75625</v>
      </c>
      <c r="CJ922">
        <v>13.201125</v>
      </c>
      <c r="CK922">
        <v>1599.951071428572</v>
      </c>
      <c r="CL922">
        <v>0.6920046071428569</v>
      </c>
      <c r="CM922">
        <v>0.3079953928571428</v>
      </c>
      <c r="CN922">
        <v>0</v>
      </c>
      <c r="CO922">
        <v>2.319264285714286</v>
      </c>
      <c r="CP922">
        <v>0</v>
      </c>
      <c r="CQ922">
        <v>16116.14642857143</v>
      </c>
      <c r="CR922">
        <v>13789.79285714286</v>
      </c>
      <c r="CS922">
        <v>38.96625</v>
      </c>
      <c r="CT922">
        <v>40.32324999999999</v>
      </c>
      <c r="CU922">
        <v>39.68699999999999</v>
      </c>
      <c r="CV922">
        <v>38.37942857142857</v>
      </c>
      <c r="CW922">
        <v>38.20049999999999</v>
      </c>
      <c r="CX922">
        <v>1107.173928571429</v>
      </c>
      <c r="CY922">
        <v>492.7771428571428</v>
      </c>
      <c r="CZ922">
        <v>0</v>
      </c>
      <c r="DA922">
        <v>1728498906.4</v>
      </c>
      <c r="DB922">
        <v>0</v>
      </c>
      <c r="DC922">
        <v>1728490956.5</v>
      </c>
      <c r="DD922" t="s">
        <v>362</v>
      </c>
      <c r="DE922">
        <v>1728490952.5</v>
      </c>
      <c r="DF922">
        <v>1728490956.5</v>
      </c>
      <c r="DG922">
        <v>1</v>
      </c>
      <c r="DH922">
        <v>-0.065</v>
      </c>
      <c r="DI922">
        <v>-0.008</v>
      </c>
      <c r="DJ922">
        <v>-3.246</v>
      </c>
      <c r="DK922">
        <v>-0.091</v>
      </c>
      <c r="DL922">
        <v>52</v>
      </c>
      <c r="DM922">
        <v>15</v>
      </c>
      <c r="DN922">
        <v>0.25</v>
      </c>
      <c r="DO922">
        <v>0.13</v>
      </c>
      <c r="DP922">
        <v>-25.11762682926829</v>
      </c>
      <c r="DQ922">
        <v>-1.454847386759574</v>
      </c>
      <c r="DR922">
        <v>0.2419800626985721</v>
      </c>
      <c r="DS922">
        <v>0</v>
      </c>
      <c r="DT922">
        <v>0.5760528292682927</v>
      </c>
      <c r="DU922">
        <v>-0.01870463414634112</v>
      </c>
      <c r="DV922">
        <v>0.002154928043645471</v>
      </c>
      <c r="DW922">
        <v>1</v>
      </c>
      <c r="DX922">
        <v>1</v>
      </c>
      <c r="DY922">
        <v>2</v>
      </c>
      <c r="DZ922" t="s">
        <v>363</v>
      </c>
      <c r="EA922">
        <v>3.22908</v>
      </c>
      <c r="EB922">
        <v>2.70451</v>
      </c>
      <c r="EC922">
        <v>0.168224</v>
      </c>
      <c r="ED922">
        <v>0.170754</v>
      </c>
      <c r="EE922">
        <v>0.0837252</v>
      </c>
      <c r="EF922">
        <v>0.08172020000000001</v>
      </c>
      <c r="EG922">
        <v>27129.1</v>
      </c>
      <c r="EH922">
        <v>26291.3</v>
      </c>
      <c r="EI922">
        <v>31260.7</v>
      </c>
      <c r="EJ922">
        <v>30084.9</v>
      </c>
      <c r="EK922">
        <v>38363.2</v>
      </c>
      <c r="EL922">
        <v>36539.9</v>
      </c>
      <c r="EM922">
        <v>43804.3</v>
      </c>
      <c r="EN922">
        <v>42015.5</v>
      </c>
      <c r="EO922">
        <v>2.0957</v>
      </c>
      <c r="EP922">
        <v>1.74483</v>
      </c>
      <c r="EQ922">
        <v>0.0133924</v>
      </c>
      <c r="ER922">
        <v>0</v>
      </c>
      <c r="ES922">
        <v>24.7885</v>
      </c>
      <c r="ET922">
        <v>999.9</v>
      </c>
      <c r="EU922">
        <v>64</v>
      </c>
      <c r="EV922">
        <v>32.1</v>
      </c>
      <c r="EW922">
        <v>31.5079</v>
      </c>
      <c r="EX922">
        <v>61.2702</v>
      </c>
      <c r="EY922">
        <v>24.0785</v>
      </c>
      <c r="EZ922">
        <v>1</v>
      </c>
      <c r="FA922">
        <v>0.288801</v>
      </c>
      <c r="FB922">
        <v>4.15468</v>
      </c>
      <c r="FC922">
        <v>20.1515</v>
      </c>
      <c r="FD922">
        <v>5.21429</v>
      </c>
      <c r="FE922">
        <v>11.998</v>
      </c>
      <c r="FF922">
        <v>4.9629</v>
      </c>
      <c r="FG922">
        <v>3.29563</v>
      </c>
      <c r="FH922">
        <v>9999</v>
      </c>
      <c r="FI922">
        <v>9999</v>
      </c>
      <c r="FJ922">
        <v>9999</v>
      </c>
      <c r="FK922">
        <v>150.2</v>
      </c>
      <c r="FL922">
        <v>4.97089</v>
      </c>
      <c r="FM922">
        <v>1.86773</v>
      </c>
      <c r="FN922">
        <v>1.85928</v>
      </c>
      <c r="FO922">
        <v>1.86537</v>
      </c>
      <c r="FP922">
        <v>1.8631</v>
      </c>
      <c r="FQ922">
        <v>1.86448</v>
      </c>
      <c r="FR922">
        <v>1.86005</v>
      </c>
      <c r="FS922">
        <v>1.86417</v>
      </c>
      <c r="FT922">
        <v>0</v>
      </c>
      <c r="FU922">
        <v>0</v>
      </c>
      <c r="FV922">
        <v>0</v>
      </c>
      <c r="FW922">
        <v>0</v>
      </c>
      <c r="FX922" t="s">
        <v>364</v>
      </c>
      <c r="FY922" t="s">
        <v>365</v>
      </c>
      <c r="FZ922" t="s">
        <v>366</v>
      </c>
      <c r="GA922" t="s">
        <v>366</v>
      </c>
      <c r="GB922" t="s">
        <v>366</v>
      </c>
      <c r="GC922" t="s">
        <v>366</v>
      </c>
      <c r="GD922">
        <v>0</v>
      </c>
      <c r="GE922">
        <v>100</v>
      </c>
      <c r="GF922">
        <v>100</v>
      </c>
      <c r="GG922">
        <v>-8.602</v>
      </c>
      <c r="GH922">
        <v>-0.0905</v>
      </c>
      <c r="GI922">
        <v>-2.868309889394353</v>
      </c>
      <c r="GJ922">
        <v>-0.006773961979547998</v>
      </c>
      <c r="GK922">
        <v>-8.296070481250098E-08</v>
      </c>
      <c r="GL922">
        <v>3.322967193956903E-10</v>
      </c>
      <c r="GM922">
        <v>-0.07871069313407227</v>
      </c>
      <c r="GN922">
        <v>-0.00208336341840114</v>
      </c>
      <c r="GO922">
        <v>8.801746095907445E-05</v>
      </c>
      <c r="GP922">
        <v>-2.677693255255651E-07</v>
      </c>
      <c r="GQ922">
        <v>3</v>
      </c>
      <c r="GR922">
        <v>2052</v>
      </c>
      <c r="GS922">
        <v>2</v>
      </c>
      <c r="GT922">
        <v>18</v>
      </c>
      <c r="GU922">
        <v>131.6</v>
      </c>
      <c r="GV922">
        <v>131.6</v>
      </c>
      <c r="GW922">
        <v>2.07397</v>
      </c>
      <c r="GX922">
        <v>2.40112</v>
      </c>
      <c r="GY922">
        <v>1.44775</v>
      </c>
      <c r="GZ922">
        <v>2.31201</v>
      </c>
      <c r="HA922">
        <v>1.55151</v>
      </c>
      <c r="HB922">
        <v>2.33521</v>
      </c>
      <c r="HC922">
        <v>37.8437</v>
      </c>
      <c r="HD922">
        <v>13.5454</v>
      </c>
      <c r="HE922">
        <v>18</v>
      </c>
      <c r="HF922">
        <v>616.919</v>
      </c>
      <c r="HG922">
        <v>393.355</v>
      </c>
      <c r="HH922">
        <v>19.0191</v>
      </c>
      <c r="HI922">
        <v>30.5416</v>
      </c>
      <c r="HJ922">
        <v>29.9997</v>
      </c>
      <c r="HK922">
        <v>30.7338</v>
      </c>
      <c r="HL922">
        <v>30.7323</v>
      </c>
      <c r="HM922">
        <v>41.6225</v>
      </c>
      <c r="HN922">
        <v>55.4986</v>
      </c>
      <c r="HO922">
        <v>0</v>
      </c>
      <c r="HP922">
        <v>19.0191</v>
      </c>
      <c r="HQ922">
        <v>902.9109999999999</v>
      </c>
      <c r="HR922">
        <v>15.5598</v>
      </c>
      <c r="HS922">
        <v>99.19580000000001</v>
      </c>
      <c r="HT922">
        <v>100.391</v>
      </c>
    </row>
    <row r="923" spans="1:228">
      <c r="A923">
        <v>907</v>
      </c>
      <c r="B923">
        <v>1728498854.5</v>
      </c>
      <c r="C923">
        <v>7917</v>
      </c>
      <c r="D923" t="s">
        <v>2188</v>
      </c>
      <c r="E923" t="s">
        <v>2189</v>
      </c>
      <c r="F923">
        <v>5</v>
      </c>
      <c r="G923" t="s">
        <v>357</v>
      </c>
      <c r="H923" t="s">
        <v>358</v>
      </c>
      <c r="I923" t="s">
        <v>359</v>
      </c>
      <c r="J923" t="s">
        <v>2047</v>
      </c>
      <c r="K923">
        <v>1728498847</v>
      </c>
      <c r="L923">
        <f>(M923)/1000</f>
        <v>0</v>
      </c>
      <c r="M923">
        <f>IF(BH923, AP923, AJ923)</f>
        <v>0</v>
      </c>
      <c r="N923">
        <f>IF(BH923, AK923, AI923)</f>
        <v>0</v>
      </c>
      <c r="O923">
        <f>BJ923 - IF(AW923&gt;1, N923*BD923*100.0/(AY923), 0)</f>
        <v>0</v>
      </c>
      <c r="P923">
        <f>((V923-L923/2)*O923-N923)/(V923+L923/2)</f>
        <v>0</v>
      </c>
      <c r="Q923">
        <f>P923*(BQ923+BR923)/1000.0</f>
        <v>0</v>
      </c>
      <c r="R923">
        <f>(BJ923 - IF(AW923&gt;1, N923*BD923*100.0/(AY923), 0))*(BQ923+BR923)/1000.0</f>
        <v>0</v>
      </c>
      <c r="S923">
        <f>2.0/((1/U923-1/T923)+SIGN(U923)*SQRT((1/U923-1/T923)*(1/U923-1/T923) + 4*BE923/((BE923+1)*(BE923+1))*(2*1/U923*1/T923-1/T923*1/T923)))</f>
        <v>0</v>
      </c>
      <c r="T923">
        <f>IF(LEFT(BF923,1)&lt;&gt;"0",IF(LEFT(BF923,1)="1",3.0,BG923),$D$5+$E$5*(BX923*BQ923/($K$5*1000))+$F$5*(BX923*BQ923/($K$5*1000))*MAX(MIN(BD923,$J$5),$I$5)*MAX(MIN(BD923,$J$5),$I$5)+$G$5*MAX(MIN(BD923,$J$5),$I$5)*(BX923*BQ923/($K$5*1000))+$H$5*(BX923*BQ923/($K$5*1000))*(BX923*BQ923/($K$5*1000)))</f>
        <v>0</v>
      </c>
      <c r="U923">
        <f>L923*(1000-(1000*0.61365*exp(17.502*Y923/(240.97+Y923))/(BQ923+BR923)+BL923)/2)/(1000*0.61365*exp(17.502*Y923/(240.97+Y923))/(BQ923+BR923)-BL923)</f>
        <v>0</v>
      </c>
      <c r="V923">
        <f>1/((BE923+1)/(S923/1.6)+1/(T923/1.37)) + BE923/((BE923+1)/(S923/1.6) + BE923/(T923/1.37))</f>
        <v>0</v>
      </c>
      <c r="W923">
        <f>(AZ923*BC923)</f>
        <v>0</v>
      </c>
      <c r="X923">
        <f>(BS923+(W923+2*0.95*5.67E-8*(((BS923+$B$7)+273)^4-(BS923+273)^4)-44100*L923)/(1.84*29.3*T923+8*0.95*5.67E-8*(BS923+273)^3))</f>
        <v>0</v>
      </c>
      <c r="Y923">
        <f>($C$7*BT923+$D$7*BU923+$E$7*X923)</f>
        <v>0</v>
      </c>
      <c r="Z923">
        <f>0.61365*exp(17.502*Y923/(240.97+Y923))</f>
        <v>0</v>
      </c>
      <c r="AA923">
        <f>(AB923/AC923*100)</f>
        <v>0</v>
      </c>
      <c r="AB923">
        <f>BL923*(BQ923+BR923)/1000</f>
        <v>0</v>
      </c>
      <c r="AC923">
        <f>0.61365*exp(17.502*BS923/(240.97+BS923))</f>
        <v>0</v>
      </c>
      <c r="AD923">
        <f>(Z923-BL923*(BQ923+BR923)/1000)</f>
        <v>0</v>
      </c>
      <c r="AE923">
        <f>(-L923*44100)</f>
        <v>0</v>
      </c>
      <c r="AF923">
        <f>2*29.3*T923*0.92*(BS923-Y923)</f>
        <v>0</v>
      </c>
      <c r="AG923">
        <f>2*0.95*5.67E-8*(((BS923+$B$7)+273)^4-(Y923+273)^4)</f>
        <v>0</v>
      </c>
      <c r="AH923">
        <f>W923+AG923+AE923+AF923</f>
        <v>0</v>
      </c>
      <c r="AI923">
        <f>BP923*AW923*(BK923-BJ923*(1000-AW923*BM923)/(1000-AW923*BL923))/(100*BD923)</f>
        <v>0</v>
      </c>
      <c r="AJ923">
        <f>1000*BP923*AW923*(BL923-BM923)/(100*BD923*(1000-AW923*BL923))</f>
        <v>0</v>
      </c>
      <c r="AK923">
        <f>(AL923 - AM923 - BQ923*1E3/(8.314*(BS923+273.15)) * AO923/BP923 * AN923) * BP923/(100*BD923) * (1000 - BM923)/1000</f>
        <v>0</v>
      </c>
      <c r="AL923">
        <v>906.5413958834475</v>
      </c>
      <c r="AM923">
        <v>886.0681393939394</v>
      </c>
      <c r="AN923">
        <v>2.48298667097527</v>
      </c>
      <c r="AO923">
        <v>66.74876362544261</v>
      </c>
      <c r="AP923">
        <f>(AR923 - AQ923 + BQ923*1E3/(8.314*(BS923+273.15)) * AT923/BP923 * AS923) * BP923/(100*BD923) * 1000/(1000 - AR923)</f>
        <v>0</v>
      </c>
      <c r="AQ923">
        <v>15.61394065978984</v>
      </c>
      <c r="AR923">
        <v>16.18167636363637</v>
      </c>
      <c r="AS923">
        <v>-2.428616681800598E-05</v>
      </c>
      <c r="AT923">
        <v>80.8344270766854</v>
      </c>
      <c r="AU923">
        <v>0</v>
      </c>
      <c r="AV923">
        <v>0</v>
      </c>
      <c r="AW923">
        <f>IF(AU923*$H$13&gt;=AY923,1.0,(AY923/(AY923-AU923*$H$13)))</f>
        <v>0</v>
      </c>
      <c r="AX923">
        <f>(AW923-1)*100</f>
        <v>0</v>
      </c>
      <c r="AY923">
        <f>MAX(0,($B$13+$C$13*BX923)/(1+$D$13*BX923)*BQ923/(BS923+273)*$E$13)</f>
        <v>0</v>
      </c>
      <c r="AZ923">
        <f>$B$11*BY923+$C$11*BZ923+$F$11*CK923*(1-CN923)</f>
        <v>0</v>
      </c>
      <c r="BA923">
        <f>AZ923*BB923</f>
        <v>0</v>
      </c>
      <c r="BB923">
        <f>($B$11*$D$9+$C$11*$D$9+$F$11*((CX923+CP923)/MAX(CX923+CP923+CY923, 0.1)*$I$9+CY923/MAX(CX923+CP923+CY923, 0.1)*$J$9))/($B$11+$C$11+$F$11)</f>
        <v>0</v>
      </c>
      <c r="BC923">
        <f>($B$11*$K$9+$C$11*$K$9+$F$11*((CX923+CP923)/MAX(CX923+CP923+CY923, 0.1)*$P$9+CY923/MAX(CX923+CP923+CY923, 0.1)*$Q$9))/($B$11+$C$11+$F$11)</f>
        <v>0</v>
      </c>
      <c r="BD923">
        <v>6</v>
      </c>
      <c r="BE923">
        <v>0.5</v>
      </c>
      <c r="BF923" t="s">
        <v>361</v>
      </c>
      <c r="BG923">
        <v>2</v>
      </c>
      <c r="BH923" t="b">
        <v>1</v>
      </c>
      <c r="BI923">
        <v>1728498847</v>
      </c>
      <c r="BJ923">
        <v>854.6048518518518</v>
      </c>
      <c r="BK923">
        <v>879.7918518518518</v>
      </c>
      <c r="BL923">
        <v>16.18599259259259</v>
      </c>
      <c r="BM923">
        <v>15.61378148148148</v>
      </c>
      <c r="BN923">
        <v>863.1682592592592</v>
      </c>
      <c r="BO923">
        <v>16.27646666666667</v>
      </c>
      <c r="BP923">
        <v>599.9724074074074</v>
      </c>
      <c r="BQ923">
        <v>97.54362222222223</v>
      </c>
      <c r="BR923">
        <v>0.1000345407407407</v>
      </c>
      <c r="BS923">
        <v>24.83114444444444</v>
      </c>
      <c r="BT923">
        <v>25.01004074074074</v>
      </c>
      <c r="BU923">
        <v>999.9000000000001</v>
      </c>
      <c r="BV923">
        <v>0</v>
      </c>
      <c r="BW923">
        <v>0</v>
      </c>
      <c r="BX923">
        <v>9994.904074074075</v>
      </c>
      <c r="BY923">
        <v>0</v>
      </c>
      <c r="BZ923">
        <v>97.95284444444444</v>
      </c>
      <c r="CA923">
        <v>-25.1869</v>
      </c>
      <c r="CB923">
        <v>868.664962962963</v>
      </c>
      <c r="CC923">
        <v>893.7464814814816</v>
      </c>
      <c r="CD923">
        <v>0.5722168518518518</v>
      </c>
      <c r="CE923">
        <v>879.7918518518518</v>
      </c>
      <c r="CF923">
        <v>15.61378148148148</v>
      </c>
      <c r="CG923">
        <v>1.57884</v>
      </c>
      <c r="CH923">
        <v>1.523026296296296</v>
      </c>
      <c r="CI923">
        <v>13.75382962962963</v>
      </c>
      <c r="CJ923">
        <v>13.20129259259259</v>
      </c>
      <c r="CK923">
        <v>1599.944444444444</v>
      </c>
      <c r="CL923">
        <v>0.6920014444444443</v>
      </c>
      <c r="CM923">
        <v>0.3079985925925926</v>
      </c>
      <c r="CN923">
        <v>0</v>
      </c>
      <c r="CO923">
        <v>2.241722222222222</v>
      </c>
      <c r="CP923">
        <v>0</v>
      </c>
      <c r="CQ923">
        <v>16162.22962962963</v>
      </c>
      <c r="CR923">
        <v>13789.72222222222</v>
      </c>
      <c r="CS923">
        <v>38.94633333333333</v>
      </c>
      <c r="CT923">
        <v>40.31199999999999</v>
      </c>
      <c r="CU923">
        <v>39.67551851851852</v>
      </c>
      <c r="CV923">
        <v>38.36799999999999</v>
      </c>
      <c r="CW923">
        <v>38.18933333333333</v>
      </c>
      <c r="CX923">
        <v>1107.163333333333</v>
      </c>
      <c r="CY923">
        <v>492.7811111111111</v>
      </c>
      <c r="CZ923">
        <v>0</v>
      </c>
      <c r="DA923">
        <v>1728498911.2</v>
      </c>
      <c r="DB923">
        <v>0</v>
      </c>
      <c r="DC923">
        <v>1728490956.5</v>
      </c>
      <c r="DD923" t="s">
        <v>362</v>
      </c>
      <c r="DE923">
        <v>1728490952.5</v>
      </c>
      <c r="DF923">
        <v>1728490956.5</v>
      </c>
      <c r="DG923">
        <v>1</v>
      </c>
      <c r="DH923">
        <v>-0.065</v>
      </c>
      <c r="DI923">
        <v>-0.008</v>
      </c>
      <c r="DJ923">
        <v>-3.246</v>
      </c>
      <c r="DK923">
        <v>-0.091</v>
      </c>
      <c r="DL923">
        <v>52</v>
      </c>
      <c r="DM923">
        <v>15</v>
      </c>
      <c r="DN923">
        <v>0.25</v>
      </c>
      <c r="DO923">
        <v>0.13</v>
      </c>
      <c r="DP923">
        <v>-25.21784878048781</v>
      </c>
      <c r="DQ923">
        <v>0.6177073170730873</v>
      </c>
      <c r="DR923">
        <v>0.1180924877765072</v>
      </c>
      <c r="DS923">
        <v>0</v>
      </c>
      <c r="DT923">
        <v>0.5735684390243903</v>
      </c>
      <c r="DU923">
        <v>-0.02972092682926748</v>
      </c>
      <c r="DV923">
        <v>0.003134038585601336</v>
      </c>
      <c r="DW923">
        <v>1</v>
      </c>
      <c r="DX923">
        <v>1</v>
      </c>
      <c r="DY923">
        <v>2</v>
      </c>
      <c r="DZ923" t="s">
        <v>363</v>
      </c>
      <c r="EA923">
        <v>3.22894</v>
      </c>
      <c r="EB923">
        <v>2.70413</v>
      </c>
      <c r="EC923">
        <v>0.169783</v>
      </c>
      <c r="ED923">
        <v>0.17232</v>
      </c>
      <c r="EE923">
        <v>0.08371770000000001</v>
      </c>
      <c r="EF923">
        <v>0.0817233</v>
      </c>
      <c r="EG923">
        <v>27078.8</v>
      </c>
      <c r="EH923">
        <v>26242.2</v>
      </c>
      <c r="EI923">
        <v>31261.2</v>
      </c>
      <c r="EJ923">
        <v>30085.4</v>
      </c>
      <c r="EK923">
        <v>38364.7</v>
      </c>
      <c r="EL923">
        <v>36540.3</v>
      </c>
      <c r="EM923">
        <v>43805.6</v>
      </c>
      <c r="EN923">
        <v>42016.1</v>
      </c>
      <c r="EO923">
        <v>2.0956</v>
      </c>
      <c r="EP923">
        <v>1.74513</v>
      </c>
      <c r="EQ923">
        <v>0.0127591</v>
      </c>
      <c r="ER923">
        <v>0</v>
      </c>
      <c r="ES923">
        <v>24.7859</v>
      </c>
      <c r="ET923">
        <v>999.9</v>
      </c>
      <c r="EU923">
        <v>63.9</v>
      </c>
      <c r="EV923">
        <v>32.1</v>
      </c>
      <c r="EW923">
        <v>31.4581</v>
      </c>
      <c r="EX923">
        <v>61.1002</v>
      </c>
      <c r="EY923">
        <v>24.1146</v>
      </c>
      <c r="EZ923">
        <v>1</v>
      </c>
      <c r="FA923">
        <v>0.287957</v>
      </c>
      <c r="FB923">
        <v>4.11202</v>
      </c>
      <c r="FC923">
        <v>20.1525</v>
      </c>
      <c r="FD923">
        <v>5.21429</v>
      </c>
      <c r="FE923">
        <v>11.998</v>
      </c>
      <c r="FF923">
        <v>4.963</v>
      </c>
      <c r="FG923">
        <v>3.29563</v>
      </c>
      <c r="FH923">
        <v>9999</v>
      </c>
      <c r="FI923">
        <v>9999</v>
      </c>
      <c r="FJ923">
        <v>9999</v>
      </c>
      <c r="FK923">
        <v>150.2</v>
      </c>
      <c r="FL923">
        <v>4.97091</v>
      </c>
      <c r="FM923">
        <v>1.86778</v>
      </c>
      <c r="FN923">
        <v>1.85928</v>
      </c>
      <c r="FO923">
        <v>1.86537</v>
      </c>
      <c r="FP923">
        <v>1.8631</v>
      </c>
      <c r="FQ923">
        <v>1.86447</v>
      </c>
      <c r="FR923">
        <v>1.86005</v>
      </c>
      <c r="FS923">
        <v>1.86417</v>
      </c>
      <c r="FT923">
        <v>0</v>
      </c>
      <c r="FU923">
        <v>0</v>
      </c>
      <c r="FV923">
        <v>0</v>
      </c>
      <c r="FW923">
        <v>0</v>
      </c>
      <c r="FX923" t="s">
        <v>364</v>
      </c>
      <c r="FY923" t="s">
        <v>365</v>
      </c>
      <c r="FZ923" t="s">
        <v>366</v>
      </c>
      <c r="GA923" t="s">
        <v>366</v>
      </c>
      <c r="GB923" t="s">
        <v>366</v>
      </c>
      <c r="GC923" t="s">
        <v>366</v>
      </c>
      <c r="GD923">
        <v>0</v>
      </c>
      <c r="GE923">
        <v>100</v>
      </c>
      <c r="GF923">
        <v>100</v>
      </c>
      <c r="GG923">
        <v>-8.677</v>
      </c>
      <c r="GH923">
        <v>-0.0905</v>
      </c>
      <c r="GI923">
        <v>-2.868309889394353</v>
      </c>
      <c r="GJ923">
        <v>-0.006773961979547998</v>
      </c>
      <c r="GK923">
        <v>-8.296070481250098E-08</v>
      </c>
      <c r="GL923">
        <v>3.322967193956903E-10</v>
      </c>
      <c r="GM923">
        <v>-0.07871069313407227</v>
      </c>
      <c r="GN923">
        <v>-0.00208336341840114</v>
      </c>
      <c r="GO923">
        <v>8.801746095907445E-05</v>
      </c>
      <c r="GP923">
        <v>-2.677693255255651E-07</v>
      </c>
      <c r="GQ923">
        <v>3</v>
      </c>
      <c r="GR923">
        <v>2052</v>
      </c>
      <c r="GS923">
        <v>2</v>
      </c>
      <c r="GT923">
        <v>18</v>
      </c>
      <c r="GU923">
        <v>131.7</v>
      </c>
      <c r="GV923">
        <v>131.6</v>
      </c>
      <c r="GW923">
        <v>2.09961</v>
      </c>
      <c r="GX923">
        <v>2.41577</v>
      </c>
      <c r="GY923">
        <v>1.44897</v>
      </c>
      <c r="GZ923">
        <v>2.31201</v>
      </c>
      <c r="HA923">
        <v>1.55151</v>
      </c>
      <c r="HB923">
        <v>2.26929</v>
      </c>
      <c r="HC923">
        <v>37.8437</v>
      </c>
      <c r="HD923">
        <v>13.5454</v>
      </c>
      <c r="HE923">
        <v>18</v>
      </c>
      <c r="HF923">
        <v>616.774</v>
      </c>
      <c r="HG923">
        <v>393.473</v>
      </c>
      <c r="HH923">
        <v>19.0074</v>
      </c>
      <c r="HI923">
        <v>30.5342</v>
      </c>
      <c r="HJ923">
        <v>29.9995</v>
      </c>
      <c r="HK923">
        <v>30.7265</v>
      </c>
      <c r="HL923">
        <v>30.7244</v>
      </c>
      <c r="HM923">
        <v>42.0692</v>
      </c>
      <c r="HN923">
        <v>55.4986</v>
      </c>
      <c r="HO923">
        <v>0</v>
      </c>
      <c r="HP923">
        <v>19.0125</v>
      </c>
      <c r="HQ923">
        <v>912.9299999999999</v>
      </c>
      <c r="HR923">
        <v>15.5598</v>
      </c>
      <c r="HS923">
        <v>99.1981</v>
      </c>
      <c r="HT923">
        <v>100.393</v>
      </c>
    </row>
    <row r="924" spans="1:228">
      <c r="A924">
        <v>908</v>
      </c>
      <c r="B924">
        <v>1728498859.5</v>
      </c>
      <c r="C924">
        <v>7922</v>
      </c>
      <c r="D924" t="s">
        <v>2190</v>
      </c>
      <c r="E924" t="s">
        <v>2191</v>
      </c>
      <c r="F924">
        <v>5</v>
      </c>
      <c r="G924" t="s">
        <v>357</v>
      </c>
      <c r="H924" t="s">
        <v>358</v>
      </c>
      <c r="I924" t="s">
        <v>359</v>
      </c>
      <c r="J924" t="s">
        <v>2047</v>
      </c>
      <c r="K924">
        <v>1728498851.714286</v>
      </c>
      <c r="L924">
        <f>(M924)/1000</f>
        <v>0</v>
      </c>
      <c r="M924">
        <f>IF(BH924, AP924, AJ924)</f>
        <v>0</v>
      </c>
      <c r="N924">
        <f>IF(BH924, AK924, AI924)</f>
        <v>0</v>
      </c>
      <c r="O924">
        <f>BJ924 - IF(AW924&gt;1, N924*BD924*100.0/(AY924), 0)</f>
        <v>0</v>
      </c>
      <c r="P924">
        <f>((V924-L924/2)*O924-N924)/(V924+L924/2)</f>
        <v>0</v>
      </c>
      <c r="Q924">
        <f>P924*(BQ924+BR924)/1000.0</f>
        <v>0</v>
      </c>
      <c r="R924">
        <f>(BJ924 - IF(AW924&gt;1, N924*BD924*100.0/(AY924), 0))*(BQ924+BR924)/1000.0</f>
        <v>0</v>
      </c>
      <c r="S924">
        <f>2.0/((1/U924-1/T924)+SIGN(U924)*SQRT((1/U924-1/T924)*(1/U924-1/T924) + 4*BE924/((BE924+1)*(BE924+1))*(2*1/U924*1/T924-1/T924*1/T924)))</f>
        <v>0</v>
      </c>
      <c r="T924">
        <f>IF(LEFT(BF924,1)&lt;&gt;"0",IF(LEFT(BF924,1)="1",3.0,BG924),$D$5+$E$5*(BX924*BQ924/($K$5*1000))+$F$5*(BX924*BQ924/($K$5*1000))*MAX(MIN(BD924,$J$5),$I$5)*MAX(MIN(BD924,$J$5),$I$5)+$G$5*MAX(MIN(BD924,$J$5),$I$5)*(BX924*BQ924/($K$5*1000))+$H$5*(BX924*BQ924/($K$5*1000))*(BX924*BQ924/($K$5*1000)))</f>
        <v>0</v>
      </c>
      <c r="U924">
        <f>L924*(1000-(1000*0.61365*exp(17.502*Y924/(240.97+Y924))/(BQ924+BR924)+BL924)/2)/(1000*0.61365*exp(17.502*Y924/(240.97+Y924))/(BQ924+BR924)-BL924)</f>
        <v>0</v>
      </c>
      <c r="V924">
        <f>1/((BE924+1)/(S924/1.6)+1/(T924/1.37)) + BE924/((BE924+1)/(S924/1.6) + BE924/(T924/1.37))</f>
        <v>0</v>
      </c>
      <c r="W924">
        <f>(AZ924*BC924)</f>
        <v>0</v>
      </c>
      <c r="X924">
        <f>(BS924+(W924+2*0.95*5.67E-8*(((BS924+$B$7)+273)^4-(BS924+273)^4)-44100*L924)/(1.84*29.3*T924+8*0.95*5.67E-8*(BS924+273)^3))</f>
        <v>0</v>
      </c>
      <c r="Y924">
        <f>($C$7*BT924+$D$7*BU924+$E$7*X924)</f>
        <v>0</v>
      </c>
      <c r="Z924">
        <f>0.61365*exp(17.502*Y924/(240.97+Y924))</f>
        <v>0</v>
      </c>
      <c r="AA924">
        <f>(AB924/AC924*100)</f>
        <v>0</v>
      </c>
      <c r="AB924">
        <f>BL924*(BQ924+BR924)/1000</f>
        <v>0</v>
      </c>
      <c r="AC924">
        <f>0.61365*exp(17.502*BS924/(240.97+BS924))</f>
        <v>0</v>
      </c>
      <c r="AD924">
        <f>(Z924-BL924*(BQ924+BR924)/1000)</f>
        <v>0</v>
      </c>
      <c r="AE924">
        <f>(-L924*44100)</f>
        <v>0</v>
      </c>
      <c r="AF924">
        <f>2*29.3*T924*0.92*(BS924-Y924)</f>
        <v>0</v>
      </c>
      <c r="AG924">
        <f>2*0.95*5.67E-8*(((BS924+$B$7)+273)^4-(Y924+273)^4)</f>
        <v>0</v>
      </c>
      <c r="AH924">
        <f>W924+AG924+AE924+AF924</f>
        <v>0</v>
      </c>
      <c r="AI924">
        <f>BP924*AW924*(BK924-BJ924*(1000-AW924*BM924)/(1000-AW924*BL924))/(100*BD924)</f>
        <v>0</v>
      </c>
      <c r="AJ924">
        <f>1000*BP924*AW924*(BL924-BM924)/(100*BD924*(1000-AW924*BL924))</f>
        <v>0</v>
      </c>
      <c r="AK924">
        <f>(AL924 - AM924 - BQ924*1E3/(8.314*(BS924+273.15)) * AO924/BP924 * AN924) * BP924/(100*BD924) * (1000 - BM924)/1000</f>
        <v>0</v>
      </c>
      <c r="AL924">
        <v>919.193816821562</v>
      </c>
      <c r="AM924">
        <v>898.4961636363633</v>
      </c>
      <c r="AN924">
        <v>2.479728695370586</v>
      </c>
      <c r="AO924">
        <v>66.74876362544261</v>
      </c>
      <c r="AP924">
        <f>(AR924 - AQ924 + BQ924*1E3/(8.314*(BS924+273.15)) * AT924/BP924 * AS924) * BP924/(100*BD924) * 1000/(1000 - AR924)</f>
        <v>0</v>
      </c>
      <c r="AQ924">
        <v>15.61425550192847</v>
      </c>
      <c r="AR924">
        <v>16.18131151515151</v>
      </c>
      <c r="AS924">
        <v>3.689403687978931E-06</v>
      </c>
      <c r="AT924">
        <v>80.8344270766854</v>
      </c>
      <c r="AU924">
        <v>0</v>
      </c>
      <c r="AV924">
        <v>0</v>
      </c>
      <c r="AW924">
        <f>IF(AU924*$H$13&gt;=AY924,1.0,(AY924/(AY924-AU924*$H$13)))</f>
        <v>0</v>
      </c>
      <c r="AX924">
        <f>(AW924-1)*100</f>
        <v>0</v>
      </c>
      <c r="AY924">
        <f>MAX(0,($B$13+$C$13*BX924)/(1+$D$13*BX924)*BQ924/(BS924+273)*$E$13)</f>
        <v>0</v>
      </c>
      <c r="AZ924">
        <f>$B$11*BY924+$C$11*BZ924+$F$11*CK924*(1-CN924)</f>
        <v>0</v>
      </c>
      <c r="BA924">
        <f>AZ924*BB924</f>
        <v>0</v>
      </c>
      <c r="BB924">
        <f>($B$11*$D$9+$C$11*$D$9+$F$11*((CX924+CP924)/MAX(CX924+CP924+CY924, 0.1)*$I$9+CY924/MAX(CX924+CP924+CY924, 0.1)*$J$9))/($B$11+$C$11+$F$11)</f>
        <v>0</v>
      </c>
      <c r="BC924">
        <f>($B$11*$K$9+$C$11*$K$9+$F$11*((CX924+CP924)/MAX(CX924+CP924+CY924, 0.1)*$P$9+CY924/MAX(CX924+CP924+CY924, 0.1)*$Q$9))/($B$11+$C$11+$F$11)</f>
        <v>0</v>
      </c>
      <c r="BD924">
        <v>6</v>
      </c>
      <c r="BE924">
        <v>0.5</v>
      </c>
      <c r="BF924" t="s">
        <v>361</v>
      </c>
      <c r="BG924">
        <v>2</v>
      </c>
      <c r="BH924" t="b">
        <v>1</v>
      </c>
      <c r="BI924">
        <v>1728498851.714286</v>
      </c>
      <c r="BJ924">
        <v>866.1685000000001</v>
      </c>
      <c r="BK924">
        <v>891.3915</v>
      </c>
      <c r="BL924">
        <v>16.18380714285714</v>
      </c>
      <c r="BM924">
        <v>15.61407857142857</v>
      </c>
      <c r="BN924">
        <v>874.8036071428571</v>
      </c>
      <c r="BO924">
        <v>16.27428214285714</v>
      </c>
      <c r="BP924">
        <v>599.9767857142858</v>
      </c>
      <c r="BQ924">
        <v>97.5435285714286</v>
      </c>
      <c r="BR924">
        <v>0.09995571428571429</v>
      </c>
      <c r="BS924">
        <v>24.82121785714286</v>
      </c>
      <c r="BT924">
        <v>24.99893928571428</v>
      </c>
      <c r="BU924">
        <v>999.9000000000002</v>
      </c>
      <c r="BV924">
        <v>0</v>
      </c>
      <c r="BW924">
        <v>0</v>
      </c>
      <c r="BX924">
        <v>9992.051785714284</v>
      </c>
      <c r="BY924">
        <v>0</v>
      </c>
      <c r="BZ924">
        <v>100.3964035714286</v>
      </c>
      <c r="CA924">
        <v>-25.222975</v>
      </c>
      <c r="CB924">
        <v>880.4169642857142</v>
      </c>
      <c r="CC924">
        <v>905.5304285714284</v>
      </c>
      <c r="CD924">
        <v>0.5697323571428571</v>
      </c>
      <c r="CE924">
        <v>891.3915</v>
      </c>
      <c r="CF924">
        <v>15.61407857142857</v>
      </c>
      <c r="CG924">
        <v>1.578625714285714</v>
      </c>
      <c r="CH924">
        <v>1.523053928571428</v>
      </c>
      <c r="CI924">
        <v>13.75173571428572</v>
      </c>
      <c r="CJ924">
        <v>13.20156785714286</v>
      </c>
      <c r="CK924">
        <v>1599.944285714286</v>
      </c>
      <c r="CL924">
        <v>0.6919987142857141</v>
      </c>
      <c r="CM924">
        <v>0.3080013571428571</v>
      </c>
      <c r="CN924">
        <v>0</v>
      </c>
      <c r="CO924">
        <v>2.221514285714286</v>
      </c>
      <c r="CP924">
        <v>0</v>
      </c>
      <c r="CQ924">
        <v>16203.97142857143</v>
      </c>
      <c r="CR924">
        <v>13789.69642857143</v>
      </c>
      <c r="CS924">
        <v>38.937</v>
      </c>
      <c r="CT924">
        <v>40.30757142857142</v>
      </c>
      <c r="CU924">
        <v>39.656</v>
      </c>
      <c r="CV924">
        <v>38.3525</v>
      </c>
      <c r="CW924">
        <v>38.17817857142857</v>
      </c>
      <c r="CX924">
        <v>1107.158928571429</v>
      </c>
      <c r="CY924">
        <v>492.7857142857143</v>
      </c>
      <c r="CZ924">
        <v>0</v>
      </c>
      <c r="DA924">
        <v>1728498916.6</v>
      </c>
      <c r="DB924">
        <v>0</v>
      </c>
      <c r="DC924">
        <v>1728490956.5</v>
      </c>
      <c r="DD924" t="s">
        <v>362</v>
      </c>
      <c r="DE924">
        <v>1728490952.5</v>
      </c>
      <c r="DF924">
        <v>1728490956.5</v>
      </c>
      <c r="DG924">
        <v>1</v>
      </c>
      <c r="DH924">
        <v>-0.065</v>
      </c>
      <c r="DI924">
        <v>-0.008</v>
      </c>
      <c r="DJ924">
        <v>-3.246</v>
      </c>
      <c r="DK924">
        <v>-0.091</v>
      </c>
      <c r="DL924">
        <v>52</v>
      </c>
      <c r="DM924">
        <v>15</v>
      </c>
      <c r="DN924">
        <v>0.25</v>
      </c>
      <c r="DO924">
        <v>0.13</v>
      </c>
      <c r="DP924">
        <v>-25.2333756097561</v>
      </c>
      <c r="DQ924">
        <v>-0.4459588850173865</v>
      </c>
      <c r="DR924">
        <v>0.1345311402530989</v>
      </c>
      <c r="DS924">
        <v>0</v>
      </c>
      <c r="DT924">
        <v>0.571378975609756</v>
      </c>
      <c r="DU924">
        <v>-0.03300903135888495</v>
      </c>
      <c r="DV924">
        <v>0.003324493187032367</v>
      </c>
      <c r="DW924">
        <v>1</v>
      </c>
      <c r="DX924">
        <v>1</v>
      </c>
      <c r="DY924">
        <v>2</v>
      </c>
      <c r="DZ924" t="s">
        <v>363</v>
      </c>
      <c r="EA924">
        <v>3.22883</v>
      </c>
      <c r="EB924">
        <v>2.70409</v>
      </c>
      <c r="EC924">
        <v>0.171336</v>
      </c>
      <c r="ED924">
        <v>0.173894</v>
      </c>
      <c r="EE924">
        <v>0.08371720000000001</v>
      </c>
      <c r="EF924">
        <v>0.0817223</v>
      </c>
      <c r="EG924">
        <v>27028.3</v>
      </c>
      <c r="EH924">
        <v>26192.8</v>
      </c>
      <c r="EI924">
        <v>31261.5</v>
      </c>
      <c r="EJ924">
        <v>30086</v>
      </c>
      <c r="EK924">
        <v>38364.7</v>
      </c>
      <c r="EL924">
        <v>36541.2</v>
      </c>
      <c r="EM924">
        <v>43805.5</v>
      </c>
      <c r="EN924">
        <v>42017</v>
      </c>
      <c r="EO924">
        <v>2.09553</v>
      </c>
      <c r="EP924">
        <v>1.74515</v>
      </c>
      <c r="EQ924">
        <v>0.0119768</v>
      </c>
      <c r="ER924">
        <v>0</v>
      </c>
      <c r="ES924">
        <v>24.781</v>
      </c>
      <c r="ET924">
        <v>999.9</v>
      </c>
      <c r="EU924">
        <v>63.9</v>
      </c>
      <c r="EV924">
        <v>32.2</v>
      </c>
      <c r="EW924">
        <v>31.6387</v>
      </c>
      <c r="EX924">
        <v>61.0202</v>
      </c>
      <c r="EY924">
        <v>24.3069</v>
      </c>
      <c r="EZ924">
        <v>1</v>
      </c>
      <c r="FA924">
        <v>0.285518</v>
      </c>
      <c r="FB924">
        <v>3.49458</v>
      </c>
      <c r="FC924">
        <v>20.1662</v>
      </c>
      <c r="FD924">
        <v>5.2134</v>
      </c>
      <c r="FE924">
        <v>11.998</v>
      </c>
      <c r="FF924">
        <v>4.9628</v>
      </c>
      <c r="FG924">
        <v>3.29553</v>
      </c>
      <c r="FH924">
        <v>9999</v>
      </c>
      <c r="FI924">
        <v>9999</v>
      </c>
      <c r="FJ924">
        <v>9999</v>
      </c>
      <c r="FK924">
        <v>150.2</v>
      </c>
      <c r="FL924">
        <v>4.97093</v>
      </c>
      <c r="FM924">
        <v>1.86779</v>
      </c>
      <c r="FN924">
        <v>1.85928</v>
      </c>
      <c r="FO924">
        <v>1.86538</v>
      </c>
      <c r="FP924">
        <v>1.86311</v>
      </c>
      <c r="FQ924">
        <v>1.8645</v>
      </c>
      <c r="FR924">
        <v>1.86005</v>
      </c>
      <c r="FS924">
        <v>1.86417</v>
      </c>
      <c r="FT924">
        <v>0</v>
      </c>
      <c r="FU924">
        <v>0</v>
      </c>
      <c r="FV924">
        <v>0</v>
      </c>
      <c r="FW924">
        <v>0</v>
      </c>
      <c r="FX924" t="s">
        <v>364</v>
      </c>
      <c r="FY924" t="s">
        <v>365</v>
      </c>
      <c r="FZ924" t="s">
        <v>366</v>
      </c>
      <c r="GA924" t="s">
        <v>366</v>
      </c>
      <c r="GB924" t="s">
        <v>366</v>
      </c>
      <c r="GC924" t="s">
        <v>366</v>
      </c>
      <c r="GD924">
        <v>0</v>
      </c>
      <c r="GE924">
        <v>100</v>
      </c>
      <c r="GF924">
        <v>100</v>
      </c>
      <c r="GG924">
        <v>-8.752000000000001</v>
      </c>
      <c r="GH924">
        <v>-0.0905</v>
      </c>
      <c r="GI924">
        <v>-2.868309889394353</v>
      </c>
      <c r="GJ924">
        <v>-0.006773961979547998</v>
      </c>
      <c r="GK924">
        <v>-8.296070481250098E-08</v>
      </c>
      <c r="GL924">
        <v>3.322967193956903E-10</v>
      </c>
      <c r="GM924">
        <v>-0.07871069313407227</v>
      </c>
      <c r="GN924">
        <v>-0.00208336341840114</v>
      </c>
      <c r="GO924">
        <v>8.801746095907445E-05</v>
      </c>
      <c r="GP924">
        <v>-2.677693255255651E-07</v>
      </c>
      <c r="GQ924">
        <v>3</v>
      </c>
      <c r="GR924">
        <v>2052</v>
      </c>
      <c r="GS924">
        <v>2</v>
      </c>
      <c r="GT924">
        <v>18</v>
      </c>
      <c r="GU924">
        <v>131.8</v>
      </c>
      <c r="GV924">
        <v>131.7</v>
      </c>
      <c r="GW924">
        <v>2.12158</v>
      </c>
      <c r="GX924">
        <v>2.41211</v>
      </c>
      <c r="GY924">
        <v>1.44897</v>
      </c>
      <c r="GZ924">
        <v>2.31201</v>
      </c>
      <c r="HA924">
        <v>1.55151</v>
      </c>
      <c r="HB924">
        <v>2.3291</v>
      </c>
      <c r="HC924">
        <v>37.8437</v>
      </c>
      <c r="HD924">
        <v>13.5629</v>
      </c>
      <c r="HE924">
        <v>18</v>
      </c>
      <c r="HF924">
        <v>616.64</v>
      </c>
      <c r="HG924">
        <v>393.432</v>
      </c>
      <c r="HH924">
        <v>19.0477</v>
      </c>
      <c r="HI924">
        <v>30.5276</v>
      </c>
      <c r="HJ924">
        <v>29.9981</v>
      </c>
      <c r="HK924">
        <v>30.7186</v>
      </c>
      <c r="HL924">
        <v>30.7158</v>
      </c>
      <c r="HM924">
        <v>42.5615</v>
      </c>
      <c r="HN924">
        <v>55.4986</v>
      </c>
      <c r="HO924">
        <v>0</v>
      </c>
      <c r="HP924">
        <v>19.1582</v>
      </c>
      <c r="HQ924">
        <v>927.962</v>
      </c>
      <c r="HR924">
        <v>15.5598</v>
      </c>
      <c r="HS924">
        <v>99.19840000000001</v>
      </c>
      <c r="HT924">
        <v>100.395</v>
      </c>
    </row>
    <row r="925" spans="1:228">
      <c r="A925">
        <v>909</v>
      </c>
      <c r="B925">
        <v>1728498864.5</v>
      </c>
      <c r="C925">
        <v>7927</v>
      </c>
      <c r="D925" t="s">
        <v>2192</v>
      </c>
      <c r="E925" t="s">
        <v>2193</v>
      </c>
      <c r="F925">
        <v>5</v>
      </c>
      <c r="G925" t="s">
        <v>357</v>
      </c>
      <c r="H925" t="s">
        <v>358</v>
      </c>
      <c r="I925" t="s">
        <v>359</v>
      </c>
      <c r="J925" t="s">
        <v>2047</v>
      </c>
      <c r="K925">
        <v>1728498857</v>
      </c>
      <c r="L925">
        <f>(M925)/1000</f>
        <v>0</v>
      </c>
      <c r="M925">
        <f>IF(BH925, AP925, AJ925)</f>
        <v>0</v>
      </c>
      <c r="N925">
        <f>IF(BH925, AK925, AI925)</f>
        <v>0</v>
      </c>
      <c r="O925">
        <f>BJ925 - IF(AW925&gt;1, N925*BD925*100.0/(AY925), 0)</f>
        <v>0</v>
      </c>
      <c r="P925">
        <f>((V925-L925/2)*O925-N925)/(V925+L925/2)</f>
        <v>0</v>
      </c>
      <c r="Q925">
        <f>P925*(BQ925+BR925)/1000.0</f>
        <v>0</v>
      </c>
      <c r="R925">
        <f>(BJ925 - IF(AW925&gt;1, N925*BD925*100.0/(AY925), 0))*(BQ925+BR925)/1000.0</f>
        <v>0</v>
      </c>
      <c r="S925">
        <f>2.0/((1/U925-1/T925)+SIGN(U925)*SQRT((1/U925-1/T925)*(1/U925-1/T925) + 4*BE925/((BE925+1)*(BE925+1))*(2*1/U925*1/T925-1/T925*1/T925)))</f>
        <v>0</v>
      </c>
      <c r="T925">
        <f>IF(LEFT(BF925,1)&lt;&gt;"0",IF(LEFT(BF925,1)="1",3.0,BG925),$D$5+$E$5*(BX925*BQ925/($K$5*1000))+$F$5*(BX925*BQ925/($K$5*1000))*MAX(MIN(BD925,$J$5),$I$5)*MAX(MIN(BD925,$J$5),$I$5)+$G$5*MAX(MIN(BD925,$J$5),$I$5)*(BX925*BQ925/($K$5*1000))+$H$5*(BX925*BQ925/($K$5*1000))*(BX925*BQ925/($K$5*1000)))</f>
        <v>0</v>
      </c>
      <c r="U925">
        <f>L925*(1000-(1000*0.61365*exp(17.502*Y925/(240.97+Y925))/(BQ925+BR925)+BL925)/2)/(1000*0.61365*exp(17.502*Y925/(240.97+Y925))/(BQ925+BR925)-BL925)</f>
        <v>0</v>
      </c>
      <c r="V925">
        <f>1/((BE925+1)/(S925/1.6)+1/(T925/1.37)) + BE925/((BE925+1)/(S925/1.6) + BE925/(T925/1.37))</f>
        <v>0</v>
      </c>
      <c r="W925">
        <f>(AZ925*BC925)</f>
        <v>0</v>
      </c>
      <c r="X925">
        <f>(BS925+(W925+2*0.95*5.67E-8*(((BS925+$B$7)+273)^4-(BS925+273)^4)-44100*L925)/(1.84*29.3*T925+8*0.95*5.67E-8*(BS925+273)^3))</f>
        <v>0</v>
      </c>
      <c r="Y925">
        <f>($C$7*BT925+$D$7*BU925+$E$7*X925)</f>
        <v>0</v>
      </c>
      <c r="Z925">
        <f>0.61365*exp(17.502*Y925/(240.97+Y925))</f>
        <v>0</v>
      </c>
      <c r="AA925">
        <f>(AB925/AC925*100)</f>
        <v>0</v>
      </c>
      <c r="AB925">
        <f>BL925*(BQ925+BR925)/1000</f>
        <v>0</v>
      </c>
      <c r="AC925">
        <f>0.61365*exp(17.502*BS925/(240.97+BS925))</f>
        <v>0</v>
      </c>
      <c r="AD925">
        <f>(Z925-BL925*(BQ925+BR925)/1000)</f>
        <v>0</v>
      </c>
      <c r="AE925">
        <f>(-L925*44100)</f>
        <v>0</v>
      </c>
      <c r="AF925">
        <f>2*29.3*T925*0.92*(BS925-Y925)</f>
        <v>0</v>
      </c>
      <c r="AG925">
        <f>2*0.95*5.67E-8*(((BS925+$B$7)+273)^4-(Y925+273)^4)</f>
        <v>0</v>
      </c>
      <c r="AH925">
        <f>W925+AG925+AE925+AF925</f>
        <v>0</v>
      </c>
      <c r="AI925">
        <f>BP925*AW925*(BK925-BJ925*(1000-AW925*BM925)/(1000-AW925*BL925))/(100*BD925)</f>
        <v>0</v>
      </c>
      <c r="AJ925">
        <f>1000*BP925*AW925*(BL925-BM925)/(100*BD925*(1000-AW925*BL925))</f>
        <v>0</v>
      </c>
      <c r="AK925">
        <f>(AL925 - AM925 - BQ925*1E3/(8.314*(BS925+273.15)) * AO925/BP925 * AN925) * BP925/(100*BD925) * (1000 - BM925)/1000</f>
        <v>0</v>
      </c>
      <c r="AL925">
        <v>931.8504921183693</v>
      </c>
      <c r="AM925">
        <v>911.0207151515152</v>
      </c>
      <c r="AN925">
        <v>2.521570584143287</v>
      </c>
      <c r="AO925">
        <v>66.74876362544261</v>
      </c>
      <c r="AP925">
        <f>(AR925 - AQ925 + BQ925*1E3/(8.314*(BS925+273.15)) * AT925/BP925 * AS925) * BP925/(100*BD925) * 1000/(1000 - AR925)</f>
        <v>0</v>
      </c>
      <c r="AQ925">
        <v>15.61312495590015</v>
      </c>
      <c r="AR925">
        <v>16.19052727272727</v>
      </c>
      <c r="AS925">
        <v>7.679656498204165E-05</v>
      </c>
      <c r="AT925">
        <v>80.8344270766854</v>
      </c>
      <c r="AU925">
        <v>0</v>
      </c>
      <c r="AV925">
        <v>0</v>
      </c>
      <c r="AW925">
        <f>IF(AU925*$H$13&gt;=AY925,1.0,(AY925/(AY925-AU925*$H$13)))</f>
        <v>0</v>
      </c>
      <c r="AX925">
        <f>(AW925-1)*100</f>
        <v>0</v>
      </c>
      <c r="AY925">
        <f>MAX(0,($B$13+$C$13*BX925)/(1+$D$13*BX925)*BQ925/(BS925+273)*$E$13)</f>
        <v>0</v>
      </c>
      <c r="AZ925">
        <f>$B$11*BY925+$C$11*BZ925+$F$11*CK925*(1-CN925)</f>
        <v>0</v>
      </c>
      <c r="BA925">
        <f>AZ925*BB925</f>
        <v>0</v>
      </c>
      <c r="BB925">
        <f>($B$11*$D$9+$C$11*$D$9+$F$11*((CX925+CP925)/MAX(CX925+CP925+CY925, 0.1)*$I$9+CY925/MAX(CX925+CP925+CY925, 0.1)*$J$9))/($B$11+$C$11+$F$11)</f>
        <v>0</v>
      </c>
      <c r="BC925">
        <f>($B$11*$K$9+$C$11*$K$9+$F$11*((CX925+CP925)/MAX(CX925+CP925+CY925, 0.1)*$P$9+CY925/MAX(CX925+CP925+CY925, 0.1)*$Q$9))/($B$11+$C$11+$F$11)</f>
        <v>0</v>
      </c>
      <c r="BD925">
        <v>6</v>
      </c>
      <c r="BE925">
        <v>0.5</v>
      </c>
      <c r="BF925" t="s">
        <v>361</v>
      </c>
      <c r="BG925">
        <v>2</v>
      </c>
      <c r="BH925" t="b">
        <v>1</v>
      </c>
      <c r="BI925">
        <v>1728498857</v>
      </c>
      <c r="BJ925">
        <v>879.0799259259259</v>
      </c>
      <c r="BK925">
        <v>904.4811111111112</v>
      </c>
      <c r="BL925">
        <v>16.1836</v>
      </c>
      <c r="BM925">
        <v>15.61370740740741</v>
      </c>
      <c r="BN925">
        <v>887.794962962963</v>
      </c>
      <c r="BO925">
        <v>16.27406666666667</v>
      </c>
      <c r="BP925">
        <v>599.9894814814814</v>
      </c>
      <c r="BQ925">
        <v>97.54356666666665</v>
      </c>
      <c r="BR925">
        <v>0.09987311111111111</v>
      </c>
      <c r="BS925">
        <v>24.81114814814815</v>
      </c>
      <c r="BT925">
        <v>24.98708518518518</v>
      </c>
      <c r="BU925">
        <v>999.9000000000001</v>
      </c>
      <c r="BV925">
        <v>0</v>
      </c>
      <c r="BW925">
        <v>0</v>
      </c>
      <c r="BX925">
        <v>10001.06666666667</v>
      </c>
      <c r="BY925">
        <v>0</v>
      </c>
      <c r="BZ925">
        <v>102.8409814814815</v>
      </c>
      <c r="CA925">
        <v>-25.40121111111111</v>
      </c>
      <c r="CB925">
        <v>893.5405925925928</v>
      </c>
      <c r="CC925">
        <v>918.8274444444443</v>
      </c>
      <c r="CD925">
        <v>0.5698897407407407</v>
      </c>
      <c r="CE925">
        <v>904.4811111111112</v>
      </c>
      <c r="CF925">
        <v>15.61370740740741</v>
      </c>
      <c r="CG925">
        <v>1.578606296296296</v>
      </c>
      <c r="CH925">
        <v>1.523018148148148</v>
      </c>
      <c r="CI925">
        <v>13.75154444444444</v>
      </c>
      <c r="CJ925">
        <v>13.20122222222222</v>
      </c>
      <c r="CK925">
        <v>1599.934814814815</v>
      </c>
      <c r="CL925">
        <v>0.6919955185185186</v>
      </c>
      <c r="CM925">
        <v>0.3080045555555556</v>
      </c>
      <c r="CN925">
        <v>0</v>
      </c>
      <c r="CO925">
        <v>2.232874074074074</v>
      </c>
      <c r="CP925">
        <v>0</v>
      </c>
      <c r="CQ925">
        <v>16251.05185185185</v>
      </c>
      <c r="CR925">
        <v>13789.58518518518</v>
      </c>
      <c r="CS925">
        <v>38.937</v>
      </c>
      <c r="CT925">
        <v>40.29133333333333</v>
      </c>
      <c r="CU925">
        <v>39.63418518518519</v>
      </c>
      <c r="CV925">
        <v>38.33066666666667</v>
      </c>
      <c r="CW925">
        <v>38.15485185185185</v>
      </c>
      <c r="CX925">
        <v>1107.147037037037</v>
      </c>
      <c r="CY925">
        <v>492.7881481481482</v>
      </c>
      <c r="CZ925">
        <v>0</v>
      </c>
      <c r="DA925">
        <v>1728498921.4</v>
      </c>
      <c r="DB925">
        <v>0</v>
      </c>
      <c r="DC925">
        <v>1728490956.5</v>
      </c>
      <c r="DD925" t="s">
        <v>362</v>
      </c>
      <c r="DE925">
        <v>1728490952.5</v>
      </c>
      <c r="DF925">
        <v>1728490956.5</v>
      </c>
      <c r="DG925">
        <v>1</v>
      </c>
      <c r="DH925">
        <v>-0.065</v>
      </c>
      <c r="DI925">
        <v>-0.008</v>
      </c>
      <c r="DJ925">
        <v>-3.246</v>
      </c>
      <c r="DK925">
        <v>-0.091</v>
      </c>
      <c r="DL925">
        <v>52</v>
      </c>
      <c r="DM925">
        <v>15</v>
      </c>
      <c r="DN925">
        <v>0.25</v>
      </c>
      <c r="DO925">
        <v>0.13</v>
      </c>
      <c r="DP925">
        <v>-25.30948292682927</v>
      </c>
      <c r="DQ925">
        <v>-1.558628571428572</v>
      </c>
      <c r="DR925">
        <v>0.2051203845246281</v>
      </c>
      <c r="DS925">
        <v>0</v>
      </c>
      <c r="DT925">
        <v>0.5703770243902438</v>
      </c>
      <c r="DU925">
        <v>-0.01104077351916426</v>
      </c>
      <c r="DV925">
        <v>0.002537041271646813</v>
      </c>
      <c r="DW925">
        <v>1</v>
      </c>
      <c r="DX925">
        <v>1</v>
      </c>
      <c r="DY925">
        <v>2</v>
      </c>
      <c r="DZ925" t="s">
        <v>363</v>
      </c>
      <c r="EA925">
        <v>3.22891</v>
      </c>
      <c r="EB925">
        <v>2.70449</v>
      </c>
      <c r="EC925">
        <v>0.172899</v>
      </c>
      <c r="ED925">
        <v>0.175441</v>
      </c>
      <c r="EE925">
        <v>0.0837557</v>
      </c>
      <c r="EF925">
        <v>0.0817252</v>
      </c>
      <c r="EG925">
        <v>26978</v>
      </c>
      <c r="EH925">
        <v>26144.1</v>
      </c>
      <c r="EI925">
        <v>31262.3</v>
      </c>
      <c r="EJ925">
        <v>30086.4</v>
      </c>
      <c r="EK925">
        <v>38364.2</v>
      </c>
      <c r="EL925">
        <v>36541.9</v>
      </c>
      <c r="EM925">
        <v>43806.7</v>
      </c>
      <c r="EN925">
        <v>42017.9</v>
      </c>
      <c r="EO925">
        <v>2.09575</v>
      </c>
      <c r="EP925">
        <v>1.74513</v>
      </c>
      <c r="EQ925">
        <v>0.0116788</v>
      </c>
      <c r="ER925">
        <v>0</v>
      </c>
      <c r="ES925">
        <v>24.7751</v>
      </c>
      <c r="ET925">
        <v>999.9</v>
      </c>
      <c r="EU925">
        <v>63.9</v>
      </c>
      <c r="EV925">
        <v>32.2</v>
      </c>
      <c r="EW925">
        <v>31.6364</v>
      </c>
      <c r="EX925">
        <v>60.6402</v>
      </c>
      <c r="EY925">
        <v>24.4151</v>
      </c>
      <c r="EZ925">
        <v>1</v>
      </c>
      <c r="FA925">
        <v>0.283463</v>
      </c>
      <c r="FB925">
        <v>3.60824</v>
      </c>
      <c r="FC925">
        <v>20.1643</v>
      </c>
      <c r="FD925">
        <v>5.21355</v>
      </c>
      <c r="FE925">
        <v>11.998</v>
      </c>
      <c r="FF925">
        <v>4.96285</v>
      </c>
      <c r="FG925">
        <v>3.2956</v>
      </c>
      <c r="FH925">
        <v>9999</v>
      </c>
      <c r="FI925">
        <v>9999</v>
      </c>
      <c r="FJ925">
        <v>9999</v>
      </c>
      <c r="FK925">
        <v>150.2</v>
      </c>
      <c r="FL925">
        <v>4.97092</v>
      </c>
      <c r="FM925">
        <v>1.86777</v>
      </c>
      <c r="FN925">
        <v>1.85928</v>
      </c>
      <c r="FO925">
        <v>1.86537</v>
      </c>
      <c r="FP925">
        <v>1.8631</v>
      </c>
      <c r="FQ925">
        <v>1.86449</v>
      </c>
      <c r="FR925">
        <v>1.86005</v>
      </c>
      <c r="FS925">
        <v>1.86418</v>
      </c>
      <c r="FT925">
        <v>0</v>
      </c>
      <c r="FU925">
        <v>0</v>
      </c>
      <c r="FV925">
        <v>0</v>
      </c>
      <c r="FW925">
        <v>0</v>
      </c>
      <c r="FX925" t="s">
        <v>364</v>
      </c>
      <c r="FY925" t="s">
        <v>365</v>
      </c>
      <c r="FZ925" t="s">
        <v>366</v>
      </c>
      <c r="GA925" t="s">
        <v>366</v>
      </c>
      <c r="GB925" t="s">
        <v>366</v>
      </c>
      <c r="GC925" t="s">
        <v>366</v>
      </c>
      <c r="GD925">
        <v>0</v>
      </c>
      <c r="GE925">
        <v>100</v>
      </c>
      <c r="GF925">
        <v>100</v>
      </c>
      <c r="GG925">
        <v>-8.829000000000001</v>
      </c>
      <c r="GH925">
        <v>-0.09039999999999999</v>
      </c>
      <c r="GI925">
        <v>-2.868309889394353</v>
      </c>
      <c r="GJ925">
        <v>-0.006773961979547998</v>
      </c>
      <c r="GK925">
        <v>-8.296070481250098E-08</v>
      </c>
      <c r="GL925">
        <v>3.322967193956903E-10</v>
      </c>
      <c r="GM925">
        <v>-0.07871069313407227</v>
      </c>
      <c r="GN925">
        <v>-0.00208336341840114</v>
      </c>
      <c r="GO925">
        <v>8.801746095907445E-05</v>
      </c>
      <c r="GP925">
        <v>-2.677693255255651E-07</v>
      </c>
      <c r="GQ925">
        <v>3</v>
      </c>
      <c r="GR925">
        <v>2052</v>
      </c>
      <c r="GS925">
        <v>2</v>
      </c>
      <c r="GT925">
        <v>18</v>
      </c>
      <c r="GU925">
        <v>131.9</v>
      </c>
      <c r="GV925">
        <v>131.8</v>
      </c>
      <c r="GW925">
        <v>2.146</v>
      </c>
      <c r="GX925">
        <v>2.41333</v>
      </c>
      <c r="GY925">
        <v>1.44775</v>
      </c>
      <c r="GZ925">
        <v>2.31079</v>
      </c>
      <c r="HA925">
        <v>1.55151</v>
      </c>
      <c r="HB925">
        <v>2.3584</v>
      </c>
      <c r="HC925">
        <v>37.8437</v>
      </c>
      <c r="HD925">
        <v>13.5629</v>
      </c>
      <c r="HE925">
        <v>18</v>
      </c>
      <c r="HF925">
        <v>616.726</v>
      </c>
      <c r="HG925">
        <v>393.366</v>
      </c>
      <c r="HH925">
        <v>19.1536</v>
      </c>
      <c r="HI925">
        <v>30.5203</v>
      </c>
      <c r="HJ925">
        <v>29.9984</v>
      </c>
      <c r="HK925">
        <v>30.7106</v>
      </c>
      <c r="HL925">
        <v>30.7076</v>
      </c>
      <c r="HM925">
        <v>43.0094</v>
      </c>
      <c r="HN925">
        <v>55.4986</v>
      </c>
      <c r="HO925">
        <v>0</v>
      </c>
      <c r="HP925">
        <v>19.1728</v>
      </c>
      <c r="HQ925">
        <v>937.989</v>
      </c>
      <c r="HR925">
        <v>15.5543</v>
      </c>
      <c r="HS925">
        <v>99.2011</v>
      </c>
      <c r="HT925">
        <v>100.397</v>
      </c>
    </row>
    <row r="926" spans="1:228">
      <c r="A926">
        <v>910</v>
      </c>
      <c r="B926">
        <v>1728498869.5</v>
      </c>
      <c r="C926">
        <v>7932</v>
      </c>
      <c r="D926" t="s">
        <v>2194</v>
      </c>
      <c r="E926" t="s">
        <v>2195</v>
      </c>
      <c r="F926">
        <v>5</v>
      </c>
      <c r="G926" t="s">
        <v>357</v>
      </c>
      <c r="H926" t="s">
        <v>358</v>
      </c>
      <c r="I926" t="s">
        <v>359</v>
      </c>
      <c r="J926" t="s">
        <v>2047</v>
      </c>
      <c r="K926">
        <v>1728498861.714286</v>
      </c>
      <c r="L926">
        <f>(M926)/1000</f>
        <v>0</v>
      </c>
      <c r="M926">
        <f>IF(BH926, AP926, AJ926)</f>
        <v>0</v>
      </c>
      <c r="N926">
        <f>IF(BH926, AK926, AI926)</f>
        <v>0</v>
      </c>
      <c r="O926">
        <f>BJ926 - IF(AW926&gt;1, N926*BD926*100.0/(AY926), 0)</f>
        <v>0</v>
      </c>
      <c r="P926">
        <f>((V926-L926/2)*O926-N926)/(V926+L926/2)</f>
        <v>0</v>
      </c>
      <c r="Q926">
        <f>P926*(BQ926+BR926)/1000.0</f>
        <v>0</v>
      </c>
      <c r="R926">
        <f>(BJ926 - IF(AW926&gt;1, N926*BD926*100.0/(AY926), 0))*(BQ926+BR926)/1000.0</f>
        <v>0</v>
      </c>
      <c r="S926">
        <f>2.0/((1/U926-1/T926)+SIGN(U926)*SQRT((1/U926-1/T926)*(1/U926-1/T926) + 4*BE926/((BE926+1)*(BE926+1))*(2*1/U926*1/T926-1/T926*1/T926)))</f>
        <v>0</v>
      </c>
      <c r="T926">
        <f>IF(LEFT(BF926,1)&lt;&gt;"0",IF(LEFT(BF926,1)="1",3.0,BG926),$D$5+$E$5*(BX926*BQ926/($K$5*1000))+$F$5*(BX926*BQ926/($K$5*1000))*MAX(MIN(BD926,$J$5),$I$5)*MAX(MIN(BD926,$J$5),$I$5)+$G$5*MAX(MIN(BD926,$J$5),$I$5)*(BX926*BQ926/($K$5*1000))+$H$5*(BX926*BQ926/($K$5*1000))*(BX926*BQ926/($K$5*1000)))</f>
        <v>0</v>
      </c>
      <c r="U926">
        <f>L926*(1000-(1000*0.61365*exp(17.502*Y926/(240.97+Y926))/(BQ926+BR926)+BL926)/2)/(1000*0.61365*exp(17.502*Y926/(240.97+Y926))/(BQ926+BR926)-BL926)</f>
        <v>0</v>
      </c>
      <c r="V926">
        <f>1/((BE926+1)/(S926/1.6)+1/(T926/1.37)) + BE926/((BE926+1)/(S926/1.6) + BE926/(T926/1.37))</f>
        <v>0</v>
      </c>
      <c r="W926">
        <f>(AZ926*BC926)</f>
        <v>0</v>
      </c>
      <c r="X926">
        <f>(BS926+(W926+2*0.95*5.67E-8*(((BS926+$B$7)+273)^4-(BS926+273)^4)-44100*L926)/(1.84*29.3*T926+8*0.95*5.67E-8*(BS926+273)^3))</f>
        <v>0</v>
      </c>
      <c r="Y926">
        <f>($C$7*BT926+$D$7*BU926+$E$7*X926)</f>
        <v>0</v>
      </c>
      <c r="Z926">
        <f>0.61365*exp(17.502*Y926/(240.97+Y926))</f>
        <v>0</v>
      </c>
      <c r="AA926">
        <f>(AB926/AC926*100)</f>
        <v>0</v>
      </c>
      <c r="AB926">
        <f>BL926*(BQ926+BR926)/1000</f>
        <v>0</v>
      </c>
      <c r="AC926">
        <f>0.61365*exp(17.502*BS926/(240.97+BS926))</f>
        <v>0</v>
      </c>
      <c r="AD926">
        <f>(Z926-BL926*(BQ926+BR926)/1000)</f>
        <v>0</v>
      </c>
      <c r="AE926">
        <f>(-L926*44100)</f>
        <v>0</v>
      </c>
      <c r="AF926">
        <f>2*29.3*T926*0.92*(BS926-Y926)</f>
        <v>0</v>
      </c>
      <c r="AG926">
        <f>2*0.95*5.67E-8*(((BS926+$B$7)+273)^4-(Y926+273)^4)</f>
        <v>0</v>
      </c>
      <c r="AH926">
        <f>W926+AG926+AE926+AF926</f>
        <v>0</v>
      </c>
      <c r="AI926">
        <f>BP926*AW926*(BK926-BJ926*(1000-AW926*BM926)/(1000-AW926*BL926))/(100*BD926)</f>
        <v>0</v>
      </c>
      <c r="AJ926">
        <f>1000*BP926*AW926*(BL926-BM926)/(100*BD926*(1000-AW926*BL926))</f>
        <v>0</v>
      </c>
      <c r="AK926">
        <f>(AL926 - AM926 - BQ926*1E3/(8.314*(BS926+273.15)) * AO926/BP926 * AN926) * BP926/(100*BD926) * (1000 - BM926)/1000</f>
        <v>0</v>
      </c>
      <c r="AL926">
        <v>944.7927272521223</v>
      </c>
      <c r="AM926">
        <v>923.7249212121211</v>
      </c>
      <c r="AN926">
        <v>2.531511314674403</v>
      </c>
      <c r="AO926">
        <v>66.74876362544261</v>
      </c>
      <c r="AP926">
        <f>(AR926 - AQ926 + BQ926*1E3/(8.314*(BS926+273.15)) * AT926/BP926 * AS926) * BP926/(100*BD926) * 1000/(1000 - AR926)</f>
        <v>0</v>
      </c>
      <c r="AQ926">
        <v>15.61225568101197</v>
      </c>
      <c r="AR926">
        <v>16.19419333333333</v>
      </c>
      <c r="AS926">
        <v>4.175642125311652E-05</v>
      </c>
      <c r="AT926">
        <v>80.8344270766854</v>
      </c>
      <c r="AU926">
        <v>0</v>
      </c>
      <c r="AV926">
        <v>0</v>
      </c>
      <c r="AW926">
        <f>IF(AU926*$H$13&gt;=AY926,1.0,(AY926/(AY926-AU926*$H$13)))</f>
        <v>0</v>
      </c>
      <c r="AX926">
        <f>(AW926-1)*100</f>
        <v>0</v>
      </c>
      <c r="AY926">
        <f>MAX(0,($B$13+$C$13*BX926)/(1+$D$13*BX926)*BQ926/(BS926+273)*$E$13)</f>
        <v>0</v>
      </c>
      <c r="AZ926">
        <f>$B$11*BY926+$C$11*BZ926+$F$11*CK926*(1-CN926)</f>
        <v>0</v>
      </c>
      <c r="BA926">
        <f>AZ926*BB926</f>
        <v>0</v>
      </c>
      <c r="BB926">
        <f>($B$11*$D$9+$C$11*$D$9+$F$11*((CX926+CP926)/MAX(CX926+CP926+CY926, 0.1)*$I$9+CY926/MAX(CX926+CP926+CY926, 0.1)*$J$9))/($B$11+$C$11+$F$11)</f>
        <v>0</v>
      </c>
      <c r="BC926">
        <f>($B$11*$K$9+$C$11*$K$9+$F$11*((CX926+CP926)/MAX(CX926+CP926+CY926, 0.1)*$P$9+CY926/MAX(CX926+CP926+CY926, 0.1)*$Q$9))/($B$11+$C$11+$F$11)</f>
        <v>0</v>
      </c>
      <c r="BD926">
        <v>6</v>
      </c>
      <c r="BE926">
        <v>0.5</v>
      </c>
      <c r="BF926" t="s">
        <v>361</v>
      </c>
      <c r="BG926">
        <v>2</v>
      </c>
      <c r="BH926" t="b">
        <v>1</v>
      </c>
      <c r="BI926">
        <v>1728498861.714286</v>
      </c>
      <c r="BJ926">
        <v>890.6900714285715</v>
      </c>
      <c r="BK926">
        <v>916.2967857142859</v>
      </c>
      <c r="BL926">
        <v>16.18701785714286</v>
      </c>
      <c r="BM926">
        <v>15.61291071428572</v>
      </c>
      <c r="BN926">
        <v>899.4766428571428</v>
      </c>
      <c r="BO926">
        <v>16.27748214285715</v>
      </c>
      <c r="BP926">
        <v>600.0035714285714</v>
      </c>
      <c r="BQ926">
        <v>97.54331071428574</v>
      </c>
      <c r="BR926">
        <v>0.0999571642857143</v>
      </c>
      <c r="BS926">
        <v>24.80312857142857</v>
      </c>
      <c r="BT926">
        <v>24.97536785714286</v>
      </c>
      <c r="BU926">
        <v>999.9000000000002</v>
      </c>
      <c r="BV926">
        <v>0</v>
      </c>
      <c r="BW926">
        <v>0</v>
      </c>
      <c r="BX926">
        <v>9994.352857142858</v>
      </c>
      <c r="BY926">
        <v>0</v>
      </c>
      <c r="BZ926">
        <v>105.3292142857143</v>
      </c>
      <c r="CA926">
        <v>-25.60670714285714</v>
      </c>
      <c r="CB926">
        <v>905.3449285714287</v>
      </c>
      <c r="CC926">
        <v>930.8297857142858</v>
      </c>
      <c r="CD926">
        <v>0.5741043214285713</v>
      </c>
      <c r="CE926">
        <v>916.2967857142859</v>
      </c>
      <c r="CF926">
        <v>15.61291071428572</v>
      </c>
      <c r="CG926">
        <v>1.578936071428571</v>
      </c>
      <c r="CH926">
        <v>1.522935714285715</v>
      </c>
      <c r="CI926">
        <v>13.75475357142857</v>
      </c>
      <c r="CJ926">
        <v>13.2004</v>
      </c>
      <c r="CK926">
        <v>1599.952857142857</v>
      </c>
      <c r="CL926">
        <v>0.691997857142857</v>
      </c>
      <c r="CM926">
        <v>0.3080021785714285</v>
      </c>
      <c r="CN926">
        <v>0</v>
      </c>
      <c r="CO926">
        <v>2.321078571428572</v>
      </c>
      <c r="CP926">
        <v>0</v>
      </c>
      <c r="CQ926">
        <v>16293.81071428571</v>
      </c>
      <c r="CR926">
        <v>13789.75</v>
      </c>
      <c r="CS926">
        <v>38.937</v>
      </c>
      <c r="CT926">
        <v>40.27657142857142</v>
      </c>
      <c r="CU926">
        <v>39.625</v>
      </c>
      <c r="CV926">
        <v>38.3165</v>
      </c>
      <c r="CW926">
        <v>38.13607142857143</v>
      </c>
      <c r="CX926">
        <v>1107.163928571428</v>
      </c>
      <c r="CY926">
        <v>492.7892857142857</v>
      </c>
      <c r="CZ926">
        <v>0</v>
      </c>
      <c r="DA926">
        <v>1728498926.2</v>
      </c>
      <c r="DB926">
        <v>0</v>
      </c>
      <c r="DC926">
        <v>1728490956.5</v>
      </c>
      <c r="DD926" t="s">
        <v>362</v>
      </c>
      <c r="DE926">
        <v>1728490952.5</v>
      </c>
      <c r="DF926">
        <v>1728490956.5</v>
      </c>
      <c r="DG926">
        <v>1</v>
      </c>
      <c r="DH926">
        <v>-0.065</v>
      </c>
      <c r="DI926">
        <v>-0.008</v>
      </c>
      <c r="DJ926">
        <v>-3.246</v>
      </c>
      <c r="DK926">
        <v>-0.091</v>
      </c>
      <c r="DL926">
        <v>52</v>
      </c>
      <c r="DM926">
        <v>15</v>
      </c>
      <c r="DN926">
        <v>0.25</v>
      </c>
      <c r="DO926">
        <v>0.13</v>
      </c>
      <c r="DP926">
        <v>-25.4776075</v>
      </c>
      <c r="DQ926">
        <v>-2.687764727954949</v>
      </c>
      <c r="DR926">
        <v>0.2625433063205955</v>
      </c>
      <c r="DS926">
        <v>0</v>
      </c>
      <c r="DT926">
        <v>0.5724731750000001</v>
      </c>
      <c r="DU926">
        <v>0.04664013883677234</v>
      </c>
      <c r="DV926">
        <v>0.005610587941060635</v>
      </c>
      <c r="DW926">
        <v>1</v>
      </c>
      <c r="DX926">
        <v>1</v>
      </c>
      <c r="DY926">
        <v>2</v>
      </c>
      <c r="DZ926" t="s">
        <v>363</v>
      </c>
      <c r="EA926">
        <v>3.22892</v>
      </c>
      <c r="EB926">
        <v>2.70437</v>
      </c>
      <c r="EC926">
        <v>0.174461</v>
      </c>
      <c r="ED926">
        <v>0.177006</v>
      </c>
      <c r="EE926">
        <v>0.0837683</v>
      </c>
      <c r="EF926">
        <v>0.081709</v>
      </c>
      <c r="EG926">
        <v>26927.2</v>
      </c>
      <c r="EH926">
        <v>26095.1</v>
      </c>
      <c r="EI926">
        <v>31262.5</v>
      </c>
      <c r="EJ926">
        <v>30087.2</v>
      </c>
      <c r="EK926">
        <v>38363.9</v>
      </c>
      <c r="EL926">
        <v>36543.2</v>
      </c>
      <c r="EM926">
        <v>43807</v>
      </c>
      <c r="EN926">
        <v>42018.6</v>
      </c>
      <c r="EO926">
        <v>2.0961</v>
      </c>
      <c r="EP926">
        <v>1.74545</v>
      </c>
      <c r="EQ926">
        <v>0.0119768</v>
      </c>
      <c r="ER926">
        <v>0</v>
      </c>
      <c r="ES926">
        <v>24.768</v>
      </c>
      <c r="ET926">
        <v>999.9</v>
      </c>
      <c r="EU926">
        <v>63.9</v>
      </c>
      <c r="EV926">
        <v>32.2</v>
      </c>
      <c r="EW926">
        <v>31.638</v>
      </c>
      <c r="EX926">
        <v>60.5302</v>
      </c>
      <c r="EY926">
        <v>24.4952</v>
      </c>
      <c r="EZ926">
        <v>1</v>
      </c>
      <c r="FA926">
        <v>0.283249</v>
      </c>
      <c r="FB926">
        <v>3.66721</v>
      </c>
      <c r="FC926">
        <v>20.1629</v>
      </c>
      <c r="FD926">
        <v>5.21325</v>
      </c>
      <c r="FE926">
        <v>11.998</v>
      </c>
      <c r="FF926">
        <v>4.9628</v>
      </c>
      <c r="FG926">
        <v>3.29565</v>
      </c>
      <c r="FH926">
        <v>9999</v>
      </c>
      <c r="FI926">
        <v>9999</v>
      </c>
      <c r="FJ926">
        <v>9999</v>
      </c>
      <c r="FK926">
        <v>150.2</v>
      </c>
      <c r="FL926">
        <v>4.97092</v>
      </c>
      <c r="FM926">
        <v>1.86778</v>
      </c>
      <c r="FN926">
        <v>1.85928</v>
      </c>
      <c r="FO926">
        <v>1.86537</v>
      </c>
      <c r="FP926">
        <v>1.8631</v>
      </c>
      <c r="FQ926">
        <v>1.8645</v>
      </c>
      <c r="FR926">
        <v>1.86005</v>
      </c>
      <c r="FS926">
        <v>1.86417</v>
      </c>
      <c r="FT926">
        <v>0</v>
      </c>
      <c r="FU926">
        <v>0</v>
      </c>
      <c r="FV926">
        <v>0</v>
      </c>
      <c r="FW926">
        <v>0</v>
      </c>
      <c r="FX926" t="s">
        <v>364</v>
      </c>
      <c r="FY926" t="s">
        <v>365</v>
      </c>
      <c r="FZ926" t="s">
        <v>366</v>
      </c>
      <c r="GA926" t="s">
        <v>366</v>
      </c>
      <c r="GB926" t="s">
        <v>366</v>
      </c>
      <c r="GC926" t="s">
        <v>366</v>
      </c>
      <c r="GD926">
        <v>0</v>
      </c>
      <c r="GE926">
        <v>100</v>
      </c>
      <c r="GF926">
        <v>100</v>
      </c>
      <c r="GG926">
        <v>-8.904999999999999</v>
      </c>
      <c r="GH926">
        <v>-0.09039999999999999</v>
      </c>
      <c r="GI926">
        <v>-2.868309889394353</v>
      </c>
      <c r="GJ926">
        <v>-0.006773961979547998</v>
      </c>
      <c r="GK926">
        <v>-8.296070481250098E-08</v>
      </c>
      <c r="GL926">
        <v>3.322967193956903E-10</v>
      </c>
      <c r="GM926">
        <v>-0.07871069313407227</v>
      </c>
      <c r="GN926">
        <v>-0.00208336341840114</v>
      </c>
      <c r="GO926">
        <v>8.801746095907445E-05</v>
      </c>
      <c r="GP926">
        <v>-2.677693255255651E-07</v>
      </c>
      <c r="GQ926">
        <v>3</v>
      </c>
      <c r="GR926">
        <v>2052</v>
      </c>
      <c r="GS926">
        <v>2</v>
      </c>
      <c r="GT926">
        <v>18</v>
      </c>
      <c r="GU926">
        <v>131.9</v>
      </c>
      <c r="GV926">
        <v>131.9</v>
      </c>
      <c r="GW926">
        <v>2.16797</v>
      </c>
      <c r="GX926">
        <v>2.40845</v>
      </c>
      <c r="GY926">
        <v>1.44775</v>
      </c>
      <c r="GZ926">
        <v>2.31201</v>
      </c>
      <c r="HA926">
        <v>1.55151</v>
      </c>
      <c r="HB926">
        <v>2.41699</v>
      </c>
      <c r="HC926">
        <v>37.8437</v>
      </c>
      <c r="HD926">
        <v>13.5717</v>
      </c>
      <c r="HE926">
        <v>18</v>
      </c>
      <c r="HF926">
        <v>616.905</v>
      </c>
      <c r="HG926">
        <v>393.499</v>
      </c>
      <c r="HH926">
        <v>19.1918</v>
      </c>
      <c r="HI926">
        <v>30.5131</v>
      </c>
      <c r="HJ926">
        <v>29.9994</v>
      </c>
      <c r="HK926">
        <v>30.7027</v>
      </c>
      <c r="HL926">
        <v>30.6997</v>
      </c>
      <c r="HM926">
        <v>43.4976</v>
      </c>
      <c r="HN926">
        <v>55.4986</v>
      </c>
      <c r="HO926">
        <v>0</v>
      </c>
      <c r="HP926">
        <v>19.1949</v>
      </c>
      <c r="HQ926">
        <v>953.0170000000001</v>
      </c>
      <c r="HR926">
        <v>15.555</v>
      </c>
      <c r="HS926">
        <v>99.2017</v>
      </c>
      <c r="HT926">
        <v>100.399</v>
      </c>
    </row>
    <row r="927" spans="1:228">
      <c r="A927">
        <v>911</v>
      </c>
      <c r="B927">
        <v>1728498874.5</v>
      </c>
      <c r="C927">
        <v>7937</v>
      </c>
      <c r="D927" t="s">
        <v>2196</v>
      </c>
      <c r="E927" t="s">
        <v>2197</v>
      </c>
      <c r="F927">
        <v>5</v>
      </c>
      <c r="G927" t="s">
        <v>357</v>
      </c>
      <c r="H927" t="s">
        <v>358</v>
      </c>
      <c r="I927" t="s">
        <v>359</v>
      </c>
      <c r="J927" t="s">
        <v>2047</v>
      </c>
      <c r="K927">
        <v>1728498867</v>
      </c>
      <c r="L927">
        <f>(M927)/1000</f>
        <v>0</v>
      </c>
      <c r="M927">
        <f>IF(BH927, AP927, AJ927)</f>
        <v>0</v>
      </c>
      <c r="N927">
        <f>IF(BH927, AK927, AI927)</f>
        <v>0</v>
      </c>
      <c r="O927">
        <f>BJ927 - IF(AW927&gt;1, N927*BD927*100.0/(AY927), 0)</f>
        <v>0</v>
      </c>
      <c r="P927">
        <f>((V927-L927/2)*O927-N927)/(V927+L927/2)</f>
        <v>0</v>
      </c>
      <c r="Q927">
        <f>P927*(BQ927+BR927)/1000.0</f>
        <v>0</v>
      </c>
      <c r="R927">
        <f>(BJ927 - IF(AW927&gt;1, N927*BD927*100.0/(AY927), 0))*(BQ927+BR927)/1000.0</f>
        <v>0</v>
      </c>
      <c r="S927">
        <f>2.0/((1/U927-1/T927)+SIGN(U927)*SQRT((1/U927-1/T927)*(1/U927-1/T927) + 4*BE927/((BE927+1)*(BE927+1))*(2*1/U927*1/T927-1/T927*1/T927)))</f>
        <v>0</v>
      </c>
      <c r="T927">
        <f>IF(LEFT(BF927,1)&lt;&gt;"0",IF(LEFT(BF927,1)="1",3.0,BG927),$D$5+$E$5*(BX927*BQ927/($K$5*1000))+$F$5*(BX927*BQ927/($K$5*1000))*MAX(MIN(BD927,$J$5),$I$5)*MAX(MIN(BD927,$J$5),$I$5)+$G$5*MAX(MIN(BD927,$J$5),$I$5)*(BX927*BQ927/($K$5*1000))+$H$5*(BX927*BQ927/($K$5*1000))*(BX927*BQ927/($K$5*1000)))</f>
        <v>0</v>
      </c>
      <c r="U927">
        <f>L927*(1000-(1000*0.61365*exp(17.502*Y927/(240.97+Y927))/(BQ927+BR927)+BL927)/2)/(1000*0.61365*exp(17.502*Y927/(240.97+Y927))/(BQ927+BR927)-BL927)</f>
        <v>0</v>
      </c>
      <c r="V927">
        <f>1/((BE927+1)/(S927/1.6)+1/(T927/1.37)) + BE927/((BE927+1)/(S927/1.6) + BE927/(T927/1.37))</f>
        <v>0</v>
      </c>
      <c r="W927">
        <f>(AZ927*BC927)</f>
        <v>0</v>
      </c>
      <c r="X927">
        <f>(BS927+(W927+2*0.95*5.67E-8*(((BS927+$B$7)+273)^4-(BS927+273)^4)-44100*L927)/(1.84*29.3*T927+8*0.95*5.67E-8*(BS927+273)^3))</f>
        <v>0</v>
      </c>
      <c r="Y927">
        <f>($C$7*BT927+$D$7*BU927+$E$7*X927)</f>
        <v>0</v>
      </c>
      <c r="Z927">
        <f>0.61365*exp(17.502*Y927/(240.97+Y927))</f>
        <v>0</v>
      </c>
      <c r="AA927">
        <f>(AB927/AC927*100)</f>
        <v>0</v>
      </c>
      <c r="AB927">
        <f>BL927*(BQ927+BR927)/1000</f>
        <v>0</v>
      </c>
      <c r="AC927">
        <f>0.61365*exp(17.502*BS927/(240.97+BS927))</f>
        <v>0</v>
      </c>
      <c r="AD927">
        <f>(Z927-BL927*(BQ927+BR927)/1000)</f>
        <v>0</v>
      </c>
      <c r="AE927">
        <f>(-L927*44100)</f>
        <v>0</v>
      </c>
      <c r="AF927">
        <f>2*29.3*T927*0.92*(BS927-Y927)</f>
        <v>0</v>
      </c>
      <c r="AG927">
        <f>2*0.95*5.67E-8*(((BS927+$B$7)+273)^4-(Y927+273)^4)</f>
        <v>0</v>
      </c>
      <c r="AH927">
        <f>W927+AG927+AE927+AF927</f>
        <v>0</v>
      </c>
      <c r="AI927">
        <f>BP927*AW927*(BK927-BJ927*(1000-AW927*BM927)/(1000-AW927*BL927))/(100*BD927)</f>
        <v>0</v>
      </c>
      <c r="AJ927">
        <f>1000*BP927*AW927*(BL927-BM927)/(100*BD927*(1000-AW927*BL927))</f>
        <v>0</v>
      </c>
      <c r="AK927">
        <f>(AL927 - AM927 - BQ927*1E3/(8.314*(BS927+273.15)) * AO927/BP927 * AN927) * BP927/(100*BD927) * (1000 - BM927)/1000</f>
        <v>0</v>
      </c>
      <c r="AL927">
        <v>957.3789604138876</v>
      </c>
      <c r="AM927">
        <v>936.2638787878786</v>
      </c>
      <c r="AN927">
        <v>2.532342364554125</v>
      </c>
      <c r="AO927">
        <v>66.74876362544261</v>
      </c>
      <c r="AP927">
        <f>(AR927 - AQ927 + BQ927*1E3/(8.314*(BS927+273.15)) * AT927/BP927 * AS927) * BP927/(100*BD927) * 1000/(1000 - AR927)</f>
        <v>0</v>
      </c>
      <c r="AQ927">
        <v>15.60959653525869</v>
      </c>
      <c r="AR927">
        <v>16.19269696969697</v>
      </c>
      <c r="AS927">
        <v>-1.61339543503268E-05</v>
      </c>
      <c r="AT927">
        <v>80.8344270766854</v>
      </c>
      <c r="AU927">
        <v>0</v>
      </c>
      <c r="AV927">
        <v>0</v>
      </c>
      <c r="AW927">
        <f>IF(AU927*$H$13&gt;=AY927,1.0,(AY927/(AY927-AU927*$H$13)))</f>
        <v>0</v>
      </c>
      <c r="AX927">
        <f>(AW927-1)*100</f>
        <v>0</v>
      </c>
      <c r="AY927">
        <f>MAX(0,($B$13+$C$13*BX927)/(1+$D$13*BX927)*BQ927/(BS927+273)*$E$13)</f>
        <v>0</v>
      </c>
      <c r="AZ927">
        <f>$B$11*BY927+$C$11*BZ927+$F$11*CK927*(1-CN927)</f>
        <v>0</v>
      </c>
      <c r="BA927">
        <f>AZ927*BB927</f>
        <v>0</v>
      </c>
      <c r="BB927">
        <f>($B$11*$D$9+$C$11*$D$9+$F$11*((CX927+CP927)/MAX(CX927+CP927+CY927, 0.1)*$I$9+CY927/MAX(CX927+CP927+CY927, 0.1)*$J$9))/($B$11+$C$11+$F$11)</f>
        <v>0</v>
      </c>
      <c r="BC927">
        <f>($B$11*$K$9+$C$11*$K$9+$F$11*((CX927+CP927)/MAX(CX927+CP927+CY927, 0.1)*$P$9+CY927/MAX(CX927+CP927+CY927, 0.1)*$Q$9))/($B$11+$C$11+$F$11)</f>
        <v>0</v>
      </c>
      <c r="BD927">
        <v>6</v>
      </c>
      <c r="BE927">
        <v>0.5</v>
      </c>
      <c r="BF927" t="s">
        <v>361</v>
      </c>
      <c r="BG927">
        <v>2</v>
      </c>
      <c r="BH927" t="b">
        <v>1</v>
      </c>
      <c r="BI927">
        <v>1728498867</v>
      </c>
      <c r="BJ927">
        <v>903.7421481481482</v>
      </c>
      <c r="BK927">
        <v>929.5555925925926</v>
      </c>
      <c r="BL927">
        <v>16.19084074074074</v>
      </c>
      <c r="BM927">
        <v>15.61104074074074</v>
      </c>
      <c r="BN927">
        <v>912.608925925926</v>
      </c>
      <c r="BO927">
        <v>16.2813</v>
      </c>
      <c r="BP927">
        <v>600.0111111111111</v>
      </c>
      <c r="BQ927">
        <v>97.5438111111111</v>
      </c>
      <c r="BR927">
        <v>0.0999443</v>
      </c>
      <c r="BS927">
        <v>24.79621481481482</v>
      </c>
      <c r="BT927">
        <v>24.96474074074074</v>
      </c>
      <c r="BU927">
        <v>999.9000000000001</v>
      </c>
      <c r="BV927">
        <v>0</v>
      </c>
      <c r="BW927">
        <v>0</v>
      </c>
      <c r="BX927">
        <v>10000.37296296296</v>
      </c>
      <c r="BY927">
        <v>0</v>
      </c>
      <c r="BZ927">
        <v>107.6198148148148</v>
      </c>
      <c r="CA927">
        <v>-25.81341111111111</v>
      </c>
      <c r="CB927">
        <v>918.615259259259</v>
      </c>
      <c r="CC927">
        <v>944.2970370370372</v>
      </c>
      <c r="CD927">
        <v>0.5797972592592592</v>
      </c>
      <c r="CE927">
        <v>929.5555925925926</v>
      </c>
      <c r="CF927">
        <v>15.61104074074074</v>
      </c>
      <c r="CG927">
        <v>1.579317407407407</v>
      </c>
      <c r="CH927">
        <v>1.522760370370371</v>
      </c>
      <c r="CI927">
        <v>13.75846296296296</v>
      </c>
      <c r="CJ927">
        <v>13.19864444444444</v>
      </c>
      <c r="CK927">
        <v>1599.952592592592</v>
      </c>
      <c r="CL927">
        <v>0.6919957037037037</v>
      </c>
      <c r="CM927">
        <v>0.3080043333333333</v>
      </c>
      <c r="CN927">
        <v>0</v>
      </c>
      <c r="CO927">
        <v>2.3787</v>
      </c>
      <c r="CP927">
        <v>0</v>
      </c>
      <c r="CQ927">
        <v>16341.47037037037</v>
      </c>
      <c r="CR927">
        <v>13789.74814814815</v>
      </c>
      <c r="CS927">
        <v>38.92781481481481</v>
      </c>
      <c r="CT927">
        <v>40.25918518518519</v>
      </c>
      <c r="CU927">
        <v>39.625</v>
      </c>
      <c r="CV927">
        <v>38.312</v>
      </c>
      <c r="CW927">
        <v>38.125</v>
      </c>
      <c r="CX927">
        <v>1107.15962962963</v>
      </c>
      <c r="CY927">
        <v>492.792962962963</v>
      </c>
      <c r="CZ927">
        <v>0</v>
      </c>
      <c r="DA927">
        <v>1728498931.6</v>
      </c>
      <c r="DB927">
        <v>0</v>
      </c>
      <c r="DC927">
        <v>1728490956.5</v>
      </c>
      <c r="DD927" t="s">
        <v>362</v>
      </c>
      <c r="DE927">
        <v>1728490952.5</v>
      </c>
      <c r="DF927">
        <v>1728490956.5</v>
      </c>
      <c r="DG927">
        <v>1</v>
      </c>
      <c r="DH927">
        <v>-0.065</v>
      </c>
      <c r="DI927">
        <v>-0.008</v>
      </c>
      <c r="DJ927">
        <v>-3.246</v>
      </c>
      <c r="DK927">
        <v>-0.091</v>
      </c>
      <c r="DL927">
        <v>52</v>
      </c>
      <c r="DM927">
        <v>15</v>
      </c>
      <c r="DN927">
        <v>0.25</v>
      </c>
      <c r="DO927">
        <v>0.13</v>
      </c>
      <c r="DP927">
        <v>-25.67425</v>
      </c>
      <c r="DQ927">
        <v>-2.339669043151855</v>
      </c>
      <c r="DR927">
        <v>0.2326335197257693</v>
      </c>
      <c r="DS927">
        <v>0</v>
      </c>
      <c r="DT927">
        <v>0.5761248999999999</v>
      </c>
      <c r="DU927">
        <v>0.06892484803001778</v>
      </c>
      <c r="DV927">
        <v>0.00701703760428858</v>
      </c>
      <c r="DW927">
        <v>1</v>
      </c>
      <c r="DX927">
        <v>1</v>
      </c>
      <c r="DY927">
        <v>2</v>
      </c>
      <c r="DZ927" t="s">
        <v>363</v>
      </c>
      <c r="EA927">
        <v>3.22893</v>
      </c>
      <c r="EB927">
        <v>2.70431</v>
      </c>
      <c r="EC927">
        <v>0.176006</v>
      </c>
      <c r="ED927">
        <v>0.178557</v>
      </c>
      <c r="EE927">
        <v>0.08376550000000001</v>
      </c>
      <c r="EF927">
        <v>0.0817055</v>
      </c>
      <c r="EG927">
        <v>26876.8</v>
      </c>
      <c r="EH927">
        <v>26046.2</v>
      </c>
      <c r="EI927">
        <v>31262.5</v>
      </c>
      <c r="EJ927">
        <v>30087.5</v>
      </c>
      <c r="EK927">
        <v>38364.1</v>
      </c>
      <c r="EL927">
        <v>36543.8</v>
      </c>
      <c r="EM927">
        <v>43807</v>
      </c>
      <c r="EN927">
        <v>42019.1</v>
      </c>
      <c r="EO927">
        <v>2.0962</v>
      </c>
      <c r="EP927">
        <v>1.74562</v>
      </c>
      <c r="EQ927">
        <v>0.0116788</v>
      </c>
      <c r="ER927">
        <v>0</v>
      </c>
      <c r="ES927">
        <v>24.7605</v>
      </c>
      <c r="ET927">
        <v>999.9</v>
      </c>
      <c r="EU927">
        <v>63.9</v>
      </c>
      <c r="EV927">
        <v>32.2</v>
      </c>
      <c r="EW927">
        <v>31.6376</v>
      </c>
      <c r="EX927">
        <v>61.1102</v>
      </c>
      <c r="EY927">
        <v>24.355</v>
      </c>
      <c r="EZ927">
        <v>1</v>
      </c>
      <c r="FA927">
        <v>0.282967</v>
      </c>
      <c r="FB927">
        <v>3.69479</v>
      </c>
      <c r="FC927">
        <v>20.1625</v>
      </c>
      <c r="FD927">
        <v>5.21534</v>
      </c>
      <c r="FE927">
        <v>11.998</v>
      </c>
      <c r="FF927">
        <v>4.96325</v>
      </c>
      <c r="FG927">
        <v>3.2958</v>
      </c>
      <c r="FH927">
        <v>9999</v>
      </c>
      <c r="FI927">
        <v>9999</v>
      </c>
      <c r="FJ927">
        <v>9999</v>
      </c>
      <c r="FK927">
        <v>150.2</v>
      </c>
      <c r="FL927">
        <v>4.97093</v>
      </c>
      <c r="FM927">
        <v>1.86777</v>
      </c>
      <c r="FN927">
        <v>1.85928</v>
      </c>
      <c r="FO927">
        <v>1.86536</v>
      </c>
      <c r="FP927">
        <v>1.8631</v>
      </c>
      <c r="FQ927">
        <v>1.86449</v>
      </c>
      <c r="FR927">
        <v>1.86005</v>
      </c>
      <c r="FS927">
        <v>1.86417</v>
      </c>
      <c r="FT927">
        <v>0</v>
      </c>
      <c r="FU927">
        <v>0</v>
      </c>
      <c r="FV927">
        <v>0</v>
      </c>
      <c r="FW927">
        <v>0</v>
      </c>
      <c r="FX927" t="s">
        <v>364</v>
      </c>
      <c r="FY927" t="s">
        <v>365</v>
      </c>
      <c r="FZ927" t="s">
        <v>366</v>
      </c>
      <c r="GA927" t="s">
        <v>366</v>
      </c>
      <c r="GB927" t="s">
        <v>366</v>
      </c>
      <c r="GC927" t="s">
        <v>366</v>
      </c>
      <c r="GD927">
        <v>0</v>
      </c>
      <c r="GE927">
        <v>100</v>
      </c>
      <c r="GF927">
        <v>100</v>
      </c>
      <c r="GG927">
        <v>-8.98</v>
      </c>
      <c r="GH927">
        <v>-0.0905</v>
      </c>
      <c r="GI927">
        <v>-2.868309889394353</v>
      </c>
      <c r="GJ927">
        <v>-0.006773961979547998</v>
      </c>
      <c r="GK927">
        <v>-8.296070481250098E-08</v>
      </c>
      <c r="GL927">
        <v>3.322967193956903E-10</v>
      </c>
      <c r="GM927">
        <v>-0.07871069313407227</v>
      </c>
      <c r="GN927">
        <v>-0.00208336341840114</v>
      </c>
      <c r="GO927">
        <v>8.801746095907445E-05</v>
      </c>
      <c r="GP927">
        <v>-2.677693255255651E-07</v>
      </c>
      <c r="GQ927">
        <v>3</v>
      </c>
      <c r="GR927">
        <v>2052</v>
      </c>
      <c r="GS927">
        <v>2</v>
      </c>
      <c r="GT927">
        <v>18</v>
      </c>
      <c r="GU927">
        <v>132</v>
      </c>
      <c r="GV927">
        <v>132</v>
      </c>
      <c r="GW927">
        <v>2.1936</v>
      </c>
      <c r="GX927">
        <v>2.40356</v>
      </c>
      <c r="GY927">
        <v>1.44775</v>
      </c>
      <c r="GZ927">
        <v>2.31201</v>
      </c>
      <c r="HA927">
        <v>1.55151</v>
      </c>
      <c r="HB927">
        <v>2.41699</v>
      </c>
      <c r="HC927">
        <v>37.8437</v>
      </c>
      <c r="HD927">
        <v>13.5629</v>
      </c>
      <c r="HE927">
        <v>18</v>
      </c>
      <c r="HF927">
        <v>616.899</v>
      </c>
      <c r="HG927">
        <v>393.546</v>
      </c>
      <c r="HH927">
        <v>19.2179</v>
      </c>
      <c r="HI927">
        <v>30.5054</v>
      </c>
      <c r="HJ927">
        <v>29.9996</v>
      </c>
      <c r="HK927">
        <v>30.6947</v>
      </c>
      <c r="HL927">
        <v>30.6918</v>
      </c>
      <c r="HM927">
        <v>43.9364</v>
      </c>
      <c r="HN927">
        <v>55.4986</v>
      </c>
      <c r="HO927">
        <v>0</v>
      </c>
      <c r="HP927">
        <v>19.2194</v>
      </c>
      <c r="HQ927">
        <v>963.038</v>
      </c>
      <c r="HR927">
        <v>15.5555</v>
      </c>
      <c r="HS927">
        <v>99.2017</v>
      </c>
      <c r="HT927">
        <v>100.4</v>
      </c>
    </row>
    <row r="928" spans="1:228">
      <c r="A928">
        <v>912</v>
      </c>
      <c r="B928">
        <v>1728498879.5</v>
      </c>
      <c r="C928">
        <v>7942</v>
      </c>
      <c r="D928" t="s">
        <v>2198</v>
      </c>
      <c r="E928" t="s">
        <v>2199</v>
      </c>
      <c r="F928">
        <v>5</v>
      </c>
      <c r="G928" t="s">
        <v>357</v>
      </c>
      <c r="H928" t="s">
        <v>358</v>
      </c>
      <c r="I928" t="s">
        <v>359</v>
      </c>
      <c r="J928" t="s">
        <v>2047</v>
      </c>
      <c r="K928">
        <v>1728498871.714286</v>
      </c>
      <c r="L928">
        <f>(M928)/1000</f>
        <v>0</v>
      </c>
      <c r="M928">
        <f>IF(BH928, AP928, AJ928)</f>
        <v>0</v>
      </c>
      <c r="N928">
        <f>IF(BH928, AK928, AI928)</f>
        <v>0</v>
      </c>
      <c r="O928">
        <f>BJ928 - IF(AW928&gt;1, N928*BD928*100.0/(AY928), 0)</f>
        <v>0</v>
      </c>
      <c r="P928">
        <f>((V928-L928/2)*O928-N928)/(V928+L928/2)</f>
        <v>0</v>
      </c>
      <c r="Q928">
        <f>P928*(BQ928+BR928)/1000.0</f>
        <v>0</v>
      </c>
      <c r="R928">
        <f>(BJ928 - IF(AW928&gt;1, N928*BD928*100.0/(AY928), 0))*(BQ928+BR928)/1000.0</f>
        <v>0</v>
      </c>
      <c r="S928">
        <f>2.0/((1/U928-1/T928)+SIGN(U928)*SQRT((1/U928-1/T928)*(1/U928-1/T928) + 4*BE928/((BE928+1)*(BE928+1))*(2*1/U928*1/T928-1/T928*1/T928)))</f>
        <v>0</v>
      </c>
      <c r="T928">
        <f>IF(LEFT(BF928,1)&lt;&gt;"0",IF(LEFT(BF928,1)="1",3.0,BG928),$D$5+$E$5*(BX928*BQ928/($K$5*1000))+$F$5*(BX928*BQ928/($K$5*1000))*MAX(MIN(BD928,$J$5),$I$5)*MAX(MIN(BD928,$J$5),$I$5)+$G$5*MAX(MIN(BD928,$J$5),$I$5)*(BX928*BQ928/($K$5*1000))+$H$5*(BX928*BQ928/($K$5*1000))*(BX928*BQ928/($K$5*1000)))</f>
        <v>0</v>
      </c>
      <c r="U928">
        <f>L928*(1000-(1000*0.61365*exp(17.502*Y928/(240.97+Y928))/(BQ928+BR928)+BL928)/2)/(1000*0.61365*exp(17.502*Y928/(240.97+Y928))/(BQ928+BR928)-BL928)</f>
        <v>0</v>
      </c>
      <c r="V928">
        <f>1/((BE928+1)/(S928/1.6)+1/(T928/1.37)) + BE928/((BE928+1)/(S928/1.6) + BE928/(T928/1.37))</f>
        <v>0</v>
      </c>
      <c r="W928">
        <f>(AZ928*BC928)</f>
        <v>0</v>
      </c>
      <c r="X928">
        <f>(BS928+(W928+2*0.95*5.67E-8*(((BS928+$B$7)+273)^4-(BS928+273)^4)-44100*L928)/(1.84*29.3*T928+8*0.95*5.67E-8*(BS928+273)^3))</f>
        <v>0</v>
      </c>
      <c r="Y928">
        <f>($C$7*BT928+$D$7*BU928+$E$7*X928)</f>
        <v>0</v>
      </c>
      <c r="Z928">
        <f>0.61365*exp(17.502*Y928/(240.97+Y928))</f>
        <v>0</v>
      </c>
      <c r="AA928">
        <f>(AB928/AC928*100)</f>
        <v>0</v>
      </c>
      <c r="AB928">
        <f>BL928*(BQ928+BR928)/1000</f>
        <v>0</v>
      </c>
      <c r="AC928">
        <f>0.61365*exp(17.502*BS928/(240.97+BS928))</f>
        <v>0</v>
      </c>
      <c r="AD928">
        <f>(Z928-BL928*(BQ928+BR928)/1000)</f>
        <v>0</v>
      </c>
      <c r="AE928">
        <f>(-L928*44100)</f>
        <v>0</v>
      </c>
      <c r="AF928">
        <f>2*29.3*T928*0.92*(BS928-Y928)</f>
        <v>0</v>
      </c>
      <c r="AG928">
        <f>2*0.95*5.67E-8*(((BS928+$B$7)+273)^4-(Y928+273)^4)</f>
        <v>0</v>
      </c>
      <c r="AH928">
        <f>W928+AG928+AE928+AF928</f>
        <v>0</v>
      </c>
      <c r="AI928">
        <f>BP928*AW928*(BK928-BJ928*(1000-AW928*BM928)/(1000-AW928*BL928))/(100*BD928)</f>
        <v>0</v>
      </c>
      <c r="AJ928">
        <f>1000*BP928*AW928*(BL928-BM928)/(100*BD928*(1000-AW928*BL928))</f>
        <v>0</v>
      </c>
      <c r="AK928">
        <f>(AL928 - AM928 - BQ928*1E3/(8.314*(BS928+273.15)) * AO928/BP928 * AN928) * BP928/(100*BD928) * (1000 - BM928)/1000</f>
        <v>0</v>
      </c>
      <c r="AL928">
        <v>970.2151751542596</v>
      </c>
      <c r="AM928">
        <v>948.9913212121209</v>
      </c>
      <c r="AN928">
        <v>2.531464762826142</v>
      </c>
      <c r="AO928">
        <v>66.74876362544261</v>
      </c>
      <c r="AP928">
        <f>(AR928 - AQ928 + BQ928*1E3/(8.314*(BS928+273.15)) * AT928/BP928 * AS928) * BP928/(100*BD928) * 1000/(1000 - AR928)</f>
        <v>0</v>
      </c>
      <c r="AQ928">
        <v>15.60677525464211</v>
      </c>
      <c r="AR928">
        <v>16.18877272727271</v>
      </c>
      <c r="AS928">
        <v>-2.088988753828699E-05</v>
      </c>
      <c r="AT928">
        <v>80.8344270766854</v>
      </c>
      <c r="AU928">
        <v>0</v>
      </c>
      <c r="AV928">
        <v>0</v>
      </c>
      <c r="AW928">
        <f>IF(AU928*$H$13&gt;=AY928,1.0,(AY928/(AY928-AU928*$H$13)))</f>
        <v>0</v>
      </c>
      <c r="AX928">
        <f>(AW928-1)*100</f>
        <v>0</v>
      </c>
      <c r="AY928">
        <f>MAX(0,($B$13+$C$13*BX928)/(1+$D$13*BX928)*BQ928/(BS928+273)*$E$13)</f>
        <v>0</v>
      </c>
      <c r="AZ928">
        <f>$B$11*BY928+$C$11*BZ928+$F$11*CK928*(1-CN928)</f>
        <v>0</v>
      </c>
      <c r="BA928">
        <f>AZ928*BB928</f>
        <v>0</v>
      </c>
      <c r="BB928">
        <f>($B$11*$D$9+$C$11*$D$9+$F$11*((CX928+CP928)/MAX(CX928+CP928+CY928, 0.1)*$I$9+CY928/MAX(CX928+CP928+CY928, 0.1)*$J$9))/($B$11+$C$11+$F$11)</f>
        <v>0</v>
      </c>
      <c r="BC928">
        <f>($B$11*$K$9+$C$11*$K$9+$F$11*((CX928+CP928)/MAX(CX928+CP928+CY928, 0.1)*$P$9+CY928/MAX(CX928+CP928+CY928, 0.1)*$Q$9))/($B$11+$C$11+$F$11)</f>
        <v>0</v>
      </c>
      <c r="BD928">
        <v>6</v>
      </c>
      <c r="BE928">
        <v>0.5</v>
      </c>
      <c r="BF928" t="s">
        <v>361</v>
      </c>
      <c r="BG928">
        <v>2</v>
      </c>
      <c r="BH928" t="b">
        <v>1</v>
      </c>
      <c r="BI928">
        <v>1728498871.714286</v>
      </c>
      <c r="BJ928">
        <v>915.4734285714287</v>
      </c>
      <c r="BK928">
        <v>941.4213571428571</v>
      </c>
      <c r="BL928">
        <v>16.19238928571429</v>
      </c>
      <c r="BM928">
        <v>15.60913214285714</v>
      </c>
      <c r="BN928">
        <v>924.4119642857142</v>
      </c>
      <c r="BO928">
        <v>16.28284285714286</v>
      </c>
      <c r="BP928">
        <v>600.0126071428573</v>
      </c>
      <c r="BQ928">
        <v>97.5435964285714</v>
      </c>
      <c r="BR928">
        <v>0.1000360714285714</v>
      </c>
      <c r="BS928">
        <v>24.79233928571429</v>
      </c>
      <c r="BT928">
        <v>24.95778928571429</v>
      </c>
      <c r="BU928">
        <v>999.9000000000002</v>
      </c>
      <c r="BV928">
        <v>0</v>
      </c>
      <c r="BW928">
        <v>0</v>
      </c>
      <c r="BX928">
        <v>9992.897857142858</v>
      </c>
      <c r="BY928">
        <v>0</v>
      </c>
      <c r="BZ928">
        <v>109.4025714285714</v>
      </c>
      <c r="CA928">
        <v>-25.94791071428571</v>
      </c>
      <c r="CB928">
        <v>930.5410357142858</v>
      </c>
      <c r="CC928">
        <v>956.3491071428571</v>
      </c>
      <c r="CD928">
        <v>0.5832558214285714</v>
      </c>
      <c r="CE928">
        <v>941.4213571428571</v>
      </c>
      <c r="CF928">
        <v>15.60913214285714</v>
      </c>
      <c r="CG928">
        <v>1.579464642857143</v>
      </c>
      <c r="CH928">
        <v>1.522570357142857</v>
      </c>
      <c r="CI928">
        <v>13.75989285714286</v>
      </c>
      <c r="CJ928">
        <v>13.196725</v>
      </c>
      <c r="CK928">
        <v>1600.000714285714</v>
      </c>
      <c r="CL928">
        <v>0.6920036785714284</v>
      </c>
      <c r="CM928">
        <v>0.3079963571428572</v>
      </c>
      <c r="CN928">
        <v>0</v>
      </c>
      <c r="CO928">
        <v>2.339760714285714</v>
      </c>
      <c r="CP928">
        <v>0</v>
      </c>
      <c r="CQ928">
        <v>16384.39285714286</v>
      </c>
      <c r="CR928">
        <v>13790.20357142857</v>
      </c>
      <c r="CS928">
        <v>38.91264285714286</v>
      </c>
      <c r="CT928">
        <v>40.25442857142857</v>
      </c>
      <c r="CU928">
        <v>39.61825</v>
      </c>
      <c r="CV928">
        <v>38.312</v>
      </c>
      <c r="CW928">
        <v>38.125</v>
      </c>
      <c r="CX928">
        <v>1107.205357142857</v>
      </c>
      <c r="CY928">
        <v>492.7953571428571</v>
      </c>
      <c r="CZ928">
        <v>0</v>
      </c>
      <c r="DA928">
        <v>1728498936.4</v>
      </c>
      <c r="DB928">
        <v>0</v>
      </c>
      <c r="DC928">
        <v>1728490956.5</v>
      </c>
      <c r="DD928" t="s">
        <v>362</v>
      </c>
      <c r="DE928">
        <v>1728490952.5</v>
      </c>
      <c r="DF928">
        <v>1728490956.5</v>
      </c>
      <c r="DG928">
        <v>1</v>
      </c>
      <c r="DH928">
        <v>-0.065</v>
      </c>
      <c r="DI928">
        <v>-0.008</v>
      </c>
      <c r="DJ928">
        <v>-3.246</v>
      </c>
      <c r="DK928">
        <v>-0.091</v>
      </c>
      <c r="DL928">
        <v>52</v>
      </c>
      <c r="DM928">
        <v>15</v>
      </c>
      <c r="DN928">
        <v>0.25</v>
      </c>
      <c r="DO928">
        <v>0.13</v>
      </c>
      <c r="DP928">
        <v>-25.854555</v>
      </c>
      <c r="DQ928">
        <v>-1.789371106941816</v>
      </c>
      <c r="DR928">
        <v>0.1796883217546426</v>
      </c>
      <c r="DS928">
        <v>0</v>
      </c>
      <c r="DT928">
        <v>0.5803331</v>
      </c>
      <c r="DU928">
        <v>0.05012598123827344</v>
      </c>
      <c r="DV928">
        <v>0.005685016753713221</v>
      </c>
      <c r="DW928">
        <v>1</v>
      </c>
      <c r="DX928">
        <v>1</v>
      </c>
      <c r="DY928">
        <v>2</v>
      </c>
      <c r="DZ928" t="s">
        <v>363</v>
      </c>
      <c r="EA928">
        <v>3.22907</v>
      </c>
      <c r="EB928">
        <v>2.70409</v>
      </c>
      <c r="EC928">
        <v>0.177553</v>
      </c>
      <c r="ED928">
        <v>0.180089</v>
      </c>
      <c r="EE928">
        <v>0.08375199999999999</v>
      </c>
      <c r="EF928">
        <v>0.0817018</v>
      </c>
      <c r="EG928">
        <v>26827</v>
      </c>
      <c r="EH928">
        <v>25997.9</v>
      </c>
      <c r="EI928">
        <v>31263.2</v>
      </c>
      <c r="EJ928">
        <v>30087.8</v>
      </c>
      <c r="EK928">
        <v>38365.7</v>
      </c>
      <c r="EL928">
        <v>36544.6</v>
      </c>
      <c r="EM928">
        <v>43808.1</v>
      </c>
      <c r="EN928">
        <v>42019.8</v>
      </c>
      <c r="EO928">
        <v>2.09615</v>
      </c>
      <c r="EP928">
        <v>1.74568</v>
      </c>
      <c r="EQ928">
        <v>0.0118837</v>
      </c>
      <c r="ER928">
        <v>0</v>
      </c>
      <c r="ES928">
        <v>24.7532</v>
      </c>
      <c r="ET928">
        <v>999.9</v>
      </c>
      <c r="EU928">
        <v>63.9</v>
      </c>
      <c r="EV928">
        <v>32.2</v>
      </c>
      <c r="EW928">
        <v>31.636</v>
      </c>
      <c r="EX928">
        <v>61.1202</v>
      </c>
      <c r="EY928">
        <v>24.1827</v>
      </c>
      <c r="EZ928">
        <v>1</v>
      </c>
      <c r="FA928">
        <v>0.282261</v>
      </c>
      <c r="FB928">
        <v>3.65444</v>
      </c>
      <c r="FC928">
        <v>20.163</v>
      </c>
      <c r="FD928">
        <v>5.21459</v>
      </c>
      <c r="FE928">
        <v>11.9981</v>
      </c>
      <c r="FF928">
        <v>4.9631</v>
      </c>
      <c r="FG928">
        <v>3.29565</v>
      </c>
      <c r="FH928">
        <v>9999</v>
      </c>
      <c r="FI928">
        <v>9999</v>
      </c>
      <c r="FJ928">
        <v>9999</v>
      </c>
      <c r="FK928">
        <v>150.2</v>
      </c>
      <c r="FL928">
        <v>4.97093</v>
      </c>
      <c r="FM928">
        <v>1.8678</v>
      </c>
      <c r="FN928">
        <v>1.85928</v>
      </c>
      <c r="FO928">
        <v>1.86539</v>
      </c>
      <c r="FP928">
        <v>1.8631</v>
      </c>
      <c r="FQ928">
        <v>1.86447</v>
      </c>
      <c r="FR928">
        <v>1.86005</v>
      </c>
      <c r="FS928">
        <v>1.86418</v>
      </c>
      <c r="FT928">
        <v>0</v>
      </c>
      <c r="FU928">
        <v>0</v>
      </c>
      <c r="FV928">
        <v>0</v>
      </c>
      <c r="FW928">
        <v>0</v>
      </c>
      <c r="FX928" t="s">
        <v>364</v>
      </c>
      <c r="FY928" t="s">
        <v>365</v>
      </c>
      <c r="FZ928" t="s">
        <v>366</v>
      </c>
      <c r="GA928" t="s">
        <v>366</v>
      </c>
      <c r="GB928" t="s">
        <v>366</v>
      </c>
      <c r="GC928" t="s">
        <v>366</v>
      </c>
      <c r="GD928">
        <v>0</v>
      </c>
      <c r="GE928">
        <v>100</v>
      </c>
      <c r="GF928">
        <v>100</v>
      </c>
      <c r="GG928">
        <v>-9.057</v>
      </c>
      <c r="GH928">
        <v>-0.0905</v>
      </c>
      <c r="GI928">
        <v>-2.868309889394353</v>
      </c>
      <c r="GJ928">
        <v>-0.006773961979547998</v>
      </c>
      <c r="GK928">
        <v>-8.296070481250098E-08</v>
      </c>
      <c r="GL928">
        <v>3.322967193956903E-10</v>
      </c>
      <c r="GM928">
        <v>-0.07871069313407227</v>
      </c>
      <c r="GN928">
        <v>-0.00208336341840114</v>
      </c>
      <c r="GO928">
        <v>8.801746095907445E-05</v>
      </c>
      <c r="GP928">
        <v>-2.677693255255651E-07</v>
      </c>
      <c r="GQ928">
        <v>3</v>
      </c>
      <c r="GR928">
        <v>2052</v>
      </c>
      <c r="GS928">
        <v>2</v>
      </c>
      <c r="GT928">
        <v>18</v>
      </c>
      <c r="GU928">
        <v>132.1</v>
      </c>
      <c r="GV928">
        <v>132.1</v>
      </c>
      <c r="GW928">
        <v>2.21436</v>
      </c>
      <c r="GX928">
        <v>2.40234</v>
      </c>
      <c r="GY928">
        <v>1.44775</v>
      </c>
      <c r="GZ928">
        <v>2.31201</v>
      </c>
      <c r="HA928">
        <v>1.55151</v>
      </c>
      <c r="HB928">
        <v>2.39502</v>
      </c>
      <c r="HC928">
        <v>37.8679</v>
      </c>
      <c r="HD928">
        <v>13.5629</v>
      </c>
      <c r="HE928">
        <v>18</v>
      </c>
      <c r="HF928">
        <v>616.784</v>
      </c>
      <c r="HG928">
        <v>393.524</v>
      </c>
      <c r="HH928">
        <v>19.242</v>
      </c>
      <c r="HI928">
        <v>30.4985</v>
      </c>
      <c r="HJ928">
        <v>29.9994</v>
      </c>
      <c r="HK928">
        <v>30.6867</v>
      </c>
      <c r="HL928">
        <v>30.6839</v>
      </c>
      <c r="HM928">
        <v>44.4213</v>
      </c>
      <c r="HN928">
        <v>55.4986</v>
      </c>
      <c r="HO928">
        <v>0</v>
      </c>
      <c r="HP928">
        <v>19.2528</v>
      </c>
      <c r="HQ928">
        <v>978.066</v>
      </c>
      <c r="HR928">
        <v>15.4961</v>
      </c>
      <c r="HS928">
        <v>99.2042</v>
      </c>
      <c r="HT928">
        <v>100.401</v>
      </c>
    </row>
    <row r="929" spans="1:228">
      <c r="A929">
        <v>913</v>
      </c>
      <c r="B929">
        <v>1728498884.5</v>
      </c>
      <c r="C929">
        <v>7947</v>
      </c>
      <c r="D929" t="s">
        <v>2200</v>
      </c>
      <c r="E929" t="s">
        <v>2201</v>
      </c>
      <c r="F929">
        <v>5</v>
      </c>
      <c r="G929" t="s">
        <v>357</v>
      </c>
      <c r="H929" t="s">
        <v>358</v>
      </c>
      <c r="I929" t="s">
        <v>359</v>
      </c>
      <c r="J929" t="s">
        <v>2047</v>
      </c>
      <c r="K929">
        <v>1728498877</v>
      </c>
      <c r="L929">
        <f>(M929)/1000</f>
        <v>0</v>
      </c>
      <c r="M929">
        <f>IF(BH929, AP929, AJ929)</f>
        <v>0</v>
      </c>
      <c r="N929">
        <f>IF(BH929, AK929, AI929)</f>
        <v>0</v>
      </c>
      <c r="O929">
        <f>BJ929 - IF(AW929&gt;1, N929*BD929*100.0/(AY929), 0)</f>
        <v>0</v>
      </c>
      <c r="P929">
        <f>((V929-L929/2)*O929-N929)/(V929+L929/2)</f>
        <v>0</v>
      </c>
      <c r="Q929">
        <f>P929*(BQ929+BR929)/1000.0</f>
        <v>0</v>
      </c>
      <c r="R929">
        <f>(BJ929 - IF(AW929&gt;1, N929*BD929*100.0/(AY929), 0))*(BQ929+BR929)/1000.0</f>
        <v>0</v>
      </c>
      <c r="S929">
        <f>2.0/((1/U929-1/T929)+SIGN(U929)*SQRT((1/U929-1/T929)*(1/U929-1/T929) + 4*BE929/((BE929+1)*(BE929+1))*(2*1/U929*1/T929-1/T929*1/T929)))</f>
        <v>0</v>
      </c>
      <c r="T929">
        <f>IF(LEFT(BF929,1)&lt;&gt;"0",IF(LEFT(BF929,1)="1",3.0,BG929),$D$5+$E$5*(BX929*BQ929/($K$5*1000))+$F$5*(BX929*BQ929/($K$5*1000))*MAX(MIN(BD929,$J$5),$I$5)*MAX(MIN(BD929,$J$5),$I$5)+$G$5*MAX(MIN(BD929,$J$5),$I$5)*(BX929*BQ929/($K$5*1000))+$H$5*(BX929*BQ929/($K$5*1000))*(BX929*BQ929/($K$5*1000)))</f>
        <v>0</v>
      </c>
      <c r="U929">
        <f>L929*(1000-(1000*0.61365*exp(17.502*Y929/(240.97+Y929))/(BQ929+BR929)+BL929)/2)/(1000*0.61365*exp(17.502*Y929/(240.97+Y929))/(BQ929+BR929)-BL929)</f>
        <v>0</v>
      </c>
      <c r="V929">
        <f>1/((BE929+1)/(S929/1.6)+1/(T929/1.37)) + BE929/((BE929+1)/(S929/1.6) + BE929/(T929/1.37))</f>
        <v>0</v>
      </c>
      <c r="W929">
        <f>(AZ929*BC929)</f>
        <v>0</v>
      </c>
      <c r="X929">
        <f>(BS929+(W929+2*0.95*5.67E-8*(((BS929+$B$7)+273)^4-(BS929+273)^4)-44100*L929)/(1.84*29.3*T929+8*0.95*5.67E-8*(BS929+273)^3))</f>
        <v>0</v>
      </c>
      <c r="Y929">
        <f>($C$7*BT929+$D$7*BU929+$E$7*X929)</f>
        <v>0</v>
      </c>
      <c r="Z929">
        <f>0.61365*exp(17.502*Y929/(240.97+Y929))</f>
        <v>0</v>
      </c>
      <c r="AA929">
        <f>(AB929/AC929*100)</f>
        <v>0</v>
      </c>
      <c r="AB929">
        <f>BL929*(BQ929+BR929)/1000</f>
        <v>0</v>
      </c>
      <c r="AC929">
        <f>0.61365*exp(17.502*BS929/(240.97+BS929))</f>
        <v>0</v>
      </c>
      <c r="AD929">
        <f>(Z929-BL929*(BQ929+BR929)/1000)</f>
        <v>0</v>
      </c>
      <c r="AE929">
        <f>(-L929*44100)</f>
        <v>0</v>
      </c>
      <c r="AF929">
        <f>2*29.3*T929*0.92*(BS929-Y929)</f>
        <v>0</v>
      </c>
      <c r="AG929">
        <f>2*0.95*5.67E-8*(((BS929+$B$7)+273)^4-(Y929+273)^4)</f>
        <v>0</v>
      </c>
      <c r="AH929">
        <f>W929+AG929+AE929+AF929</f>
        <v>0</v>
      </c>
      <c r="AI929">
        <f>BP929*AW929*(BK929-BJ929*(1000-AW929*BM929)/(1000-AW929*BL929))/(100*BD929)</f>
        <v>0</v>
      </c>
      <c r="AJ929">
        <f>1000*BP929*AW929*(BL929-BM929)/(100*BD929*(1000-AW929*BL929))</f>
        <v>0</v>
      </c>
      <c r="AK929">
        <f>(AL929 - AM929 - BQ929*1E3/(8.314*(BS929+273.15)) * AO929/BP929 * AN929) * BP929/(100*BD929) * (1000 - BM929)/1000</f>
        <v>0</v>
      </c>
      <c r="AL929">
        <v>982.8294990123633</v>
      </c>
      <c r="AM929">
        <v>961.6262727272724</v>
      </c>
      <c r="AN929">
        <v>2.519772244706841</v>
      </c>
      <c r="AO929">
        <v>66.74876362544261</v>
      </c>
      <c r="AP929">
        <f>(AR929 - AQ929 + BQ929*1E3/(8.314*(BS929+273.15)) * AT929/BP929 * AS929) * BP929/(100*BD929) * 1000/(1000 - AR929)</f>
        <v>0</v>
      </c>
      <c r="AQ929">
        <v>15.60575278457337</v>
      </c>
      <c r="AR929">
        <v>16.18338060606061</v>
      </c>
      <c r="AS929">
        <v>-1.530821072630915E-05</v>
      </c>
      <c r="AT929">
        <v>80.8344270766854</v>
      </c>
      <c r="AU929">
        <v>0</v>
      </c>
      <c r="AV929">
        <v>0</v>
      </c>
      <c r="AW929">
        <f>IF(AU929*$H$13&gt;=AY929,1.0,(AY929/(AY929-AU929*$H$13)))</f>
        <v>0</v>
      </c>
      <c r="AX929">
        <f>(AW929-1)*100</f>
        <v>0</v>
      </c>
      <c r="AY929">
        <f>MAX(0,($B$13+$C$13*BX929)/(1+$D$13*BX929)*BQ929/(BS929+273)*$E$13)</f>
        <v>0</v>
      </c>
      <c r="AZ929">
        <f>$B$11*BY929+$C$11*BZ929+$F$11*CK929*(1-CN929)</f>
        <v>0</v>
      </c>
      <c r="BA929">
        <f>AZ929*BB929</f>
        <v>0</v>
      </c>
      <c r="BB929">
        <f>($B$11*$D$9+$C$11*$D$9+$F$11*((CX929+CP929)/MAX(CX929+CP929+CY929, 0.1)*$I$9+CY929/MAX(CX929+CP929+CY929, 0.1)*$J$9))/($B$11+$C$11+$F$11)</f>
        <v>0</v>
      </c>
      <c r="BC929">
        <f>($B$11*$K$9+$C$11*$K$9+$F$11*((CX929+CP929)/MAX(CX929+CP929+CY929, 0.1)*$P$9+CY929/MAX(CX929+CP929+CY929, 0.1)*$Q$9))/($B$11+$C$11+$F$11)</f>
        <v>0</v>
      </c>
      <c r="BD929">
        <v>6</v>
      </c>
      <c r="BE929">
        <v>0.5</v>
      </c>
      <c r="BF929" t="s">
        <v>361</v>
      </c>
      <c r="BG929">
        <v>2</v>
      </c>
      <c r="BH929" t="b">
        <v>1</v>
      </c>
      <c r="BI929">
        <v>1728498877</v>
      </c>
      <c r="BJ929">
        <v>928.6241481481482</v>
      </c>
      <c r="BK929">
        <v>954.6697037037038</v>
      </c>
      <c r="BL929">
        <v>16.18994444444445</v>
      </c>
      <c r="BM929">
        <v>15.60223703703704</v>
      </c>
      <c r="BN929">
        <v>937.642851851852</v>
      </c>
      <c r="BO929">
        <v>16.2804037037037</v>
      </c>
      <c r="BP929">
        <v>599.9734814814815</v>
      </c>
      <c r="BQ929">
        <v>97.54361481481482</v>
      </c>
      <c r="BR929">
        <v>0.09992554814814815</v>
      </c>
      <c r="BS929">
        <v>24.78982962962963</v>
      </c>
      <c r="BT929">
        <v>24.95164814814815</v>
      </c>
      <c r="BU929">
        <v>999.9000000000001</v>
      </c>
      <c r="BV929">
        <v>0</v>
      </c>
      <c r="BW929">
        <v>0</v>
      </c>
      <c r="BX929">
        <v>9999.695925925926</v>
      </c>
      <c r="BY929">
        <v>0</v>
      </c>
      <c r="BZ929">
        <v>112.843962962963</v>
      </c>
      <c r="CA929">
        <v>-26.04558888888889</v>
      </c>
      <c r="CB929">
        <v>943.9058148148148</v>
      </c>
      <c r="CC929">
        <v>969.8007037037037</v>
      </c>
      <c r="CD929">
        <v>0.5877029259259259</v>
      </c>
      <c r="CE929">
        <v>954.6697037037038</v>
      </c>
      <c r="CF929">
        <v>15.60223703703704</v>
      </c>
      <c r="CG929">
        <v>1.579225925925926</v>
      </c>
      <c r="CH929">
        <v>1.521898518518519</v>
      </c>
      <c r="CI929">
        <v>13.75757037037037</v>
      </c>
      <c r="CJ929">
        <v>13.18995555555555</v>
      </c>
      <c r="CK929">
        <v>1600.006296296296</v>
      </c>
      <c r="CL929">
        <v>0.6920049629629631</v>
      </c>
      <c r="CM929">
        <v>0.3079950740740741</v>
      </c>
      <c r="CN929">
        <v>0</v>
      </c>
      <c r="CO929">
        <v>2.234737037037037</v>
      </c>
      <c r="CP929">
        <v>0</v>
      </c>
      <c r="CQ929">
        <v>16431.84814814815</v>
      </c>
      <c r="CR929">
        <v>13790.26296296296</v>
      </c>
      <c r="CS929">
        <v>38.89107407407408</v>
      </c>
      <c r="CT929">
        <v>40.25</v>
      </c>
      <c r="CU929">
        <v>39.60166666666666</v>
      </c>
      <c r="CV929">
        <v>38.312</v>
      </c>
      <c r="CW929">
        <v>38.125</v>
      </c>
      <c r="CX929">
        <v>1107.210740740741</v>
      </c>
      <c r="CY929">
        <v>492.7955555555556</v>
      </c>
      <c r="CZ929">
        <v>0</v>
      </c>
      <c r="DA929">
        <v>1728498941.2</v>
      </c>
      <c r="DB929">
        <v>0</v>
      </c>
      <c r="DC929">
        <v>1728490956.5</v>
      </c>
      <c r="DD929" t="s">
        <v>362</v>
      </c>
      <c r="DE929">
        <v>1728490952.5</v>
      </c>
      <c r="DF929">
        <v>1728490956.5</v>
      </c>
      <c r="DG929">
        <v>1</v>
      </c>
      <c r="DH929">
        <v>-0.065</v>
      </c>
      <c r="DI929">
        <v>-0.008</v>
      </c>
      <c r="DJ929">
        <v>-3.246</v>
      </c>
      <c r="DK929">
        <v>-0.091</v>
      </c>
      <c r="DL929">
        <v>52</v>
      </c>
      <c r="DM929">
        <v>15</v>
      </c>
      <c r="DN929">
        <v>0.25</v>
      </c>
      <c r="DO929">
        <v>0.13</v>
      </c>
      <c r="DP929">
        <v>-25.97668780487805</v>
      </c>
      <c r="DQ929">
        <v>-1.272133797909405</v>
      </c>
      <c r="DR929">
        <v>0.1434691097798935</v>
      </c>
      <c r="DS929">
        <v>0</v>
      </c>
      <c r="DT929">
        <v>0.5858183414634146</v>
      </c>
      <c r="DU929">
        <v>0.05027569337979095</v>
      </c>
      <c r="DV929">
        <v>0.009539965172533849</v>
      </c>
      <c r="DW929">
        <v>1</v>
      </c>
      <c r="DX929">
        <v>1</v>
      </c>
      <c r="DY929">
        <v>2</v>
      </c>
      <c r="DZ929" t="s">
        <v>363</v>
      </c>
      <c r="EA929">
        <v>3.2292</v>
      </c>
      <c r="EB929">
        <v>2.70466</v>
      </c>
      <c r="EC929">
        <v>0.179082</v>
      </c>
      <c r="ED929">
        <v>0.181617</v>
      </c>
      <c r="EE929">
        <v>0.0837258</v>
      </c>
      <c r="EF929">
        <v>0.08144940000000001</v>
      </c>
      <c r="EG929">
        <v>26777.5</v>
      </c>
      <c r="EH929">
        <v>25949.6</v>
      </c>
      <c r="EI929">
        <v>31263.7</v>
      </c>
      <c r="EJ929">
        <v>30088.1</v>
      </c>
      <c r="EK929">
        <v>38367.3</v>
      </c>
      <c r="EL929">
        <v>36554.9</v>
      </c>
      <c r="EM929">
        <v>43808.7</v>
      </c>
      <c r="EN929">
        <v>42020.1</v>
      </c>
      <c r="EO929">
        <v>2.0967</v>
      </c>
      <c r="EP929">
        <v>1.745</v>
      </c>
      <c r="EQ929">
        <v>0.0125729</v>
      </c>
      <c r="ER929">
        <v>0</v>
      </c>
      <c r="ES929">
        <v>24.746</v>
      </c>
      <c r="ET929">
        <v>999.9</v>
      </c>
      <c r="EU929">
        <v>63.9</v>
      </c>
      <c r="EV929">
        <v>32.2</v>
      </c>
      <c r="EW929">
        <v>31.6396</v>
      </c>
      <c r="EX929">
        <v>60.8002</v>
      </c>
      <c r="EY929">
        <v>24.0745</v>
      </c>
      <c r="EZ929">
        <v>1</v>
      </c>
      <c r="FA929">
        <v>0.281466</v>
      </c>
      <c r="FB929">
        <v>3.60903</v>
      </c>
      <c r="FC929">
        <v>20.1641</v>
      </c>
      <c r="FD929">
        <v>5.21534</v>
      </c>
      <c r="FE929">
        <v>11.998</v>
      </c>
      <c r="FF929">
        <v>4.96315</v>
      </c>
      <c r="FG929">
        <v>3.29588</v>
      </c>
      <c r="FH929">
        <v>9999</v>
      </c>
      <c r="FI929">
        <v>9999</v>
      </c>
      <c r="FJ929">
        <v>9999</v>
      </c>
      <c r="FK929">
        <v>150.2</v>
      </c>
      <c r="FL929">
        <v>4.97093</v>
      </c>
      <c r="FM929">
        <v>1.86781</v>
      </c>
      <c r="FN929">
        <v>1.85928</v>
      </c>
      <c r="FO929">
        <v>1.86538</v>
      </c>
      <c r="FP929">
        <v>1.86311</v>
      </c>
      <c r="FQ929">
        <v>1.8645</v>
      </c>
      <c r="FR929">
        <v>1.86005</v>
      </c>
      <c r="FS929">
        <v>1.86418</v>
      </c>
      <c r="FT929">
        <v>0</v>
      </c>
      <c r="FU929">
        <v>0</v>
      </c>
      <c r="FV929">
        <v>0</v>
      </c>
      <c r="FW929">
        <v>0</v>
      </c>
      <c r="FX929" t="s">
        <v>364</v>
      </c>
      <c r="FY929" t="s">
        <v>365</v>
      </c>
      <c r="FZ929" t="s">
        <v>366</v>
      </c>
      <c r="GA929" t="s">
        <v>366</v>
      </c>
      <c r="GB929" t="s">
        <v>366</v>
      </c>
      <c r="GC929" t="s">
        <v>366</v>
      </c>
      <c r="GD929">
        <v>0</v>
      </c>
      <c r="GE929">
        <v>100</v>
      </c>
      <c r="GF929">
        <v>100</v>
      </c>
      <c r="GG929">
        <v>-9.132</v>
      </c>
      <c r="GH929">
        <v>-0.09039999999999999</v>
      </c>
      <c r="GI929">
        <v>-2.868309889394353</v>
      </c>
      <c r="GJ929">
        <v>-0.006773961979547998</v>
      </c>
      <c r="GK929">
        <v>-8.296070481250098E-08</v>
      </c>
      <c r="GL929">
        <v>3.322967193956903E-10</v>
      </c>
      <c r="GM929">
        <v>-0.07871069313407227</v>
      </c>
      <c r="GN929">
        <v>-0.00208336341840114</v>
      </c>
      <c r="GO929">
        <v>8.801746095907445E-05</v>
      </c>
      <c r="GP929">
        <v>-2.677693255255651E-07</v>
      </c>
      <c r="GQ929">
        <v>3</v>
      </c>
      <c r="GR929">
        <v>2052</v>
      </c>
      <c r="GS929">
        <v>2</v>
      </c>
      <c r="GT929">
        <v>18</v>
      </c>
      <c r="GU929">
        <v>132.2</v>
      </c>
      <c r="GV929">
        <v>132.1</v>
      </c>
      <c r="GW929">
        <v>2.23877</v>
      </c>
      <c r="GX929">
        <v>2.40601</v>
      </c>
      <c r="GY929">
        <v>1.44775</v>
      </c>
      <c r="GZ929">
        <v>2.31201</v>
      </c>
      <c r="HA929">
        <v>1.55151</v>
      </c>
      <c r="HB929">
        <v>2.31812</v>
      </c>
      <c r="HC929">
        <v>37.8679</v>
      </c>
      <c r="HD929">
        <v>13.5541</v>
      </c>
      <c r="HE929">
        <v>18</v>
      </c>
      <c r="HF929">
        <v>617.112</v>
      </c>
      <c r="HG929">
        <v>393.094</v>
      </c>
      <c r="HH929">
        <v>19.2729</v>
      </c>
      <c r="HI929">
        <v>30.4912</v>
      </c>
      <c r="HJ929">
        <v>29.9993</v>
      </c>
      <c r="HK929">
        <v>30.6791</v>
      </c>
      <c r="HL929">
        <v>30.676</v>
      </c>
      <c r="HM929">
        <v>44.8608</v>
      </c>
      <c r="HN929">
        <v>55.7784</v>
      </c>
      <c r="HO929">
        <v>0</v>
      </c>
      <c r="HP929">
        <v>19.2888</v>
      </c>
      <c r="HQ929">
        <v>988.083</v>
      </c>
      <c r="HR929">
        <v>15.4751</v>
      </c>
      <c r="HS929">
        <v>99.2055</v>
      </c>
      <c r="HT929">
        <v>100.402</v>
      </c>
    </row>
    <row r="930" spans="1:228">
      <c r="A930">
        <v>914</v>
      </c>
      <c r="B930">
        <v>1728498889.5</v>
      </c>
      <c r="C930">
        <v>7952</v>
      </c>
      <c r="D930" t="s">
        <v>2202</v>
      </c>
      <c r="E930" t="s">
        <v>2203</v>
      </c>
      <c r="F930">
        <v>5</v>
      </c>
      <c r="G930" t="s">
        <v>357</v>
      </c>
      <c r="H930" t="s">
        <v>358</v>
      </c>
      <c r="I930" t="s">
        <v>359</v>
      </c>
      <c r="J930" t="s">
        <v>2047</v>
      </c>
      <c r="K930">
        <v>1728498881.714286</v>
      </c>
      <c r="L930">
        <f>(M930)/1000</f>
        <v>0</v>
      </c>
      <c r="M930">
        <f>IF(BH930, AP930, AJ930)</f>
        <v>0</v>
      </c>
      <c r="N930">
        <f>IF(BH930, AK930, AI930)</f>
        <v>0</v>
      </c>
      <c r="O930">
        <f>BJ930 - IF(AW930&gt;1, N930*BD930*100.0/(AY930), 0)</f>
        <v>0</v>
      </c>
      <c r="P930">
        <f>((V930-L930/2)*O930-N930)/(V930+L930/2)</f>
        <v>0</v>
      </c>
      <c r="Q930">
        <f>P930*(BQ930+BR930)/1000.0</f>
        <v>0</v>
      </c>
      <c r="R930">
        <f>(BJ930 - IF(AW930&gt;1, N930*BD930*100.0/(AY930), 0))*(BQ930+BR930)/1000.0</f>
        <v>0</v>
      </c>
      <c r="S930">
        <f>2.0/((1/U930-1/T930)+SIGN(U930)*SQRT((1/U930-1/T930)*(1/U930-1/T930) + 4*BE930/((BE930+1)*(BE930+1))*(2*1/U930*1/T930-1/T930*1/T930)))</f>
        <v>0</v>
      </c>
      <c r="T930">
        <f>IF(LEFT(BF930,1)&lt;&gt;"0",IF(LEFT(BF930,1)="1",3.0,BG930),$D$5+$E$5*(BX930*BQ930/($K$5*1000))+$F$5*(BX930*BQ930/($K$5*1000))*MAX(MIN(BD930,$J$5),$I$5)*MAX(MIN(BD930,$J$5),$I$5)+$G$5*MAX(MIN(BD930,$J$5),$I$5)*(BX930*BQ930/($K$5*1000))+$H$5*(BX930*BQ930/($K$5*1000))*(BX930*BQ930/($K$5*1000)))</f>
        <v>0</v>
      </c>
      <c r="U930">
        <f>L930*(1000-(1000*0.61365*exp(17.502*Y930/(240.97+Y930))/(BQ930+BR930)+BL930)/2)/(1000*0.61365*exp(17.502*Y930/(240.97+Y930))/(BQ930+BR930)-BL930)</f>
        <v>0</v>
      </c>
      <c r="V930">
        <f>1/((BE930+1)/(S930/1.6)+1/(T930/1.37)) + BE930/((BE930+1)/(S930/1.6) + BE930/(T930/1.37))</f>
        <v>0</v>
      </c>
      <c r="W930">
        <f>(AZ930*BC930)</f>
        <v>0</v>
      </c>
      <c r="X930">
        <f>(BS930+(W930+2*0.95*5.67E-8*(((BS930+$B$7)+273)^4-(BS930+273)^4)-44100*L930)/(1.84*29.3*T930+8*0.95*5.67E-8*(BS930+273)^3))</f>
        <v>0</v>
      </c>
      <c r="Y930">
        <f>($C$7*BT930+$D$7*BU930+$E$7*X930)</f>
        <v>0</v>
      </c>
      <c r="Z930">
        <f>0.61365*exp(17.502*Y930/(240.97+Y930))</f>
        <v>0</v>
      </c>
      <c r="AA930">
        <f>(AB930/AC930*100)</f>
        <v>0</v>
      </c>
      <c r="AB930">
        <f>BL930*(BQ930+BR930)/1000</f>
        <v>0</v>
      </c>
      <c r="AC930">
        <f>0.61365*exp(17.502*BS930/(240.97+BS930))</f>
        <v>0</v>
      </c>
      <c r="AD930">
        <f>(Z930-BL930*(BQ930+BR930)/1000)</f>
        <v>0</v>
      </c>
      <c r="AE930">
        <f>(-L930*44100)</f>
        <v>0</v>
      </c>
      <c r="AF930">
        <f>2*29.3*T930*0.92*(BS930-Y930)</f>
        <v>0</v>
      </c>
      <c r="AG930">
        <f>2*0.95*5.67E-8*(((BS930+$B$7)+273)^4-(Y930+273)^4)</f>
        <v>0</v>
      </c>
      <c r="AH930">
        <f>W930+AG930+AE930+AF930</f>
        <v>0</v>
      </c>
      <c r="AI930">
        <f>BP930*AW930*(BK930-BJ930*(1000-AW930*BM930)/(1000-AW930*BL930))/(100*BD930)</f>
        <v>0</v>
      </c>
      <c r="AJ930">
        <f>1000*BP930*AW930*(BL930-BM930)/(100*BD930*(1000-AW930*BL930))</f>
        <v>0</v>
      </c>
      <c r="AK930">
        <f>(AL930 - AM930 - BQ930*1E3/(8.314*(BS930+273.15)) * AO930/BP930 * AN930) * BP930/(100*BD930) * (1000 - BM930)/1000</f>
        <v>0</v>
      </c>
      <c r="AL930">
        <v>995.9784888492277</v>
      </c>
      <c r="AM930">
        <v>974.3525999999996</v>
      </c>
      <c r="AN930">
        <v>2.549289808395885</v>
      </c>
      <c r="AO930">
        <v>66.74876362544261</v>
      </c>
      <c r="AP930">
        <f>(AR930 - AQ930 + BQ930*1E3/(8.314*(BS930+273.15)) * AT930/BP930 * AS930) * BP930/(100*BD930) * 1000/(1000 - AR930)</f>
        <v>0</v>
      </c>
      <c r="AQ930">
        <v>15.49569585770797</v>
      </c>
      <c r="AR930">
        <v>16.14261878787879</v>
      </c>
      <c r="AS930">
        <v>-0.007727801669390733</v>
      </c>
      <c r="AT930">
        <v>80.8344270766854</v>
      </c>
      <c r="AU930">
        <v>0</v>
      </c>
      <c r="AV930">
        <v>0</v>
      </c>
      <c r="AW930">
        <f>IF(AU930*$H$13&gt;=AY930,1.0,(AY930/(AY930-AU930*$H$13)))</f>
        <v>0</v>
      </c>
      <c r="AX930">
        <f>(AW930-1)*100</f>
        <v>0</v>
      </c>
      <c r="AY930">
        <f>MAX(0,($B$13+$C$13*BX930)/(1+$D$13*BX930)*BQ930/(BS930+273)*$E$13)</f>
        <v>0</v>
      </c>
      <c r="AZ930">
        <f>$B$11*BY930+$C$11*BZ930+$F$11*CK930*(1-CN930)</f>
        <v>0</v>
      </c>
      <c r="BA930">
        <f>AZ930*BB930</f>
        <v>0</v>
      </c>
      <c r="BB930">
        <f>($B$11*$D$9+$C$11*$D$9+$F$11*((CX930+CP930)/MAX(CX930+CP930+CY930, 0.1)*$I$9+CY930/MAX(CX930+CP930+CY930, 0.1)*$J$9))/($B$11+$C$11+$F$11)</f>
        <v>0</v>
      </c>
      <c r="BC930">
        <f>($B$11*$K$9+$C$11*$K$9+$F$11*((CX930+CP930)/MAX(CX930+CP930+CY930, 0.1)*$P$9+CY930/MAX(CX930+CP930+CY930, 0.1)*$Q$9))/($B$11+$C$11+$F$11)</f>
        <v>0</v>
      </c>
      <c r="BD930">
        <v>6</v>
      </c>
      <c r="BE930">
        <v>0.5</v>
      </c>
      <c r="BF930" t="s">
        <v>361</v>
      </c>
      <c r="BG930">
        <v>2</v>
      </c>
      <c r="BH930" t="b">
        <v>1</v>
      </c>
      <c r="BI930">
        <v>1728498881.714286</v>
      </c>
      <c r="BJ930">
        <v>940.3977142857142</v>
      </c>
      <c r="BK930">
        <v>966.6233214285714</v>
      </c>
      <c r="BL930">
        <v>16.180275</v>
      </c>
      <c r="BM930">
        <v>15.56561428571429</v>
      </c>
      <c r="BN930">
        <v>949.4879642857142</v>
      </c>
      <c r="BO930">
        <v>16.27073928571428</v>
      </c>
      <c r="BP930">
        <v>599.9860357142858</v>
      </c>
      <c r="BQ930">
        <v>97.54336428571428</v>
      </c>
      <c r="BR930">
        <v>0.09999075357142855</v>
      </c>
      <c r="BS930">
        <v>24.78779642857143</v>
      </c>
      <c r="BT930">
        <v>24.94864642857143</v>
      </c>
      <c r="BU930">
        <v>999.9000000000002</v>
      </c>
      <c r="BV930">
        <v>0</v>
      </c>
      <c r="BW930">
        <v>0</v>
      </c>
      <c r="BX930">
        <v>9993.633571428571</v>
      </c>
      <c r="BY930">
        <v>0</v>
      </c>
      <c r="BZ930">
        <v>120.1611428571429</v>
      </c>
      <c r="CA930">
        <v>-26.22570714285714</v>
      </c>
      <c r="CB930">
        <v>955.8636428571427</v>
      </c>
      <c r="CC930">
        <v>981.9067142857144</v>
      </c>
      <c r="CD930">
        <v>0.6146607142857142</v>
      </c>
      <c r="CE930">
        <v>966.6233214285714</v>
      </c>
      <c r="CF930">
        <v>15.56561428571429</v>
      </c>
      <c r="CG930">
        <v>1.578277857142857</v>
      </c>
      <c r="CH930">
        <v>1.518322142857143</v>
      </c>
      <c r="CI930">
        <v>13.74833214285714</v>
      </c>
      <c r="CJ930">
        <v>13.15385</v>
      </c>
      <c r="CK930">
        <v>1600.02</v>
      </c>
      <c r="CL930">
        <v>0.6920086071428571</v>
      </c>
      <c r="CM930">
        <v>0.3079913928571428</v>
      </c>
      <c r="CN930">
        <v>0</v>
      </c>
      <c r="CO930">
        <v>2.180942857142857</v>
      </c>
      <c r="CP930">
        <v>0</v>
      </c>
      <c r="CQ930">
        <v>16473.63571428572</v>
      </c>
      <c r="CR930">
        <v>13790.38928571428</v>
      </c>
      <c r="CS930">
        <v>38.88164285714286</v>
      </c>
      <c r="CT930">
        <v>40.23874999999999</v>
      </c>
      <c r="CU930">
        <v>39.58224999999999</v>
      </c>
      <c r="CV930">
        <v>38.312</v>
      </c>
      <c r="CW930">
        <v>38.125</v>
      </c>
      <c r="CX930">
        <v>1107.226428571429</v>
      </c>
      <c r="CY930">
        <v>492.7935714285714</v>
      </c>
      <c r="CZ930">
        <v>0</v>
      </c>
      <c r="DA930">
        <v>1728498946.6</v>
      </c>
      <c r="DB930">
        <v>0</v>
      </c>
      <c r="DC930">
        <v>1728490956.5</v>
      </c>
      <c r="DD930" t="s">
        <v>362</v>
      </c>
      <c r="DE930">
        <v>1728490952.5</v>
      </c>
      <c r="DF930">
        <v>1728490956.5</v>
      </c>
      <c r="DG930">
        <v>1</v>
      </c>
      <c r="DH930">
        <v>-0.065</v>
      </c>
      <c r="DI930">
        <v>-0.008</v>
      </c>
      <c r="DJ930">
        <v>-3.246</v>
      </c>
      <c r="DK930">
        <v>-0.091</v>
      </c>
      <c r="DL930">
        <v>52</v>
      </c>
      <c r="DM930">
        <v>15</v>
      </c>
      <c r="DN930">
        <v>0.25</v>
      </c>
      <c r="DO930">
        <v>0.13</v>
      </c>
      <c r="DP930">
        <v>-26.14781219512195</v>
      </c>
      <c r="DQ930">
        <v>-2.001301045296126</v>
      </c>
      <c r="DR930">
        <v>0.2254775497938436</v>
      </c>
      <c r="DS930">
        <v>0</v>
      </c>
      <c r="DT930">
        <v>0.6063730731707317</v>
      </c>
      <c r="DU930">
        <v>0.2847552961672455</v>
      </c>
      <c r="DV930">
        <v>0.03511739874762258</v>
      </c>
      <c r="DW930">
        <v>0</v>
      </c>
      <c r="DX930">
        <v>0</v>
      </c>
      <c r="DY930">
        <v>2</v>
      </c>
      <c r="DZ930" t="s">
        <v>386</v>
      </c>
      <c r="EA930">
        <v>3.22883</v>
      </c>
      <c r="EB930">
        <v>2.70412</v>
      </c>
      <c r="EC930">
        <v>0.18061</v>
      </c>
      <c r="ED930">
        <v>0.183153</v>
      </c>
      <c r="EE930">
        <v>0.0835635</v>
      </c>
      <c r="EF930">
        <v>0.0812225</v>
      </c>
      <c r="EG930">
        <v>26727.8</v>
      </c>
      <c r="EH930">
        <v>25902.1</v>
      </c>
      <c r="EI930">
        <v>31263.9</v>
      </c>
      <c r="EJ930">
        <v>30089.4</v>
      </c>
      <c r="EK930">
        <v>38374.4</v>
      </c>
      <c r="EL930">
        <v>36564.7</v>
      </c>
      <c r="EM930">
        <v>43809</v>
      </c>
      <c r="EN930">
        <v>42020.9</v>
      </c>
      <c r="EO930">
        <v>2.0965</v>
      </c>
      <c r="EP930">
        <v>1.74573</v>
      </c>
      <c r="EQ930">
        <v>0.0123121</v>
      </c>
      <c r="ER930">
        <v>0</v>
      </c>
      <c r="ES930">
        <v>24.7387</v>
      </c>
      <c r="ET930">
        <v>999.9</v>
      </c>
      <c r="EU930">
        <v>63.8</v>
      </c>
      <c r="EV930">
        <v>32.2</v>
      </c>
      <c r="EW930">
        <v>31.5889</v>
      </c>
      <c r="EX930">
        <v>61.3502</v>
      </c>
      <c r="EY930">
        <v>24.1987</v>
      </c>
      <c r="EZ930">
        <v>1</v>
      </c>
      <c r="FA930">
        <v>0.280678</v>
      </c>
      <c r="FB930">
        <v>3.56989</v>
      </c>
      <c r="FC930">
        <v>20.165</v>
      </c>
      <c r="FD930">
        <v>5.21415</v>
      </c>
      <c r="FE930">
        <v>11.998</v>
      </c>
      <c r="FF930">
        <v>4.96325</v>
      </c>
      <c r="FG930">
        <v>3.29585</v>
      </c>
      <c r="FH930">
        <v>9999</v>
      </c>
      <c r="FI930">
        <v>9999</v>
      </c>
      <c r="FJ930">
        <v>9999</v>
      </c>
      <c r="FK930">
        <v>150.2</v>
      </c>
      <c r="FL930">
        <v>4.97093</v>
      </c>
      <c r="FM930">
        <v>1.86781</v>
      </c>
      <c r="FN930">
        <v>1.85928</v>
      </c>
      <c r="FO930">
        <v>1.86538</v>
      </c>
      <c r="FP930">
        <v>1.86311</v>
      </c>
      <c r="FQ930">
        <v>1.86453</v>
      </c>
      <c r="FR930">
        <v>1.86005</v>
      </c>
      <c r="FS930">
        <v>1.86418</v>
      </c>
      <c r="FT930">
        <v>0</v>
      </c>
      <c r="FU930">
        <v>0</v>
      </c>
      <c r="FV930">
        <v>0</v>
      </c>
      <c r="FW930">
        <v>0</v>
      </c>
      <c r="FX930" t="s">
        <v>364</v>
      </c>
      <c r="FY930" t="s">
        <v>365</v>
      </c>
      <c r="FZ930" t="s">
        <v>366</v>
      </c>
      <c r="GA930" t="s">
        <v>366</v>
      </c>
      <c r="GB930" t="s">
        <v>366</v>
      </c>
      <c r="GC930" t="s">
        <v>366</v>
      </c>
      <c r="GD930">
        <v>0</v>
      </c>
      <c r="GE930">
        <v>100</v>
      </c>
      <c r="GF930">
        <v>100</v>
      </c>
      <c r="GG930">
        <v>-9.209</v>
      </c>
      <c r="GH930">
        <v>-0.0905</v>
      </c>
      <c r="GI930">
        <v>-2.868309889394353</v>
      </c>
      <c r="GJ930">
        <v>-0.006773961979547998</v>
      </c>
      <c r="GK930">
        <v>-8.296070481250098E-08</v>
      </c>
      <c r="GL930">
        <v>3.322967193956903E-10</v>
      </c>
      <c r="GM930">
        <v>-0.07871069313407227</v>
      </c>
      <c r="GN930">
        <v>-0.00208336341840114</v>
      </c>
      <c r="GO930">
        <v>8.801746095907445E-05</v>
      </c>
      <c r="GP930">
        <v>-2.677693255255651E-07</v>
      </c>
      <c r="GQ930">
        <v>3</v>
      </c>
      <c r="GR930">
        <v>2052</v>
      </c>
      <c r="GS930">
        <v>2</v>
      </c>
      <c r="GT930">
        <v>18</v>
      </c>
      <c r="GU930">
        <v>132.3</v>
      </c>
      <c r="GV930">
        <v>132.2</v>
      </c>
      <c r="GW930">
        <v>2.26074</v>
      </c>
      <c r="GX930">
        <v>2.41089</v>
      </c>
      <c r="GY930">
        <v>1.44775</v>
      </c>
      <c r="GZ930">
        <v>2.31201</v>
      </c>
      <c r="HA930">
        <v>1.55151</v>
      </c>
      <c r="HB930">
        <v>2.27295</v>
      </c>
      <c r="HC930">
        <v>37.8679</v>
      </c>
      <c r="HD930">
        <v>13.5629</v>
      </c>
      <c r="HE930">
        <v>18</v>
      </c>
      <c r="HF930">
        <v>616.886</v>
      </c>
      <c r="HG930">
        <v>393.451</v>
      </c>
      <c r="HH930">
        <v>19.3079</v>
      </c>
      <c r="HI930">
        <v>30.4839</v>
      </c>
      <c r="HJ930">
        <v>29.9994</v>
      </c>
      <c r="HK930">
        <v>30.6712</v>
      </c>
      <c r="HL930">
        <v>30.6681</v>
      </c>
      <c r="HM930">
        <v>45.3332</v>
      </c>
      <c r="HN930">
        <v>55.7784</v>
      </c>
      <c r="HO930">
        <v>0</v>
      </c>
      <c r="HP930">
        <v>19.323</v>
      </c>
      <c r="HQ930">
        <v>1003.11</v>
      </c>
      <c r="HR930">
        <v>15.4948</v>
      </c>
      <c r="HS930">
        <v>99.2062</v>
      </c>
      <c r="HT930">
        <v>100.405</v>
      </c>
    </row>
    <row r="931" spans="1:228">
      <c r="A931">
        <v>915</v>
      </c>
      <c r="B931">
        <v>1728498894.5</v>
      </c>
      <c r="C931">
        <v>7957</v>
      </c>
      <c r="D931" t="s">
        <v>2204</v>
      </c>
      <c r="E931" t="s">
        <v>2205</v>
      </c>
      <c r="F931">
        <v>5</v>
      </c>
      <c r="G931" t="s">
        <v>357</v>
      </c>
      <c r="H931" t="s">
        <v>358</v>
      </c>
      <c r="I931" t="s">
        <v>359</v>
      </c>
      <c r="J931" t="s">
        <v>2047</v>
      </c>
      <c r="K931">
        <v>1728498887</v>
      </c>
      <c r="L931">
        <f>(M931)/1000</f>
        <v>0</v>
      </c>
      <c r="M931">
        <f>IF(BH931, AP931, AJ931)</f>
        <v>0</v>
      </c>
      <c r="N931">
        <f>IF(BH931, AK931, AI931)</f>
        <v>0</v>
      </c>
      <c r="O931">
        <f>BJ931 - IF(AW931&gt;1, N931*BD931*100.0/(AY931), 0)</f>
        <v>0</v>
      </c>
      <c r="P931">
        <f>((V931-L931/2)*O931-N931)/(V931+L931/2)</f>
        <v>0</v>
      </c>
      <c r="Q931">
        <f>P931*(BQ931+BR931)/1000.0</f>
        <v>0</v>
      </c>
      <c r="R931">
        <f>(BJ931 - IF(AW931&gt;1, N931*BD931*100.0/(AY931), 0))*(BQ931+BR931)/1000.0</f>
        <v>0</v>
      </c>
      <c r="S931">
        <f>2.0/((1/U931-1/T931)+SIGN(U931)*SQRT((1/U931-1/T931)*(1/U931-1/T931) + 4*BE931/((BE931+1)*(BE931+1))*(2*1/U931*1/T931-1/T931*1/T931)))</f>
        <v>0</v>
      </c>
      <c r="T931">
        <f>IF(LEFT(BF931,1)&lt;&gt;"0",IF(LEFT(BF931,1)="1",3.0,BG931),$D$5+$E$5*(BX931*BQ931/($K$5*1000))+$F$5*(BX931*BQ931/($K$5*1000))*MAX(MIN(BD931,$J$5),$I$5)*MAX(MIN(BD931,$J$5),$I$5)+$G$5*MAX(MIN(BD931,$J$5),$I$5)*(BX931*BQ931/($K$5*1000))+$H$5*(BX931*BQ931/($K$5*1000))*(BX931*BQ931/($K$5*1000)))</f>
        <v>0</v>
      </c>
      <c r="U931">
        <f>L931*(1000-(1000*0.61365*exp(17.502*Y931/(240.97+Y931))/(BQ931+BR931)+BL931)/2)/(1000*0.61365*exp(17.502*Y931/(240.97+Y931))/(BQ931+BR931)-BL931)</f>
        <v>0</v>
      </c>
      <c r="V931">
        <f>1/((BE931+1)/(S931/1.6)+1/(T931/1.37)) + BE931/((BE931+1)/(S931/1.6) + BE931/(T931/1.37))</f>
        <v>0</v>
      </c>
      <c r="W931">
        <f>(AZ931*BC931)</f>
        <v>0</v>
      </c>
      <c r="X931">
        <f>(BS931+(W931+2*0.95*5.67E-8*(((BS931+$B$7)+273)^4-(BS931+273)^4)-44100*L931)/(1.84*29.3*T931+8*0.95*5.67E-8*(BS931+273)^3))</f>
        <v>0</v>
      </c>
      <c r="Y931">
        <f>($C$7*BT931+$D$7*BU931+$E$7*X931)</f>
        <v>0</v>
      </c>
      <c r="Z931">
        <f>0.61365*exp(17.502*Y931/(240.97+Y931))</f>
        <v>0</v>
      </c>
      <c r="AA931">
        <f>(AB931/AC931*100)</f>
        <v>0</v>
      </c>
      <c r="AB931">
        <f>BL931*(BQ931+BR931)/1000</f>
        <v>0</v>
      </c>
      <c r="AC931">
        <f>0.61365*exp(17.502*BS931/(240.97+BS931))</f>
        <v>0</v>
      </c>
      <c r="AD931">
        <f>(Z931-BL931*(BQ931+BR931)/1000)</f>
        <v>0</v>
      </c>
      <c r="AE931">
        <f>(-L931*44100)</f>
        <v>0</v>
      </c>
      <c r="AF931">
        <f>2*29.3*T931*0.92*(BS931-Y931)</f>
        <v>0</v>
      </c>
      <c r="AG931">
        <f>2*0.95*5.67E-8*(((BS931+$B$7)+273)^4-(Y931+273)^4)</f>
        <v>0</v>
      </c>
      <c r="AH931">
        <f>W931+AG931+AE931+AF931</f>
        <v>0</v>
      </c>
      <c r="AI931">
        <f>BP931*AW931*(BK931-BJ931*(1000-AW931*BM931)/(1000-AW931*BL931))/(100*BD931)</f>
        <v>0</v>
      </c>
      <c r="AJ931">
        <f>1000*BP931*AW931*(BL931-BM931)/(100*BD931*(1000-AW931*BL931))</f>
        <v>0</v>
      </c>
      <c r="AK931">
        <f>(AL931 - AM931 - BQ931*1E3/(8.314*(BS931+273.15)) * AO931/BP931 * AN931) * BP931/(100*BD931) * (1000 - BM931)/1000</f>
        <v>0</v>
      </c>
      <c r="AL931">
        <v>1008.128598201408</v>
      </c>
      <c r="AM931">
        <v>986.7802121212117</v>
      </c>
      <c r="AN931">
        <v>2.487094470757492</v>
      </c>
      <c r="AO931">
        <v>66.74876362544261</v>
      </c>
      <c r="AP931">
        <f>(AR931 - AQ931 + BQ931*1E3/(8.314*(BS931+273.15)) * AT931/BP931 * AS931) * BP931/(100*BD931) * 1000/(1000 - AR931)</f>
        <v>0</v>
      </c>
      <c r="AQ931">
        <v>15.47631366094258</v>
      </c>
      <c r="AR931">
        <v>16.10696242424243</v>
      </c>
      <c r="AS931">
        <v>-0.007884855064029252</v>
      </c>
      <c r="AT931">
        <v>80.8344270766854</v>
      </c>
      <c r="AU931">
        <v>0</v>
      </c>
      <c r="AV931">
        <v>0</v>
      </c>
      <c r="AW931">
        <f>IF(AU931*$H$13&gt;=AY931,1.0,(AY931/(AY931-AU931*$H$13)))</f>
        <v>0</v>
      </c>
      <c r="AX931">
        <f>(AW931-1)*100</f>
        <v>0</v>
      </c>
      <c r="AY931">
        <f>MAX(0,($B$13+$C$13*BX931)/(1+$D$13*BX931)*BQ931/(BS931+273)*$E$13)</f>
        <v>0</v>
      </c>
      <c r="AZ931">
        <f>$B$11*BY931+$C$11*BZ931+$F$11*CK931*(1-CN931)</f>
        <v>0</v>
      </c>
      <c r="BA931">
        <f>AZ931*BB931</f>
        <v>0</v>
      </c>
      <c r="BB931">
        <f>($B$11*$D$9+$C$11*$D$9+$F$11*((CX931+CP931)/MAX(CX931+CP931+CY931, 0.1)*$I$9+CY931/MAX(CX931+CP931+CY931, 0.1)*$J$9))/($B$11+$C$11+$F$11)</f>
        <v>0</v>
      </c>
      <c r="BC931">
        <f>($B$11*$K$9+$C$11*$K$9+$F$11*((CX931+CP931)/MAX(CX931+CP931+CY931, 0.1)*$P$9+CY931/MAX(CX931+CP931+CY931, 0.1)*$Q$9))/($B$11+$C$11+$F$11)</f>
        <v>0</v>
      </c>
      <c r="BD931">
        <v>6</v>
      </c>
      <c r="BE931">
        <v>0.5</v>
      </c>
      <c r="BF931" t="s">
        <v>361</v>
      </c>
      <c r="BG931">
        <v>2</v>
      </c>
      <c r="BH931" t="b">
        <v>1</v>
      </c>
      <c r="BI931">
        <v>1728498887</v>
      </c>
      <c r="BJ931">
        <v>953.5572222222222</v>
      </c>
      <c r="BK931">
        <v>979.8553333333334</v>
      </c>
      <c r="BL931">
        <v>16.15607037037037</v>
      </c>
      <c r="BM931">
        <v>15.52027037037037</v>
      </c>
      <c r="BN931">
        <v>962.7272592592592</v>
      </c>
      <c r="BO931">
        <v>16.24654814814815</v>
      </c>
      <c r="BP931">
        <v>599.9677407407407</v>
      </c>
      <c r="BQ931">
        <v>97.54322962962962</v>
      </c>
      <c r="BR931">
        <v>0.09995966666666668</v>
      </c>
      <c r="BS931">
        <v>24.78439259259259</v>
      </c>
      <c r="BT931">
        <v>24.94798518518519</v>
      </c>
      <c r="BU931">
        <v>999.9000000000001</v>
      </c>
      <c r="BV931">
        <v>0</v>
      </c>
      <c r="BW931">
        <v>0</v>
      </c>
      <c r="BX931">
        <v>9999.563703703703</v>
      </c>
      <c r="BY931">
        <v>0</v>
      </c>
      <c r="BZ931">
        <v>132.8812592592593</v>
      </c>
      <c r="CA931">
        <v>-26.29818888888888</v>
      </c>
      <c r="CB931">
        <v>969.2155925925925</v>
      </c>
      <c r="CC931">
        <v>995.3020740740741</v>
      </c>
      <c r="CD931">
        <v>0.6358027777777778</v>
      </c>
      <c r="CE931">
        <v>979.8553333333334</v>
      </c>
      <c r="CF931">
        <v>15.52027037037037</v>
      </c>
      <c r="CG931">
        <v>1.575914444444445</v>
      </c>
      <c r="CH931">
        <v>1.513897407407407</v>
      </c>
      <c r="CI931">
        <v>13.72527407407407</v>
      </c>
      <c r="CJ931">
        <v>13.10916666666667</v>
      </c>
      <c r="CK931">
        <v>1600.001481481481</v>
      </c>
      <c r="CL931">
        <v>0.6920043333333333</v>
      </c>
      <c r="CM931">
        <v>0.3079957037037037</v>
      </c>
      <c r="CN931">
        <v>0</v>
      </c>
      <c r="CO931">
        <v>2.212648148148148</v>
      </c>
      <c r="CP931">
        <v>0</v>
      </c>
      <c r="CQ931">
        <v>16519.42962962963</v>
      </c>
      <c r="CR931">
        <v>13790.21481481482</v>
      </c>
      <c r="CS931">
        <v>38.875</v>
      </c>
      <c r="CT931">
        <v>40.22666666666666</v>
      </c>
      <c r="CU931">
        <v>39.56666666666666</v>
      </c>
      <c r="CV931">
        <v>38.312</v>
      </c>
      <c r="CW931">
        <v>38.125</v>
      </c>
      <c r="CX931">
        <v>1107.207407407407</v>
      </c>
      <c r="CY931">
        <v>492.7940740740741</v>
      </c>
      <c r="CZ931">
        <v>0</v>
      </c>
      <c r="DA931">
        <v>1728498951.4</v>
      </c>
      <c r="DB931">
        <v>0</v>
      </c>
      <c r="DC931">
        <v>1728490956.5</v>
      </c>
      <c r="DD931" t="s">
        <v>362</v>
      </c>
      <c r="DE931">
        <v>1728490952.5</v>
      </c>
      <c r="DF931">
        <v>1728490956.5</v>
      </c>
      <c r="DG931">
        <v>1</v>
      </c>
      <c r="DH931">
        <v>-0.065</v>
      </c>
      <c r="DI931">
        <v>-0.008</v>
      </c>
      <c r="DJ931">
        <v>-3.246</v>
      </c>
      <c r="DK931">
        <v>-0.091</v>
      </c>
      <c r="DL931">
        <v>52</v>
      </c>
      <c r="DM931">
        <v>15</v>
      </c>
      <c r="DN931">
        <v>0.25</v>
      </c>
      <c r="DO931">
        <v>0.13</v>
      </c>
      <c r="DP931">
        <v>-26.23887073170732</v>
      </c>
      <c r="DQ931">
        <v>-1.255781184669022</v>
      </c>
      <c r="DR931">
        <v>0.1945729084542416</v>
      </c>
      <c r="DS931">
        <v>0</v>
      </c>
      <c r="DT931">
        <v>0.6213958780487805</v>
      </c>
      <c r="DU931">
        <v>0.2890233449477357</v>
      </c>
      <c r="DV931">
        <v>0.03569380286595852</v>
      </c>
      <c r="DW931">
        <v>0</v>
      </c>
      <c r="DX931">
        <v>0</v>
      </c>
      <c r="DY931">
        <v>2</v>
      </c>
      <c r="DZ931" t="s">
        <v>386</v>
      </c>
      <c r="EA931">
        <v>3.22888</v>
      </c>
      <c r="EB931">
        <v>2.70441</v>
      </c>
      <c r="EC931">
        <v>0.182101</v>
      </c>
      <c r="ED931">
        <v>0.184601</v>
      </c>
      <c r="EE931">
        <v>0.0834375</v>
      </c>
      <c r="EF931">
        <v>0.0811873</v>
      </c>
      <c r="EG931">
        <v>26679.8</v>
      </c>
      <c r="EH931">
        <v>25855.9</v>
      </c>
      <c r="EI931">
        <v>31264.6</v>
      </c>
      <c r="EJ931">
        <v>30089.1</v>
      </c>
      <c r="EK931">
        <v>38381</v>
      </c>
      <c r="EL931">
        <v>36566.4</v>
      </c>
      <c r="EM931">
        <v>43810.4</v>
      </c>
      <c r="EN931">
        <v>42021.1</v>
      </c>
      <c r="EO931">
        <v>2.09655</v>
      </c>
      <c r="EP931">
        <v>1.74577</v>
      </c>
      <c r="EQ931">
        <v>0.0135414</v>
      </c>
      <c r="ER931">
        <v>0</v>
      </c>
      <c r="ES931">
        <v>24.7314</v>
      </c>
      <c r="ET931">
        <v>999.9</v>
      </c>
      <c r="EU931">
        <v>63.8</v>
      </c>
      <c r="EV931">
        <v>32.2</v>
      </c>
      <c r="EW931">
        <v>31.5858</v>
      </c>
      <c r="EX931">
        <v>60.9102</v>
      </c>
      <c r="EY931">
        <v>24.2788</v>
      </c>
      <c r="EZ931">
        <v>1</v>
      </c>
      <c r="FA931">
        <v>0.279835</v>
      </c>
      <c r="FB931">
        <v>3.51994</v>
      </c>
      <c r="FC931">
        <v>20.1658</v>
      </c>
      <c r="FD931">
        <v>5.21385</v>
      </c>
      <c r="FE931">
        <v>11.998</v>
      </c>
      <c r="FF931">
        <v>4.9628</v>
      </c>
      <c r="FG931">
        <v>3.2957</v>
      </c>
      <c r="FH931">
        <v>9999</v>
      </c>
      <c r="FI931">
        <v>9999</v>
      </c>
      <c r="FJ931">
        <v>9999</v>
      </c>
      <c r="FK931">
        <v>150.2</v>
      </c>
      <c r="FL931">
        <v>4.97093</v>
      </c>
      <c r="FM931">
        <v>1.86782</v>
      </c>
      <c r="FN931">
        <v>1.85928</v>
      </c>
      <c r="FO931">
        <v>1.86538</v>
      </c>
      <c r="FP931">
        <v>1.86311</v>
      </c>
      <c r="FQ931">
        <v>1.86449</v>
      </c>
      <c r="FR931">
        <v>1.86005</v>
      </c>
      <c r="FS931">
        <v>1.86417</v>
      </c>
      <c r="FT931">
        <v>0</v>
      </c>
      <c r="FU931">
        <v>0</v>
      </c>
      <c r="FV931">
        <v>0</v>
      </c>
      <c r="FW931">
        <v>0</v>
      </c>
      <c r="FX931" t="s">
        <v>364</v>
      </c>
      <c r="FY931" t="s">
        <v>365</v>
      </c>
      <c r="FZ931" t="s">
        <v>366</v>
      </c>
      <c r="GA931" t="s">
        <v>366</v>
      </c>
      <c r="GB931" t="s">
        <v>366</v>
      </c>
      <c r="GC931" t="s">
        <v>366</v>
      </c>
      <c r="GD931">
        <v>0</v>
      </c>
      <c r="GE931">
        <v>100</v>
      </c>
      <c r="GF931">
        <v>100</v>
      </c>
      <c r="GG931">
        <v>-9.282</v>
      </c>
      <c r="GH931">
        <v>-0.0905</v>
      </c>
      <c r="GI931">
        <v>-2.868309889394353</v>
      </c>
      <c r="GJ931">
        <v>-0.006773961979547998</v>
      </c>
      <c r="GK931">
        <v>-8.296070481250098E-08</v>
      </c>
      <c r="GL931">
        <v>3.322967193956903E-10</v>
      </c>
      <c r="GM931">
        <v>-0.07871069313407227</v>
      </c>
      <c r="GN931">
        <v>-0.00208336341840114</v>
      </c>
      <c r="GO931">
        <v>8.801746095907445E-05</v>
      </c>
      <c r="GP931">
        <v>-2.677693255255651E-07</v>
      </c>
      <c r="GQ931">
        <v>3</v>
      </c>
      <c r="GR931">
        <v>2052</v>
      </c>
      <c r="GS931">
        <v>2</v>
      </c>
      <c r="GT931">
        <v>18</v>
      </c>
      <c r="GU931">
        <v>132.4</v>
      </c>
      <c r="GV931">
        <v>132.3</v>
      </c>
      <c r="GW931">
        <v>2.28516</v>
      </c>
      <c r="GX931">
        <v>2.41333</v>
      </c>
      <c r="GY931">
        <v>1.44897</v>
      </c>
      <c r="GZ931">
        <v>2.31201</v>
      </c>
      <c r="HA931">
        <v>1.55151</v>
      </c>
      <c r="HB931">
        <v>2.31812</v>
      </c>
      <c r="HC931">
        <v>37.8679</v>
      </c>
      <c r="HD931">
        <v>13.5541</v>
      </c>
      <c r="HE931">
        <v>18</v>
      </c>
      <c r="HF931">
        <v>616.845</v>
      </c>
      <c r="HG931">
        <v>393.429</v>
      </c>
      <c r="HH931">
        <v>19.3444</v>
      </c>
      <c r="HI931">
        <v>30.477</v>
      </c>
      <c r="HJ931">
        <v>29.9993</v>
      </c>
      <c r="HK931">
        <v>30.6632</v>
      </c>
      <c r="HL931">
        <v>30.6603</v>
      </c>
      <c r="HM931">
        <v>45.7816</v>
      </c>
      <c r="HN931">
        <v>55.7784</v>
      </c>
      <c r="HO931">
        <v>0</v>
      </c>
      <c r="HP931">
        <v>19.3628</v>
      </c>
      <c r="HQ931">
        <v>1013.13</v>
      </c>
      <c r="HR931">
        <v>15.5049</v>
      </c>
      <c r="HS931">
        <v>99.209</v>
      </c>
      <c r="HT931">
        <v>100.405</v>
      </c>
    </row>
    <row r="932" spans="1:228">
      <c r="A932">
        <v>916</v>
      </c>
      <c r="B932">
        <v>1728498899.5</v>
      </c>
      <c r="C932">
        <v>7962</v>
      </c>
      <c r="D932" t="s">
        <v>2206</v>
      </c>
      <c r="E932" t="s">
        <v>2207</v>
      </c>
      <c r="F932">
        <v>5</v>
      </c>
      <c r="G932" t="s">
        <v>357</v>
      </c>
      <c r="H932" t="s">
        <v>358</v>
      </c>
      <c r="I932" t="s">
        <v>359</v>
      </c>
      <c r="J932" t="s">
        <v>2047</v>
      </c>
      <c r="K932">
        <v>1728498891.714286</v>
      </c>
      <c r="L932">
        <f>(M932)/1000</f>
        <v>0</v>
      </c>
      <c r="M932">
        <f>IF(BH932, AP932, AJ932)</f>
        <v>0</v>
      </c>
      <c r="N932">
        <f>IF(BH932, AK932, AI932)</f>
        <v>0</v>
      </c>
      <c r="O932">
        <f>BJ932 - IF(AW932&gt;1, N932*BD932*100.0/(AY932), 0)</f>
        <v>0</v>
      </c>
      <c r="P932">
        <f>((V932-L932/2)*O932-N932)/(V932+L932/2)</f>
        <v>0</v>
      </c>
      <c r="Q932">
        <f>P932*(BQ932+BR932)/1000.0</f>
        <v>0</v>
      </c>
      <c r="R932">
        <f>(BJ932 - IF(AW932&gt;1, N932*BD932*100.0/(AY932), 0))*(BQ932+BR932)/1000.0</f>
        <v>0</v>
      </c>
      <c r="S932">
        <f>2.0/((1/U932-1/T932)+SIGN(U932)*SQRT((1/U932-1/T932)*(1/U932-1/T932) + 4*BE932/((BE932+1)*(BE932+1))*(2*1/U932*1/T932-1/T932*1/T932)))</f>
        <v>0</v>
      </c>
      <c r="T932">
        <f>IF(LEFT(BF932,1)&lt;&gt;"0",IF(LEFT(BF932,1)="1",3.0,BG932),$D$5+$E$5*(BX932*BQ932/($K$5*1000))+$F$5*(BX932*BQ932/($K$5*1000))*MAX(MIN(BD932,$J$5),$I$5)*MAX(MIN(BD932,$J$5),$I$5)+$G$5*MAX(MIN(BD932,$J$5),$I$5)*(BX932*BQ932/($K$5*1000))+$H$5*(BX932*BQ932/($K$5*1000))*(BX932*BQ932/($K$5*1000)))</f>
        <v>0</v>
      </c>
      <c r="U932">
        <f>L932*(1000-(1000*0.61365*exp(17.502*Y932/(240.97+Y932))/(BQ932+BR932)+BL932)/2)/(1000*0.61365*exp(17.502*Y932/(240.97+Y932))/(BQ932+BR932)-BL932)</f>
        <v>0</v>
      </c>
      <c r="V932">
        <f>1/((BE932+1)/(S932/1.6)+1/(T932/1.37)) + BE932/((BE932+1)/(S932/1.6) + BE932/(T932/1.37))</f>
        <v>0</v>
      </c>
      <c r="W932">
        <f>(AZ932*BC932)</f>
        <v>0</v>
      </c>
      <c r="X932">
        <f>(BS932+(W932+2*0.95*5.67E-8*(((BS932+$B$7)+273)^4-(BS932+273)^4)-44100*L932)/(1.84*29.3*T932+8*0.95*5.67E-8*(BS932+273)^3))</f>
        <v>0</v>
      </c>
      <c r="Y932">
        <f>($C$7*BT932+$D$7*BU932+$E$7*X932)</f>
        <v>0</v>
      </c>
      <c r="Z932">
        <f>0.61365*exp(17.502*Y932/(240.97+Y932))</f>
        <v>0</v>
      </c>
      <c r="AA932">
        <f>(AB932/AC932*100)</f>
        <v>0</v>
      </c>
      <c r="AB932">
        <f>BL932*(BQ932+BR932)/1000</f>
        <v>0</v>
      </c>
      <c r="AC932">
        <f>0.61365*exp(17.502*BS932/(240.97+BS932))</f>
        <v>0</v>
      </c>
      <c r="AD932">
        <f>(Z932-BL932*(BQ932+BR932)/1000)</f>
        <v>0</v>
      </c>
      <c r="AE932">
        <f>(-L932*44100)</f>
        <v>0</v>
      </c>
      <c r="AF932">
        <f>2*29.3*T932*0.92*(BS932-Y932)</f>
        <v>0</v>
      </c>
      <c r="AG932">
        <f>2*0.95*5.67E-8*(((BS932+$B$7)+273)^4-(Y932+273)^4)</f>
        <v>0</v>
      </c>
      <c r="AH932">
        <f>W932+AG932+AE932+AF932</f>
        <v>0</v>
      </c>
      <c r="AI932">
        <f>BP932*AW932*(BK932-BJ932*(1000-AW932*BM932)/(1000-AW932*BL932))/(100*BD932)</f>
        <v>0</v>
      </c>
      <c r="AJ932">
        <f>1000*BP932*AW932*(BL932-BM932)/(100*BD932*(1000-AW932*BL932))</f>
        <v>0</v>
      </c>
      <c r="AK932">
        <f>(AL932 - AM932 - BQ932*1E3/(8.314*(BS932+273.15)) * AO932/BP932 * AN932) * BP932/(100*BD932) * (1000 - BM932)/1000</f>
        <v>0</v>
      </c>
      <c r="AL932">
        <v>1020.83218819321</v>
      </c>
      <c r="AM932">
        <v>999.409818181818</v>
      </c>
      <c r="AN932">
        <v>2.53254424470934</v>
      </c>
      <c r="AO932">
        <v>66.74876362544261</v>
      </c>
      <c r="AP932">
        <f>(AR932 - AQ932 + BQ932*1E3/(8.314*(BS932+273.15)) * AT932/BP932 * AS932) * BP932/(100*BD932) * 1000/(1000 - AR932)</f>
        <v>0</v>
      </c>
      <c r="AQ932">
        <v>15.46949745404191</v>
      </c>
      <c r="AR932">
        <v>16.08880969696969</v>
      </c>
      <c r="AS932">
        <v>-0.00208660577948116</v>
      </c>
      <c r="AT932">
        <v>80.8344270766854</v>
      </c>
      <c r="AU932">
        <v>0</v>
      </c>
      <c r="AV932">
        <v>0</v>
      </c>
      <c r="AW932">
        <f>IF(AU932*$H$13&gt;=AY932,1.0,(AY932/(AY932-AU932*$H$13)))</f>
        <v>0</v>
      </c>
      <c r="AX932">
        <f>(AW932-1)*100</f>
        <v>0</v>
      </c>
      <c r="AY932">
        <f>MAX(0,($B$13+$C$13*BX932)/(1+$D$13*BX932)*BQ932/(BS932+273)*$E$13)</f>
        <v>0</v>
      </c>
      <c r="AZ932">
        <f>$B$11*BY932+$C$11*BZ932+$F$11*CK932*(1-CN932)</f>
        <v>0</v>
      </c>
      <c r="BA932">
        <f>AZ932*BB932</f>
        <v>0</v>
      </c>
      <c r="BB932">
        <f>($B$11*$D$9+$C$11*$D$9+$F$11*((CX932+CP932)/MAX(CX932+CP932+CY932, 0.1)*$I$9+CY932/MAX(CX932+CP932+CY932, 0.1)*$J$9))/($B$11+$C$11+$F$11)</f>
        <v>0</v>
      </c>
      <c r="BC932">
        <f>($B$11*$K$9+$C$11*$K$9+$F$11*((CX932+CP932)/MAX(CX932+CP932+CY932, 0.1)*$P$9+CY932/MAX(CX932+CP932+CY932, 0.1)*$Q$9))/($B$11+$C$11+$F$11)</f>
        <v>0</v>
      </c>
      <c r="BD932">
        <v>6</v>
      </c>
      <c r="BE932">
        <v>0.5</v>
      </c>
      <c r="BF932" t="s">
        <v>361</v>
      </c>
      <c r="BG932">
        <v>2</v>
      </c>
      <c r="BH932" t="b">
        <v>1</v>
      </c>
      <c r="BI932">
        <v>1728498891.714286</v>
      </c>
      <c r="BJ932">
        <v>965.2593928571426</v>
      </c>
      <c r="BK932">
        <v>991.6387500000002</v>
      </c>
      <c r="BL932">
        <v>16.1278</v>
      </c>
      <c r="BM932">
        <v>15.48238214285714</v>
      </c>
      <c r="BN932">
        <v>974.5001071428571</v>
      </c>
      <c r="BO932">
        <v>16.21828571428571</v>
      </c>
      <c r="BP932">
        <v>600.0173214285714</v>
      </c>
      <c r="BQ932">
        <v>97.54318571428573</v>
      </c>
      <c r="BR932">
        <v>0.09997766428571429</v>
      </c>
      <c r="BS932">
        <v>24.7827</v>
      </c>
      <c r="BT932">
        <v>24.94949285714286</v>
      </c>
      <c r="BU932">
        <v>999.9000000000002</v>
      </c>
      <c r="BV932">
        <v>0</v>
      </c>
      <c r="BW932">
        <v>0</v>
      </c>
      <c r="BX932">
        <v>10005.00392857143</v>
      </c>
      <c r="BY932">
        <v>0</v>
      </c>
      <c r="BZ932">
        <v>146.2461428571429</v>
      </c>
      <c r="CA932">
        <v>-26.37926785714285</v>
      </c>
      <c r="CB932">
        <v>981.0817142857143</v>
      </c>
      <c r="CC932">
        <v>1007.232357142857</v>
      </c>
      <c r="CD932">
        <v>0.645419892857143</v>
      </c>
      <c r="CE932">
        <v>991.6387500000002</v>
      </c>
      <c r="CF932">
        <v>15.48238214285714</v>
      </c>
      <c r="CG932">
        <v>1.573156428571429</v>
      </c>
      <c r="CH932">
        <v>1.510201071428571</v>
      </c>
      <c r="CI932">
        <v>13.69833214285714</v>
      </c>
      <c r="CJ932">
        <v>13.071825</v>
      </c>
      <c r="CK932">
        <v>1600.018571428571</v>
      </c>
      <c r="CL932">
        <v>0.6920067142857143</v>
      </c>
      <c r="CM932">
        <v>0.3079933214285714</v>
      </c>
      <c r="CN932">
        <v>0</v>
      </c>
      <c r="CO932">
        <v>2.262171428571428</v>
      </c>
      <c r="CP932">
        <v>0</v>
      </c>
      <c r="CQ932">
        <v>16559.79285714286</v>
      </c>
      <c r="CR932">
        <v>13790.38214285714</v>
      </c>
      <c r="CS932">
        <v>38.875</v>
      </c>
      <c r="CT932">
        <v>40.21174999999999</v>
      </c>
      <c r="CU932">
        <v>39.56199999999999</v>
      </c>
      <c r="CV932">
        <v>38.30314285714285</v>
      </c>
      <c r="CW932">
        <v>38.1115</v>
      </c>
      <c r="CX932">
        <v>1107.223214285714</v>
      </c>
      <c r="CY932">
        <v>492.7953571428571</v>
      </c>
      <c r="CZ932">
        <v>0</v>
      </c>
      <c r="DA932">
        <v>1728498956.2</v>
      </c>
      <c r="DB932">
        <v>0</v>
      </c>
      <c r="DC932">
        <v>1728490956.5</v>
      </c>
      <c r="DD932" t="s">
        <v>362</v>
      </c>
      <c r="DE932">
        <v>1728490952.5</v>
      </c>
      <c r="DF932">
        <v>1728490956.5</v>
      </c>
      <c r="DG932">
        <v>1</v>
      </c>
      <c r="DH932">
        <v>-0.065</v>
      </c>
      <c r="DI932">
        <v>-0.008</v>
      </c>
      <c r="DJ932">
        <v>-3.246</v>
      </c>
      <c r="DK932">
        <v>-0.091</v>
      </c>
      <c r="DL932">
        <v>52</v>
      </c>
      <c r="DM932">
        <v>15</v>
      </c>
      <c r="DN932">
        <v>0.25</v>
      </c>
      <c r="DO932">
        <v>0.13</v>
      </c>
      <c r="DP932">
        <v>-26.30612195121951</v>
      </c>
      <c r="DQ932">
        <v>-0.7051484320557784</v>
      </c>
      <c r="DR932">
        <v>0.1707325101026425</v>
      </c>
      <c r="DS932">
        <v>0</v>
      </c>
      <c r="DT932">
        <v>0.6315975853658536</v>
      </c>
      <c r="DU932">
        <v>0.1073403972125416</v>
      </c>
      <c r="DV932">
        <v>0.02915754185160468</v>
      </c>
      <c r="DW932">
        <v>0</v>
      </c>
      <c r="DX932">
        <v>0</v>
      </c>
      <c r="DY932">
        <v>2</v>
      </c>
      <c r="DZ932" t="s">
        <v>386</v>
      </c>
      <c r="EA932">
        <v>3.22892</v>
      </c>
      <c r="EB932">
        <v>2.7046</v>
      </c>
      <c r="EC932">
        <v>0.183602</v>
      </c>
      <c r="ED932">
        <v>0.186092</v>
      </c>
      <c r="EE932">
        <v>0.0833752</v>
      </c>
      <c r="EF932">
        <v>0.0811791</v>
      </c>
      <c r="EG932">
        <v>26631.4</v>
      </c>
      <c r="EH932">
        <v>25808.9</v>
      </c>
      <c r="EI932">
        <v>31265.3</v>
      </c>
      <c r="EJ932">
        <v>30089.4</v>
      </c>
      <c r="EK932">
        <v>38384.2</v>
      </c>
      <c r="EL932">
        <v>36567.6</v>
      </c>
      <c r="EM932">
        <v>43811</v>
      </c>
      <c r="EN932">
        <v>42022.1</v>
      </c>
      <c r="EO932">
        <v>2.097</v>
      </c>
      <c r="EP932">
        <v>1.74553</v>
      </c>
      <c r="EQ932">
        <v>0.0138953</v>
      </c>
      <c r="ER932">
        <v>0</v>
      </c>
      <c r="ES932">
        <v>24.7248</v>
      </c>
      <c r="ET932">
        <v>999.9</v>
      </c>
      <c r="EU932">
        <v>63.8</v>
      </c>
      <c r="EV932">
        <v>32.2</v>
      </c>
      <c r="EW932">
        <v>31.5895</v>
      </c>
      <c r="EX932">
        <v>60.3802</v>
      </c>
      <c r="EY932">
        <v>24.4151</v>
      </c>
      <c r="EZ932">
        <v>1</v>
      </c>
      <c r="FA932">
        <v>0.27924</v>
      </c>
      <c r="FB932">
        <v>3.50712</v>
      </c>
      <c r="FC932">
        <v>20.166</v>
      </c>
      <c r="FD932">
        <v>5.21415</v>
      </c>
      <c r="FE932">
        <v>11.998</v>
      </c>
      <c r="FF932">
        <v>4.96295</v>
      </c>
      <c r="FG932">
        <v>3.29575</v>
      </c>
      <c r="FH932">
        <v>9999</v>
      </c>
      <c r="FI932">
        <v>9999</v>
      </c>
      <c r="FJ932">
        <v>9999</v>
      </c>
      <c r="FK932">
        <v>150.2</v>
      </c>
      <c r="FL932">
        <v>4.97095</v>
      </c>
      <c r="FM932">
        <v>1.86782</v>
      </c>
      <c r="FN932">
        <v>1.85928</v>
      </c>
      <c r="FO932">
        <v>1.86538</v>
      </c>
      <c r="FP932">
        <v>1.8631</v>
      </c>
      <c r="FQ932">
        <v>1.8645</v>
      </c>
      <c r="FR932">
        <v>1.86005</v>
      </c>
      <c r="FS932">
        <v>1.86417</v>
      </c>
      <c r="FT932">
        <v>0</v>
      </c>
      <c r="FU932">
        <v>0</v>
      </c>
      <c r="FV932">
        <v>0</v>
      </c>
      <c r="FW932">
        <v>0</v>
      </c>
      <c r="FX932" t="s">
        <v>364</v>
      </c>
      <c r="FY932" t="s">
        <v>365</v>
      </c>
      <c r="FZ932" t="s">
        <v>366</v>
      </c>
      <c r="GA932" t="s">
        <v>366</v>
      </c>
      <c r="GB932" t="s">
        <v>366</v>
      </c>
      <c r="GC932" t="s">
        <v>366</v>
      </c>
      <c r="GD932">
        <v>0</v>
      </c>
      <c r="GE932">
        <v>100</v>
      </c>
      <c r="GF932">
        <v>100</v>
      </c>
      <c r="GG932">
        <v>-9.356999999999999</v>
      </c>
      <c r="GH932">
        <v>-0.0905</v>
      </c>
      <c r="GI932">
        <v>-2.868309889394353</v>
      </c>
      <c r="GJ932">
        <v>-0.006773961979547998</v>
      </c>
      <c r="GK932">
        <v>-8.296070481250098E-08</v>
      </c>
      <c r="GL932">
        <v>3.322967193956903E-10</v>
      </c>
      <c r="GM932">
        <v>-0.07871069313407227</v>
      </c>
      <c r="GN932">
        <v>-0.00208336341840114</v>
      </c>
      <c r="GO932">
        <v>8.801746095907445E-05</v>
      </c>
      <c r="GP932">
        <v>-2.677693255255651E-07</v>
      </c>
      <c r="GQ932">
        <v>3</v>
      </c>
      <c r="GR932">
        <v>2052</v>
      </c>
      <c r="GS932">
        <v>2</v>
      </c>
      <c r="GT932">
        <v>18</v>
      </c>
      <c r="GU932">
        <v>132.4</v>
      </c>
      <c r="GV932">
        <v>132.4</v>
      </c>
      <c r="GW932">
        <v>2.30713</v>
      </c>
      <c r="GX932">
        <v>2.41211</v>
      </c>
      <c r="GY932">
        <v>1.44775</v>
      </c>
      <c r="GZ932">
        <v>2.31201</v>
      </c>
      <c r="HA932">
        <v>1.55151</v>
      </c>
      <c r="HB932">
        <v>2.37183</v>
      </c>
      <c r="HC932">
        <v>37.8679</v>
      </c>
      <c r="HD932">
        <v>13.5717</v>
      </c>
      <c r="HE932">
        <v>18</v>
      </c>
      <c r="HF932">
        <v>617.109</v>
      </c>
      <c r="HG932">
        <v>393.242</v>
      </c>
      <c r="HH932">
        <v>19.384</v>
      </c>
      <c r="HI932">
        <v>30.4694</v>
      </c>
      <c r="HJ932">
        <v>29.9994</v>
      </c>
      <c r="HK932">
        <v>30.6566</v>
      </c>
      <c r="HL932">
        <v>30.6531</v>
      </c>
      <c r="HM932">
        <v>46.2684</v>
      </c>
      <c r="HN932">
        <v>55.7784</v>
      </c>
      <c r="HO932">
        <v>0</v>
      </c>
      <c r="HP932">
        <v>19.3962</v>
      </c>
      <c r="HQ932">
        <v>1028.17</v>
      </c>
      <c r="HR932">
        <v>15.5049</v>
      </c>
      <c r="HS932">
        <v>99.2107</v>
      </c>
      <c r="HT932">
        <v>100.407</v>
      </c>
    </row>
    <row r="933" spans="1:228">
      <c r="A933">
        <v>917</v>
      </c>
      <c r="B933">
        <v>1728498904.5</v>
      </c>
      <c r="C933">
        <v>7967</v>
      </c>
      <c r="D933" t="s">
        <v>2208</v>
      </c>
      <c r="E933" t="s">
        <v>2209</v>
      </c>
      <c r="F933">
        <v>5</v>
      </c>
      <c r="G933" t="s">
        <v>357</v>
      </c>
      <c r="H933" t="s">
        <v>358</v>
      </c>
      <c r="I933" t="s">
        <v>359</v>
      </c>
      <c r="J933" t="s">
        <v>2047</v>
      </c>
      <c r="K933">
        <v>1728498897</v>
      </c>
      <c r="L933">
        <f>(M933)/1000</f>
        <v>0</v>
      </c>
      <c r="M933">
        <f>IF(BH933, AP933, AJ933)</f>
        <v>0</v>
      </c>
      <c r="N933">
        <f>IF(BH933, AK933, AI933)</f>
        <v>0</v>
      </c>
      <c r="O933">
        <f>BJ933 - IF(AW933&gt;1, N933*BD933*100.0/(AY933), 0)</f>
        <v>0</v>
      </c>
      <c r="P933">
        <f>((V933-L933/2)*O933-N933)/(V933+L933/2)</f>
        <v>0</v>
      </c>
      <c r="Q933">
        <f>P933*(BQ933+BR933)/1000.0</f>
        <v>0</v>
      </c>
      <c r="R933">
        <f>(BJ933 - IF(AW933&gt;1, N933*BD933*100.0/(AY933), 0))*(BQ933+BR933)/1000.0</f>
        <v>0</v>
      </c>
      <c r="S933">
        <f>2.0/((1/U933-1/T933)+SIGN(U933)*SQRT((1/U933-1/T933)*(1/U933-1/T933) + 4*BE933/((BE933+1)*(BE933+1))*(2*1/U933*1/T933-1/T933*1/T933)))</f>
        <v>0</v>
      </c>
      <c r="T933">
        <f>IF(LEFT(BF933,1)&lt;&gt;"0",IF(LEFT(BF933,1)="1",3.0,BG933),$D$5+$E$5*(BX933*BQ933/($K$5*1000))+$F$5*(BX933*BQ933/($K$5*1000))*MAX(MIN(BD933,$J$5),$I$5)*MAX(MIN(BD933,$J$5),$I$5)+$G$5*MAX(MIN(BD933,$J$5),$I$5)*(BX933*BQ933/($K$5*1000))+$H$5*(BX933*BQ933/($K$5*1000))*(BX933*BQ933/($K$5*1000)))</f>
        <v>0</v>
      </c>
      <c r="U933">
        <f>L933*(1000-(1000*0.61365*exp(17.502*Y933/(240.97+Y933))/(BQ933+BR933)+BL933)/2)/(1000*0.61365*exp(17.502*Y933/(240.97+Y933))/(BQ933+BR933)-BL933)</f>
        <v>0</v>
      </c>
      <c r="V933">
        <f>1/((BE933+1)/(S933/1.6)+1/(T933/1.37)) + BE933/((BE933+1)/(S933/1.6) + BE933/(T933/1.37))</f>
        <v>0</v>
      </c>
      <c r="W933">
        <f>(AZ933*BC933)</f>
        <v>0</v>
      </c>
      <c r="X933">
        <f>(BS933+(W933+2*0.95*5.67E-8*(((BS933+$B$7)+273)^4-(BS933+273)^4)-44100*L933)/(1.84*29.3*T933+8*0.95*5.67E-8*(BS933+273)^3))</f>
        <v>0</v>
      </c>
      <c r="Y933">
        <f>($C$7*BT933+$D$7*BU933+$E$7*X933)</f>
        <v>0</v>
      </c>
      <c r="Z933">
        <f>0.61365*exp(17.502*Y933/(240.97+Y933))</f>
        <v>0</v>
      </c>
      <c r="AA933">
        <f>(AB933/AC933*100)</f>
        <v>0</v>
      </c>
      <c r="AB933">
        <f>BL933*(BQ933+BR933)/1000</f>
        <v>0</v>
      </c>
      <c r="AC933">
        <f>0.61365*exp(17.502*BS933/(240.97+BS933))</f>
        <v>0</v>
      </c>
      <c r="AD933">
        <f>(Z933-BL933*(BQ933+BR933)/1000)</f>
        <v>0</v>
      </c>
      <c r="AE933">
        <f>(-L933*44100)</f>
        <v>0</v>
      </c>
      <c r="AF933">
        <f>2*29.3*T933*0.92*(BS933-Y933)</f>
        <v>0</v>
      </c>
      <c r="AG933">
        <f>2*0.95*5.67E-8*(((BS933+$B$7)+273)^4-(Y933+273)^4)</f>
        <v>0</v>
      </c>
      <c r="AH933">
        <f>W933+AG933+AE933+AF933</f>
        <v>0</v>
      </c>
      <c r="AI933">
        <f>BP933*AW933*(BK933-BJ933*(1000-AW933*BM933)/(1000-AW933*BL933))/(100*BD933)</f>
        <v>0</v>
      </c>
      <c r="AJ933">
        <f>1000*BP933*AW933*(BL933-BM933)/(100*BD933*(1000-AW933*BL933))</f>
        <v>0</v>
      </c>
      <c r="AK933">
        <f>(AL933 - AM933 - BQ933*1E3/(8.314*(BS933+273.15)) * AO933/BP933 * AN933) * BP933/(100*BD933) * (1000 - BM933)/1000</f>
        <v>0</v>
      </c>
      <c r="AL933">
        <v>1033.705333044759</v>
      </c>
      <c r="AM933">
        <v>1012.038121212121</v>
      </c>
      <c r="AN933">
        <v>2.534174782922701</v>
      </c>
      <c r="AO933">
        <v>66.74876362544261</v>
      </c>
      <c r="AP933">
        <f>(AR933 - AQ933 + BQ933*1E3/(8.314*(BS933+273.15)) * AT933/BP933 * AS933) * BP933/(100*BD933) * 1000/(1000 - AR933)</f>
        <v>0</v>
      </c>
      <c r="AQ933">
        <v>15.46672367849262</v>
      </c>
      <c r="AR933">
        <v>16.07388787878788</v>
      </c>
      <c r="AS933">
        <v>-0.0008960898098195334</v>
      </c>
      <c r="AT933">
        <v>80.8344270766854</v>
      </c>
      <c r="AU933">
        <v>0</v>
      </c>
      <c r="AV933">
        <v>0</v>
      </c>
      <c r="AW933">
        <f>IF(AU933*$H$13&gt;=AY933,1.0,(AY933/(AY933-AU933*$H$13)))</f>
        <v>0</v>
      </c>
      <c r="AX933">
        <f>(AW933-1)*100</f>
        <v>0</v>
      </c>
      <c r="AY933">
        <f>MAX(0,($B$13+$C$13*BX933)/(1+$D$13*BX933)*BQ933/(BS933+273)*$E$13)</f>
        <v>0</v>
      </c>
      <c r="AZ933">
        <f>$B$11*BY933+$C$11*BZ933+$F$11*CK933*(1-CN933)</f>
        <v>0</v>
      </c>
      <c r="BA933">
        <f>AZ933*BB933</f>
        <v>0</v>
      </c>
      <c r="BB933">
        <f>($B$11*$D$9+$C$11*$D$9+$F$11*((CX933+CP933)/MAX(CX933+CP933+CY933, 0.1)*$I$9+CY933/MAX(CX933+CP933+CY933, 0.1)*$J$9))/($B$11+$C$11+$F$11)</f>
        <v>0</v>
      </c>
      <c r="BC933">
        <f>($B$11*$K$9+$C$11*$K$9+$F$11*((CX933+CP933)/MAX(CX933+CP933+CY933, 0.1)*$P$9+CY933/MAX(CX933+CP933+CY933, 0.1)*$Q$9))/($B$11+$C$11+$F$11)</f>
        <v>0</v>
      </c>
      <c r="BD933">
        <v>6</v>
      </c>
      <c r="BE933">
        <v>0.5</v>
      </c>
      <c r="BF933" t="s">
        <v>361</v>
      </c>
      <c r="BG933">
        <v>2</v>
      </c>
      <c r="BH933" t="b">
        <v>1</v>
      </c>
      <c r="BI933">
        <v>1728498897</v>
      </c>
      <c r="BJ933">
        <v>978.3676666666667</v>
      </c>
      <c r="BK933">
        <v>1004.759481481482</v>
      </c>
      <c r="BL933">
        <v>16.09807037037037</v>
      </c>
      <c r="BM933">
        <v>15.47040370370371</v>
      </c>
      <c r="BN933">
        <v>987.6869259259257</v>
      </c>
      <c r="BO933">
        <v>16.18857777777778</v>
      </c>
      <c r="BP933">
        <v>600.0096296296297</v>
      </c>
      <c r="BQ933">
        <v>97.54297777777776</v>
      </c>
      <c r="BR933">
        <v>0.1000398185185185</v>
      </c>
      <c r="BS933">
        <v>24.78343333333334</v>
      </c>
      <c r="BT933">
        <v>24.95431851851852</v>
      </c>
      <c r="BU933">
        <v>999.9000000000001</v>
      </c>
      <c r="BV933">
        <v>0</v>
      </c>
      <c r="BW933">
        <v>0</v>
      </c>
      <c r="BX933">
        <v>10006.94888888889</v>
      </c>
      <c r="BY933">
        <v>0</v>
      </c>
      <c r="BZ933">
        <v>158.9042222222222</v>
      </c>
      <c r="CA933">
        <v>-26.3917</v>
      </c>
      <c r="CB933">
        <v>994.3752962962964</v>
      </c>
      <c r="CC933">
        <v>1020.547407407407</v>
      </c>
      <c r="CD933">
        <v>0.6276687777777779</v>
      </c>
      <c r="CE933">
        <v>1004.759481481482</v>
      </c>
      <c r="CF933">
        <v>15.47040370370371</v>
      </c>
      <c r="CG933">
        <v>1.570254444444444</v>
      </c>
      <c r="CH933">
        <v>1.50902962962963</v>
      </c>
      <c r="CI933">
        <v>13.66995185185185</v>
      </c>
      <c r="CJ933">
        <v>13.05996296296297</v>
      </c>
      <c r="CK933">
        <v>1600.002962962963</v>
      </c>
      <c r="CL933">
        <v>0.6920042962962961</v>
      </c>
      <c r="CM933">
        <v>0.3079957407407407</v>
      </c>
      <c r="CN933">
        <v>0</v>
      </c>
      <c r="CO933">
        <v>2.319703703703704</v>
      </c>
      <c r="CP933">
        <v>0</v>
      </c>
      <c r="CQ933">
        <v>16603.37037037037</v>
      </c>
      <c r="CR933">
        <v>13790.24074074074</v>
      </c>
      <c r="CS933">
        <v>38.875</v>
      </c>
      <c r="CT933">
        <v>40.20099999999999</v>
      </c>
      <c r="CU933">
        <v>39.56199999999999</v>
      </c>
      <c r="CV933">
        <v>38.28674074074074</v>
      </c>
      <c r="CW933">
        <v>38.09233333333333</v>
      </c>
      <c r="CX933">
        <v>1107.208518518519</v>
      </c>
      <c r="CY933">
        <v>492.7944444444444</v>
      </c>
      <c r="CZ933">
        <v>0</v>
      </c>
      <c r="DA933">
        <v>1728498961.6</v>
      </c>
      <c r="DB933">
        <v>0</v>
      </c>
      <c r="DC933">
        <v>1728490956.5</v>
      </c>
      <c r="DD933" t="s">
        <v>362</v>
      </c>
      <c r="DE933">
        <v>1728490952.5</v>
      </c>
      <c r="DF933">
        <v>1728490956.5</v>
      </c>
      <c r="DG933">
        <v>1</v>
      </c>
      <c r="DH933">
        <v>-0.065</v>
      </c>
      <c r="DI933">
        <v>-0.008</v>
      </c>
      <c r="DJ933">
        <v>-3.246</v>
      </c>
      <c r="DK933">
        <v>-0.091</v>
      </c>
      <c r="DL933">
        <v>52</v>
      </c>
      <c r="DM933">
        <v>15</v>
      </c>
      <c r="DN933">
        <v>0.25</v>
      </c>
      <c r="DO933">
        <v>0.13</v>
      </c>
      <c r="DP933">
        <v>-26.3931512195122</v>
      </c>
      <c r="DQ933">
        <v>-0.331774912892016</v>
      </c>
      <c r="DR933">
        <v>0.1397136289281362</v>
      </c>
      <c r="DS933">
        <v>0</v>
      </c>
      <c r="DT933">
        <v>0.6376700000000001</v>
      </c>
      <c r="DU933">
        <v>-0.1378484738675973</v>
      </c>
      <c r="DV933">
        <v>0.02045273808969972</v>
      </c>
      <c r="DW933">
        <v>0</v>
      </c>
      <c r="DX933">
        <v>0</v>
      </c>
      <c r="DY933">
        <v>2</v>
      </c>
      <c r="DZ933" t="s">
        <v>386</v>
      </c>
      <c r="EA933">
        <v>3.22888</v>
      </c>
      <c r="EB933">
        <v>2.70444</v>
      </c>
      <c r="EC933">
        <v>0.185097</v>
      </c>
      <c r="ED933">
        <v>0.187598</v>
      </c>
      <c r="EE933">
        <v>0.08332349999999999</v>
      </c>
      <c r="EF933">
        <v>0.08116859999999999</v>
      </c>
      <c r="EG933">
        <v>26583.1</v>
      </c>
      <c r="EH933">
        <v>25761.4</v>
      </c>
      <c r="EI933">
        <v>31265.8</v>
      </c>
      <c r="EJ933">
        <v>30089.8</v>
      </c>
      <c r="EK933">
        <v>38387.1</v>
      </c>
      <c r="EL933">
        <v>36568.1</v>
      </c>
      <c r="EM933">
        <v>43811.8</v>
      </c>
      <c r="EN933">
        <v>42022.2</v>
      </c>
      <c r="EO933">
        <v>2.09683</v>
      </c>
      <c r="EP933">
        <v>1.74585</v>
      </c>
      <c r="EQ933">
        <v>0.0149384</v>
      </c>
      <c r="ER933">
        <v>0</v>
      </c>
      <c r="ES933">
        <v>24.7202</v>
      </c>
      <c r="ET933">
        <v>999.9</v>
      </c>
      <c r="EU933">
        <v>63.7</v>
      </c>
      <c r="EV933">
        <v>32.2</v>
      </c>
      <c r="EW933">
        <v>31.5401</v>
      </c>
      <c r="EX933">
        <v>60.9602</v>
      </c>
      <c r="EY933">
        <v>24.4912</v>
      </c>
      <c r="EZ933">
        <v>1</v>
      </c>
      <c r="FA933">
        <v>0.278575</v>
      </c>
      <c r="FB933">
        <v>3.4984</v>
      </c>
      <c r="FC933">
        <v>20.1661</v>
      </c>
      <c r="FD933">
        <v>5.21415</v>
      </c>
      <c r="FE933">
        <v>11.998</v>
      </c>
      <c r="FF933">
        <v>4.9628</v>
      </c>
      <c r="FG933">
        <v>3.29563</v>
      </c>
      <c r="FH933">
        <v>9999</v>
      </c>
      <c r="FI933">
        <v>9999</v>
      </c>
      <c r="FJ933">
        <v>9999</v>
      </c>
      <c r="FK933">
        <v>150.2</v>
      </c>
      <c r="FL933">
        <v>4.97093</v>
      </c>
      <c r="FM933">
        <v>1.86782</v>
      </c>
      <c r="FN933">
        <v>1.85928</v>
      </c>
      <c r="FO933">
        <v>1.86535</v>
      </c>
      <c r="FP933">
        <v>1.8631</v>
      </c>
      <c r="FQ933">
        <v>1.8645</v>
      </c>
      <c r="FR933">
        <v>1.86005</v>
      </c>
      <c r="FS933">
        <v>1.86417</v>
      </c>
      <c r="FT933">
        <v>0</v>
      </c>
      <c r="FU933">
        <v>0</v>
      </c>
      <c r="FV933">
        <v>0</v>
      </c>
      <c r="FW933">
        <v>0</v>
      </c>
      <c r="FX933" t="s">
        <v>364</v>
      </c>
      <c r="FY933" t="s">
        <v>365</v>
      </c>
      <c r="FZ933" t="s">
        <v>366</v>
      </c>
      <c r="GA933" t="s">
        <v>366</v>
      </c>
      <c r="GB933" t="s">
        <v>366</v>
      </c>
      <c r="GC933" t="s">
        <v>366</v>
      </c>
      <c r="GD933">
        <v>0</v>
      </c>
      <c r="GE933">
        <v>100</v>
      </c>
      <c r="GF933">
        <v>100</v>
      </c>
      <c r="GG933">
        <v>-9.43</v>
      </c>
      <c r="GH933">
        <v>-0.0905</v>
      </c>
      <c r="GI933">
        <v>-2.868309889394353</v>
      </c>
      <c r="GJ933">
        <v>-0.006773961979547998</v>
      </c>
      <c r="GK933">
        <v>-8.296070481250098E-08</v>
      </c>
      <c r="GL933">
        <v>3.322967193956903E-10</v>
      </c>
      <c r="GM933">
        <v>-0.07871069313407227</v>
      </c>
      <c r="GN933">
        <v>-0.00208336341840114</v>
      </c>
      <c r="GO933">
        <v>8.801746095907445E-05</v>
      </c>
      <c r="GP933">
        <v>-2.677693255255651E-07</v>
      </c>
      <c r="GQ933">
        <v>3</v>
      </c>
      <c r="GR933">
        <v>2052</v>
      </c>
      <c r="GS933">
        <v>2</v>
      </c>
      <c r="GT933">
        <v>18</v>
      </c>
      <c r="GU933">
        <v>132.5</v>
      </c>
      <c r="GV933">
        <v>132.5</v>
      </c>
      <c r="GW933">
        <v>2.33154</v>
      </c>
      <c r="GX933">
        <v>2.40479</v>
      </c>
      <c r="GY933">
        <v>1.44775</v>
      </c>
      <c r="GZ933">
        <v>2.31201</v>
      </c>
      <c r="HA933">
        <v>1.55151</v>
      </c>
      <c r="HB933">
        <v>2.3877</v>
      </c>
      <c r="HC933">
        <v>37.8679</v>
      </c>
      <c r="HD933">
        <v>13.5629</v>
      </c>
      <c r="HE933">
        <v>18</v>
      </c>
      <c r="HF933">
        <v>616.902</v>
      </c>
      <c r="HG933">
        <v>393.378</v>
      </c>
      <c r="HH933">
        <v>19.417</v>
      </c>
      <c r="HI933">
        <v>30.4628</v>
      </c>
      <c r="HJ933">
        <v>29.9994</v>
      </c>
      <c r="HK933">
        <v>30.6486</v>
      </c>
      <c r="HL933">
        <v>30.6458</v>
      </c>
      <c r="HM933">
        <v>46.7075</v>
      </c>
      <c r="HN933">
        <v>55.7784</v>
      </c>
      <c r="HO933">
        <v>0</v>
      </c>
      <c r="HP933">
        <v>19.4279</v>
      </c>
      <c r="HQ933">
        <v>1038.22</v>
      </c>
      <c r="HR933">
        <v>15.5049</v>
      </c>
      <c r="HS933">
        <v>99.21250000000001</v>
      </c>
      <c r="HT933">
        <v>100.407</v>
      </c>
    </row>
    <row r="934" spans="1:228">
      <c r="A934">
        <v>918</v>
      </c>
      <c r="B934">
        <v>1728498909</v>
      </c>
      <c r="C934">
        <v>7971.5</v>
      </c>
      <c r="D934" t="s">
        <v>2210</v>
      </c>
      <c r="E934" t="s">
        <v>2211</v>
      </c>
      <c r="F934">
        <v>5</v>
      </c>
      <c r="G934" t="s">
        <v>357</v>
      </c>
      <c r="H934" t="s">
        <v>358</v>
      </c>
      <c r="I934" t="s">
        <v>359</v>
      </c>
      <c r="J934" t="s">
        <v>2047</v>
      </c>
      <c r="K934">
        <v>1728498901.444444</v>
      </c>
      <c r="L934">
        <f>(M934)/1000</f>
        <v>0</v>
      </c>
      <c r="M934">
        <f>IF(BH934, AP934, AJ934)</f>
        <v>0</v>
      </c>
      <c r="N934">
        <f>IF(BH934, AK934, AI934)</f>
        <v>0</v>
      </c>
      <c r="O934">
        <f>BJ934 - IF(AW934&gt;1, N934*BD934*100.0/(AY934), 0)</f>
        <v>0</v>
      </c>
      <c r="P934">
        <f>((V934-L934/2)*O934-N934)/(V934+L934/2)</f>
        <v>0</v>
      </c>
      <c r="Q934">
        <f>P934*(BQ934+BR934)/1000.0</f>
        <v>0</v>
      </c>
      <c r="R934">
        <f>(BJ934 - IF(AW934&gt;1, N934*BD934*100.0/(AY934), 0))*(BQ934+BR934)/1000.0</f>
        <v>0</v>
      </c>
      <c r="S934">
        <f>2.0/((1/U934-1/T934)+SIGN(U934)*SQRT((1/U934-1/T934)*(1/U934-1/T934) + 4*BE934/((BE934+1)*(BE934+1))*(2*1/U934*1/T934-1/T934*1/T934)))</f>
        <v>0</v>
      </c>
      <c r="T934">
        <f>IF(LEFT(BF934,1)&lt;&gt;"0",IF(LEFT(BF934,1)="1",3.0,BG934),$D$5+$E$5*(BX934*BQ934/($K$5*1000))+$F$5*(BX934*BQ934/($K$5*1000))*MAX(MIN(BD934,$J$5),$I$5)*MAX(MIN(BD934,$J$5),$I$5)+$G$5*MAX(MIN(BD934,$J$5),$I$5)*(BX934*BQ934/($K$5*1000))+$H$5*(BX934*BQ934/($K$5*1000))*(BX934*BQ934/($K$5*1000)))</f>
        <v>0</v>
      </c>
      <c r="U934">
        <f>L934*(1000-(1000*0.61365*exp(17.502*Y934/(240.97+Y934))/(BQ934+BR934)+BL934)/2)/(1000*0.61365*exp(17.502*Y934/(240.97+Y934))/(BQ934+BR934)-BL934)</f>
        <v>0</v>
      </c>
      <c r="V934">
        <f>1/((BE934+1)/(S934/1.6)+1/(T934/1.37)) + BE934/((BE934+1)/(S934/1.6) + BE934/(T934/1.37))</f>
        <v>0</v>
      </c>
      <c r="W934">
        <f>(AZ934*BC934)</f>
        <v>0</v>
      </c>
      <c r="X934">
        <f>(BS934+(W934+2*0.95*5.67E-8*(((BS934+$B$7)+273)^4-(BS934+273)^4)-44100*L934)/(1.84*29.3*T934+8*0.95*5.67E-8*(BS934+273)^3))</f>
        <v>0</v>
      </c>
      <c r="Y934">
        <f>($C$7*BT934+$D$7*BU934+$E$7*X934)</f>
        <v>0</v>
      </c>
      <c r="Z934">
        <f>0.61365*exp(17.502*Y934/(240.97+Y934))</f>
        <v>0</v>
      </c>
      <c r="AA934">
        <f>(AB934/AC934*100)</f>
        <v>0</v>
      </c>
      <c r="AB934">
        <f>BL934*(BQ934+BR934)/1000</f>
        <v>0</v>
      </c>
      <c r="AC934">
        <f>0.61365*exp(17.502*BS934/(240.97+BS934))</f>
        <v>0</v>
      </c>
      <c r="AD934">
        <f>(Z934-BL934*(BQ934+BR934)/1000)</f>
        <v>0</v>
      </c>
      <c r="AE934">
        <f>(-L934*44100)</f>
        <v>0</v>
      </c>
      <c r="AF934">
        <f>2*29.3*T934*0.92*(BS934-Y934)</f>
        <v>0</v>
      </c>
      <c r="AG934">
        <f>2*0.95*5.67E-8*(((BS934+$B$7)+273)^4-(Y934+273)^4)</f>
        <v>0</v>
      </c>
      <c r="AH934">
        <f>W934+AG934+AE934+AF934</f>
        <v>0</v>
      </c>
      <c r="AI934">
        <f>BP934*AW934*(BK934-BJ934*(1000-AW934*BM934)/(1000-AW934*BL934))/(100*BD934)</f>
        <v>0</v>
      </c>
      <c r="AJ934">
        <f>1000*BP934*AW934*(BL934-BM934)/(100*BD934*(1000-AW934*BL934))</f>
        <v>0</v>
      </c>
      <c r="AK934">
        <f>(AL934 - AM934 - BQ934*1E3/(8.314*(BS934+273.15)) * AO934/BP934 * AN934) * BP934/(100*BD934) * (1000 - BM934)/1000</f>
        <v>0</v>
      </c>
      <c r="AL934">
        <v>1045.232734559866</v>
      </c>
      <c r="AM934">
        <v>1023.526363636364</v>
      </c>
      <c r="AN934">
        <v>2.545854998205772</v>
      </c>
      <c r="AO934">
        <v>66.74876362544261</v>
      </c>
      <c r="AP934">
        <f>(AR934 - AQ934 + BQ934*1E3/(8.314*(BS934+273.15)) * AT934/BP934 * AS934) * BP934/(100*BD934) * 1000/(1000 - AR934)</f>
        <v>0</v>
      </c>
      <c r="AQ934">
        <v>15.46453597007488</v>
      </c>
      <c r="AR934">
        <v>16.0671903030303</v>
      </c>
      <c r="AS934">
        <v>-0.0002163025448403448</v>
      </c>
      <c r="AT934">
        <v>80.8344270766854</v>
      </c>
      <c r="AU934">
        <v>0</v>
      </c>
      <c r="AV934">
        <v>0</v>
      </c>
      <c r="AW934">
        <f>IF(AU934*$H$13&gt;=AY934,1.0,(AY934/(AY934-AU934*$H$13)))</f>
        <v>0</v>
      </c>
      <c r="AX934">
        <f>(AW934-1)*100</f>
        <v>0</v>
      </c>
      <c r="AY934">
        <f>MAX(0,($B$13+$C$13*BX934)/(1+$D$13*BX934)*BQ934/(BS934+273)*$E$13)</f>
        <v>0</v>
      </c>
      <c r="AZ934">
        <f>$B$11*BY934+$C$11*BZ934+$F$11*CK934*(1-CN934)</f>
        <v>0</v>
      </c>
      <c r="BA934">
        <f>AZ934*BB934</f>
        <v>0</v>
      </c>
      <c r="BB934">
        <f>($B$11*$D$9+$C$11*$D$9+$F$11*((CX934+CP934)/MAX(CX934+CP934+CY934, 0.1)*$I$9+CY934/MAX(CX934+CP934+CY934, 0.1)*$J$9))/($B$11+$C$11+$F$11)</f>
        <v>0</v>
      </c>
      <c r="BC934">
        <f>($B$11*$K$9+$C$11*$K$9+$F$11*((CX934+CP934)/MAX(CX934+CP934+CY934, 0.1)*$P$9+CY934/MAX(CX934+CP934+CY934, 0.1)*$Q$9))/($B$11+$C$11+$F$11)</f>
        <v>0</v>
      </c>
      <c r="BD934">
        <v>6</v>
      </c>
      <c r="BE934">
        <v>0.5</v>
      </c>
      <c r="BF934" t="s">
        <v>361</v>
      </c>
      <c r="BG934">
        <v>2</v>
      </c>
      <c r="BH934" t="b">
        <v>1</v>
      </c>
      <c r="BI934">
        <v>1728498901.444444</v>
      </c>
      <c r="BJ934">
        <v>989.428</v>
      </c>
      <c r="BK934">
        <v>1015.927703703704</v>
      </c>
      <c r="BL934">
        <v>16.08279629629629</v>
      </c>
      <c r="BM934">
        <v>15.46684814814815</v>
      </c>
      <c r="BN934">
        <v>998.8128888888889</v>
      </c>
      <c r="BO934">
        <v>16.17331111111111</v>
      </c>
      <c r="BP934">
        <v>600.0284074074074</v>
      </c>
      <c r="BQ934">
        <v>97.54304444444443</v>
      </c>
      <c r="BR934">
        <v>0.100056474074074</v>
      </c>
      <c r="BS934">
        <v>24.78798888888889</v>
      </c>
      <c r="BT934">
        <v>24.96208518518518</v>
      </c>
      <c r="BU934">
        <v>999.9000000000001</v>
      </c>
      <c r="BV934">
        <v>0</v>
      </c>
      <c r="BW934">
        <v>0</v>
      </c>
      <c r="BX934">
        <v>10003.80185185185</v>
      </c>
      <c r="BY934">
        <v>0</v>
      </c>
      <c r="BZ934">
        <v>167.1939259259259</v>
      </c>
      <c r="CA934">
        <v>-26.50002592592593</v>
      </c>
      <c r="CB934">
        <v>1005.600851851852</v>
      </c>
      <c r="CC934">
        <v>1031.887407407407</v>
      </c>
      <c r="CD934">
        <v>0.6159431851851852</v>
      </c>
      <c r="CE934">
        <v>1015.927703703704</v>
      </c>
      <c r="CF934">
        <v>15.46684814814815</v>
      </c>
      <c r="CG934">
        <v>1.568765185185185</v>
      </c>
      <c r="CH934">
        <v>1.508684074074074</v>
      </c>
      <c r="CI934">
        <v>13.65537037037037</v>
      </c>
      <c r="CJ934">
        <v>13.05645555555556</v>
      </c>
      <c r="CK934">
        <v>1600.03037037037</v>
      </c>
      <c r="CL934">
        <v>0.6920102592592592</v>
      </c>
      <c r="CM934">
        <v>0.3079897407407408</v>
      </c>
      <c r="CN934">
        <v>0</v>
      </c>
      <c r="CO934">
        <v>2.314822222222222</v>
      </c>
      <c r="CP934">
        <v>0</v>
      </c>
      <c r="CQ934">
        <v>16639.27777777778</v>
      </c>
      <c r="CR934">
        <v>13790.5037037037</v>
      </c>
      <c r="CS934">
        <v>38.875</v>
      </c>
      <c r="CT934">
        <v>40.19166666666666</v>
      </c>
      <c r="CU934">
        <v>39.56199999999999</v>
      </c>
      <c r="CV934">
        <v>38.27296296296296</v>
      </c>
      <c r="CW934">
        <v>38.07366666666666</v>
      </c>
      <c r="CX934">
        <v>1107.236296296296</v>
      </c>
      <c r="CY934">
        <v>492.7940740740741</v>
      </c>
      <c r="CZ934">
        <v>0</v>
      </c>
      <c r="DA934">
        <v>1728498965.8</v>
      </c>
      <c r="DB934">
        <v>0</v>
      </c>
      <c r="DC934">
        <v>1728490956.5</v>
      </c>
      <c r="DD934" t="s">
        <v>362</v>
      </c>
      <c r="DE934">
        <v>1728490952.5</v>
      </c>
      <c r="DF934">
        <v>1728490956.5</v>
      </c>
      <c r="DG934">
        <v>1</v>
      </c>
      <c r="DH934">
        <v>-0.065</v>
      </c>
      <c r="DI934">
        <v>-0.008</v>
      </c>
      <c r="DJ934">
        <v>-3.246</v>
      </c>
      <c r="DK934">
        <v>-0.091</v>
      </c>
      <c r="DL934">
        <v>52</v>
      </c>
      <c r="DM934">
        <v>15</v>
      </c>
      <c r="DN934">
        <v>0.25</v>
      </c>
      <c r="DO934">
        <v>0.13</v>
      </c>
      <c r="DP934">
        <v>-26.45217</v>
      </c>
      <c r="DQ934">
        <v>-1.259428142589021</v>
      </c>
      <c r="DR934">
        <v>0.1531905042749061</v>
      </c>
      <c r="DS934">
        <v>0</v>
      </c>
      <c r="DT934">
        <v>0.62433245</v>
      </c>
      <c r="DU934">
        <v>-0.1675058611632259</v>
      </c>
      <c r="DV934">
        <v>0.01655869884222488</v>
      </c>
      <c r="DW934">
        <v>0</v>
      </c>
      <c r="DX934">
        <v>0</v>
      </c>
      <c r="DY934">
        <v>2</v>
      </c>
      <c r="DZ934" t="s">
        <v>386</v>
      </c>
      <c r="EA934">
        <v>3.22885</v>
      </c>
      <c r="EB934">
        <v>2.70421</v>
      </c>
      <c r="EC934">
        <v>0.186437</v>
      </c>
      <c r="ED934">
        <v>0.188923</v>
      </c>
      <c r="EE934">
        <v>0.0832997</v>
      </c>
      <c r="EF934">
        <v>0.08115609999999999</v>
      </c>
      <c r="EG934">
        <v>26539.4</v>
      </c>
      <c r="EH934">
        <v>25719.5</v>
      </c>
      <c r="EI934">
        <v>31265.8</v>
      </c>
      <c r="EJ934">
        <v>30089.9</v>
      </c>
      <c r="EK934">
        <v>38388</v>
      </c>
      <c r="EL934">
        <v>36569</v>
      </c>
      <c r="EM934">
        <v>43811.6</v>
      </c>
      <c r="EN934">
        <v>42022.6</v>
      </c>
      <c r="EO934">
        <v>2.09702</v>
      </c>
      <c r="EP934">
        <v>1.74618</v>
      </c>
      <c r="EQ934">
        <v>0.0154749</v>
      </c>
      <c r="ER934">
        <v>0</v>
      </c>
      <c r="ES934">
        <v>24.7188</v>
      </c>
      <c r="ET934">
        <v>999.9</v>
      </c>
      <c r="EU934">
        <v>63.7</v>
      </c>
      <c r="EV934">
        <v>32.2</v>
      </c>
      <c r="EW934">
        <v>31.5384</v>
      </c>
      <c r="EX934">
        <v>61.0302</v>
      </c>
      <c r="EY934">
        <v>24.2508</v>
      </c>
      <c r="EZ934">
        <v>1</v>
      </c>
      <c r="FA934">
        <v>0.278074</v>
      </c>
      <c r="FB934">
        <v>3.51585</v>
      </c>
      <c r="FC934">
        <v>20.1657</v>
      </c>
      <c r="FD934">
        <v>5.2134</v>
      </c>
      <c r="FE934">
        <v>11.998</v>
      </c>
      <c r="FF934">
        <v>4.96305</v>
      </c>
      <c r="FG934">
        <v>3.29565</v>
      </c>
      <c r="FH934">
        <v>9999</v>
      </c>
      <c r="FI934">
        <v>9999</v>
      </c>
      <c r="FJ934">
        <v>9999</v>
      </c>
      <c r="FK934">
        <v>150.2</v>
      </c>
      <c r="FL934">
        <v>4.97092</v>
      </c>
      <c r="FM934">
        <v>1.86779</v>
      </c>
      <c r="FN934">
        <v>1.85928</v>
      </c>
      <c r="FO934">
        <v>1.86536</v>
      </c>
      <c r="FP934">
        <v>1.8631</v>
      </c>
      <c r="FQ934">
        <v>1.86449</v>
      </c>
      <c r="FR934">
        <v>1.86005</v>
      </c>
      <c r="FS934">
        <v>1.86417</v>
      </c>
      <c r="FT934">
        <v>0</v>
      </c>
      <c r="FU934">
        <v>0</v>
      </c>
      <c r="FV934">
        <v>0</v>
      </c>
      <c r="FW934">
        <v>0</v>
      </c>
      <c r="FX934" t="s">
        <v>364</v>
      </c>
      <c r="FY934" t="s">
        <v>365</v>
      </c>
      <c r="FZ934" t="s">
        <v>366</v>
      </c>
      <c r="GA934" t="s">
        <v>366</v>
      </c>
      <c r="GB934" t="s">
        <v>366</v>
      </c>
      <c r="GC934" t="s">
        <v>366</v>
      </c>
      <c r="GD934">
        <v>0</v>
      </c>
      <c r="GE934">
        <v>100</v>
      </c>
      <c r="GF934">
        <v>100</v>
      </c>
      <c r="GG934">
        <v>-9.49</v>
      </c>
      <c r="GH934">
        <v>-0.0905</v>
      </c>
      <c r="GI934">
        <v>-2.868309889394353</v>
      </c>
      <c r="GJ934">
        <v>-0.006773961979547998</v>
      </c>
      <c r="GK934">
        <v>-8.296070481250098E-08</v>
      </c>
      <c r="GL934">
        <v>3.322967193956903E-10</v>
      </c>
      <c r="GM934">
        <v>-0.07871069313407227</v>
      </c>
      <c r="GN934">
        <v>-0.00208336341840114</v>
      </c>
      <c r="GO934">
        <v>8.801746095907445E-05</v>
      </c>
      <c r="GP934">
        <v>-2.677693255255651E-07</v>
      </c>
      <c r="GQ934">
        <v>3</v>
      </c>
      <c r="GR934">
        <v>2052</v>
      </c>
      <c r="GS934">
        <v>2</v>
      </c>
      <c r="GT934">
        <v>18</v>
      </c>
      <c r="GU934">
        <v>132.6</v>
      </c>
      <c r="GV934">
        <v>132.5</v>
      </c>
      <c r="GW934">
        <v>2.35352</v>
      </c>
      <c r="GX934">
        <v>2.40234</v>
      </c>
      <c r="GY934">
        <v>1.44775</v>
      </c>
      <c r="GZ934">
        <v>2.31201</v>
      </c>
      <c r="HA934">
        <v>1.55151</v>
      </c>
      <c r="HB934">
        <v>2.42188</v>
      </c>
      <c r="HC934">
        <v>37.8679</v>
      </c>
      <c r="HD934">
        <v>13.5717</v>
      </c>
      <c r="HE934">
        <v>18</v>
      </c>
      <c r="HF934">
        <v>616.991</v>
      </c>
      <c r="HG934">
        <v>393.524</v>
      </c>
      <c r="HH934">
        <v>19.4444</v>
      </c>
      <c r="HI934">
        <v>30.457</v>
      </c>
      <c r="HJ934">
        <v>29.9995</v>
      </c>
      <c r="HK934">
        <v>30.6428</v>
      </c>
      <c r="HL934">
        <v>30.64</v>
      </c>
      <c r="HM934">
        <v>47.1053</v>
      </c>
      <c r="HN934">
        <v>55.7784</v>
      </c>
      <c r="HO934">
        <v>0</v>
      </c>
      <c r="HP934">
        <v>19.4527</v>
      </c>
      <c r="HQ934">
        <v>1053.26</v>
      </c>
      <c r="HR934">
        <v>15.5049</v>
      </c>
      <c r="HS934">
        <v>99.2122</v>
      </c>
      <c r="HT934">
        <v>100.408</v>
      </c>
    </row>
    <row r="935" spans="1:228">
      <c r="A935">
        <v>919</v>
      </c>
      <c r="B935">
        <v>1728498914.5</v>
      </c>
      <c r="C935">
        <v>7977</v>
      </c>
      <c r="D935" t="s">
        <v>2212</v>
      </c>
      <c r="E935" t="s">
        <v>2213</v>
      </c>
      <c r="F935">
        <v>5</v>
      </c>
      <c r="G935" t="s">
        <v>357</v>
      </c>
      <c r="H935" t="s">
        <v>358</v>
      </c>
      <c r="I935" t="s">
        <v>359</v>
      </c>
      <c r="J935" t="s">
        <v>2047</v>
      </c>
      <c r="K935">
        <v>1728498906.732143</v>
      </c>
      <c r="L935">
        <f>(M935)/1000</f>
        <v>0</v>
      </c>
      <c r="M935">
        <f>IF(BH935, AP935, AJ935)</f>
        <v>0</v>
      </c>
      <c r="N935">
        <f>IF(BH935, AK935, AI935)</f>
        <v>0</v>
      </c>
      <c r="O935">
        <f>BJ935 - IF(AW935&gt;1, N935*BD935*100.0/(AY935), 0)</f>
        <v>0</v>
      </c>
      <c r="P935">
        <f>((V935-L935/2)*O935-N935)/(V935+L935/2)</f>
        <v>0</v>
      </c>
      <c r="Q935">
        <f>P935*(BQ935+BR935)/1000.0</f>
        <v>0</v>
      </c>
      <c r="R935">
        <f>(BJ935 - IF(AW935&gt;1, N935*BD935*100.0/(AY935), 0))*(BQ935+BR935)/1000.0</f>
        <v>0</v>
      </c>
      <c r="S935">
        <f>2.0/((1/U935-1/T935)+SIGN(U935)*SQRT((1/U935-1/T935)*(1/U935-1/T935) + 4*BE935/((BE935+1)*(BE935+1))*(2*1/U935*1/T935-1/T935*1/T935)))</f>
        <v>0</v>
      </c>
      <c r="T935">
        <f>IF(LEFT(BF935,1)&lt;&gt;"0",IF(LEFT(BF935,1)="1",3.0,BG935),$D$5+$E$5*(BX935*BQ935/($K$5*1000))+$F$5*(BX935*BQ935/($K$5*1000))*MAX(MIN(BD935,$J$5),$I$5)*MAX(MIN(BD935,$J$5),$I$5)+$G$5*MAX(MIN(BD935,$J$5),$I$5)*(BX935*BQ935/($K$5*1000))+$H$5*(BX935*BQ935/($K$5*1000))*(BX935*BQ935/($K$5*1000)))</f>
        <v>0</v>
      </c>
      <c r="U935">
        <f>L935*(1000-(1000*0.61365*exp(17.502*Y935/(240.97+Y935))/(BQ935+BR935)+BL935)/2)/(1000*0.61365*exp(17.502*Y935/(240.97+Y935))/(BQ935+BR935)-BL935)</f>
        <v>0</v>
      </c>
      <c r="V935">
        <f>1/((BE935+1)/(S935/1.6)+1/(T935/1.37)) + BE935/((BE935+1)/(S935/1.6) + BE935/(T935/1.37))</f>
        <v>0</v>
      </c>
      <c r="W935">
        <f>(AZ935*BC935)</f>
        <v>0</v>
      </c>
      <c r="X935">
        <f>(BS935+(W935+2*0.95*5.67E-8*(((BS935+$B$7)+273)^4-(BS935+273)^4)-44100*L935)/(1.84*29.3*T935+8*0.95*5.67E-8*(BS935+273)^3))</f>
        <v>0</v>
      </c>
      <c r="Y935">
        <f>($C$7*BT935+$D$7*BU935+$E$7*X935)</f>
        <v>0</v>
      </c>
      <c r="Z935">
        <f>0.61365*exp(17.502*Y935/(240.97+Y935))</f>
        <v>0</v>
      </c>
      <c r="AA935">
        <f>(AB935/AC935*100)</f>
        <v>0</v>
      </c>
      <c r="AB935">
        <f>BL935*(BQ935+BR935)/1000</f>
        <v>0</v>
      </c>
      <c r="AC935">
        <f>0.61365*exp(17.502*BS935/(240.97+BS935))</f>
        <v>0</v>
      </c>
      <c r="AD935">
        <f>(Z935-BL935*(BQ935+BR935)/1000)</f>
        <v>0</v>
      </c>
      <c r="AE935">
        <f>(-L935*44100)</f>
        <v>0</v>
      </c>
      <c r="AF935">
        <f>2*29.3*T935*0.92*(BS935-Y935)</f>
        <v>0</v>
      </c>
      <c r="AG935">
        <f>2*0.95*5.67E-8*(((BS935+$B$7)+273)^4-(Y935+273)^4)</f>
        <v>0</v>
      </c>
      <c r="AH935">
        <f>W935+AG935+AE935+AF935</f>
        <v>0</v>
      </c>
      <c r="AI935">
        <f>BP935*AW935*(BK935-BJ935*(1000-AW935*BM935)/(1000-AW935*BL935))/(100*BD935)</f>
        <v>0</v>
      </c>
      <c r="AJ935">
        <f>1000*BP935*AW935*(BL935-BM935)/(100*BD935*(1000-AW935*BL935))</f>
        <v>0</v>
      </c>
      <c r="AK935">
        <f>(AL935 - AM935 - BQ935*1E3/(8.314*(BS935+273.15)) * AO935/BP935 * AN935) * BP935/(100*BD935) * (1000 - BM935)/1000</f>
        <v>0</v>
      </c>
      <c r="AL935">
        <v>1059.20987155185</v>
      </c>
      <c r="AM935">
        <v>1037.500121212121</v>
      </c>
      <c r="AN935">
        <v>2.538942023681272</v>
      </c>
      <c r="AO935">
        <v>66.74876362544261</v>
      </c>
      <c r="AP935">
        <f>(AR935 - AQ935 + BQ935*1E3/(8.314*(BS935+273.15)) * AT935/BP935 * AS935) * BP935/(100*BD935) * 1000/(1000 - AR935)</f>
        <v>0</v>
      </c>
      <c r="AQ935">
        <v>15.46045154880274</v>
      </c>
      <c r="AR935">
        <v>16.05697454545454</v>
      </c>
      <c r="AS935">
        <v>-0.0002328678127212712</v>
      </c>
      <c r="AT935">
        <v>80.8344270766854</v>
      </c>
      <c r="AU935">
        <v>0</v>
      </c>
      <c r="AV935">
        <v>0</v>
      </c>
      <c r="AW935">
        <f>IF(AU935*$H$13&gt;=AY935,1.0,(AY935/(AY935-AU935*$H$13)))</f>
        <v>0</v>
      </c>
      <c r="AX935">
        <f>(AW935-1)*100</f>
        <v>0</v>
      </c>
      <c r="AY935">
        <f>MAX(0,($B$13+$C$13*BX935)/(1+$D$13*BX935)*BQ935/(BS935+273)*$E$13)</f>
        <v>0</v>
      </c>
      <c r="AZ935">
        <f>$B$11*BY935+$C$11*BZ935+$F$11*CK935*(1-CN935)</f>
        <v>0</v>
      </c>
      <c r="BA935">
        <f>AZ935*BB935</f>
        <v>0</v>
      </c>
      <c r="BB935">
        <f>($B$11*$D$9+$C$11*$D$9+$F$11*((CX935+CP935)/MAX(CX935+CP935+CY935, 0.1)*$I$9+CY935/MAX(CX935+CP935+CY935, 0.1)*$J$9))/($B$11+$C$11+$F$11)</f>
        <v>0</v>
      </c>
      <c r="BC935">
        <f>($B$11*$K$9+$C$11*$K$9+$F$11*((CX935+CP935)/MAX(CX935+CP935+CY935, 0.1)*$P$9+CY935/MAX(CX935+CP935+CY935, 0.1)*$Q$9))/($B$11+$C$11+$F$11)</f>
        <v>0</v>
      </c>
      <c r="BD935">
        <v>6</v>
      </c>
      <c r="BE935">
        <v>0.5</v>
      </c>
      <c r="BF935" t="s">
        <v>361</v>
      </c>
      <c r="BG935">
        <v>2</v>
      </c>
      <c r="BH935" t="b">
        <v>1</v>
      </c>
      <c r="BI935">
        <v>1728498906.732143</v>
      </c>
      <c r="BJ935">
        <v>1002.645535714286</v>
      </c>
      <c r="BK935">
        <v>1029.248214285714</v>
      </c>
      <c r="BL935">
        <v>16.070525</v>
      </c>
      <c r="BM935">
        <v>15.46362857142857</v>
      </c>
      <c r="BN935">
        <v>1012.1095</v>
      </c>
      <c r="BO935">
        <v>16.16105357142857</v>
      </c>
      <c r="BP935">
        <v>600.0083214285714</v>
      </c>
      <c r="BQ935">
        <v>97.5433714285714</v>
      </c>
      <c r="BR935">
        <v>0.1000054142857143</v>
      </c>
      <c r="BS935">
        <v>24.79613928571428</v>
      </c>
      <c r="BT935">
        <v>24.96997142857143</v>
      </c>
      <c r="BU935">
        <v>999.9000000000002</v>
      </c>
      <c r="BV935">
        <v>0</v>
      </c>
      <c r="BW935">
        <v>0</v>
      </c>
      <c r="BX935">
        <v>10006.18392857143</v>
      </c>
      <c r="BY935">
        <v>0</v>
      </c>
      <c r="BZ935">
        <v>175.4252857142857</v>
      </c>
      <c r="CA935">
        <v>-26.60302857142857</v>
      </c>
      <c r="CB935">
        <v>1019.021785714286</v>
      </c>
      <c r="CC935">
        <v>1045.414642857143</v>
      </c>
      <c r="CD935">
        <v>0.6068955000000001</v>
      </c>
      <c r="CE935">
        <v>1029.248214285714</v>
      </c>
      <c r="CF935">
        <v>15.46362857142857</v>
      </c>
      <c r="CG935">
        <v>1.567573571428571</v>
      </c>
      <c r="CH935">
        <v>1.508374642857143</v>
      </c>
      <c r="CI935">
        <v>13.64368928571429</v>
      </c>
      <c r="CJ935">
        <v>13.05331428571428</v>
      </c>
      <c r="CK935">
        <v>1600.004642857143</v>
      </c>
      <c r="CL935">
        <v>0.6920057857142857</v>
      </c>
      <c r="CM935">
        <v>0.30799425</v>
      </c>
      <c r="CN935">
        <v>0</v>
      </c>
      <c r="CO935">
        <v>2.311228571428571</v>
      </c>
      <c r="CP935">
        <v>0</v>
      </c>
      <c r="CQ935">
        <v>16679.63571428571</v>
      </c>
      <c r="CR935">
        <v>13790.25357142857</v>
      </c>
      <c r="CS935">
        <v>38.875</v>
      </c>
      <c r="CT935">
        <v>40.18699999999999</v>
      </c>
      <c r="CU935">
        <v>39.55757142857142</v>
      </c>
      <c r="CV935">
        <v>38.26107142857143</v>
      </c>
      <c r="CW935">
        <v>38.06875</v>
      </c>
      <c r="CX935">
        <v>1107.211785714286</v>
      </c>
      <c r="CY935">
        <v>492.7928571428571</v>
      </c>
      <c r="CZ935">
        <v>0</v>
      </c>
      <c r="DA935">
        <v>1728498971.2</v>
      </c>
      <c r="DB935">
        <v>0</v>
      </c>
      <c r="DC935">
        <v>1728490956.5</v>
      </c>
      <c r="DD935" t="s">
        <v>362</v>
      </c>
      <c r="DE935">
        <v>1728490952.5</v>
      </c>
      <c r="DF935">
        <v>1728490956.5</v>
      </c>
      <c r="DG935">
        <v>1</v>
      </c>
      <c r="DH935">
        <v>-0.065</v>
      </c>
      <c r="DI935">
        <v>-0.008</v>
      </c>
      <c r="DJ935">
        <v>-3.246</v>
      </c>
      <c r="DK935">
        <v>-0.091</v>
      </c>
      <c r="DL935">
        <v>52</v>
      </c>
      <c r="DM935">
        <v>15</v>
      </c>
      <c r="DN935">
        <v>0.25</v>
      </c>
      <c r="DO935">
        <v>0.13</v>
      </c>
      <c r="DP935">
        <v>-26.53663414634146</v>
      </c>
      <c r="DQ935">
        <v>-1.2029205574913</v>
      </c>
      <c r="DR935">
        <v>0.1338731846402954</v>
      </c>
      <c r="DS935">
        <v>0</v>
      </c>
      <c r="DT935">
        <v>0.6123023658536586</v>
      </c>
      <c r="DU935">
        <v>-0.1045723484320556</v>
      </c>
      <c r="DV935">
        <v>0.01061460526420702</v>
      </c>
      <c r="DW935">
        <v>0</v>
      </c>
      <c r="DX935">
        <v>0</v>
      </c>
      <c r="DY935">
        <v>2</v>
      </c>
      <c r="DZ935" t="s">
        <v>386</v>
      </c>
      <c r="EA935">
        <v>3.22904</v>
      </c>
      <c r="EB935">
        <v>2.70455</v>
      </c>
      <c r="EC935">
        <v>0.188067</v>
      </c>
      <c r="ED935">
        <v>0.190544</v>
      </c>
      <c r="EE935">
        <v>0.08326070000000001</v>
      </c>
      <c r="EF935">
        <v>0.08114929999999999</v>
      </c>
      <c r="EG935">
        <v>26485.3</v>
      </c>
      <c r="EH935">
        <v>25668.5</v>
      </c>
      <c r="EI935">
        <v>31264.9</v>
      </c>
      <c r="EJ935">
        <v>30090.3</v>
      </c>
      <c r="EK935">
        <v>38388.5</v>
      </c>
      <c r="EL935">
        <v>36569.8</v>
      </c>
      <c r="EM935">
        <v>43810.2</v>
      </c>
      <c r="EN935">
        <v>42023.2</v>
      </c>
      <c r="EO935">
        <v>2.09715</v>
      </c>
      <c r="EP935">
        <v>1.74568</v>
      </c>
      <c r="EQ935">
        <v>0.0163168</v>
      </c>
      <c r="ER935">
        <v>0</v>
      </c>
      <c r="ES935">
        <v>24.7205</v>
      </c>
      <c r="ET935">
        <v>999.9</v>
      </c>
      <c r="EU935">
        <v>63.7</v>
      </c>
      <c r="EV935">
        <v>32.2</v>
      </c>
      <c r="EW935">
        <v>31.5379</v>
      </c>
      <c r="EX935">
        <v>61.0402</v>
      </c>
      <c r="EY935">
        <v>24.2348</v>
      </c>
      <c r="EZ935">
        <v>1</v>
      </c>
      <c r="FA935">
        <v>0.277955</v>
      </c>
      <c r="FB935">
        <v>3.54674</v>
      </c>
      <c r="FC935">
        <v>20.1652</v>
      </c>
      <c r="FD935">
        <v>5.21355</v>
      </c>
      <c r="FE935">
        <v>11.998</v>
      </c>
      <c r="FF935">
        <v>4.96275</v>
      </c>
      <c r="FG935">
        <v>3.29563</v>
      </c>
      <c r="FH935">
        <v>9999</v>
      </c>
      <c r="FI935">
        <v>9999</v>
      </c>
      <c r="FJ935">
        <v>9999</v>
      </c>
      <c r="FK935">
        <v>150.2</v>
      </c>
      <c r="FL935">
        <v>4.97093</v>
      </c>
      <c r="FM935">
        <v>1.86778</v>
      </c>
      <c r="FN935">
        <v>1.85928</v>
      </c>
      <c r="FO935">
        <v>1.86537</v>
      </c>
      <c r="FP935">
        <v>1.8631</v>
      </c>
      <c r="FQ935">
        <v>1.86453</v>
      </c>
      <c r="FR935">
        <v>1.86005</v>
      </c>
      <c r="FS935">
        <v>1.86418</v>
      </c>
      <c r="FT935">
        <v>0</v>
      </c>
      <c r="FU935">
        <v>0</v>
      </c>
      <c r="FV935">
        <v>0</v>
      </c>
      <c r="FW935">
        <v>0</v>
      </c>
      <c r="FX935" t="s">
        <v>364</v>
      </c>
      <c r="FY935" t="s">
        <v>365</v>
      </c>
      <c r="FZ935" t="s">
        <v>366</v>
      </c>
      <c r="GA935" t="s">
        <v>366</v>
      </c>
      <c r="GB935" t="s">
        <v>366</v>
      </c>
      <c r="GC935" t="s">
        <v>366</v>
      </c>
      <c r="GD935">
        <v>0</v>
      </c>
      <c r="GE935">
        <v>100</v>
      </c>
      <c r="GF935">
        <v>100</v>
      </c>
      <c r="GG935">
        <v>-9.58</v>
      </c>
      <c r="GH935">
        <v>-0.0906</v>
      </c>
      <c r="GI935">
        <v>-2.868309889394353</v>
      </c>
      <c r="GJ935">
        <v>-0.006773961979547998</v>
      </c>
      <c r="GK935">
        <v>-8.296070481250098E-08</v>
      </c>
      <c r="GL935">
        <v>3.322967193956903E-10</v>
      </c>
      <c r="GM935">
        <v>-0.07871069313407227</v>
      </c>
      <c r="GN935">
        <v>-0.00208336341840114</v>
      </c>
      <c r="GO935">
        <v>8.801746095907445E-05</v>
      </c>
      <c r="GP935">
        <v>-2.677693255255651E-07</v>
      </c>
      <c r="GQ935">
        <v>3</v>
      </c>
      <c r="GR935">
        <v>2052</v>
      </c>
      <c r="GS935">
        <v>2</v>
      </c>
      <c r="GT935">
        <v>18</v>
      </c>
      <c r="GU935">
        <v>132.7</v>
      </c>
      <c r="GV935">
        <v>132.6</v>
      </c>
      <c r="GW935">
        <v>2.37793</v>
      </c>
      <c r="GX935">
        <v>2.39746</v>
      </c>
      <c r="GY935">
        <v>1.44775</v>
      </c>
      <c r="GZ935">
        <v>2.31201</v>
      </c>
      <c r="HA935">
        <v>1.55151</v>
      </c>
      <c r="HB935">
        <v>2.39746</v>
      </c>
      <c r="HC935">
        <v>37.8679</v>
      </c>
      <c r="HD935">
        <v>13.5541</v>
      </c>
      <c r="HE935">
        <v>18</v>
      </c>
      <c r="HF935">
        <v>617.01</v>
      </c>
      <c r="HG935">
        <v>393.196</v>
      </c>
      <c r="HH935">
        <v>19.4708</v>
      </c>
      <c r="HI935">
        <v>30.4496</v>
      </c>
      <c r="HJ935">
        <v>29.9998</v>
      </c>
      <c r="HK935">
        <v>30.6354</v>
      </c>
      <c r="HL935">
        <v>30.6327</v>
      </c>
      <c r="HM935">
        <v>47.6242</v>
      </c>
      <c r="HN935">
        <v>55.7784</v>
      </c>
      <c r="HO935">
        <v>0</v>
      </c>
      <c r="HP935">
        <v>19.4709</v>
      </c>
      <c r="HQ935">
        <v>1063.27</v>
      </c>
      <c r="HR935">
        <v>15.5049</v>
      </c>
      <c r="HS935">
        <v>99.20910000000001</v>
      </c>
      <c r="HT935">
        <v>100.41</v>
      </c>
    </row>
    <row r="936" spans="1:228">
      <c r="A936">
        <v>920</v>
      </c>
      <c r="B936">
        <v>1728498919</v>
      </c>
      <c r="C936">
        <v>7981.5</v>
      </c>
      <c r="D936" t="s">
        <v>2214</v>
      </c>
      <c r="E936" t="s">
        <v>2215</v>
      </c>
      <c r="F936">
        <v>5</v>
      </c>
      <c r="G936" t="s">
        <v>357</v>
      </c>
      <c r="H936" t="s">
        <v>358</v>
      </c>
      <c r="I936" t="s">
        <v>359</v>
      </c>
      <c r="J936" t="s">
        <v>2047</v>
      </c>
      <c r="K936">
        <v>1728498911.178571</v>
      </c>
      <c r="L936">
        <f>(M936)/1000</f>
        <v>0</v>
      </c>
      <c r="M936">
        <f>IF(BH936, AP936, AJ936)</f>
        <v>0</v>
      </c>
      <c r="N936">
        <f>IF(BH936, AK936, AI936)</f>
        <v>0</v>
      </c>
      <c r="O936">
        <f>BJ936 - IF(AW936&gt;1, N936*BD936*100.0/(AY936), 0)</f>
        <v>0</v>
      </c>
      <c r="P936">
        <f>((V936-L936/2)*O936-N936)/(V936+L936/2)</f>
        <v>0</v>
      </c>
      <c r="Q936">
        <f>P936*(BQ936+BR936)/1000.0</f>
        <v>0</v>
      </c>
      <c r="R936">
        <f>(BJ936 - IF(AW936&gt;1, N936*BD936*100.0/(AY936), 0))*(BQ936+BR936)/1000.0</f>
        <v>0</v>
      </c>
      <c r="S936">
        <f>2.0/((1/U936-1/T936)+SIGN(U936)*SQRT((1/U936-1/T936)*(1/U936-1/T936) + 4*BE936/((BE936+1)*(BE936+1))*(2*1/U936*1/T936-1/T936*1/T936)))</f>
        <v>0</v>
      </c>
      <c r="T936">
        <f>IF(LEFT(BF936,1)&lt;&gt;"0",IF(LEFT(BF936,1)="1",3.0,BG936),$D$5+$E$5*(BX936*BQ936/($K$5*1000))+$F$5*(BX936*BQ936/($K$5*1000))*MAX(MIN(BD936,$J$5),$I$5)*MAX(MIN(BD936,$J$5),$I$5)+$G$5*MAX(MIN(BD936,$J$5),$I$5)*(BX936*BQ936/($K$5*1000))+$H$5*(BX936*BQ936/($K$5*1000))*(BX936*BQ936/($K$5*1000)))</f>
        <v>0</v>
      </c>
      <c r="U936">
        <f>L936*(1000-(1000*0.61365*exp(17.502*Y936/(240.97+Y936))/(BQ936+BR936)+BL936)/2)/(1000*0.61365*exp(17.502*Y936/(240.97+Y936))/(BQ936+BR936)-BL936)</f>
        <v>0</v>
      </c>
      <c r="V936">
        <f>1/((BE936+1)/(S936/1.6)+1/(T936/1.37)) + BE936/((BE936+1)/(S936/1.6) + BE936/(T936/1.37))</f>
        <v>0</v>
      </c>
      <c r="W936">
        <f>(AZ936*BC936)</f>
        <v>0</v>
      </c>
      <c r="X936">
        <f>(BS936+(W936+2*0.95*5.67E-8*(((BS936+$B$7)+273)^4-(BS936+273)^4)-44100*L936)/(1.84*29.3*T936+8*0.95*5.67E-8*(BS936+273)^3))</f>
        <v>0</v>
      </c>
      <c r="Y936">
        <f>($C$7*BT936+$D$7*BU936+$E$7*X936)</f>
        <v>0</v>
      </c>
      <c r="Z936">
        <f>0.61365*exp(17.502*Y936/(240.97+Y936))</f>
        <v>0</v>
      </c>
      <c r="AA936">
        <f>(AB936/AC936*100)</f>
        <v>0</v>
      </c>
      <c r="AB936">
        <f>BL936*(BQ936+BR936)/1000</f>
        <v>0</v>
      </c>
      <c r="AC936">
        <f>0.61365*exp(17.502*BS936/(240.97+BS936))</f>
        <v>0</v>
      </c>
      <c r="AD936">
        <f>(Z936-BL936*(BQ936+BR936)/1000)</f>
        <v>0</v>
      </c>
      <c r="AE936">
        <f>(-L936*44100)</f>
        <v>0</v>
      </c>
      <c r="AF936">
        <f>2*29.3*T936*0.92*(BS936-Y936)</f>
        <v>0</v>
      </c>
      <c r="AG936">
        <f>2*0.95*5.67E-8*(((BS936+$B$7)+273)^4-(Y936+273)^4)</f>
        <v>0</v>
      </c>
      <c r="AH936">
        <f>W936+AG936+AE936+AF936</f>
        <v>0</v>
      </c>
      <c r="AI936">
        <f>BP936*AW936*(BK936-BJ936*(1000-AW936*BM936)/(1000-AW936*BL936))/(100*BD936)</f>
        <v>0</v>
      </c>
      <c r="AJ936">
        <f>1000*BP936*AW936*(BL936-BM936)/(100*BD936*(1000-AW936*BL936))</f>
        <v>0</v>
      </c>
      <c r="AK936">
        <f>(AL936 - AM936 - BQ936*1E3/(8.314*(BS936+273.15)) * AO936/BP936 * AN936) * BP936/(100*BD936) * (1000 - BM936)/1000</f>
        <v>0</v>
      </c>
      <c r="AL936">
        <v>1070.876407937583</v>
      </c>
      <c r="AM936">
        <v>1048.930606060606</v>
      </c>
      <c r="AN936">
        <v>2.553102648011407</v>
      </c>
      <c r="AO936">
        <v>66.74876362544261</v>
      </c>
      <c r="AP936">
        <f>(AR936 - AQ936 + BQ936*1E3/(8.314*(BS936+273.15)) * AT936/BP936 * AS936) * BP936/(100*BD936) * 1000/(1000 - AR936)</f>
        <v>0</v>
      </c>
      <c r="AQ936">
        <v>15.45842824370378</v>
      </c>
      <c r="AR936">
        <v>16.05025696969697</v>
      </c>
      <c r="AS936">
        <v>-0.0001117624047323461</v>
      </c>
      <c r="AT936">
        <v>80.8344270766854</v>
      </c>
      <c r="AU936">
        <v>0</v>
      </c>
      <c r="AV936">
        <v>0</v>
      </c>
      <c r="AW936">
        <f>IF(AU936*$H$13&gt;=AY936,1.0,(AY936/(AY936-AU936*$H$13)))</f>
        <v>0</v>
      </c>
      <c r="AX936">
        <f>(AW936-1)*100</f>
        <v>0</v>
      </c>
      <c r="AY936">
        <f>MAX(0,($B$13+$C$13*BX936)/(1+$D$13*BX936)*BQ936/(BS936+273)*$E$13)</f>
        <v>0</v>
      </c>
      <c r="AZ936">
        <f>$B$11*BY936+$C$11*BZ936+$F$11*CK936*(1-CN936)</f>
        <v>0</v>
      </c>
      <c r="BA936">
        <f>AZ936*BB936</f>
        <v>0</v>
      </c>
      <c r="BB936">
        <f>($B$11*$D$9+$C$11*$D$9+$F$11*((CX936+CP936)/MAX(CX936+CP936+CY936, 0.1)*$I$9+CY936/MAX(CX936+CP936+CY936, 0.1)*$J$9))/($B$11+$C$11+$F$11)</f>
        <v>0</v>
      </c>
      <c r="BC936">
        <f>($B$11*$K$9+$C$11*$K$9+$F$11*((CX936+CP936)/MAX(CX936+CP936+CY936, 0.1)*$P$9+CY936/MAX(CX936+CP936+CY936, 0.1)*$Q$9))/($B$11+$C$11+$F$11)</f>
        <v>0</v>
      </c>
      <c r="BD936">
        <v>6</v>
      </c>
      <c r="BE936">
        <v>0.5</v>
      </c>
      <c r="BF936" t="s">
        <v>361</v>
      </c>
      <c r="BG936">
        <v>2</v>
      </c>
      <c r="BH936" t="b">
        <v>1</v>
      </c>
      <c r="BI936">
        <v>1728498911.178571</v>
      </c>
      <c r="BJ936">
        <v>1013.769714285714</v>
      </c>
      <c r="BK936">
        <v>1040.4825</v>
      </c>
      <c r="BL936">
        <v>16.062225</v>
      </c>
      <c r="BM936">
        <v>15.46113571428572</v>
      </c>
      <c r="BN936">
        <v>1023.3</v>
      </c>
      <c r="BO936">
        <v>16.15276071428571</v>
      </c>
      <c r="BP936">
        <v>599.9939999999999</v>
      </c>
      <c r="BQ936">
        <v>97.54348571428571</v>
      </c>
      <c r="BR936">
        <v>0.0999420392857143</v>
      </c>
      <c r="BS936">
        <v>24.80466785714286</v>
      </c>
      <c r="BT936">
        <v>24.97766785714285</v>
      </c>
      <c r="BU936">
        <v>999.9000000000002</v>
      </c>
      <c r="BV936">
        <v>0</v>
      </c>
      <c r="BW936">
        <v>0</v>
      </c>
      <c r="BX936">
        <v>10007.54535714286</v>
      </c>
      <c r="BY936">
        <v>0</v>
      </c>
      <c r="BZ936">
        <v>183.7923571428572</v>
      </c>
      <c r="CA936">
        <v>-26.71234285714285</v>
      </c>
      <c r="CB936">
        <v>1030.319285714286</v>
      </c>
      <c r="CC936">
        <v>1056.8225</v>
      </c>
      <c r="CD936">
        <v>0.6010937857142856</v>
      </c>
      <c r="CE936">
        <v>1040.4825</v>
      </c>
      <c r="CF936">
        <v>15.46113571428572</v>
      </c>
      <c r="CG936">
        <v>1.566765357142857</v>
      </c>
      <c r="CH936">
        <v>1.508133214285714</v>
      </c>
      <c r="CI936">
        <v>13.635775</v>
      </c>
      <c r="CJ936">
        <v>13.05086785714286</v>
      </c>
      <c r="CK936">
        <v>1600.003571428571</v>
      </c>
      <c r="CL936">
        <v>0.6920026071428573</v>
      </c>
      <c r="CM936">
        <v>0.3079974285714286</v>
      </c>
      <c r="CN936">
        <v>0</v>
      </c>
      <c r="CO936">
        <v>2.296467857142857</v>
      </c>
      <c r="CP936">
        <v>0</v>
      </c>
      <c r="CQ936">
        <v>16712.225</v>
      </c>
      <c r="CR936">
        <v>13790.22142857143</v>
      </c>
      <c r="CS936">
        <v>38.875</v>
      </c>
      <c r="CT936">
        <v>40.18699999999999</v>
      </c>
      <c r="CU936">
        <v>39.54871428571429</v>
      </c>
      <c r="CV936">
        <v>38.25442857142857</v>
      </c>
      <c r="CW936">
        <v>38.08</v>
      </c>
      <c r="CX936">
        <v>1107.206428571428</v>
      </c>
      <c r="CY936">
        <v>492.7971428571429</v>
      </c>
      <c r="CZ936">
        <v>0</v>
      </c>
      <c r="DA936">
        <v>1728498976</v>
      </c>
      <c r="DB936">
        <v>0</v>
      </c>
      <c r="DC936">
        <v>1728490956.5</v>
      </c>
      <c r="DD936" t="s">
        <v>362</v>
      </c>
      <c r="DE936">
        <v>1728490952.5</v>
      </c>
      <c r="DF936">
        <v>1728490956.5</v>
      </c>
      <c r="DG936">
        <v>1</v>
      </c>
      <c r="DH936">
        <v>-0.065</v>
      </c>
      <c r="DI936">
        <v>-0.008</v>
      </c>
      <c r="DJ936">
        <v>-3.246</v>
      </c>
      <c r="DK936">
        <v>-0.091</v>
      </c>
      <c r="DL936">
        <v>52</v>
      </c>
      <c r="DM936">
        <v>15</v>
      </c>
      <c r="DN936">
        <v>0.25</v>
      </c>
      <c r="DO936">
        <v>0.13</v>
      </c>
      <c r="DP936">
        <v>-26.6400487804878</v>
      </c>
      <c r="DQ936">
        <v>-1.330521951219484</v>
      </c>
      <c r="DR936">
        <v>0.1481838938648589</v>
      </c>
      <c r="DS936">
        <v>0</v>
      </c>
      <c r="DT936">
        <v>0.6055681707317072</v>
      </c>
      <c r="DU936">
        <v>-0.08066418815331006</v>
      </c>
      <c r="DV936">
        <v>0.008090997251997203</v>
      </c>
      <c r="DW936">
        <v>1</v>
      </c>
      <c r="DX936">
        <v>1</v>
      </c>
      <c r="DY936">
        <v>2</v>
      </c>
      <c r="DZ936" t="s">
        <v>363</v>
      </c>
      <c r="EA936">
        <v>3.229</v>
      </c>
      <c r="EB936">
        <v>2.70433</v>
      </c>
      <c r="EC936">
        <v>0.189389</v>
      </c>
      <c r="ED936">
        <v>0.191871</v>
      </c>
      <c r="EE936">
        <v>0.0832379</v>
      </c>
      <c r="EF936">
        <v>0.0811426</v>
      </c>
      <c r="EG936">
        <v>26442.3</v>
      </c>
      <c r="EH936">
        <v>25626.7</v>
      </c>
      <c r="EI936">
        <v>31265</v>
      </c>
      <c r="EJ936">
        <v>30090.7</v>
      </c>
      <c r="EK936">
        <v>38389.8</v>
      </c>
      <c r="EL936">
        <v>36570.5</v>
      </c>
      <c r="EM936">
        <v>43810.7</v>
      </c>
      <c r="EN936">
        <v>42023.6</v>
      </c>
      <c r="EO936">
        <v>2.09732</v>
      </c>
      <c r="EP936">
        <v>1.74588</v>
      </c>
      <c r="EQ936">
        <v>0.0161529</v>
      </c>
      <c r="ER936">
        <v>0</v>
      </c>
      <c r="ES936">
        <v>24.7237</v>
      </c>
      <c r="ET936">
        <v>999.9</v>
      </c>
      <c r="EU936">
        <v>63.7</v>
      </c>
      <c r="EV936">
        <v>32.2</v>
      </c>
      <c r="EW936">
        <v>31.541</v>
      </c>
      <c r="EX936">
        <v>60.9902</v>
      </c>
      <c r="EY936">
        <v>24.0986</v>
      </c>
      <c r="EZ936">
        <v>1</v>
      </c>
      <c r="FA936">
        <v>0.277386</v>
      </c>
      <c r="FB936">
        <v>3.5818</v>
      </c>
      <c r="FC936">
        <v>20.1645</v>
      </c>
      <c r="FD936">
        <v>5.21355</v>
      </c>
      <c r="FE936">
        <v>11.998</v>
      </c>
      <c r="FF936">
        <v>4.9634</v>
      </c>
      <c r="FG936">
        <v>3.2958</v>
      </c>
      <c r="FH936">
        <v>9999</v>
      </c>
      <c r="FI936">
        <v>9999</v>
      </c>
      <c r="FJ936">
        <v>9999</v>
      </c>
      <c r="FK936">
        <v>150.2</v>
      </c>
      <c r="FL936">
        <v>4.97093</v>
      </c>
      <c r="FM936">
        <v>1.86779</v>
      </c>
      <c r="FN936">
        <v>1.85928</v>
      </c>
      <c r="FO936">
        <v>1.86538</v>
      </c>
      <c r="FP936">
        <v>1.8631</v>
      </c>
      <c r="FQ936">
        <v>1.86452</v>
      </c>
      <c r="FR936">
        <v>1.86005</v>
      </c>
      <c r="FS936">
        <v>1.86417</v>
      </c>
      <c r="FT936">
        <v>0</v>
      </c>
      <c r="FU936">
        <v>0</v>
      </c>
      <c r="FV936">
        <v>0</v>
      </c>
      <c r="FW936">
        <v>0</v>
      </c>
      <c r="FX936" t="s">
        <v>364</v>
      </c>
      <c r="FY936" t="s">
        <v>365</v>
      </c>
      <c r="FZ936" t="s">
        <v>366</v>
      </c>
      <c r="GA936" t="s">
        <v>366</v>
      </c>
      <c r="GB936" t="s">
        <v>366</v>
      </c>
      <c r="GC936" t="s">
        <v>366</v>
      </c>
      <c r="GD936">
        <v>0</v>
      </c>
      <c r="GE936">
        <v>100</v>
      </c>
      <c r="GF936">
        <v>100</v>
      </c>
      <c r="GG936">
        <v>-9.65</v>
      </c>
      <c r="GH936">
        <v>-0.0905</v>
      </c>
      <c r="GI936">
        <v>-2.868309889394353</v>
      </c>
      <c r="GJ936">
        <v>-0.006773961979547998</v>
      </c>
      <c r="GK936">
        <v>-8.296070481250098E-08</v>
      </c>
      <c r="GL936">
        <v>3.322967193956903E-10</v>
      </c>
      <c r="GM936">
        <v>-0.07871069313407227</v>
      </c>
      <c r="GN936">
        <v>-0.00208336341840114</v>
      </c>
      <c r="GO936">
        <v>8.801746095907445E-05</v>
      </c>
      <c r="GP936">
        <v>-2.677693255255651E-07</v>
      </c>
      <c r="GQ936">
        <v>3</v>
      </c>
      <c r="GR936">
        <v>2052</v>
      </c>
      <c r="GS936">
        <v>2</v>
      </c>
      <c r="GT936">
        <v>18</v>
      </c>
      <c r="GU936">
        <v>132.8</v>
      </c>
      <c r="GV936">
        <v>132.7</v>
      </c>
      <c r="GW936">
        <v>2.39868</v>
      </c>
      <c r="GX936">
        <v>2.40601</v>
      </c>
      <c r="GY936">
        <v>1.44775</v>
      </c>
      <c r="GZ936">
        <v>2.31079</v>
      </c>
      <c r="HA936">
        <v>1.55151</v>
      </c>
      <c r="HB936">
        <v>2.30957</v>
      </c>
      <c r="HC936">
        <v>37.8679</v>
      </c>
      <c r="HD936">
        <v>13.5541</v>
      </c>
      <c r="HE936">
        <v>18</v>
      </c>
      <c r="HF936">
        <v>617.081</v>
      </c>
      <c r="HG936">
        <v>393.271</v>
      </c>
      <c r="HH936">
        <v>19.4846</v>
      </c>
      <c r="HI936">
        <v>30.4438</v>
      </c>
      <c r="HJ936">
        <v>29.9998</v>
      </c>
      <c r="HK936">
        <v>30.6296</v>
      </c>
      <c r="HL936">
        <v>30.6269</v>
      </c>
      <c r="HM936">
        <v>48.013</v>
      </c>
      <c r="HN936">
        <v>55.7784</v>
      </c>
      <c r="HO936">
        <v>0</v>
      </c>
      <c r="HP936">
        <v>19.4822</v>
      </c>
      <c r="HQ936">
        <v>1078.3</v>
      </c>
      <c r="HR936">
        <v>15.505</v>
      </c>
      <c r="HS936">
        <v>99.2098</v>
      </c>
      <c r="HT936">
        <v>100.411</v>
      </c>
    </row>
    <row r="937" spans="1:228">
      <c r="A937">
        <v>921</v>
      </c>
      <c r="B937">
        <v>1728498924.5</v>
      </c>
      <c r="C937">
        <v>7987</v>
      </c>
      <c r="D937" t="s">
        <v>2216</v>
      </c>
      <c r="E937" t="s">
        <v>2217</v>
      </c>
      <c r="F937">
        <v>5</v>
      </c>
      <c r="G937" t="s">
        <v>357</v>
      </c>
      <c r="H937" t="s">
        <v>358</v>
      </c>
      <c r="I937" t="s">
        <v>359</v>
      </c>
      <c r="J937" t="s">
        <v>2047</v>
      </c>
      <c r="K937">
        <v>1728498916.75</v>
      </c>
      <c r="L937">
        <f>(M937)/1000</f>
        <v>0</v>
      </c>
      <c r="M937">
        <f>IF(BH937, AP937, AJ937)</f>
        <v>0</v>
      </c>
      <c r="N937">
        <f>IF(BH937, AK937, AI937)</f>
        <v>0</v>
      </c>
      <c r="O937">
        <f>BJ937 - IF(AW937&gt;1, N937*BD937*100.0/(AY937), 0)</f>
        <v>0</v>
      </c>
      <c r="P937">
        <f>((V937-L937/2)*O937-N937)/(V937+L937/2)</f>
        <v>0</v>
      </c>
      <c r="Q937">
        <f>P937*(BQ937+BR937)/1000.0</f>
        <v>0</v>
      </c>
      <c r="R937">
        <f>(BJ937 - IF(AW937&gt;1, N937*BD937*100.0/(AY937), 0))*(BQ937+BR937)/1000.0</f>
        <v>0</v>
      </c>
      <c r="S937">
        <f>2.0/((1/U937-1/T937)+SIGN(U937)*SQRT((1/U937-1/T937)*(1/U937-1/T937) + 4*BE937/((BE937+1)*(BE937+1))*(2*1/U937*1/T937-1/T937*1/T937)))</f>
        <v>0</v>
      </c>
      <c r="T937">
        <f>IF(LEFT(BF937,1)&lt;&gt;"0",IF(LEFT(BF937,1)="1",3.0,BG937),$D$5+$E$5*(BX937*BQ937/($K$5*1000))+$F$5*(BX937*BQ937/($K$5*1000))*MAX(MIN(BD937,$J$5),$I$5)*MAX(MIN(BD937,$J$5),$I$5)+$G$5*MAX(MIN(BD937,$J$5),$I$5)*(BX937*BQ937/($K$5*1000))+$H$5*(BX937*BQ937/($K$5*1000))*(BX937*BQ937/($K$5*1000)))</f>
        <v>0</v>
      </c>
      <c r="U937">
        <f>L937*(1000-(1000*0.61365*exp(17.502*Y937/(240.97+Y937))/(BQ937+BR937)+BL937)/2)/(1000*0.61365*exp(17.502*Y937/(240.97+Y937))/(BQ937+BR937)-BL937)</f>
        <v>0</v>
      </c>
      <c r="V937">
        <f>1/((BE937+1)/(S937/1.6)+1/(T937/1.37)) + BE937/((BE937+1)/(S937/1.6) + BE937/(T937/1.37))</f>
        <v>0</v>
      </c>
      <c r="W937">
        <f>(AZ937*BC937)</f>
        <v>0</v>
      </c>
      <c r="X937">
        <f>(BS937+(W937+2*0.95*5.67E-8*(((BS937+$B$7)+273)^4-(BS937+273)^4)-44100*L937)/(1.84*29.3*T937+8*0.95*5.67E-8*(BS937+273)^3))</f>
        <v>0</v>
      </c>
      <c r="Y937">
        <f>($C$7*BT937+$D$7*BU937+$E$7*X937)</f>
        <v>0</v>
      </c>
      <c r="Z937">
        <f>0.61365*exp(17.502*Y937/(240.97+Y937))</f>
        <v>0</v>
      </c>
      <c r="AA937">
        <f>(AB937/AC937*100)</f>
        <v>0</v>
      </c>
      <c r="AB937">
        <f>BL937*(BQ937+BR937)/1000</f>
        <v>0</v>
      </c>
      <c r="AC937">
        <f>0.61365*exp(17.502*BS937/(240.97+BS937))</f>
        <v>0</v>
      </c>
      <c r="AD937">
        <f>(Z937-BL937*(BQ937+BR937)/1000)</f>
        <v>0</v>
      </c>
      <c r="AE937">
        <f>(-L937*44100)</f>
        <v>0</v>
      </c>
      <c r="AF937">
        <f>2*29.3*T937*0.92*(BS937-Y937)</f>
        <v>0</v>
      </c>
      <c r="AG937">
        <f>2*0.95*5.67E-8*(((BS937+$B$7)+273)^4-(Y937+273)^4)</f>
        <v>0</v>
      </c>
      <c r="AH937">
        <f>W937+AG937+AE937+AF937</f>
        <v>0</v>
      </c>
      <c r="AI937">
        <f>BP937*AW937*(BK937-BJ937*(1000-AW937*BM937)/(1000-AW937*BL937))/(100*BD937)</f>
        <v>0</v>
      </c>
      <c r="AJ937">
        <f>1000*BP937*AW937*(BL937-BM937)/(100*BD937*(1000-AW937*BL937))</f>
        <v>0</v>
      </c>
      <c r="AK937">
        <f>(AL937 - AM937 - BQ937*1E3/(8.314*(BS937+273.15)) * AO937/BP937 * AN937) * BP937/(100*BD937) * (1000 - BM937)/1000</f>
        <v>0</v>
      </c>
      <c r="AL937">
        <v>1084.80256033952</v>
      </c>
      <c r="AM937">
        <v>1062.879818181818</v>
      </c>
      <c r="AN937">
        <v>2.504100086110532</v>
      </c>
      <c r="AO937">
        <v>66.74876362544261</v>
      </c>
      <c r="AP937">
        <f>(AR937 - AQ937 + BQ937*1E3/(8.314*(BS937+273.15)) * AT937/BP937 * AS937) * BP937/(100*BD937) * 1000/(1000 - AR937)</f>
        <v>0</v>
      </c>
      <c r="AQ937">
        <v>15.45721194327574</v>
      </c>
      <c r="AR937">
        <v>16.04481878787879</v>
      </c>
      <c r="AS937">
        <v>-5.141329115766267E-05</v>
      </c>
      <c r="AT937">
        <v>80.8344270766854</v>
      </c>
      <c r="AU937">
        <v>0</v>
      </c>
      <c r="AV937">
        <v>0</v>
      </c>
      <c r="AW937">
        <f>IF(AU937*$H$13&gt;=AY937,1.0,(AY937/(AY937-AU937*$H$13)))</f>
        <v>0</v>
      </c>
      <c r="AX937">
        <f>(AW937-1)*100</f>
        <v>0</v>
      </c>
      <c r="AY937">
        <f>MAX(0,($B$13+$C$13*BX937)/(1+$D$13*BX937)*BQ937/(BS937+273)*$E$13)</f>
        <v>0</v>
      </c>
      <c r="AZ937">
        <f>$B$11*BY937+$C$11*BZ937+$F$11*CK937*(1-CN937)</f>
        <v>0</v>
      </c>
      <c r="BA937">
        <f>AZ937*BB937</f>
        <v>0</v>
      </c>
      <c r="BB937">
        <f>($B$11*$D$9+$C$11*$D$9+$F$11*((CX937+CP937)/MAX(CX937+CP937+CY937, 0.1)*$I$9+CY937/MAX(CX937+CP937+CY937, 0.1)*$J$9))/($B$11+$C$11+$F$11)</f>
        <v>0</v>
      </c>
      <c r="BC937">
        <f>($B$11*$K$9+$C$11*$K$9+$F$11*((CX937+CP937)/MAX(CX937+CP937+CY937, 0.1)*$P$9+CY937/MAX(CX937+CP937+CY937, 0.1)*$Q$9))/($B$11+$C$11+$F$11)</f>
        <v>0</v>
      </c>
      <c r="BD937">
        <v>6</v>
      </c>
      <c r="BE937">
        <v>0.5</v>
      </c>
      <c r="BF937" t="s">
        <v>361</v>
      </c>
      <c r="BG937">
        <v>2</v>
      </c>
      <c r="BH937" t="b">
        <v>1</v>
      </c>
      <c r="BI937">
        <v>1728498916.75</v>
      </c>
      <c r="BJ937">
        <v>1027.726428571429</v>
      </c>
      <c r="BK937">
        <v>1054.508571428571</v>
      </c>
      <c r="BL937">
        <v>16.05373571428571</v>
      </c>
      <c r="BM937">
        <v>15.45857142857143</v>
      </c>
      <c r="BN937">
        <v>1037.340714285714</v>
      </c>
      <c r="BO937">
        <v>16.14426428571429</v>
      </c>
      <c r="BP937">
        <v>599.9860714285714</v>
      </c>
      <c r="BQ937">
        <v>97.54347857142857</v>
      </c>
      <c r="BR937">
        <v>0.09995428214285715</v>
      </c>
      <c r="BS937">
        <v>24.81571428571428</v>
      </c>
      <c r="BT937">
        <v>24.98781785714286</v>
      </c>
      <c r="BU937">
        <v>999.9000000000002</v>
      </c>
      <c r="BV937">
        <v>0</v>
      </c>
      <c r="BW937">
        <v>0</v>
      </c>
      <c r="BX937">
        <v>10002.36392857143</v>
      </c>
      <c r="BY937">
        <v>0</v>
      </c>
      <c r="BZ937">
        <v>196.0430714285714</v>
      </c>
      <c r="CA937">
        <v>-26.78153928571428</v>
      </c>
      <c r="CB937">
        <v>1044.495</v>
      </c>
      <c r="CC937">
        <v>1071.066785714286</v>
      </c>
      <c r="CD937">
        <v>0.5951656785714284</v>
      </c>
      <c r="CE937">
        <v>1054.508571428571</v>
      </c>
      <c r="CF937">
        <v>15.45857142857143</v>
      </c>
      <c r="CG937">
        <v>1.565936071428572</v>
      </c>
      <c r="CH937">
        <v>1.507883214285714</v>
      </c>
      <c r="CI937">
        <v>13.62763571428571</v>
      </c>
      <c r="CJ937">
        <v>13.04832857142857</v>
      </c>
      <c r="CK937">
        <v>1599.978571428571</v>
      </c>
      <c r="CL937">
        <v>0.6919931785714286</v>
      </c>
      <c r="CM937">
        <v>0.3080069285714286</v>
      </c>
      <c r="CN937">
        <v>0</v>
      </c>
      <c r="CO937">
        <v>2.281964285714285</v>
      </c>
      <c r="CP937">
        <v>0</v>
      </c>
      <c r="CQ937">
        <v>16751.07142857143</v>
      </c>
      <c r="CR937">
        <v>13789.96785714285</v>
      </c>
      <c r="CS937">
        <v>38.875</v>
      </c>
      <c r="CT937">
        <v>40.18699999999999</v>
      </c>
      <c r="CU937">
        <v>39.52878571428572</v>
      </c>
      <c r="CV937">
        <v>38.25</v>
      </c>
      <c r="CW937">
        <v>38.10025</v>
      </c>
      <c r="CX937">
        <v>1107.173928571429</v>
      </c>
      <c r="CY937">
        <v>492.8046428571429</v>
      </c>
      <c r="CZ937">
        <v>0</v>
      </c>
      <c r="DA937">
        <v>1728498981.4</v>
      </c>
      <c r="DB937">
        <v>0</v>
      </c>
      <c r="DC937">
        <v>1728490956.5</v>
      </c>
      <c r="DD937" t="s">
        <v>362</v>
      </c>
      <c r="DE937">
        <v>1728490952.5</v>
      </c>
      <c r="DF937">
        <v>1728490956.5</v>
      </c>
      <c r="DG937">
        <v>1</v>
      </c>
      <c r="DH937">
        <v>-0.065</v>
      </c>
      <c r="DI937">
        <v>-0.008</v>
      </c>
      <c r="DJ937">
        <v>-3.246</v>
      </c>
      <c r="DK937">
        <v>-0.091</v>
      </c>
      <c r="DL937">
        <v>52</v>
      </c>
      <c r="DM937">
        <v>15</v>
      </c>
      <c r="DN937">
        <v>0.25</v>
      </c>
      <c r="DO937">
        <v>0.13</v>
      </c>
      <c r="DP937">
        <v>-26.73740243902439</v>
      </c>
      <c r="DQ937">
        <v>-0.9409317073171206</v>
      </c>
      <c r="DR937">
        <v>0.1224424394140404</v>
      </c>
      <c r="DS937">
        <v>0</v>
      </c>
      <c r="DT937">
        <v>0.599135512195122</v>
      </c>
      <c r="DU937">
        <v>-0.06597689895470407</v>
      </c>
      <c r="DV937">
        <v>0.006549957632043014</v>
      </c>
      <c r="DW937">
        <v>1</v>
      </c>
      <c r="DX937">
        <v>1</v>
      </c>
      <c r="DY937">
        <v>2</v>
      </c>
      <c r="DZ937" t="s">
        <v>363</v>
      </c>
      <c r="EA937">
        <v>3.22893</v>
      </c>
      <c r="EB937">
        <v>2.70426</v>
      </c>
      <c r="EC937">
        <v>0.190995</v>
      </c>
      <c r="ED937">
        <v>0.193448</v>
      </c>
      <c r="EE937">
        <v>0.0832171</v>
      </c>
      <c r="EF937">
        <v>0.0811393</v>
      </c>
      <c r="EG937">
        <v>26390.6</v>
      </c>
      <c r="EH937">
        <v>25577</v>
      </c>
      <c r="EI937">
        <v>31265.8</v>
      </c>
      <c r="EJ937">
        <v>30091.1</v>
      </c>
      <c r="EK937">
        <v>38391.8</v>
      </c>
      <c r="EL937">
        <v>36571</v>
      </c>
      <c r="EM937">
        <v>43811.8</v>
      </c>
      <c r="EN937">
        <v>42024.1</v>
      </c>
      <c r="EO937">
        <v>2.09735</v>
      </c>
      <c r="EP937">
        <v>1.74612</v>
      </c>
      <c r="EQ937">
        <v>0.0171922</v>
      </c>
      <c r="ER937">
        <v>0</v>
      </c>
      <c r="ES937">
        <v>24.7292</v>
      </c>
      <c r="ET937">
        <v>999.9</v>
      </c>
      <c r="EU937">
        <v>63.7</v>
      </c>
      <c r="EV937">
        <v>32.2</v>
      </c>
      <c r="EW937">
        <v>31.5372</v>
      </c>
      <c r="EX937">
        <v>61.0902</v>
      </c>
      <c r="EY937">
        <v>24.1146</v>
      </c>
      <c r="EZ937">
        <v>1</v>
      </c>
      <c r="FA937">
        <v>0.277401</v>
      </c>
      <c r="FB937">
        <v>3.60907</v>
      </c>
      <c r="FC937">
        <v>20.1639</v>
      </c>
      <c r="FD937">
        <v>5.2131</v>
      </c>
      <c r="FE937">
        <v>11.998</v>
      </c>
      <c r="FF937">
        <v>4.96335</v>
      </c>
      <c r="FG937">
        <v>3.29578</v>
      </c>
      <c r="FH937">
        <v>9999</v>
      </c>
      <c r="FI937">
        <v>9999</v>
      </c>
      <c r="FJ937">
        <v>9999</v>
      </c>
      <c r="FK937">
        <v>150.2</v>
      </c>
      <c r="FL937">
        <v>4.97093</v>
      </c>
      <c r="FM937">
        <v>1.86781</v>
      </c>
      <c r="FN937">
        <v>1.85928</v>
      </c>
      <c r="FO937">
        <v>1.86539</v>
      </c>
      <c r="FP937">
        <v>1.8631</v>
      </c>
      <c r="FQ937">
        <v>1.86454</v>
      </c>
      <c r="FR937">
        <v>1.86005</v>
      </c>
      <c r="FS937">
        <v>1.86417</v>
      </c>
      <c r="FT937">
        <v>0</v>
      </c>
      <c r="FU937">
        <v>0</v>
      </c>
      <c r="FV937">
        <v>0</v>
      </c>
      <c r="FW937">
        <v>0</v>
      </c>
      <c r="FX937" t="s">
        <v>364</v>
      </c>
      <c r="FY937" t="s">
        <v>365</v>
      </c>
      <c r="FZ937" t="s">
        <v>366</v>
      </c>
      <c r="GA937" t="s">
        <v>366</v>
      </c>
      <c r="GB937" t="s">
        <v>366</v>
      </c>
      <c r="GC937" t="s">
        <v>366</v>
      </c>
      <c r="GD937">
        <v>0</v>
      </c>
      <c r="GE937">
        <v>100</v>
      </c>
      <c r="GF937">
        <v>100</v>
      </c>
      <c r="GG937">
        <v>-9.73</v>
      </c>
      <c r="GH937">
        <v>-0.0905</v>
      </c>
      <c r="GI937">
        <v>-2.868309889394353</v>
      </c>
      <c r="GJ937">
        <v>-0.006773961979547998</v>
      </c>
      <c r="GK937">
        <v>-8.296070481250098E-08</v>
      </c>
      <c r="GL937">
        <v>3.322967193956903E-10</v>
      </c>
      <c r="GM937">
        <v>-0.07871069313407227</v>
      </c>
      <c r="GN937">
        <v>-0.00208336341840114</v>
      </c>
      <c r="GO937">
        <v>8.801746095907445E-05</v>
      </c>
      <c r="GP937">
        <v>-2.677693255255651E-07</v>
      </c>
      <c r="GQ937">
        <v>3</v>
      </c>
      <c r="GR937">
        <v>2052</v>
      </c>
      <c r="GS937">
        <v>2</v>
      </c>
      <c r="GT937">
        <v>18</v>
      </c>
      <c r="GU937">
        <v>132.9</v>
      </c>
      <c r="GV937">
        <v>132.8</v>
      </c>
      <c r="GW937">
        <v>2.4231</v>
      </c>
      <c r="GX937">
        <v>2.40723</v>
      </c>
      <c r="GY937">
        <v>1.44897</v>
      </c>
      <c r="GZ937">
        <v>2.31201</v>
      </c>
      <c r="HA937">
        <v>1.55151</v>
      </c>
      <c r="HB937">
        <v>2.2644</v>
      </c>
      <c r="HC937">
        <v>37.8679</v>
      </c>
      <c r="HD937">
        <v>13.5366</v>
      </c>
      <c r="HE937">
        <v>18</v>
      </c>
      <c r="HF937">
        <v>617.026</v>
      </c>
      <c r="HG937">
        <v>393.365</v>
      </c>
      <c r="HH937">
        <v>19.494</v>
      </c>
      <c r="HI937">
        <v>30.4364</v>
      </c>
      <c r="HJ937">
        <v>29.9999</v>
      </c>
      <c r="HK937">
        <v>30.6222</v>
      </c>
      <c r="HL937">
        <v>30.6195</v>
      </c>
      <c r="HM937">
        <v>48.5292</v>
      </c>
      <c r="HN937">
        <v>55.7784</v>
      </c>
      <c r="HO937">
        <v>0</v>
      </c>
      <c r="HP937">
        <v>19.4906</v>
      </c>
      <c r="HQ937">
        <v>1088.37</v>
      </c>
      <c r="HR937">
        <v>15.5109</v>
      </c>
      <c r="HS937">
        <v>99.2124</v>
      </c>
      <c r="HT937">
        <v>100.412</v>
      </c>
    </row>
    <row r="938" spans="1:228">
      <c r="A938">
        <v>922</v>
      </c>
      <c r="B938">
        <v>1728498929</v>
      </c>
      <c r="C938">
        <v>7991.5</v>
      </c>
      <c r="D938" t="s">
        <v>2218</v>
      </c>
      <c r="E938" t="s">
        <v>2219</v>
      </c>
      <c r="F938">
        <v>5</v>
      </c>
      <c r="G938" t="s">
        <v>357</v>
      </c>
      <c r="H938" t="s">
        <v>358</v>
      </c>
      <c r="I938" t="s">
        <v>359</v>
      </c>
      <c r="J938" t="s">
        <v>2047</v>
      </c>
      <c r="K938">
        <v>1728498921.178571</v>
      </c>
      <c r="L938">
        <f>(M938)/1000</f>
        <v>0</v>
      </c>
      <c r="M938">
        <f>IF(BH938, AP938, AJ938)</f>
        <v>0</v>
      </c>
      <c r="N938">
        <f>IF(BH938, AK938, AI938)</f>
        <v>0</v>
      </c>
      <c r="O938">
        <f>BJ938 - IF(AW938&gt;1, N938*BD938*100.0/(AY938), 0)</f>
        <v>0</v>
      </c>
      <c r="P938">
        <f>((V938-L938/2)*O938-N938)/(V938+L938/2)</f>
        <v>0</v>
      </c>
      <c r="Q938">
        <f>P938*(BQ938+BR938)/1000.0</f>
        <v>0</v>
      </c>
      <c r="R938">
        <f>(BJ938 - IF(AW938&gt;1, N938*BD938*100.0/(AY938), 0))*(BQ938+BR938)/1000.0</f>
        <v>0</v>
      </c>
      <c r="S938">
        <f>2.0/((1/U938-1/T938)+SIGN(U938)*SQRT((1/U938-1/T938)*(1/U938-1/T938) + 4*BE938/((BE938+1)*(BE938+1))*(2*1/U938*1/T938-1/T938*1/T938)))</f>
        <v>0</v>
      </c>
      <c r="T938">
        <f>IF(LEFT(BF938,1)&lt;&gt;"0",IF(LEFT(BF938,1)="1",3.0,BG938),$D$5+$E$5*(BX938*BQ938/($K$5*1000))+$F$5*(BX938*BQ938/($K$5*1000))*MAX(MIN(BD938,$J$5),$I$5)*MAX(MIN(BD938,$J$5),$I$5)+$G$5*MAX(MIN(BD938,$J$5),$I$5)*(BX938*BQ938/($K$5*1000))+$H$5*(BX938*BQ938/($K$5*1000))*(BX938*BQ938/($K$5*1000)))</f>
        <v>0</v>
      </c>
      <c r="U938">
        <f>L938*(1000-(1000*0.61365*exp(17.502*Y938/(240.97+Y938))/(BQ938+BR938)+BL938)/2)/(1000*0.61365*exp(17.502*Y938/(240.97+Y938))/(BQ938+BR938)-BL938)</f>
        <v>0</v>
      </c>
      <c r="V938">
        <f>1/((BE938+1)/(S938/1.6)+1/(T938/1.37)) + BE938/((BE938+1)/(S938/1.6) + BE938/(T938/1.37))</f>
        <v>0</v>
      </c>
      <c r="W938">
        <f>(AZ938*BC938)</f>
        <v>0</v>
      </c>
      <c r="X938">
        <f>(BS938+(W938+2*0.95*5.67E-8*(((BS938+$B$7)+273)^4-(BS938+273)^4)-44100*L938)/(1.84*29.3*T938+8*0.95*5.67E-8*(BS938+273)^3))</f>
        <v>0</v>
      </c>
      <c r="Y938">
        <f>($C$7*BT938+$D$7*BU938+$E$7*X938)</f>
        <v>0</v>
      </c>
      <c r="Z938">
        <f>0.61365*exp(17.502*Y938/(240.97+Y938))</f>
        <v>0</v>
      </c>
      <c r="AA938">
        <f>(AB938/AC938*100)</f>
        <v>0</v>
      </c>
      <c r="AB938">
        <f>BL938*(BQ938+BR938)/1000</f>
        <v>0</v>
      </c>
      <c r="AC938">
        <f>0.61365*exp(17.502*BS938/(240.97+BS938))</f>
        <v>0</v>
      </c>
      <c r="AD938">
        <f>(Z938-BL938*(BQ938+BR938)/1000)</f>
        <v>0</v>
      </c>
      <c r="AE938">
        <f>(-L938*44100)</f>
        <v>0</v>
      </c>
      <c r="AF938">
        <f>2*29.3*T938*0.92*(BS938-Y938)</f>
        <v>0</v>
      </c>
      <c r="AG938">
        <f>2*0.95*5.67E-8*(((BS938+$B$7)+273)^4-(Y938+273)^4)</f>
        <v>0</v>
      </c>
      <c r="AH938">
        <f>W938+AG938+AE938+AF938</f>
        <v>0</v>
      </c>
      <c r="AI938">
        <f>BP938*AW938*(BK938-BJ938*(1000-AW938*BM938)/(1000-AW938*BL938))/(100*BD938)</f>
        <v>0</v>
      </c>
      <c r="AJ938">
        <f>1000*BP938*AW938*(BL938-BM938)/(100*BD938*(1000-AW938*BL938))</f>
        <v>0</v>
      </c>
      <c r="AK938">
        <f>(AL938 - AM938 - BQ938*1E3/(8.314*(BS938+273.15)) * AO938/BP938 * AN938) * BP938/(100*BD938) * (1000 - BM938)/1000</f>
        <v>0</v>
      </c>
      <c r="AL938">
        <v>1096.215834742309</v>
      </c>
      <c r="AM938">
        <v>1074.304303030303</v>
      </c>
      <c r="AN938">
        <v>2.53441913885596</v>
      </c>
      <c r="AO938">
        <v>66.74876362544261</v>
      </c>
      <c r="AP938">
        <f>(AR938 - AQ938 + BQ938*1E3/(8.314*(BS938+273.15)) * AT938/BP938 * AS938) * BP938/(100*BD938) * 1000/(1000 - AR938)</f>
        <v>0</v>
      </c>
      <c r="AQ938">
        <v>15.45797002259603</v>
      </c>
      <c r="AR938">
        <v>16.03873757575757</v>
      </c>
      <c r="AS938">
        <v>-6.736863037670262E-05</v>
      </c>
      <c r="AT938">
        <v>80.8344270766854</v>
      </c>
      <c r="AU938">
        <v>0</v>
      </c>
      <c r="AV938">
        <v>0</v>
      </c>
      <c r="AW938">
        <f>IF(AU938*$H$13&gt;=AY938,1.0,(AY938/(AY938-AU938*$H$13)))</f>
        <v>0</v>
      </c>
      <c r="AX938">
        <f>(AW938-1)*100</f>
        <v>0</v>
      </c>
      <c r="AY938">
        <f>MAX(0,($B$13+$C$13*BX938)/(1+$D$13*BX938)*BQ938/(BS938+273)*$E$13)</f>
        <v>0</v>
      </c>
      <c r="AZ938">
        <f>$B$11*BY938+$C$11*BZ938+$F$11*CK938*(1-CN938)</f>
        <v>0</v>
      </c>
      <c r="BA938">
        <f>AZ938*BB938</f>
        <v>0</v>
      </c>
      <c r="BB938">
        <f>($B$11*$D$9+$C$11*$D$9+$F$11*((CX938+CP938)/MAX(CX938+CP938+CY938, 0.1)*$I$9+CY938/MAX(CX938+CP938+CY938, 0.1)*$J$9))/($B$11+$C$11+$F$11)</f>
        <v>0</v>
      </c>
      <c r="BC938">
        <f>($B$11*$K$9+$C$11*$K$9+$F$11*((CX938+CP938)/MAX(CX938+CP938+CY938, 0.1)*$P$9+CY938/MAX(CX938+CP938+CY938, 0.1)*$Q$9))/($B$11+$C$11+$F$11)</f>
        <v>0</v>
      </c>
      <c r="BD938">
        <v>6</v>
      </c>
      <c r="BE938">
        <v>0.5</v>
      </c>
      <c r="BF938" t="s">
        <v>361</v>
      </c>
      <c r="BG938">
        <v>2</v>
      </c>
      <c r="BH938" t="b">
        <v>1</v>
      </c>
      <c r="BI938">
        <v>1728498921.178571</v>
      </c>
      <c r="BJ938">
        <v>1038.795714285714</v>
      </c>
      <c r="BK938">
        <v>1065.623571428571</v>
      </c>
      <c r="BL938">
        <v>16.04760714285714</v>
      </c>
      <c r="BM938">
        <v>15.45811785714286</v>
      </c>
      <c r="BN938">
        <v>1048.475714285714</v>
      </c>
      <c r="BO938">
        <v>16.13813214285714</v>
      </c>
      <c r="BP938">
        <v>599.9963571428572</v>
      </c>
      <c r="BQ938">
        <v>97.54317857142857</v>
      </c>
      <c r="BR938">
        <v>0.1000379107142857</v>
      </c>
      <c r="BS938">
        <v>24.82382142857142</v>
      </c>
      <c r="BT938">
        <v>24.99976428571429</v>
      </c>
      <c r="BU938">
        <v>999.9000000000002</v>
      </c>
      <c r="BV938">
        <v>0</v>
      </c>
      <c r="BW938">
        <v>0</v>
      </c>
      <c r="BX938">
        <v>9996.003571428573</v>
      </c>
      <c r="BY938">
        <v>0</v>
      </c>
      <c r="BZ938">
        <v>209.1664285714286</v>
      </c>
      <c r="CA938">
        <v>-26.82711071428571</v>
      </c>
      <c r="CB938">
        <v>1055.737857142857</v>
      </c>
      <c r="CC938">
        <v>1082.355357142857</v>
      </c>
      <c r="CD938">
        <v>0.5894957142857143</v>
      </c>
      <c r="CE938">
        <v>1065.623571428571</v>
      </c>
      <c r="CF938">
        <v>15.45811785714286</v>
      </c>
      <c r="CG938">
        <v>1.565332857142857</v>
      </c>
      <c r="CH938">
        <v>1.507833571428572</v>
      </c>
      <c r="CI938">
        <v>13.62171785714286</v>
      </c>
      <c r="CJ938">
        <v>13.047825</v>
      </c>
      <c r="CK938">
        <v>1599.991428571428</v>
      </c>
      <c r="CL938">
        <v>0.6919931071428571</v>
      </c>
      <c r="CM938">
        <v>0.3080069642857143</v>
      </c>
      <c r="CN938">
        <v>0</v>
      </c>
      <c r="CO938">
        <v>2.267446428571429</v>
      </c>
      <c r="CP938">
        <v>0</v>
      </c>
      <c r="CQ938">
        <v>16780.88214285715</v>
      </c>
      <c r="CR938">
        <v>13790.07142857143</v>
      </c>
      <c r="CS938">
        <v>38.875</v>
      </c>
      <c r="CT938">
        <v>40.18699999999999</v>
      </c>
      <c r="CU938">
        <v>39.5155</v>
      </c>
      <c r="CV938">
        <v>38.25</v>
      </c>
      <c r="CW938">
        <v>38.11825</v>
      </c>
      <c r="CX938">
        <v>1107.182857142857</v>
      </c>
      <c r="CY938">
        <v>492.8085714285713</v>
      </c>
      <c r="CZ938">
        <v>0</v>
      </c>
      <c r="DA938">
        <v>1728498986.2</v>
      </c>
      <c r="DB938">
        <v>0</v>
      </c>
      <c r="DC938">
        <v>1728490956.5</v>
      </c>
      <c r="DD938" t="s">
        <v>362</v>
      </c>
      <c r="DE938">
        <v>1728490952.5</v>
      </c>
      <c r="DF938">
        <v>1728490956.5</v>
      </c>
      <c r="DG938">
        <v>1</v>
      </c>
      <c r="DH938">
        <v>-0.065</v>
      </c>
      <c r="DI938">
        <v>-0.008</v>
      </c>
      <c r="DJ938">
        <v>-3.246</v>
      </c>
      <c r="DK938">
        <v>-0.091</v>
      </c>
      <c r="DL938">
        <v>52</v>
      </c>
      <c r="DM938">
        <v>15</v>
      </c>
      <c r="DN938">
        <v>0.25</v>
      </c>
      <c r="DO938">
        <v>0.13</v>
      </c>
      <c r="DP938">
        <v>-26.78952</v>
      </c>
      <c r="DQ938">
        <v>-0.5055264540337965</v>
      </c>
      <c r="DR938">
        <v>0.1145530121821335</v>
      </c>
      <c r="DS938">
        <v>0</v>
      </c>
      <c r="DT938">
        <v>0.59248005</v>
      </c>
      <c r="DU938">
        <v>-0.07385583489681058</v>
      </c>
      <c r="DV938">
        <v>0.007244235984387865</v>
      </c>
      <c r="DW938">
        <v>1</v>
      </c>
      <c r="DX938">
        <v>1</v>
      </c>
      <c r="DY938">
        <v>2</v>
      </c>
      <c r="DZ938" t="s">
        <v>363</v>
      </c>
      <c r="EA938">
        <v>3.22888</v>
      </c>
      <c r="EB938">
        <v>2.70439</v>
      </c>
      <c r="EC938">
        <v>0.192297</v>
      </c>
      <c r="ED938">
        <v>0.194725</v>
      </c>
      <c r="EE938">
        <v>0.0831959</v>
      </c>
      <c r="EF938">
        <v>0.08115310000000001</v>
      </c>
      <c r="EG938">
        <v>26348.3</v>
      </c>
      <c r="EH938">
        <v>25536.2</v>
      </c>
      <c r="EI938">
        <v>31266</v>
      </c>
      <c r="EJ938">
        <v>30090.7</v>
      </c>
      <c r="EK938">
        <v>38393.2</v>
      </c>
      <c r="EL938">
        <v>36571</v>
      </c>
      <c r="EM938">
        <v>43812.4</v>
      </c>
      <c r="EN938">
        <v>42024.7</v>
      </c>
      <c r="EO938">
        <v>2.09745</v>
      </c>
      <c r="EP938">
        <v>1.74592</v>
      </c>
      <c r="EQ938">
        <v>0.0176691</v>
      </c>
      <c r="ER938">
        <v>0</v>
      </c>
      <c r="ES938">
        <v>24.7356</v>
      </c>
      <c r="ET938">
        <v>999.9</v>
      </c>
      <c r="EU938">
        <v>63.6</v>
      </c>
      <c r="EV938">
        <v>32.2</v>
      </c>
      <c r="EW938">
        <v>31.4897</v>
      </c>
      <c r="EX938">
        <v>60.9502</v>
      </c>
      <c r="EY938">
        <v>24.4992</v>
      </c>
      <c r="EZ938">
        <v>1</v>
      </c>
      <c r="FA938">
        <v>0.27845</v>
      </c>
      <c r="FB938">
        <v>4.25022</v>
      </c>
      <c r="FC938">
        <v>20.1484</v>
      </c>
      <c r="FD938">
        <v>5.2134</v>
      </c>
      <c r="FE938">
        <v>11.998</v>
      </c>
      <c r="FF938">
        <v>4.9631</v>
      </c>
      <c r="FG938">
        <v>3.29565</v>
      </c>
      <c r="FH938">
        <v>9999</v>
      </c>
      <c r="FI938">
        <v>9999</v>
      </c>
      <c r="FJ938">
        <v>9999</v>
      </c>
      <c r="FK938">
        <v>150.2</v>
      </c>
      <c r="FL938">
        <v>4.97092</v>
      </c>
      <c r="FM938">
        <v>1.86781</v>
      </c>
      <c r="FN938">
        <v>1.85928</v>
      </c>
      <c r="FO938">
        <v>1.86537</v>
      </c>
      <c r="FP938">
        <v>1.8631</v>
      </c>
      <c r="FQ938">
        <v>1.86451</v>
      </c>
      <c r="FR938">
        <v>1.86005</v>
      </c>
      <c r="FS938">
        <v>1.86417</v>
      </c>
      <c r="FT938">
        <v>0</v>
      </c>
      <c r="FU938">
        <v>0</v>
      </c>
      <c r="FV938">
        <v>0</v>
      </c>
      <c r="FW938">
        <v>0</v>
      </c>
      <c r="FX938" t="s">
        <v>364</v>
      </c>
      <c r="FY938" t="s">
        <v>365</v>
      </c>
      <c r="FZ938" t="s">
        <v>366</v>
      </c>
      <c r="GA938" t="s">
        <v>366</v>
      </c>
      <c r="GB938" t="s">
        <v>366</v>
      </c>
      <c r="GC938" t="s">
        <v>366</v>
      </c>
      <c r="GD938">
        <v>0</v>
      </c>
      <c r="GE938">
        <v>100</v>
      </c>
      <c r="GF938">
        <v>100</v>
      </c>
      <c r="GG938">
        <v>-9.800000000000001</v>
      </c>
      <c r="GH938">
        <v>-0.0905</v>
      </c>
      <c r="GI938">
        <v>-2.868309889394353</v>
      </c>
      <c r="GJ938">
        <v>-0.006773961979547998</v>
      </c>
      <c r="GK938">
        <v>-8.296070481250098E-08</v>
      </c>
      <c r="GL938">
        <v>3.322967193956903E-10</v>
      </c>
      <c r="GM938">
        <v>-0.07871069313407227</v>
      </c>
      <c r="GN938">
        <v>-0.00208336341840114</v>
      </c>
      <c r="GO938">
        <v>8.801746095907445E-05</v>
      </c>
      <c r="GP938">
        <v>-2.677693255255651E-07</v>
      </c>
      <c r="GQ938">
        <v>3</v>
      </c>
      <c r="GR938">
        <v>2052</v>
      </c>
      <c r="GS938">
        <v>2</v>
      </c>
      <c r="GT938">
        <v>18</v>
      </c>
      <c r="GU938">
        <v>132.9</v>
      </c>
      <c r="GV938">
        <v>132.9</v>
      </c>
      <c r="GW938">
        <v>2.44507</v>
      </c>
      <c r="GX938">
        <v>2.41089</v>
      </c>
      <c r="GY938">
        <v>1.44897</v>
      </c>
      <c r="GZ938">
        <v>2.31201</v>
      </c>
      <c r="HA938">
        <v>1.55151</v>
      </c>
      <c r="HB938">
        <v>2.31689</v>
      </c>
      <c r="HC938">
        <v>37.8679</v>
      </c>
      <c r="HD938">
        <v>13.5366</v>
      </c>
      <c r="HE938">
        <v>18</v>
      </c>
      <c r="HF938">
        <v>617.042</v>
      </c>
      <c r="HG938">
        <v>393.215</v>
      </c>
      <c r="HH938">
        <v>19.4598</v>
      </c>
      <c r="HI938">
        <v>30.4318</v>
      </c>
      <c r="HJ938">
        <v>30.0009</v>
      </c>
      <c r="HK938">
        <v>30.6164</v>
      </c>
      <c r="HL938">
        <v>30.6137</v>
      </c>
      <c r="HM938">
        <v>48.9312</v>
      </c>
      <c r="HN938">
        <v>55.7784</v>
      </c>
      <c r="HO938">
        <v>0</v>
      </c>
      <c r="HP938">
        <v>19.3274</v>
      </c>
      <c r="HQ938">
        <v>1103.4</v>
      </c>
      <c r="HR938">
        <v>15.5185</v>
      </c>
      <c r="HS938">
        <v>99.21339999999999</v>
      </c>
      <c r="HT938">
        <v>100.412</v>
      </c>
    </row>
    <row r="939" spans="1:228">
      <c r="A939">
        <v>923</v>
      </c>
      <c r="B939">
        <v>1728498934.5</v>
      </c>
      <c r="C939">
        <v>7997</v>
      </c>
      <c r="D939" t="s">
        <v>2220</v>
      </c>
      <c r="E939" t="s">
        <v>2221</v>
      </c>
      <c r="F939">
        <v>5</v>
      </c>
      <c r="G939" t="s">
        <v>357</v>
      </c>
      <c r="H939" t="s">
        <v>358</v>
      </c>
      <c r="I939" t="s">
        <v>359</v>
      </c>
      <c r="J939" t="s">
        <v>2047</v>
      </c>
      <c r="K939">
        <v>1728498926.75</v>
      </c>
      <c r="L939">
        <f>(M939)/1000</f>
        <v>0</v>
      </c>
      <c r="M939">
        <f>IF(BH939, AP939, AJ939)</f>
        <v>0</v>
      </c>
      <c r="N939">
        <f>IF(BH939, AK939, AI939)</f>
        <v>0</v>
      </c>
      <c r="O939">
        <f>BJ939 - IF(AW939&gt;1, N939*BD939*100.0/(AY939), 0)</f>
        <v>0</v>
      </c>
      <c r="P939">
        <f>((V939-L939/2)*O939-N939)/(V939+L939/2)</f>
        <v>0</v>
      </c>
      <c r="Q939">
        <f>P939*(BQ939+BR939)/1000.0</f>
        <v>0</v>
      </c>
      <c r="R939">
        <f>(BJ939 - IF(AW939&gt;1, N939*BD939*100.0/(AY939), 0))*(BQ939+BR939)/1000.0</f>
        <v>0</v>
      </c>
      <c r="S939">
        <f>2.0/((1/U939-1/T939)+SIGN(U939)*SQRT((1/U939-1/T939)*(1/U939-1/T939) + 4*BE939/((BE939+1)*(BE939+1))*(2*1/U939*1/T939-1/T939*1/T939)))</f>
        <v>0</v>
      </c>
      <c r="T939">
        <f>IF(LEFT(BF939,1)&lt;&gt;"0",IF(LEFT(BF939,1)="1",3.0,BG939),$D$5+$E$5*(BX939*BQ939/($K$5*1000))+$F$5*(BX939*BQ939/($K$5*1000))*MAX(MIN(BD939,$J$5),$I$5)*MAX(MIN(BD939,$J$5),$I$5)+$G$5*MAX(MIN(BD939,$J$5),$I$5)*(BX939*BQ939/($K$5*1000))+$H$5*(BX939*BQ939/($K$5*1000))*(BX939*BQ939/($K$5*1000)))</f>
        <v>0</v>
      </c>
      <c r="U939">
        <f>L939*(1000-(1000*0.61365*exp(17.502*Y939/(240.97+Y939))/(BQ939+BR939)+BL939)/2)/(1000*0.61365*exp(17.502*Y939/(240.97+Y939))/(BQ939+BR939)-BL939)</f>
        <v>0</v>
      </c>
      <c r="V939">
        <f>1/((BE939+1)/(S939/1.6)+1/(T939/1.37)) + BE939/((BE939+1)/(S939/1.6) + BE939/(T939/1.37))</f>
        <v>0</v>
      </c>
      <c r="W939">
        <f>(AZ939*BC939)</f>
        <v>0</v>
      </c>
      <c r="X939">
        <f>(BS939+(W939+2*0.95*5.67E-8*(((BS939+$B$7)+273)^4-(BS939+273)^4)-44100*L939)/(1.84*29.3*T939+8*0.95*5.67E-8*(BS939+273)^3))</f>
        <v>0</v>
      </c>
      <c r="Y939">
        <f>($C$7*BT939+$D$7*BU939+$E$7*X939)</f>
        <v>0</v>
      </c>
      <c r="Z939">
        <f>0.61365*exp(17.502*Y939/(240.97+Y939))</f>
        <v>0</v>
      </c>
      <c r="AA939">
        <f>(AB939/AC939*100)</f>
        <v>0</v>
      </c>
      <c r="AB939">
        <f>BL939*(BQ939+BR939)/1000</f>
        <v>0</v>
      </c>
      <c r="AC939">
        <f>0.61365*exp(17.502*BS939/(240.97+BS939))</f>
        <v>0</v>
      </c>
      <c r="AD939">
        <f>(Z939-BL939*(BQ939+BR939)/1000)</f>
        <v>0</v>
      </c>
      <c r="AE939">
        <f>(-L939*44100)</f>
        <v>0</v>
      </c>
      <c r="AF939">
        <f>2*29.3*T939*0.92*(BS939-Y939)</f>
        <v>0</v>
      </c>
      <c r="AG939">
        <f>2*0.95*5.67E-8*(((BS939+$B$7)+273)^4-(Y939+273)^4)</f>
        <v>0</v>
      </c>
      <c r="AH939">
        <f>W939+AG939+AE939+AF939</f>
        <v>0</v>
      </c>
      <c r="AI939">
        <f>BP939*AW939*(BK939-BJ939*(1000-AW939*BM939)/(1000-AW939*BL939))/(100*BD939)</f>
        <v>0</v>
      </c>
      <c r="AJ939">
        <f>1000*BP939*AW939*(BL939-BM939)/(100*BD939*(1000-AW939*BL939))</f>
        <v>0</v>
      </c>
      <c r="AK939">
        <f>(AL939 - AM939 - BQ939*1E3/(8.314*(BS939+273.15)) * AO939/BP939 * AN939) * BP939/(100*BD939) * (1000 - BM939)/1000</f>
        <v>0</v>
      </c>
      <c r="AL939">
        <v>1110.578382181372</v>
      </c>
      <c r="AM939">
        <v>1088.288424242424</v>
      </c>
      <c r="AN939">
        <v>2.576508482241898</v>
      </c>
      <c r="AO939">
        <v>66.74876362544261</v>
      </c>
      <c r="AP939">
        <f>(AR939 - AQ939 + BQ939*1E3/(8.314*(BS939+273.15)) * AT939/BP939 * AS939) * BP939/(100*BD939) * 1000/(1000 - AR939)</f>
        <v>0</v>
      </c>
      <c r="AQ939">
        <v>15.45172375206941</v>
      </c>
      <c r="AR939">
        <v>16.02021696969696</v>
      </c>
      <c r="AS939">
        <v>-0.0001736712204320492</v>
      </c>
      <c r="AT939">
        <v>80.8344270766854</v>
      </c>
      <c r="AU939">
        <v>0</v>
      </c>
      <c r="AV939">
        <v>0</v>
      </c>
      <c r="AW939">
        <f>IF(AU939*$H$13&gt;=AY939,1.0,(AY939/(AY939-AU939*$H$13)))</f>
        <v>0</v>
      </c>
      <c r="AX939">
        <f>(AW939-1)*100</f>
        <v>0</v>
      </c>
      <c r="AY939">
        <f>MAX(0,($B$13+$C$13*BX939)/(1+$D$13*BX939)*BQ939/(BS939+273)*$E$13)</f>
        <v>0</v>
      </c>
      <c r="AZ939">
        <f>$B$11*BY939+$C$11*BZ939+$F$11*CK939*(1-CN939)</f>
        <v>0</v>
      </c>
      <c r="BA939">
        <f>AZ939*BB939</f>
        <v>0</v>
      </c>
      <c r="BB939">
        <f>($B$11*$D$9+$C$11*$D$9+$F$11*((CX939+CP939)/MAX(CX939+CP939+CY939, 0.1)*$I$9+CY939/MAX(CX939+CP939+CY939, 0.1)*$J$9))/($B$11+$C$11+$F$11)</f>
        <v>0</v>
      </c>
      <c r="BC939">
        <f>($B$11*$K$9+$C$11*$K$9+$F$11*((CX939+CP939)/MAX(CX939+CP939+CY939, 0.1)*$P$9+CY939/MAX(CX939+CP939+CY939, 0.1)*$Q$9))/($B$11+$C$11+$F$11)</f>
        <v>0</v>
      </c>
      <c r="BD939">
        <v>6</v>
      </c>
      <c r="BE939">
        <v>0.5</v>
      </c>
      <c r="BF939" t="s">
        <v>361</v>
      </c>
      <c r="BG939">
        <v>2</v>
      </c>
      <c r="BH939" t="b">
        <v>1</v>
      </c>
      <c r="BI939">
        <v>1728498926.75</v>
      </c>
      <c r="BJ939">
        <v>1052.7075</v>
      </c>
      <c r="BK939">
        <v>1079.644285714286</v>
      </c>
      <c r="BL939">
        <v>16.03858571428572</v>
      </c>
      <c r="BM939">
        <v>15.45616071428572</v>
      </c>
      <c r="BN939">
        <v>1062.469642857143</v>
      </c>
      <c r="BO939">
        <v>16.12912857142857</v>
      </c>
      <c r="BP939">
        <v>599.9919285714285</v>
      </c>
      <c r="BQ939">
        <v>97.54335</v>
      </c>
      <c r="BR939">
        <v>0.09993006428571428</v>
      </c>
      <c r="BS939">
        <v>24.83325357142857</v>
      </c>
      <c r="BT939">
        <v>25.01662142857143</v>
      </c>
      <c r="BU939">
        <v>999.9000000000002</v>
      </c>
      <c r="BV939">
        <v>0</v>
      </c>
      <c r="BW939">
        <v>0</v>
      </c>
      <c r="BX939">
        <v>10002.34071428571</v>
      </c>
      <c r="BY939">
        <v>0</v>
      </c>
      <c r="BZ939">
        <v>228.3329285714286</v>
      </c>
      <c r="CA939">
        <v>-26.93663214285714</v>
      </c>
      <c r="CB939">
        <v>1069.866785714286</v>
      </c>
      <c r="CC939">
        <v>1096.593571428572</v>
      </c>
      <c r="CD939">
        <v>0.5824341785714287</v>
      </c>
      <c r="CE939">
        <v>1079.644285714286</v>
      </c>
      <c r="CF939">
        <v>15.45616071428572</v>
      </c>
      <c r="CG939">
        <v>1.564456071428571</v>
      </c>
      <c r="CH939">
        <v>1.507645</v>
      </c>
      <c r="CI939">
        <v>13.61309642857143</v>
      </c>
      <c r="CJ939">
        <v>13.04591428571429</v>
      </c>
      <c r="CK939">
        <v>1599.997857142857</v>
      </c>
      <c r="CL939">
        <v>0.6919951071428573</v>
      </c>
      <c r="CM939">
        <v>0.3080049642857143</v>
      </c>
      <c r="CN939">
        <v>0</v>
      </c>
      <c r="CO939">
        <v>2.291207142857143</v>
      </c>
      <c r="CP939">
        <v>0</v>
      </c>
      <c r="CQ939">
        <v>16815.93214285715</v>
      </c>
      <c r="CR939">
        <v>13790.13571428571</v>
      </c>
      <c r="CS939">
        <v>38.866</v>
      </c>
      <c r="CT939">
        <v>40.18699999999999</v>
      </c>
      <c r="CU939">
        <v>39.50221428571428</v>
      </c>
      <c r="CV939">
        <v>38.2455</v>
      </c>
      <c r="CW939">
        <v>38.12275</v>
      </c>
      <c r="CX939">
        <v>1107.190357142857</v>
      </c>
      <c r="CY939">
        <v>492.8075</v>
      </c>
      <c r="CZ939">
        <v>0</v>
      </c>
      <c r="DA939">
        <v>1728498991.6</v>
      </c>
      <c r="DB939">
        <v>0</v>
      </c>
      <c r="DC939">
        <v>1728490956.5</v>
      </c>
      <c r="DD939" t="s">
        <v>362</v>
      </c>
      <c r="DE939">
        <v>1728490952.5</v>
      </c>
      <c r="DF939">
        <v>1728490956.5</v>
      </c>
      <c r="DG939">
        <v>1</v>
      </c>
      <c r="DH939">
        <v>-0.065</v>
      </c>
      <c r="DI939">
        <v>-0.008</v>
      </c>
      <c r="DJ939">
        <v>-3.246</v>
      </c>
      <c r="DK939">
        <v>-0.091</v>
      </c>
      <c r="DL939">
        <v>52</v>
      </c>
      <c r="DM939">
        <v>15</v>
      </c>
      <c r="DN939">
        <v>0.25</v>
      </c>
      <c r="DO939">
        <v>0.13</v>
      </c>
      <c r="DP939">
        <v>-26.9082525</v>
      </c>
      <c r="DQ939">
        <v>-0.9108303939962258</v>
      </c>
      <c r="DR939">
        <v>0.1689966256874678</v>
      </c>
      <c r="DS939">
        <v>0</v>
      </c>
      <c r="DT939">
        <v>0.586176425</v>
      </c>
      <c r="DU939">
        <v>-0.07634482176360491</v>
      </c>
      <c r="DV939">
        <v>0.007552236165161622</v>
      </c>
      <c r="DW939">
        <v>1</v>
      </c>
      <c r="DX939">
        <v>1</v>
      </c>
      <c r="DY939">
        <v>2</v>
      </c>
      <c r="DZ939" t="s">
        <v>363</v>
      </c>
      <c r="EA939">
        <v>3.22882</v>
      </c>
      <c r="EB939">
        <v>2.70422</v>
      </c>
      <c r="EC939">
        <v>0.193891</v>
      </c>
      <c r="ED939">
        <v>0.196328</v>
      </c>
      <c r="EE939">
        <v>0.0831269</v>
      </c>
      <c r="EF939">
        <v>0.0811272</v>
      </c>
      <c r="EG939">
        <v>26295.9</v>
      </c>
      <c r="EH939">
        <v>25485.8</v>
      </c>
      <c r="EI939">
        <v>31265.6</v>
      </c>
      <c r="EJ939">
        <v>30091.3</v>
      </c>
      <c r="EK939">
        <v>38395.6</v>
      </c>
      <c r="EL939">
        <v>36571.7</v>
      </c>
      <c r="EM939">
        <v>43811.8</v>
      </c>
      <c r="EN939">
        <v>42024.2</v>
      </c>
      <c r="EO939">
        <v>2.09735</v>
      </c>
      <c r="EP939">
        <v>1.74612</v>
      </c>
      <c r="EQ939">
        <v>0.0176206</v>
      </c>
      <c r="ER939">
        <v>0</v>
      </c>
      <c r="ES939">
        <v>24.7443</v>
      </c>
      <c r="ET939">
        <v>999.9</v>
      </c>
      <c r="EU939">
        <v>63.6</v>
      </c>
      <c r="EV939">
        <v>32.2</v>
      </c>
      <c r="EW939">
        <v>31.4868</v>
      </c>
      <c r="EX939">
        <v>60.8102</v>
      </c>
      <c r="EY939">
        <v>24.4311</v>
      </c>
      <c r="EZ939">
        <v>1</v>
      </c>
      <c r="FA939">
        <v>0.280142</v>
      </c>
      <c r="FB939">
        <v>4.1865</v>
      </c>
      <c r="FC939">
        <v>20.1501</v>
      </c>
      <c r="FD939">
        <v>5.2131</v>
      </c>
      <c r="FE939">
        <v>11.998</v>
      </c>
      <c r="FF939">
        <v>4.96305</v>
      </c>
      <c r="FG939">
        <v>3.29558</v>
      </c>
      <c r="FH939">
        <v>9999</v>
      </c>
      <c r="FI939">
        <v>9999</v>
      </c>
      <c r="FJ939">
        <v>9999</v>
      </c>
      <c r="FK939">
        <v>150.2</v>
      </c>
      <c r="FL939">
        <v>4.97092</v>
      </c>
      <c r="FM939">
        <v>1.86781</v>
      </c>
      <c r="FN939">
        <v>1.85928</v>
      </c>
      <c r="FO939">
        <v>1.86538</v>
      </c>
      <c r="FP939">
        <v>1.8631</v>
      </c>
      <c r="FQ939">
        <v>1.86453</v>
      </c>
      <c r="FR939">
        <v>1.86005</v>
      </c>
      <c r="FS939">
        <v>1.86417</v>
      </c>
      <c r="FT939">
        <v>0</v>
      </c>
      <c r="FU939">
        <v>0</v>
      </c>
      <c r="FV939">
        <v>0</v>
      </c>
      <c r="FW939">
        <v>0</v>
      </c>
      <c r="FX939" t="s">
        <v>364</v>
      </c>
      <c r="FY939" t="s">
        <v>365</v>
      </c>
      <c r="FZ939" t="s">
        <v>366</v>
      </c>
      <c r="GA939" t="s">
        <v>366</v>
      </c>
      <c r="GB939" t="s">
        <v>366</v>
      </c>
      <c r="GC939" t="s">
        <v>366</v>
      </c>
      <c r="GD939">
        <v>0</v>
      </c>
      <c r="GE939">
        <v>100</v>
      </c>
      <c r="GF939">
        <v>100</v>
      </c>
      <c r="GG939">
        <v>-9.869999999999999</v>
      </c>
      <c r="GH939">
        <v>-0.0906</v>
      </c>
      <c r="GI939">
        <v>-2.868309889394353</v>
      </c>
      <c r="GJ939">
        <v>-0.006773961979547998</v>
      </c>
      <c r="GK939">
        <v>-8.296070481250098E-08</v>
      </c>
      <c r="GL939">
        <v>3.322967193956903E-10</v>
      </c>
      <c r="GM939">
        <v>-0.07871069313407227</v>
      </c>
      <c r="GN939">
        <v>-0.00208336341840114</v>
      </c>
      <c r="GO939">
        <v>8.801746095907445E-05</v>
      </c>
      <c r="GP939">
        <v>-2.677693255255651E-07</v>
      </c>
      <c r="GQ939">
        <v>3</v>
      </c>
      <c r="GR939">
        <v>2052</v>
      </c>
      <c r="GS939">
        <v>2</v>
      </c>
      <c r="GT939">
        <v>18</v>
      </c>
      <c r="GU939">
        <v>133</v>
      </c>
      <c r="GV939">
        <v>133</v>
      </c>
      <c r="GW939">
        <v>2.46826</v>
      </c>
      <c r="GX939">
        <v>2.40723</v>
      </c>
      <c r="GY939">
        <v>1.44897</v>
      </c>
      <c r="GZ939">
        <v>2.31079</v>
      </c>
      <c r="HA939">
        <v>1.55151</v>
      </c>
      <c r="HB939">
        <v>2.35962</v>
      </c>
      <c r="HC939">
        <v>37.8679</v>
      </c>
      <c r="HD939">
        <v>13.5366</v>
      </c>
      <c r="HE939">
        <v>18</v>
      </c>
      <c r="HF939">
        <v>616.895</v>
      </c>
      <c r="HG939">
        <v>393.28</v>
      </c>
      <c r="HH939">
        <v>19.3288</v>
      </c>
      <c r="HI939">
        <v>30.4251</v>
      </c>
      <c r="HJ939">
        <v>30.0011</v>
      </c>
      <c r="HK939">
        <v>30.609</v>
      </c>
      <c r="HL939">
        <v>30.6064</v>
      </c>
      <c r="HM939">
        <v>49.4391</v>
      </c>
      <c r="HN939">
        <v>55.7784</v>
      </c>
      <c r="HO939">
        <v>0</v>
      </c>
      <c r="HP939">
        <v>19.3031</v>
      </c>
      <c r="HQ939">
        <v>1113.42</v>
      </c>
      <c r="HR939">
        <v>15.544</v>
      </c>
      <c r="HS939">
        <v>99.2122</v>
      </c>
      <c r="HT939">
        <v>100.412</v>
      </c>
    </row>
    <row r="940" spans="1:228">
      <c r="A940">
        <v>924</v>
      </c>
      <c r="B940">
        <v>1728498939</v>
      </c>
      <c r="C940">
        <v>8001.5</v>
      </c>
      <c r="D940" t="s">
        <v>2222</v>
      </c>
      <c r="E940" t="s">
        <v>2223</v>
      </c>
      <c r="F940">
        <v>5</v>
      </c>
      <c r="G940" t="s">
        <v>357</v>
      </c>
      <c r="H940" t="s">
        <v>358</v>
      </c>
      <c r="I940" t="s">
        <v>359</v>
      </c>
      <c r="J940" t="s">
        <v>2047</v>
      </c>
      <c r="K940">
        <v>1728498931.178571</v>
      </c>
      <c r="L940">
        <f>(M940)/1000</f>
        <v>0</v>
      </c>
      <c r="M940">
        <f>IF(BH940, AP940, AJ940)</f>
        <v>0</v>
      </c>
      <c r="N940">
        <f>IF(BH940, AK940, AI940)</f>
        <v>0</v>
      </c>
      <c r="O940">
        <f>BJ940 - IF(AW940&gt;1, N940*BD940*100.0/(AY940), 0)</f>
        <v>0</v>
      </c>
      <c r="P940">
        <f>((V940-L940/2)*O940-N940)/(V940+L940/2)</f>
        <v>0</v>
      </c>
      <c r="Q940">
        <f>P940*(BQ940+BR940)/1000.0</f>
        <v>0</v>
      </c>
      <c r="R940">
        <f>(BJ940 - IF(AW940&gt;1, N940*BD940*100.0/(AY940), 0))*(BQ940+BR940)/1000.0</f>
        <v>0</v>
      </c>
      <c r="S940">
        <f>2.0/((1/U940-1/T940)+SIGN(U940)*SQRT((1/U940-1/T940)*(1/U940-1/T940) + 4*BE940/((BE940+1)*(BE940+1))*(2*1/U940*1/T940-1/T940*1/T940)))</f>
        <v>0</v>
      </c>
      <c r="T940">
        <f>IF(LEFT(BF940,1)&lt;&gt;"0",IF(LEFT(BF940,1)="1",3.0,BG940),$D$5+$E$5*(BX940*BQ940/($K$5*1000))+$F$5*(BX940*BQ940/($K$5*1000))*MAX(MIN(BD940,$J$5),$I$5)*MAX(MIN(BD940,$J$5),$I$5)+$G$5*MAX(MIN(BD940,$J$5),$I$5)*(BX940*BQ940/($K$5*1000))+$H$5*(BX940*BQ940/($K$5*1000))*(BX940*BQ940/($K$5*1000)))</f>
        <v>0</v>
      </c>
      <c r="U940">
        <f>L940*(1000-(1000*0.61365*exp(17.502*Y940/(240.97+Y940))/(BQ940+BR940)+BL940)/2)/(1000*0.61365*exp(17.502*Y940/(240.97+Y940))/(BQ940+BR940)-BL940)</f>
        <v>0</v>
      </c>
      <c r="V940">
        <f>1/((BE940+1)/(S940/1.6)+1/(T940/1.37)) + BE940/((BE940+1)/(S940/1.6) + BE940/(T940/1.37))</f>
        <v>0</v>
      </c>
      <c r="W940">
        <f>(AZ940*BC940)</f>
        <v>0</v>
      </c>
      <c r="X940">
        <f>(BS940+(W940+2*0.95*5.67E-8*(((BS940+$B$7)+273)^4-(BS940+273)^4)-44100*L940)/(1.84*29.3*T940+8*0.95*5.67E-8*(BS940+273)^3))</f>
        <v>0</v>
      </c>
      <c r="Y940">
        <f>($C$7*BT940+$D$7*BU940+$E$7*X940)</f>
        <v>0</v>
      </c>
      <c r="Z940">
        <f>0.61365*exp(17.502*Y940/(240.97+Y940))</f>
        <v>0</v>
      </c>
      <c r="AA940">
        <f>(AB940/AC940*100)</f>
        <v>0</v>
      </c>
      <c r="AB940">
        <f>BL940*(BQ940+BR940)/1000</f>
        <v>0</v>
      </c>
      <c r="AC940">
        <f>0.61365*exp(17.502*BS940/(240.97+BS940))</f>
        <v>0</v>
      </c>
      <c r="AD940">
        <f>(Z940-BL940*(BQ940+BR940)/1000)</f>
        <v>0</v>
      </c>
      <c r="AE940">
        <f>(-L940*44100)</f>
        <v>0</v>
      </c>
      <c r="AF940">
        <f>2*29.3*T940*0.92*(BS940-Y940)</f>
        <v>0</v>
      </c>
      <c r="AG940">
        <f>2*0.95*5.67E-8*(((BS940+$B$7)+273)^4-(Y940+273)^4)</f>
        <v>0</v>
      </c>
      <c r="AH940">
        <f>W940+AG940+AE940+AF940</f>
        <v>0</v>
      </c>
      <c r="AI940">
        <f>BP940*AW940*(BK940-BJ940*(1000-AW940*BM940)/(1000-AW940*BL940))/(100*BD940)</f>
        <v>0</v>
      </c>
      <c r="AJ940">
        <f>1000*BP940*AW940*(BL940-BM940)/(100*BD940*(1000-AW940*BL940))</f>
        <v>0</v>
      </c>
      <c r="AK940">
        <f>(AL940 - AM940 - BQ940*1E3/(8.314*(BS940+273.15)) * AO940/BP940 * AN940) * BP940/(100*BD940) * (1000 - BM940)/1000</f>
        <v>0</v>
      </c>
      <c r="AL940">
        <v>1121.733198999224</v>
      </c>
      <c r="AM940">
        <v>1099.647636363636</v>
      </c>
      <c r="AN940">
        <v>2.521043085754046</v>
      </c>
      <c r="AO940">
        <v>66.74876362544261</v>
      </c>
      <c r="AP940">
        <f>(AR940 - AQ940 + BQ940*1E3/(8.314*(BS940+273.15)) * AT940/BP940 * AS940) * BP940/(100*BD940) * 1000/(1000 - AR940)</f>
        <v>0</v>
      </c>
      <c r="AQ940">
        <v>15.45271143949097</v>
      </c>
      <c r="AR940">
        <v>16.00528909090908</v>
      </c>
      <c r="AS940">
        <v>-0.0001767105854722374</v>
      </c>
      <c r="AT940">
        <v>80.8344270766854</v>
      </c>
      <c r="AU940">
        <v>0</v>
      </c>
      <c r="AV940">
        <v>0</v>
      </c>
      <c r="AW940">
        <f>IF(AU940*$H$13&gt;=AY940,1.0,(AY940/(AY940-AU940*$H$13)))</f>
        <v>0</v>
      </c>
      <c r="AX940">
        <f>(AW940-1)*100</f>
        <v>0</v>
      </c>
      <c r="AY940">
        <f>MAX(0,($B$13+$C$13*BX940)/(1+$D$13*BX940)*BQ940/(BS940+273)*$E$13)</f>
        <v>0</v>
      </c>
      <c r="AZ940">
        <f>$B$11*BY940+$C$11*BZ940+$F$11*CK940*(1-CN940)</f>
        <v>0</v>
      </c>
      <c r="BA940">
        <f>AZ940*BB940</f>
        <v>0</v>
      </c>
      <c r="BB940">
        <f>($B$11*$D$9+$C$11*$D$9+$F$11*((CX940+CP940)/MAX(CX940+CP940+CY940, 0.1)*$I$9+CY940/MAX(CX940+CP940+CY940, 0.1)*$J$9))/($B$11+$C$11+$F$11)</f>
        <v>0</v>
      </c>
      <c r="BC940">
        <f>($B$11*$K$9+$C$11*$K$9+$F$11*((CX940+CP940)/MAX(CX940+CP940+CY940, 0.1)*$P$9+CY940/MAX(CX940+CP940+CY940, 0.1)*$Q$9))/($B$11+$C$11+$F$11)</f>
        <v>0</v>
      </c>
      <c r="BD940">
        <v>6</v>
      </c>
      <c r="BE940">
        <v>0.5</v>
      </c>
      <c r="BF940" t="s">
        <v>361</v>
      </c>
      <c r="BG940">
        <v>2</v>
      </c>
      <c r="BH940" t="b">
        <v>1</v>
      </c>
      <c r="BI940">
        <v>1728498931.178571</v>
      </c>
      <c r="BJ940">
        <v>1063.758571428571</v>
      </c>
      <c r="BK940">
        <v>1090.7375</v>
      </c>
      <c r="BL940">
        <v>16.02817142857143</v>
      </c>
      <c r="BM940">
        <v>15.45484642857143</v>
      </c>
      <c r="BN940">
        <v>1073.585714285714</v>
      </c>
      <c r="BO940">
        <v>16.11872857142857</v>
      </c>
      <c r="BP940">
        <v>599.9869642857144</v>
      </c>
      <c r="BQ940">
        <v>97.54364285714287</v>
      </c>
      <c r="BR940">
        <v>0.09995847142857144</v>
      </c>
      <c r="BS940">
        <v>24.83728571428571</v>
      </c>
      <c r="BT940">
        <v>25.02867142857142</v>
      </c>
      <c r="BU940">
        <v>999.9000000000002</v>
      </c>
      <c r="BV940">
        <v>0</v>
      </c>
      <c r="BW940">
        <v>0</v>
      </c>
      <c r="BX940">
        <v>9999.458928571428</v>
      </c>
      <c r="BY940">
        <v>0</v>
      </c>
      <c r="BZ940">
        <v>245.1581071428572</v>
      </c>
      <c r="CA940">
        <v>-26.97836071428571</v>
      </c>
      <c r="CB940">
        <v>1081.086071428571</v>
      </c>
      <c r="CC940">
        <v>1107.858928571429</v>
      </c>
      <c r="CD940">
        <v>0.5733392142857143</v>
      </c>
      <c r="CE940">
        <v>1090.7375</v>
      </c>
      <c r="CF940">
        <v>15.45484642857143</v>
      </c>
      <c r="CG940">
        <v>1.563445</v>
      </c>
      <c r="CH940">
        <v>1.507520714285714</v>
      </c>
      <c r="CI940">
        <v>13.60317142857143</v>
      </c>
      <c r="CJ940">
        <v>13.04466071428571</v>
      </c>
      <c r="CK940">
        <v>1599.994642857142</v>
      </c>
      <c r="CL940">
        <v>0.6919979285714285</v>
      </c>
      <c r="CM940">
        <v>0.3080020714285714</v>
      </c>
      <c r="CN940">
        <v>0</v>
      </c>
      <c r="CO940">
        <v>2.255925</v>
      </c>
      <c r="CP940">
        <v>0</v>
      </c>
      <c r="CQ940">
        <v>16841.89285714286</v>
      </c>
      <c r="CR940">
        <v>13790.125</v>
      </c>
      <c r="CS940">
        <v>38.848</v>
      </c>
      <c r="CT940">
        <v>40.18699999999999</v>
      </c>
      <c r="CU940">
        <v>39.5</v>
      </c>
      <c r="CV940">
        <v>38.2455</v>
      </c>
      <c r="CW940">
        <v>38.10474999999999</v>
      </c>
      <c r="CX940">
        <v>1107.193571428571</v>
      </c>
      <c r="CY940">
        <v>492.8010714285714</v>
      </c>
      <c r="CZ940">
        <v>0</v>
      </c>
      <c r="DA940">
        <v>1728498996.4</v>
      </c>
      <c r="DB940">
        <v>0</v>
      </c>
      <c r="DC940">
        <v>1728490956.5</v>
      </c>
      <c r="DD940" t="s">
        <v>362</v>
      </c>
      <c r="DE940">
        <v>1728490952.5</v>
      </c>
      <c r="DF940">
        <v>1728490956.5</v>
      </c>
      <c r="DG940">
        <v>1</v>
      </c>
      <c r="DH940">
        <v>-0.065</v>
      </c>
      <c r="DI940">
        <v>-0.008</v>
      </c>
      <c r="DJ940">
        <v>-3.246</v>
      </c>
      <c r="DK940">
        <v>-0.091</v>
      </c>
      <c r="DL940">
        <v>52</v>
      </c>
      <c r="DM940">
        <v>15</v>
      </c>
      <c r="DN940">
        <v>0.25</v>
      </c>
      <c r="DO940">
        <v>0.13</v>
      </c>
      <c r="DP940">
        <v>-26.94235</v>
      </c>
      <c r="DQ940">
        <v>-0.8561290806754193</v>
      </c>
      <c r="DR940">
        <v>0.1646239305204443</v>
      </c>
      <c r="DS940">
        <v>0</v>
      </c>
      <c r="DT940">
        <v>0.577487775</v>
      </c>
      <c r="DU940">
        <v>-0.1163670506566613</v>
      </c>
      <c r="DV940">
        <v>0.01162116425210379</v>
      </c>
      <c r="DW940">
        <v>0</v>
      </c>
      <c r="DX940">
        <v>0</v>
      </c>
      <c r="DY940">
        <v>2</v>
      </c>
      <c r="DZ940" t="s">
        <v>386</v>
      </c>
      <c r="EA940">
        <v>3.22897</v>
      </c>
      <c r="EB940">
        <v>2.70424</v>
      </c>
      <c r="EC940">
        <v>0.195183</v>
      </c>
      <c r="ED940">
        <v>0.1976</v>
      </c>
      <c r="EE940">
        <v>0.0830746</v>
      </c>
      <c r="EF940">
        <v>0.08112709999999999</v>
      </c>
      <c r="EG940">
        <v>26253.7</v>
      </c>
      <c r="EH940">
        <v>25445.3</v>
      </c>
      <c r="EI940">
        <v>31265.6</v>
      </c>
      <c r="EJ940">
        <v>30091</v>
      </c>
      <c r="EK940">
        <v>38397.6</v>
      </c>
      <c r="EL940">
        <v>36571.8</v>
      </c>
      <c r="EM940">
        <v>43811.5</v>
      </c>
      <c r="EN940">
        <v>42024.2</v>
      </c>
      <c r="EO940">
        <v>2.09742</v>
      </c>
      <c r="EP940">
        <v>1.74647</v>
      </c>
      <c r="EQ940">
        <v>0.0178814</v>
      </c>
      <c r="ER940">
        <v>0</v>
      </c>
      <c r="ES940">
        <v>24.7508</v>
      </c>
      <c r="ET940">
        <v>999.9</v>
      </c>
      <c r="EU940">
        <v>63.6</v>
      </c>
      <c r="EV940">
        <v>32.2</v>
      </c>
      <c r="EW940">
        <v>31.4877</v>
      </c>
      <c r="EX940">
        <v>61.5402</v>
      </c>
      <c r="EY940">
        <v>24.2348</v>
      </c>
      <c r="EZ940">
        <v>1</v>
      </c>
      <c r="FA940">
        <v>0.279385</v>
      </c>
      <c r="FB940">
        <v>4.14012</v>
      </c>
      <c r="FC940">
        <v>20.1513</v>
      </c>
      <c r="FD940">
        <v>5.2131</v>
      </c>
      <c r="FE940">
        <v>11.998</v>
      </c>
      <c r="FF940">
        <v>4.9633</v>
      </c>
      <c r="FG940">
        <v>3.2956</v>
      </c>
      <c r="FH940">
        <v>9999</v>
      </c>
      <c r="FI940">
        <v>9999</v>
      </c>
      <c r="FJ940">
        <v>9999</v>
      </c>
      <c r="FK940">
        <v>150.2</v>
      </c>
      <c r="FL940">
        <v>4.97091</v>
      </c>
      <c r="FM940">
        <v>1.86779</v>
      </c>
      <c r="FN940">
        <v>1.85928</v>
      </c>
      <c r="FO940">
        <v>1.86538</v>
      </c>
      <c r="FP940">
        <v>1.8631</v>
      </c>
      <c r="FQ940">
        <v>1.86452</v>
      </c>
      <c r="FR940">
        <v>1.86005</v>
      </c>
      <c r="FS940">
        <v>1.86417</v>
      </c>
      <c r="FT940">
        <v>0</v>
      </c>
      <c r="FU940">
        <v>0</v>
      </c>
      <c r="FV940">
        <v>0</v>
      </c>
      <c r="FW940">
        <v>0</v>
      </c>
      <c r="FX940" t="s">
        <v>364</v>
      </c>
      <c r="FY940" t="s">
        <v>365</v>
      </c>
      <c r="FZ940" t="s">
        <v>366</v>
      </c>
      <c r="GA940" t="s">
        <v>366</v>
      </c>
      <c r="GB940" t="s">
        <v>366</v>
      </c>
      <c r="GC940" t="s">
        <v>366</v>
      </c>
      <c r="GD940">
        <v>0</v>
      </c>
      <c r="GE940">
        <v>100</v>
      </c>
      <c r="GF940">
        <v>100</v>
      </c>
      <c r="GG940">
        <v>-9.93</v>
      </c>
      <c r="GH940">
        <v>-0.0905</v>
      </c>
      <c r="GI940">
        <v>-2.868309889394353</v>
      </c>
      <c r="GJ940">
        <v>-0.006773961979547998</v>
      </c>
      <c r="GK940">
        <v>-8.296070481250098E-08</v>
      </c>
      <c r="GL940">
        <v>3.322967193956903E-10</v>
      </c>
      <c r="GM940">
        <v>-0.07871069313407227</v>
      </c>
      <c r="GN940">
        <v>-0.00208336341840114</v>
      </c>
      <c r="GO940">
        <v>8.801746095907445E-05</v>
      </c>
      <c r="GP940">
        <v>-2.677693255255651E-07</v>
      </c>
      <c r="GQ940">
        <v>3</v>
      </c>
      <c r="GR940">
        <v>2052</v>
      </c>
      <c r="GS940">
        <v>2</v>
      </c>
      <c r="GT940">
        <v>18</v>
      </c>
      <c r="GU940">
        <v>133.1</v>
      </c>
      <c r="GV940">
        <v>133</v>
      </c>
      <c r="GW940">
        <v>2.49023</v>
      </c>
      <c r="GX940">
        <v>2.40601</v>
      </c>
      <c r="GY940">
        <v>1.44775</v>
      </c>
      <c r="GZ940">
        <v>2.31201</v>
      </c>
      <c r="HA940">
        <v>1.55151</v>
      </c>
      <c r="HB940">
        <v>2.41821</v>
      </c>
      <c r="HC940">
        <v>37.8679</v>
      </c>
      <c r="HD940">
        <v>13.5541</v>
      </c>
      <c r="HE940">
        <v>18</v>
      </c>
      <c r="HF940">
        <v>616.897</v>
      </c>
      <c r="HG940">
        <v>393.439</v>
      </c>
      <c r="HH940">
        <v>19.2794</v>
      </c>
      <c r="HI940">
        <v>30.4199</v>
      </c>
      <c r="HJ940">
        <v>30</v>
      </c>
      <c r="HK940">
        <v>30.6037</v>
      </c>
      <c r="HL940">
        <v>30.6004</v>
      </c>
      <c r="HM940">
        <v>49.833</v>
      </c>
      <c r="HN940">
        <v>55.4847</v>
      </c>
      <c r="HO940">
        <v>0</v>
      </c>
      <c r="HP940">
        <v>19.2682</v>
      </c>
      <c r="HQ940">
        <v>1128.44</v>
      </c>
      <c r="HR940">
        <v>15.5657</v>
      </c>
      <c r="HS940">
        <v>99.21169999999999</v>
      </c>
      <c r="HT940">
        <v>100.412</v>
      </c>
    </row>
    <row r="941" spans="1:228">
      <c r="A941">
        <v>925</v>
      </c>
      <c r="B941">
        <v>1728498944.5</v>
      </c>
      <c r="C941">
        <v>8007</v>
      </c>
      <c r="D941" t="s">
        <v>2224</v>
      </c>
      <c r="E941" t="s">
        <v>2225</v>
      </c>
      <c r="F941">
        <v>5</v>
      </c>
      <c r="G941" t="s">
        <v>357</v>
      </c>
      <c r="H941" t="s">
        <v>358</v>
      </c>
      <c r="I941" t="s">
        <v>359</v>
      </c>
      <c r="J941" t="s">
        <v>2047</v>
      </c>
      <c r="K941">
        <v>1728498936.75</v>
      </c>
      <c r="L941">
        <f>(M941)/1000</f>
        <v>0</v>
      </c>
      <c r="M941">
        <f>IF(BH941, AP941, AJ941)</f>
        <v>0</v>
      </c>
      <c r="N941">
        <f>IF(BH941, AK941, AI941)</f>
        <v>0</v>
      </c>
      <c r="O941">
        <f>BJ941 - IF(AW941&gt;1, N941*BD941*100.0/(AY941), 0)</f>
        <v>0</v>
      </c>
      <c r="P941">
        <f>((V941-L941/2)*O941-N941)/(V941+L941/2)</f>
        <v>0</v>
      </c>
      <c r="Q941">
        <f>P941*(BQ941+BR941)/1000.0</f>
        <v>0</v>
      </c>
      <c r="R941">
        <f>(BJ941 - IF(AW941&gt;1, N941*BD941*100.0/(AY941), 0))*(BQ941+BR941)/1000.0</f>
        <v>0</v>
      </c>
      <c r="S941">
        <f>2.0/((1/U941-1/T941)+SIGN(U941)*SQRT((1/U941-1/T941)*(1/U941-1/T941) + 4*BE941/((BE941+1)*(BE941+1))*(2*1/U941*1/T941-1/T941*1/T941)))</f>
        <v>0</v>
      </c>
      <c r="T941">
        <f>IF(LEFT(BF941,1)&lt;&gt;"0",IF(LEFT(BF941,1)="1",3.0,BG941),$D$5+$E$5*(BX941*BQ941/($K$5*1000))+$F$5*(BX941*BQ941/($K$5*1000))*MAX(MIN(BD941,$J$5),$I$5)*MAX(MIN(BD941,$J$5),$I$5)+$G$5*MAX(MIN(BD941,$J$5),$I$5)*(BX941*BQ941/($K$5*1000))+$H$5*(BX941*BQ941/($K$5*1000))*(BX941*BQ941/($K$5*1000)))</f>
        <v>0</v>
      </c>
      <c r="U941">
        <f>L941*(1000-(1000*0.61365*exp(17.502*Y941/(240.97+Y941))/(BQ941+BR941)+BL941)/2)/(1000*0.61365*exp(17.502*Y941/(240.97+Y941))/(BQ941+BR941)-BL941)</f>
        <v>0</v>
      </c>
      <c r="V941">
        <f>1/((BE941+1)/(S941/1.6)+1/(T941/1.37)) + BE941/((BE941+1)/(S941/1.6) + BE941/(T941/1.37))</f>
        <v>0</v>
      </c>
      <c r="W941">
        <f>(AZ941*BC941)</f>
        <v>0</v>
      </c>
      <c r="X941">
        <f>(BS941+(W941+2*0.95*5.67E-8*(((BS941+$B$7)+273)^4-(BS941+273)^4)-44100*L941)/(1.84*29.3*T941+8*0.95*5.67E-8*(BS941+273)^3))</f>
        <v>0</v>
      </c>
      <c r="Y941">
        <f>($C$7*BT941+$D$7*BU941+$E$7*X941)</f>
        <v>0</v>
      </c>
      <c r="Z941">
        <f>0.61365*exp(17.502*Y941/(240.97+Y941))</f>
        <v>0</v>
      </c>
      <c r="AA941">
        <f>(AB941/AC941*100)</f>
        <v>0</v>
      </c>
      <c r="AB941">
        <f>BL941*(BQ941+BR941)/1000</f>
        <v>0</v>
      </c>
      <c r="AC941">
        <f>0.61365*exp(17.502*BS941/(240.97+BS941))</f>
        <v>0</v>
      </c>
      <c r="AD941">
        <f>(Z941-BL941*(BQ941+BR941)/1000)</f>
        <v>0</v>
      </c>
      <c r="AE941">
        <f>(-L941*44100)</f>
        <v>0</v>
      </c>
      <c r="AF941">
        <f>2*29.3*T941*0.92*(BS941-Y941)</f>
        <v>0</v>
      </c>
      <c r="AG941">
        <f>2*0.95*5.67E-8*(((BS941+$B$7)+273)^4-(Y941+273)^4)</f>
        <v>0</v>
      </c>
      <c r="AH941">
        <f>W941+AG941+AE941+AF941</f>
        <v>0</v>
      </c>
      <c r="AI941">
        <f>BP941*AW941*(BK941-BJ941*(1000-AW941*BM941)/(1000-AW941*BL941))/(100*BD941)</f>
        <v>0</v>
      </c>
      <c r="AJ941">
        <f>1000*BP941*AW941*(BL941-BM941)/(100*BD941*(1000-AW941*BL941))</f>
        <v>0</v>
      </c>
      <c r="AK941">
        <f>(AL941 - AM941 - BQ941*1E3/(8.314*(BS941+273.15)) * AO941/BP941 * AN941) * BP941/(100*BD941) * (1000 - BM941)/1000</f>
        <v>0</v>
      </c>
      <c r="AL941">
        <v>1135.717571545944</v>
      </c>
      <c r="AM941">
        <v>1113.48406060606</v>
      </c>
      <c r="AN941">
        <v>2.499579153209676</v>
      </c>
      <c r="AO941">
        <v>66.74876362544261</v>
      </c>
      <c r="AP941">
        <f>(AR941 - AQ941 + BQ941*1E3/(8.314*(BS941+273.15)) * AT941/BP941 * AS941) * BP941/(100*BD941) * 1000/(1000 - AR941)</f>
        <v>0</v>
      </c>
      <c r="AQ941">
        <v>15.49722081273065</v>
      </c>
      <c r="AR941">
        <v>16.01211151515152</v>
      </c>
      <c r="AS941">
        <v>-4.098346270602712E-05</v>
      </c>
      <c r="AT941">
        <v>80.8344270766854</v>
      </c>
      <c r="AU941">
        <v>0</v>
      </c>
      <c r="AV941">
        <v>0</v>
      </c>
      <c r="AW941">
        <f>IF(AU941*$H$13&gt;=AY941,1.0,(AY941/(AY941-AU941*$H$13)))</f>
        <v>0</v>
      </c>
      <c r="AX941">
        <f>(AW941-1)*100</f>
        <v>0</v>
      </c>
      <c r="AY941">
        <f>MAX(0,($B$13+$C$13*BX941)/(1+$D$13*BX941)*BQ941/(BS941+273)*$E$13)</f>
        <v>0</v>
      </c>
      <c r="AZ941">
        <f>$B$11*BY941+$C$11*BZ941+$F$11*CK941*(1-CN941)</f>
        <v>0</v>
      </c>
      <c r="BA941">
        <f>AZ941*BB941</f>
        <v>0</v>
      </c>
      <c r="BB941">
        <f>($B$11*$D$9+$C$11*$D$9+$F$11*((CX941+CP941)/MAX(CX941+CP941+CY941, 0.1)*$I$9+CY941/MAX(CX941+CP941+CY941, 0.1)*$J$9))/($B$11+$C$11+$F$11)</f>
        <v>0</v>
      </c>
      <c r="BC941">
        <f>($B$11*$K$9+$C$11*$K$9+$F$11*((CX941+CP941)/MAX(CX941+CP941+CY941, 0.1)*$P$9+CY941/MAX(CX941+CP941+CY941, 0.1)*$Q$9))/($B$11+$C$11+$F$11)</f>
        <v>0</v>
      </c>
      <c r="BD941">
        <v>6</v>
      </c>
      <c r="BE941">
        <v>0.5</v>
      </c>
      <c r="BF941" t="s">
        <v>361</v>
      </c>
      <c r="BG941">
        <v>2</v>
      </c>
      <c r="BH941" t="b">
        <v>1</v>
      </c>
      <c r="BI941">
        <v>1728498936.75</v>
      </c>
      <c r="BJ941">
        <v>1077.657142857143</v>
      </c>
      <c r="BK941">
        <v>1104.7125</v>
      </c>
      <c r="BL941">
        <v>16.014725</v>
      </c>
      <c r="BM941">
        <v>15.47234642857143</v>
      </c>
      <c r="BN941">
        <v>1087.564285714286</v>
      </c>
      <c r="BO941">
        <v>16.10529285714286</v>
      </c>
      <c r="BP941">
        <v>599.9727857142856</v>
      </c>
      <c r="BQ941">
        <v>97.54438928571427</v>
      </c>
      <c r="BR941">
        <v>0.09988740714285714</v>
      </c>
      <c r="BS941">
        <v>24.836725</v>
      </c>
      <c r="BT941">
        <v>25.03575</v>
      </c>
      <c r="BU941">
        <v>999.9000000000002</v>
      </c>
      <c r="BV941">
        <v>0</v>
      </c>
      <c r="BW941">
        <v>0</v>
      </c>
      <c r="BX941">
        <v>10003.34214285714</v>
      </c>
      <c r="BY941">
        <v>0</v>
      </c>
      <c r="BZ941">
        <v>266.6974999999999</v>
      </c>
      <c r="CA941">
        <v>-27.05536071428571</v>
      </c>
      <c r="CB941">
        <v>1095.196071428571</v>
      </c>
      <c r="CC941">
        <v>1122.073214285714</v>
      </c>
      <c r="CD941">
        <v>0.542385</v>
      </c>
      <c r="CE941">
        <v>1104.7125</v>
      </c>
      <c r="CF941">
        <v>15.47234642857143</v>
      </c>
      <c r="CG941">
        <v>1.562145714285714</v>
      </c>
      <c r="CH941">
        <v>1.509240357142857</v>
      </c>
      <c r="CI941">
        <v>13.59039642857143</v>
      </c>
      <c r="CJ941">
        <v>13.062075</v>
      </c>
      <c r="CK941">
        <v>1599.9925</v>
      </c>
      <c r="CL941">
        <v>0.6919980714285714</v>
      </c>
      <c r="CM941">
        <v>0.3080019285714286</v>
      </c>
      <c r="CN941">
        <v>0</v>
      </c>
      <c r="CO941">
        <v>2.306157142857143</v>
      </c>
      <c r="CP941">
        <v>0</v>
      </c>
      <c r="CQ941">
        <v>16873.18571428572</v>
      </c>
      <c r="CR941">
        <v>13790.11071428572</v>
      </c>
      <c r="CS941">
        <v>38.82549999999999</v>
      </c>
      <c r="CT941">
        <v>40.17149999999999</v>
      </c>
      <c r="CU941">
        <v>39.5</v>
      </c>
      <c r="CV941">
        <v>38.23649999999999</v>
      </c>
      <c r="CW941">
        <v>38.08224999999999</v>
      </c>
      <c r="CX941">
        <v>1107.192142857143</v>
      </c>
      <c r="CY941">
        <v>492.8003571428571</v>
      </c>
      <c r="CZ941">
        <v>0</v>
      </c>
      <c r="DA941">
        <v>1728499001.2</v>
      </c>
      <c r="DB941">
        <v>0</v>
      </c>
      <c r="DC941">
        <v>1728490956.5</v>
      </c>
      <c r="DD941" t="s">
        <v>362</v>
      </c>
      <c r="DE941">
        <v>1728490952.5</v>
      </c>
      <c r="DF941">
        <v>1728490956.5</v>
      </c>
      <c r="DG941">
        <v>1</v>
      </c>
      <c r="DH941">
        <v>-0.065</v>
      </c>
      <c r="DI941">
        <v>-0.008</v>
      </c>
      <c r="DJ941">
        <v>-3.246</v>
      </c>
      <c r="DK941">
        <v>-0.091</v>
      </c>
      <c r="DL941">
        <v>52</v>
      </c>
      <c r="DM941">
        <v>15</v>
      </c>
      <c r="DN941">
        <v>0.25</v>
      </c>
      <c r="DO941">
        <v>0.13</v>
      </c>
      <c r="DP941">
        <v>-26.983335</v>
      </c>
      <c r="DQ941">
        <v>-0.541296810506506</v>
      </c>
      <c r="DR941">
        <v>0.1520190095843283</v>
      </c>
      <c r="DS941">
        <v>0</v>
      </c>
      <c r="DT941">
        <v>0.556590875</v>
      </c>
      <c r="DU941">
        <v>-0.3046279812382747</v>
      </c>
      <c r="DV941">
        <v>0.03464483977390248</v>
      </c>
      <c r="DW941">
        <v>0</v>
      </c>
      <c r="DX941">
        <v>0</v>
      </c>
      <c r="DY941">
        <v>2</v>
      </c>
      <c r="DZ941" t="s">
        <v>386</v>
      </c>
      <c r="EA941">
        <v>3.22901</v>
      </c>
      <c r="EB941">
        <v>2.70428</v>
      </c>
      <c r="EC941">
        <v>0.196736</v>
      </c>
      <c r="ED941">
        <v>0.199166</v>
      </c>
      <c r="EE941">
        <v>0.08312070000000001</v>
      </c>
      <c r="EF941">
        <v>0.0815732</v>
      </c>
      <c r="EG941">
        <v>26203.7</v>
      </c>
      <c r="EH941">
        <v>25396</v>
      </c>
      <c r="EI941">
        <v>31266.3</v>
      </c>
      <c r="EJ941">
        <v>30091.5</v>
      </c>
      <c r="EK941">
        <v>38396.8</v>
      </c>
      <c r="EL941">
        <v>36554.6</v>
      </c>
      <c r="EM941">
        <v>43812.8</v>
      </c>
      <c r="EN941">
        <v>42025</v>
      </c>
      <c r="EO941">
        <v>2.0976</v>
      </c>
      <c r="EP941">
        <v>1.7466</v>
      </c>
      <c r="EQ941">
        <v>0.0166893</v>
      </c>
      <c r="ER941">
        <v>0</v>
      </c>
      <c r="ES941">
        <v>24.7584</v>
      </c>
      <c r="ET941">
        <v>999.9</v>
      </c>
      <c r="EU941">
        <v>63.6</v>
      </c>
      <c r="EV941">
        <v>32.2</v>
      </c>
      <c r="EW941">
        <v>31.4883</v>
      </c>
      <c r="EX941">
        <v>60.9202</v>
      </c>
      <c r="EY941">
        <v>24.4631</v>
      </c>
      <c r="EZ941">
        <v>1</v>
      </c>
      <c r="FA941">
        <v>0.278877</v>
      </c>
      <c r="FB941">
        <v>4.12703</v>
      </c>
      <c r="FC941">
        <v>20.1518</v>
      </c>
      <c r="FD941">
        <v>5.21325</v>
      </c>
      <c r="FE941">
        <v>11.998</v>
      </c>
      <c r="FF941">
        <v>4.96275</v>
      </c>
      <c r="FG941">
        <v>3.29568</v>
      </c>
      <c r="FH941">
        <v>9999</v>
      </c>
      <c r="FI941">
        <v>9999</v>
      </c>
      <c r="FJ941">
        <v>9999</v>
      </c>
      <c r="FK941">
        <v>150.2</v>
      </c>
      <c r="FL941">
        <v>4.97091</v>
      </c>
      <c r="FM941">
        <v>1.86781</v>
      </c>
      <c r="FN941">
        <v>1.85929</v>
      </c>
      <c r="FO941">
        <v>1.86538</v>
      </c>
      <c r="FP941">
        <v>1.8631</v>
      </c>
      <c r="FQ941">
        <v>1.86454</v>
      </c>
      <c r="FR941">
        <v>1.86005</v>
      </c>
      <c r="FS941">
        <v>1.86418</v>
      </c>
      <c r="FT941">
        <v>0</v>
      </c>
      <c r="FU941">
        <v>0</v>
      </c>
      <c r="FV941">
        <v>0</v>
      </c>
      <c r="FW941">
        <v>0</v>
      </c>
      <c r="FX941" t="s">
        <v>364</v>
      </c>
      <c r="FY941" t="s">
        <v>365</v>
      </c>
      <c r="FZ941" t="s">
        <v>366</v>
      </c>
      <c r="GA941" t="s">
        <v>366</v>
      </c>
      <c r="GB941" t="s">
        <v>366</v>
      </c>
      <c r="GC941" t="s">
        <v>366</v>
      </c>
      <c r="GD941">
        <v>0</v>
      </c>
      <c r="GE941">
        <v>100</v>
      </c>
      <c r="GF941">
        <v>100</v>
      </c>
      <c r="GG941">
        <v>-10.02</v>
      </c>
      <c r="GH941">
        <v>-0.0905</v>
      </c>
      <c r="GI941">
        <v>-2.868309889394353</v>
      </c>
      <c r="GJ941">
        <v>-0.006773961979547998</v>
      </c>
      <c r="GK941">
        <v>-8.296070481250098E-08</v>
      </c>
      <c r="GL941">
        <v>3.322967193956903E-10</v>
      </c>
      <c r="GM941">
        <v>-0.07871069313407227</v>
      </c>
      <c r="GN941">
        <v>-0.00208336341840114</v>
      </c>
      <c r="GO941">
        <v>8.801746095907445E-05</v>
      </c>
      <c r="GP941">
        <v>-2.677693255255651E-07</v>
      </c>
      <c r="GQ941">
        <v>3</v>
      </c>
      <c r="GR941">
        <v>2052</v>
      </c>
      <c r="GS941">
        <v>2</v>
      </c>
      <c r="GT941">
        <v>18</v>
      </c>
      <c r="GU941">
        <v>133.2</v>
      </c>
      <c r="GV941">
        <v>133.1</v>
      </c>
      <c r="GW941">
        <v>2.51343</v>
      </c>
      <c r="GX941">
        <v>2.3999</v>
      </c>
      <c r="GY941">
        <v>1.44775</v>
      </c>
      <c r="GZ941">
        <v>2.31201</v>
      </c>
      <c r="HA941">
        <v>1.55151</v>
      </c>
      <c r="HB941">
        <v>2.42065</v>
      </c>
      <c r="HC941">
        <v>37.8921</v>
      </c>
      <c r="HD941">
        <v>13.5366</v>
      </c>
      <c r="HE941">
        <v>18</v>
      </c>
      <c r="HF941">
        <v>616.961</v>
      </c>
      <c r="HG941">
        <v>393.468</v>
      </c>
      <c r="HH941">
        <v>19.2372</v>
      </c>
      <c r="HI941">
        <v>30.4136</v>
      </c>
      <c r="HJ941">
        <v>29.9997</v>
      </c>
      <c r="HK941">
        <v>30.5971</v>
      </c>
      <c r="HL941">
        <v>30.5941</v>
      </c>
      <c r="HM941">
        <v>50.3484</v>
      </c>
      <c r="HN941">
        <v>55.4847</v>
      </c>
      <c r="HO941">
        <v>0</v>
      </c>
      <c r="HP941">
        <v>19.2271</v>
      </c>
      <c r="HQ941">
        <v>1138.48</v>
      </c>
      <c r="HR941">
        <v>15.5614</v>
      </c>
      <c r="HS941">
        <v>99.2145</v>
      </c>
      <c r="HT941">
        <v>100.414</v>
      </c>
    </row>
    <row r="942" spans="1:228">
      <c r="A942">
        <v>926</v>
      </c>
      <c r="B942">
        <v>1728498949</v>
      </c>
      <c r="C942">
        <v>8011.5</v>
      </c>
      <c r="D942" t="s">
        <v>2226</v>
      </c>
      <c r="E942" t="s">
        <v>2227</v>
      </c>
      <c r="F942">
        <v>5</v>
      </c>
      <c r="G942" t="s">
        <v>357</v>
      </c>
      <c r="H942" t="s">
        <v>358</v>
      </c>
      <c r="I942" t="s">
        <v>359</v>
      </c>
      <c r="J942" t="s">
        <v>2047</v>
      </c>
      <c r="K942">
        <v>1728498941.178571</v>
      </c>
      <c r="L942">
        <f>(M942)/1000</f>
        <v>0</v>
      </c>
      <c r="M942">
        <f>IF(BH942, AP942, AJ942)</f>
        <v>0</v>
      </c>
      <c r="N942">
        <f>IF(BH942, AK942, AI942)</f>
        <v>0</v>
      </c>
      <c r="O942">
        <f>BJ942 - IF(AW942&gt;1, N942*BD942*100.0/(AY942), 0)</f>
        <v>0</v>
      </c>
      <c r="P942">
        <f>((V942-L942/2)*O942-N942)/(V942+L942/2)</f>
        <v>0</v>
      </c>
      <c r="Q942">
        <f>P942*(BQ942+BR942)/1000.0</f>
        <v>0</v>
      </c>
      <c r="R942">
        <f>(BJ942 - IF(AW942&gt;1, N942*BD942*100.0/(AY942), 0))*(BQ942+BR942)/1000.0</f>
        <v>0</v>
      </c>
      <c r="S942">
        <f>2.0/((1/U942-1/T942)+SIGN(U942)*SQRT((1/U942-1/T942)*(1/U942-1/T942) + 4*BE942/((BE942+1)*(BE942+1))*(2*1/U942*1/T942-1/T942*1/T942)))</f>
        <v>0</v>
      </c>
      <c r="T942">
        <f>IF(LEFT(BF942,1)&lt;&gt;"0",IF(LEFT(BF942,1)="1",3.0,BG942),$D$5+$E$5*(BX942*BQ942/($K$5*1000))+$F$5*(BX942*BQ942/($K$5*1000))*MAX(MIN(BD942,$J$5),$I$5)*MAX(MIN(BD942,$J$5),$I$5)+$G$5*MAX(MIN(BD942,$J$5),$I$5)*(BX942*BQ942/($K$5*1000))+$H$5*(BX942*BQ942/($K$5*1000))*(BX942*BQ942/($K$5*1000)))</f>
        <v>0</v>
      </c>
      <c r="U942">
        <f>L942*(1000-(1000*0.61365*exp(17.502*Y942/(240.97+Y942))/(BQ942+BR942)+BL942)/2)/(1000*0.61365*exp(17.502*Y942/(240.97+Y942))/(BQ942+BR942)-BL942)</f>
        <v>0</v>
      </c>
      <c r="V942">
        <f>1/((BE942+1)/(S942/1.6)+1/(T942/1.37)) + BE942/((BE942+1)/(S942/1.6) + BE942/(T942/1.37))</f>
        <v>0</v>
      </c>
      <c r="W942">
        <f>(AZ942*BC942)</f>
        <v>0</v>
      </c>
      <c r="X942">
        <f>(BS942+(W942+2*0.95*5.67E-8*(((BS942+$B$7)+273)^4-(BS942+273)^4)-44100*L942)/(1.84*29.3*T942+8*0.95*5.67E-8*(BS942+273)^3))</f>
        <v>0</v>
      </c>
      <c r="Y942">
        <f>($C$7*BT942+$D$7*BU942+$E$7*X942)</f>
        <v>0</v>
      </c>
      <c r="Z942">
        <f>0.61365*exp(17.502*Y942/(240.97+Y942))</f>
        <v>0</v>
      </c>
      <c r="AA942">
        <f>(AB942/AC942*100)</f>
        <v>0</v>
      </c>
      <c r="AB942">
        <f>BL942*(BQ942+BR942)/1000</f>
        <v>0</v>
      </c>
      <c r="AC942">
        <f>0.61365*exp(17.502*BS942/(240.97+BS942))</f>
        <v>0</v>
      </c>
      <c r="AD942">
        <f>(Z942-BL942*(BQ942+BR942)/1000)</f>
        <v>0</v>
      </c>
      <c r="AE942">
        <f>(-L942*44100)</f>
        <v>0</v>
      </c>
      <c r="AF942">
        <f>2*29.3*T942*0.92*(BS942-Y942)</f>
        <v>0</v>
      </c>
      <c r="AG942">
        <f>2*0.95*5.67E-8*(((BS942+$B$7)+273)^4-(Y942+273)^4)</f>
        <v>0</v>
      </c>
      <c r="AH942">
        <f>W942+AG942+AE942+AF942</f>
        <v>0</v>
      </c>
      <c r="AI942">
        <f>BP942*AW942*(BK942-BJ942*(1000-AW942*BM942)/(1000-AW942*BL942))/(100*BD942)</f>
        <v>0</v>
      </c>
      <c r="AJ942">
        <f>1000*BP942*AW942*(BL942-BM942)/(100*BD942*(1000-AW942*BL942))</f>
        <v>0</v>
      </c>
      <c r="AK942">
        <f>(AL942 - AM942 - BQ942*1E3/(8.314*(BS942+273.15)) * AO942/BP942 * AN942) * BP942/(100*BD942) * (1000 - BM942)/1000</f>
        <v>0</v>
      </c>
      <c r="AL942">
        <v>1147.338710981631</v>
      </c>
      <c r="AM942">
        <v>1125.019818181818</v>
      </c>
      <c r="AN942">
        <v>2.555579397200246</v>
      </c>
      <c r="AO942">
        <v>66.74876362544261</v>
      </c>
      <c r="AP942">
        <f>(AR942 - AQ942 + BQ942*1E3/(8.314*(BS942+273.15)) * AT942/BP942 * AS942) * BP942/(100*BD942) * 1000/(1000 - AR942)</f>
        <v>0</v>
      </c>
      <c r="AQ942">
        <v>15.57196249757065</v>
      </c>
      <c r="AR942">
        <v>16.04640303030303</v>
      </c>
      <c r="AS942">
        <v>0.008347323455783276</v>
      </c>
      <c r="AT942">
        <v>80.8344270766854</v>
      </c>
      <c r="AU942">
        <v>0</v>
      </c>
      <c r="AV942">
        <v>0</v>
      </c>
      <c r="AW942">
        <f>IF(AU942*$H$13&gt;=AY942,1.0,(AY942/(AY942-AU942*$H$13)))</f>
        <v>0</v>
      </c>
      <c r="AX942">
        <f>(AW942-1)*100</f>
        <v>0</v>
      </c>
      <c r="AY942">
        <f>MAX(0,($B$13+$C$13*BX942)/(1+$D$13*BX942)*BQ942/(BS942+273)*$E$13)</f>
        <v>0</v>
      </c>
      <c r="AZ942">
        <f>$B$11*BY942+$C$11*BZ942+$F$11*CK942*(1-CN942)</f>
        <v>0</v>
      </c>
      <c r="BA942">
        <f>AZ942*BB942</f>
        <v>0</v>
      </c>
      <c r="BB942">
        <f>($B$11*$D$9+$C$11*$D$9+$F$11*((CX942+CP942)/MAX(CX942+CP942+CY942, 0.1)*$I$9+CY942/MAX(CX942+CP942+CY942, 0.1)*$J$9))/($B$11+$C$11+$F$11)</f>
        <v>0</v>
      </c>
      <c r="BC942">
        <f>($B$11*$K$9+$C$11*$K$9+$F$11*((CX942+CP942)/MAX(CX942+CP942+CY942, 0.1)*$P$9+CY942/MAX(CX942+CP942+CY942, 0.1)*$Q$9))/($B$11+$C$11+$F$11)</f>
        <v>0</v>
      </c>
      <c r="BD942">
        <v>6</v>
      </c>
      <c r="BE942">
        <v>0.5</v>
      </c>
      <c r="BF942" t="s">
        <v>361</v>
      </c>
      <c r="BG942">
        <v>2</v>
      </c>
      <c r="BH942" t="b">
        <v>1</v>
      </c>
      <c r="BI942">
        <v>1728498941.178571</v>
      </c>
      <c r="BJ942">
        <v>1088.712857142857</v>
      </c>
      <c r="BK942">
        <v>1115.767142857143</v>
      </c>
      <c r="BL942">
        <v>16.01582142857142</v>
      </c>
      <c r="BM942">
        <v>15.50654642857143</v>
      </c>
      <c r="BN942">
        <v>1098.683571428571</v>
      </c>
      <c r="BO942">
        <v>16.10638214285714</v>
      </c>
      <c r="BP942">
        <v>599.9482142857142</v>
      </c>
      <c r="BQ942">
        <v>97.54470000000001</v>
      </c>
      <c r="BR942">
        <v>0.1000309892857143</v>
      </c>
      <c r="BS942">
        <v>24.83566428571429</v>
      </c>
      <c r="BT942">
        <v>25.03681071428571</v>
      </c>
      <c r="BU942">
        <v>999.9000000000002</v>
      </c>
      <c r="BV942">
        <v>0</v>
      </c>
      <c r="BW942">
        <v>0</v>
      </c>
      <c r="BX942">
        <v>9990.151071428571</v>
      </c>
      <c r="BY942">
        <v>0</v>
      </c>
      <c r="BZ942">
        <v>283.5391428571428</v>
      </c>
      <c r="CA942">
        <v>-27.05449642857143</v>
      </c>
      <c r="CB942">
        <v>1106.4325</v>
      </c>
      <c r="CC942">
        <v>1133.341428571429</v>
      </c>
      <c r="CD942">
        <v>0.5092711071428571</v>
      </c>
      <c r="CE942">
        <v>1115.767142857143</v>
      </c>
      <c r="CF942">
        <v>15.50654642857143</v>
      </c>
      <c r="CG942">
        <v>1.562258214285714</v>
      </c>
      <c r="CH942">
        <v>1.512582142857143</v>
      </c>
      <c r="CI942">
        <v>13.59149642857143</v>
      </c>
      <c r="CJ942">
        <v>13.09587857142857</v>
      </c>
      <c r="CK942">
        <v>1599.996785714286</v>
      </c>
      <c r="CL942">
        <v>0.6919975714285714</v>
      </c>
      <c r="CM942">
        <v>0.3080024285714286</v>
      </c>
      <c r="CN942">
        <v>0</v>
      </c>
      <c r="CO942">
        <v>2.268017857142857</v>
      </c>
      <c r="CP942">
        <v>0</v>
      </c>
      <c r="CQ942">
        <v>16897.35357142857</v>
      </c>
      <c r="CR942">
        <v>13790.15</v>
      </c>
      <c r="CS942">
        <v>38.81424999999999</v>
      </c>
      <c r="CT942">
        <v>40.16707142857142</v>
      </c>
      <c r="CU942">
        <v>39.5</v>
      </c>
      <c r="CV942">
        <v>38.2275</v>
      </c>
      <c r="CW942">
        <v>38.07324999999999</v>
      </c>
      <c r="CX942">
        <v>1107.195</v>
      </c>
      <c r="CY942">
        <v>492.8017857142858</v>
      </c>
      <c r="CZ942">
        <v>0</v>
      </c>
      <c r="DA942">
        <v>1728499006</v>
      </c>
      <c r="DB942">
        <v>0</v>
      </c>
      <c r="DC942">
        <v>1728490956.5</v>
      </c>
      <c r="DD942" t="s">
        <v>362</v>
      </c>
      <c r="DE942">
        <v>1728490952.5</v>
      </c>
      <c r="DF942">
        <v>1728490956.5</v>
      </c>
      <c r="DG942">
        <v>1</v>
      </c>
      <c r="DH942">
        <v>-0.065</v>
      </c>
      <c r="DI942">
        <v>-0.008</v>
      </c>
      <c r="DJ942">
        <v>-3.246</v>
      </c>
      <c r="DK942">
        <v>-0.091</v>
      </c>
      <c r="DL942">
        <v>52</v>
      </c>
      <c r="DM942">
        <v>15</v>
      </c>
      <c r="DN942">
        <v>0.25</v>
      </c>
      <c r="DO942">
        <v>0.13</v>
      </c>
      <c r="DP942">
        <v>-27.0718725</v>
      </c>
      <c r="DQ942">
        <v>-0.2382630393996136</v>
      </c>
      <c r="DR942">
        <v>0.1250159929519022</v>
      </c>
      <c r="DS942">
        <v>0</v>
      </c>
      <c r="DT942">
        <v>0.525541375</v>
      </c>
      <c r="DU942">
        <v>-0.4789781876172623</v>
      </c>
      <c r="DV942">
        <v>0.04966181063387012</v>
      </c>
      <c r="DW942">
        <v>0</v>
      </c>
      <c r="DX942">
        <v>0</v>
      </c>
      <c r="DY942">
        <v>2</v>
      </c>
      <c r="DZ942" t="s">
        <v>386</v>
      </c>
      <c r="EA942">
        <v>3.22907</v>
      </c>
      <c r="EB942">
        <v>2.70439</v>
      </c>
      <c r="EC942">
        <v>0.198017</v>
      </c>
      <c r="ED942">
        <v>0.200418</v>
      </c>
      <c r="EE942">
        <v>0.083247</v>
      </c>
      <c r="EF942">
        <v>0.0816041</v>
      </c>
      <c r="EG942">
        <v>26162.7</v>
      </c>
      <c r="EH942">
        <v>25356.7</v>
      </c>
      <c r="EI942">
        <v>31267.3</v>
      </c>
      <c r="EJ942">
        <v>30092.1</v>
      </c>
      <c r="EK942">
        <v>38392.7</v>
      </c>
      <c r="EL942">
        <v>36554.1</v>
      </c>
      <c r="EM942">
        <v>43814.1</v>
      </c>
      <c r="EN942">
        <v>42025.8</v>
      </c>
      <c r="EO942">
        <v>2.09753</v>
      </c>
      <c r="EP942">
        <v>1.7466</v>
      </c>
      <c r="EQ942">
        <v>0.0168756</v>
      </c>
      <c r="ER942">
        <v>0</v>
      </c>
      <c r="ES942">
        <v>24.7663</v>
      </c>
      <c r="ET942">
        <v>999.9</v>
      </c>
      <c r="EU942">
        <v>63.6</v>
      </c>
      <c r="EV942">
        <v>32.2</v>
      </c>
      <c r="EW942">
        <v>31.4885</v>
      </c>
      <c r="EX942">
        <v>61.1102</v>
      </c>
      <c r="EY942">
        <v>24.3229</v>
      </c>
      <c r="EZ942">
        <v>1</v>
      </c>
      <c r="FA942">
        <v>0.278336</v>
      </c>
      <c r="FB942">
        <v>4.12216</v>
      </c>
      <c r="FC942">
        <v>20.152</v>
      </c>
      <c r="FD942">
        <v>5.2131</v>
      </c>
      <c r="FE942">
        <v>11.998</v>
      </c>
      <c r="FF942">
        <v>4.96275</v>
      </c>
      <c r="FG942">
        <v>3.29563</v>
      </c>
      <c r="FH942">
        <v>9999</v>
      </c>
      <c r="FI942">
        <v>9999</v>
      </c>
      <c r="FJ942">
        <v>9999</v>
      </c>
      <c r="FK942">
        <v>150.2</v>
      </c>
      <c r="FL942">
        <v>4.97092</v>
      </c>
      <c r="FM942">
        <v>1.86782</v>
      </c>
      <c r="FN942">
        <v>1.85928</v>
      </c>
      <c r="FO942">
        <v>1.86539</v>
      </c>
      <c r="FP942">
        <v>1.8631</v>
      </c>
      <c r="FQ942">
        <v>1.86459</v>
      </c>
      <c r="FR942">
        <v>1.86005</v>
      </c>
      <c r="FS942">
        <v>1.86417</v>
      </c>
      <c r="FT942">
        <v>0</v>
      </c>
      <c r="FU942">
        <v>0</v>
      </c>
      <c r="FV942">
        <v>0</v>
      </c>
      <c r="FW942">
        <v>0</v>
      </c>
      <c r="FX942" t="s">
        <v>364</v>
      </c>
      <c r="FY942" t="s">
        <v>365</v>
      </c>
      <c r="FZ942" t="s">
        <v>366</v>
      </c>
      <c r="GA942" t="s">
        <v>366</v>
      </c>
      <c r="GB942" t="s">
        <v>366</v>
      </c>
      <c r="GC942" t="s">
        <v>366</v>
      </c>
      <c r="GD942">
        <v>0</v>
      </c>
      <c r="GE942">
        <v>100</v>
      </c>
      <c r="GF942">
        <v>100</v>
      </c>
      <c r="GG942">
        <v>-10.08</v>
      </c>
      <c r="GH942">
        <v>-0.0906</v>
      </c>
      <c r="GI942">
        <v>-2.868309889394353</v>
      </c>
      <c r="GJ942">
        <v>-0.006773961979547998</v>
      </c>
      <c r="GK942">
        <v>-8.296070481250098E-08</v>
      </c>
      <c r="GL942">
        <v>3.322967193956903E-10</v>
      </c>
      <c r="GM942">
        <v>-0.07871069313407227</v>
      </c>
      <c r="GN942">
        <v>-0.00208336341840114</v>
      </c>
      <c r="GO942">
        <v>8.801746095907445E-05</v>
      </c>
      <c r="GP942">
        <v>-2.677693255255651E-07</v>
      </c>
      <c r="GQ942">
        <v>3</v>
      </c>
      <c r="GR942">
        <v>2052</v>
      </c>
      <c r="GS942">
        <v>2</v>
      </c>
      <c r="GT942">
        <v>18</v>
      </c>
      <c r="GU942">
        <v>133.3</v>
      </c>
      <c r="GV942">
        <v>133.2</v>
      </c>
      <c r="GW942">
        <v>2.5354</v>
      </c>
      <c r="GX942">
        <v>2.39624</v>
      </c>
      <c r="GY942">
        <v>1.44775</v>
      </c>
      <c r="GZ942">
        <v>2.31201</v>
      </c>
      <c r="HA942">
        <v>1.55151</v>
      </c>
      <c r="HB942">
        <v>2.38159</v>
      </c>
      <c r="HC942">
        <v>37.8921</v>
      </c>
      <c r="HD942">
        <v>13.5454</v>
      </c>
      <c r="HE942">
        <v>18</v>
      </c>
      <c r="HF942">
        <v>616.854</v>
      </c>
      <c r="HG942">
        <v>393.434</v>
      </c>
      <c r="HH942">
        <v>19.2041</v>
      </c>
      <c r="HI942">
        <v>30.4087</v>
      </c>
      <c r="HJ942">
        <v>29.9996</v>
      </c>
      <c r="HK942">
        <v>30.5918</v>
      </c>
      <c r="HL942">
        <v>30.5886</v>
      </c>
      <c r="HM942">
        <v>50.7438</v>
      </c>
      <c r="HN942">
        <v>55.4847</v>
      </c>
      <c r="HO942">
        <v>0</v>
      </c>
      <c r="HP942">
        <v>19.194</v>
      </c>
      <c r="HQ942">
        <v>1153.5</v>
      </c>
      <c r="HR942">
        <v>15.5527</v>
      </c>
      <c r="HS942">
        <v>99.2174</v>
      </c>
      <c r="HT942">
        <v>100.416</v>
      </c>
    </row>
    <row r="943" spans="1:228">
      <c r="A943">
        <v>927</v>
      </c>
      <c r="B943">
        <v>1728498954.5</v>
      </c>
      <c r="C943">
        <v>8017</v>
      </c>
      <c r="D943" t="s">
        <v>2228</v>
      </c>
      <c r="E943" t="s">
        <v>2229</v>
      </c>
      <c r="F943">
        <v>5</v>
      </c>
      <c r="G943" t="s">
        <v>357</v>
      </c>
      <c r="H943" t="s">
        <v>358</v>
      </c>
      <c r="I943" t="s">
        <v>359</v>
      </c>
      <c r="J943" t="s">
        <v>2047</v>
      </c>
      <c r="K943">
        <v>1728498946.75</v>
      </c>
      <c r="L943">
        <f>(M943)/1000</f>
        <v>0</v>
      </c>
      <c r="M943">
        <f>IF(BH943, AP943, AJ943)</f>
        <v>0</v>
      </c>
      <c r="N943">
        <f>IF(BH943, AK943, AI943)</f>
        <v>0</v>
      </c>
      <c r="O943">
        <f>BJ943 - IF(AW943&gt;1, N943*BD943*100.0/(AY943), 0)</f>
        <v>0</v>
      </c>
      <c r="P943">
        <f>((V943-L943/2)*O943-N943)/(V943+L943/2)</f>
        <v>0</v>
      </c>
      <c r="Q943">
        <f>P943*(BQ943+BR943)/1000.0</f>
        <v>0</v>
      </c>
      <c r="R943">
        <f>(BJ943 - IF(AW943&gt;1, N943*BD943*100.0/(AY943), 0))*(BQ943+BR943)/1000.0</f>
        <v>0</v>
      </c>
      <c r="S943">
        <f>2.0/((1/U943-1/T943)+SIGN(U943)*SQRT((1/U943-1/T943)*(1/U943-1/T943) + 4*BE943/((BE943+1)*(BE943+1))*(2*1/U943*1/T943-1/T943*1/T943)))</f>
        <v>0</v>
      </c>
      <c r="T943">
        <f>IF(LEFT(BF943,1)&lt;&gt;"0",IF(LEFT(BF943,1)="1",3.0,BG943),$D$5+$E$5*(BX943*BQ943/($K$5*1000))+$F$5*(BX943*BQ943/($K$5*1000))*MAX(MIN(BD943,$J$5),$I$5)*MAX(MIN(BD943,$J$5),$I$5)+$G$5*MAX(MIN(BD943,$J$5),$I$5)*(BX943*BQ943/($K$5*1000))+$H$5*(BX943*BQ943/($K$5*1000))*(BX943*BQ943/($K$5*1000)))</f>
        <v>0</v>
      </c>
      <c r="U943">
        <f>L943*(1000-(1000*0.61365*exp(17.502*Y943/(240.97+Y943))/(BQ943+BR943)+BL943)/2)/(1000*0.61365*exp(17.502*Y943/(240.97+Y943))/(BQ943+BR943)-BL943)</f>
        <v>0</v>
      </c>
      <c r="V943">
        <f>1/((BE943+1)/(S943/1.6)+1/(T943/1.37)) + BE943/((BE943+1)/(S943/1.6) + BE943/(T943/1.37))</f>
        <v>0</v>
      </c>
      <c r="W943">
        <f>(AZ943*BC943)</f>
        <v>0</v>
      </c>
      <c r="X943">
        <f>(BS943+(W943+2*0.95*5.67E-8*(((BS943+$B$7)+273)^4-(BS943+273)^4)-44100*L943)/(1.84*29.3*T943+8*0.95*5.67E-8*(BS943+273)^3))</f>
        <v>0</v>
      </c>
      <c r="Y943">
        <f>($C$7*BT943+$D$7*BU943+$E$7*X943)</f>
        <v>0</v>
      </c>
      <c r="Z943">
        <f>0.61365*exp(17.502*Y943/(240.97+Y943))</f>
        <v>0</v>
      </c>
      <c r="AA943">
        <f>(AB943/AC943*100)</f>
        <v>0</v>
      </c>
      <c r="AB943">
        <f>BL943*(BQ943+BR943)/1000</f>
        <v>0</v>
      </c>
      <c r="AC943">
        <f>0.61365*exp(17.502*BS943/(240.97+BS943))</f>
        <v>0</v>
      </c>
      <c r="AD943">
        <f>(Z943-BL943*(BQ943+BR943)/1000)</f>
        <v>0</v>
      </c>
      <c r="AE943">
        <f>(-L943*44100)</f>
        <v>0</v>
      </c>
      <c r="AF943">
        <f>2*29.3*T943*0.92*(BS943-Y943)</f>
        <v>0</v>
      </c>
      <c r="AG943">
        <f>2*0.95*5.67E-8*(((BS943+$B$7)+273)^4-(Y943+273)^4)</f>
        <v>0</v>
      </c>
      <c r="AH943">
        <f>W943+AG943+AE943+AF943</f>
        <v>0</v>
      </c>
      <c r="AI943">
        <f>BP943*AW943*(BK943-BJ943*(1000-AW943*BM943)/(1000-AW943*BL943))/(100*BD943)</f>
        <v>0</v>
      </c>
      <c r="AJ943">
        <f>1000*BP943*AW943*(BL943-BM943)/(100*BD943*(1000-AW943*BL943))</f>
        <v>0</v>
      </c>
      <c r="AK943">
        <f>(AL943 - AM943 - BQ943*1E3/(8.314*(BS943+273.15)) * AO943/BP943 * AN943) * BP943/(100*BD943) * (1000 - BM943)/1000</f>
        <v>0</v>
      </c>
      <c r="AL943">
        <v>1161.357379468139</v>
      </c>
      <c r="AM943">
        <v>1139.05206060606</v>
      </c>
      <c r="AN943">
        <v>2.549752716179664</v>
      </c>
      <c r="AO943">
        <v>66.74876362544261</v>
      </c>
      <c r="AP943">
        <f>(AR943 - AQ943 + BQ943*1E3/(8.314*(BS943+273.15)) * AT943/BP943 * AS943) * BP943/(100*BD943) * 1000/(1000 - AR943)</f>
        <v>0</v>
      </c>
      <c r="AQ943">
        <v>15.57515325790011</v>
      </c>
      <c r="AR943">
        <v>16.06695696969697</v>
      </c>
      <c r="AS943">
        <v>0.002373083036556393</v>
      </c>
      <c r="AT943">
        <v>80.8344270766854</v>
      </c>
      <c r="AU943">
        <v>0</v>
      </c>
      <c r="AV943">
        <v>0</v>
      </c>
      <c r="AW943">
        <f>IF(AU943*$H$13&gt;=AY943,1.0,(AY943/(AY943-AU943*$H$13)))</f>
        <v>0</v>
      </c>
      <c r="AX943">
        <f>(AW943-1)*100</f>
        <v>0</v>
      </c>
      <c r="AY943">
        <f>MAX(0,($B$13+$C$13*BX943)/(1+$D$13*BX943)*BQ943/(BS943+273)*$E$13)</f>
        <v>0</v>
      </c>
      <c r="AZ943">
        <f>$B$11*BY943+$C$11*BZ943+$F$11*CK943*(1-CN943)</f>
        <v>0</v>
      </c>
      <c r="BA943">
        <f>AZ943*BB943</f>
        <v>0</v>
      </c>
      <c r="BB943">
        <f>($B$11*$D$9+$C$11*$D$9+$F$11*((CX943+CP943)/MAX(CX943+CP943+CY943, 0.1)*$I$9+CY943/MAX(CX943+CP943+CY943, 0.1)*$J$9))/($B$11+$C$11+$F$11)</f>
        <v>0</v>
      </c>
      <c r="BC943">
        <f>($B$11*$K$9+$C$11*$K$9+$F$11*((CX943+CP943)/MAX(CX943+CP943+CY943, 0.1)*$P$9+CY943/MAX(CX943+CP943+CY943, 0.1)*$Q$9))/($B$11+$C$11+$F$11)</f>
        <v>0</v>
      </c>
      <c r="BD943">
        <v>6</v>
      </c>
      <c r="BE943">
        <v>0.5</v>
      </c>
      <c r="BF943" t="s">
        <v>361</v>
      </c>
      <c r="BG943">
        <v>2</v>
      </c>
      <c r="BH943" t="b">
        <v>1</v>
      </c>
      <c r="BI943">
        <v>1728498946.75</v>
      </c>
      <c r="BJ943">
        <v>1102.6075</v>
      </c>
      <c r="BK943">
        <v>1129.726785714286</v>
      </c>
      <c r="BL943">
        <v>16.03268928571429</v>
      </c>
      <c r="BM943">
        <v>15.55044642857143</v>
      </c>
      <c r="BN943">
        <v>1112.6575</v>
      </c>
      <c r="BO943">
        <v>16.12323214285714</v>
      </c>
      <c r="BP943">
        <v>599.9712499999999</v>
      </c>
      <c r="BQ943">
        <v>97.54511428571426</v>
      </c>
      <c r="BR943">
        <v>0.09998300714285716</v>
      </c>
      <c r="BS943">
        <v>24.83741071428572</v>
      </c>
      <c r="BT943">
        <v>25.041775</v>
      </c>
      <c r="BU943">
        <v>999.9000000000002</v>
      </c>
      <c r="BV943">
        <v>0</v>
      </c>
      <c r="BW943">
        <v>0</v>
      </c>
      <c r="BX943">
        <v>9994.838214285714</v>
      </c>
      <c r="BY943">
        <v>0</v>
      </c>
      <c r="BZ943">
        <v>297.8831071428572</v>
      </c>
      <c r="CA943">
        <v>-27.11985357142857</v>
      </c>
      <c r="CB943">
        <v>1120.572857142857</v>
      </c>
      <c r="CC943">
        <v>1147.571785714286</v>
      </c>
      <c r="CD943">
        <v>0.4822411428571428</v>
      </c>
      <c r="CE943">
        <v>1129.726785714286</v>
      </c>
      <c r="CF943">
        <v>15.55044642857143</v>
      </c>
      <c r="CG943">
        <v>1.563911071428571</v>
      </c>
      <c r="CH943">
        <v>1.516870357142857</v>
      </c>
      <c r="CI943">
        <v>13.607725</v>
      </c>
      <c r="CJ943">
        <v>13.13925</v>
      </c>
      <c r="CK943">
        <v>1599.99</v>
      </c>
      <c r="CL943">
        <v>0.6919936785714286</v>
      </c>
      <c r="CM943">
        <v>0.3080063214285715</v>
      </c>
      <c r="CN943">
        <v>0</v>
      </c>
      <c r="CO943">
        <v>2.304828571428572</v>
      </c>
      <c r="CP943">
        <v>0</v>
      </c>
      <c r="CQ943">
        <v>16926.64642857143</v>
      </c>
      <c r="CR943">
        <v>13790.06428571429</v>
      </c>
      <c r="CS943">
        <v>38.812</v>
      </c>
      <c r="CT943">
        <v>40.15157142857142</v>
      </c>
      <c r="CU943">
        <v>39.49549999999999</v>
      </c>
      <c r="CV943">
        <v>38.20499999999999</v>
      </c>
      <c r="CW943">
        <v>38.08224999999999</v>
      </c>
      <c r="CX943">
        <v>1107.183214285714</v>
      </c>
      <c r="CY943">
        <v>492.8067857142858</v>
      </c>
      <c r="CZ943">
        <v>0</v>
      </c>
      <c r="DA943">
        <v>1728499011.4</v>
      </c>
      <c r="DB943">
        <v>0</v>
      </c>
      <c r="DC943">
        <v>1728490956.5</v>
      </c>
      <c r="DD943" t="s">
        <v>362</v>
      </c>
      <c r="DE943">
        <v>1728490952.5</v>
      </c>
      <c r="DF943">
        <v>1728490956.5</v>
      </c>
      <c r="DG943">
        <v>1</v>
      </c>
      <c r="DH943">
        <v>-0.065</v>
      </c>
      <c r="DI943">
        <v>-0.008</v>
      </c>
      <c r="DJ943">
        <v>-3.246</v>
      </c>
      <c r="DK943">
        <v>-0.091</v>
      </c>
      <c r="DL943">
        <v>52</v>
      </c>
      <c r="DM943">
        <v>15</v>
      </c>
      <c r="DN943">
        <v>0.25</v>
      </c>
      <c r="DO943">
        <v>0.13</v>
      </c>
      <c r="DP943">
        <v>-27.09001463414634</v>
      </c>
      <c r="DQ943">
        <v>-0.8015101045296171</v>
      </c>
      <c r="DR943">
        <v>0.1038022006462895</v>
      </c>
      <c r="DS943">
        <v>0</v>
      </c>
      <c r="DT943">
        <v>0.5019640487804877</v>
      </c>
      <c r="DU943">
        <v>-0.3116928710801397</v>
      </c>
      <c r="DV943">
        <v>0.04108190669391305</v>
      </c>
      <c r="DW943">
        <v>0</v>
      </c>
      <c r="DX943">
        <v>0</v>
      </c>
      <c r="DY943">
        <v>2</v>
      </c>
      <c r="DZ943" t="s">
        <v>386</v>
      </c>
      <c r="EA943">
        <v>3.22918</v>
      </c>
      <c r="EB943">
        <v>2.70457</v>
      </c>
      <c r="EC943">
        <v>0.19957</v>
      </c>
      <c r="ED943">
        <v>0.201972</v>
      </c>
      <c r="EE943">
        <v>0.0833192</v>
      </c>
      <c r="EF943">
        <v>0.0816091</v>
      </c>
      <c r="EG943">
        <v>26112</v>
      </c>
      <c r="EH943">
        <v>25308.1</v>
      </c>
      <c r="EI943">
        <v>31267.3</v>
      </c>
      <c r="EJ943">
        <v>30092.8</v>
      </c>
      <c r="EK943">
        <v>38389.7</v>
      </c>
      <c r="EL943">
        <v>36554.5</v>
      </c>
      <c r="EM943">
        <v>43814.1</v>
      </c>
      <c r="EN943">
        <v>42026.4</v>
      </c>
      <c r="EO943">
        <v>2.09777</v>
      </c>
      <c r="EP943">
        <v>1.74673</v>
      </c>
      <c r="EQ943">
        <v>0.0166893</v>
      </c>
      <c r="ER943">
        <v>0</v>
      </c>
      <c r="ES943">
        <v>24.7757</v>
      </c>
      <c r="ET943">
        <v>999.9</v>
      </c>
      <c r="EU943">
        <v>63.5</v>
      </c>
      <c r="EV943">
        <v>32.2</v>
      </c>
      <c r="EW943">
        <v>31.4382</v>
      </c>
      <c r="EX943">
        <v>61.0302</v>
      </c>
      <c r="EY943">
        <v>24.1226</v>
      </c>
      <c r="EZ943">
        <v>1</v>
      </c>
      <c r="FA943">
        <v>0.277909</v>
      </c>
      <c r="FB943">
        <v>4.17333</v>
      </c>
      <c r="FC943">
        <v>20.1509</v>
      </c>
      <c r="FD943">
        <v>5.21355</v>
      </c>
      <c r="FE943">
        <v>11.9981</v>
      </c>
      <c r="FF943">
        <v>4.9629</v>
      </c>
      <c r="FG943">
        <v>3.29563</v>
      </c>
      <c r="FH943">
        <v>9999</v>
      </c>
      <c r="FI943">
        <v>9999</v>
      </c>
      <c r="FJ943">
        <v>9999</v>
      </c>
      <c r="FK943">
        <v>150.2</v>
      </c>
      <c r="FL943">
        <v>4.97092</v>
      </c>
      <c r="FM943">
        <v>1.8678</v>
      </c>
      <c r="FN943">
        <v>1.85928</v>
      </c>
      <c r="FO943">
        <v>1.86538</v>
      </c>
      <c r="FP943">
        <v>1.8631</v>
      </c>
      <c r="FQ943">
        <v>1.86451</v>
      </c>
      <c r="FR943">
        <v>1.86005</v>
      </c>
      <c r="FS943">
        <v>1.86417</v>
      </c>
      <c r="FT943">
        <v>0</v>
      </c>
      <c r="FU943">
        <v>0</v>
      </c>
      <c r="FV943">
        <v>0</v>
      </c>
      <c r="FW943">
        <v>0</v>
      </c>
      <c r="FX943" t="s">
        <v>364</v>
      </c>
      <c r="FY943" t="s">
        <v>365</v>
      </c>
      <c r="FZ943" t="s">
        <v>366</v>
      </c>
      <c r="GA943" t="s">
        <v>366</v>
      </c>
      <c r="GB943" t="s">
        <v>366</v>
      </c>
      <c r="GC943" t="s">
        <v>366</v>
      </c>
      <c r="GD943">
        <v>0</v>
      </c>
      <c r="GE943">
        <v>100</v>
      </c>
      <c r="GF943">
        <v>100</v>
      </c>
      <c r="GG943">
        <v>-10.16</v>
      </c>
      <c r="GH943">
        <v>-0.0905</v>
      </c>
      <c r="GI943">
        <v>-2.868309889394353</v>
      </c>
      <c r="GJ943">
        <v>-0.006773961979547998</v>
      </c>
      <c r="GK943">
        <v>-8.296070481250098E-08</v>
      </c>
      <c r="GL943">
        <v>3.322967193956903E-10</v>
      </c>
      <c r="GM943">
        <v>-0.07871069313407227</v>
      </c>
      <c r="GN943">
        <v>-0.00208336341840114</v>
      </c>
      <c r="GO943">
        <v>8.801746095907445E-05</v>
      </c>
      <c r="GP943">
        <v>-2.677693255255651E-07</v>
      </c>
      <c r="GQ943">
        <v>3</v>
      </c>
      <c r="GR943">
        <v>2052</v>
      </c>
      <c r="GS943">
        <v>2</v>
      </c>
      <c r="GT943">
        <v>18</v>
      </c>
      <c r="GU943">
        <v>133.4</v>
      </c>
      <c r="GV943">
        <v>133.3</v>
      </c>
      <c r="GW943">
        <v>2.55859</v>
      </c>
      <c r="GX943">
        <v>2.39746</v>
      </c>
      <c r="GY943">
        <v>1.44775</v>
      </c>
      <c r="GZ943">
        <v>2.31201</v>
      </c>
      <c r="HA943">
        <v>1.55151</v>
      </c>
      <c r="HB943">
        <v>2.32178</v>
      </c>
      <c r="HC943">
        <v>37.8921</v>
      </c>
      <c r="HD943">
        <v>13.5191</v>
      </c>
      <c r="HE943">
        <v>18</v>
      </c>
      <c r="HF943">
        <v>616.972</v>
      </c>
      <c r="HG943">
        <v>393.457</v>
      </c>
      <c r="HH943">
        <v>19.1686</v>
      </c>
      <c r="HI943">
        <v>30.4031</v>
      </c>
      <c r="HJ943">
        <v>29.9998</v>
      </c>
      <c r="HK943">
        <v>30.5852</v>
      </c>
      <c r="HL943">
        <v>30.5814</v>
      </c>
      <c r="HM943">
        <v>51.2534</v>
      </c>
      <c r="HN943">
        <v>55.4847</v>
      </c>
      <c r="HO943">
        <v>0</v>
      </c>
      <c r="HP943">
        <v>19.1506</v>
      </c>
      <c r="HQ943">
        <v>1163.52</v>
      </c>
      <c r="HR943">
        <v>15.5527</v>
      </c>
      <c r="HS943">
        <v>99.2174</v>
      </c>
      <c r="HT943">
        <v>100.418</v>
      </c>
    </row>
    <row r="944" spans="1:228">
      <c r="A944">
        <v>928</v>
      </c>
      <c r="B944">
        <v>1728498959</v>
      </c>
      <c r="C944">
        <v>8021.5</v>
      </c>
      <c r="D944" t="s">
        <v>2230</v>
      </c>
      <c r="E944" t="s">
        <v>2231</v>
      </c>
      <c r="F944">
        <v>5</v>
      </c>
      <c r="G944" t="s">
        <v>357</v>
      </c>
      <c r="H944" t="s">
        <v>358</v>
      </c>
      <c r="I944" t="s">
        <v>359</v>
      </c>
      <c r="J944" t="s">
        <v>2047</v>
      </c>
      <c r="K944">
        <v>1728498951.178571</v>
      </c>
      <c r="L944">
        <f>(M944)/1000</f>
        <v>0</v>
      </c>
      <c r="M944">
        <f>IF(BH944, AP944, AJ944)</f>
        <v>0</v>
      </c>
      <c r="N944">
        <f>IF(BH944, AK944, AI944)</f>
        <v>0</v>
      </c>
      <c r="O944">
        <f>BJ944 - IF(AW944&gt;1, N944*BD944*100.0/(AY944), 0)</f>
        <v>0</v>
      </c>
      <c r="P944">
        <f>((V944-L944/2)*O944-N944)/(V944+L944/2)</f>
        <v>0</v>
      </c>
      <c r="Q944">
        <f>P944*(BQ944+BR944)/1000.0</f>
        <v>0</v>
      </c>
      <c r="R944">
        <f>(BJ944 - IF(AW944&gt;1, N944*BD944*100.0/(AY944), 0))*(BQ944+BR944)/1000.0</f>
        <v>0</v>
      </c>
      <c r="S944">
        <f>2.0/((1/U944-1/T944)+SIGN(U944)*SQRT((1/U944-1/T944)*(1/U944-1/T944) + 4*BE944/((BE944+1)*(BE944+1))*(2*1/U944*1/T944-1/T944*1/T944)))</f>
        <v>0</v>
      </c>
      <c r="T944">
        <f>IF(LEFT(BF944,1)&lt;&gt;"0",IF(LEFT(BF944,1)="1",3.0,BG944),$D$5+$E$5*(BX944*BQ944/($K$5*1000))+$F$5*(BX944*BQ944/($K$5*1000))*MAX(MIN(BD944,$J$5),$I$5)*MAX(MIN(BD944,$J$5),$I$5)+$G$5*MAX(MIN(BD944,$J$5),$I$5)*(BX944*BQ944/($K$5*1000))+$H$5*(BX944*BQ944/($K$5*1000))*(BX944*BQ944/($K$5*1000)))</f>
        <v>0</v>
      </c>
      <c r="U944">
        <f>L944*(1000-(1000*0.61365*exp(17.502*Y944/(240.97+Y944))/(BQ944+BR944)+BL944)/2)/(1000*0.61365*exp(17.502*Y944/(240.97+Y944))/(BQ944+BR944)-BL944)</f>
        <v>0</v>
      </c>
      <c r="V944">
        <f>1/((BE944+1)/(S944/1.6)+1/(T944/1.37)) + BE944/((BE944+1)/(S944/1.6) + BE944/(T944/1.37))</f>
        <v>0</v>
      </c>
      <c r="W944">
        <f>(AZ944*BC944)</f>
        <v>0</v>
      </c>
      <c r="X944">
        <f>(BS944+(W944+2*0.95*5.67E-8*(((BS944+$B$7)+273)^4-(BS944+273)^4)-44100*L944)/(1.84*29.3*T944+8*0.95*5.67E-8*(BS944+273)^3))</f>
        <v>0</v>
      </c>
      <c r="Y944">
        <f>($C$7*BT944+$D$7*BU944+$E$7*X944)</f>
        <v>0</v>
      </c>
      <c r="Z944">
        <f>0.61365*exp(17.502*Y944/(240.97+Y944))</f>
        <v>0</v>
      </c>
      <c r="AA944">
        <f>(AB944/AC944*100)</f>
        <v>0</v>
      </c>
      <c r="AB944">
        <f>BL944*(BQ944+BR944)/1000</f>
        <v>0</v>
      </c>
      <c r="AC944">
        <f>0.61365*exp(17.502*BS944/(240.97+BS944))</f>
        <v>0</v>
      </c>
      <c r="AD944">
        <f>(Z944-BL944*(BQ944+BR944)/1000)</f>
        <v>0</v>
      </c>
      <c r="AE944">
        <f>(-L944*44100)</f>
        <v>0</v>
      </c>
      <c r="AF944">
        <f>2*29.3*T944*0.92*(BS944-Y944)</f>
        <v>0</v>
      </c>
      <c r="AG944">
        <f>2*0.95*5.67E-8*(((BS944+$B$7)+273)^4-(Y944+273)^4)</f>
        <v>0</v>
      </c>
      <c r="AH944">
        <f>W944+AG944+AE944+AF944</f>
        <v>0</v>
      </c>
      <c r="AI944">
        <f>BP944*AW944*(BK944-BJ944*(1000-AW944*BM944)/(1000-AW944*BL944))/(100*BD944)</f>
        <v>0</v>
      </c>
      <c r="AJ944">
        <f>1000*BP944*AW944*(BL944-BM944)/(100*BD944*(1000-AW944*BL944))</f>
        <v>0</v>
      </c>
      <c r="AK944">
        <f>(AL944 - AM944 - BQ944*1E3/(8.314*(BS944+273.15)) * AO944/BP944 * AN944) * BP944/(100*BD944) * (1000 - BM944)/1000</f>
        <v>0</v>
      </c>
      <c r="AL944">
        <v>1172.833307854447</v>
      </c>
      <c r="AM944">
        <v>1150.425393939394</v>
      </c>
      <c r="AN944">
        <v>2.528927621098085</v>
      </c>
      <c r="AO944">
        <v>66.74876362544261</v>
      </c>
      <c r="AP944">
        <f>(AR944 - AQ944 + BQ944*1E3/(8.314*(BS944+273.15)) * AT944/BP944 * AS944) * BP944/(100*BD944) * 1000/(1000 - AR944)</f>
        <v>0</v>
      </c>
      <c r="AQ944">
        <v>15.57610552740349</v>
      </c>
      <c r="AR944">
        <v>16.07409212121212</v>
      </c>
      <c r="AS944">
        <v>0.0005546580819930359</v>
      </c>
      <c r="AT944">
        <v>80.8344270766854</v>
      </c>
      <c r="AU944">
        <v>0</v>
      </c>
      <c r="AV944">
        <v>0</v>
      </c>
      <c r="AW944">
        <f>IF(AU944*$H$13&gt;=AY944,1.0,(AY944/(AY944-AU944*$H$13)))</f>
        <v>0</v>
      </c>
      <c r="AX944">
        <f>(AW944-1)*100</f>
        <v>0</v>
      </c>
      <c r="AY944">
        <f>MAX(0,($B$13+$C$13*BX944)/(1+$D$13*BX944)*BQ944/(BS944+273)*$E$13)</f>
        <v>0</v>
      </c>
      <c r="AZ944">
        <f>$B$11*BY944+$C$11*BZ944+$F$11*CK944*(1-CN944)</f>
        <v>0</v>
      </c>
      <c r="BA944">
        <f>AZ944*BB944</f>
        <v>0</v>
      </c>
      <c r="BB944">
        <f>($B$11*$D$9+$C$11*$D$9+$F$11*((CX944+CP944)/MAX(CX944+CP944+CY944, 0.1)*$I$9+CY944/MAX(CX944+CP944+CY944, 0.1)*$J$9))/($B$11+$C$11+$F$11)</f>
        <v>0</v>
      </c>
      <c r="BC944">
        <f>($B$11*$K$9+$C$11*$K$9+$F$11*((CX944+CP944)/MAX(CX944+CP944+CY944, 0.1)*$P$9+CY944/MAX(CX944+CP944+CY944, 0.1)*$Q$9))/($B$11+$C$11+$F$11)</f>
        <v>0</v>
      </c>
      <c r="BD944">
        <v>6</v>
      </c>
      <c r="BE944">
        <v>0.5</v>
      </c>
      <c r="BF944" t="s">
        <v>361</v>
      </c>
      <c r="BG944">
        <v>2</v>
      </c>
      <c r="BH944" t="b">
        <v>1</v>
      </c>
      <c r="BI944">
        <v>1728498951.178571</v>
      </c>
      <c r="BJ944">
        <v>1113.66</v>
      </c>
      <c r="BK944">
        <v>1140.856428571429</v>
      </c>
      <c r="BL944">
        <v>16.05256785714286</v>
      </c>
      <c r="BM944">
        <v>15.57369642857143</v>
      </c>
      <c r="BN944">
        <v>1123.773571428572</v>
      </c>
      <c r="BO944">
        <v>16.1431</v>
      </c>
      <c r="BP944">
        <v>600.0090357142857</v>
      </c>
      <c r="BQ944">
        <v>97.54499642857142</v>
      </c>
      <c r="BR944">
        <v>0.1000159964285714</v>
      </c>
      <c r="BS944">
        <v>24.84013571428571</v>
      </c>
      <c r="BT944">
        <v>25.04468928571428</v>
      </c>
      <c r="BU944">
        <v>999.9000000000002</v>
      </c>
      <c r="BV944">
        <v>0</v>
      </c>
      <c r="BW944">
        <v>0</v>
      </c>
      <c r="BX944">
        <v>9991.356785714286</v>
      </c>
      <c r="BY944">
        <v>0</v>
      </c>
      <c r="BZ944">
        <v>303.68625</v>
      </c>
      <c r="CA944">
        <v>-27.19718928571428</v>
      </c>
      <c r="CB944">
        <v>1131.828571428572</v>
      </c>
      <c r="CC944">
        <v>1158.904285714286</v>
      </c>
      <c r="CD944">
        <v>0.4788699285714286</v>
      </c>
      <c r="CE944">
        <v>1140.856428571429</v>
      </c>
      <c r="CF944">
        <v>15.57369642857143</v>
      </c>
      <c r="CG944">
        <v>1.565848928571429</v>
      </c>
      <c r="CH944">
        <v>1.519136071428571</v>
      </c>
      <c r="CI944">
        <v>13.62675714285714</v>
      </c>
      <c r="CJ944">
        <v>13.16214642857143</v>
      </c>
      <c r="CK944">
        <v>1600.002857142857</v>
      </c>
      <c r="CL944">
        <v>0.6919944642857143</v>
      </c>
      <c r="CM944">
        <v>0.3080055357142857</v>
      </c>
      <c r="CN944">
        <v>0</v>
      </c>
      <c r="CO944">
        <v>2.281164285714286</v>
      </c>
      <c r="CP944">
        <v>0</v>
      </c>
      <c r="CQ944">
        <v>16949.35357142857</v>
      </c>
      <c r="CR944">
        <v>13790.17142857143</v>
      </c>
      <c r="CS944">
        <v>38.80314285714285</v>
      </c>
      <c r="CT944">
        <v>40.14935714285714</v>
      </c>
      <c r="CU944">
        <v>39.4955</v>
      </c>
      <c r="CV944">
        <v>38.19599999999999</v>
      </c>
      <c r="CW944">
        <v>38.08224999999999</v>
      </c>
      <c r="CX944">
        <v>1107.193571428571</v>
      </c>
      <c r="CY944">
        <v>492.8092857142856</v>
      </c>
      <c r="CZ944">
        <v>0</v>
      </c>
      <c r="DA944">
        <v>1728499016.2</v>
      </c>
      <c r="DB944">
        <v>0</v>
      </c>
      <c r="DC944">
        <v>1728490956.5</v>
      </c>
      <c r="DD944" t="s">
        <v>362</v>
      </c>
      <c r="DE944">
        <v>1728490952.5</v>
      </c>
      <c r="DF944">
        <v>1728490956.5</v>
      </c>
      <c r="DG944">
        <v>1</v>
      </c>
      <c r="DH944">
        <v>-0.065</v>
      </c>
      <c r="DI944">
        <v>-0.008</v>
      </c>
      <c r="DJ944">
        <v>-3.246</v>
      </c>
      <c r="DK944">
        <v>-0.091</v>
      </c>
      <c r="DL944">
        <v>52</v>
      </c>
      <c r="DM944">
        <v>15</v>
      </c>
      <c r="DN944">
        <v>0.25</v>
      </c>
      <c r="DO944">
        <v>0.13</v>
      </c>
      <c r="DP944">
        <v>-27.14253250000001</v>
      </c>
      <c r="DQ944">
        <v>-0.9034345215759627</v>
      </c>
      <c r="DR944">
        <v>0.109144542665907</v>
      </c>
      <c r="DS944">
        <v>0</v>
      </c>
      <c r="DT944">
        <v>0.488747325</v>
      </c>
      <c r="DU944">
        <v>-0.09369833020638078</v>
      </c>
      <c r="DV944">
        <v>0.02909396183522235</v>
      </c>
      <c r="DW944">
        <v>1</v>
      </c>
      <c r="DX944">
        <v>1</v>
      </c>
      <c r="DY944">
        <v>2</v>
      </c>
      <c r="DZ944" t="s">
        <v>363</v>
      </c>
      <c r="EA944">
        <v>3.22894</v>
      </c>
      <c r="EB944">
        <v>2.70415</v>
      </c>
      <c r="EC944">
        <v>0.200826</v>
      </c>
      <c r="ED944">
        <v>0.203208</v>
      </c>
      <c r="EE944">
        <v>0.0833441</v>
      </c>
      <c r="EF944">
        <v>0.08161309999999999</v>
      </c>
      <c r="EG944">
        <v>26071.1</v>
      </c>
      <c r="EH944">
        <v>25269.2</v>
      </c>
      <c r="EI944">
        <v>31267.4</v>
      </c>
      <c r="EJ944">
        <v>30093.3</v>
      </c>
      <c r="EK944">
        <v>38388.9</v>
      </c>
      <c r="EL944">
        <v>36554.9</v>
      </c>
      <c r="EM944">
        <v>43814.4</v>
      </c>
      <c r="EN944">
        <v>42027.1</v>
      </c>
      <c r="EO944">
        <v>2.0976</v>
      </c>
      <c r="EP944">
        <v>1.74685</v>
      </c>
      <c r="EQ944">
        <v>0.0156462</v>
      </c>
      <c r="ER944">
        <v>0</v>
      </c>
      <c r="ES944">
        <v>24.7851</v>
      </c>
      <c r="ET944">
        <v>999.9</v>
      </c>
      <c r="EU944">
        <v>63.5</v>
      </c>
      <c r="EV944">
        <v>32.2</v>
      </c>
      <c r="EW944">
        <v>31.4379</v>
      </c>
      <c r="EX944">
        <v>61.0102</v>
      </c>
      <c r="EY944">
        <v>24.4271</v>
      </c>
      <c r="EZ944">
        <v>1</v>
      </c>
      <c r="FA944">
        <v>0.278061</v>
      </c>
      <c r="FB944">
        <v>4.24774</v>
      </c>
      <c r="FC944">
        <v>20.149</v>
      </c>
      <c r="FD944">
        <v>5.21385</v>
      </c>
      <c r="FE944">
        <v>11.998</v>
      </c>
      <c r="FF944">
        <v>4.96305</v>
      </c>
      <c r="FG944">
        <v>3.29565</v>
      </c>
      <c r="FH944">
        <v>9999</v>
      </c>
      <c r="FI944">
        <v>9999</v>
      </c>
      <c r="FJ944">
        <v>9999</v>
      </c>
      <c r="FK944">
        <v>150.2</v>
      </c>
      <c r="FL944">
        <v>4.9709</v>
      </c>
      <c r="FM944">
        <v>1.8678</v>
      </c>
      <c r="FN944">
        <v>1.85928</v>
      </c>
      <c r="FO944">
        <v>1.86536</v>
      </c>
      <c r="FP944">
        <v>1.8631</v>
      </c>
      <c r="FQ944">
        <v>1.8645</v>
      </c>
      <c r="FR944">
        <v>1.86005</v>
      </c>
      <c r="FS944">
        <v>1.86417</v>
      </c>
      <c r="FT944">
        <v>0</v>
      </c>
      <c r="FU944">
        <v>0</v>
      </c>
      <c r="FV944">
        <v>0</v>
      </c>
      <c r="FW944">
        <v>0</v>
      </c>
      <c r="FX944" t="s">
        <v>364</v>
      </c>
      <c r="FY944" t="s">
        <v>365</v>
      </c>
      <c r="FZ944" t="s">
        <v>366</v>
      </c>
      <c r="GA944" t="s">
        <v>366</v>
      </c>
      <c r="GB944" t="s">
        <v>366</v>
      </c>
      <c r="GC944" t="s">
        <v>366</v>
      </c>
      <c r="GD944">
        <v>0</v>
      </c>
      <c r="GE944">
        <v>100</v>
      </c>
      <c r="GF944">
        <v>100</v>
      </c>
      <c r="GG944">
        <v>-10.22</v>
      </c>
      <c r="GH944">
        <v>-0.0905</v>
      </c>
      <c r="GI944">
        <v>-2.868309889394353</v>
      </c>
      <c r="GJ944">
        <v>-0.006773961979547998</v>
      </c>
      <c r="GK944">
        <v>-8.296070481250098E-08</v>
      </c>
      <c r="GL944">
        <v>3.322967193956903E-10</v>
      </c>
      <c r="GM944">
        <v>-0.07871069313407227</v>
      </c>
      <c r="GN944">
        <v>-0.00208336341840114</v>
      </c>
      <c r="GO944">
        <v>8.801746095907445E-05</v>
      </c>
      <c r="GP944">
        <v>-2.677693255255651E-07</v>
      </c>
      <c r="GQ944">
        <v>3</v>
      </c>
      <c r="GR944">
        <v>2052</v>
      </c>
      <c r="GS944">
        <v>2</v>
      </c>
      <c r="GT944">
        <v>18</v>
      </c>
      <c r="GU944">
        <v>133.4</v>
      </c>
      <c r="GV944">
        <v>133.4</v>
      </c>
      <c r="GW944">
        <v>2.57935</v>
      </c>
      <c r="GX944">
        <v>2.40723</v>
      </c>
      <c r="GY944">
        <v>1.44775</v>
      </c>
      <c r="GZ944">
        <v>2.31201</v>
      </c>
      <c r="HA944">
        <v>1.55151</v>
      </c>
      <c r="HB944">
        <v>2.29126</v>
      </c>
      <c r="HC944">
        <v>37.8921</v>
      </c>
      <c r="HD944">
        <v>13.5191</v>
      </c>
      <c r="HE944">
        <v>18</v>
      </c>
      <c r="HF944">
        <v>616.79</v>
      </c>
      <c r="HG944">
        <v>393.498</v>
      </c>
      <c r="HH944">
        <v>19.1289</v>
      </c>
      <c r="HI944">
        <v>30.3994</v>
      </c>
      <c r="HJ944">
        <v>29.9999</v>
      </c>
      <c r="HK944">
        <v>30.5799</v>
      </c>
      <c r="HL944">
        <v>30.5768</v>
      </c>
      <c r="HM944">
        <v>51.6479</v>
      </c>
      <c r="HN944">
        <v>55.4847</v>
      </c>
      <c r="HO944">
        <v>0</v>
      </c>
      <c r="HP944">
        <v>19.0994</v>
      </c>
      <c r="HQ944">
        <v>1178.55</v>
      </c>
      <c r="HR944">
        <v>15.5527</v>
      </c>
      <c r="HS944">
        <v>99.2179</v>
      </c>
      <c r="HT944">
        <v>100.419</v>
      </c>
    </row>
    <row r="945" spans="1:228">
      <c r="A945">
        <v>929</v>
      </c>
      <c r="B945">
        <v>1728498964.5</v>
      </c>
      <c r="C945">
        <v>8027</v>
      </c>
      <c r="D945" t="s">
        <v>2232</v>
      </c>
      <c r="E945" t="s">
        <v>2233</v>
      </c>
      <c r="F945">
        <v>5</v>
      </c>
      <c r="G945" t="s">
        <v>357</v>
      </c>
      <c r="H945" t="s">
        <v>358</v>
      </c>
      <c r="I945" t="s">
        <v>359</v>
      </c>
      <c r="J945" t="s">
        <v>2047</v>
      </c>
      <c r="K945">
        <v>1728498956.75</v>
      </c>
      <c r="L945">
        <f>(M945)/1000</f>
        <v>0</v>
      </c>
      <c r="M945">
        <f>IF(BH945, AP945, AJ945)</f>
        <v>0</v>
      </c>
      <c r="N945">
        <f>IF(BH945, AK945, AI945)</f>
        <v>0</v>
      </c>
      <c r="O945">
        <f>BJ945 - IF(AW945&gt;1, N945*BD945*100.0/(AY945), 0)</f>
        <v>0</v>
      </c>
      <c r="P945">
        <f>((V945-L945/2)*O945-N945)/(V945+L945/2)</f>
        <v>0</v>
      </c>
      <c r="Q945">
        <f>P945*(BQ945+BR945)/1000.0</f>
        <v>0</v>
      </c>
      <c r="R945">
        <f>(BJ945 - IF(AW945&gt;1, N945*BD945*100.0/(AY945), 0))*(BQ945+BR945)/1000.0</f>
        <v>0</v>
      </c>
      <c r="S945">
        <f>2.0/((1/U945-1/T945)+SIGN(U945)*SQRT((1/U945-1/T945)*(1/U945-1/T945) + 4*BE945/((BE945+1)*(BE945+1))*(2*1/U945*1/T945-1/T945*1/T945)))</f>
        <v>0</v>
      </c>
      <c r="T945">
        <f>IF(LEFT(BF945,1)&lt;&gt;"0",IF(LEFT(BF945,1)="1",3.0,BG945),$D$5+$E$5*(BX945*BQ945/($K$5*1000))+$F$5*(BX945*BQ945/($K$5*1000))*MAX(MIN(BD945,$J$5),$I$5)*MAX(MIN(BD945,$J$5),$I$5)+$G$5*MAX(MIN(BD945,$J$5),$I$5)*(BX945*BQ945/($K$5*1000))+$H$5*(BX945*BQ945/($K$5*1000))*(BX945*BQ945/($K$5*1000)))</f>
        <v>0</v>
      </c>
      <c r="U945">
        <f>L945*(1000-(1000*0.61365*exp(17.502*Y945/(240.97+Y945))/(BQ945+BR945)+BL945)/2)/(1000*0.61365*exp(17.502*Y945/(240.97+Y945))/(BQ945+BR945)-BL945)</f>
        <v>0</v>
      </c>
      <c r="V945">
        <f>1/((BE945+1)/(S945/1.6)+1/(T945/1.37)) + BE945/((BE945+1)/(S945/1.6) + BE945/(T945/1.37))</f>
        <v>0</v>
      </c>
      <c r="W945">
        <f>(AZ945*BC945)</f>
        <v>0</v>
      </c>
      <c r="X945">
        <f>(BS945+(W945+2*0.95*5.67E-8*(((BS945+$B$7)+273)^4-(BS945+273)^4)-44100*L945)/(1.84*29.3*T945+8*0.95*5.67E-8*(BS945+273)^3))</f>
        <v>0</v>
      </c>
      <c r="Y945">
        <f>($C$7*BT945+$D$7*BU945+$E$7*X945)</f>
        <v>0</v>
      </c>
      <c r="Z945">
        <f>0.61365*exp(17.502*Y945/(240.97+Y945))</f>
        <v>0</v>
      </c>
      <c r="AA945">
        <f>(AB945/AC945*100)</f>
        <v>0</v>
      </c>
      <c r="AB945">
        <f>BL945*(BQ945+BR945)/1000</f>
        <v>0</v>
      </c>
      <c r="AC945">
        <f>0.61365*exp(17.502*BS945/(240.97+BS945))</f>
        <v>0</v>
      </c>
      <c r="AD945">
        <f>(Z945-BL945*(BQ945+BR945)/1000)</f>
        <v>0</v>
      </c>
      <c r="AE945">
        <f>(-L945*44100)</f>
        <v>0</v>
      </c>
      <c r="AF945">
        <f>2*29.3*T945*0.92*(BS945-Y945)</f>
        <v>0</v>
      </c>
      <c r="AG945">
        <f>2*0.95*5.67E-8*(((BS945+$B$7)+273)^4-(Y945+273)^4)</f>
        <v>0</v>
      </c>
      <c r="AH945">
        <f>W945+AG945+AE945+AF945</f>
        <v>0</v>
      </c>
      <c r="AI945">
        <f>BP945*AW945*(BK945-BJ945*(1000-AW945*BM945)/(1000-AW945*BL945))/(100*BD945)</f>
        <v>0</v>
      </c>
      <c r="AJ945">
        <f>1000*BP945*AW945*(BL945-BM945)/(100*BD945*(1000-AW945*BL945))</f>
        <v>0</v>
      </c>
      <c r="AK945">
        <f>(AL945 - AM945 - BQ945*1E3/(8.314*(BS945+273.15)) * AO945/BP945 * AN945) * BP945/(100*BD945) * (1000 - BM945)/1000</f>
        <v>0</v>
      </c>
      <c r="AL945">
        <v>1187.025231607967</v>
      </c>
      <c r="AM945">
        <v>1164.455272727273</v>
      </c>
      <c r="AN945">
        <v>2.559985597416747</v>
      </c>
      <c r="AO945">
        <v>66.74876362544261</v>
      </c>
      <c r="AP945">
        <f>(AR945 - AQ945 + BQ945*1E3/(8.314*(BS945+273.15)) * AT945/BP945 * AS945) * BP945/(100*BD945) * 1000/(1000 - AR945)</f>
        <v>0</v>
      </c>
      <c r="AQ945">
        <v>15.5783772242342</v>
      </c>
      <c r="AR945">
        <v>16.07600969696971</v>
      </c>
      <c r="AS945">
        <v>8.475835794817562E-06</v>
      </c>
      <c r="AT945">
        <v>80.8344270766854</v>
      </c>
      <c r="AU945">
        <v>0</v>
      </c>
      <c r="AV945">
        <v>0</v>
      </c>
      <c r="AW945">
        <f>IF(AU945*$H$13&gt;=AY945,1.0,(AY945/(AY945-AU945*$H$13)))</f>
        <v>0</v>
      </c>
      <c r="AX945">
        <f>(AW945-1)*100</f>
        <v>0</v>
      </c>
      <c r="AY945">
        <f>MAX(0,($B$13+$C$13*BX945)/(1+$D$13*BX945)*BQ945/(BS945+273)*$E$13)</f>
        <v>0</v>
      </c>
      <c r="AZ945">
        <f>$B$11*BY945+$C$11*BZ945+$F$11*CK945*(1-CN945)</f>
        <v>0</v>
      </c>
      <c r="BA945">
        <f>AZ945*BB945</f>
        <v>0</v>
      </c>
      <c r="BB945">
        <f>($B$11*$D$9+$C$11*$D$9+$F$11*((CX945+CP945)/MAX(CX945+CP945+CY945, 0.1)*$I$9+CY945/MAX(CX945+CP945+CY945, 0.1)*$J$9))/($B$11+$C$11+$F$11)</f>
        <v>0</v>
      </c>
      <c r="BC945">
        <f>($B$11*$K$9+$C$11*$K$9+$F$11*((CX945+CP945)/MAX(CX945+CP945+CY945, 0.1)*$P$9+CY945/MAX(CX945+CP945+CY945, 0.1)*$Q$9))/($B$11+$C$11+$F$11)</f>
        <v>0</v>
      </c>
      <c r="BD945">
        <v>6</v>
      </c>
      <c r="BE945">
        <v>0.5</v>
      </c>
      <c r="BF945" t="s">
        <v>361</v>
      </c>
      <c r="BG945">
        <v>2</v>
      </c>
      <c r="BH945" t="b">
        <v>1</v>
      </c>
      <c r="BI945">
        <v>1728498956.75</v>
      </c>
      <c r="BJ945">
        <v>1127.586785714286</v>
      </c>
      <c r="BK945">
        <v>1154.877142857143</v>
      </c>
      <c r="BL945">
        <v>16.069075</v>
      </c>
      <c r="BM945">
        <v>15.57661785714286</v>
      </c>
      <c r="BN945">
        <v>1137.78</v>
      </c>
      <c r="BO945">
        <v>16.15959285714286</v>
      </c>
      <c r="BP945">
        <v>600.0271785714286</v>
      </c>
      <c r="BQ945">
        <v>97.54440000000001</v>
      </c>
      <c r="BR945">
        <v>0.09996986428571429</v>
      </c>
      <c r="BS945">
        <v>24.84000357142857</v>
      </c>
      <c r="BT945">
        <v>25.04845357142858</v>
      </c>
      <c r="BU945">
        <v>999.9000000000002</v>
      </c>
      <c r="BV945">
        <v>0</v>
      </c>
      <c r="BW945">
        <v>0</v>
      </c>
      <c r="BX945">
        <v>9996.266428571427</v>
      </c>
      <c r="BY945">
        <v>0</v>
      </c>
      <c r="BZ945">
        <v>311.5775714285714</v>
      </c>
      <c r="CA945">
        <v>-27.29117142857143</v>
      </c>
      <c r="CB945">
        <v>1146.002142857143</v>
      </c>
      <c r="CC945">
        <v>1173.150357142857</v>
      </c>
      <c r="CD945">
        <v>0.4924527857142857</v>
      </c>
      <c r="CE945">
        <v>1154.877142857143</v>
      </c>
      <c r="CF945">
        <v>15.57661785714286</v>
      </c>
      <c r="CG945">
        <v>1.567449642857143</v>
      </c>
      <c r="CH945">
        <v>1.519411428571428</v>
      </c>
      <c r="CI945">
        <v>13.64246428571429</v>
      </c>
      <c r="CJ945">
        <v>13.16492142857143</v>
      </c>
      <c r="CK945">
        <v>1599.990714285714</v>
      </c>
      <c r="CL945">
        <v>0.6919900714285715</v>
      </c>
      <c r="CM945">
        <v>0.3080099285714286</v>
      </c>
      <c r="CN945">
        <v>0</v>
      </c>
      <c r="CO945">
        <v>2.3161</v>
      </c>
      <c r="CP945">
        <v>0</v>
      </c>
      <c r="CQ945">
        <v>16976.41785714286</v>
      </c>
      <c r="CR945">
        <v>13790.04285714286</v>
      </c>
      <c r="CS945">
        <v>38.781</v>
      </c>
      <c r="CT945">
        <v>40.13164285714286</v>
      </c>
      <c r="CU945">
        <v>39.47525</v>
      </c>
      <c r="CV945">
        <v>38.187</v>
      </c>
      <c r="CW945">
        <v>38.07324999999999</v>
      </c>
      <c r="CX945">
        <v>1107.177857142857</v>
      </c>
      <c r="CY945">
        <v>492.8128571428571</v>
      </c>
      <c r="CZ945">
        <v>0</v>
      </c>
      <c r="DA945">
        <v>1728499021.6</v>
      </c>
      <c r="DB945">
        <v>0</v>
      </c>
      <c r="DC945">
        <v>1728490956.5</v>
      </c>
      <c r="DD945" t="s">
        <v>362</v>
      </c>
      <c r="DE945">
        <v>1728490952.5</v>
      </c>
      <c r="DF945">
        <v>1728490956.5</v>
      </c>
      <c r="DG945">
        <v>1</v>
      </c>
      <c r="DH945">
        <v>-0.065</v>
      </c>
      <c r="DI945">
        <v>-0.008</v>
      </c>
      <c r="DJ945">
        <v>-3.246</v>
      </c>
      <c r="DK945">
        <v>-0.091</v>
      </c>
      <c r="DL945">
        <v>52</v>
      </c>
      <c r="DM945">
        <v>15</v>
      </c>
      <c r="DN945">
        <v>0.25</v>
      </c>
      <c r="DO945">
        <v>0.13</v>
      </c>
      <c r="DP945">
        <v>-27.25047560975609</v>
      </c>
      <c r="DQ945">
        <v>-0.93327595818815</v>
      </c>
      <c r="DR945">
        <v>0.1188272958304792</v>
      </c>
      <c r="DS945">
        <v>0</v>
      </c>
      <c r="DT945">
        <v>0.4819768780487805</v>
      </c>
      <c r="DU945">
        <v>0.1569472891986056</v>
      </c>
      <c r="DV945">
        <v>0.01663536065455388</v>
      </c>
      <c r="DW945">
        <v>0</v>
      </c>
      <c r="DX945">
        <v>0</v>
      </c>
      <c r="DY945">
        <v>2</v>
      </c>
      <c r="DZ945" t="s">
        <v>386</v>
      </c>
      <c r="EA945">
        <v>3.22891</v>
      </c>
      <c r="EB945">
        <v>2.70445</v>
      </c>
      <c r="EC945">
        <v>0.202365</v>
      </c>
      <c r="ED945">
        <v>0.204721</v>
      </c>
      <c r="EE945">
        <v>0.0833491</v>
      </c>
      <c r="EF945">
        <v>0.0816202</v>
      </c>
      <c r="EG945">
        <v>26020.9</v>
      </c>
      <c r="EH945">
        <v>25221.2</v>
      </c>
      <c r="EI945">
        <v>31267.5</v>
      </c>
      <c r="EJ945">
        <v>30093.3</v>
      </c>
      <c r="EK945">
        <v>38388.7</v>
      </c>
      <c r="EL945">
        <v>36554.9</v>
      </c>
      <c r="EM945">
        <v>43814.3</v>
      </c>
      <c r="EN945">
        <v>42027.3</v>
      </c>
      <c r="EO945">
        <v>2.09785</v>
      </c>
      <c r="EP945">
        <v>1.74697</v>
      </c>
      <c r="EQ945">
        <v>0.0152178</v>
      </c>
      <c r="ER945">
        <v>0</v>
      </c>
      <c r="ES945">
        <v>24.7938</v>
      </c>
      <c r="ET945">
        <v>999.9</v>
      </c>
      <c r="EU945">
        <v>63.5</v>
      </c>
      <c r="EV945">
        <v>32.2</v>
      </c>
      <c r="EW945">
        <v>31.4377</v>
      </c>
      <c r="EX945">
        <v>61.2902</v>
      </c>
      <c r="EY945">
        <v>24.347</v>
      </c>
      <c r="EZ945">
        <v>1</v>
      </c>
      <c r="FA945">
        <v>0.277614</v>
      </c>
      <c r="FB945">
        <v>4.28528</v>
      </c>
      <c r="FC945">
        <v>20.1481</v>
      </c>
      <c r="FD945">
        <v>5.21474</v>
      </c>
      <c r="FE945">
        <v>11.998</v>
      </c>
      <c r="FF945">
        <v>4.9635</v>
      </c>
      <c r="FG945">
        <v>3.29583</v>
      </c>
      <c r="FH945">
        <v>9999</v>
      </c>
      <c r="FI945">
        <v>9999</v>
      </c>
      <c r="FJ945">
        <v>9999</v>
      </c>
      <c r="FK945">
        <v>150.2</v>
      </c>
      <c r="FL945">
        <v>4.97091</v>
      </c>
      <c r="FM945">
        <v>1.8678</v>
      </c>
      <c r="FN945">
        <v>1.85928</v>
      </c>
      <c r="FO945">
        <v>1.86538</v>
      </c>
      <c r="FP945">
        <v>1.8631</v>
      </c>
      <c r="FQ945">
        <v>1.86452</v>
      </c>
      <c r="FR945">
        <v>1.86005</v>
      </c>
      <c r="FS945">
        <v>1.86417</v>
      </c>
      <c r="FT945">
        <v>0</v>
      </c>
      <c r="FU945">
        <v>0</v>
      </c>
      <c r="FV945">
        <v>0</v>
      </c>
      <c r="FW945">
        <v>0</v>
      </c>
      <c r="FX945" t="s">
        <v>364</v>
      </c>
      <c r="FY945" t="s">
        <v>365</v>
      </c>
      <c r="FZ945" t="s">
        <v>366</v>
      </c>
      <c r="GA945" t="s">
        <v>366</v>
      </c>
      <c r="GB945" t="s">
        <v>366</v>
      </c>
      <c r="GC945" t="s">
        <v>366</v>
      </c>
      <c r="GD945">
        <v>0</v>
      </c>
      <c r="GE945">
        <v>100</v>
      </c>
      <c r="GF945">
        <v>100</v>
      </c>
      <c r="GG945">
        <v>-10.31</v>
      </c>
      <c r="GH945">
        <v>-0.0905</v>
      </c>
      <c r="GI945">
        <v>-2.868309889394353</v>
      </c>
      <c r="GJ945">
        <v>-0.006773961979547998</v>
      </c>
      <c r="GK945">
        <v>-8.296070481250098E-08</v>
      </c>
      <c r="GL945">
        <v>3.322967193956903E-10</v>
      </c>
      <c r="GM945">
        <v>-0.07871069313407227</v>
      </c>
      <c r="GN945">
        <v>-0.00208336341840114</v>
      </c>
      <c r="GO945">
        <v>8.801746095907445E-05</v>
      </c>
      <c r="GP945">
        <v>-2.677693255255651E-07</v>
      </c>
      <c r="GQ945">
        <v>3</v>
      </c>
      <c r="GR945">
        <v>2052</v>
      </c>
      <c r="GS945">
        <v>2</v>
      </c>
      <c r="GT945">
        <v>18</v>
      </c>
      <c r="GU945">
        <v>133.5</v>
      </c>
      <c r="GV945">
        <v>133.5</v>
      </c>
      <c r="GW945">
        <v>2.60376</v>
      </c>
      <c r="GX945">
        <v>2.40967</v>
      </c>
      <c r="GY945">
        <v>1.44897</v>
      </c>
      <c r="GZ945">
        <v>2.31079</v>
      </c>
      <c r="HA945">
        <v>1.55151</v>
      </c>
      <c r="HB945">
        <v>2.32422</v>
      </c>
      <c r="HC945">
        <v>37.8921</v>
      </c>
      <c r="HD945">
        <v>13.5191</v>
      </c>
      <c r="HE945">
        <v>18</v>
      </c>
      <c r="HF945">
        <v>616.909</v>
      </c>
      <c r="HG945">
        <v>393.522</v>
      </c>
      <c r="HH945">
        <v>19.0752</v>
      </c>
      <c r="HI945">
        <v>30.3945</v>
      </c>
      <c r="HJ945">
        <v>30</v>
      </c>
      <c r="HK945">
        <v>30.5733</v>
      </c>
      <c r="HL945">
        <v>30.5696</v>
      </c>
      <c r="HM945">
        <v>52.1601</v>
      </c>
      <c r="HN945">
        <v>55.4847</v>
      </c>
      <c r="HO945">
        <v>0</v>
      </c>
      <c r="HP945">
        <v>19.0547</v>
      </c>
      <c r="HQ945">
        <v>1188.57</v>
      </c>
      <c r="HR945">
        <v>15.5527</v>
      </c>
      <c r="HS945">
        <v>99.2179</v>
      </c>
      <c r="HT945">
        <v>100.419</v>
      </c>
    </row>
    <row r="946" spans="1:228">
      <c r="A946">
        <v>930</v>
      </c>
      <c r="B946">
        <v>1728498969.5</v>
      </c>
      <c r="C946">
        <v>8032</v>
      </c>
      <c r="D946" t="s">
        <v>2234</v>
      </c>
      <c r="E946" t="s">
        <v>2235</v>
      </c>
      <c r="F946">
        <v>5</v>
      </c>
      <c r="G946" t="s">
        <v>357</v>
      </c>
      <c r="H946" t="s">
        <v>358</v>
      </c>
      <c r="I946" t="s">
        <v>359</v>
      </c>
      <c r="J946" t="s">
        <v>2047</v>
      </c>
      <c r="K946">
        <v>1728498962.018518</v>
      </c>
      <c r="L946">
        <f>(M946)/1000</f>
        <v>0</v>
      </c>
      <c r="M946">
        <f>IF(BH946, AP946, AJ946)</f>
        <v>0</v>
      </c>
      <c r="N946">
        <f>IF(BH946, AK946, AI946)</f>
        <v>0</v>
      </c>
      <c r="O946">
        <f>BJ946 - IF(AW946&gt;1, N946*BD946*100.0/(AY946), 0)</f>
        <v>0</v>
      </c>
      <c r="P946">
        <f>((V946-L946/2)*O946-N946)/(V946+L946/2)</f>
        <v>0</v>
      </c>
      <c r="Q946">
        <f>P946*(BQ946+BR946)/1000.0</f>
        <v>0</v>
      </c>
      <c r="R946">
        <f>(BJ946 - IF(AW946&gt;1, N946*BD946*100.0/(AY946), 0))*(BQ946+BR946)/1000.0</f>
        <v>0</v>
      </c>
      <c r="S946">
        <f>2.0/((1/U946-1/T946)+SIGN(U946)*SQRT((1/U946-1/T946)*(1/U946-1/T946) + 4*BE946/((BE946+1)*(BE946+1))*(2*1/U946*1/T946-1/T946*1/T946)))</f>
        <v>0</v>
      </c>
      <c r="T946">
        <f>IF(LEFT(BF946,1)&lt;&gt;"0",IF(LEFT(BF946,1)="1",3.0,BG946),$D$5+$E$5*(BX946*BQ946/($K$5*1000))+$F$5*(BX946*BQ946/($K$5*1000))*MAX(MIN(BD946,$J$5),$I$5)*MAX(MIN(BD946,$J$5),$I$5)+$G$5*MAX(MIN(BD946,$J$5),$I$5)*(BX946*BQ946/($K$5*1000))+$H$5*(BX946*BQ946/($K$5*1000))*(BX946*BQ946/($K$5*1000)))</f>
        <v>0</v>
      </c>
      <c r="U946">
        <f>L946*(1000-(1000*0.61365*exp(17.502*Y946/(240.97+Y946))/(BQ946+BR946)+BL946)/2)/(1000*0.61365*exp(17.502*Y946/(240.97+Y946))/(BQ946+BR946)-BL946)</f>
        <v>0</v>
      </c>
      <c r="V946">
        <f>1/((BE946+1)/(S946/1.6)+1/(T946/1.37)) + BE946/((BE946+1)/(S946/1.6) + BE946/(T946/1.37))</f>
        <v>0</v>
      </c>
      <c r="W946">
        <f>(AZ946*BC946)</f>
        <v>0</v>
      </c>
      <c r="X946">
        <f>(BS946+(W946+2*0.95*5.67E-8*(((BS946+$B$7)+273)^4-(BS946+273)^4)-44100*L946)/(1.84*29.3*T946+8*0.95*5.67E-8*(BS946+273)^3))</f>
        <v>0</v>
      </c>
      <c r="Y946">
        <f>($C$7*BT946+$D$7*BU946+$E$7*X946)</f>
        <v>0</v>
      </c>
      <c r="Z946">
        <f>0.61365*exp(17.502*Y946/(240.97+Y946))</f>
        <v>0</v>
      </c>
      <c r="AA946">
        <f>(AB946/AC946*100)</f>
        <v>0</v>
      </c>
      <c r="AB946">
        <f>BL946*(BQ946+BR946)/1000</f>
        <v>0</v>
      </c>
      <c r="AC946">
        <f>0.61365*exp(17.502*BS946/(240.97+BS946))</f>
        <v>0</v>
      </c>
      <c r="AD946">
        <f>(Z946-BL946*(BQ946+BR946)/1000)</f>
        <v>0</v>
      </c>
      <c r="AE946">
        <f>(-L946*44100)</f>
        <v>0</v>
      </c>
      <c r="AF946">
        <f>2*29.3*T946*0.92*(BS946-Y946)</f>
        <v>0</v>
      </c>
      <c r="AG946">
        <f>2*0.95*5.67E-8*(((BS946+$B$7)+273)^4-(Y946+273)^4)</f>
        <v>0</v>
      </c>
      <c r="AH946">
        <f>W946+AG946+AE946+AF946</f>
        <v>0</v>
      </c>
      <c r="AI946">
        <f>BP946*AW946*(BK946-BJ946*(1000-AW946*BM946)/(1000-AW946*BL946))/(100*BD946)</f>
        <v>0</v>
      </c>
      <c r="AJ946">
        <f>1000*BP946*AW946*(BL946-BM946)/(100*BD946*(1000-AW946*BL946))</f>
        <v>0</v>
      </c>
      <c r="AK946">
        <f>(AL946 - AM946 - BQ946*1E3/(8.314*(BS946+273.15)) * AO946/BP946 * AN946) * BP946/(100*BD946) * (1000 - BM946)/1000</f>
        <v>0</v>
      </c>
      <c r="AL946">
        <v>1199.633048907588</v>
      </c>
      <c r="AM946">
        <v>1177.143939393939</v>
      </c>
      <c r="AN946">
        <v>2.538290003588187</v>
      </c>
      <c r="AO946">
        <v>66.74876362544261</v>
      </c>
      <c r="AP946">
        <f>(AR946 - AQ946 + BQ946*1E3/(8.314*(BS946+273.15)) * AT946/BP946 * AS946) * BP946/(100*BD946) * 1000/(1000 - AR946)</f>
        <v>0</v>
      </c>
      <c r="AQ946">
        <v>15.57907701306092</v>
      </c>
      <c r="AR946">
        <v>16.07462363636363</v>
      </c>
      <c r="AS946">
        <v>-2.939652970920767E-05</v>
      </c>
      <c r="AT946">
        <v>80.8344270766854</v>
      </c>
      <c r="AU946">
        <v>0</v>
      </c>
      <c r="AV946">
        <v>0</v>
      </c>
      <c r="AW946">
        <f>IF(AU946*$H$13&gt;=AY946,1.0,(AY946/(AY946-AU946*$H$13)))</f>
        <v>0</v>
      </c>
      <c r="AX946">
        <f>(AW946-1)*100</f>
        <v>0</v>
      </c>
      <c r="AY946">
        <f>MAX(0,($B$13+$C$13*BX946)/(1+$D$13*BX946)*BQ946/(BS946+273)*$E$13)</f>
        <v>0</v>
      </c>
      <c r="AZ946">
        <f>$B$11*BY946+$C$11*BZ946+$F$11*CK946*(1-CN946)</f>
        <v>0</v>
      </c>
      <c r="BA946">
        <f>AZ946*BB946</f>
        <v>0</v>
      </c>
      <c r="BB946">
        <f>($B$11*$D$9+$C$11*$D$9+$F$11*((CX946+CP946)/MAX(CX946+CP946+CY946, 0.1)*$I$9+CY946/MAX(CX946+CP946+CY946, 0.1)*$J$9))/($B$11+$C$11+$F$11)</f>
        <v>0</v>
      </c>
      <c r="BC946">
        <f>($B$11*$K$9+$C$11*$K$9+$F$11*((CX946+CP946)/MAX(CX946+CP946+CY946, 0.1)*$P$9+CY946/MAX(CX946+CP946+CY946, 0.1)*$Q$9))/($B$11+$C$11+$F$11)</f>
        <v>0</v>
      </c>
      <c r="BD946">
        <v>6</v>
      </c>
      <c r="BE946">
        <v>0.5</v>
      </c>
      <c r="BF946" t="s">
        <v>361</v>
      </c>
      <c r="BG946">
        <v>2</v>
      </c>
      <c r="BH946" t="b">
        <v>1</v>
      </c>
      <c r="BI946">
        <v>1728498962.018518</v>
      </c>
      <c r="BJ946">
        <v>1140.755185185185</v>
      </c>
      <c r="BK946">
        <v>1168.101111111111</v>
      </c>
      <c r="BL946">
        <v>16.07451481481482</v>
      </c>
      <c r="BM946">
        <v>15.57791481481481</v>
      </c>
      <c r="BN946">
        <v>1151.022962962963</v>
      </c>
      <c r="BO946">
        <v>16.16503333333333</v>
      </c>
      <c r="BP946">
        <v>600.0201111111111</v>
      </c>
      <c r="BQ946">
        <v>97.5437037037037</v>
      </c>
      <c r="BR946">
        <v>0.1000427407407407</v>
      </c>
      <c r="BS946">
        <v>24.8334</v>
      </c>
      <c r="BT946">
        <v>25.04281851851852</v>
      </c>
      <c r="BU946">
        <v>999.9000000000001</v>
      </c>
      <c r="BV946">
        <v>0</v>
      </c>
      <c r="BW946">
        <v>0</v>
      </c>
      <c r="BX946">
        <v>9996.900370370371</v>
      </c>
      <c r="BY946">
        <v>0</v>
      </c>
      <c r="BZ946">
        <v>327.6712962962964</v>
      </c>
      <c r="CA946">
        <v>-27.34657037037037</v>
      </c>
      <c r="CB946">
        <v>1159.391481481481</v>
      </c>
      <c r="CC946">
        <v>1186.584814814815</v>
      </c>
      <c r="CD946">
        <v>0.4965908518518518</v>
      </c>
      <c r="CE946">
        <v>1168.101111111111</v>
      </c>
      <c r="CF946">
        <v>15.57791481481481</v>
      </c>
      <c r="CG946">
        <v>1.567968148148148</v>
      </c>
      <c r="CH946">
        <v>1.519527407407408</v>
      </c>
      <c r="CI946">
        <v>13.64755185185185</v>
      </c>
      <c r="CJ946">
        <v>13.16609259259259</v>
      </c>
      <c r="CK946">
        <v>1600.005185185186</v>
      </c>
      <c r="CL946">
        <v>0.691991</v>
      </c>
      <c r="CM946">
        <v>0.308009</v>
      </c>
      <c r="CN946">
        <v>0</v>
      </c>
      <c r="CO946">
        <v>2.280655555555556</v>
      </c>
      <c r="CP946">
        <v>0</v>
      </c>
      <c r="CQ946">
        <v>17001.65925925926</v>
      </c>
      <c r="CR946">
        <v>13790.17407407408</v>
      </c>
      <c r="CS946">
        <v>38.75918518518519</v>
      </c>
      <c r="CT946">
        <v>40.125</v>
      </c>
      <c r="CU946">
        <v>39.45799999999999</v>
      </c>
      <c r="CV946">
        <v>38.187</v>
      </c>
      <c r="CW946">
        <v>38.062</v>
      </c>
      <c r="CX946">
        <v>1107.18962962963</v>
      </c>
      <c r="CY946">
        <v>492.8155555555556</v>
      </c>
      <c r="CZ946">
        <v>0</v>
      </c>
      <c r="DA946">
        <v>1728499026.4</v>
      </c>
      <c r="DB946">
        <v>0</v>
      </c>
      <c r="DC946">
        <v>1728490956.5</v>
      </c>
      <c r="DD946" t="s">
        <v>362</v>
      </c>
      <c r="DE946">
        <v>1728490952.5</v>
      </c>
      <c r="DF946">
        <v>1728490956.5</v>
      </c>
      <c r="DG946">
        <v>1</v>
      </c>
      <c r="DH946">
        <v>-0.065</v>
      </c>
      <c r="DI946">
        <v>-0.008</v>
      </c>
      <c r="DJ946">
        <v>-3.246</v>
      </c>
      <c r="DK946">
        <v>-0.091</v>
      </c>
      <c r="DL946">
        <v>52</v>
      </c>
      <c r="DM946">
        <v>15</v>
      </c>
      <c r="DN946">
        <v>0.25</v>
      </c>
      <c r="DO946">
        <v>0.13</v>
      </c>
      <c r="DP946">
        <v>-27.29242</v>
      </c>
      <c r="DQ946">
        <v>-0.6592277673545376</v>
      </c>
      <c r="DR946">
        <v>0.110785865975764</v>
      </c>
      <c r="DS946">
        <v>0</v>
      </c>
      <c r="DT946">
        <v>0.4930433750000001</v>
      </c>
      <c r="DU946">
        <v>0.05233851782363848</v>
      </c>
      <c r="DV946">
        <v>0.006369182112671538</v>
      </c>
      <c r="DW946">
        <v>1</v>
      </c>
      <c r="DX946">
        <v>1</v>
      </c>
      <c r="DY946">
        <v>2</v>
      </c>
      <c r="DZ946" t="s">
        <v>363</v>
      </c>
      <c r="EA946">
        <v>3.22908</v>
      </c>
      <c r="EB946">
        <v>2.70444</v>
      </c>
      <c r="EC946">
        <v>0.203748</v>
      </c>
      <c r="ED946">
        <v>0.206114</v>
      </c>
      <c r="EE946">
        <v>0.08334279999999999</v>
      </c>
      <c r="EF946">
        <v>0.08162</v>
      </c>
      <c r="EG946">
        <v>25975.7</v>
      </c>
      <c r="EH946">
        <v>25177.4</v>
      </c>
      <c r="EI946">
        <v>31267.4</v>
      </c>
      <c r="EJ946">
        <v>30093.7</v>
      </c>
      <c r="EK946">
        <v>38388.8</v>
      </c>
      <c r="EL946">
        <v>36555.2</v>
      </c>
      <c r="EM946">
        <v>43814.1</v>
      </c>
      <c r="EN946">
        <v>42027.6</v>
      </c>
      <c r="EO946">
        <v>2.09825</v>
      </c>
      <c r="EP946">
        <v>1.74653</v>
      </c>
      <c r="EQ946">
        <v>0.014063</v>
      </c>
      <c r="ER946">
        <v>0</v>
      </c>
      <c r="ES946">
        <v>24.7987</v>
      </c>
      <c r="ET946">
        <v>999.9</v>
      </c>
      <c r="EU946">
        <v>63.5</v>
      </c>
      <c r="EV946">
        <v>32.3</v>
      </c>
      <c r="EW946">
        <v>31.6154</v>
      </c>
      <c r="EX946">
        <v>61.0302</v>
      </c>
      <c r="EY946">
        <v>24.4671</v>
      </c>
      <c r="EZ946">
        <v>1</v>
      </c>
      <c r="FA946">
        <v>0.277607</v>
      </c>
      <c r="FB946">
        <v>4.32556</v>
      </c>
      <c r="FC946">
        <v>20.1469</v>
      </c>
      <c r="FD946">
        <v>5.21415</v>
      </c>
      <c r="FE946">
        <v>11.998</v>
      </c>
      <c r="FF946">
        <v>4.9635</v>
      </c>
      <c r="FG946">
        <v>3.29578</v>
      </c>
      <c r="FH946">
        <v>9999</v>
      </c>
      <c r="FI946">
        <v>9999</v>
      </c>
      <c r="FJ946">
        <v>9999</v>
      </c>
      <c r="FK946">
        <v>150.2</v>
      </c>
      <c r="FL946">
        <v>4.97092</v>
      </c>
      <c r="FM946">
        <v>1.86781</v>
      </c>
      <c r="FN946">
        <v>1.85928</v>
      </c>
      <c r="FO946">
        <v>1.86537</v>
      </c>
      <c r="FP946">
        <v>1.8631</v>
      </c>
      <c r="FQ946">
        <v>1.86449</v>
      </c>
      <c r="FR946">
        <v>1.86005</v>
      </c>
      <c r="FS946">
        <v>1.86417</v>
      </c>
      <c r="FT946">
        <v>0</v>
      </c>
      <c r="FU946">
        <v>0</v>
      </c>
      <c r="FV946">
        <v>0</v>
      </c>
      <c r="FW946">
        <v>0</v>
      </c>
      <c r="FX946" t="s">
        <v>364</v>
      </c>
      <c r="FY946" t="s">
        <v>365</v>
      </c>
      <c r="FZ946" t="s">
        <v>366</v>
      </c>
      <c r="GA946" t="s">
        <v>366</v>
      </c>
      <c r="GB946" t="s">
        <v>366</v>
      </c>
      <c r="GC946" t="s">
        <v>366</v>
      </c>
      <c r="GD946">
        <v>0</v>
      </c>
      <c r="GE946">
        <v>100</v>
      </c>
      <c r="GF946">
        <v>100</v>
      </c>
      <c r="GG946">
        <v>-10.38</v>
      </c>
      <c r="GH946">
        <v>-0.0905</v>
      </c>
      <c r="GI946">
        <v>-2.868309889394353</v>
      </c>
      <c r="GJ946">
        <v>-0.006773961979547998</v>
      </c>
      <c r="GK946">
        <v>-8.296070481250098E-08</v>
      </c>
      <c r="GL946">
        <v>3.322967193956903E-10</v>
      </c>
      <c r="GM946">
        <v>-0.07871069313407227</v>
      </c>
      <c r="GN946">
        <v>-0.00208336341840114</v>
      </c>
      <c r="GO946">
        <v>8.801746095907445E-05</v>
      </c>
      <c r="GP946">
        <v>-2.677693255255651E-07</v>
      </c>
      <c r="GQ946">
        <v>3</v>
      </c>
      <c r="GR946">
        <v>2052</v>
      </c>
      <c r="GS946">
        <v>2</v>
      </c>
      <c r="GT946">
        <v>18</v>
      </c>
      <c r="GU946">
        <v>133.6</v>
      </c>
      <c r="GV946">
        <v>133.6</v>
      </c>
      <c r="GW946">
        <v>2.62451</v>
      </c>
      <c r="GX946">
        <v>2.40601</v>
      </c>
      <c r="GY946">
        <v>1.44775</v>
      </c>
      <c r="GZ946">
        <v>2.31079</v>
      </c>
      <c r="HA946">
        <v>1.55151</v>
      </c>
      <c r="HB946">
        <v>2.34375</v>
      </c>
      <c r="HC946">
        <v>37.8921</v>
      </c>
      <c r="HD946">
        <v>13.5191</v>
      </c>
      <c r="HE946">
        <v>18</v>
      </c>
      <c r="HF946">
        <v>617.14</v>
      </c>
      <c r="HG946">
        <v>393.227</v>
      </c>
      <c r="HH946">
        <v>19.0265</v>
      </c>
      <c r="HI946">
        <v>30.3892</v>
      </c>
      <c r="HJ946">
        <v>30</v>
      </c>
      <c r="HK946">
        <v>30.5671</v>
      </c>
      <c r="HL946">
        <v>30.563</v>
      </c>
      <c r="HM946">
        <v>52.6278</v>
      </c>
      <c r="HN946">
        <v>55.4847</v>
      </c>
      <c r="HO946">
        <v>0</v>
      </c>
      <c r="HP946">
        <v>19.0093</v>
      </c>
      <c r="HQ946">
        <v>1203.59</v>
      </c>
      <c r="HR946">
        <v>15.5527</v>
      </c>
      <c r="HS946">
        <v>99.2176</v>
      </c>
      <c r="HT946">
        <v>100.42</v>
      </c>
    </row>
    <row r="947" spans="1:228">
      <c r="A947">
        <v>931</v>
      </c>
      <c r="B947">
        <v>1728498974</v>
      </c>
      <c r="C947">
        <v>8036.5</v>
      </c>
      <c r="D947" t="s">
        <v>2236</v>
      </c>
      <c r="E947" t="s">
        <v>2237</v>
      </c>
      <c r="F947">
        <v>5</v>
      </c>
      <c r="G947" t="s">
        <v>357</v>
      </c>
      <c r="H947" t="s">
        <v>358</v>
      </c>
      <c r="I947" t="s">
        <v>359</v>
      </c>
      <c r="J947" t="s">
        <v>2047</v>
      </c>
      <c r="K947">
        <v>1728498966.462963</v>
      </c>
      <c r="L947">
        <f>(M947)/1000</f>
        <v>0</v>
      </c>
      <c r="M947">
        <f>IF(BH947, AP947, AJ947)</f>
        <v>0</v>
      </c>
      <c r="N947">
        <f>IF(BH947, AK947, AI947)</f>
        <v>0</v>
      </c>
      <c r="O947">
        <f>BJ947 - IF(AW947&gt;1, N947*BD947*100.0/(AY947), 0)</f>
        <v>0</v>
      </c>
      <c r="P947">
        <f>((V947-L947/2)*O947-N947)/(V947+L947/2)</f>
        <v>0</v>
      </c>
      <c r="Q947">
        <f>P947*(BQ947+BR947)/1000.0</f>
        <v>0</v>
      </c>
      <c r="R947">
        <f>(BJ947 - IF(AW947&gt;1, N947*BD947*100.0/(AY947), 0))*(BQ947+BR947)/1000.0</f>
        <v>0</v>
      </c>
      <c r="S947">
        <f>2.0/((1/U947-1/T947)+SIGN(U947)*SQRT((1/U947-1/T947)*(1/U947-1/T947) + 4*BE947/((BE947+1)*(BE947+1))*(2*1/U947*1/T947-1/T947*1/T947)))</f>
        <v>0</v>
      </c>
      <c r="T947">
        <f>IF(LEFT(BF947,1)&lt;&gt;"0",IF(LEFT(BF947,1)="1",3.0,BG947),$D$5+$E$5*(BX947*BQ947/($K$5*1000))+$F$5*(BX947*BQ947/($K$5*1000))*MAX(MIN(BD947,$J$5),$I$5)*MAX(MIN(BD947,$J$5),$I$5)+$G$5*MAX(MIN(BD947,$J$5),$I$5)*(BX947*BQ947/($K$5*1000))+$H$5*(BX947*BQ947/($K$5*1000))*(BX947*BQ947/($K$5*1000)))</f>
        <v>0</v>
      </c>
      <c r="U947">
        <f>L947*(1000-(1000*0.61365*exp(17.502*Y947/(240.97+Y947))/(BQ947+BR947)+BL947)/2)/(1000*0.61365*exp(17.502*Y947/(240.97+Y947))/(BQ947+BR947)-BL947)</f>
        <v>0</v>
      </c>
      <c r="V947">
        <f>1/((BE947+1)/(S947/1.6)+1/(T947/1.37)) + BE947/((BE947+1)/(S947/1.6) + BE947/(T947/1.37))</f>
        <v>0</v>
      </c>
      <c r="W947">
        <f>(AZ947*BC947)</f>
        <v>0</v>
      </c>
      <c r="X947">
        <f>(BS947+(W947+2*0.95*5.67E-8*(((BS947+$B$7)+273)^4-(BS947+273)^4)-44100*L947)/(1.84*29.3*T947+8*0.95*5.67E-8*(BS947+273)^3))</f>
        <v>0</v>
      </c>
      <c r="Y947">
        <f>($C$7*BT947+$D$7*BU947+$E$7*X947)</f>
        <v>0</v>
      </c>
      <c r="Z947">
        <f>0.61365*exp(17.502*Y947/(240.97+Y947))</f>
        <v>0</v>
      </c>
      <c r="AA947">
        <f>(AB947/AC947*100)</f>
        <v>0</v>
      </c>
      <c r="AB947">
        <f>BL947*(BQ947+BR947)/1000</f>
        <v>0</v>
      </c>
      <c r="AC947">
        <f>0.61365*exp(17.502*BS947/(240.97+BS947))</f>
        <v>0</v>
      </c>
      <c r="AD947">
        <f>(Z947-BL947*(BQ947+BR947)/1000)</f>
        <v>0</v>
      </c>
      <c r="AE947">
        <f>(-L947*44100)</f>
        <v>0</v>
      </c>
      <c r="AF947">
        <f>2*29.3*T947*0.92*(BS947-Y947)</f>
        <v>0</v>
      </c>
      <c r="AG947">
        <f>2*0.95*5.67E-8*(((BS947+$B$7)+273)^4-(Y947+273)^4)</f>
        <v>0</v>
      </c>
      <c r="AH947">
        <f>W947+AG947+AE947+AF947</f>
        <v>0</v>
      </c>
      <c r="AI947">
        <f>BP947*AW947*(BK947-BJ947*(1000-AW947*BM947)/(1000-AW947*BL947))/(100*BD947)</f>
        <v>0</v>
      </c>
      <c r="AJ947">
        <f>1000*BP947*AW947*(BL947-BM947)/(100*BD947*(1000-AW947*BL947))</f>
        <v>0</v>
      </c>
      <c r="AK947">
        <f>(AL947 - AM947 - BQ947*1E3/(8.314*(BS947+273.15)) * AO947/BP947 * AN947) * BP947/(100*BD947) * (1000 - BM947)/1000</f>
        <v>0</v>
      </c>
      <c r="AL947">
        <v>1211.124278856438</v>
      </c>
      <c r="AM947">
        <v>1188.600848484848</v>
      </c>
      <c r="AN947">
        <v>2.542840717617741</v>
      </c>
      <c r="AO947">
        <v>66.74876362544261</v>
      </c>
      <c r="AP947">
        <f>(AR947 - AQ947 + BQ947*1E3/(8.314*(BS947+273.15)) * AT947/BP947 * AS947) * BP947/(100*BD947) * 1000/(1000 - AR947)</f>
        <v>0</v>
      </c>
      <c r="AQ947">
        <v>15.57929971853213</v>
      </c>
      <c r="AR947">
        <v>16.07225636363636</v>
      </c>
      <c r="AS947">
        <v>-2.835136956580837E-05</v>
      </c>
      <c r="AT947">
        <v>80.8344270766854</v>
      </c>
      <c r="AU947">
        <v>0</v>
      </c>
      <c r="AV947">
        <v>0</v>
      </c>
      <c r="AW947">
        <f>IF(AU947*$H$13&gt;=AY947,1.0,(AY947/(AY947-AU947*$H$13)))</f>
        <v>0</v>
      </c>
      <c r="AX947">
        <f>(AW947-1)*100</f>
        <v>0</v>
      </c>
      <c r="AY947">
        <f>MAX(0,($B$13+$C$13*BX947)/(1+$D$13*BX947)*BQ947/(BS947+273)*$E$13)</f>
        <v>0</v>
      </c>
      <c r="AZ947">
        <f>$B$11*BY947+$C$11*BZ947+$F$11*CK947*(1-CN947)</f>
        <v>0</v>
      </c>
      <c r="BA947">
        <f>AZ947*BB947</f>
        <v>0</v>
      </c>
      <c r="BB947">
        <f>($B$11*$D$9+$C$11*$D$9+$F$11*((CX947+CP947)/MAX(CX947+CP947+CY947, 0.1)*$I$9+CY947/MAX(CX947+CP947+CY947, 0.1)*$J$9))/($B$11+$C$11+$F$11)</f>
        <v>0</v>
      </c>
      <c r="BC947">
        <f>($B$11*$K$9+$C$11*$K$9+$F$11*((CX947+CP947)/MAX(CX947+CP947+CY947, 0.1)*$P$9+CY947/MAX(CX947+CP947+CY947, 0.1)*$Q$9))/($B$11+$C$11+$F$11)</f>
        <v>0</v>
      </c>
      <c r="BD947">
        <v>6</v>
      </c>
      <c r="BE947">
        <v>0.5</v>
      </c>
      <c r="BF947" t="s">
        <v>361</v>
      </c>
      <c r="BG947">
        <v>2</v>
      </c>
      <c r="BH947" t="b">
        <v>1</v>
      </c>
      <c r="BI947">
        <v>1728498966.462963</v>
      </c>
      <c r="BJ947">
        <v>1151.877777777778</v>
      </c>
      <c r="BK947">
        <v>1179.266666666667</v>
      </c>
      <c r="BL947">
        <v>16.07482222222222</v>
      </c>
      <c r="BM947">
        <v>15.57885555555556</v>
      </c>
      <c r="BN947">
        <v>1162.209259259259</v>
      </c>
      <c r="BO947">
        <v>16.16534444444444</v>
      </c>
      <c r="BP947">
        <v>600.0048148148148</v>
      </c>
      <c r="BQ947">
        <v>97.54293703703706</v>
      </c>
      <c r="BR947">
        <v>0.09994865185185187</v>
      </c>
      <c r="BS947">
        <v>24.82602222222222</v>
      </c>
      <c r="BT947">
        <v>25.03634814814815</v>
      </c>
      <c r="BU947">
        <v>999.9000000000001</v>
      </c>
      <c r="BV947">
        <v>0</v>
      </c>
      <c r="BW947">
        <v>0</v>
      </c>
      <c r="BX947">
        <v>10008.10925925926</v>
      </c>
      <c r="BY947">
        <v>0</v>
      </c>
      <c r="BZ947">
        <v>351.8535555555555</v>
      </c>
      <c r="CA947">
        <v>-27.38915555555555</v>
      </c>
      <c r="CB947">
        <v>1170.695925925926</v>
      </c>
      <c r="CC947">
        <v>1197.928888888889</v>
      </c>
      <c r="CD947">
        <v>0.4959624444444445</v>
      </c>
      <c r="CE947">
        <v>1179.266666666667</v>
      </c>
      <c r="CF947">
        <v>15.57885555555556</v>
      </c>
      <c r="CG947">
        <v>1.567985555555555</v>
      </c>
      <c r="CH947">
        <v>1.519607037037037</v>
      </c>
      <c r="CI947">
        <v>13.64771851851852</v>
      </c>
      <c r="CJ947">
        <v>13.16689259259259</v>
      </c>
      <c r="CK947">
        <v>1600.015185185185</v>
      </c>
      <c r="CL947">
        <v>0.6919901111111111</v>
      </c>
      <c r="CM947">
        <v>0.3080098888888889</v>
      </c>
      <c r="CN947">
        <v>0</v>
      </c>
      <c r="CO947">
        <v>2.275548148148148</v>
      </c>
      <c r="CP947">
        <v>0</v>
      </c>
      <c r="CQ947">
        <v>17022.71111111111</v>
      </c>
      <c r="CR947">
        <v>13790.26666666667</v>
      </c>
      <c r="CS947">
        <v>38.75</v>
      </c>
      <c r="CT947">
        <v>40.125</v>
      </c>
      <c r="CU947">
        <v>39.43933333333333</v>
      </c>
      <c r="CV947">
        <v>38.187</v>
      </c>
      <c r="CW947">
        <v>38.0574074074074</v>
      </c>
      <c r="CX947">
        <v>1107.195185185185</v>
      </c>
      <c r="CY947">
        <v>492.82</v>
      </c>
      <c r="CZ947">
        <v>0</v>
      </c>
      <c r="DA947">
        <v>1728499031.2</v>
      </c>
      <c r="DB947">
        <v>0</v>
      </c>
      <c r="DC947">
        <v>1728490956.5</v>
      </c>
      <c r="DD947" t="s">
        <v>362</v>
      </c>
      <c r="DE947">
        <v>1728490952.5</v>
      </c>
      <c r="DF947">
        <v>1728490956.5</v>
      </c>
      <c r="DG947">
        <v>1</v>
      </c>
      <c r="DH947">
        <v>-0.065</v>
      </c>
      <c r="DI947">
        <v>-0.008</v>
      </c>
      <c r="DJ947">
        <v>-3.246</v>
      </c>
      <c r="DK947">
        <v>-0.091</v>
      </c>
      <c r="DL947">
        <v>52</v>
      </c>
      <c r="DM947">
        <v>15</v>
      </c>
      <c r="DN947">
        <v>0.25</v>
      </c>
      <c r="DO947">
        <v>0.13</v>
      </c>
      <c r="DP947">
        <v>-27.3514675</v>
      </c>
      <c r="DQ947">
        <v>-0.3750878048780014</v>
      </c>
      <c r="DR947">
        <v>0.0947301783686169</v>
      </c>
      <c r="DS947">
        <v>0</v>
      </c>
      <c r="DT947">
        <v>0.4957589499999999</v>
      </c>
      <c r="DU947">
        <v>-0.003379542213883437</v>
      </c>
      <c r="DV947">
        <v>0.001795636112217616</v>
      </c>
      <c r="DW947">
        <v>1</v>
      </c>
      <c r="DX947">
        <v>1</v>
      </c>
      <c r="DY947">
        <v>2</v>
      </c>
      <c r="DZ947" t="s">
        <v>363</v>
      </c>
      <c r="EA947">
        <v>3.22892</v>
      </c>
      <c r="EB947">
        <v>2.70421</v>
      </c>
      <c r="EC947">
        <v>0.204985</v>
      </c>
      <c r="ED947">
        <v>0.20733</v>
      </c>
      <c r="EE947">
        <v>0.0833338</v>
      </c>
      <c r="EF947">
        <v>0.0816229</v>
      </c>
      <c r="EG947">
        <v>25936</v>
      </c>
      <c r="EH947">
        <v>25138.8</v>
      </c>
      <c r="EI947">
        <v>31268.2</v>
      </c>
      <c r="EJ947">
        <v>30093.7</v>
      </c>
      <c r="EK947">
        <v>38390.4</v>
      </c>
      <c r="EL947">
        <v>36555.4</v>
      </c>
      <c r="EM947">
        <v>43815.4</v>
      </c>
      <c r="EN947">
        <v>42027.9</v>
      </c>
      <c r="EO947">
        <v>2.09795</v>
      </c>
      <c r="EP947">
        <v>1.7472</v>
      </c>
      <c r="EQ947">
        <v>0.0130385</v>
      </c>
      <c r="ER947">
        <v>0</v>
      </c>
      <c r="ES947">
        <v>24.8011</v>
      </c>
      <c r="ET947">
        <v>999.9</v>
      </c>
      <c r="EU947">
        <v>63.5</v>
      </c>
      <c r="EV947">
        <v>32.3</v>
      </c>
      <c r="EW947">
        <v>31.6165</v>
      </c>
      <c r="EX947">
        <v>61.1902</v>
      </c>
      <c r="EY947">
        <v>24.4431</v>
      </c>
      <c r="EZ947">
        <v>1</v>
      </c>
      <c r="FA947">
        <v>0.277442</v>
      </c>
      <c r="FB947">
        <v>4.28739</v>
      </c>
      <c r="FC947">
        <v>20.1482</v>
      </c>
      <c r="FD947">
        <v>5.21415</v>
      </c>
      <c r="FE947">
        <v>11.998</v>
      </c>
      <c r="FF947">
        <v>4.96285</v>
      </c>
      <c r="FG947">
        <v>3.2956</v>
      </c>
      <c r="FH947">
        <v>9999</v>
      </c>
      <c r="FI947">
        <v>9999</v>
      </c>
      <c r="FJ947">
        <v>9999</v>
      </c>
      <c r="FK947">
        <v>150.2</v>
      </c>
      <c r="FL947">
        <v>4.97092</v>
      </c>
      <c r="FM947">
        <v>1.8678</v>
      </c>
      <c r="FN947">
        <v>1.85928</v>
      </c>
      <c r="FO947">
        <v>1.86537</v>
      </c>
      <c r="FP947">
        <v>1.8631</v>
      </c>
      <c r="FQ947">
        <v>1.86451</v>
      </c>
      <c r="FR947">
        <v>1.86005</v>
      </c>
      <c r="FS947">
        <v>1.86417</v>
      </c>
      <c r="FT947">
        <v>0</v>
      </c>
      <c r="FU947">
        <v>0</v>
      </c>
      <c r="FV947">
        <v>0</v>
      </c>
      <c r="FW947">
        <v>0</v>
      </c>
      <c r="FX947" t="s">
        <v>364</v>
      </c>
      <c r="FY947" t="s">
        <v>365</v>
      </c>
      <c r="FZ947" t="s">
        <v>366</v>
      </c>
      <c r="GA947" t="s">
        <v>366</v>
      </c>
      <c r="GB947" t="s">
        <v>366</v>
      </c>
      <c r="GC947" t="s">
        <v>366</v>
      </c>
      <c r="GD947">
        <v>0</v>
      </c>
      <c r="GE947">
        <v>100</v>
      </c>
      <c r="GF947">
        <v>100</v>
      </c>
      <c r="GG947">
        <v>-10.44</v>
      </c>
      <c r="GH947">
        <v>-0.0905</v>
      </c>
      <c r="GI947">
        <v>-2.868309889394353</v>
      </c>
      <c r="GJ947">
        <v>-0.006773961979547998</v>
      </c>
      <c r="GK947">
        <v>-8.296070481250098E-08</v>
      </c>
      <c r="GL947">
        <v>3.322967193956903E-10</v>
      </c>
      <c r="GM947">
        <v>-0.07871069313407227</v>
      </c>
      <c r="GN947">
        <v>-0.00208336341840114</v>
      </c>
      <c r="GO947">
        <v>8.801746095907445E-05</v>
      </c>
      <c r="GP947">
        <v>-2.677693255255651E-07</v>
      </c>
      <c r="GQ947">
        <v>3</v>
      </c>
      <c r="GR947">
        <v>2052</v>
      </c>
      <c r="GS947">
        <v>2</v>
      </c>
      <c r="GT947">
        <v>18</v>
      </c>
      <c r="GU947">
        <v>133.7</v>
      </c>
      <c r="GV947">
        <v>133.6</v>
      </c>
      <c r="GW947">
        <v>2.64648</v>
      </c>
      <c r="GX947">
        <v>2.39624</v>
      </c>
      <c r="GY947">
        <v>1.44775</v>
      </c>
      <c r="GZ947">
        <v>2.31201</v>
      </c>
      <c r="HA947">
        <v>1.55151</v>
      </c>
      <c r="HB947">
        <v>2.4231</v>
      </c>
      <c r="HC947">
        <v>37.8921</v>
      </c>
      <c r="HD947">
        <v>13.5191</v>
      </c>
      <c r="HE947">
        <v>18</v>
      </c>
      <c r="HF947">
        <v>616.871</v>
      </c>
      <c r="HG947">
        <v>393.569</v>
      </c>
      <c r="HH947">
        <v>18.9866</v>
      </c>
      <c r="HI947">
        <v>30.3843</v>
      </c>
      <c r="HJ947">
        <v>29.9999</v>
      </c>
      <c r="HK947">
        <v>30.5621</v>
      </c>
      <c r="HL947">
        <v>30.5571</v>
      </c>
      <c r="HM947">
        <v>53.0245</v>
      </c>
      <c r="HN947">
        <v>55.4847</v>
      </c>
      <c r="HO947">
        <v>0</v>
      </c>
      <c r="HP947">
        <v>18.9779</v>
      </c>
      <c r="HQ947">
        <v>1213.61</v>
      </c>
      <c r="HR947">
        <v>15.5527</v>
      </c>
      <c r="HS947">
        <v>99.2204</v>
      </c>
      <c r="HT947">
        <v>100.421</v>
      </c>
    </row>
    <row r="948" spans="1:228">
      <c r="A948">
        <v>932</v>
      </c>
      <c r="B948">
        <v>1728498979</v>
      </c>
      <c r="C948">
        <v>8041.5</v>
      </c>
      <c r="D948" t="s">
        <v>2238</v>
      </c>
      <c r="E948" t="s">
        <v>2239</v>
      </c>
      <c r="F948">
        <v>5</v>
      </c>
      <c r="G948" t="s">
        <v>357</v>
      </c>
      <c r="H948" t="s">
        <v>358</v>
      </c>
      <c r="I948" t="s">
        <v>359</v>
      </c>
      <c r="J948" t="s">
        <v>2047</v>
      </c>
      <c r="K948">
        <v>1728498971.178571</v>
      </c>
      <c r="L948">
        <f>(M948)/1000</f>
        <v>0</v>
      </c>
      <c r="M948">
        <f>IF(BH948, AP948, AJ948)</f>
        <v>0</v>
      </c>
      <c r="N948">
        <f>IF(BH948, AK948, AI948)</f>
        <v>0</v>
      </c>
      <c r="O948">
        <f>BJ948 - IF(AW948&gt;1, N948*BD948*100.0/(AY948), 0)</f>
        <v>0</v>
      </c>
      <c r="P948">
        <f>((V948-L948/2)*O948-N948)/(V948+L948/2)</f>
        <v>0</v>
      </c>
      <c r="Q948">
        <f>P948*(BQ948+BR948)/1000.0</f>
        <v>0</v>
      </c>
      <c r="R948">
        <f>(BJ948 - IF(AW948&gt;1, N948*BD948*100.0/(AY948), 0))*(BQ948+BR948)/1000.0</f>
        <v>0</v>
      </c>
      <c r="S948">
        <f>2.0/((1/U948-1/T948)+SIGN(U948)*SQRT((1/U948-1/T948)*(1/U948-1/T948) + 4*BE948/((BE948+1)*(BE948+1))*(2*1/U948*1/T948-1/T948*1/T948)))</f>
        <v>0</v>
      </c>
      <c r="T948">
        <f>IF(LEFT(BF948,1)&lt;&gt;"0",IF(LEFT(BF948,1)="1",3.0,BG948),$D$5+$E$5*(BX948*BQ948/($K$5*1000))+$F$5*(BX948*BQ948/($K$5*1000))*MAX(MIN(BD948,$J$5),$I$5)*MAX(MIN(BD948,$J$5),$I$5)+$G$5*MAX(MIN(BD948,$J$5),$I$5)*(BX948*BQ948/($K$5*1000))+$H$5*(BX948*BQ948/($K$5*1000))*(BX948*BQ948/($K$5*1000)))</f>
        <v>0</v>
      </c>
      <c r="U948">
        <f>L948*(1000-(1000*0.61365*exp(17.502*Y948/(240.97+Y948))/(BQ948+BR948)+BL948)/2)/(1000*0.61365*exp(17.502*Y948/(240.97+Y948))/(BQ948+BR948)-BL948)</f>
        <v>0</v>
      </c>
      <c r="V948">
        <f>1/((BE948+1)/(S948/1.6)+1/(T948/1.37)) + BE948/((BE948+1)/(S948/1.6) + BE948/(T948/1.37))</f>
        <v>0</v>
      </c>
      <c r="W948">
        <f>(AZ948*BC948)</f>
        <v>0</v>
      </c>
      <c r="X948">
        <f>(BS948+(W948+2*0.95*5.67E-8*(((BS948+$B$7)+273)^4-(BS948+273)^4)-44100*L948)/(1.84*29.3*T948+8*0.95*5.67E-8*(BS948+273)^3))</f>
        <v>0</v>
      </c>
      <c r="Y948">
        <f>($C$7*BT948+$D$7*BU948+$E$7*X948)</f>
        <v>0</v>
      </c>
      <c r="Z948">
        <f>0.61365*exp(17.502*Y948/(240.97+Y948))</f>
        <v>0</v>
      </c>
      <c r="AA948">
        <f>(AB948/AC948*100)</f>
        <v>0</v>
      </c>
      <c r="AB948">
        <f>BL948*(BQ948+BR948)/1000</f>
        <v>0</v>
      </c>
      <c r="AC948">
        <f>0.61365*exp(17.502*BS948/(240.97+BS948))</f>
        <v>0</v>
      </c>
      <c r="AD948">
        <f>(Z948-BL948*(BQ948+BR948)/1000)</f>
        <v>0</v>
      </c>
      <c r="AE948">
        <f>(-L948*44100)</f>
        <v>0</v>
      </c>
      <c r="AF948">
        <f>2*29.3*T948*0.92*(BS948-Y948)</f>
        <v>0</v>
      </c>
      <c r="AG948">
        <f>2*0.95*5.67E-8*(((BS948+$B$7)+273)^4-(Y948+273)^4)</f>
        <v>0</v>
      </c>
      <c r="AH948">
        <f>W948+AG948+AE948+AF948</f>
        <v>0</v>
      </c>
      <c r="AI948">
        <f>BP948*AW948*(BK948-BJ948*(1000-AW948*BM948)/(1000-AW948*BL948))/(100*BD948)</f>
        <v>0</v>
      </c>
      <c r="AJ948">
        <f>1000*BP948*AW948*(BL948-BM948)/(100*BD948*(1000-AW948*BL948))</f>
        <v>0</v>
      </c>
      <c r="AK948">
        <f>(AL948 - AM948 - BQ948*1E3/(8.314*(BS948+273.15)) * AO948/BP948 * AN948) * BP948/(100*BD948) * (1000 - BM948)/1000</f>
        <v>0</v>
      </c>
      <c r="AL948">
        <v>1223.860299235356</v>
      </c>
      <c r="AM948">
        <v>1201.193696969697</v>
      </c>
      <c r="AN948">
        <v>2.510695227842465</v>
      </c>
      <c r="AO948">
        <v>66.74876362544261</v>
      </c>
      <c r="AP948">
        <f>(AR948 - AQ948 + BQ948*1E3/(8.314*(BS948+273.15)) * AT948/BP948 * AS948) * BP948/(100*BD948) * 1000/(1000 - AR948)</f>
        <v>0</v>
      </c>
      <c r="AQ948">
        <v>15.57892734655174</v>
      </c>
      <c r="AR948">
        <v>16.06977090909091</v>
      </c>
      <c r="AS948">
        <v>-2.715223554337802E-05</v>
      </c>
      <c r="AT948">
        <v>80.8344270766854</v>
      </c>
      <c r="AU948">
        <v>0</v>
      </c>
      <c r="AV948">
        <v>0</v>
      </c>
      <c r="AW948">
        <f>IF(AU948*$H$13&gt;=AY948,1.0,(AY948/(AY948-AU948*$H$13)))</f>
        <v>0</v>
      </c>
      <c r="AX948">
        <f>(AW948-1)*100</f>
        <v>0</v>
      </c>
      <c r="AY948">
        <f>MAX(0,($B$13+$C$13*BX948)/(1+$D$13*BX948)*BQ948/(BS948+273)*$E$13)</f>
        <v>0</v>
      </c>
      <c r="AZ948">
        <f>$B$11*BY948+$C$11*BZ948+$F$11*CK948*(1-CN948)</f>
        <v>0</v>
      </c>
      <c r="BA948">
        <f>AZ948*BB948</f>
        <v>0</v>
      </c>
      <c r="BB948">
        <f>($B$11*$D$9+$C$11*$D$9+$F$11*((CX948+CP948)/MAX(CX948+CP948+CY948, 0.1)*$I$9+CY948/MAX(CX948+CP948+CY948, 0.1)*$J$9))/($B$11+$C$11+$F$11)</f>
        <v>0</v>
      </c>
      <c r="BC948">
        <f>($B$11*$K$9+$C$11*$K$9+$F$11*((CX948+CP948)/MAX(CX948+CP948+CY948, 0.1)*$P$9+CY948/MAX(CX948+CP948+CY948, 0.1)*$Q$9))/($B$11+$C$11+$F$11)</f>
        <v>0</v>
      </c>
      <c r="BD948">
        <v>6</v>
      </c>
      <c r="BE948">
        <v>0.5</v>
      </c>
      <c r="BF948" t="s">
        <v>361</v>
      </c>
      <c r="BG948">
        <v>2</v>
      </c>
      <c r="BH948" t="b">
        <v>1</v>
      </c>
      <c r="BI948">
        <v>1728498971.178571</v>
      </c>
      <c r="BJ948">
        <v>1163.668214285714</v>
      </c>
      <c r="BK948">
        <v>1191.069642857143</v>
      </c>
      <c r="BL948">
        <v>16.07341071428572</v>
      </c>
      <c r="BM948">
        <v>15.57881428571428</v>
      </c>
      <c r="BN948">
        <v>1174.066428571429</v>
      </c>
      <c r="BO948">
        <v>16.16393928571429</v>
      </c>
      <c r="BP948">
        <v>599.9865714285714</v>
      </c>
      <c r="BQ948">
        <v>97.54224642857142</v>
      </c>
      <c r="BR948">
        <v>0.1000220571428572</v>
      </c>
      <c r="BS948">
        <v>24.81717857142857</v>
      </c>
      <c r="BT948">
        <v>25.02588214285715</v>
      </c>
      <c r="BU948">
        <v>999.9000000000002</v>
      </c>
      <c r="BV948">
        <v>0</v>
      </c>
      <c r="BW948">
        <v>0</v>
      </c>
      <c r="BX948">
        <v>10000.18678571428</v>
      </c>
      <c r="BY948">
        <v>0</v>
      </c>
      <c r="BZ948">
        <v>374.9995</v>
      </c>
      <c r="CA948">
        <v>-27.40063571428572</v>
      </c>
      <c r="CB948">
        <v>1182.677857142857</v>
      </c>
      <c r="CC948">
        <v>1209.918214285714</v>
      </c>
      <c r="CD948">
        <v>0.49459675</v>
      </c>
      <c r="CE948">
        <v>1191.069642857143</v>
      </c>
      <c r="CF948">
        <v>15.57881428571428</v>
      </c>
      <c r="CG948">
        <v>1.567835714285714</v>
      </c>
      <c r="CH948">
        <v>1.5195925</v>
      </c>
      <c r="CI948">
        <v>13.64626785714286</v>
      </c>
      <c r="CJ948">
        <v>13.16674285714286</v>
      </c>
      <c r="CK948">
        <v>1600.024285714285</v>
      </c>
      <c r="CL948">
        <v>0.6919897857142857</v>
      </c>
      <c r="CM948">
        <v>0.3080102142857143</v>
      </c>
      <c r="CN948">
        <v>0</v>
      </c>
      <c r="CO948">
        <v>2.268332142857143</v>
      </c>
      <c r="CP948">
        <v>0</v>
      </c>
      <c r="CQ948">
        <v>17044.74642857143</v>
      </c>
      <c r="CR948">
        <v>13790.33571428571</v>
      </c>
      <c r="CS948">
        <v>38.75</v>
      </c>
      <c r="CT948">
        <v>40.125</v>
      </c>
      <c r="CU948">
        <v>39.43699999999999</v>
      </c>
      <c r="CV948">
        <v>38.16928571428571</v>
      </c>
      <c r="CW948">
        <v>38.05757142857142</v>
      </c>
      <c r="CX948">
        <v>1107.200714285714</v>
      </c>
      <c r="CY948">
        <v>492.8235714285715</v>
      </c>
      <c r="CZ948">
        <v>0</v>
      </c>
      <c r="DA948">
        <v>1728499036</v>
      </c>
      <c r="DB948">
        <v>0</v>
      </c>
      <c r="DC948">
        <v>1728490956.5</v>
      </c>
      <c r="DD948" t="s">
        <v>362</v>
      </c>
      <c r="DE948">
        <v>1728490952.5</v>
      </c>
      <c r="DF948">
        <v>1728490956.5</v>
      </c>
      <c r="DG948">
        <v>1</v>
      </c>
      <c r="DH948">
        <v>-0.065</v>
      </c>
      <c r="DI948">
        <v>-0.008</v>
      </c>
      <c r="DJ948">
        <v>-3.246</v>
      </c>
      <c r="DK948">
        <v>-0.091</v>
      </c>
      <c r="DL948">
        <v>52</v>
      </c>
      <c r="DM948">
        <v>15</v>
      </c>
      <c r="DN948">
        <v>0.25</v>
      </c>
      <c r="DO948">
        <v>0.13</v>
      </c>
      <c r="DP948">
        <v>-27.38992195121951</v>
      </c>
      <c r="DQ948">
        <v>-0.401107317073189</v>
      </c>
      <c r="DR948">
        <v>0.09898317795536753</v>
      </c>
      <c r="DS948">
        <v>0</v>
      </c>
      <c r="DT948">
        <v>0.4953954146341464</v>
      </c>
      <c r="DU948">
        <v>-0.01821650174216022</v>
      </c>
      <c r="DV948">
        <v>0.001950939160652206</v>
      </c>
      <c r="DW948">
        <v>1</v>
      </c>
      <c r="DX948">
        <v>1</v>
      </c>
      <c r="DY948">
        <v>2</v>
      </c>
      <c r="DZ948" t="s">
        <v>363</v>
      </c>
      <c r="EA948">
        <v>3.22911</v>
      </c>
      <c r="EB948">
        <v>2.70434</v>
      </c>
      <c r="EC948">
        <v>0.20635</v>
      </c>
      <c r="ED948">
        <v>0.208706</v>
      </c>
      <c r="EE948">
        <v>0.08332639999999999</v>
      </c>
      <c r="EF948">
        <v>0.08161400000000001</v>
      </c>
      <c r="EG948">
        <v>25891.6</v>
      </c>
      <c r="EH948">
        <v>25095.5</v>
      </c>
      <c r="EI948">
        <v>31268.5</v>
      </c>
      <c r="EJ948">
        <v>30094.1</v>
      </c>
      <c r="EK948">
        <v>38391.3</v>
      </c>
      <c r="EL948">
        <v>36555.9</v>
      </c>
      <c r="EM948">
        <v>43816.1</v>
      </c>
      <c r="EN948">
        <v>42028.1</v>
      </c>
      <c r="EO948">
        <v>2.09853</v>
      </c>
      <c r="EP948">
        <v>1.74713</v>
      </c>
      <c r="EQ948">
        <v>0.0133365</v>
      </c>
      <c r="ER948">
        <v>0</v>
      </c>
      <c r="ES948">
        <v>24.8008</v>
      </c>
      <c r="ET948">
        <v>999.9</v>
      </c>
      <c r="EU948">
        <v>63.5</v>
      </c>
      <c r="EV948">
        <v>32.3</v>
      </c>
      <c r="EW948">
        <v>31.6215</v>
      </c>
      <c r="EX948">
        <v>60.6902</v>
      </c>
      <c r="EY948">
        <v>24.2188</v>
      </c>
      <c r="EZ948">
        <v>1</v>
      </c>
      <c r="FA948">
        <v>0.277144</v>
      </c>
      <c r="FB948">
        <v>4.22854</v>
      </c>
      <c r="FC948">
        <v>20.1496</v>
      </c>
      <c r="FD948">
        <v>5.21355</v>
      </c>
      <c r="FE948">
        <v>11.9981</v>
      </c>
      <c r="FF948">
        <v>4.9628</v>
      </c>
      <c r="FG948">
        <v>3.29555</v>
      </c>
      <c r="FH948">
        <v>9999</v>
      </c>
      <c r="FI948">
        <v>9999</v>
      </c>
      <c r="FJ948">
        <v>9999</v>
      </c>
      <c r="FK948">
        <v>150.2</v>
      </c>
      <c r="FL948">
        <v>4.97092</v>
      </c>
      <c r="FM948">
        <v>1.86781</v>
      </c>
      <c r="FN948">
        <v>1.85928</v>
      </c>
      <c r="FO948">
        <v>1.86537</v>
      </c>
      <c r="FP948">
        <v>1.8631</v>
      </c>
      <c r="FQ948">
        <v>1.86452</v>
      </c>
      <c r="FR948">
        <v>1.86005</v>
      </c>
      <c r="FS948">
        <v>1.86417</v>
      </c>
      <c r="FT948">
        <v>0</v>
      </c>
      <c r="FU948">
        <v>0</v>
      </c>
      <c r="FV948">
        <v>0</v>
      </c>
      <c r="FW948">
        <v>0</v>
      </c>
      <c r="FX948" t="s">
        <v>364</v>
      </c>
      <c r="FY948" t="s">
        <v>365</v>
      </c>
      <c r="FZ948" t="s">
        <v>366</v>
      </c>
      <c r="GA948" t="s">
        <v>366</v>
      </c>
      <c r="GB948" t="s">
        <v>366</v>
      </c>
      <c r="GC948" t="s">
        <v>366</v>
      </c>
      <c r="GD948">
        <v>0</v>
      </c>
      <c r="GE948">
        <v>100</v>
      </c>
      <c r="GF948">
        <v>100</v>
      </c>
      <c r="GG948">
        <v>-10.5</v>
      </c>
      <c r="GH948">
        <v>-0.0905</v>
      </c>
      <c r="GI948">
        <v>-2.868309889394353</v>
      </c>
      <c r="GJ948">
        <v>-0.006773961979547998</v>
      </c>
      <c r="GK948">
        <v>-8.296070481250098E-08</v>
      </c>
      <c r="GL948">
        <v>3.322967193956903E-10</v>
      </c>
      <c r="GM948">
        <v>-0.07871069313407227</v>
      </c>
      <c r="GN948">
        <v>-0.00208336341840114</v>
      </c>
      <c r="GO948">
        <v>8.801746095907445E-05</v>
      </c>
      <c r="GP948">
        <v>-2.677693255255651E-07</v>
      </c>
      <c r="GQ948">
        <v>3</v>
      </c>
      <c r="GR948">
        <v>2052</v>
      </c>
      <c r="GS948">
        <v>2</v>
      </c>
      <c r="GT948">
        <v>18</v>
      </c>
      <c r="GU948">
        <v>133.8</v>
      </c>
      <c r="GV948">
        <v>133.7</v>
      </c>
      <c r="GW948">
        <v>2.66846</v>
      </c>
      <c r="GX948">
        <v>2.39136</v>
      </c>
      <c r="GY948">
        <v>1.44775</v>
      </c>
      <c r="GZ948">
        <v>2.31079</v>
      </c>
      <c r="HA948">
        <v>1.55151</v>
      </c>
      <c r="HB948">
        <v>2.38403</v>
      </c>
      <c r="HC948">
        <v>37.8921</v>
      </c>
      <c r="HD948">
        <v>13.5191</v>
      </c>
      <c r="HE948">
        <v>18</v>
      </c>
      <c r="HF948">
        <v>617.234</v>
      </c>
      <c r="HG948">
        <v>393.484</v>
      </c>
      <c r="HH948">
        <v>18.9583</v>
      </c>
      <c r="HI948">
        <v>30.3797</v>
      </c>
      <c r="HJ948">
        <v>29.9997</v>
      </c>
      <c r="HK948">
        <v>30.5562</v>
      </c>
      <c r="HL948">
        <v>30.5505</v>
      </c>
      <c r="HM948">
        <v>53.4373</v>
      </c>
      <c r="HN948">
        <v>55.4847</v>
      </c>
      <c r="HO948">
        <v>0</v>
      </c>
      <c r="HP948">
        <v>18.961</v>
      </c>
      <c r="HQ948">
        <v>1223.63</v>
      </c>
      <c r="HR948">
        <v>15.5527</v>
      </c>
      <c r="HS948">
        <v>99.2216</v>
      </c>
      <c r="HT948">
        <v>100.422</v>
      </c>
    </row>
    <row r="949" spans="1:228">
      <c r="A949">
        <v>933</v>
      </c>
      <c r="B949">
        <v>1728498984</v>
      </c>
      <c r="C949">
        <v>8046.5</v>
      </c>
      <c r="D949" t="s">
        <v>2240</v>
      </c>
      <c r="E949" t="s">
        <v>2241</v>
      </c>
      <c r="F949">
        <v>5</v>
      </c>
      <c r="G949" t="s">
        <v>357</v>
      </c>
      <c r="H949" t="s">
        <v>358</v>
      </c>
      <c r="I949" t="s">
        <v>359</v>
      </c>
      <c r="J949" t="s">
        <v>2047</v>
      </c>
      <c r="K949">
        <v>1728498976.481482</v>
      </c>
      <c r="L949">
        <f>(M949)/1000</f>
        <v>0</v>
      </c>
      <c r="M949">
        <f>IF(BH949, AP949, AJ949)</f>
        <v>0</v>
      </c>
      <c r="N949">
        <f>IF(BH949, AK949, AI949)</f>
        <v>0</v>
      </c>
      <c r="O949">
        <f>BJ949 - IF(AW949&gt;1, N949*BD949*100.0/(AY949), 0)</f>
        <v>0</v>
      </c>
      <c r="P949">
        <f>((V949-L949/2)*O949-N949)/(V949+L949/2)</f>
        <v>0</v>
      </c>
      <c r="Q949">
        <f>P949*(BQ949+BR949)/1000.0</f>
        <v>0</v>
      </c>
      <c r="R949">
        <f>(BJ949 - IF(AW949&gt;1, N949*BD949*100.0/(AY949), 0))*(BQ949+BR949)/1000.0</f>
        <v>0</v>
      </c>
      <c r="S949">
        <f>2.0/((1/U949-1/T949)+SIGN(U949)*SQRT((1/U949-1/T949)*(1/U949-1/T949) + 4*BE949/((BE949+1)*(BE949+1))*(2*1/U949*1/T949-1/T949*1/T949)))</f>
        <v>0</v>
      </c>
      <c r="T949">
        <f>IF(LEFT(BF949,1)&lt;&gt;"0",IF(LEFT(BF949,1)="1",3.0,BG949),$D$5+$E$5*(BX949*BQ949/($K$5*1000))+$F$5*(BX949*BQ949/($K$5*1000))*MAX(MIN(BD949,$J$5),$I$5)*MAX(MIN(BD949,$J$5),$I$5)+$G$5*MAX(MIN(BD949,$J$5),$I$5)*(BX949*BQ949/($K$5*1000))+$H$5*(BX949*BQ949/($K$5*1000))*(BX949*BQ949/($K$5*1000)))</f>
        <v>0</v>
      </c>
      <c r="U949">
        <f>L949*(1000-(1000*0.61365*exp(17.502*Y949/(240.97+Y949))/(BQ949+BR949)+BL949)/2)/(1000*0.61365*exp(17.502*Y949/(240.97+Y949))/(BQ949+BR949)-BL949)</f>
        <v>0</v>
      </c>
      <c r="V949">
        <f>1/((BE949+1)/(S949/1.6)+1/(T949/1.37)) + BE949/((BE949+1)/(S949/1.6) + BE949/(T949/1.37))</f>
        <v>0</v>
      </c>
      <c r="W949">
        <f>(AZ949*BC949)</f>
        <v>0</v>
      </c>
      <c r="X949">
        <f>(BS949+(W949+2*0.95*5.67E-8*(((BS949+$B$7)+273)^4-(BS949+273)^4)-44100*L949)/(1.84*29.3*T949+8*0.95*5.67E-8*(BS949+273)^3))</f>
        <v>0</v>
      </c>
      <c r="Y949">
        <f>($C$7*BT949+$D$7*BU949+$E$7*X949)</f>
        <v>0</v>
      </c>
      <c r="Z949">
        <f>0.61365*exp(17.502*Y949/(240.97+Y949))</f>
        <v>0</v>
      </c>
      <c r="AA949">
        <f>(AB949/AC949*100)</f>
        <v>0</v>
      </c>
      <c r="AB949">
        <f>BL949*(BQ949+BR949)/1000</f>
        <v>0</v>
      </c>
      <c r="AC949">
        <f>0.61365*exp(17.502*BS949/(240.97+BS949))</f>
        <v>0</v>
      </c>
      <c r="AD949">
        <f>(Z949-BL949*(BQ949+BR949)/1000)</f>
        <v>0</v>
      </c>
      <c r="AE949">
        <f>(-L949*44100)</f>
        <v>0</v>
      </c>
      <c r="AF949">
        <f>2*29.3*T949*0.92*(BS949-Y949)</f>
        <v>0</v>
      </c>
      <c r="AG949">
        <f>2*0.95*5.67E-8*(((BS949+$B$7)+273)^4-(Y949+273)^4)</f>
        <v>0</v>
      </c>
      <c r="AH949">
        <f>W949+AG949+AE949+AF949</f>
        <v>0</v>
      </c>
      <c r="AI949">
        <f>BP949*AW949*(BK949-BJ949*(1000-AW949*BM949)/(1000-AW949*BL949))/(100*BD949)</f>
        <v>0</v>
      </c>
      <c r="AJ949">
        <f>1000*BP949*AW949*(BL949-BM949)/(100*BD949*(1000-AW949*BL949))</f>
        <v>0</v>
      </c>
      <c r="AK949">
        <f>(AL949 - AM949 - BQ949*1E3/(8.314*(BS949+273.15)) * AO949/BP949 * AN949) * BP949/(100*BD949) * (1000 - BM949)/1000</f>
        <v>0</v>
      </c>
      <c r="AL949">
        <v>1236.653274501972</v>
      </c>
      <c r="AM949">
        <v>1213.962303030303</v>
      </c>
      <c r="AN949">
        <v>2.54940534624939</v>
      </c>
      <c r="AO949">
        <v>66.74876362544261</v>
      </c>
      <c r="AP949">
        <f>(AR949 - AQ949 + BQ949*1E3/(8.314*(BS949+273.15)) * AT949/BP949 * AS949) * BP949/(100*BD949) * 1000/(1000 - AR949)</f>
        <v>0</v>
      </c>
      <c r="AQ949">
        <v>15.57551235990476</v>
      </c>
      <c r="AR949">
        <v>16.06800909090908</v>
      </c>
      <c r="AS949">
        <v>9.067582723895096E-06</v>
      </c>
      <c r="AT949">
        <v>80.8344270766854</v>
      </c>
      <c r="AU949">
        <v>0</v>
      </c>
      <c r="AV949">
        <v>0</v>
      </c>
      <c r="AW949">
        <f>IF(AU949*$H$13&gt;=AY949,1.0,(AY949/(AY949-AU949*$H$13)))</f>
        <v>0</v>
      </c>
      <c r="AX949">
        <f>(AW949-1)*100</f>
        <v>0</v>
      </c>
      <c r="AY949">
        <f>MAX(0,($B$13+$C$13*BX949)/(1+$D$13*BX949)*BQ949/(BS949+273)*$E$13)</f>
        <v>0</v>
      </c>
      <c r="AZ949">
        <f>$B$11*BY949+$C$11*BZ949+$F$11*CK949*(1-CN949)</f>
        <v>0</v>
      </c>
      <c r="BA949">
        <f>AZ949*BB949</f>
        <v>0</v>
      </c>
      <c r="BB949">
        <f>($B$11*$D$9+$C$11*$D$9+$F$11*((CX949+CP949)/MAX(CX949+CP949+CY949, 0.1)*$I$9+CY949/MAX(CX949+CP949+CY949, 0.1)*$J$9))/($B$11+$C$11+$F$11)</f>
        <v>0</v>
      </c>
      <c r="BC949">
        <f>($B$11*$K$9+$C$11*$K$9+$F$11*((CX949+CP949)/MAX(CX949+CP949+CY949, 0.1)*$P$9+CY949/MAX(CX949+CP949+CY949, 0.1)*$Q$9))/($B$11+$C$11+$F$11)</f>
        <v>0</v>
      </c>
      <c r="BD949">
        <v>6</v>
      </c>
      <c r="BE949">
        <v>0.5</v>
      </c>
      <c r="BF949" t="s">
        <v>361</v>
      </c>
      <c r="BG949">
        <v>2</v>
      </c>
      <c r="BH949" t="b">
        <v>1</v>
      </c>
      <c r="BI949">
        <v>1728498976.481482</v>
      </c>
      <c r="BJ949">
        <v>1176.911851851852</v>
      </c>
      <c r="BK949">
        <v>1204.411111111111</v>
      </c>
      <c r="BL949">
        <v>16.07102962962963</v>
      </c>
      <c r="BM949">
        <v>15.57768518518519</v>
      </c>
      <c r="BN949">
        <v>1187.385185185185</v>
      </c>
      <c r="BO949">
        <v>16.16156296296296</v>
      </c>
      <c r="BP949">
        <v>599.9895185185185</v>
      </c>
      <c r="BQ949">
        <v>97.54158148148146</v>
      </c>
      <c r="BR949">
        <v>0.0999867925925926</v>
      </c>
      <c r="BS949">
        <v>24.80558888888889</v>
      </c>
      <c r="BT949">
        <v>25.01472222222222</v>
      </c>
      <c r="BU949">
        <v>999.9000000000001</v>
      </c>
      <c r="BV949">
        <v>0</v>
      </c>
      <c r="BW949">
        <v>0</v>
      </c>
      <c r="BX949">
        <v>10000.48740740741</v>
      </c>
      <c r="BY949">
        <v>0</v>
      </c>
      <c r="BZ949">
        <v>393.5632962962964</v>
      </c>
      <c r="CA949">
        <v>-27.49857407407407</v>
      </c>
      <c r="CB949">
        <v>1196.135555555556</v>
      </c>
      <c r="CC949">
        <v>1223.46962962963</v>
      </c>
      <c r="CD949">
        <v>0.4933547037037037</v>
      </c>
      <c r="CE949">
        <v>1204.411111111111</v>
      </c>
      <c r="CF949">
        <v>15.57768518518519</v>
      </c>
      <c r="CG949">
        <v>1.567593703703704</v>
      </c>
      <c r="CH949">
        <v>1.519472222222223</v>
      </c>
      <c r="CI949">
        <v>13.64389259259259</v>
      </c>
      <c r="CJ949">
        <v>13.16552592592593</v>
      </c>
      <c r="CK949">
        <v>1600.024074074074</v>
      </c>
      <c r="CL949">
        <v>0.691992925925926</v>
      </c>
      <c r="CM949">
        <v>0.3080070740740741</v>
      </c>
      <c r="CN949">
        <v>0</v>
      </c>
      <c r="CO949">
        <v>2.312151851851852</v>
      </c>
      <c r="CP949">
        <v>0</v>
      </c>
      <c r="CQ949">
        <v>17069.45185185185</v>
      </c>
      <c r="CR949">
        <v>13790.34074074074</v>
      </c>
      <c r="CS949">
        <v>38.74066666666667</v>
      </c>
      <c r="CT949">
        <v>40.111</v>
      </c>
      <c r="CU949">
        <v>39.43699999999999</v>
      </c>
      <c r="CV949">
        <v>38.14796296296296</v>
      </c>
      <c r="CW949">
        <v>38.0574074074074</v>
      </c>
      <c r="CX949">
        <v>1107.205925925926</v>
      </c>
      <c r="CY949">
        <v>492.8181481481481</v>
      </c>
      <c r="CZ949">
        <v>0</v>
      </c>
      <c r="DA949">
        <v>1728499040.8</v>
      </c>
      <c r="DB949">
        <v>0</v>
      </c>
      <c r="DC949">
        <v>1728490956.5</v>
      </c>
      <c r="DD949" t="s">
        <v>362</v>
      </c>
      <c r="DE949">
        <v>1728490952.5</v>
      </c>
      <c r="DF949">
        <v>1728490956.5</v>
      </c>
      <c r="DG949">
        <v>1</v>
      </c>
      <c r="DH949">
        <v>-0.065</v>
      </c>
      <c r="DI949">
        <v>-0.008</v>
      </c>
      <c r="DJ949">
        <v>-3.246</v>
      </c>
      <c r="DK949">
        <v>-0.091</v>
      </c>
      <c r="DL949">
        <v>52</v>
      </c>
      <c r="DM949">
        <v>15</v>
      </c>
      <c r="DN949">
        <v>0.25</v>
      </c>
      <c r="DO949">
        <v>0.13</v>
      </c>
      <c r="DP949">
        <v>-27.43546250000001</v>
      </c>
      <c r="DQ949">
        <v>-1.076675797373334</v>
      </c>
      <c r="DR949">
        <v>0.1228768259019985</v>
      </c>
      <c r="DS949">
        <v>0</v>
      </c>
      <c r="DT949">
        <v>0.4944346250000001</v>
      </c>
      <c r="DU949">
        <v>-0.0151896022514081</v>
      </c>
      <c r="DV949">
        <v>0.001750272745709939</v>
      </c>
      <c r="DW949">
        <v>1</v>
      </c>
      <c r="DX949">
        <v>1</v>
      </c>
      <c r="DY949">
        <v>2</v>
      </c>
      <c r="DZ949" t="s">
        <v>363</v>
      </c>
      <c r="EA949">
        <v>3.22908</v>
      </c>
      <c r="EB949">
        <v>2.70435</v>
      </c>
      <c r="EC949">
        <v>0.207718</v>
      </c>
      <c r="ED949">
        <v>0.210057</v>
      </c>
      <c r="EE949">
        <v>0.0833222</v>
      </c>
      <c r="EF949">
        <v>0.081609</v>
      </c>
      <c r="EG949">
        <v>25847.2</v>
      </c>
      <c r="EH949">
        <v>25052.7</v>
      </c>
      <c r="EI949">
        <v>31268.7</v>
      </c>
      <c r="EJ949">
        <v>30094.2</v>
      </c>
      <c r="EK949">
        <v>38392</v>
      </c>
      <c r="EL949">
        <v>36556.4</v>
      </c>
      <c r="EM949">
        <v>43816.6</v>
      </c>
      <c r="EN949">
        <v>42028.4</v>
      </c>
      <c r="EO949">
        <v>2.09833</v>
      </c>
      <c r="EP949">
        <v>1.747</v>
      </c>
      <c r="EQ949">
        <v>0.0121072</v>
      </c>
      <c r="ER949">
        <v>0</v>
      </c>
      <c r="ES949">
        <v>24.7976</v>
      </c>
      <c r="ET949">
        <v>999.9</v>
      </c>
      <c r="EU949">
        <v>63.4</v>
      </c>
      <c r="EV949">
        <v>32.3</v>
      </c>
      <c r="EW949">
        <v>31.5676</v>
      </c>
      <c r="EX949">
        <v>61.3602</v>
      </c>
      <c r="EY949">
        <v>24.1747</v>
      </c>
      <c r="EZ949">
        <v>1</v>
      </c>
      <c r="FA949">
        <v>0.276288</v>
      </c>
      <c r="FB949">
        <v>4.17884</v>
      </c>
      <c r="FC949">
        <v>20.1508</v>
      </c>
      <c r="FD949">
        <v>5.21295</v>
      </c>
      <c r="FE949">
        <v>11.998</v>
      </c>
      <c r="FF949">
        <v>4.9626</v>
      </c>
      <c r="FG949">
        <v>3.2957</v>
      </c>
      <c r="FH949">
        <v>9999</v>
      </c>
      <c r="FI949">
        <v>9999</v>
      </c>
      <c r="FJ949">
        <v>9999</v>
      </c>
      <c r="FK949">
        <v>150.2</v>
      </c>
      <c r="FL949">
        <v>4.97092</v>
      </c>
      <c r="FM949">
        <v>1.86782</v>
      </c>
      <c r="FN949">
        <v>1.85928</v>
      </c>
      <c r="FO949">
        <v>1.86537</v>
      </c>
      <c r="FP949">
        <v>1.8631</v>
      </c>
      <c r="FQ949">
        <v>1.86451</v>
      </c>
      <c r="FR949">
        <v>1.86005</v>
      </c>
      <c r="FS949">
        <v>1.86417</v>
      </c>
      <c r="FT949">
        <v>0</v>
      </c>
      <c r="FU949">
        <v>0</v>
      </c>
      <c r="FV949">
        <v>0</v>
      </c>
      <c r="FW949">
        <v>0</v>
      </c>
      <c r="FX949" t="s">
        <v>364</v>
      </c>
      <c r="FY949" t="s">
        <v>365</v>
      </c>
      <c r="FZ949" t="s">
        <v>366</v>
      </c>
      <c r="GA949" t="s">
        <v>366</v>
      </c>
      <c r="GB949" t="s">
        <v>366</v>
      </c>
      <c r="GC949" t="s">
        <v>366</v>
      </c>
      <c r="GD949">
        <v>0</v>
      </c>
      <c r="GE949">
        <v>100</v>
      </c>
      <c r="GF949">
        <v>100</v>
      </c>
      <c r="GG949">
        <v>-10.58</v>
      </c>
      <c r="GH949">
        <v>-0.0905</v>
      </c>
      <c r="GI949">
        <v>-2.868309889394353</v>
      </c>
      <c r="GJ949">
        <v>-0.006773961979547998</v>
      </c>
      <c r="GK949">
        <v>-8.296070481250098E-08</v>
      </c>
      <c r="GL949">
        <v>3.322967193956903E-10</v>
      </c>
      <c r="GM949">
        <v>-0.07871069313407227</v>
      </c>
      <c r="GN949">
        <v>-0.00208336341840114</v>
      </c>
      <c r="GO949">
        <v>8.801746095907445E-05</v>
      </c>
      <c r="GP949">
        <v>-2.677693255255651E-07</v>
      </c>
      <c r="GQ949">
        <v>3</v>
      </c>
      <c r="GR949">
        <v>2052</v>
      </c>
      <c r="GS949">
        <v>2</v>
      </c>
      <c r="GT949">
        <v>18</v>
      </c>
      <c r="GU949">
        <v>133.9</v>
      </c>
      <c r="GV949">
        <v>133.8</v>
      </c>
      <c r="GW949">
        <v>2.69165</v>
      </c>
      <c r="GX949">
        <v>2.3999</v>
      </c>
      <c r="GY949">
        <v>1.44775</v>
      </c>
      <c r="GZ949">
        <v>2.31201</v>
      </c>
      <c r="HA949">
        <v>1.55151</v>
      </c>
      <c r="HB949">
        <v>2.29736</v>
      </c>
      <c r="HC949">
        <v>37.8921</v>
      </c>
      <c r="HD949">
        <v>13.5104</v>
      </c>
      <c r="HE949">
        <v>18</v>
      </c>
      <c r="HF949">
        <v>617.029</v>
      </c>
      <c r="HG949">
        <v>393.372</v>
      </c>
      <c r="HH949">
        <v>18.9421</v>
      </c>
      <c r="HI949">
        <v>30.3744</v>
      </c>
      <c r="HJ949">
        <v>29.9995</v>
      </c>
      <c r="HK949">
        <v>30.5503</v>
      </c>
      <c r="HL949">
        <v>30.544</v>
      </c>
      <c r="HM949">
        <v>53.9121</v>
      </c>
      <c r="HN949">
        <v>55.4847</v>
      </c>
      <c r="HO949">
        <v>0</v>
      </c>
      <c r="HP949">
        <v>18.9468</v>
      </c>
      <c r="HQ949">
        <v>1238.66</v>
      </c>
      <c r="HR949">
        <v>15.5527</v>
      </c>
      <c r="HS949">
        <v>99.2226</v>
      </c>
      <c r="HT949">
        <v>100.422</v>
      </c>
    </row>
    <row r="950" spans="1:228">
      <c r="A950">
        <v>934</v>
      </c>
      <c r="B950">
        <v>1728498989</v>
      </c>
      <c r="C950">
        <v>8051.5</v>
      </c>
      <c r="D950" t="s">
        <v>2242</v>
      </c>
      <c r="E950" t="s">
        <v>2243</v>
      </c>
      <c r="F950">
        <v>5</v>
      </c>
      <c r="G950" t="s">
        <v>357</v>
      </c>
      <c r="H950" t="s">
        <v>358</v>
      </c>
      <c r="I950" t="s">
        <v>359</v>
      </c>
      <c r="J950" t="s">
        <v>2047</v>
      </c>
      <c r="K950">
        <v>1728498981.5</v>
      </c>
      <c r="L950">
        <f>(M950)/1000</f>
        <v>0</v>
      </c>
      <c r="M950">
        <f>IF(BH950, AP950, AJ950)</f>
        <v>0</v>
      </c>
      <c r="N950">
        <f>IF(BH950, AK950, AI950)</f>
        <v>0</v>
      </c>
      <c r="O950">
        <f>BJ950 - IF(AW950&gt;1, N950*BD950*100.0/(AY950), 0)</f>
        <v>0</v>
      </c>
      <c r="P950">
        <f>((V950-L950/2)*O950-N950)/(V950+L950/2)</f>
        <v>0</v>
      </c>
      <c r="Q950">
        <f>P950*(BQ950+BR950)/1000.0</f>
        <v>0</v>
      </c>
      <c r="R950">
        <f>(BJ950 - IF(AW950&gt;1, N950*BD950*100.0/(AY950), 0))*(BQ950+BR950)/1000.0</f>
        <v>0</v>
      </c>
      <c r="S950">
        <f>2.0/((1/U950-1/T950)+SIGN(U950)*SQRT((1/U950-1/T950)*(1/U950-1/T950) + 4*BE950/((BE950+1)*(BE950+1))*(2*1/U950*1/T950-1/T950*1/T950)))</f>
        <v>0</v>
      </c>
      <c r="T950">
        <f>IF(LEFT(BF950,1)&lt;&gt;"0",IF(LEFT(BF950,1)="1",3.0,BG950),$D$5+$E$5*(BX950*BQ950/($K$5*1000))+$F$5*(BX950*BQ950/($K$5*1000))*MAX(MIN(BD950,$J$5),$I$5)*MAX(MIN(BD950,$J$5),$I$5)+$G$5*MAX(MIN(BD950,$J$5),$I$5)*(BX950*BQ950/($K$5*1000))+$H$5*(BX950*BQ950/($K$5*1000))*(BX950*BQ950/($K$5*1000)))</f>
        <v>0</v>
      </c>
      <c r="U950">
        <f>L950*(1000-(1000*0.61365*exp(17.502*Y950/(240.97+Y950))/(BQ950+BR950)+BL950)/2)/(1000*0.61365*exp(17.502*Y950/(240.97+Y950))/(BQ950+BR950)-BL950)</f>
        <v>0</v>
      </c>
      <c r="V950">
        <f>1/((BE950+1)/(S950/1.6)+1/(T950/1.37)) + BE950/((BE950+1)/(S950/1.6) + BE950/(T950/1.37))</f>
        <v>0</v>
      </c>
      <c r="W950">
        <f>(AZ950*BC950)</f>
        <v>0</v>
      </c>
      <c r="X950">
        <f>(BS950+(W950+2*0.95*5.67E-8*(((BS950+$B$7)+273)^4-(BS950+273)^4)-44100*L950)/(1.84*29.3*T950+8*0.95*5.67E-8*(BS950+273)^3))</f>
        <v>0</v>
      </c>
      <c r="Y950">
        <f>($C$7*BT950+$D$7*BU950+$E$7*X950)</f>
        <v>0</v>
      </c>
      <c r="Z950">
        <f>0.61365*exp(17.502*Y950/(240.97+Y950))</f>
        <v>0</v>
      </c>
      <c r="AA950">
        <f>(AB950/AC950*100)</f>
        <v>0</v>
      </c>
      <c r="AB950">
        <f>BL950*(BQ950+BR950)/1000</f>
        <v>0</v>
      </c>
      <c r="AC950">
        <f>0.61365*exp(17.502*BS950/(240.97+BS950))</f>
        <v>0</v>
      </c>
      <c r="AD950">
        <f>(Z950-BL950*(BQ950+BR950)/1000)</f>
        <v>0</v>
      </c>
      <c r="AE950">
        <f>(-L950*44100)</f>
        <v>0</v>
      </c>
      <c r="AF950">
        <f>2*29.3*T950*0.92*(BS950-Y950)</f>
        <v>0</v>
      </c>
      <c r="AG950">
        <f>2*0.95*5.67E-8*(((BS950+$B$7)+273)^4-(Y950+273)^4)</f>
        <v>0</v>
      </c>
      <c r="AH950">
        <f>W950+AG950+AE950+AF950</f>
        <v>0</v>
      </c>
      <c r="AI950">
        <f>BP950*AW950*(BK950-BJ950*(1000-AW950*BM950)/(1000-AW950*BL950))/(100*BD950)</f>
        <v>0</v>
      </c>
      <c r="AJ950">
        <f>1000*BP950*AW950*(BL950-BM950)/(100*BD950*(1000-AW950*BL950))</f>
        <v>0</v>
      </c>
      <c r="AK950">
        <f>(AL950 - AM950 - BQ950*1E3/(8.314*(BS950+273.15)) * AO950/BP950 * AN950) * BP950/(100*BD950) * (1000 - BM950)/1000</f>
        <v>0</v>
      </c>
      <c r="AL950">
        <v>1249.390528744713</v>
      </c>
      <c r="AM950">
        <v>1226.681212121212</v>
      </c>
      <c r="AN950">
        <v>2.533332113380383</v>
      </c>
      <c r="AO950">
        <v>66.74876362544261</v>
      </c>
      <c r="AP950">
        <f>(AR950 - AQ950 + BQ950*1E3/(8.314*(BS950+273.15)) * AT950/BP950 * AS950) * BP950/(100*BD950) * 1000/(1000 - AR950)</f>
        <v>0</v>
      </c>
      <c r="AQ950">
        <v>15.57507746475334</v>
      </c>
      <c r="AR950">
        <v>16.06777151515151</v>
      </c>
      <c r="AS950">
        <v>2.264848821946532E-06</v>
      </c>
      <c r="AT950">
        <v>80.8344270766854</v>
      </c>
      <c r="AU950">
        <v>0</v>
      </c>
      <c r="AV950">
        <v>0</v>
      </c>
      <c r="AW950">
        <f>IF(AU950*$H$13&gt;=AY950,1.0,(AY950/(AY950-AU950*$H$13)))</f>
        <v>0</v>
      </c>
      <c r="AX950">
        <f>(AW950-1)*100</f>
        <v>0</v>
      </c>
      <c r="AY950">
        <f>MAX(0,($B$13+$C$13*BX950)/(1+$D$13*BX950)*BQ950/(BS950+273)*$E$13)</f>
        <v>0</v>
      </c>
      <c r="AZ950">
        <f>$B$11*BY950+$C$11*BZ950+$F$11*CK950*(1-CN950)</f>
        <v>0</v>
      </c>
      <c r="BA950">
        <f>AZ950*BB950</f>
        <v>0</v>
      </c>
      <c r="BB950">
        <f>($B$11*$D$9+$C$11*$D$9+$F$11*((CX950+CP950)/MAX(CX950+CP950+CY950, 0.1)*$I$9+CY950/MAX(CX950+CP950+CY950, 0.1)*$J$9))/($B$11+$C$11+$F$11)</f>
        <v>0</v>
      </c>
      <c r="BC950">
        <f>($B$11*$K$9+$C$11*$K$9+$F$11*((CX950+CP950)/MAX(CX950+CP950+CY950, 0.1)*$P$9+CY950/MAX(CX950+CP950+CY950, 0.1)*$Q$9))/($B$11+$C$11+$F$11)</f>
        <v>0</v>
      </c>
      <c r="BD950">
        <v>6</v>
      </c>
      <c r="BE950">
        <v>0.5</v>
      </c>
      <c r="BF950" t="s">
        <v>361</v>
      </c>
      <c r="BG950">
        <v>2</v>
      </c>
      <c r="BH950" t="b">
        <v>1</v>
      </c>
      <c r="BI950">
        <v>1728498981.5</v>
      </c>
      <c r="BJ950">
        <v>1189.455185185185</v>
      </c>
      <c r="BK950">
        <v>1217.014074074074</v>
      </c>
      <c r="BL950">
        <v>16.069</v>
      </c>
      <c r="BM950">
        <v>15.57613333333333</v>
      </c>
      <c r="BN950">
        <v>1199.998518518518</v>
      </c>
      <c r="BO950">
        <v>16.15953703703704</v>
      </c>
      <c r="BP950">
        <v>599.9808888888889</v>
      </c>
      <c r="BQ950">
        <v>97.54141851851851</v>
      </c>
      <c r="BR950">
        <v>0.1001031666666667</v>
      </c>
      <c r="BS950">
        <v>24.79425185185185</v>
      </c>
      <c r="BT950">
        <v>25.00503703703703</v>
      </c>
      <c r="BU950">
        <v>999.9000000000001</v>
      </c>
      <c r="BV950">
        <v>0</v>
      </c>
      <c r="BW950">
        <v>0</v>
      </c>
      <c r="BX950">
        <v>9993.467777777778</v>
      </c>
      <c r="BY950">
        <v>0</v>
      </c>
      <c r="BZ950">
        <v>395.9452222222222</v>
      </c>
      <c r="CA950">
        <v>-27.55747777777778</v>
      </c>
      <c r="CB950">
        <v>1208.881481481481</v>
      </c>
      <c r="CC950">
        <v>1236.27</v>
      </c>
      <c r="CD950">
        <v>0.4928817407407408</v>
      </c>
      <c r="CE950">
        <v>1217.014074074074</v>
      </c>
      <c r="CF950">
        <v>15.57613333333333</v>
      </c>
      <c r="CG950">
        <v>1.567393703703704</v>
      </c>
      <c r="CH950">
        <v>1.519318518518518</v>
      </c>
      <c r="CI950">
        <v>13.64193333333334</v>
      </c>
      <c r="CJ950">
        <v>13.16398148148148</v>
      </c>
      <c r="CK950">
        <v>1600.015555555555</v>
      </c>
      <c r="CL950">
        <v>0.6920005185185184</v>
      </c>
      <c r="CM950">
        <v>0.3079994814814815</v>
      </c>
      <c r="CN950">
        <v>0</v>
      </c>
      <c r="CO950">
        <v>2.279088888888889</v>
      </c>
      <c r="CP950">
        <v>0</v>
      </c>
      <c r="CQ950">
        <v>17092.47407407407</v>
      </c>
      <c r="CR950">
        <v>13790.30740740741</v>
      </c>
      <c r="CS950">
        <v>38.71966666666666</v>
      </c>
      <c r="CT950">
        <v>40.09233333333333</v>
      </c>
      <c r="CU950">
        <v>39.42322222222223</v>
      </c>
      <c r="CV950">
        <v>38.11796296296296</v>
      </c>
      <c r="CW950">
        <v>38.062</v>
      </c>
      <c r="CX950">
        <v>1107.212592592593</v>
      </c>
      <c r="CY950">
        <v>492.802962962963</v>
      </c>
      <c r="CZ950">
        <v>0</v>
      </c>
      <c r="DA950">
        <v>1728499046.2</v>
      </c>
      <c r="DB950">
        <v>0</v>
      </c>
      <c r="DC950">
        <v>1728490956.5</v>
      </c>
      <c r="DD950" t="s">
        <v>362</v>
      </c>
      <c r="DE950">
        <v>1728490952.5</v>
      </c>
      <c r="DF950">
        <v>1728490956.5</v>
      </c>
      <c r="DG950">
        <v>1</v>
      </c>
      <c r="DH950">
        <v>-0.065</v>
      </c>
      <c r="DI950">
        <v>-0.008</v>
      </c>
      <c r="DJ950">
        <v>-3.246</v>
      </c>
      <c r="DK950">
        <v>-0.091</v>
      </c>
      <c r="DL950">
        <v>52</v>
      </c>
      <c r="DM950">
        <v>15</v>
      </c>
      <c r="DN950">
        <v>0.25</v>
      </c>
      <c r="DO950">
        <v>0.13</v>
      </c>
      <c r="DP950">
        <v>-27.51885499999999</v>
      </c>
      <c r="DQ950">
        <v>-0.7565448405251958</v>
      </c>
      <c r="DR950">
        <v>0.09638684025840898</v>
      </c>
      <c r="DS950">
        <v>0</v>
      </c>
      <c r="DT950">
        <v>0.49315775</v>
      </c>
      <c r="DU950">
        <v>-0.004852187617261159</v>
      </c>
      <c r="DV950">
        <v>0.0009618702290330006</v>
      </c>
      <c r="DW950">
        <v>1</v>
      </c>
      <c r="DX950">
        <v>1</v>
      </c>
      <c r="DY950">
        <v>2</v>
      </c>
      <c r="DZ950" t="s">
        <v>363</v>
      </c>
      <c r="EA950">
        <v>3.22901</v>
      </c>
      <c r="EB950">
        <v>2.70449</v>
      </c>
      <c r="EC950">
        <v>0.209077</v>
      </c>
      <c r="ED950">
        <v>0.211392</v>
      </c>
      <c r="EE950">
        <v>0.0833253</v>
      </c>
      <c r="EF950">
        <v>0.08160389999999999</v>
      </c>
      <c r="EG950">
        <v>25803.1</v>
      </c>
      <c r="EH950">
        <v>25010.6</v>
      </c>
      <c r="EI950">
        <v>31269</v>
      </c>
      <c r="EJ950">
        <v>30094.5</v>
      </c>
      <c r="EK950">
        <v>38392.1</v>
      </c>
      <c r="EL950">
        <v>36557.1</v>
      </c>
      <c r="EM950">
        <v>43816.8</v>
      </c>
      <c r="EN950">
        <v>42028.9</v>
      </c>
      <c r="EO950">
        <v>2.0986</v>
      </c>
      <c r="EP950">
        <v>1.74705</v>
      </c>
      <c r="EQ950">
        <v>0.0118464</v>
      </c>
      <c r="ER950">
        <v>0</v>
      </c>
      <c r="ES950">
        <v>24.793</v>
      </c>
      <c r="ET950">
        <v>999.9</v>
      </c>
      <c r="EU950">
        <v>63.4</v>
      </c>
      <c r="EV950">
        <v>32.3</v>
      </c>
      <c r="EW950">
        <v>31.5681</v>
      </c>
      <c r="EX950">
        <v>61.3702</v>
      </c>
      <c r="EY950">
        <v>24.1987</v>
      </c>
      <c r="EZ950">
        <v>1</v>
      </c>
      <c r="FA950">
        <v>0.274009</v>
      </c>
      <c r="FB950">
        <v>3.47099</v>
      </c>
      <c r="FC950">
        <v>20.1664</v>
      </c>
      <c r="FD950">
        <v>5.214</v>
      </c>
      <c r="FE950">
        <v>11.998</v>
      </c>
      <c r="FF950">
        <v>4.96275</v>
      </c>
      <c r="FG950">
        <v>3.29568</v>
      </c>
      <c r="FH950">
        <v>9999</v>
      </c>
      <c r="FI950">
        <v>9999</v>
      </c>
      <c r="FJ950">
        <v>9999</v>
      </c>
      <c r="FK950">
        <v>150.2</v>
      </c>
      <c r="FL950">
        <v>4.97095</v>
      </c>
      <c r="FM950">
        <v>1.86782</v>
      </c>
      <c r="FN950">
        <v>1.85928</v>
      </c>
      <c r="FO950">
        <v>1.86537</v>
      </c>
      <c r="FP950">
        <v>1.8631</v>
      </c>
      <c r="FQ950">
        <v>1.86453</v>
      </c>
      <c r="FR950">
        <v>1.86005</v>
      </c>
      <c r="FS950">
        <v>1.86417</v>
      </c>
      <c r="FT950">
        <v>0</v>
      </c>
      <c r="FU950">
        <v>0</v>
      </c>
      <c r="FV950">
        <v>0</v>
      </c>
      <c r="FW950">
        <v>0</v>
      </c>
      <c r="FX950" t="s">
        <v>364</v>
      </c>
      <c r="FY950" t="s">
        <v>365</v>
      </c>
      <c r="FZ950" t="s">
        <v>366</v>
      </c>
      <c r="GA950" t="s">
        <v>366</v>
      </c>
      <c r="GB950" t="s">
        <v>366</v>
      </c>
      <c r="GC950" t="s">
        <v>366</v>
      </c>
      <c r="GD950">
        <v>0</v>
      </c>
      <c r="GE950">
        <v>100</v>
      </c>
      <c r="GF950">
        <v>100</v>
      </c>
      <c r="GG950">
        <v>-10.65</v>
      </c>
      <c r="GH950">
        <v>-0.0905</v>
      </c>
      <c r="GI950">
        <v>-2.868309889394353</v>
      </c>
      <c r="GJ950">
        <v>-0.006773961979547998</v>
      </c>
      <c r="GK950">
        <v>-8.296070481250098E-08</v>
      </c>
      <c r="GL950">
        <v>3.322967193956903E-10</v>
      </c>
      <c r="GM950">
        <v>-0.07871069313407227</v>
      </c>
      <c r="GN950">
        <v>-0.00208336341840114</v>
      </c>
      <c r="GO950">
        <v>8.801746095907445E-05</v>
      </c>
      <c r="GP950">
        <v>-2.677693255255651E-07</v>
      </c>
      <c r="GQ950">
        <v>3</v>
      </c>
      <c r="GR950">
        <v>2052</v>
      </c>
      <c r="GS950">
        <v>2</v>
      </c>
      <c r="GT950">
        <v>18</v>
      </c>
      <c r="GU950">
        <v>133.9</v>
      </c>
      <c r="GV950">
        <v>133.9</v>
      </c>
      <c r="GW950">
        <v>2.7124</v>
      </c>
      <c r="GX950">
        <v>2.40601</v>
      </c>
      <c r="GY950">
        <v>1.44897</v>
      </c>
      <c r="GZ950">
        <v>2.31079</v>
      </c>
      <c r="HA950">
        <v>1.55151</v>
      </c>
      <c r="HB950">
        <v>2.29004</v>
      </c>
      <c r="HC950">
        <v>37.8921</v>
      </c>
      <c r="HD950">
        <v>13.5279</v>
      </c>
      <c r="HE950">
        <v>18</v>
      </c>
      <c r="HF950">
        <v>617.165</v>
      </c>
      <c r="HG950">
        <v>393.358</v>
      </c>
      <c r="HH950">
        <v>18.9739</v>
      </c>
      <c r="HI950">
        <v>30.3692</v>
      </c>
      <c r="HJ950">
        <v>29.9982</v>
      </c>
      <c r="HK950">
        <v>30.5437</v>
      </c>
      <c r="HL950">
        <v>30.5374</v>
      </c>
      <c r="HM950">
        <v>54.3272</v>
      </c>
      <c r="HN950">
        <v>55.4847</v>
      </c>
      <c r="HO950">
        <v>0</v>
      </c>
      <c r="HP950">
        <v>19.132</v>
      </c>
      <c r="HQ950">
        <v>1248.68</v>
      </c>
      <c r="HR950">
        <v>15.5527</v>
      </c>
      <c r="HS950">
        <v>99.22329999999999</v>
      </c>
      <c r="HT950">
        <v>100.423</v>
      </c>
    </row>
    <row r="951" spans="1:228">
      <c r="A951">
        <v>935</v>
      </c>
      <c r="B951">
        <v>1728498994</v>
      </c>
      <c r="C951">
        <v>8056.5</v>
      </c>
      <c r="D951" t="s">
        <v>2244</v>
      </c>
      <c r="E951" t="s">
        <v>2245</v>
      </c>
      <c r="F951">
        <v>5</v>
      </c>
      <c r="G951" t="s">
        <v>357</v>
      </c>
      <c r="H951" t="s">
        <v>358</v>
      </c>
      <c r="I951" t="s">
        <v>359</v>
      </c>
      <c r="J951" t="s">
        <v>2047</v>
      </c>
      <c r="K951">
        <v>1728498986.214286</v>
      </c>
      <c r="L951">
        <f>(M951)/1000</f>
        <v>0</v>
      </c>
      <c r="M951">
        <f>IF(BH951, AP951, AJ951)</f>
        <v>0</v>
      </c>
      <c r="N951">
        <f>IF(BH951, AK951, AI951)</f>
        <v>0</v>
      </c>
      <c r="O951">
        <f>BJ951 - IF(AW951&gt;1, N951*BD951*100.0/(AY951), 0)</f>
        <v>0</v>
      </c>
      <c r="P951">
        <f>((V951-L951/2)*O951-N951)/(V951+L951/2)</f>
        <v>0</v>
      </c>
      <c r="Q951">
        <f>P951*(BQ951+BR951)/1000.0</f>
        <v>0</v>
      </c>
      <c r="R951">
        <f>(BJ951 - IF(AW951&gt;1, N951*BD951*100.0/(AY951), 0))*(BQ951+BR951)/1000.0</f>
        <v>0</v>
      </c>
      <c r="S951">
        <f>2.0/((1/U951-1/T951)+SIGN(U951)*SQRT((1/U951-1/T951)*(1/U951-1/T951) + 4*BE951/((BE951+1)*(BE951+1))*(2*1/U951*1/T951-1/T951*1/T951)))</f>
        <v>0</v>
      </c>
      <c r="T951">
        <f>IF(LEFT(BF951,1)&lt;&gt;"0",IF(LEFT(BF951,1)="1",3.0,BG951),$D$5+$E$5*(BX951*BQ951/($K$5*1000))+$F$5*(BX951*BQ951/($K$5*1000))*MAX(MIN(BD951,$J$5),$I$5)*MAX(MIN(BD951,$J$5),$I$5)+$G$5*MAX(MIN(BD951,$J$5),$I$5)*(BX951*BQ951/($K$5*1000))+$H$5*(BX951*BQ951/($K$5*1000))*(BX951*BQ951/($K$5*1000)))</f>
        <v>0</v>
      </c>
      <c r="U951">
        <f>L951*(1000-(1000*0.61365*exp(17.502*Y951/(240.97+Y951))/(BQ951+BR951)+BL951)/2)/(1000*0.61365*exp(17.502*Y951/(240.97+Y951))/(BQ951+BR951)-BL951)</f>
        <v>0</v>
      </c>
      <c r="V951">
        <f>1/((BE951+1)/(S951/1.6)+1/(T951/1.37)) + BE951/((BE951+1)/(S951/1.6) + BE951/(T951/1.37))</f>
        <v>0</v>
      </c>
      <c r="W951">
        <f>(AZ951*BC951)</f>
        <v>0</v>
      </c>
      <c r="X951">
        <f>(BS951+(W951+2*0.95*5.67E-8*(((BS951+$B$7)+273)^4-(BS951+273)^4)-44100*L951)/(1.84*29.3*T951+8*0.95*5.67E-8*(BS951+273)^3))</f>
        <v>0</v>
      </c>
      <c r="Y951">
        <f>($C$7*BT951+$D$7*BU951+$E$7*X951)</f>
        <v>0</v>
      </c>
      <c r="Z951">
        <f>0.61365*exp(17.502*Y951/(240.97+Y951))</f>
        <v>0</v>
      </c>
      <c r="AA951">
        <f>(AB951/AC951*100)</f>
        <v>0</v>
      </c>
      <c r="AB951">
        <f>BL951*(BQ951+BR951)/1000</f>
        <v>0</v>
      </c>
      <c r="AC951">
        <f>0.61365*exp(17.502*BS951/(240.97+BS951))</f>
        <v>0</v>
      </c>
      <c r="AD951">
        <f>(Z951-BL951*(BQ951+BR951)/1000)</f>
        <v>0</v>
      </c>
      <c r="AE951">
        <f>(-L951*44100)</f>
        <v>0</v>
      </c>
      <c r="AF951">
        <f>2*29.3*T951*0.92*(BS951-Y951)</f>
        <v>0</v>
      </c>
      <c r="AG951">
        <f>2*0.95*5.67E-8*(((BS951+$B$7)+273)^4-(Y951+273)^4)</f>
        <v>0</v>
      </c>
      <c r="AH951">
        <f>W951+AG951+AE951+AF951</f>
        <v>0</v>
      </c>
      <c r="AI951">
        <f>BP951*AW951*(BK951-BJ951*(1000-AW951*BM951)/(1000-AW951*BL951))/(100*BD951)</f>
        <v>0</v>
      </c>
      <c r="AJ951">
        <f>1000*BP951*AW951*(BL951-BM951)/(100*BD951*(1000-AW951*BL951))</f>
        <v>0</v>
      </c>
      <c r="AK951">
        <f>(AL951 - AM951 - BQ951*1E3/(8.314*(BS951+273.15)) * AO951/BP951 * AN951) * BP951/(100*BD951) * (1000 - BM951)/1000</f>
        <v>0</v>
      </c>
      <c r="AL951">
        <v>1262.084566011082</v>
      </c>
      <c r="AM951">
        <v>1239.290606060606</v>
      </c>
      <c r="AN951">
        <v>2.513723911013559</v>
      </c>
      <c r="AO951">
        <v>66.74876362544261</v>
      </c>
      <c r="AP951">
        <f>(AR951 - AQ951 + BQ951*1E3/(8.314*(BS951+273.15)) * AT951/BP951 * AS951) * BP951/(100*BD951) * 1000/(1000 - AR951)</f>
        <v>0</v>
      </c>
      <c r="AQ951">
        <v>15.57319898574628</v>
      </c>
      <c r="AR951">
        <v>16.07787999999999</v>
      </c>
      <c r="AS951">
        <v>0.0001021100657955274</v>
      </c>
      <c r="AT951">
        <v>80.8344270766854</v>
      </c>
      <c r="AU951">
        <v>0</v>
      </c>
      <c r="AV951">
        <v>0</v>
      </c>
      <c r="AW951">
        <f>IF(AU951*$H$13&gt;=AY951,1.0,(AY951/(AY951-AU951*$H$13)))</f>
        <v>0</v>
      </c>
      <c r="AX951">
        <f>(AW951-1)*100</f>
        <v>0</v>
      </c>
      <c r="AY951">
        <f>MAX(0,($B$13+$C$13*BX951)/(1+$D$13*BX951)*BQ951/(BS951+273)*$E$13)</f>
        <v>0</v>
      </c>
      <c r="AZ951">
        <f>$B$11*BY951+$C$11*BZ951+$F$11*CK951*(1-CN951)</f>
        <v>0</v>
      </c>
      <c r="BA951">
        <f>AZ951*BB951</f>
        <v>0</v>
      </c>
      <c r="BB951">
        <f>($B$11*$D$9+$C$11*$D$9+$F$11*((CX951+CP951)/MAX(CX951+CP951+CY951, 0.1)*$I$9+CY951/MAX(CX951+CP951+CY951, 0.1)*$J$9))/($B$11+$C$11+$F$11)</f>
        <v>0</v>
      </c>
      <c r="BC951">
        <f>($B$11*$K$9+$C$11*$K$9+$F$11*((CX951+CP951)/MAX(CX951+CP951+CY951, 0.1)*$P$9+CY951/MAX(CX951+CP951+CY951, 0.1)*$Q$9))/($B$11+$C$11+$F$11)</f>
        <v>0</v>
      </c>
      <c r="BD951">
        <v>6</v>
      </c>
      <c r="BE951">
        <v>0.5</v>
      </c>
      <c r="BF951" t="s">
        <v>361</v>
      </c>
      <c r="BG951">
        <v>2</v>
      </c>
      <c r="BH951" t="b">
        <v>1</v>
      </c>
      <c r="BI951">
        <v>1728498986.214286</v>
      </c>
      <c r="BJ951">
        <v>1201.231785714286</v>
      </c>
      <c r="BK951">
        <v>1228.823928571428</v>
      </c>
      <c r="BL951">
        <v>16.06957142857143</v>
      </c>
      <c r="BM951">
        <v>15.57374285714286</v>
      </c>
      <c r="BN951">
        <v>1211.840357142857</v>
      </c>
      <c r="BO951">
        <v>16.16011071428571</v>
      </c>
      <c r="BP951">
        <v>599.9966071428571</v>
      </c>
      <c r="BQ951">
        <v>97.54166785714287</v>
      </c>
      <c r="BR951">
        <v>0.1000112714285714</v>
      </c>
      <c r="BS951">
        <v>24.7835</v>
      </c>
      <c r="BT951">
        <v>24.99649285714286</v>
      </c>
      <c r="BU951">
        <v>999.9000000000002</v>
      </c>
      <c r="BV951">
        <v>0</v>
      </c>
      <c r="BW951">
        <v>0</v>
      </c>
      <c r="BX951">
        <v>10004.63607142857</v>
      </c>
      <c r="BY951">
        <v>0</v>
      </c>
      <c r="BZ951">
        <v>398.6992142857143</v>
      </c>
      <c r="CA951">
        <v>-27.59137142857143</v>
      </c>
      <c r="CB951">
        <v>1220.850357142857</v>
      </c>
      <c r="CC951">
        <v>1248.263214285714</v>
      </c>
      <c r="CD951">
        <v>0.4958499642857142</v>
      </c>
      <c r="CE951">
        <v>1228.823928571428</v>
      </c>
      <c r="CF951">
        <v>15.57374285714286</v>
      </c>
      <c r="CG951">
        <v>1.567454642857143</v>
      </c>
      <c r="CH951">
        <v>1.519088928571429</v>
      </c>
      <c r="CI951">
        <v>13.64251785714286</v>
      </c>
      <c r="CJ951">
        <v>13.16166785714286</v>
      </c>
      <c r="CK951">
        <v>1600.016428571429</v>
      </c>
      <c r="CL951">
        <v>0.6920078214285713</v>
      </c>
      <c r="CM951">
        <v>0.3079921785714286</v>
      </c>
      <c r="CN951">
        <v>0</v>
      </c>
      <c r="CO951">
        <v>2.236185714285714</v>
      </c>
      <c r="CP951">
        <v>0</v>
      </c>
      <c r="CQ951">
        <v>17113.975</v>
      </c>
      <c r="CR951">
        <v>13790.35357142857</v>
      </c>
      <c r="CS951">
        <v>38.70049999999999</v>
      </c>
      <c r="CT951">
        <v>40.07324999999999</v>
      </c>
      <c r="CU951">
        <v>39.40378571428572</v>
      </c>
      <c r="CV951">
        <v>38.09575</v>
      </c>
      <c r="CW951">
        <v>38.04428571428571</v>
      </c>
      <c r="CX951">
        <v>1107.224642857143</v>
      </c>
      <c r="CY951">
        <v>492.7917857142858</v>
      </c>
      <c r="CZ951">
        <v>0</v>
      </c>
      <c r="DA951">
        <v>1728499051</v>
      </c>
      <c r="DB951">
        <v>0</v>
      </c>
      <c r="DC951">
        <v>1728490956.5</v>
      </c>
      <c r="DD951" t="s">
        <v>362</v>
      </c>
      <c r="DE951">
        <v>1728490952.5</v>
      </c>
      <c r="DF951">
        <v>1728490956.5</v>
      </c>
      <c r="DG951">
        <v>1</v>
      </c>
      <c r="DH951">
        <v>-0.065</v>
      </c>
      <c r="DI951">
        <v>-0.008</v>
      </c>
      <c r="DJ951">
        <v>-3.246</v>
      </c>
      <c r="DK951">
        <v>-0.091</v>
      </c>
      <c r="DL951">
        <v>52</v>
      </c>
      <c r="DM951">
        <v>15</v>
      </c>
      <c r="DN951">
        <v>0.25</v>
      </c>
      <c r="DO951">
        <v>0.13</v>
      </c>
      <c r="DP951">
        <v>-27.56065</v>
      </c>
      <c r="DQ951">
        <v>-0.3760502814258319</v>
      </c>
      <c r="DR951">
        <v>0.07636644551110154</v>
      </c>
      <c r="DS951">
        <v>0</v>
      </c>
      <c r="DT951">
        <v>0.495000725</v>
      </c>
      <c r="DU951">
        <v>0.03298981238273766</v>
      </c>
      <c r="DV951">
        <v>0.005183768720667912</v>
      </c>
      <c r="DW951">
        <v>1</v>
      </c>
      <c r="DX951">
        <v>1</v>
      </c>
      <c r="DY951">
        <v>2</v>
      </c>
      <c r="DZ951" t="s">
        <v>363</v>
      </c>
      <c r="EA951">
        <v>3.22887</v>
      </c>
      <c r="EB951">
        <v>2.70428</v>
      </c>
      <c r="EC951">
        <v>0.210414</v>
      </c>
      <c r="ED951">
        <v>0.212708</v>
      </c>
      <c r="EE951">
        <v>0.0833675</v>
      </c>
      <c r="EF951">
        <v>0.08156869999999999</v>
      </c>
      <c r="EG951">
        <v>25759.8</v>
      </c>
      <c r="EH951">
        <v>24969.4</v>
      </c>
      <c r="EI951">
        <v>31269.4</v>
      </c>
      <c r="EJ951">
        <v>30095.2</v>
      </c>
      <c r="EK951">
        <v>38390.7</v>
      </c>
      <c r="EL951">
        <v>36558.1</v>
      </c>
      <c r="EM951">
        <v>43817.3</v>
      </c>
      <c r="EN951">
        <v>42028.5</v>
      </c>
      <c r="EO951">
        <v>2.09847</v>
      </c>
      <c r="EP951">
        <v>1.74717</v>
      </c>
      <c r="EQ951">
        <v>0.012219</v>
      </c>
      <c r="ER951">
        <v>0</v>
      </c>
      <c r="ES951">
        <v>24.7874</v>
      </c>
      <c r="ET951">
        <v>999.9</v>
      </c>
      <c r="EU951">
        <v>63.4</v>
      </c>
      <c r="EV951">
        <v>32.3</v>
      </c>
      <c r="EW951">
        <v>31.5695</v>
      </c>
      <c r="EX951">
        <v>60.9002</v>
      </c>
      <c r="EY951">
        <v>24.4271</v>
      </c>
      <c r="EZ951">
        <v>1</v>
      </c>
      <c r="FA951">
        <v>0.271156</v>
      </c>
      <c r="FB951">
        <v>3.55789</v>
      </c>
      <c r="FC951">
        <v>20.1656</v>
      </c>
      <c r="FD951">
        <v>5.2128</v>
      </c>
      <c r="FE951">
        <v>11.998</v>
      </c>
      <c r="FF951">
        <v>4.9621</v>
      </c>
      <c r="FG951">
        <v>3.29555</v>
      </c>
      <c r="FH951">
        <v>9999</v>
      </c>
      <c r="FI951">
        <v>9999</v>
      </c>
      <c r="FJ951">
        <v>9999</v>
      </c>
      <c r="FK951">
        <v>150.2</v>
      </c>
      <c r="FL951">
        <v>4.97093</v>
      </c>
      <c r="FM951">
        <v>1.86783</v>
      </c>
      <c r="FN951">
        <v>1.85928</v>
      </c>
      <c r="FO951">
        <v>1.86538</v>
      </c>
      <c r="FP951">
        <v>1.86312</v>
      </c>
      <c r="FQ951">
        <v>1.86454</v>
      </c>
      <c r="FR951">
        <v>1.86005</v>
      </c>
      <c r="FS951">
        <v>1.86417</v>
      </c>
      <c r="FT951">
        <v>0</v>
      </c>
      <c r="FU951">
        <v>0</v>
      </c>
      <c r="FV951">
        <v>0</v>
      </c>
      <c r="FW951">
        <v>0</v>
      </c>
      <c r="FX951" t="s">
        <v>364</v>
      </c>
      <c r="FY951" t="s">
        <v>365</v>
      </c>
      <c r="FZ951" t="s">
        <v>366</v>
      </c>
      <c r="GA951" t="s">
        <v>366</v>
      </c>
      <c r="GB951" t="s">
        <v>366</v>
      </c>
      <c r="GC951" t="s">
        <v>366</v>
      </c>
      <c r="GD951">
        <v>0</v>
      </c>
      <c r="GE951">
        <v>100</v>
      </c>
      <c r="GF951">
        <v>100</v>
      </c>
      <c r="GG951">
        <v>-10.72</v>
      </c>
      <c r="GH951">
        <v>-0.0905</v>
      </c>
      <c r="GI951">
        <v>-2.868309889394353</v>
      </c>
      <c r="GJ951">
        <v>-0.006773961979547998</v>
      </c>
      <c r="GK951">
        <v>-8.296070481250098E-08</v>
      </c>
      <c r="GL951">
        <v>3.322967193956903E-10</v>
      </c>
      <c r="GM951">
        <v>-0.07871069313407227</v>
      </c>
      <c r="GN951">
        <v>-0.00208336341840114</v>
      </c>
      <c r="GO951">
        <v>8.801746095907445E-05</v>
      </c>
      <c r="GP951">
        <v>-2.677693255255651E-07</v>
      </c>
      <c r="GQ951">
        <v>3</v>
      </c>
      <c r="GR951">
        <v>2052</v>
      </c>
      <c r="GS951">
        <v>2</v>
      </c>
      <c r="GT951">
        <v>18</v>
      </c>
      <c r="GU951">
        <v>134</v>
      </c>
      <c r="GV951">
        <v>134</v>
      </c>
      <c r="GW951">
        <v>2.7356</v>
      </c>
      <c r="GX951">
        <v>2.40601</v>
      </c>
      <c r="GY951">
        <v>1.44897</v>
      </c>
      <c r="GZ951">
        <v>2.31079</v>
      </c>
      <c r="HA951">
        <v>1.55151</v>
      </c>
      <c r="HB951">
        <v>2.35962</v>
      </c>
      <c r="HC951">
        <v>37.8921</v>
      </c>
      <c r="HD951">
        <v>13.5279</v>
      </c>
      <c r="HE951">
        <v>18</v>
      </c>
      <c r="HF951">
        <v>617.014</v>
      </c>
      <c r="HG951">
        <v>393.386</v>
      </c>
      <c r="HH951">
        <v>19.1162</v>
      </c>
      <c r="HI951">
        <v>30.3639</v>
      </c>
      <c r="HJ951">
        <v>29.998</v>
      </c>
      <c r="HK951">
        <v>30.5377</v>
      </c>
      <c r="HL951">
        <v>30.5308</v>
      </c>
      <c r="HM951">
        <v>54.7947</v>
      </c>
      <c r="HN951">
        <v>55.4847</v>
      </c>
      <c r="HO951">
        <v>0</v>
      </c>
      <c r="HP951">
        <v>19.1392</v>
      </c>
      <c r="HQ951">
        <v>1263.72</v>
      </c>
      <c r="HR951">
        <v>15.5527</v>
      </c>
      <c r="HS951">
        <v>99.2244</v>
      </c>
      <c r="HT951">
        <v>100.424</v>
      </c>
    </row>
    <row r="952" spans="1:228">
      <c r="A952">
        <v>936</v>
      </c>
      <c r="B952">
        <v>1728498999</v>
      </c>
      <c r="C952">
        <v>8061.5</v>
      </c>
      <c r="D952" t="s">
        <v>2246</v>
      </c>
      <c r="E952" t="s">
        <v>2247</v>
      </c>
      <c r="F952">
        <v>5</v>
      </c>
      <c r="G952" t="s">
        <v>357</v>
      </c>
      <c r="H952" t="s">
        <v>358</v>
      </c>
      <c r="I952" t="s">
        <v>359</v>
      </c>
      <c r="J952" t="s">
        <v>2047</v>
      </c>
      <c r="K952">
        <v>1728498991.5</v>
      </c>
      <c r="L952">
        <f>(M952)/1000</f>
        <v>0</v>
      </c>
      <c r="M952">
        <f>IF(BH952, AP952, AJ952)</f>
        <v>0</v>
      </c>
      <c r="N952">
        <f>IF(BH952, AK952, AI952)</f>
        <v>0</v>
      </c>
      <c r="O952">
        <f>BJ952 - IF(AW952&gt;1, N952*BD952*100.0/(AY952), 0)</f>
        <v>0</v>
      </c>
      <c r="P952">
        <f>((V952-L952/2)*O952-N952)/(V952+L952/2)</f>
        <v>0</v>
      </c>
      <c r="Q952">
        <f>P952*(BQ952+BR952)/1000.0</f>
        <v>0</v>
      </c>
      <c r="R952">
        <f>(BJ952 - IF(AW952&gt;1, N952*BD952*100.0/(AY952), 0))*(BQ952+BR952)/1000.0</f>
        <v>0</v>
      </c>
      <c r="S952">
        <f>2.0/((1/U952-1/T952)+SIGN(U952)*SQRT((1/U952-1/T952)*(1/U952-1/T952) + 4*BE952/((BE952+1)*(BE952+1))*(2*1/U952*1/T952-1/T952*1/T952)))</f>
        <v>0</v>
      </c>
      <c r="T952">
        <f>IF(LEFT(BF952,1)&lt;&gt;"0",IF(LEFT(BF952,1)="1",3.0,BG952),$D$5+$E$5*(BX952*BQ952/($K$5*1000))+$F$5*(BX952*BQ952/($K$5*1000))*MAX(MIN(BD952,$J$5),$I$5)*MAX(MIN(BD952,$J$5),$I$5)+$G$5*MAX(MIN(BD952,$J$5),$I$5)*(BX952*BQ952/($K$5*1000))+$H$5*(BX952*BQ952/($K$5*1000))*(BX952*BQ952/($K$5*1000)))</f>
        <v>0</v>
      </c>
      <c r="U952">
        <f>L952*(1000-(1000*0.61365*exp(17.502*Y952/(240.97+Y952))/(BQ952+BR952)+BL952)/2)/(1000*0.61365*exp(17.502*Y952/(240.97+Y952))/(BQ952+BR952)-BL952)</f>
        <v>0</v>
      </c>
      <c r="V952">
        <f>1/((BE952+1)/(S952/1.6)+1/(T952/1.37)) + BE952/((BE952+1)/(S952/1.6) + BE952/(T952/1.37))</f>
        <v>0</v>
      </c>
      <c r="W952">
        <f>(AZ952*BC952)</f>
        <v>0</v>
      </c>
      <c r="X952">
        <f>(BS952+(W952+2*0.95*5.67E-8*(((BS952+$B$7)+273)^4-(BS952+273)^4)-44100*L952)/(1.84*29.3*T952+8*0.95*5.67E-8*(BS952+273)^3))</f>
        <v>0</v>
      </c>
      <c r="Y952">
        <f>($C$7*BT952+$D$7*BU952+$E$7*X952)</f>
        <v>0</v>
      </c>
      <c r="Z952">
        <f>0.61365*exp(17.502*Y952/(240.97+Y952))</f>
        <v>0</v>
      </c>
      <c r="AA952">
        <f>(AB952/AC952*100)</f>
        <v>0</v>
      </c>
      <c r="AB952">
        <f>BL952*(BQ952+BR952)/1000</f>
        <v>0</v>
      </c>
      <c r="AC952">
        <f>0.61365*exp(17.502*BS952/(240.97+BS952))</f>
        <v>0</v>
      </c>
      <c r="AD952">
        <f>(Z952-BL952*(BQ952+BR952)/1000)</f>
        <v>0</v>
      </c>
      <c r="AE952">
        <f>(-L952*44100)</f>
        <v>0</v>
      </c>
      <c r="AF952">
        <f>2*29.3*T952*0.92*(BS952-Y952)</f>
        <v>0</v>
      </c>
      <c r="AG952">
        <f>2*0.95*5.67E-8*(((BS952+$B$7)+273)^4-(Y952+273)^4)</f>
        <v>0</v>
      </c>
      <c r="AH952">
        <f>W952+AG952+AE952+AF952</f>
        <v>0</v>
      </c>
      <c r="AI952">
        <f>BP952*AW952*(BK952-BJ952*(1000-AW952*BM952)/(1000-AW952*BL952))/(100*BD952)</f>
        <v>0</v>
      </c>
      <c r="AJ952">
        <f>1000*BP952*AW952*(BL952-BM952)/(100*BD952*(1000-AW952*BL952))</f>
        <v>0</v>
      </c>
      <c r="AK952">
        <f>(AL952 - AM952 - BQ952*1E3/(8.314*(BS952+273.15)) * AO952/BP952 * AN952) * BP952/(100*BD952) * (1000 - BM952)/1000</f>
        <v>0</v>
      </c>
      <c r="AL952">
        <v>1274.451285740275</v>
      </c>
      <c r="AM952">
        <v>1251.797696969696</v>
      </c>
      <c r="AN952">
        <v>2.521827412992027</v>
      </c>
      <c r="AO952">
        <v>66.74876362544261</v>
      </c>
      <c r="AP952">
        <f>(AR952 - AQ952 + BQ952*1E3/(8.314*(BS952+273.15)) * AT952/BP952 * AS952) * BP952/(100*BD952) * 1000/(1000 - AR952)</f>
        <v>0</v>
      </c>
      <c r="AQ952">
        <v>15.56670460544988</v>
      </c>
      <c r="AR952">
        <v>16.08564303030303</v>
      </c>
      <c r="AS952">
        <v>8.355906979545729E-05</v>
      </c>
      <c r="AT952">
        <v>80.8344270766854</v>
      </c>
      <c r="AU952">
        <v>0</v>
      </c>
      <c r="AV952">
        <v>0</v>
      </c>
      <c r="AW952">
        <f>IF(AU952*$H$13&gt;=AY952,1.0,(AY952/(AY952-AU952*$H$13)))</f>
        <v>0</v>
      </c>
      <c r="AX952">
        <f>(AW952-1)*100</f>
        <v>0</v>
      </c>
      <c r="AY952">
        <f>MAX(0,($B$13+$C$13*BX952)/(1+$D$13*BX952)*BQ952/(BS952+273)*$E$13)</f>
        <v>0</v>
      </c>
      <c r="AZ952">
        <f>$B$11*BY952+$C$11*BZ952+$F$11*CK952*(1-CN952)</f>
        <v>0</v>
      </c>
      <c r="BA952">
        <f>AZ952*BB952</f>
        <v>0</v>
      </c>
      <c r="BB952">
        <f>($B$11*$D$9+$C$11*$D$9+$F$11*((CX952+CP952)/MAX(CX952+CP952+CY952, 0.1)*$I$9+CY952/MAX(CX952+CP952+CY952, 0.1)*$J$9))/($B$11+$C$11+$F$11)</f>
        <v>0</v>
      </c>
      <c r="BC952">
        <f>($B$11*$K$9+$C$11*$K$9+$F$11*((CX952+CP952)/MAX(CX952+CP952+CY952, 0.1)*$P$9+CY952/MAX(CX952+CP952+CY952, 0.1)*$Q$9))/($B$11+$C$11+$F$11)</f>
        <v>0</v>
      </c>
      <c r="BD952">
        <v>6</v>
      </c>
      <c r="BE952">
        <v>0.5</v>
      </c>
      <c r="BF952" t="s">
        <v>361</v>
      </c>
      <c r="BG952">
        <v>2</v>
      </c>
      <c r="BH952" t="b">
        <v>1</v>
      </c>
      <c r="BI952">
        <v>1728498991.5</v>
      </c>
      <c r="BJ952">
        <v>1214.370370370371</v>
      </c>
      <c r="BK952">
        <v>1241.992222222222</v>
      </c>
      <c r="BL952">
        <v>16.07446666666667</v>
      </c>
      <c r="BM952">
        <v>15.57116666666667</v>
      </c>
      <c r="BN952">
        <v>1225.051481481481</v>
      </c>
      <c r="BO952">
        <v>16.165</v>
      </c>
      <c r="BP952">
        <v>600.0026296296296</v>
      </c>
      <c r="BQ952">
        <v>97.54200740740741</v>
      </c>
      <c r="BR952">
        <v>0.09995064444444443</v>
      </c>
      <c r="BS952">
        <v>24.77705555555556</v>
      </c>
      <c r="BT952">
        <v>24.98793703703704</v>
      </c>
      <c r="BU952">
        <v>999.9000000000001</v>
      </c>
      <c r="BV952">
        <v>0</v>
      </c>
      <c r="BW952">
        <v>0</v>
      </c>
      <c r="BX952">
        <v>10006.84814814815</v>
      </c>
      <c r="BY952">
        <v>0</v>
      </c>
      <c r="BZ952">
        <v>398.5972962962963</v>
      </c>
      <c r="CA952">
        <v>-27.62059259259259</v>
      </c>
      <c r="CB952">
        <v>1234.21</v>
      </c>
      <c r="CC952">
        <v>1261.636296296296</v>
      </c>
      <c r="CD952">
        <v>0.5033119999999999</v>
      </c>
      <c r="CE952">
        <v>1241.992222222222</v>
      </c>
      <c r="CF952">
        <v>15.57116666666667</v>
      </c>
      <c r="CG952">
        <v>1.567937037037037</v>
      </c>
      <c r="CH952">
        <v>1.518843333333334</v>
      </c>
      <c r="CI952">
        <v>13.64724444444444</v>
      </c>
      <c r="CJ952">
        <v>13.15918888888889</v>
      </c>
      <c r="CK952">
        <v>1600.01037037037</v>
      </c>
      <c r="CL952">
        <v>0.6920129629629629</v>
      </c>
      <c r="CM952">
        <v>0.3079870370370371</v>
      </c>
      <c r="CN952">
        <v>0</v>
      </c>
      <c r="CO952">
        <v>2.159933333333333</v>
      </c>
      <c r="CP952">
        <v>0</v>
      </c>
      <c r="CQ952">
        <v>17137.18518518518</v>
      </c>
      <c r="CR952">
        <v>13790.33703703703</v>
      </c>
      <c r="CS952">
        <v>38.687</v>
      </c>
      <c r="CT952">
        <v>40.06433333333333</v>
      </c>
      <c r="CU952">
        <v>39.38188888888889</v>
      </c>
      <c r="CV952">
        <v>38.07366666666667</v>
      </c>
      <c r="CW952">
        <v>38.02296296296296</v>
      </c>
      <c r="CX952">
        <v>1107.227777777778</v>
      </c>
      <c r="CY952">
        <v>492.7825925925927</v>
      </c>
      <c r="CZ952">
        <v>0</v>
      </c>
      <c r="DA952">
        <v>1728499055.8</v>
      </c>
      <c r="DB952">
        <v>0</v>
      </c>
      <c r="DC952">
        <v>1728490956.5</v>
      </c>
      <c r="DD952" t="s">
        <v>362</v>
      </c>
      <c r="DE952">
        <v>1728490952.5</v>
      </c>
      <c r="DF952">
        <v>1728490956.5</v>
      </c>
      <c r="DG952">
        <v>1</v>
      </c>
      <c r="DH952">
        <v>-0.065</v>
      </c>
      <c r="DI952">
        <v>-0.008</v>
      </c>
      <c r="DJ952">
        <v>-3.246</v>
      </c>
      <c r="DK952">
        <v>-0.091</v>
      </c>
      <c r="DL952">
        <v>52</v>
      </c>
      <c r="DM952">
        <v>15</v>
      </c>
      <c r="DN952">
        <v>0.25</v>
      </c>
      <c r="DO952">
        <v>0.13</v>
      </c>
      <c r="DP952">
        <v>-27.59215853658537</v>
      </c>
      <c r="DQ952">
        <v>-0.02217491289199054</v>
      </c>
      <c r="DR952">
        <v>0.1189828558579024</v>
      </c>
      <c r="DS952">
        <v>1</v>
      </c>
      <c r="DT952">
        <v>0.4999795853658537</v>
      </c>
      <c r="DU952">
        <v>0.08233419512195157</v>
      </c>
      <c r="DV952">
        <v>0.009799123218557297</v>
      </c>
      <c r="DW952">
        <v>1</v>
      </c>
      <c r="DX952">
        <v>2</v>
      </c>
      <c r="DY952">
        <v>2</v>
      </c>
      <c r="DZ952" t="s">
        <v>371</v>
      </c>
      <c r="EA952">
        <v>3.22899</v>
      </c>
      <c r="EB952">
        <v>2.70421</v>
      </c>
      <c r="EC952">
        <v>0.211737</v>
      </c>
      <c r="ED952">
        <v>0.214117</v>
      </c>
      <c r="EE952">
        <v>0.08339100000000001</v>
      </c>
      <c r="EF952">
        <v>0.0816091</v>
      </c>
      <c r="EG952">
        <v>25717</v>
      </c>
      <c r="EH952">
        <v>24925.5</v>
      </c>
      <c r="EI952">
        <v>31269.9</v>
      </c>
      <c r="EJ952">
        <v>30096.1</v>
      </c>
      <c r="EK952">
        <v>38390.4</v>
      </c>
      <c r="EL952">
        <v>36558.3</v>
      </c>
      <c r="EM952">
        <v>43818.1</v>
      </c>
      <c r="EN952">
        <v>42030.5</v>
      </c>
      <c r="EO952">
        <v>2.09865</v>
      </c>
      <c r="EP952">
        <v>1.7469</v>
      </c>
      <c r="EQ952">
        <v>0.0119209</v>
      </c>
      <c r="ER952">
        <v>0</v>
      </c>
      <c r="ES952">
        <v>24.7806</v>
      </c>
      <c r="ET952">
        <v>999.9</v>
      </c>
      <c r="EU952">
        <v>63.4</v>
      </c>
      <c r="EV952">
        <v>32.3</v>
      </c>
      <c r="EW952">
        <v>31.5678</v>
      </c>
      <c r="EX952">
        <v>60.8802</v>
      </c>
      <c r="EY952">
        <v>24.4952</v>
      </c>
      <c r="EZ952">
        <v>1</v>
      </c>
      <c r="FA952">
        <v>0.271684</v>
      </c>
      <c r="FB952">
        <v>3.69372</v>
      </c>
      <c r="FC952">
        <v>20.1628</v>
      </c>
      <c r="FD952">
        <v>5.21474</v>
      </c>
      <c r="FE952">
        <v>11.998</v>
      </c>
      <c r="FF952">
        <v>4.96275</v>
      </c>
      <c r="FG952">
        <v>3.29575</v>
      </c>
      <c r="FH952">
        <v>9999</v>
      </c>
      <c r="FI952">
        <v>9999</v>
      </c>
      <c r="FJ952">
        <v>9999</v>
      </c>
      <c r="FK952">
        <v>150.2</v>
      </c>
      <c r="FL952">
        <v>4.97093</v>
      </c>
      <c r="FM952">
        <v>1.8678</v>
      </c>
      <c r="FN952">
        <v>1.85928</v>
      </c>
      <c r="FO952">
        <v>1.86538</v>
      </c>
      <c r="FP952">
        <v>1.86311</v>
      </c>
      <c r="FQ952">
        <v>1.86451</v>
      </c>
      <c r="FR952">
        <v>1.86005</v>
      </c>
      <c r="FS952">
        <v>1.86417</v>
      </c>
      <c r="FT952">
        <v>0</v>
      </c>
      <c r="FU952">
        <v>0</v>
      </c>
      <c r="FV952">
        <v>0</v>
      </c>
      <c r="FW952">
        <v>0</v>
      </c>
      <c r="FX952" t="s">
        <v>364</v>
      </c>
      <c r="FY952" t="s">
        <v>365</v>
      </c>
      <c r="FZ952" t="s">
        <v>366</v>
      </c>
      <c r="GA952" t="s">
        <v>366</v>
      </c>
      <c r="GB952" t="s">
        <v>366</v>
      </c>
      <c r="GC952" t="s">
        <v>366</v>
      </c>
      <c r="GD952">
        <v>0</v>
      </c>
      <c r="GE952">
        <v>100</v>
      </c>
      <c r="GF952">
        <v>100</v>
      </c>
      <c r="GG952">
        <v>-10.79</v>
      </c>
      <c r="GH952">
        <v>-0.0905</v>
      </c>
      <c r="GI952">
        <v>-2.868309889394353</v>
      </c>
      <c r="GJ952">
        <v>-0.006773961979547998</v>
      </c>
      <c r="GK952">
        <v>-8.296070481250098E-08</v>
      </c>
      <c r="GL952">
        <v>3.322967193956903E-10</v>
      </c>
      <c r="GM952">
        <v>-0.07871069313407227</v>
      </c>
      <c r="GN952">
        <v>-0.00208336341840114</v>
      </c>
      <c r="GO952">
        <v>8.801746095907445E-05</v>
      </c>
      <c r="GP952">
        <v>-2.677693255255651E-07</v>
      </c>
      <c r="GQ952">
        <v>3</v>
      </c>
      <c r="GR952">
        <v>2052</v>
      </c>
      <c r="GS952">
        <v>2</v>
      </c>
      <c r="GT952">
        <v>18</v>
      </c>
      <c r="GU952">
        <v>134.1</v>
      </c>
      <c r="GV952">
        <v>134</v>
      </c>
      <c r="GW952">
        <v>2.75513</v>
      </c>
      <c r="GX952">
        <v>2.3999</v>
      </c>
      <c r="GY952">
        <v>1.44775</v>
      </c>
      <c r="GZ952">
        <v>2.31201</v>
      </c>
      <c r="HA952">
        <v>1.55151</v>
      </c>
      <c r="HB952">
        <v>2.41577</v>
      </c>
      <c r="HC952">
        <v>37.8921</v>
      </c>
      <c r="HD952">
        <v>13.5279</v>
      </c>
      <c r="HE952">
        <v>18</v>
      </c>
      <c r="HF952">
        <v>617.0839999999999</v>
      </c>
      <c r="HG952">
        <v>393.197</v>
      </c>
      <c r="HH952">
        <v>19.1557</v>
      </c>
      <c r="HI952">
        <v>30.358</v>
      </c>
      <c r="HJ952">
        <v>29.9997</v>
      </c>
      <c r="HK952">
        <v>30.5318</v>
      </c>
      <c r="HL952">
        <v>30.5255</v>
      </c>
      <c r="HM952">
        <v>55.1846</v>
      </c>
      <c r="HN952">
        <v>55.4847</v>
      </c>
      <c r="HO952">
        <v>0</v>
      </c>
      <c r="HP952">
        <v>19.1491</v>
      </c>
      <c r="HQ952">
        <v>1273.76</v>
      </c>
      <c r="HR952">
        <v>15.5527</v>
      </c>
      <c r="HS952">
        <v>99.226</v>
      </c>
      <c r="HT952">
        <v>100.428</v>
      </c>
    </row>
    <row r="953" spans="1:228">
      <c r="A953">
        <v>937</v>
      </c>
      <c r="B953">
        <v>1728499004</v>
      </c>
      <c r="C953">
        <v>8066.5</v>
      </c>
      <c r="D953" t="s">
        <v>2248</v>
      </c>
      <c r="E953" t="s">
        <v>2249</v>
      </c>
      <c r="F953">
        <v>5</v>
      </c>
      <c r="G953" t="s">
        <v>357</v>
      </c>
      <c r="H953" t="s">
        <v>358</v>
      </c>
      <c r="I953" t="s">
        <v>359</v>
      </c>
      <c r="J953" t="s">
        <v>2047</v>
      </c>
      <c r="K953">
        <v>1728498996.214286</v>
      </c>
      <c r="L953">
        <f>(M953)/1000</f>
        <v>0</v>
      </c>
      <c r="M953">
        <f>IF(BH953, AP953, AJ953)</f>
        <v>0</v>
      </c>
      <c r="N953">
        <f>IF(BH953, AK953, AI953)</f>
        <v>0</v>
      </c>
      <c r="O953">
        <f>BJ953 - IF(AW953&gt;1, N953*BD953*100.0/(AY953), 0)</f>
        <v>0</v>
      </c>
      <c r="P953">
        <f>((V953-L953/2)*O953-N953)/(V953+L953/2)</f>
        <v>0</v>
      </c>
      <c r="Q953">
        <f>P953*(BQ953+BR953)/1000.0</f>
        <v>0</v>
      </c>
      <c r="R953">
        <f>(BJ953 - IF(AW953&gt;1, N953*BD953*100.0/(AY953), 0))*(BQ953+BR953)/1000.0</f>
        <v>0</v>
      </c>
      <c r="S953">
        <f>2.0/((1/U953-1/T953)+SIGN(U953)*SQRT((1/U953-1/T953)*(1/U953-1/T953) + 4*BE953/((BE953+1)*(BE953+1))*(2*1/U953*1/T953-1/T953*1/T953)))</f>
        <v>0</v>
      </c>
      <c r="T953">
        <f>IF(LEFT(BF953,1)&lt;&gt;"0",IF(LEFT(BF953,1)="1",3.0,BG953),$D$5+$E$5*(BX953*BQ953/($K$5*1000))+$F$5*(BX953*BQ953/($K$5*1000))*MAX(MIN(BD953,$J$5),$I$5)*MAX(MIN(BD953,$J$5),$I$5)+$G$5*MAX(MIN(BD953,$J$5),$I$5)*(BX953*BQ953/($K$5*1000))+$H$5*(BX953*BQ953/($K$5*1000))*(BX953*BQ953/($K$5*1000)))</f>
        <v>0</v>
      </c>
      <c r="U953">
        <f>L953*(1000-(1000*0.61365*exp(17.502*Y953/(240.97+Y953))/(BQ953+BR953)+BL953)/2)/(1000*0.61365*exp(17.502*Y953/(240.97+Y953))/(BQ953+BR953)-BL953)</f>
        <v>0</v>
      </c>
      <c r="V953">
        <f>1/((BE953+1)/(S953/1.6)+1/(T953/1.37)) + BE953/((BE953+1)/(S953/1.6) + BE953/(T953/1.37))</f>
        <v>0</v>
      </c>
      <c r="W953">
        <f>(AZ953*BC953)</f>
        <v>0</v>
      </c>
      <c r="X953">
        <f>(BS953+(W953+2*0.95*5.67E-8*(((BS953+$B$7)+273)^4-(BS953+273)^4)-44100*L953)/(1.84*29.3*T953+8*0.95*5.67E-8*(BS953+273)^3))</f>
        <v>0</v>
      </c>
      <c r="Y953">
        <f>($C$7*BT953+$D$7*BU953+$E$7*X953)</f>
        <v>0</v>
      </c>
      <c r="Z953">
        <f>0.61365*exp(17.502*Y953/(240.97+Y953))</f>
        <v>0</v>
      </c>
      <c r="AA953">
        <f>(AB953/AC953*100)</f>
        <v>0</v>
      </c>
      <c r="AB953">
        <f>BL953*(BQ953+BR953)/1000</f>
        <v>0</v>
      </c>
      <c r="AC953">
        <f>0.61365*exp(17.502*BS953/(240.97+BS953))</f>
        <v>0</v>
      </c>
      <c r="AD953">
        <f>(Z953-BL953*(BQ953+BR953)/1000)</f>
        <v>0</v>
      </c>
      <c r="AE953">
        <f>(-L953*44100)</f>
        <v>0</v>
      </c>
      <c r="AF953">
        <f>2*29.3*T953*0.92*(BS953-Y953)</f>
        <v>0</v>
      </c>
      <c r="AG953">
        <f>2*0.95*5.67E-8*(((BS953+$B$7)+273)^4-(Y953+273)^4)</f>
        <v>0</v>
      </c>
      <c r="AH953">
        <f>W953+AG953+AE953+AF953</f>
        <v>0</v>
      </c>
      <c r="AI953">
        <f>BP953*AW953*(BK953-BJ953*(1000-AW953*BM953)/(1000-AW953*BL953))/(100*BD953)</f>
        <v>0</v>
      </c>
      <c r="AJ953">
        <f>1000*BP953*AW953*(BL953-BM953)/(100*BD953*(1000-AW953*BL953))</f>
        <v>0</v>
      </c>
      <c r="AK953">
        <f>(AL953 - AM953 - BQ953*1E3/(8.314*(BS953+273.15)) * AO953/BP953 * AN953) * BP953/(100*BD953) * (1000 - BM953)/1000</f>
        <v>0</v>
      </c>
      <c r="AL953">
        <v>1287.638378236884</v>
      </c>
      <c r="AM953">
        <v>1264.55206060606</v>
      </c>
      <c r="AN953">
        <v>2.514446968059865</v>
      </c>
      <c r="AO953">
        <v>66.74876362544261</v>
      </c>
      <c r="AP953">
        <f>(AR953 - AQ953 + BQ953*1E3/(8.314*(BS953+273.15)) * AT953/BP953 * AS953) * BP953/(100*BD953) * 1000/(1000 - AR953)</f>
        <v>0</v>
      </c>
      <c r="AQ953">
        <v>15.57092280757002</v>
      </c>
      <c r="AR953">
        <v>16.08219454545454</v>
      </c>
      <c r="AS953">
        <v>-3.678475289501263E-05</v>
      </c>
      <c r="AT953">
        <v>80.8344270766854</v>
      </c>
      <c r="AU953">
        <v>0</v>
      </c>
      <c r="AV953">
        <v>0</v>
      </c>
      <c r="AW953">
        <f>IF(AU953*$H$13&gt;=AY953,1.0,(AY953/(AY953-AU953*$H$13)))</f>
        <v>0</v>
      </c>
      <c r="AX953">
        <f>(AW953-1)*100</f>
        <v>0</v>
      </c>
      <c r="AY953">
        <f>MAX(0,($B$13+$C$13*BX953)/(1+$D$13*BX953)*BQ953/(BS953+273)*$E$13)</f>
        <v>0</v>
      </c>
      <c r="AZ953">
        <f>$B$11*BY953+$C$11*BZ953+$F$11*CK953*(1-CN953)</f>
        <v>0</v>
      </c>
      <c r="BA953">
        <f>AZ953*BB953</f>
        <v>0</v>
      </c>
      <c r="BB953">
        <f>($B$11*$D$9+$C$11*$D$9+$F$11*((CX953+CP953)/MAX(CX953+CP953+CY953, 0.1)*$I$9+CY953/MAX(CX953+CP953+CY953, 0.1)*$J$9))/($B$11+$C$11+$F$11)</f>
        <v>0</v>
      </c>
      <c r="BC953">
        <f>($B$11*$K$9+$C$11*$K$9+$F$11*((CX953+CP953)/MAX(CX953+CP953+CY953, 0.1)*$P$9+CY953/MAX(CX953+CP953+CY953, 0.1)*$Q$9))/($B$11+$C$11+$F$11)</f>
        <v>0</v>
      </c>
      <c r="BD953">
        <v>6</v>
      </c>
      <c r="BE953">
        <v>0.5</v>
      </c>
      <c r="BF953" t="s">
        <v>361</v>
      </c>
      <c r="BG953">
        <v>2</v>
      </c>
      <c r="BH953" t="b">
        <v>1</v>
      </c>
      <c r="BI953">
        <v>1728498996.214286</v>
      </c>
      <c r="BJ953">
        <v>1226.0875</v>
      </c>
      <c r="BK953">
        <v>1253.805357142857</v>
      </c>
      <c r="BL953">
        <v>16.07943571428572</v>
      </c>
      <c r="BM953">
        <v>15.56979642857143</v>
      </c>
      <c r="BN953">
        <v>1236.832142857143</v>
      </c>
      <c r="BO953">
        <v>16.16996071428571</v>
      </c>
      <c r="BP953">
        <v>600.0369642857142</v>
      </c>
      <c r="BQ953">
        <v>97.54200714285714</v>
      </c>
      <c r="BR953">
        <v>0.1000064285714286</v>
      </c>
      <c r="BS953">
        <v>24.77530714285714</v>
      </c>
      <c r="BT953">
        <v>24.98208214285714</v>
      </c>
      <c r="BU953">
        <v>999.9000000000002</v>
      </c>
      <c r="BV953">
        <v>0</v>
      </c>
      <c r="BW953">
        <v>0</v>
      </c>
      <c r="BX953">
        <v>9994.326428571429</v>
      </c>
      <c r="BY953">
        <v>0</v>
      </c>
      <c r="BZ953">
        <v>397.6438214285714</v>
      </c>
      <c r="CA953">
        <v>-27.71695357142857</v>
      </c>
      <c r="CB953">
        <v>1246.125357142857</v>
      </c>
      <c r="CC953">
        <v>1273.635</v>
      </c>
      <c r="CD953">
        <v>0.5096485714285713</v>
      </c>
      <c r="CE953">
        <v>1253.805357142857</v>
      </c>
      <c r="CF953">
        <v>15.56979642857143</v>
      </c>
      <c r="CG953">
        <v>1.568421071428572</v>
      </c>
      <c r="CH953">
        <v>1.518709642857143</v>
      </c>
      <c r="CI953">
        <v>13.65199642857143</v>
      </c>
      <c r="CJ953">
        <v>13.15784642857143</v>
      </c>
      <c r="CK953">
        <v>1600.006071428571</v>
      </c>
      <c r="CL953">
        <v>0.6920134285714283</v>
      </c>
      <c r="CM953">
        <v>0.3079865714285715</v>
      </c>
      <c r="CN953">
        <v>0</v>
      </c>
      <c r="CO953">
        <v>2.167139285714286</v>
      </c>
      <c r="CP953">
        <v>0</v>
      </c>
      <c r="CQ953">
        <v>17156.86428571429</v>
      </c>
      <c r="CR953">
        <v>13790.30714285714</v>
      </c>
      <c r="CS953">
        <v>38.687</v>
      </c>
      <c r="CT953">
        <v>40.05314285714286</v>
      </c>
      <c r="CU953">
        <v>39.375</v>
      </c>
      <c r="CV953">
        <v>38.06424999999999</v>
      </c>
      <c r="CW953">
        <v>37.98417857142856</v>
      </c>
      <c r="CX953">
        <v>1107.225</v>
      </c>
      <c r="CY953">
        <v>492.7810714285715</v>
      </c>
      <c r="CZ953">
        <v>0</v>
      </c>
      <c r="DA953">
        <v>1728499061.2</v>
      </c>
      <c r="DB953">
        <v>0</v>
      </c>
      <c r="DC953">
        <v>1728490956.5</v>
      </c>
      <c r="DD953" t="s">
        <v>362</v>
      </c>
      <c r="DE953">
        <v>1728490952.5</v>
      </c>
      <c r="DF953">
        <v>1728490956.5</v>
      </c>
      <c r="DG953">
        <v>1</v>
      </c>
      <c r="DH953">
        <v>-0.065</v>
      </c>
      <c r="DI953">
        <v>-0.008</v>
      </c>
      <c r="DJ953">
        <v>-3.246</v>
      </c>
      <c r="DK953">
        <v>-0.091</v>
      </c>
      <c r="DL953">
        <v>52</v>
      </c>
      <c r="DM953">
        <v>15</v>
      </c>
      <c r="DN953">
        <v>0.25</v>
      </c>
      <c r="DO953">
        <v>0.13</v>
      </c>
      <c r="DP953">
        <v>-27.70380487804878</v>
      </c>
      <c r="DQ953">
        <v>-1.382406271776985</v>
      </c>
      <c r="DR953">
        <v>0.3128782962573269</v>
      </c>
      <c r="DS953">
        <v>0</v>
      </c>
      <c r="DT953">
        <v>0.504718487804878</v>
      </c>
      <c r="DU953">
        <v>0.08909372822299552</v>
      </c>
      <c r="DV953">
        <v>0.0101526448725634</v>
      </c>
      <c r="DW953">
        <v>1</v>
      </c>
      <c r="DX953">
        <v>1</v>
      </c>
      <c r="DY953">
        <v>2</v>
      </c>
      <c r="DZ953" t="s">
        <v>363</v>
      </c>
      <c r="EA953">
        <v>3.22901</v>
      </c>
      <c r="EB953">
        <v>2.70396</v>
      </c>
      <c r="EC953">
        <v>0.213068</v>
      </c>
      <c r="ED953">
        <v>0.215308</v>
      </c>
      <c r="EE953">
        <v>0.083381</v>
      </c>
      <c r="EF953">
        <v>0.0815828</v>
      </c>
      <c r="EG953">
        <v>25674.2</v>
      </c>
      <c r="EH953">
        <v>24887.2</v>
      </c>
      <c r="EI953">
        <v>31270.7</v>
      </c>
      <c r="EJ953">
        <v>30095.5</v>
      </c>
      <c r="EK953">
        <v>38392</v>
      </c>
      <c r="EL953">
        <v>36559.3</v>
      </c>
      <c r="EM953">
        <v>43819.3</v>
      </c>
      <c r="EN953">
        <v>42030.4</v>
      </c>
      <c r="EO953">
        <v>2.09847</v>
      </c>
      <c r="EP953">
        <v>1.74735</v>
      </c>
      <c r="EQ953">
        <v>0.0126287</v>
      </c>
      <c r="ER953">
        <v>0</v>
      </c>
      <c r="ES953">
        <v>24.7743</v>
      </c>
      <c r="ET953">
        <v>999.9</v>
      </c>
      <c r="EU953">
        <v>63.4</v>
      </c>
      <c r="EV953">
        <v>32.3</v>
      </c>
      <c r="EW953">
        <v>31.5692</v>
      </c>
      <c r="EX953">
        <v>61.0402</v>
      </c>
      <c r="EY953">
        <v>24.4151</v>
      </c>
      <c r="EZ953">
        <v>1</v>
      </c>
      <c r="FA953">
        <v>0.271375</v>
      </c>
      <c r="FB953">
        <v>3.76157</v>
      </c>
      <c r="FC953">
        <v>20.161</v>
      </c>
      <c r="FD953">
        <v>5.21325</v>
      </c>
      <c r="FE953">
        <v>11.998</v>
      </c>
      <c r="FF953">
        <v>4.9624</v>
      </c>
      <c r="FG953">
        <v>3.29557</v>
      </c>
      <c r="FH953">
        <v>9999</v>
      </c>
      <c r="FI953">
        <v>9999</v>
      </c>
      <c r="FJ953">
        <v>9999</v>
      </c>
      <c r="FK953">
        <v>150.2</v>
      </c>
      <c r="FL953">
        <v>4.97093</v>
      </c>
      <c r="FM953">
        <v>1.8678</v>
      </c>
      <c r="FN953">
        <v>1.85928</v>
      </c>
      <c r="FO953">
        <v>1.86539</v>
      </c>
      <c r="FP953">
        <v>1.86312</v>
      </c>
      <c r="FQ953">
        <v>1.86453</v>
      </c>
      <c r="FR953">
        <v>1.86005</v>
      </c>
      <c r="FS953">
        <v>1.86418</v>
      </c>
      <c r="FT953">
        <v>0</v>
      </c>
      <c r="FU953">
        <v>0</v>
      </c>
      <c r="FV953">
        <v>0</v>
      </c>
      <c r="FW953">
        <v>0</v>
      </c>
      <c r="FX953" t="s">
        <v>364</v>
      </c>
      <c r="FY953" t="s">
        <v>365</v>
      </c>
      <c r="FZ953" t="s">
        <v>366</v>
      </c>
      <c r="GA953" t="s">
        <v>366</v>
      </c>
      <c r="GB953" t="s">
        <v>366</v>
      </c>
      <c r="GC953" t="s">
        <v>366</v>
      </c>
      <c r="GD953">
        <v>0</v>
      </c>
      <c r="GE953">
        <v>100</v>
      </c>
      <c r="GF953">
        <v>100</v>
      </c>
      <c r="GG953">
        <v>-10.85</v>
      </c>
      <c r="GH953">
        <v>-0.0905</v>
      </c>
      <c r="GI953">
        <v>-2.868309889394353</v>
      </c>
      <c r="GJ953">
        <v>-0.006773961979547998</v>
      </c>
      <c r="GK953">
        <v>-8.296070481250098E-08</v>
      </c>
      <c r="GL953">
        <v>3.322967193956903E-10</v>
      </c>
      <c r="GM953">
        <v>-0.07871069313407227</v>
      </c>
      <c r="GN953">
        <v>-0.00208336341840114</v>
      </c>
      <c r="GO953">
        <v>8.801746095907445E-05</v>
      </c>
      <c r="GP953">
        <v>-2.677693255255651E-07</v>
      </c>
      <c r="GQ953">
        <v>3</v>
      </c>
      <c r="GR953">
        <v>2052</v>
      </c>
      <c r="GS953">
        <v>2</v>
      </c>
      <c r="GT953">
        <v>18</v>
      </c>
      <c r="GU953">
        <v>134.2</v>
      </c>
      <c r="GV953">
        <v>134.1</v>
      </c>
      <c r="GW953">
        <v>2.77954</v>
      </c>
      <c r="GX953">
        <v>2.40112</v>
      </c>
      <c r="GY953">
        <v>1.44775</v>
      </c>
      <c r="GZ953">
        <v>2.31079</v>
      </c>
      <c r="HA953">
        <v>1.55151</v>
      </c>
      <c r="HB953">
        <v>2.40967</v>
      </c>
      <c r="HC953">
        <v>37.8921</v>
      </c>
      <c r="HD953">
        <v>13.5279</v>
      </c>
      <c r="HE953">
        <v>18</v>
      </c>
      <c r="HF953">
        <v>616.891</v>
      </c>
      <c r="HG953">
        <v>393.409</v>
      </c>
      <c r="HH953">
        <v>19.1713</v>
      </c>
      <c r="HI953">
        <v>30.3527</v>
      </c>
      <c r="HJ953">
        <v>29.9999</v>
      </c>
      <c r="HK953">
        <v>30.5253</v>
      </c>
      <c r="HL953">
        <v>30.5191</v>
      </c>
      <c r="HM953">
        <v>55.6802</v>
      </c>
      <c r="HN953">
        <v>55.4847</v>
      </c>
      <c r="HO953">
        <v>0</v>
      </c>
      <c r="HP953">
        <v>19.1645</v>
      </c>
      <c r="HQ953">
        <v>1288.88</v>
      </c>
      <c r="HR953">
        <v>15.5527</v>
      </c>
      <c r="HS953">
        <v>99.22880000000001</v>
      </c>
      <c r="HT953">
        <v>100.427</v>
      </c>
    </row>
    <row r="954" spans="1:228">
      <c r="A954">
        <v>938</v>
      </c>
      <c r="B954">
        <v>1728499009</v>
      </c>
      <c r="C954">
        <v>8071.5</v>
      </c>
      <c r="D954" t="s">
        <v>2250</v>
      </c>
      <c r="E954" t="s">
        <v>2251</v>
      </c>
      <c r="F954">
        <v>5</v>
      </c>
      <c r="G954" t="s">
        <v>357</v>
      </c>
      <c r="H954" t="s">
        <v>358</v>
      </c>
      <c r="I954" t="s">
        <v>359</v>
      </c>
      <c r="J954" t="s">
        <v>2047</v>
      </c>
      <c r="K954">
        <v>1728499001.5</v>
      </c>
      <c r="L954">
        <f>(M954)/1000</f>
        <v>0</v>
      </c>
      <c r="M954">
        <f>IF(BH954, AP954, AJ954)</f>
        <v>0</v>
      </c>
      <c r="N954">
        <f>IF(BH954, AK954, AI954)</f>
        <v>0</v>
      </c>
      <c r="O954">
        <f>BJ954 - IF(AW954&gt;1, N954*BD954*100.0/(AY954), 0)</f>
        <v>0</v>
      </c>
      <c r="P954">
        <f>((V954-L954/2)*O954-N954)/(V954+L954/2)</f>
        <v>0</v>
      </c>
      <c r="Q954">
        <f>P954*(BQ954+BR954)/1000.0</f>
        <v>0</v>
      </c>
      <c r="R954">
        <f>(BJ954 - IF(AW954&gt;1, N954*BD954*100.0/(AY954), 0))*(BQ954+BR954)/1000.0</f>
        <v>0</v>
      </c>
      <c r="S954">
        <f>2.0/((1/U954-1/T954)+SIGN(U954)*SQRT((1/U954-1/T954)*(1/U954-1/T954) + 4*BE954/((BE954+1)*(BE954+1))*(2*1/U954*1/T954-1/T954*1/T954)))</f>
        <v>0</v>
      </c>
      <c r="T954">
        <f>IF(LEFT(BF954,1)&lt;&gt;"0",IF(LEFT(BF954,1)="1",3.0,BG954),$D$5+$E$5*(BX954*BQ954/($K$5*1000))+$F$5*(BX954*BQ954/($K$5*1000))*MAX(MIN(BD954,$J$5),$I$5)*MAX(MIN(BD954,$J$5),$I$5)+$G$5*MAX(MIN(BD954,$J$5),$I$5)*(BX954*BQ954/($K$5*1000))+$H$5*(BX954*BQ954/($K$5*1000))*(BX954*BQ954/($K$5*1000)))</f>
        <v>0</v>
      </c>
      <c r="U954">
        <f>L954*(1000-(1000*0.61365*exp(17.502*Y954/(240.97+Y954))/(BQ954+BR954)+BL954)/2)/(1000*0.61365*exp(17.502*Y954/(240.97+Y954))/(BQ954+BR954)-BL954)</f>
        <v>0</v>
      </c>
      <c r="V954">
        <f>1/((BE954+1)/(S954/1.6)+1/(T954/1.37)) + BE954/((BE954+1)/(S954/1.6) + BE954/(T954/1.37))</f>
        <v>0</v>
      </c>
      <c r="W954">
        <f>(AZ954*BC954)</f>
        <v>0</v>
      </c>
      <c r="X954">
        <f>(BS954+(W954+2*0.95*5.67E-8*(((BS954+$B$7)+273)^4-(BS954+273)^4)-44100*L954)/(1.84*29.3*T954+8*0.95*5.67E-8*(BS954+273)^3))</f>
        <v>0</v>
      </c>
      <c r="Y954">
        <f>($C$7*BT954+$D$7*BU954+$E$7*X954)</f>
        <v>0</v>
      </c>
      <c r="Z954">
        <f>0.61365*exp(17.502*Y954/(240.97+Y954))</f>
        <v>0</v>
      </c>
      <c r="AA954">
        <f>(AB954/AC954*100)</f>
        <v>0</v>
      </c>
      <c r="AB954">
        <f>BL954*(BQ954+BR954)/1000</f>
        <v>0</v>
      </c>
      <c r="AC954">
        <f>0.61365*exp(17.502*BS954/(240.97+BS954))</f>
        <v>0</v>
      </c>
      <c r="AD954">
        <f>(Z954-BL954*(BQ954+BR954)/1000)</f>
        <v>0</v>
      </c>
      <c r="AE954">
        <f>(-L954*44100)</f>
        <v>0</v>
      </c>
      <c r="AF954">
        <f>2*29.3*T954*0.92*(BS954-Y954)</f>
        <v>0</v>
      </c>
      <c r="AG954">
        <f>2*0.95*5.67E-8*(((BS954+$B$7)+273)^4-(Y954+273)^4)</f>
        <v>0</v>
      </c>
      <c r="AH954">
        <f>W954+AG954+AE954+AF954</f>
        <v>0</v>
      </c>
      <c r="AI954">
        <f>BP954*AW954*(BK954-BJ954*(1000-AW954*BM954)/(1000-AW954*BL954))/(100*BD954)</f>
        <v>0</v>
      </c>
      <c r="AJ954">
        <f>1000*BP954*AW954*(BL954-BM954)/(100*BD954*(1000-AW954*BL954))</f>
        <v>0</v>
      </c>
      <c r="AK954">
        <f>(AL954 - AM954 - BQ954*1E3/(8.314*(BS954+273.15)) * AO954/BP954 * AN954) * BP954/(100*BD954) * (1000 - BM954)/1000</f>
        <v>0</v>
      </c>
      <c r="AL954">
        <v>1299.904600441716</v>
      </c>
      <c r="AM954">
        <v>1276.962242424242</v>
      </c>
      <c r="AN954">
        <v>2.524002439905558</v>
      </c>
      <c r="AO954">
        <v>66.74876362544261</v>
      </c>
      <c r="AP954">
        <f>(AR954 - AQ954 + BQ954*1E3/(8.314*(BS954+273.15)) * AT954/BP954 * AS954) * BP954/(100*BD954) * 1000/(1000 - AR954)</f>
        <v>0</v>
      </c>
      <c r="AQ954">
        <v>15.56628875007813</v>
      </c>
      <c r="AR954">
        <v>16.07701333333333</v>
      </c>
      <c r="AS954">
        <v>-3.337962352659174E-05</v>
      </c>
      <c r="AT954">
        <v>80.8344270766854</v>
      </c>
      <c r="AU954">
        <v>0</v>
      </c>
      <c r="AV954">
        <v>0</v>
      </c>
      <c r="AW954">
        <f>IF(AU954*$H$13&gt;=AY954,1.0,(AY954/(AY954-AU954*$H$13)))</f>
        <v>0</v>
      </c>
      <c r="AX954">
        <f>(AW954-1)*100</f>
        <v>0</v>
      </c>
      <c r="AY954">
        <f>MAX(0,($B$13+$C$13*BX954)/(1+$D$13*BX954)*BQ954/(BS954+273)*$E$13)</f>
        <v>0</v>
      </c>
      <c r="AZ954">
        <f>$B$11*BY954+$C$11*BZ954+$F$11*CK954*(1-CN954)</f>
        <v>0</v>
      </c>
      <c r="BA954">
        <f>AZ954*BB954</f>
        <v>0</v>
      </c>
      <c r="BB954">
        <f>($B$11*$D$9+$C$11*$D$9+$F$11*((CX954+CP954)/MAX(CX954+CP954+CY954, 0.1)*$I$9+CY954/MAX(CX954+CP954+CY954, 0.1)*$J$9))/($B$11+$C$11+$F$11)</f>
        <v>0</v>
      </c>
      <c r="BC954">
        <f>($B$11*$K$9+$C$11*$K$9+$F$11*((CX954+CP954)/MAX(CX954+CP954+CY954, 0.1)*$P$9+CY954/MAX(CX954+CP954+CY954, 0.1)*$Q$9))/($B$11+$C$11+$F$11)</f>
        <v>0</v>
      </c>
      <c r="BD954">
        <v>6</v>
      </c>
      <c r="BE954">
        <v>0.5</v>
      </c>
      <c r="BF954" t="s">
        <v>361</v>
      </c>
      <c r="BG954">
        <v>2</v>
      </c>
      <c r="BH954" t="b">
        <v>1</v>
      </c>
      <c r="BI954">
        <v>1728499001.5</v>
      </c>
      <c r="BJ954">
        <v>1239.143333333333</v>
      </c>
      <c r="BK954">
        <v>1266.946666666666</v>
      </c>
      <c r="BL954">
        <v>16.08218518518519</v>
      </c>
      <c r="BM954">
        <v>15.56813333333333</v>
      </c>
      <c r="BN954">
        <v>1249.959259259259</v>
      </c>
      <c r="BO954">
        <v>16.1727</v>
      </c>
      <c r="BP954">
        <v>600.0266666666668</v>
      </c>
      <c r="BQ954">
        <v>97.54220370370369</v>
      </c>
      <c r="BR954">
        <v>0.1000163555555556</v>
      </c>
      <c r="BS954">
        <v>24.77454814814815</v>
      </c>
      <c r="BT954">
        <v>24.97990740740741</v>
      </c>
      <c r="BU954">
        <v>999.9000000000001</v>
      </c>
      <c r="BV954">
        <v>0</v>
      </c>
      <c r="BW954">
        <v>0</v>
      </c>
      <c r="BX954">
        <v>9977.49851851852</v>
      </c>
      <c r="BY954">
        <v>0</v>
      </c>
      <c r="BZ954">
        <v>388.8500740740741</v>
      </c>
      <c r="CA954">
        <v>-27.802</v>
      </c>
      <c r="CB954">
        <v>1259.398518518519</v>
      </c>
      <c r="CC954">
        <v>1286.981481481482</v>
      </c>
      <c r="CD954">
        <v>0.514045037037037</v>
      </c>
      <c r="CE954">
        <v>1266.946666666666</v>
      </c>
      <c r="CF954">
        <v>15.56813333333333</v>
      </c>
      <c r="CG954">
        <v>1.568691481481481</v>
      </c>
      <c r="CH954">
        <v>1.518550740740741</v>
      </c>
      <c r="CI954">
        <v>13.65465185185185</v>
      </c>
      <c r="CJ954">
        <v>13.15624074074074</v>
      </c>
      <c r="CK954">
        <v>1600.000370370371</v>
      </c>
      <c r="CL954">
        <v>0.6920134444444442</v>
      </c>
      <c r="CM954">
        <v>0.3079865555555556</v>
      </c>
      <c r="CN954">
        <v>0</v>
      </c>
      <c r="CO954">
        <v>2.219348148148148</v>
      </c>
      <c r="CP954">
        <v>0</v>
      </c>
      <c r="CQ954">
        <v>17177.32222222222</v>
      </c>
      <c r="CR954">
        <v>13790.26666666667</v>
      </c>
      <c r="CS954">
        <v>38.6824074074074</v>
      </c>
      <c r="CT954">
        <v>40.03214814814815</v>
      </c>
      <c r="CU954">
        <v>39.375</v>
      </c>
      <c r="CV954">
        <v>38.0574074074074</v>
      </c>
      <c r="CW954">
        <v>37.958</v>
      </c>
      <c r="CX954">
        <v>1107.220740740741</v>
      </c>
      <c r="CY954">
        <v>492.7796296296297</v>
      </c>
      <c r="CZ954">
        <v>0</v>
      </c>
      <c r="DA954">
        <v>1728499066</v>
      </c>
      <c r="DB954">
        <v>0</v>
      </c>
      <c r="DC954">
        <v>1728490956.5</v>
      </c>
      <c r="DD954" t="s">
        <v>362</v>
      </c>
      <c r="DE954">
        <v>1728490952.5</v>
      </c>
      <c r="DF954">
        <v>1728490956.5</v>
      </c>
      <c r="DG954">
        <v>1</v>
      </c>
      <c r="DH954">
        <v>-0.065</v>
      </c>
      <c r="DI954">
        <v>-0.008</v>
      </c>
      <c r="DJ954">
        <v>-3.246</v>
      </c>
      <c r="DK954">
        <v>-0.091</v>
      </c>
      <c r="DL954">
        <v>52</v>
      </c>
      <c r="DM954">
        <v>15</v>
      </c>
      <c r="DN954">
        <v>0.25</v>
      </c>
      <c r="DO954">
        <v>0.13</v>
      </c>
      <c r="DP954">
        <v>-27.739215</v>
      </c>
      <c r="DQ954">
        <v>-1.069848405253183</v>
      </c>
      <c r="DR954">
        <v>0.3726947568386227</v>
      </c>
      <c r="DS954">
        <v>0</v>
      </c>
      <c r="DT954">
        <v>0.510881275</v>
      </c>
      <c r="DU954">
        <v>0.04210076172607784</v>
      </c>
      <c r="DV954">
        <v>0.006807807609603477</v>
      </c>
      <c r="DW954">
        <v>1</v>
      </c>
      <c r="DX954">
        <v>1</v>
      </c>
      <c r="DY954">
        <v>2</v>
      </c>
      <c r="DZ954" t="s">
        <v>363</v>
      </c>
      <c r="EA954">
        <v>3.22905</v>
      </c>
      <c r="EB954">
        <v>2.70411</v>
      </c>
      <c r="EC954">
        <v>0.214379</v>
      </c>
      <c r="ED954">
        <v>0.216727</v>
      </c>
      <c r="EE954">
        <v>0.0833604</v>
      </c>
      <c r="EF954">
        <v>0.0815782</v>
      </c>
      <c r="EG954">
        <v>25631.3</v>
      </c>
      <c r="EH954">
        <v>24842.6</v>
      </c>
      <c r="EI954">
        <v>31270.6</v>
      </c>
      <c r="EJ954">
        <v>30096.1</v>
      </c>
      <c r="EK954">
        <v>38393</v>
      </c>
      <c r="EL954">
        <v>36559.7</v>
      </c>
      <c r="EM954">
        <v>43819.5</v>
      </c>
      <c r="EN954">
        <v>42030.7</v>
      </c>
      <c r="EO954">
        <v>2.09872</v>
      </c>
      <c r="EP954">
        <v>1.7472</v>
      </c>
      <c r="EQ954">
        <v>0.0124052</v>
      </c>
      <c r="ER954">
        <v>0</v>
      </c>
      <c r="ES954">
        <v>24.768</v>
      </c>
      <c r="ET954">
        <v>999.9</v>
      </c>
      <c r="EU954">
        <v>63.4</v>
      </c>
      <c r="EV954">
        <v>32.3</v>
      </c>
      <c r="EW954">
        <v>31.5692</v>
      </c>
      <c r="EX954">
        <v>60.9302</v>
      </c>
      <c r="EY954">
        <v>24.2428</v>
      </c>
      <c r="EZ954">
        <v>1</v>
      </c>
      <c r="FA954">
        <v>0.271443</v>
      </c>
      <c r="FB954">
        <v>3.78671</v>
      </c>
      <c r="FC954">
        <v>20.1604</v>
      </c>
      <c r="FD954">
        <v>5.21415</v>
      </c>
      <c r="FE954">
        <v>11.998</v>
      </c>
      <c r="FF954">
        <v>4.9623</v>
      </c>
      <c r="FG954">
        <v>3.29563</v>
      </c>
      <c r="FH954">
        <v>9999</v>
      </c>
      <c r="FI954">
        <v>9999</v>
      </c>
      <c r="FJ954">
        <v>9999</v>
      </c>
      <c r="FK954">
        <v>150.2</v>
      </c>
      <c r="FL954">
        <v>4.97093</v>
      </c>
      <c r="FM954">
        <v>1.86782</v>
      </c>
      <c r="FN954">
        <v>1.85929</v>
      </c>
      <c r="FO954">
        <v>1.86538</v>
      </c>
      <c r="FP954">
        <v>1.86311</v>
      </c>
      <c r="FQ954">
        <v>1.86455</v>
      </c>
      <c r="FR954">
        <v>1.86005</v>
      </c>
      <c r="FS954">
        <v>1.86417</v>
      </c>
      <c r="FT954">
        <v>0</v>
      </c>
      <c r="FU954">
        <v>0</v>
      </c>
      <c r="FV954">
        <v>0</v>
      </c>
      <c r="FW954">
        <v>0</v>
      </c>
      <c r="FX954" t="s">
        <v>364</v>
      </c>
      <c r="FY954" t="s">
        <v>365</v>
      </c>
      <c r="FZ954" t="s">
        <v>366</v>
      </c>
      <c r="GA954" t="s">
        <v>366</v>
      </c>
      <c r="GB954" t="s">
        <v>366</v>
      </c>
      <c r="GC954" t="s">
        <v>366</v>
      </c>
      <c r="GD954">
        <v>0</v>
      </c>
      <c r="GE954">
        <v>100</v>
      </c>
      <c r="GF954">
        <v>100</v>
      </c>
      <c r="GG954">
        <v>-10.92</v>
      </c>
      <c r="GH954">
        <v>-0.0905</v>
      </c>
      <c r="GI954">
        <v>-2.868309889394353</v>
      </c>
      <c r="GJ954">
        <v>-0.006773961979547998</v>
      </c>
      <c r="GK954">
        <v>-8.296070481250098E-08</v>
      </c>
      <c r="GL954">
        <v>3.322967193956903E-10</v>
      </c>
      <c r="GM954">
        <v>-0.07871069313407227</v>
      </c>
      <c r="GN954">
        <v>-0.00208336341840114</v>
      </c>
      <c r="GO954">
        <v>8.801746095907445E-05</v>
      </c>
      <c r="GP954">
        <v>-2.677693255255651E-07</v>
      </c>
      <c r="GQ954">
        <v>3</v>
      </c>
      <c r="GR954">
        <v>2052</v>
      </c>
      <c r="GS954">
        <v>2</v>
      </c>
      <c r="GT954">
        <v>18</v>
      </c>
      <c r="GU954">
        <v>134.3</v>
      </c>
      <c r="GV954">
        <v>134.2</v>
      </c>
      <c r="GW954">
        <v>2.80029</v>
      </c>
      <c r="GX954">
        <v>2.39136</v>
      </c>
      <c r="GY954">
        <v>1.44775</v>
      </c>
      <c r="GZ954">
        <v>2.31079</v>
      </c>
      <c r="HA954">
        <v>1.55151</v>
      </c>
      <c r="HB954">
        <v>2.37671</v>
      </c>
      <c r="HC954">
        <v>37.9164</v>
      </c>
      <c r="HD954">
        <v>13.5191</v>
      </c>
      <c r="HE954">
        <v>18</v>
      </c>
      <c r="HF954">
        <v>617.015</v>
      </c>
      <c r="HG954">
        <v>393.283</v>
      </c>
      <c r="HH954">
        <v>19.1809</v>
      </c>
      <c r="HI954">
        <v>30.3474</v>
      </c>
      <c r="HJ954">
        <v>30</v>
      </c>
      <c r="HK954">
        <v>30.5193</v>
      </c>
      <c r="HL954">
        <v>30.5125</v>
      </c>
      <c r="HM954">
        <v>56.0924</v>
      </c>
      <c r="HN954">
        <v>55.4847</v>
      </c>
      <c r="HO954">
        <v>0</v>
      </c>
      <c r="HP954">
        <v>19.178</v>
      </c>
      <c r="HQ954">
        <v>1298.9</v>
      </c>
      <c r="HR954">
        <v>15.5527</v>
      </c>
      <c r="HS954">
        <v>99.2289</v>
      </c>
      <c r="HT954">
        <v>100.428</v>
      </c>
    </row>
    <row r="955" spans="1:228">
      <c r="A955">
        <v>939</v>
      </c>
      <c r="B955">
        <v>1728499014</v>
      </c>
      <c r="C955">
        <v>8076.5</v>
      </c>
      <c r="D955" t="s">
        <v>2252</v>
      </c>
      <c r="E955" t="s">
        <v>2253</v>
      </c>
      <c r="F955">
        <v>5</v>
      </c>
      <c r="G955" t="s">
        <v>357</v>
      </c>
      <c r="H955" t="s">
        <v>358</v>
      </c>
      <c r="I955" t="s">
        <v>359</v>
      </c>
      <c r="J955" t="s">
        <v>2047</v>
      </c>
      <c r="K955">
        <v>1728499006.214286</v>
      </c>
      <c r="L955">
        <f>(M955)/1000</f>
        <v>0</v>
      </c>
      <c r="M955">
        <f>IF(BH955, AP955, AJ955)</f>
        <v>0</v>
      </c>
      <c r="N955">
        <f>IF(BH955, AK955, AI955)</f>
        <v>0</v>
      </c>
      <c r="O955">
        <f>BJ955 - IF(AW955&gt;1, N955*BD955*100.0/(AY955), 0)</f>
        <v>0</v>
      </c>
      <c r="P955">
        <f>((V955-L955/2)*O955-N955)/(V955+L955/2)</f>
        <v>0</v>
      </c>
      <c r="Q955">
        <f>P955*(BQ955+BR955)/1000.0</f>
        <v>0</v>
      </c>
      <c r="R955">
        <f>(BJ955 - IF(AW955&gt;1, N955*BD955*100.0/(AY955), 0))*(BQ955+BR955)/1000.0</f>
        <v>0</v>
      </c>
      <c r="S955">
        <f>2.0/((1/U955-1/T955)+SIGN(U955)*SQRT((1/U955-1/T955)*(1/U955-1/T955) + 4*BE955/((BE955+1)*(BE955+1))*(2*1/U955*1/T955-1/T955*1/T955)))</f>
        <v>0</v>
      </c>
      <c r="T955">
        <f>IF(LEFT(BF955,1)&lt;&gt;"0",IF(LEFT(BF955,1)="1",3.0,BG955),$D$5+$E$5*(BX955*BQ955/($K$5*1000))+$F$5*(BX955*BQ955/($K$5*1000))*MAX(MIN(BD955,$J$5),$I$5)*MAX(MIN(BD955,$J$5),$I$5)+$G$5*MAX(MIN(BD955,$J$5),$I$5)*(BX955*BQ955/($K$5*1000))+$H$5*(BX955*BQ955/($K$5*1000))*(BX955*BQ955/($K$5*1000)))</f>
        <v>0</v>
      </c>
      <c r="U955">
        <f>L955*(1000-(1000*0.61365*exp(17.502*Y955/(240.97+Y955))/(BQ955+BR955)+BL955)/2)/(1000*0.61365*exp(17.502*Y955/(240.97+Y955))/(BQ955+BR955)-BL955)</f>
        <v>0</v>
      </c>
      <c r="V955">
        <f>1/((BE955+1)/(S955/1.6)+1/(T955/1.37)) + BE955/((BE955+1)/(S955/1.6) + BE955/(T955/1.37))</f>
        <v>0</v>
      </c>
      <c r="W955">
        <f>(AZ955*BC955)</f>
        <v>0</v>
      </c>
      <c r="X955">
        <f>(BS955+(W955+2*0.95*5.67E-8*(((BS955+$B$7)+273)^4-(BS955+273)^4)-44100*L955)/(1.84*29.3*T955+8*0.95*5.67E-8*(BS955+273)^3))</f>
        <v>0</v>
      </c>
      <c r="Y955">
        <f>($C$7*BT955+$D$7*BU955+$E$7*X955)</f>
        <v>0</v>
      </c>
      <c r="Z955">
        <f>0.61365*exp(17.502*Y955/(240.97+Y955))</f>
        <v>0</v>
      </c>
      <c r="AA955">
        <f>(AB955/AC955*100)</f>
        <v>0</v>
      </c>
      <c r="AB955">
        <f>BL955*(BQ955+BR955)/1000</f>
        <v>0</v>
      </c>
      <c r="AC955">
        <f>0.61365*exp(17.502*BS955/(240.97+BS955))</f>
        <v>0</v>
      </c>
      <c r="AD955">
        <f>(Z955-BL955*(BQ955+BR955)/1000)</f>
        <v>0</v>
      </c>
      <c r="AE955">
        <f>(-L955*44100)</f>
        <v>0</v>
      </c>
      <c r="AF955">
        <f>2*29.3*T955*0.92*(BS955-Y955)</f>
        <v>0</v>
      </c>
      <c r="AG955">
        <f>2*0.95*5.67E-8*(((BS955+$B$7)+273)^4-(Y955+273)^4)</f>
        <v>0</v>
      </c>
      <c r="AH955">
        <f>W955+AG955+AE955+AF955</f>
        <v>0</v>
      </c>
      <c r="AI955">
        <f>BP955*AW955*(BK955-BJ955*(1000-AW955*BM955)/(1000-AW955*BL955))/(100*BD955)</f>
        <v>0</v>
      </c>
      <c r="AJ955">
        <f>1000*BP955*AW955*(BL955-BM955)/(100*BD955*(1000-AW955*BL955))</f>
        <v>0</v>
      </c>
      <c r="AK955">
        <f>(AL955 - AM955 - BQ955*1E3/(8.314*(BS955+273.15)) * AO955/BP955 * AN955) * BP955/(100*BD955) * (1000 - BM955)/1000</f>
        <v>0</v>
      </c>
      <c r="AL955">
        <v>1313.352241485781</v>
      </c>
      <c r="AM955">
        <v>1290.042363636364</v>
      </c>
      <c r="AN955">
        <v>2.603158062429275</v>
      </c>
      <c r="AO955">
        <v>66.74876362544261</v>
      </c>
      <c r="AP955">
        <f>(AR955 - AQ955 + BQ955*1E3/(8.314*(BS955+273.15)) * AT955/BP955 * AS955) * BP955/(100*BD955) * 1000/(1000 - AR955)</f>
        <v>0</v>
      </c>
      <c r="AQ955">
        <v>15.56526914170112</v>
      </c>
      <c r="AR955">
        <v>16.0710909090909</v>
      </c>
      <c r="AS955">
        <v>-3.893880556485398E-05</v>
      </c>
      <c r="AT955">
        <v>80.8344270766854</v>
      </c>
      <c r="AU955">
        <v>0</v>
      </c>
      <c r="AV955">
        <v>0</v>
      </c>
      <c r="AW955">
        <f>IF(AU955*$H$13&gt;=AY955,1.0,(AY955/(AY955-AU955*$H$13)))</f>
        <v>0</v>
      </c>
      <c r="AX955">
        <f>(AW955-1)*100</f>
        <v>0</v>
      </c>
      <c r="AY955">
        <f>MAX(0,($B$13+$C$13*BX955)/(1+$D$13*BX955)*BQ955/(BS955+273)*$E$13)</f>
        <v>0</v>
      </c>
      <c r="AZ955">
        <f>$B$11*BY955+$C$11*BZ955+$F$11*CK955*(1-CN955)</f>
        <v>0</v>
      </c>
      <c r="BA955">
        <f>AZ955*BB955</f>
        <v>0</v>
      </c>
      <c r="BB955">
        <f>($B$11*$D$9+$C$11*$D$9+$F$11*((CX955+CP955)/MAX(CX955+CP955+CY955, 0.1)*$I$9+CY955/MAX(CX955+CP955+CY955, 0.1)*$J$9))/($B$11+$C$11+$F$11)</f>
        <v>0</v>
      </c>
      <c r="BC955">
        <f>($B$11*$K$9+$C$11*$K$9+$F$11*((CX955+CP955)/MAX(CX955+CP955+CY955, 0.1)*$P$9+CY955/MAX(CX955+CP955+CY955, 0.1)*$Q$9))/($B$11+$C$11+$F$11)</f>
        <v>0</v>
      </c>
      <c r="BD955">
        <v>6</v>
      </c>
      <c r="BE955">
        <v>0.5</v>
      </c>
      <c r="BF955" t="s">
        <v>361</v>
      </c>
      <c r="BG955">
        <v>2</v>
      </c>
      <c r="BH955" t="b">
        <v>1</v>
      </c>
      <c r="BI955">
        <v>1728499006.214286</v>
      </c>
      <c r="BJ955">
        <v>1250.9225</v>
      </c>
      <c r="BK955">
        <v>1278.927857142857</v>
      </c>
      <c r="BL955">
        <v>16.07902857142857</v>
      </c>
      <c r="BM955">
        <v>15.56712857142857</v>
      </c>
      <c r="BN955">
        <v>1261.802142857143</v>
      </c>
      <c r="BO955">
        <v>16.16955357142857</v>
      </c>
      <c r="BP955">
        <v>599.9904285714287</v>
      </c>
      <c r="BQ955">
        <v>97.5420857142857</v>
      </c>
      <c r="BR955">
        <v>0.09997995714285714</v>
      </c>
      <c r="BS955">
        <v>24.77323571428571</v>
      </c>
      <c r="BT955">
        <v>24.97554285714286</v>
      </c>
      <c r="BU955">
        <v>999.9000000000002</v>
      </c>
      <c r="BV955">
        <v>0</v>
      </c>
      <c r="BW955">
        <v>0</v>
      </c>
      <c r="BX955">
        <v>9981.022857142858</v>
      </c>
      <c r="BY955">
        <v>0</v>
      </c>
      <c r="BZ955">
        <v>376.0454285714285</v>
      </c>
      <c r="CA955">
        <v>-28.004525</v>
      </c>
      <c r="CB955">
        <v>1271.365357142857</v>
      </c>
      <c r="CC955">
        <v>1299.151428571429</v>
      </c>
      <c r="CD955">
        <v>0.5119045714285715</v>
      </c>
      <c r="CE955">
        <v>1278.927857142857</v>
      </c>
      <c r="CF955">
        <v>15.56712857142857</v>
      </c>
      <c r="CG955">
        <v>1.568382142857143</v>
      </c>
      <c r="CH955">
        <v>1.518450357142857</v>
      </c>
      <c r="CI955">
        <v>13.651625</v>
      </c>
      <c r="CJ955">
        <v>13.15522857142857</v>
      </c>
      <c r="CK955">
        <v>1599.994642857143</v>
      </c>
      <c r="CL955">
        <v>0.6920129999999999</v>
      </c>
      <c r="CM955">
        <v>0.3079870000000001</v>
      </c>
      <c r="CN955">
        <v>0</v>
      </c>
      <c r="CO955">
        <v>2.28675</v>
      </c>
      <c r="CP955">
        <v>0</v>
      </c>
      <c r="CQ955">
        <v>17194.11071428572</v>
      </c>
      <c r="CR955">
        <v>13790.21785714285</v>
      </c>
      <c r="CS955">
        <v>38.66264285714286</v>
      </c>
      <c r="CT955">
        <v>40.01328571428571</v>
      </c>
      <c r="CU955">
        <v>39.37049999999999</v>
      </c>
      <c r="CV955">
        <v>38.05314285714285</v>
      </c>
      <c r="CW955">
        <v>37.93924999999999</v>
      </c>
      <c r="CX955">
        <v>1107.216071428571</v>
      </c>
      <c r="CY955">
        <v>492.7785714285715</v>
      </c>
      <c r="CZ955">
        <v>0</v>
      </c>
      <c r="DA955">
        <v>1728499070.8</v>
      </c>
      <c r="DB955">
        <v>0</v>
      </c>
      <c r="DC955">
        <v>1728490956.5</v>
      </c>
      <c r="DD955" t="s">
        <v>362</v>
      </c>
      <c r="DE955">
        <v>1728490952.5</v>
      </c>
      <c r="DF955">
        <v>1728490956.5</v>
      </c>
      <c r="DG955">
        <v>1</v>
      </c>
      <c r="DH955">
        <v>-0.065</v>
      </c>
      <c r="DI955">
        <v>-0.008</v>
      </c>
      <c r="DJ955">
        <v>-3.246</v>
      </c>
      <c r="DK955">
        <v>-0.091</v>
      </c>
      <c r="DL955">
        <v>52</v>
      </c>
      <c r="DM955">
        <v>15</v>
      </c>
      <c r="DN955">
        <v>0.25</v>
      </c>
      <c r="DO955">
        <v>0.13</v>
      </c>
      <c r="DP955">
        <v>-27.891045</v>
      </c>
      <c r="DQ955">
        <v>-2.125548968105001</v>
      </c>
      <c r="DR955">
        <v>0.4322118473329949</v>
      </c>
      <c r="DS955">
        <v>0</v>
      </c>
      <c r="DT955">
        <v>0.5129283</v>
      </c>
      <c r="DU955">
        <v>-0.01689104690431638</v>
      </c>
      <c r="DV955">
        <v>0.002851705044355043</v>
      </c>
      <c r="DW955">
        <v>1</v>
      </c>
      <c r="DX955">
        <v>1</v>
      </c>
      <c r="DY955">
        <v>2</v>
      </c>
      <c r="DZ955" t="s">
        <v>363</v>
      </c>
      <c r="EA955">
        <v>3.22901</v>
      </c>
      <c r="EB955">
        <v>2.70432</v>
      </c>
      <c r="EC955">
        <v>0.215738</v>
      </c>
      <c r="ED955">
        <v>0.218009</v>
      </c>
      <c r="EE955">
        <v>0.08334129999999999</v>
      </c>
      <c r="EF955">
        <v>0.08156770000000001</v>
      </c>
      <c r="EG955">
        <v>25586.5</v>
      </c>
      <c r="EH955">
        <v>24801.8</v>
      </c>
      <c r="EI955">
        <v>31270.1</v>
      </c>
      <c r="EJ955">
        <v>30095.8</v>
      </c>
      <c r="EK955">
        <v>38393.1</v>
      </c>
      <c r="EL955">
        <v>36560.2</v>
      </c>
      <c r="EM955">
        <v>43818.6</v>
      </c>
      <c r="EN955">
        <v>42030.7</v>
      </c>
      <c r="EO955">
        <v>2.0986</v>
      </c>
      <c r="EP955">
        <v>1.7473</v>
      </c>
      <c r="EQ955">
        <v>0.0132993</v>
      </c>
      <c r="ER955">
        <v>0</v>
      </c>
      <c r="ES955">
        <v>24.7612</v>
      </c>
      <c r="ET955">
        <v>999.9</v>
      </c>
      <c r="EU955">
        <v>63.3</v>
      </c>
      <c r="EV955">
        <v>32.3</v>
      </c>
      <c r="EW955">
        <v>31.5157</v>
      </c>
      <c r="EX955">
        <v>61.1502</v>
      </c>
      <c r="EY955">
        <v>24.1466</v>
      </c>
      <c r="EZ955">
        <v>1</v>
      </c>
      <c r="FA955">
        <v>0.271288</v>
      </c>
      <c r="FB955">
        <v>3.7612</v>
      </c>
      <c r="FC955">
        <v>20.1609</v>
      </c>
      <c r="FD955">
        <v>5.2137</v>
      </c>
      <c r="FE955">
        <v>11.998</v>
      </c>
      <c r="FF955">
        <v>4.96235</v>
      </c>
      <c r="FG955">
        <v>3.29553</v>
      </c>
      <c r="FH955">
        <v>9999</v>
      </c>
      <c r="FI955">
        <v>9999</v>
      </c>
      <c r="FJ955">
        <v>9999</v>
      </c>
      <c r="FK955">
        <v>150.2</v>
      </c>
      <c r="FL955">
        <v>4.97092</v>
      </c>
      <c r="FM955">
        <v>1.86783</v>
      </c>
      <c r="FN955">
        <v>1.85929</v>
      </c>
      <c r="FO955">
        <v>1.86539</v>
      </c>
      <c r="FP955">
        <v>1.86312</v>
      </c>
      <c r="FQ955">
        <v>1.86452</v>
      </c>
      <c r="FR955">
        <v>1.86005</v>
      </c>
      <c r="FS955">
        <v>1.86417</v>
      </c>
      <c r="FT955">
        <v>0</v>
      </c>
      <c r="FU955">
        <v>0</v>
      </c>
      <c r="FV955">
        <v>0</v>
      </c>
      <c r="FW955">
        <v>0</v>
      </c>
      <c r="FX955" t="s">
        <v>364</v>
      </c>
      <c r="FY955" t="s">
        <v>365</v>
      </c>
      <c r="FZ955" t="s">
        <v>366</v>
      </c>
      <c r="GA955" t="s">
        <v>366</v>
      </c>
      <c r="GB955" t="s">
        <v>366</v>
      </c>
      <c r="GC955" t="s">
        <v>366</v>
      </c>
      <c r="GD955">
        <v>0</v>
      </c>
      <c r="GE955">
        <v>100</v>
      </c>
      <c r="GF955">
        <v>100</v>
      </c>
      <c r="GG955">
        <v>-10.99</v>
      </c>
      <c r="GH955">
        <v>-0.0905</v>
      </c>
      <c r="GI955">
        <v>-2.868309889394353</v>
      </c>
      <c r="GJ955">
        <v>-0.006773961979547998</v>
      </c>
      <c r="GK955">
        <v>-8.296070481250098E-08</v>
      </c>
      <c r="GL955">
        <v>3.322967193956903E-10</v>
      </c>
      <c r="GM955">
        <v>-0.07871069313407227</v>
      </c>
      <c r="GN955">
        <v>-0.00208336341840114</v>
      </c>
      <c r="GO955">
        <v>8.801746095907445E-05</v>
      </c>
      <c r="GP955">
        <v>-2.677693255255651E-07</v>
      </c>
      <c r="GQ955">
        <v>3</v>
      </c>
      <c r="GR955">
        <v>2052</v>
      </c>
      <c r="GS955">
        <v>2</v>
      </c>
      <c r="GT955">
        <v>18</v>
      </c>
      <c r="GU955">
        <v>134.4</v>
      </c>
      <c r="GV955">
        <v>134.3</v>
      </c>
      <c r="GW955">
        <v>2.82349</v>
      </c>
      <c r="GX955">
        <v>2.40234</v>
      </c>
      <c r="GY955">
        <v>1.44897</v>
      </c>
      <c r="GZ955">
        <v>2.31079</v>
      </c>
      <c r="HA955">
        <v>1.55151</v>
      </c>
      <c r="HB955">
        <v>2.29614</v>
      </c>
      <c r="HC955">
        <v>37.9164</v>
      </c>
      <c r="HD955">
        <v>13.5104</v>
      </c>
      <c r="HE955">
        <v>18</v>
      </c>
      <c r="HF955">
        <v>616.865</v>
      </c>
      <c r="HG955">
        <v>393.297</v>
      </c>
      <c r="HH955">
        <v>19.1901</v>
      </c>
      <c r="HI955">
        <v>30.3422</v>
      </c>
      <c r="HJ955">
        <v>29.9999</v>
      </c>
      <c r="HK955">
        <v>30.5134</v>
      </c>
      <c r="HL955">
        <v>30.506</v>
      </c>
      <c r="HM955">
        <v>56.5553</v>
      </c>
      <c r="HN955">
        <v>55.4847</v>
      </c>
      <c r="HO955">
        <v>0</v>
      </c>
      <c r="HP955">
        <v>19.1971</v>
      </c>
      <c r="HQ955">
        <v>1313.93</v>
      </c>
      <c r="HR955">
        <v>15.5527</v>
      </c>
      <c r="HS955">
        <v>99.227</v>
      </c>
      <c r="HT955">
        <v>100.428</v>
      </c>
    </row>
    <row r="956" spans="1:228">
      <c r="A956">
        <v>940</v>
      </c>
      <c r="B956">
        <v>1728499019</v>
      </c>
      <c r="C956">
        <v>8081.5</v>
      </c>
      <c r="D956" t="s">
        <v>2254</v>
      </c>
      <c r="E956" t="s">
        <v>2255</v>
      </c>
      <c r="F956">
        <v>5</v>
      </c>
      <c r="G956" t="s">
        <v>357</v>
      </c>
      <c r="H956" t="s">
        <v>358</v>
      </c>
      <c r="I956" t="s">
        <v>359</v>
      </c>
      <c r="J956" t="s">
        <v>2047</v>
      </c>
      <c r="K956">
        <v>1728499011.5</v>
      </c>
      <c r="L956">
        <f>(M956)/1000</f>
        <v>0</v>
      </c>
      <c r="M956">
        <f>IF(BH956, AP956, AJ956)</f>
        <v>0</v>
      </c>
      <c r="N956">
        <f>IF(BH956, AK956, AI956)</f>
        <v>0</v>
      </c>
      <c r="O956">
        <f>BJ956 - IF(AW956&gt;1, N956*BD956*100.0/(AY956), 0)</f>
        <v>0</v>
      </c>
      <c r="P956">
        <f>((V956-L956/2)*O956-N956)/(V956+L956/2)</f>
        <v>0</v>
      </c>
      <c r="Q956">
        <f>P956*(BQ956+BR956)/1000.0</f>
        <v>0</v>
      </c>
      <c r="R956">
        <f>(BJ956 - IF(AW956&gt;1, N956*BD956*100.0/(AY956), 0))*(BQ956+BR956)/1000.0</f>
        <v>0</v>
      </c>
      <c r="S956">
        <f>2.0/((1/U956-1/T956)+SIGN(U956)*SQRT((1/U956-1/T956)*(1/U956-1/T956) + 4*BE956/((BE956+1)*(BE956+1))*(2*1/U956*1/T956-1/T956*1/T956)))</f>
        <v>0</v>
      </c>
      <c r="T956">
        <f>IF(LEFT(BF956,1)&lt;&gt;"0",IF(LEFT(BF956,1)="1",3.0,BG956),$D$5+$E$5*(BX956*BQ956/($K$5*1000))+$F$5*(BX956*BQ956/($K$5*1000))*MAX(MIN(BD956,$J$5),$I$5)*MAX(MIN(BD956,$J$5),$I$5)+$G$5*MAX(MIN(BD956,$J$5),$I$5)*(BX956*BQ956/($K$5*1000))+$H$5*(BX956*BQ956/($K$5*1000))*(BX956*BQ956/($K$5*1000)))</f>
        <v>0</v>
      </c>
      <c r="U956">
        <f>L956*(1000-(1000*0.61365*exp(17.502*Y956/(240.97+Y956))/(BQ956+BR956)+BL956)/2)/(1000*0.61365*exp(17.502*Y956/(240.97+Y956))/(BQ956+BR956)-BL956)</f>
        <v>0</v>
      </c>
      <c r="V956">
        <f>1/((BE956+1)/(S956/1.6)+1/(T956/1.37)) + BE956/((BE956+1)/(S956/1.6) + BE956/(T956/1.37))</f>
        <v>0</v>
      </c>
      <c r="W956">
        <f>(AZ956*BC956)</f>
        <v>0</v>
      </c>
      <c r="X956">
        <f>(BS956+(W956+2*0.95*5.67E-8*(((BS956+$B$7)+273)^4-(BS956+273)^4)-44100*L956)/(1.84*29.3*T956+8*0.95*5.67E-8*(BS956+273)^3))</f>
        <v>0</v>
      </c>
      <c r="Y956">
        <f>($C$7*BT956+$D$7*BU956+$E$7*X956)</f>
        <v>0</v>
      </c>
      <c r="Z956">
        <f>0.61365*exp(17.502*Y956/(240.97+Y956))</f>
        <v>0</v>
      </c>
      <c r="AA956">
        <f>(AB956/AC956*100)</f>
        <v>0</v>
      </c>
      <c r="AB956">
        <f>BL956*(BQ956+BR956)/1000</f>
        <v>0</v>
      </c>
      <c r="AC956">
        <f>0.61365*exp(17.502*BS956/(240.97+BS956))</f>
        <v>0</v>
      </c>
      <c r="AD956">
        <f>(Z956-BL956*(BQ956+BR956)/1000)</f>
        <v>0</v>
      </c>
      <c r="AE956">
        <f>(-L956*44100)</f>
        <v>0</v>
      </c>
      <c r="AF956">
        <f>2*29.3*T956*0.92*(BS956-Y956)</f>
        <v>0</v>
      </c>
      <c r="AG956">
        <f>2*0.95*5.67E-8*(((BS956+$B$7)+273)^4-(Y956+273)^4)</f>
        <v>0</v>
      </c>
      <c r="AH956">
        <f>W956+AG956+AE956+AF956</f>
        <v>0</v>
      </c>
      <c r="AI956">
        <f>BP956*AW956*(BK956-BJ956*(1000-AW956*BM956)/(1000-AW956*BL956))/(100*BD956)</f>
        <v>0</v>
      </c>
      <c r="AJ956">
        <f>1000*BP956*AW956*(BL956-BM956)/(100*BD956*(1000-AW956*BL956))</f>
        <v>0</v>
      </c>
      <c r="AK956">
        <f>(AL956 - AM956 - BQ956*1E3/(8.314*(BS956+273.15)) * AO956/BP956 * AN956) * BP956/(100*BD956) * (1000 - BM956)/1000</f>
        <v>0</v>
      </c>
      <c r="AL956">
        <v>1325.5689654219</v>
      </c>
      <c r="AM956">
        <v>1302.693515151515</v>
      </c>
      <c r="AN956">
        <v>2.534174050951137</v>
      </c>
      <c r="AO956">
        <v>66.74876362544261</v>
      </c>
      <c r="AP956">
        <f>(AR956 - AQ956 + BQ956*1E3/(8.314*(BS956+273.15)) * AT956/BP956 * AS956) * BP956/(100*BD956) * 1000/(1000 - AR956)</f>
        <v>0</v>
      </c>
      <c r="AQ956">
        <v>15.56408199390354</v>
      </c>
      <c r="AR956">
        <v>16.06597151515151</v>
      </c>
      <c r="AS956">
        <v>-2.251914219114565E-05</v>
      </c>
      <c r="AT956">
        <v>80.8344270766854</v>
      </c>
      <c r="AU956">
        <v>0</v>
      </c>
      <c r="AV956">
        <v>0</v>
      </c>
      <c r="AW956">
        <f>IF(AU956*$H$13&gt;=AY956,1.0,(AY956/(AY956-AU956*$H$13)))</f>
        <v>0</v>
      </c>
      <c r="AX956">
        <f>(AW956-1)*100</f>
        <v>0</v>
      </c>
      <c r="AY956">
        <f>MAX(0,($B$13+$C$13*BX956)/(1+$D$13*BX956)*BQ956/(BS956+273)*$E$13)</f>
        <v>0</v>
      </c>
      <c r="AZ956">
        <f>$B$11*BY956+$C$11*BZ956+$F$11*CK956*(1-CN956)</f>
        <v>0</v>
      </c>
      <c r="BA956">
        <f>AZ956*BB956</f>
        <v>0</v>
      </c>
      <c r="BB956">
        <f>($B$11*$D$9+$C$11*$D$9+$F$11*((CX956+CP956)/MAX(CX956+CP956+CY956, 0.1)*$I$9+CY956/MAX(CX956+CP956+CY956, 0.1)*$J$9))/($B$11+$C$11+$F$11)</f>
        <v>0</v>
      </c>
      <c r="BC956">
        <f>($B$11*$K$9+$C$11*$K$9+$F$11*((CX956+CP956)/MAX(CX956+CP956+CY956, 0.1)*$P$9+CY956/MAX(CX956+CP956+CY956, 0.1)*$Q$9))/($B$11+$C$11+$F$11)</f>
        <v>0</v>
      </c>
      <c r="BD956">
        <v>6</v>
      </c>
      <c r="BE956">
        <v>0.5</v>
      </c>
      <c r="BF956" t="s">
        <v>361</v>
      </c>
      <c r="BG956">
        <v>2</v>
      </c>
      <c r="BH956" t="b">
        <v>1</v>
      </c>
      <c r="BI956">
        <v>1728499011.5</v>
      </c>
      <c r="BJ956">
        <v>1264.140740740741</v>
      </c>
      <c r="BK956">
        <v>1292.11962962963</v>
      </c>
      <c r="BL956">
        <v>16.07387777777778</v>
      </c>
      <c r="BM956">
        <v>15.56494814814815</v>
      </c>
      <c r="BN956">
        <v>1275.092592592593</v>
      </c>
      <c r="BO956">
        <v>16.1644037037037</v>
      </c>
      <c r="BP956">
        <v>599.9437777777778</v>
      </c>
      <c r="BQ956">
        <v>97.54293703703703</v>
      </c>
      <c r="BR956">
        <v>0.1000105592592593</v>
      </c>
      <c r="BS956">
        <v>24.77032962962963</v>
      </c>
      <c r="BT956">
        <v>24.97483703703703</v>
      </c>
      <c r="BU956">
        <v>999.9000000000001</v>
      </c>
      <c r="BV956">
        <v>0</v>
      </c>
      <c r="BW956">
        <v>0</v>
      </c>
      <c r="BX956">
        <v>9979.488888888889</v>
      </c>
      <c r="BY956">
        <v>0</v>
      </c>
      <c r="BZ956">
        <v>359.7717777777777</v>
      </c>
      <c r="CA956">
        <v>-27.97776296296296</v>
      </c>
      <c r="CB956">
        <v>1284.792962962963</v>
      </c>
      <c r="CC956">
        <v>1312.548148148148</v>
      </c>
      <c r="CD956">
        <v>0.5089273703703703</v>
      </c>
      <c r="CE956">
        <v>1292.11962962963</v>
      </c>
      <c r="CF956">
        <v>15.56494814814815</v>
      </c>
      <c r="CG956">
        <v>1.567893333333333</v>
      </c>
      <c r="CH956">
        <v>1.518251111111111</v>
      </c>
      <c r="CI956">
        <v>13.64682962962963</v>
      </c>
      <c r="CJ956">
        <v>13.15321111111111</v>
      </c>
      <c r="CK956">
        <v>1599.98962962963</v>
      </c>
      <c r="CL956">
        <v>0.6920121111111111</v>
      </c>
      <c r="CM956">
        <v>0.3079878888888889</v>
      </c>
      <c r="CN956">
        <v>0</v>
      </c>
      <c r="CO956">
        <v>2.252914814814815</v>
      </c>
      <c r="CP956">
        <v>0</v>
      </c>
      <c r="CQ956">
        <v>17211.39259259259</v>
      </c>
      <c r="CR956">
        <v>13790.16296296296</v>
      </c>
      <c r="CS956">
        <v>38.64107407407408</v>
      </c>
      <c r="CT956">
        <v>40</v>
      </c>
      <c r="CU956">
        <v>39.36333333333333</v>
      </c>
      <c r="CV956">
        <v>38.04822222222223</v>
      </c>
      <c r="CW956">
        <v>37.92322222222222</v>
      </c>
      <c r="CX956">
        <v>1107.211481481482</v>
      </c>
      <c r="CY956">
        <v>492.7781481481481</v>
      </c>
      <c r="CZ956">
        <v>0</v>
      </c>
      <c r="DA956">
        <v>1728499076.2</v>
      </c>
      <c r="DB956">
        <v>0</v>
      </c>
      <c r="DC956">
        <v>1728490956.5</v>
      </c>
      <c r="DD956" t="s">
        <v>362</v>
      </c>
      <c r="DE956">
        <v>1728490952.5</v>
      </c>
      <c r="DF956">
        <v>1728490956.5</v>
      </c>
      <c r="DG956">
        <v>1</v>
      </c>
      <c r="DH956">
        <v>-0.065</v>
      </c>
      <c r="DI956">
        <v>-0.008</v>
      </c>
      <c r="DJ956">
        <v>-3.246</v>
      </c>
      <c r="DK956">
        <v>-0.091</v>
      </c>
      <c r="DL956">
        <v>52</v>
      </c>
      <c r="DM956">
        <v>15</v>
      </c>
      <c r="DN956">
        <v>0.25</v>
      </c>
      <c r="DO956">
        <v>0.13</v>
      </c>
      <c r="DP956">
        <v>-27.9574875</v>
      </c>
      <c r="DQ956">
        <v>-0.1869242026265132</v>
      </c>
      <c r="DR956">
        <v>0.3799310353126603</v>
      </c>
      <c r="DS956">
        <v>0</v>
      </c>
      <c r="DT956">
        <v>0.5101541000000001</v>
      </c>
      <c r="DU956">
        <v>-0.03525933208255226</v>
      </c>
      <c r="DV956">
        <v>0.003940020931416491</v>
      </c>
      <c r="DW956">
        <v>1</v>
      </c>
      <c r="DX956">
        <v>1</v>
      </c>
      <c r="DY956">
        <v>2</v>
      </c>
      <c r="DZ956" t="s">
        <v>363</v>
      </c>
      <c r="EA956">
        <v>3.22896</v>
      </c>
      <c r="EB956">
        <v>2.70431</v>
      </c>
      <c r="EC956">
        <v>0.217053</v>
      </c>
      <c r="ED956">
        <v>0.21933</v>
      </c>
      <c r="EE956">
        <v>0.0833246</v>
      </c>
      <c r="EF956">
        <v>0.08158079999999999</v>
      </c>
      <c r="EG956">
        <v>25544</v>
      </c>
      <c r="EH956">
        <v>24760.1</v>
      </c>
      <c r="EI956">
        <v>31270.5</v>
      </c>
      <c r="EJ956">
        <v>30096.1</v>
      </c>
      <c r="EK956">
        <v>38394.2</v>
      </c>
      <c r="EL956">
        <v>36560.6</v>
      </c>
      <c r="EM956">
        <v>43819</v>
      </c>
      <c r="EN956">
        <v>42031.7</v>
      </c>
      <c r="EO956">
        <v>2.09885</v>
      </c>
      <c r="EP956">
        <v>1.74758</v>
      </c>
      <c r="EQ956">
        <v>0.0127405</v>
      </c>
      <c r="ER956">
        <v>0</v>
      </c>
      <c r="ES956">
        <v>24.755</v>
      </c>
      <c r="ET956">
        <v>999.9</v>
      </c>
      <c r="EU956">
        <v>63.3</v>
      </c>
      <c r="EV956">
        <v>32.3</v>
      </c>
      <c r="EW956">
        <v>31.5178</v>
      </c>
      <c r="EX956">
        <v>61.0702</v>
      </c>
      <c r="EY956">
        <v>24.2748</v>
      </c>
      <c r="EZ956">
        <v>1</v>
      </c>
      <c r="FA956">
        <v>0.270734</v>
      </c>
      <c r="FB956">
        <v>3.74231</v>
      </c>
      <c r="FC956">
        <v>20.1614</v>
      </c>
      <c r="FD956">
        <v>5.214</v>
      </c>
      <c r="FE956">
        <v>11.998</v>
      </c>
      <c r="FF956">
        <v>4.96245</v>
      </c>
      <c r="FG956">
        <v>3.29563</v>
      </c>
      <c r="FH956">
        <v>9999</v>
      </c>
      <c r="FI956">
        <v>9999</v>
      </c>
      <c r="FJ956">
        <v>9999</v>
      </c>
      <c r="FK956">
        <v>150.2</v>
      </c>
      <c r="FL956">
        <v>4.97093</v>
      </c>
      <c r="FM956">
        <v>1.86782</v>
      </c>
      <c r="FN956">
        <v>1.85928</v>
      </c>
      <c r="FO956">
        <v>1.86539</v>
      </c>
      <c r="FP956">
        <v>1.86311</v>
      </c>
      <c r="FQ956">
        <v>1.86453</v>
      </c>
      <c r="FR956">
        <v>1.86005</v>
      </c>
      <c r="FS956">
        <v>1.86417</v>
      </c>
      <c r="FT956">
        <v>0</v>
      </c>
      <c r="FU956">
        <v>0</v>
      </c>
      <c r="FV956">
        <v>0</v>
      </c>
      <c r="FW956">
        <v>0</v>
      </c>
      <c r="FX956" t="s">
        <v>364</v>
      </c>
      <c r="FY956" t="s">
        <v>365</v>
      </c>
      <c r="FZ956" t="s">
        <v>366</v>
      </c>
      <c r="GA956" t="s">
        <v>366</v>
      </c>
      <c r="GB956" t="s">
        <v>366</v>
      </c>
      <c r="GC956" t="s">
        <v>366</v>
      </c>
      <c r="GD956">
        <v>0</v>
      </c>
      <c r="GE956">
        <v>100</v>
      </c>
      <c r="GF956">
        <v>100</v>
      </c>
      <c r="GG956">
        <v>-11.05</v>
      </c>
      <c r="GH956">
        <v>-0.0905</v>
      </c>
      <c r="GI956">
        <v>-2.868309889394353</v>
      </c>
      <c r="GJ956">
        <v>-0.006773961979547998</v>
      </c>
      <c r="GK956">
        <v>-8.296070481250098E-08</v>
      </c>
      <c r="GL956">
        <v>3.322967193956903E-10</v>
      </c>
      <c r="GM956">
        <v>-0.07871069313407227</v>
      </c>
      <c r="GN956">
        <v>-0.00208336341840114</v>
      </c>
      <c r="GO956">
        <v>8.801746095907445E-05</v>
      </c>
      <c r="GP956">
        <v>-2.677693255255651E-07</v>
      </c>
      <c r="GQ956">
        <v>3</v>
      </c>
      <c r="GR956">
        <v>2052</v>
      </c>
      <c r="GS956">
        <v>2</v>
      </c>
      <c r="GT956">
        <v>18</v>
      </c>
      <c r="GU956">
        <v>134.4</v>
      </c>
      <c r="GV956">
        <v>134.4</v>
      </c>
      <c r="GW956">
        <v>2.84424</v>
      </c>
      <c r="GX956">
        <v>2.40601</v>
      </c>
      <c r="GY956">
        <v>1.44775</v>
      </c>
      <c r="GZ956">
        <v>2.31079</v>
      </c>
      <c r="HA956">
        <v>1.55151</v>
      </c>
      <c r="HB956">
        <v>2.31323</v>
      </c>
      <c r="HC956">
        <v>37.9164</v>
      </c>
      <c r="HD956">
        <v>13.5191</v>
      </c>
      <c r="HE956">
        <v>18</v>
      </c>
      <c r="HF956">
        <v>616.9829999999999</v>
      </c>
      <c r="HG956">
        <v>393.409</v>
      </c>
      <c r="HH956">
        <v>19.2059</v>
      </c>
      <c r="HI956">
        <v>30.3356</v>
      </c>
      <c r="HJ956">
        <v>29.9998</v>
      </c>
      <c r="HK956">
        <v>30.5068</v>
      </c>
      <c r="HL956">
        <v>30.4994</v>
      </c>
      <c r="HM956">
        <v>56.9693</v>
      </c>
      <c r="HN956">
        <v>55.4847</v>
      </c>
      <c r="HO956">
        <v>0</v>
      </c>
      <c r="HP956">
        <v>19.2143</v>
      </c>
      <c r="HQ956">
        <v>1323.95</v>
      </c>
      <c r="HR956">
        <v>15.5527</v>
      </c>
      <c r="HS956">
        <v>99.2281</v>
      </c>
      <c r="HT956">
        <v>100.429</v>
      </c>
    </row>
    <row r="957" spans="1:228">
      <c r="A957">
        <v>941</v>
      </c>
      <c r="B957">
        <v>1728499024</v>
      </c>
      <c r="C957">
        <v>8086.5</v>
      </c>
      <c r="D957" t="s">
        <v>2256</v>
      </c>
      <c r="E957" t="s">
        <v>2257</v>
      </c>
      <c r="F957">
        <v>5</v>
      </c>
      <c r="G957" t="s">
        <v>357</v>
      </c>
      <c r="H957" t="s">
        <v>358</v>
      </c>
      <c r="I957" t="s">
        <v>359</v>
      </c>
      <c r="J957" t="s">
        <v>2047</v>
      </c>
      <c r="K957">
        <v>1728499016.214286</v>
      </c>
      <c r="L957">
        <f>(M957)/1000</f>
        <v>0</v>
      </c>
      <c r="M957">
        <f>IF(BH957, AP957, AJ957)</f>
        <v>0</v>
      </c>
      <c r="N957">
        <f>IF(BH957, AK957, AI957)</f>
        <v>0</v>
      </c>
      <c r="O957">
        <f>BJ957 - IF(AW957&gt;1, N957*BD957*100.0/(AY957), 0)</f>
        <v>0</v>
      </c>
      <c r="P957">
        <f>((V957-L957/2)*O957-N957)/(V957+L957/2)</f>
        <v>0</v>
      </c>
      <c r="Q957">
        <f>P957*(BQ957+BR957)/1000.0</f>
        <v>0</v>
      </c>
      <c r="R957">
        <f>(BJ957 - IF(AW957&gt;1, N957*BD957*100.0/(AY957), 0))*(BQ957+BR957)/1000.0</f>
        <v>0</v>
      </c>
      <c r="S957">
        <f>2.0/((1/U957-1/T957)+SIGN(U957)*SQRT((1/U957-1/T957)*(1/U957-1/T957) + 4*BE957/((BE957+1)*(BE957+1))*(2*1/U957*1/T957-1/T957*1/T957)))</f>
        <v>0</v>
      </c>
      <c r="T957">
        <f>IF(LEFT(BF957,1)&lt;&gt;"0",IF(LEFT(BF957,1)="1",3.0,BG957),$D$5+$E$5*(BX957*BQ957/($K$5*1000))+$F$5*(BX957*BQ957/($K$5*1000))*MAX(MIN(BD957,$J$5),$I$5)*MAX(MIN(BD957,$J$5),$I$5)+$G$5*MAX(MIN(BD957,$J$5),$I$5)*(BX957*BQ957/($K$5*1000))+$H$5*(BX957*BQ957/($K$5*1000))*(BX957*BQ957/($K$5*1000)))</f>
        <v>0</v>
      </c>
      <c r="U957">
        <f>L957*(1000-(1000*0.61365*exp(17.502*Y957/(240.97+Y957))/(BQ957+BR957)+BL957)/2)/(1000*0.61365*exp(17.502*Y957/(240.97+Y957))/(BQ957+BR957)-BL957)</f>
        <v>0</v>
      </c>
      <c r="V957">
        <f>1/((BE957+1)/(S957/1.6)+1/(T957/1.37)) + BE957/((BE957+1)/(S957/1.6) + BE957/(T957/1.37))</f>
        <v>0</v>
      </c>
      <c r="W957">
        <f>(AZ957*BC957)</f>
        <v>0</v>
      </c>
      <c r="X957">
        <f>(BS957+(W957+2*0.95*5.67E-8*(((BS957+$B$7)+273)^4-(BS957+273)^4)-44100*L957)/(1.84*29.3*T957+8*0.95*5.67E-8*(BS957+273)^3))</f>
        <v>0</v>
      </c>
      <c r="Y957">
        <f>($C$7*BT957+$D$7*BU957+$E$7*X957)</f>
        <v>0</v>
      </c>
      <c r="Z957">
        <f>0.61365*exp(17.502*Y957/(240.97+Y957))</f>
        <v>0</v>
      </c>
      <c r="AA957">
        <f>(AB957/AC957*100)</f>
        <v>0</v>
      </c>
      <c r="AB957">
        <f>BL957*(BQ957+BR957)/1000</f>
        <v>0</v>
      </c>
      <c r="AC957">
        <f>0.61365*exp(17.502*BS957/(240.97+BS957))</f>
        <v>0</v>
      </c>
      <c r="AD957">
        <f>(Z957-BL957*(BQ957+BR957)/1000)</f>
        <v>0</v>
      </c>
      <c r="AE957">
        <f>(-L957*44100)</f>
        <v>0</v>
      </c>
      <c r="AF957">
        <f>2*29.3*T957*0.92*(BS957-Y957)</f>
        <v>0</v>
      </c>
      <c r="AG957">
        <f>2*0.95*5.67E-8*(((BS957+$B$7)+273)^4-(Y957+273)^4)</f>
        <v>0</v>
      </c>
      <c r="AH957">
        <f>W957+AG957+AE957+AF957</f>
        <v>0</v>
      </c>
      <c r="AI957">
        <f>BP957*AW957*(BK957-BJ957*(1000-AW957*BM957)/(1000-AW957*BL957))/(100*BD957)</f>
        <v>0</v>
      </c>
      <c r="AJ957">
        <f>1000*BP957*AW957*(BL957-BM957)/(100*BD957*(1000-AW957*BL957))</f>
        <v>0</v>
      </c>
      <c r="AK957">
        <f>(AL957 - AM957 - BQ957*1E3/(8.314*(BS957+273.15)) * AO957/BP957 * AN957) * BP957/(100*BD957) * (1000 - BM957)/1000</f>
        <v>0</v>
      </c>
      <c r="AL957">
        <v>1338.727680693891</v>
      </c>
      <c r="AM957">
        <v>1315.546363636363</v>
      </c>
      <c r="AN957">
        <v>2.57404369573062</v>
      </c>
      <c r="AO957">
        <v>66.74876362544261</v>
      </c>
      <c r="AP957">
        <f>(AR957 - AQ957 + BQ957*1E3/(8.314*(BS957+273.15)) * AT957/BP957 * AS957) * BP957/(100*BD957) * 1000/(1000 - AR957)</f>
        <v>0</v>
      </c>
      <c r="AQ957">
        <v>15.55809875619307</v>
      </c>
      <c r="AR957">
        <v>16.06022969696969</v>
      </c>
      <c r="AS957">
        <v>-3.303562796244873E-05</v>
      </c>
      <c r="AT957">
        <v>80.8344270766854</v>
      </c>
      <c r="AU957">
        <v>0</v>
      </c>
      <c r="AV957">
        <v>0</v>
      </c>
      <c r="AW957">
        <f>IF(AU957*$H$13&gt;=AY957,1.0,(AY957/(AY957-AU957*$H$13)))</f>
        <v>0</v>
      </c>
      <c r="AX957">
        <f>(AW957-1)*100</f>
        <v>0</v>
      </c>
      <c r="AY957">
        <f>MAX(0,($B$13+$C$13*BX957)/(1+$D$13*BX957)*BQ957/(BS957+273)*$E$13)</f>
        <v>0</v>
      </c>
      <c r="AZ957">
        <f>$B$11*BY957+$C$11*BZ957+$F$11*CK957*(1-CN957)</f>
        <v>0</v>
      </c>
      <c r="BA957">
        <f>AZ957*BB957</f>
        <v>0</v>
      </c>
      <c r="BB957">
        <f>($B$11*$D$9+$C$11*$D$9+$F$11*((CX957+CP957)/MAX(CX957+CP957+CY957, 0.1)*$I$9+CY957/MAX(CX957+CP957+CY957, 0.1)*$J$9))/($B$11+$C$11+$F$11)</f>
        <v>0</v>
      </c>
      <c r="BC957">
        <f>($B$11*$K$9+$C$11*$K$9+$F$11*((CX957+CP957)/MAX(CX957+CP957+CY957, 0.1)*$P$9+CY957/MAX(CX957+CP957+CY957, 0.1)*$Q$9))/($B$11+$C$11+$F$11)</f>
        <v>0</v>
      </c>
      <c r="BD957">
        <v>6</v>
      </c>
      <c r="BE957">
        <v>0.5</v>
      </c>
      <c r="BF957" t="s">
        <v>361</v>
      </c>
      <c r="BG957">
        <v>2</v>
      </c>
      <c r="BH957" t="b">
        <v>1</v>
      </c>
      <c r="BI957">
        <v>1728499016.214286</v>
      </c>
      <c r="BJ957">
        <v>1276.041785714286</v>
      </c>
      <c r="BK957">
        <v>1304.128571428571</v>
      </c>
      <c r="BL957">
        <v>16.06845</v>
      </c>
      <c r="BM957">
        <v>15.56261428571428</v>
      </c>
      <c r="BN957">
        <v>1287.0575</v>
      </c>
      <c r="BO957">
        <v>16.15898571428571</v>
      </c>
      <c r="BP957">
        <v>599.9633214285714</v>
      </c>
      <c r="BQ957">
        <v>97.54396785714285</v>
      </c>
      <c r="BR957">
        <v>0.09995441071428571</v>
      </c>
      <c r="BS957">
        <v>24.76739642857143</v>
      </c>
      <c r="BT957">
        <v>24.96915714285715</v>
      </c>
      <c r="BU957">
        <v>999.9000000000002</v>
      </c>
      <c r="BV957">
        <v>0</v>
      </c>
      <c r="BW957">
        <v>0</v>
      </c>
      <c r="BX957">
        <v>9994.795714285716</v>
      </c>
      <c r="BY957">
        <v>0</v>
      </c>
      <c r="BZ957">
        <v>340.0254285714286</v>
      </c>
      <c r="CA957">
        <v>-28.08597142857143</v>
      </c>
      <c r="CB957">
        <v>1296.881428571429</v>
      </c>
      <c r="CC957">
        <v>1324.744642857143</v>
      </c>
      <c r="CD957">
        <v>0.5058350357142857</v>
      </c>
      <c r="CE957">
        <v>1304.128571428571</v>
      </c>
      <c r="CF957">
        <v>15.56261428571428</v>
      </c>
      <c r="CG957">
        <v>1.56738</v>
      </c>
      <c r="CH957">
        <v>1.518040357142857</v>
      </c>
      <c r="CI957">
        <v>13.64180714285714</v>
      </c>
      <c r="CJ957">
        <v>13.15107857142857</v>
      </c>
      <c r="CK957">
        <v>1599.990357142857</v>
      </c>
      <c r="CL957">
        <v>0.6920082857142857</v>
      </c>
      <c r="CM957">
        <v>0.3079917142857143</v>
      </c>
      <c r="CN957">
        <v>0</v>
      </c>
      <c r="CO957">
        <v>2.253732142857143</v>
      </c>
      <c r="CP957">
        <v>0</v>
      </c>
      <c r="CQ957">
        <v>17225.53214285714</v>
      </c>
      <c r="CR957">
        <v>13790.15</v>
      </c>
      <c r="CS957">
        <v>38.62721428571428</v>
      </c>
      <c r="CT957">
        <v>40</v>
      </c>
      <c r="CU957">
        <v>39.34349999999999</v>
      </c>
      <c r="CV957">
        <v>38.05092857142857</v>
      </c>
      <c r="CW957">
        <v>37.90378571428572</v>
      </c>
      <c r="CX957">
        <v>1107.205714285714</v>
      </c>
      <c r="CY957">
        <v>492.7846428571428</v>
      </c>
      <c r="CZ957">
        <v>0</v>
      </c>
      <c r="DA957">
        <v>1728499081</v>
      </c>
      <c r="DB957">
        <v>0</v>
      </c>
      <c r="DC957">
        <v>1728490956.5</v>
      </c>
      <c r="DD957" t="s">
        <v>362</v>
      </c>
      <c r="DE957">
        <v>1728490952.5</v>
      </c>
      <c r="DF957">
        <v>1728490956.5</v>
      </c>
      <c r="DG957">
        <v>1</v>
      </c>
      <c r="DH957">
        <v>-0.065</v>
      </c>
      <c r="DI957">
        <v>-0.008</v>
      </c>
      <c r="DJ957">
        <v>-3.246</v>
      </c>
      <c r="DK957">
        <v>-0.091</v>
      </c>
      <c r="DL957">
        <v>52</v>
      </c>
      <c r="DM957">
        <v>15</v>
      </c>
      <c r="DN957">
        <v>0.25</v>
      </c>
      <c r="DO957">
        <v>0.13</v>
      </c>
      <c r="DP957">
        <v>-27.9983625</v>
      </c>
      <c r="DQ957">
        <v>-0.8913016885552749</v>
      </c>
      <c r="DR957">
        <v>0.3063693519981232</v>
      </c>
      <c r="DS957">
        <v>0</v>
      </c>
      <c r="DT957">
        <v>0.5077555499999999</v>
      </c>
      <c r="DU957">
        <v>-0.04290130581613685</v>
      </c>
      <c r="DV957">
        <v>0.004461000862754907</v>
      </c>
      <c r="DW957">
        <v>1</v>
      </c>
      <c r="DX957">
        <v>1</v>
      </c>
      <c r="DY957">
        <v>2</v>
      </c>
      <c r="DZ957" t="s">
        <v>363</v>
      </c>
      <c r="EA957">
        <v>3.22885</v>
      </c>
      <c r="EB957">
        <v>2.70427</v>
      </c>
      <c r="EC957">
        <v>0.218371</v>
      </c>
      <c r="ED957">
        <v>0.220611</v>
      </c>
      <c r="EE957">
        <v>0.0833039</v>
      </c>
      <c r="EF957">
        <v>0.0815591</v>
      </c>
      <c r="EG957">
        <v>25500.7</v>
      </c>
      <c r="EH957">
        <v>24719.8</v>
      </c>
      <c r="EI957">
        <v>31270.1</v>
      </c>
      <c r="EJ957">
        <v>30096.5</v>
      </c>
      <c r="EK957">
        <v>38394.9</v>
      </c>
      <c r="EL957">
        <v>36561.5</v>
      </c>
      <c r="EM957">
        <v>43818.8</v>
      </c>
      <c r="EN957">
        <v>42031.7</v>
      </c>
      <c r="EO957">
        <v>2.09868</v>
      </c>
      <c r="EP957">
        <v>1.74752</v>
      </c>
      <c r="EQ957">
        <v>0.0130758</v>
      </c>
      <c r="ER957">
        <v>0</v>
      </c>
      <c r="ES957">
        <v>24.7492</v>
      </c>
      <c r="ET957">
        <v>999.9</v>
      </c>
      <c r="EU957">
        <v>63.3</v>
      </c>
      <c r="EV957">
        <v>32.3</v>
      </c>
      <c r="EW957">
        <v>31.5172</v>
      </c>
      <c r="EX957">
        <v>60.6002</v>
      </c>
      <c r="EY957">
        <v>24.5112</v>
      </c>
      <c r="EZ957">
        <v>1</v>
      </c>
      <c r="FA957">
        <v>0.270373</v>
      </c>
      <c r="FB957">
        <v>3.70271</v>
      </c>
      <c r="FC957">
        <v>20.1621</v>
      </c>
      <c r="FD957">
        <v>5.21429</v>
      </c>
      <c r="FE957">
        <v>11.998</v>
      </c>
      <c r="FF957">
        <v>4.96235</v>
      </c>
      <c r="FG957">
        <v>3.29555</v>
      </c>
      <c r="FH957">
        <v>9999</v>
      </c>
      <c r="FI957">
        <v>9999</v>
      </c>
      <c r="FJ957">
        <v>9999</v>
      </c>
      <c r="FK957">
        <v>150.2</v>
      </c>
      <c r="FL957">
        <v>4.97094</v>
      </c>
      <c r="FM957">
        <v>1.86782</v>
      </c>
      <c r="FN957">
        <v>1.85928</v>
      </c>
      <c r="FO957">
        <v>1.86539</v>
      </c>
      <c r="FP957">
        <v>1.86311</v>
      </c>
      <c r="FQ957">
        <v>1.86454</v>
      </c>
      <c r="FR957">
        <v>1.86005</v>
      </c>
      <c r="FS957">
        <v>1.86417</v>
      </c>
      <c r="FT957">
        <v>0</v>
      </c>
      <c r="FU957">
        <v>0</v>
      </c>
      <c r="FV957">
        <v>0</v>
      </c>
      <c r="FW957">
        <v>0</v>
      </c>
      <c r="FX957" t="s">
        <v>364</v>
      </c>
      <c r="FY957" t="s">
        <v>365</v>
      </c>
      <c r="FZ957" t="s">
        <v>366</v>
      </c>
      <c r="GA957" t="s">
        <v>366</v>
      </c>
      <c r="GB957" t="s">
        <v>366</v>
      </c>
      <c r="GC957" t="s">
        <v>366</v>
      </c>
      <c r="GD957">
        <v>0</v>
      </c>
      <c r="GE957">
        <v>100</v>
      </c>
      <c r="GF957">
        <v>100</v>
      </c>
      <c r="GG957">
        <v>-11.12</v>
      </c>
      <c r="GH957">
        <v>-0.0905</v>
      </c>
      <c r="GI957">
        <v>-2.868309889394353</v>
      </c>
      <c r="GJ957">
        <v>-0.006773961979547998</v>
      </c>
      <c r="GK957">
        <v>-8.296070481250098E-08</v>
      </c>
      <c r="GL957">
        <v>3.322967193956903E-10</v>
      </c>
      <c r="GM957">
        <v>-0.07871069313407227</v>
      </c>
      <c r="GN957">
        <v>-0.00208336341840114</v>
      </c>
      <c r="GO957">
        <v>8.801746095907445E-05</v>
      </c>
      <c r="GP957">
        <v>-2.677693255255651E-07</v>
      </c>
      <c r="GQ957">
        <v>3</v>
      </c>
      <c r="GR957">
        <v>2052</v>
      </c>
      <c r="GS957">
        <v>2</v>
      </c>
      <c r="GT957">
        <v>18</v>
      </c>
      <c r="GU957">
        <v>134.5</v>
      </c>
      <c r="GV957">
        <v>134.5</v>
      </c>
      <c r="GW957">
        <v>2.86743</v>
      </c>
      <c r="GX957">
        <v>2.40356</v>
      </c>
      <c r="GY957">
        <v>1.44775</v>
      </c>
      <c r="GZ957">
        <v>2.31079</v>
      </c>
      <c r="HA957">
        <v>1.55151</v>
      </c>
      <c r="HB957">
        <v>2.36694</v>
      </c>
      <c r="HC957">
        <v>37.9164</v>
      </c>
      <c r="HD957">
        <v>13.5191</v>
      </c>
      <c r="HE957">
        <v>18</v>
      </c>
      <c r="HF957">
        <v>616.795</v>
      </c>
      <c r="HG957">
        <v>393.339</v>
      </c>
      <c r="HH957">
        <v>19.2232</v>
      </c>
      <c r="HI957">
        <v>30.3304</v>
      </c>
      <c r="HJ957">
        <v>29.9996</v>
      </c>
      <c r="HK957">
        <v>30.5009</v>
      </c>
      <c r="HL957">
        <v>30.4929</v>
      </c>
      <c r="HM957">
        <v>57.4337</v>
      </c>
      <c r="HN957">
        <v>55.4847</v>
      </c>
      <c r="HO957">
        <v>0</v>
      </c>
      <c r="HP957">
        <v>19.2369</v>
      </c>
      <c r="HQ957">
        <v>1339.09</v>
      </c>
      <c r="HR957">
        <v>15.5527</v>
      </c>
      <c r="HS957">
        <v>99.2273</v>
      </c>
      <c r="HT957">
        <v>100.43</v>
      </c>
    </row>
    <row r="958" spans="1:228">
      <c r="A958">
        <v>942</v>
      </c>
      <c r="B958">
        <v>1728499029</v>
      </c>
      <c r="C958">
        <v>8091.5</v>
      </c>
      <c r="D958" t="s">
        <v>2258</v>
      </c>
      <c r="E958" t="s">
        <v>2259</v>
      </c>
      <c r="F958">
        <v>5</v>
      </c>
      <c r="G958" t="s">
        <v>357</v>
      </c>
      <c r="H958" t="s">
        <v>358</v>
      </c>
      <c r="I958" t="s">
        <v>359</v>
      </c>
      <c r="J958" t="s">
        <v>2047</v>
      </c>
      <c r="K958">
        <v>1728499021.5</v>
      </c>
      <c r="L958">
        <f>(M958)/1000</f>
        <v>0</v>
      </c>
      <c r="M958">
        <f>IF(BH958, AP958, AJ958)</f>
        <v>0</v>
      </c>
      <c r="N958">
        <f>IF(BH958, AK958, AI958)</f>
        <v>0</v>
      </c>
      <c r="O958">
        <f>BJ958 - IF(AW958&gt;1, N958*BD958*100.0/(AY958), 0)</f>
        <v>0</v>
      </c>
      <c r="P958">
        <f>((V958-L958/2)*O958-N958)/(V958+L958/2)</f>
        <v>0</v>
      </c>
      <c r="Q958">
        <f>P958*(BQ958+BR958)/1000.0</f>
        <v>0</v>
      </c>
      <c r="R958">
        <f>(BJ958 - IF(AW958&gt;1, N958*BD958*100.0/(AY958), 0))*(BQ958+BR958)/1000.0</f>
        <v>0</v>
      </c>
      <c r="S958">
        <f>2.0/((1/U958-1/T958)+SIGN(U958)*SQRT((1/U958-1/T958)*(1/U958-1/T958) + 4*BE958/((BE958+1)*(BE958+1))*(2*1/U958*1/T958-1/T958*1/T958)))</f>
        <v>0</v>
      </c>
      <c r="T958">
        <f>IF(LEFT(BF958,1)&lt;&gt;"0",IF(LEFT(BF958,1)="1",3.0,BG958),$D$5+$E$5*(BX958*BQ958/($K$5*1000))+$F$5*(BX958*BQ958/($K$5*1000))*MAX(MIN(BD958,$J$5),$I$5)*MAX(MIN(BD958,$J$5),$I$5)+$G$5*MAX(MIN(BD958,$J$5),$I$5)*(BX958*BQ958/($K$5*1000))+$H$5*(BX958*BQ958/($K$5*1000))*(BX958*BQ958/($K$5*1000)))</f>
        <v>0</v>
      </c>
      <c r="U958">
        <f>L958*(1000-(1000*0.61365*exp(17.502*Y958/(240.97+Y958))/(BQ958+BR958)+BL958)/2)/(1000*0.61365*exp(17.502*Y958/(240.97+Y958))/(BQ958+BR958)-BL958)</f>
        <v>0</v>
      </c>
      <c r="V958">
        <f>1/((BE958+1)/(S958/1.6)+1/(T958/1.37)) + BE958/((BE958+1)/(S958/1.6) + BE958/(T958/1.37))</f>
        <v>0</v>
      </c>
      <c r="W958">
        <f>(AZ958*BC958)</f>
        <v>0</v>
      </c>
      <c r="X958">
        <f>(BS958+(W958+2*0.95*5.67E-8*(((BS958+$B$7)+273)^4-(BS958+273)^4)-44100*L958)/(1.84*29.3*T958+8*0.95*5.67E-8*(BS958+273)^3))</f>
        <v>0</v>
      </c>
      <c r="Y958">
        <f>($C$7*BT958+$D$7*BU958+$E$7*X958)</f>
        <v>0</v>
      </c>
      <c r="Z958">
        <f>0.61365*exp(17.502*Y958/(240.97+Y958))</f>
        <v>0</v>
      </c>
      <c r="AA958">
        <f>(AB958/AC958*100)</f>
        <v>0</v>
      </c>
      <c r="AB958">
        <f>BL958*(BQ958+BR958)/1000</f>
        <v>0</v>
      </c>
      <c r="AC958">
        <f>0.61365*exp(17.502*BS958/(240.97+BS958))</f>
        <v>0</v>
      </c>
      <c r="AD958">
        <f>(Z958-BL958*(BQ958+BR958)/1000)</f>
        <v>0</v>
      </c>
      <c r="AE958">
        <f>(-L958*44100)</f>
        <v>0</v>
      </c>
      <c r="AF958">
        <f>2*29.3*T958*0.92*(BS958-Y958)</f>
        <v>0</v>
      </c>
      <c r="AG958">
        <f>2*0.95*5.67E-8*(((BS958+$B$7)+273)^4-(Y958+273)^4)</f>
        <v>0</v>
      </c>
      <c r="AH958">
        <f>W958+AG958+AE958+AF958</f>
        <v>0</v>
      </c>
      <c r="AI958">
        <f>BP958*AW958*(BK958-BJ958*(1000-AW958*BM958)/(1000-AW958*BL958))/(100*BD958)</f>
        <v>0</v>
      </c>
      <c r="AJ958">
        <f>1000*BP958*AW958*(BL958-BM958)/(100*BD958*(1000-AW958*BL958))</f>
        <v>0</v>
      </c>
      <c r="AK958">
        <f>(AL958 - AM958 - BQ958*1E3/(8.314*(BS958+273.15)) * AO958/BP958 * AN958) * BP958/(100*BD958) * (1000 - BM958)/1000</f>
        <v>0</v>
      </c>
      <c r="AL958">
        <v>1351.089277232272</v>
      </c>
      <c r="AM958">
        <v>1328.102848484848</v>
      </c>
      <c r="AN958">
        <v>2.508058342304281</v>
      </c>
      <c r="AO958">
        <v>66.74876362544261</v>
      </c>
      <c r="AP958">
        <f>(AR958 - AQ958 + BQ958*1E3/(8.314*(BS958+273.15)) * AT958/BP958 * AS958) * BP958/(100*BD958) * 1000/(1000 - AR958)</f>
        <v>0</v>
      </c>
      <c r="AQ958">
        <v>15.55401195884587</v>
      </c>
      <c r="AR958">
        <v>16.05471757575758</v>
      </c>
      <c r="AS958">
        <v>-1.859027016327761E-05</v>
      </c>
      <c r="AT958">
        <v>80.8344270766854</v>
      </c>
      <c r="AU958">
        <v>0</v>
      </c>
      <c r="AV958">
        <v>0</v>
      </c>
      <c r="AW958">
        <f>IF(AU958*$H$13&gt;=AY958,1.0,(AY958/(AY958-AU958*$H$13)))</f>
        <v>0</v>
      </c>
      <c r="AX958">
        <f>(AW958-1)*100</f>
        <v>0</v>
      </c>
      <c r="AY958">
        <f>MAX(0,($B$13+$C$13*BX958)/(1+$D$13*BX958)*BQ958/(BS958+273)*$E$13)</f>
        <v>0</v>
      </c>
      <c r="AZ958">
        <f>$B$11*BY958+$C$11*BZ958+$F$11*CK958*(1-CN958)</f>
        <v>0</v>
      </c>
      <c r="BA958">
        <f>AZ958*BB958</f>
        <v>0</v>
      </c>
      <c r="BB958">
        <f>($B$11*$D$9+$C$11*$D$9+$F$11*((CX958+CP958)/MAX(CX958+CP958+CY958, 0.1)*$I$9+CY958/MAX(CX958+CP958+CY958, 0.1)*$J$9))/($B$11+$C$11+$F$11)</f>
        <v>0</v>
      </c>
      <c r="BC958">
        <f>($B$11*$K$9+$C$11*$K$9+$F$11*((CX958+CP958)/MAX(CX958+CP958+CY958, 0.1)*$P$9+CY958/MAX(CX958+CP958+CY958, 0.1)*$Q$9))/($B$11+$C$11+$F$11)</f>
        <v>0</v>
      </c>
      <c r="BD958">
        <v>6</v>
      </c>
      <c r="BE958">
        <v>0.5</v>
      </c>
      <c r="BF958" t="s">
        <v>361</v>
      </c>
      <c r="BG958">
        <v>2</v>
      </c>
      <c r="BH958" t="b">
        <v>1</v>
      </c>
      <c r="BI958">
        <v>1728499021.5</v>
      </c>
      <c r="BJ958">
        <v>1289.321481481481</v>
      </c>
      <c r="BK958">
        <v>1317.282962962963</v>
      </c>
      <c r="BL958">
        <v>16.06281481481482</v>
      </c>
      <c r="BM958">
        <v>15.55927037037037</v>
      </c>
      <c r="BN958">
        <v>1300.408518518518</v>
      </c>
      <c r="BO958">
        <v>16.15334814814815</v>
      </c>
      <c r="BP958">
        <v>600.0063703703704</v>
      </c>
      <c r="BQ958">
        <v>97.54485185185185</v>
      </c>
      <c r="BR958">
        <v>0.1000169555555556</v>
      </c>
      <c r="BS958">
        <v>24.76282222222223</v>
      </c>
      <c r="BT958">
        <v>24.96817777777778</v>
      </c>
      <c r="BU958">
        <v>999.9000000000001</v>
      </c>
      <c r="BV958">
        <v>0</v>
      </c>
      <c r="BW958">
        <v>0</v>
      </c>
      <c r="BX958">
        <v>9989.212962962964</v>
      </c>
      <c r="BY958">
        <v>0</v>
      </c>
      <c r="BZ958">
        <v>316.2552962962963</v>
      </c>
      <c r="CA958">
        <v>-27.96098148148148</v>
      </c>
      <c r="CB958">
        <v>1310.370740740741</v>
      </c>
      <c r="CC958">
        <v>1338.101851851852</v>
      </c>
      <c r="CD958">
        <v>0.5035424074074073</v>
      </c>
      <c r="CE958">
        <v>1317.282962962963</v>
      </c>
      <c r="CF958">
        <v>15.55927037037037</v>
      </c>
      <c r="CG958">
        <v>1.566844074074074</v>
      </c>
      <c r="CH958">
        <v>1.517727407407407</v>
      </c>
      <c r="CI958">
        <v>13.63654444444444</v>
      </c>
      <c r="CJ958">
        <v>13.14791851851852</v>
      </c>
      <c r="CK958">
        <v>1599.993333333333</v>
      </c>
      <c r="CL958">
        <v>0.6920050000000001</v>
      </c>
      <c r="CM958">
        <v>0.307995</v>
      </c>
      <c r="CN958">
        <v>0</v>
      </c>
      <c r="CO958">
        <v>2.192725925925926</v>
      </c>
      <c r="CP958">
        <v>0</v>
      </c>
      <c r="CQ958">
        <v>17240.41481481481</v>
      </c>
      <c r="CR958">
        <v>13790.15555555556</v>
      </c>
      <c r="CS958">
        <v>38.625</v>
      </c>
      <c r="CT958">
        <v>40</v>
      </c>
      <c r="CU958">
        <v>39.32599999999999</v>
      </c>
      <c r="CV958">
        <v>38.03903703703703</v>
      </c>
      <c r="CW958">
        <v>37.88188888888889</v>
      </c>
      <c r="CX958">
        <v>1107.202592592593</v>
      </c>
      <c r="CY958">
        <v>492.7907407407406</v>
      </c>
      <c r="CZ958">
        <v>0</v>
      </c>
      <c r="DA958">
        <v>1728499085.8</v>
      </c>
      <c r="DB958">
        <v>0</v>
      </c>
      <c r="DC958">
        <v>1728490956.5</v>
      </c>
      <c r="DD958" t="s">
        <v>362</v>
      </c>
      <c r="DE958">
        <v>1728490952.5</v>
      </c>
      <c r="DF958">
        <v>1728490956.5</v>
      </c>
      <c r="DG958">
        <v>1</v>
      </c>
      <c r="DH958">
        <v>-0.065</v>
      </c>
      <c r="DI958">
        <v>-0.008</v>
      </c>
      <c r="DJ958">
        <v>-3.246</v>
      </c>
      <c r="DK958">
        <v>-0.091</v>
      </c>
      <c r="DL958">
        <v>52</v>
      </c>
      <c r="DM958">
        <v>15</v>
      </c>
      <c r="DN958">
        <v>0.25</v>
      </c>
      <c r="DO958">
        <v>0.13</v>
      </c>
      <c r="DP958">
        <v>-28.0397775</v>
      </c>
      <c r="DQ958">
        <v>1.238279549718585</v>
      </c>
      <c r="DR958">
        <v>0.2299660599822285</v>
      </c>
      <c r="DS958">
        <v>0</v>
      </c>
      <c r="DT958">
        <v>0.505544675</v>
      </c>
      <c r="DU958">
        <v>-0.02766960225140927</v>
      </c>
      <c r="DV958">
        <v>0.00332858335022198</v>
      </c>
      <c r="DW958">
        <v>1</v>
      </c>
      <c r="DX958">
        <v>1</v>
      </c>
      <c r="DY958">
        <v>2</v>
      </c>
      <c r="DZ958" t="s">
        <v>363</v>
      </c>
      <c r="EA958">
        <v>3.2289</v>
      </c>
      <c r="EB958">
        <v>2.70429</v>
      </c>
      <c r="EC958">
        <v>0.21966</v>
      </c>
      <c r="ED958">
        <v>0.221916</v>
      </c>
      <c r="EE958">
        <v>0.083287</v>
      </c>
      <c r="EF958">
        <v>0.0815573</v>
      </c>
      <c r="EG958">
        <v>25458.9</v>
      </c>
      <c r="EH958">
        <v>24678.8</v>
      </c>
      <c r="EI958">
        <v>31270.6</v>
      </c>
      <c r="EJ958">
        <v>30097</v>
      </c>
      <c r="EK958">
        <v>38396.4</v>
      </c>
      <c r="EL958">
        <v>36562.4</v>
      </c>
      <c r="EM958">
        <v>43819.6</v>
      </c>
      <c r="EN958">
        <v>42032.7</v>
      </c>
      <c r="EO958">
        <v>2.09875</v>
      </c>
      <c r="EP958">
        <v>1.7478</v>
      </c>
      <c r="EQ958">
        <v>0.0133738</v>
      </c>
      <c r="ER958">
        <v>0</v>
      </c>
      <c r="ES958">
        <v>24.7446</v>
      </c>
      <c r="ET958">
        <v>999.9</v>
      </c>
      <c r="EU958">
        <v>63.3</v>
      </c>
      <c r="EV958">
        <v>32.3</v>
      </c>
      <c r="EW958">
        <v>31.5181</v>
      </c>
      <c r="EX958">
        <v>60.7602</v>
      </c>
      <c r="EY958">
        <v>24.5593</v>
      </c>
      <c r="EZ958">
        <v>1</v>
      </c>
      <c r="FA958">
        <v>0.269637</v>
      </c>
      <c r="FB958">
        <v>3.65991</v>
      </c>
      <c r="FC958">
        <v>20.163</v>
      </c>
      <c r="FD958">
        <v>5.21519</v>
      </c>
      <c r="FE958">
        <v>11.998</v>
      </c>
      <c r="FF958">
        <v>4.96295</v>
      </c>
      <c r="FG958">
        <v>3.29583</v>
      </c>
      <c r="FH958">
        <v>9999</v>
      </c>
      <c r="FI958">
        <v>9999</v>
      </c>
      <c r="FJ958">
        <v>9999</v>
      </c>
      <c r="FK958">
        <v>150.2</v>
      </c>
      <c r="FL958">
        <v>4.97094</v>
      </c>
      <c r="FM958">
        <v>1.86782</v>
      </c>
      <c r="FN958">
        <v>1.85928</v>
      </c>
      <c r="FO958">
        <v>1.86539</v>
      </c>
      <c r="FP958">
        <v>1.86311</v>
      </c>
      <c r="FQ958">
        <v>1.86452</v>
      </c>
      <c r="FR958">
        <v>1.86005</v>
      </c>
      <c r="FS958">
        <v>1.86417</v>
      </c>
      <c r="FT958">
        <v>0</v>
      </c>
      <c r="FU958">
        <v>0</v>
      </c>
      <c r="FV958">
        <v>0</v>
      </c>
      <c r="FW958">
        <v>0</v>
      </c>
      <c r="FX958" t="s">
        <v>364</v>
      </c>
      <c r="FY958" t="s">
        <v>365</v>
      </c>
      <c r="FZ958" t="s">
        <v>366</v>
      </c>
      <c r="GA958" t="s">
        <v>366</v>
      </c>
      <c r="GB958" t="s">
        <v>366</v>
      </c>
      <c r="GC958" t="s">
        <v>366</v>
      </c>
      <c r="GD958">
        <v>0</v>
      </c>
      <c r="GE958">
        <v>100</v>
      </c>
      <c r="GF958">
        <v>100</v>
      </c>
      <c r="GG958">
        <v>-11.19</v>
      </c>
      <c r="GH958">
        <v>-0.0906</v>
      </c>
      <c r="GI958">
        <v>-2.868309889394353</v>
      </c>
      <c r="GJ958">
        <v>-0.006773961979547998</v>
      </c>
      <c r="GK958">
        <v>-8.296070481250098E-08</v>
      </c>
      <c r="GL958">
        <v>3.322967193956903E-10</v>
      </c>
      <c r="GM958">
        <v>-0.07871069313407227</v>
      </c>
      <c r="GN958">
        <v>-0.00208336341840114</v>
      </c>
      <c r="GO958">
        <v>8.801746095907445E-05</v>
      </c>
      <c r="GP958">
        <v>-2.677693255255651E-07</v>
      </c>
      <c r="GQ958">
        <v>3</v>
      </c>
      <c r="GR958">
        <v>2052</v>
      </c>
      <c r="GS958">
        <v>2</v>
      </c>
      <c r="GT958">
        <v>18</v>
      </c>
      <c r="GU958">
        <v>134.6</v>
      </c>
      <c r="GV958">
        <v>134.5</v>
      </c>
      <c r="GW958">
        <v>2.88696</v>
      </c>
      <c r="GX958">
        <v>2.40112</v>
      </c>
      <c r="GY958">
        <v>1.44775</v>
      </c>
      <c r="GZ958">
        <v>2.31079</v>
      </c>
      <c r="HA958">
        <v>1.55151</v>
      </c>
      <c r="HB958">
        <v>2.41333</v>
      </c>
      <c r="HC958">
        <v>37.9164</v>
      </c>
      <c r="HD958">
        <v>13.5279</v>
      </c>
      <c r="HE958">
        <v>18</v>
      </c>
      <c r="HF958">
        <v>616.7859999999999</v>
      </c>
      <c r="HG958">
        <v>393.452</v>
      </c>
      <c r="HH958">
        <v>19.2466</v>
      </c>
      <c r="HI958">
        <v>30.3251</v>
      </c>
      <c r="HJ958">
        <v>29.9995</v>
      </c>
      <c r="HK958">
        <v>30.4943</v>
      </c>
      <c r="HL958">
        <v>30.4863</v>
      </c>
      <c r="HM958">
        <v>57.7985</v>
      </c>
      <c r="HN958">
        <v>55.4847</v>
      </c>
      <c r="HO958">
        <v>0</v>
      </c>
      <c r="HP958">
        <v>19.2626</v>
      </c>
      <c r="HQ958">
        <v>1349.12</v>
      </c>
      <c r="HR958">
        <v>15.5527</v>
      </c>
      <c r="HS958">
        <v>99.229</v>
      </c>
      <c r="HT958">
        <v>100.432</v>
      </c>
    </row>
    <row r="959" spans="1:228">
      <c r="A959">
        <v>943</v>
      </c>
      <c r="B959">
        <v>1728499034</v>
      </c>
      <c r="C959">
        <v>8096.5</v>
      </c>
      <c r="D959" t="s">
        <v>2260</v>
      </c>
      <c r="E959" t="s">
        <v>2261</v>
      </c>
      <c r="F959">
        <v>5</v>
      </c>
      <c r="G959" t="s">
        <v>357</v>
      </c>
      <c r="H959" t="s">
        <v>358</v>
      </c>
      <c r="I959" t="s">
        <v>359</v>
      </c>
      <c r="J959" t="s">
        <v>2047</v>
      </c>
      <c r="K959">
        <v>1728499026.214286</v>
      </c>
      <c r="L959">
        <f>(M959)/1000</f>
        <v>0</v>
      </c>
      <c r="M959">
        <f>IF(BH959, AP959, AJ959)</f>
        <v>0</v>
      </c>
      <c r="N959">
        <f>IF(BH959, AK959, AI959)</f>
        <v>0</v>
      </c>
      <c r="O959">
        <f>BJ959 - IF(AW959&gt;1, N959*BD959*100.0/(AY959), 0)</f>
        <v>0</v>
      </c>
      <c r="P959">
        <f>((V959-L959/2)*O959-N959)/(V959+L959/2)</f>
        <v>0</v>
      </c>
      <c r="Q959">
        <f>P959*(BQ959+BR959)/1000.0</f>
        <v>0</v>
      </c>
      <c r="R959">
        <f>(BJ959 - IF(AW959&gt;1, N959*BD959*100.0/(AY959), 0))*(BQ959+BR959)/1000.0</f>
        <v>0</v>
      </c>
      <c r="S959">
        <f>2.0/((1/U959-1/T959)+SIGN(U959)*SQRT((1/U959-1/T959)*(1/U959-1/T959) + 4*BE959/((BE959+1)*(BE959+1))*(2*1/U959*1/T959-1/T959*1/T959)))</f>
        <v>0</v>
      </c>
      <c r="T959">
        <f>IF(LEFT(BF959,1)&lt;&gt;"0",IF(LEFT(BF959,1)="1",3.0,BG959),$D$5+$E$5*(BX959*BQ959/($K$5*1000))+$F$5*(BX959*BQ959/($K$5*1000))*MAX(MIN(BD959,$J$5),$I$5)*MAX(MIN(BD959,$J$5),$I$5)+$G$5*MAX(MIN(BD959,$J$5),$I$5)*(BX959*BQ959/($K$5*1000))+$H$5*(BX959*BQ959/($K$5*1000))*(BX959*BQ959/($K$5*1000)))</f>
        <v>0</v>
      </c>
      <c r="U959">
        <f>L959*(1000-(1000*0.61365*exp(17.502*Y959/(240.97+Y959))/(BQ959+BR959)+BL959)/2)/(1000*0.61365*exp(17.502*Y959/(240.97+Y959))/(BQ959+BR959)-BL959)</f>
        <v>0</v>
      </c>
      <c r="V959">
        <f>1/((BE959+1)/(S959/1.6)+1/(T959/1.37)) + BE959/((BE959+1)/(S959/1.6) + BE959/(T959/1.37))</f>
        <v>0</v>
      </c>
      <c r="W959">
        <f>(AZ959*BC959)</f>
        <v>0</v>
      </c>
      <c r="X959">
        <f>(BS959+(W959+2*0.95*5.67E-8*(((BS959+$B$7)+273)^4-(BS959+273)^4)-44100*L959)/(1.84*29.3*T959+8*0.95*5.67E-8*(BS959+273)^3))</f>
        <v>0</v>
      </c>
      <c r="Y959">
        <f>($C$7*BT959+$D$7*BU959+$E$7*X959)</f>
        <v>0</v>
      </c>
      <c r="Z959">
        <f>0.61365*exp(17.502*Y959/(240.97+Y959))</f>
        <v>0</v>
      </c>
      <c r="AA959">
        <f>(AB959/AC959*100)</f>
        <v>0</v>
      </c>
      <c r="AB959">
        <f>BL959*(BQ959+BR959)/1000</f>
        <v>0</v>
      </c>
      <c r="AC959">
        <f>0.61365*exp(17.502*BS959/(240.97+BS959))</f>
        <v>0</v>
      </c>
      <c r="AD959">
        <f>(Z959-BL959*(BQ959+BR959)/1000)</f>
        <v>0</v>
      </c>
      <c r="AE959">
        <f>(-L959*44100)</f>
        <v>0</v>
      </c>
      <c r="AF959">
        <f>2*29.3*T959*0.92*(BS959-Y959)</f>
        <v>0</v>
      </c>
      <c r="AG959">
        <f>2*0.95*5.67E-8*(((BS959+$B$7)+273)^4-(Y959+273)^4)</f>
        <v>0</v>
      </c>
      <c r="AH959">
        <f>W959+AG959+AE959+AF959</f>
        <v>0</v>
      </c>
      <c r="AI959">
        <f>BP959*AW959*(BK959-BJ959*(1000-AW959*BM959)/(1000-AW959*BL959))/(100*BD959)</f>
        <v>0</v>
      </c>
      <c r="AJ959">
        <f>1000*BP959*AW959*(BL959-BM959)/(100*BD959*(1000-AW959*BL959))</f>
        <v>0</v>
      </c>
      <c r="AK959">
        <f>(AL959 - AM959 - BQ959*1E3/(8.314*(BS959+273.15)) * AO959/BP959 * AN959) * BP959/(100*BD959) * (1000 - BM959)/1000</f>
        <v>0</v>
      </c>
      <c r="AL959">
        <v>1363.638998271836</v>
      </c>
      <c r="AM959">
        <v>1340.642363636364</v>
      </c>
      <c r="AN959">
        <v>2.486984499458985</v>
      </c>
      <c r="AO959">
        <v>66.74876362544261</v>
      </c>
      <c r="AP959">
        <f>(AR959 - AQ959 + BQ959*1E3/(8.314*(BS959+273.15)) * AT959/BP959 * AS959) * BP959/(100*BD959) * 1000/(1000 - AR959)</f>
        <v>0</v>
      </c>
      <c r="AQ959">
        <v>15.55540586376361</v>
      </c>
      <c r="AR959">
        <v>16.05307696969696</v>
      </c>
      <c r="AS959">
        <v>-7.502414461935263E-06</v>
      </c>
      <c r="AT959">
        <v>80.8344270766854</v>
      </c>
      <c r="AU959">
        <v>0</v>
      </c>
      <c r="AV959">
        <v>0</v>
      </c>
      <c r="AW959">
        <f>IF(AU959*$H$13&gt;=AY959,1.0,(AY959/(AY959-AU959*$H$13)))</f>
        <v>0</v>
      </c>
      <c r="AX959">
        <f>(AW959-1)*100</f>
        <v>0</v>
      </c>
      <c r="AY959">
        <f>MAX(0,($B$13+$C$13*BX959)/(1+$D$13*BX959)*BQ959/(BS959+273)*$E$13)</f>
        <v>0</v>
      </c>
      <c r="AZ959">
        <f>$B$11*BY959+$C$11*BZ959+$F$11*CK959*(1-CN959)</f>
        <v>0</v>
      </c>
      <c r="BA959">
        <f>AZ959*BB959</f>
        <v>0</v>
      </c>
      <c r="BB959">
        <f>($B$11*$D$9+$C$11*$D$9+$F$11*((CX959+CP959)/MAX(CX959+CP959+CY959, 0.1)*$I$9+CY959/MAX(CX959+CP959+CY959, 0.1)*$J$9))/($B$11+$C$11+$F$11)</f>
        <v>0</v>
      </c>
      <c r="BC959">
        <f>($B$11*$K$9+$C$11*$K$9+$F$11*((CX959+CP959)/MAX(CX959+CP959+CY959, 0.1)*$P$9+CY959/MAX(CX959+CP959+CY959, 0.1)*$Q$9))/($B$11+$C$11+$F$11)</f>
        <v>0</v>
      </c>
      <c r="BD959">
        <v>6</v>
      </c>
      <c r="BE959">
        <v>0.5</v>
      </c>
      <c r="BF959" t="s">
        <v>361</v>
      </c>
      <c r="BG959">
        <v>2</v>
      </c>
      <c r="BH959" t="b">
        <v>1</v>
      </c>
      <c r="BI959">
        <v>1728499026.214286</v>
      </c>
      <c r="BJ959">
        <v>1301.089642857143</v>
      </c>
      <c r="BK959">
        <v>1329.053214285714</v>
      </c>
      <c r="BL959">
        <v>16.05813928571429</v>
      </c>
      <c r="BM959">
        <v>15.55670357142857</v>
      </c>
      <c r="BN959">
        <v>1312.238928571429</v>
      </c>
      <c r="BO959">
        <v>16.14867142857143</v>
      </c>
      <c r="BP959">
        <v>600.0165</v>
      </c>
      <c r="BQ959">
        <v>97.54497142857142</v>
      </c>
      <c r="BR959">
        <v>0.09992473571428571</v>
      </c>
      <c r="BS959">
        <v>24.76039642857143</v>
      </c>
      <c r="BT959">
        <v>24.96235</v>
      </c>
      <c r="BU959">
        <v>999.9000000000002</v>
      </c>
      <c r="BV959">
        <v>0</v>
      </c>
      <c r="BW959">
        <v>0</v>
      </c>
      <c r="BX959">
        <v>9999.752500000001</v>
      </c>
      <c r="BY959">
        <v>0</v>
      </c>
      <c r="BZ959">
        <v>294.8391785714286</v>
      </c>
      <c r="CA959">
        <v>-27.96389285714286</v>
      </c>
      <c r="CB959">
        <v>1322.323571428572</v>
      </c>
      <c r="CC959">
        <v>1350.055</v>
      </c>
      <c r="CD959">
        <v>0.5014452857142857</v>
      </c>
      <c r="CE959">
        <v>1329.053214285714</v>
      </c>
      <c r="CF959">
        <v>15.55670357142857</v>
      </c>
      <c r="CG959">
        <v>1.56639</v>
      </c>
      <c r="CH959">
        <v>1.517477857142857</v>
      </c>
      <c r="CI959">
        <v>13.63209285714286</v>
      </c>
      <c r="CJ959">
        <v>13.14540357142857</v>
      </c>
      <c r="CK959">
        <v>1599.995714285714</v>
      </c>
      <c r="CL959">
        <v>0.6920018571428573</v>
      </c>
      <c r="CM959">
        <v>0.3079981428571429</v>
      </c>
      <c r="CN959">
        <v>0</v>
      </c>
      <c r="CO959">
        <v>2.211603571428571</v>
      </c>
      <c r="CP959">
        <v>0</v>
      </c>
      <c r="CQ959">
        <v>17252.675</v>
      </c>
      <c r="CR959">
        <v>13790.16071428571</v>
      </c>
      <c r="CS959">
        <v>38.625</v>
      </c>
      <c r="CT959">
        <v>40</v>
      </c>
      <c r="CU959">
        <v>39.312</v>
      </c>
      <c r="CV959">
        <v>38.03764285714285</v>
      </c>
      <c r="CW959">
        <v>37.875</v>
      </c>
      <c r="CX959">
        <v>1107.197857142857</v>
      </c>
      <c r="CY959">
        <v>492.797857142857</v>
      </c>
      <c r="CZ959">
        <v>0</v>
      </c>
      <c r="DA959">
        <v>1728499091.2</v>
      </c>
      <c r="DB959">
        <v>0</v>
      </c>
      <c r="DC959">
        <v>1728490956.5</v>
      </c>
      <c r="DD959" t="s">
        <v>362</v>
      </c>
      <c r="DE959">
        <v>1728490952.5</v>
      </c>
      <c r="DF959">
        <v>1728490956.5</v>
      </c>
      <c r="DG959">
        <v>1</v>
      </c>
      <c r="DH959">
        <v>-0.065</v>
      </c>
      <c r="DI959">
        <v>-0.008</v>
      </c>
      <c r="DJ959">
        <v>-3.246</v>
      </c>
      <c r="DK959">
        <v>-0.091</v>
      </c>
      <c r="DL959">
        <v>52</v>
      </c>
      <c r="DM959">
        <v>15</v>
      </c>
      <c r="DN959">
        <v>0.25</v>
      </c>
      <c r="DO959">
        <v>0.13</v>
      </c>
      <c r="DP959">
        <v>-27.94017073170732</v>
      </c>
      <c r="DQ959">
        <v>0.04944878048773259</v>
      </c>
      <c r="DR959">
        <v>0.1741246851329108</v>
      </c>
      <c r="DS959">
        <v>1</v>
      </c>
      <c r="DT959">
        <v>0.502607756097561</v>
      </c>
      <c r="DU959">
        <v>-0.02731990243902319</v>
      </c>
      <c r="DV959">
        <v>0.00341301887527019</v>
      </c>
      <c r="DW959">
        <v>1</v>
      </c>
      <c r="DX959">
        <v>2</v>
      </c>
      <c r="DY959">
        <v>2</v>
      </c>
      <c r="DZ959" t="s">
        <v>371</v>
      </c>
      <c r="EA959">
        <v>3.22905</v>
      </c>
      <c r="EB959">
        <v>2.7042</v>
      </c>
      <c r="EC959">
        <v>0.220929</v>
      </c>
      <c r="ED959">
        <v>0.223122</v>
      </c>
      <c r="EE959">
        <v>0.083278</v>
      </c>
      <c r="EF959">
        <v>0.081555</v>
      </c>
      <c r="EG959">
        <v>25418.2</v>
      </c>
      <c r="EH959">
        <v>24640.8</v>
      </c>
      <c r="EI959">
        <v>31271.4</v>
      </c>
      <c r="EJ959">
        <v>30097.3</v>
      </c>
      <c r="EK959">
        <v>38397.8</v>
      </c>
      <c r="EL959">
        <v>36562.7</v>
      </c>
      <c r="EM959">
        <v>43820.8</v>
      </c>
      <c r="EN959">
        <v>42032.9</v>
      </c>
      <c r="EO959">
        <v>2.09888</v>
      </c>
      <c r="EP959">
        <v>1.74783</v>
      </c>
      <c r="EQ959">
        <v>0.013411</v>
      </c>
      <c r="ER959">
        <v>0</v>
      </c>
      <c r="ES959">
        <v>24.7413</v>
      </c>
      <c r="ET959">
        <v>999.9</v>
      </c>
      <c r="EU959">
        <v>63.3</v>
      </c>
      <c r="EV959">
        <v>32.3</v>
      </c>
      <c r="EW959">
        <v>31.5197</v>
      </c>
      <c r="EX959">
        <v>61.3402</v>
      </c>
      <c r="EY959">
        <v>24.375</v>
      </c>
      <c r="EZ959">
        <v>1</v>
      </c>
      <c r="FA959">
        <v>0.268867</v>
      </c>
      <c r="FB959">
        <v>3.6305</v>
      </c>
      <c r="FC959">
        <v>20.1633</v>
      </c>
      <c r="FD959">
        <v>5.21429</v>
      </c>
      <c r="FE959">
        <v>11.998</v>
      </c>
      <c r="FF959">
        <v>4.96265</v>
      </c>
      <c r="FG959">
        <v>3.29563</v>
      </c>
      <c r="FH959">
        <v>9999</v>
      </c>
      <c r="FI959">
        <v>9999</v>
      </c>
      <c r="FJ959">
        <v>9999</v>
      </c>
      <c r="FK959">
        <v>150.2</v>
      </c>
      <c r="FL959">
        <v>4.97093</v>
      </c>
      <c r="FM959">
        <v>1.86783</v>
      </c>
      <c r="FN959">
        <v>1.85928</v>
      </c>
      <c r="FO959">
        <v>1.86539</v>
      </c>
      <c r="FP959">
        <v>1.86311</v>
      </c>
      <c r="FQ959">
        <v>1.86452</v>
      </c>
      <c r="FR959">
        <v>1.86005</v>
      </c>
      <c r="FS959">
        <v>1.86417</v>
      </c>
      <c r="FT959">
        <v>0</v>
      </c>
      <c r="FU959">
        <v>0</v>
      </c>
      <c r="FV959">
        <v>0</v>
      </c>
      <c r="FW959">
        <v>0</v>
      </c>
      <c r="FX959" t="s">
        <v>364</v>
      </c>
      <c r="FY959" t="s">
        <v>365</v>
      </c>
      <c r="FZ959" t="s">
        <v>366</v>
      </c>
      <c r="GA959" t="s">
        <v>366</v>
      </c>
      <c r="GB959" t="s">
        <v>366</v>
      </c>
      <c r="GC959" t="s">
        <v>366</v>
      </c>
      <c r="GD959">
        <v>0</v>
      </c>
      <c r="GE959">
        <v>100</v>
      </c>
      <c r="GF959">
        <v>100</v>
      </c>
      <c r="GG959">
        <v>-11.25</v>
      </c>
      <c r="GH959">
        <v>-0.0905</v>
      </c>
      <c r="GI959">
        <v>-2.868309889394353</v>
      </c>
      <c r="GJ959">
        <v>-0.006773961979547998</v>
      </c>
      <c r="GK959">
        <v>-8.296070481250098E-08</v>
      </c>
      <c r="GL959">
        <v>3.322967193956903E-10</v>
      </c>
      <c r="GM959">
        <v>-0.07871069313407227</v>
      </c>
      <c r="GN959">
        <v>-0.00208336341840114</v>
      </c>
      <c r="GO959">
        <v>8.801746095907445E-05</v>
      </c>
      <c r="GP959">
        <v>-2.677693255255651E-07</v>
      </c>
      <c r="GQ959">
        <v>3</v>
      </c>
      <c r="GR959">
        <v>2052</v>
      </c>
      <c r="GS959">
        <v>2</v>
      </c>
      <c r="GT959">
        <v>18</v>
      </c>
      <c r="GU959">
        <v>134.7</v>
      </c>
      <c r="GV959">
        <v>134.6</v>
      </c>
      <c r="GW959">
        <v>2.90649</v>
      </c>
      <c r="GX959">
        <v>2.39502</v>
      </c>
      <c r="GY959">
        <v>1.44775</v>
      </c>
      <c r="GZ959">
        <v>2.31201</v>
      </c>
      <c r="HA959">
        <v>1.55151</v>
      </c>
      <c r="HB959">
        <v>2.41333</v>
      </c>
      <c r="HC959">
        <v>37.9164</v>
      </c>
      <c r="HD959">
        <v>13.5191</v>
      </c>
      <c r="HE959">
        <v>18</v>
      </c>
      <c r="HF959">
        <v>616.819</v>
      </c>
      <c r="HG959">
        <v>393.424</v>
      </c>
      <c r="HH959">
        <v>19.2729</v>
      </c>
      <c r="HI959">
        <v>30.3192</v>
      </c>
      <c r="HJ959">
        <v>29.9994</v>
      </c>
      <c r="HK959">
        <v>30.4884</v>
      </c>
      <c r="HL959">
        <v>30.4798</v>
      </c>
      <c r="HM959">
        <v>58.2557</v>
      </c>
      <c r="HN959">
        <v>55.4847</v>
      </c>
      <c r="HO959">
        <v>0</v>
      </c>
      <c r="HP959">
        <v>19.2879</v>
      </c>
      <c r="HQ959">
        <v>1364.19</v>
      </c>
      <c r="HR959">
        <v>15.5527</v>
      </c>
      <c r="HS959">
        <v>99.2317</v>
      </c>
      <c r="HT959">
        <v>100.433</v>
      </c>
    </row>
    <row r="960" spans="1:228">
      <c r="A960">
        <v>944</v>
      </c>
      <c r="B960">
        <v>1728499039</v>
      </c>
      <c r="C960">
        <v>8101.5</v>
      </c>
      <c r="D960" t="s">
        <v>2262</v>
      </c>
      <c r="E960" t="s">
        <v>2263</v>
      </c>
      <c r="F960">
        <v>5</v>
      </c>
      <c r="G960" t="s">
        <v>357</v>
      </c>
      <c r="H960" t="s">
        <v>358</v>
      </c>
      <c r="I960" t="s">
        <v>359</v>
      </c>
      <c r="J960" t="s">
        <v>2047</v>
      </c>
      <c r="K960">
        <v>1728499031.5</v>
      </c>
      <c r="L960">
        <f>(M960)/1000</f>
        <v>0</v>
      </c>
      <c r="M960">
        <f>IF(BH960, AP960, AJ960)</f>
        <v>0</v>
      </c>
      <c r="N960">
        <f>IF(BH960, AK960, AI960)</f>
        <v>0</v>
      </c>
      <c r="O960">
        <f>BJ960 - IF(AW960&gt;1, N960*BD960*100.0/(AY960), 0)</f>
        <v>0</v>
      </c>
      <c r="P960">
        <f>((V960-L960/2)*O960-N960)/(V960+L960/2)</f>
        <v>0</v>
      </c>
      <c r="Q960">
        <f>P960*(BQ960+BR960)/1000.0</f>
        <v>0</v>
      </c>
      <c r="R960">
        <f>(BJ960 - IF(AW960&gt;1, N960*BD960*100.0/(AY960), 0))*(BQ960+BR960)/1000.0</f>
        <v>0</v>
      </c>
      <c r="S960">
        <f>2.0/((1/U960-1/T960)+SIGN(U960)*SQRT((1/U960-1/T960)*(1/U960-1/T960) + 4*BE960/((BE960+1)*(BE960+1))*(2*1/U960*1/T960-1/T960*1/T960)))</f>
        <v>0</v>
      </c>
      <c r="T960">
        <f>IF(LEFT(BF960,1)&lt;&gt;"0",IF(LEFT(BF960,1)="1",3.0,BG960),$D$5+$E$5*(BX960*BQ960/($K$5*1000))+$F$5*(BX960*BQ960/($K$5*1000))*MAX(MIN(BD960,$J$5),$I$5)*MAX(MIN(BD960,$J$5),$I$5)+$G$5*MAX(MIN(BD960,$J$5),$I$5)*(BX960*BQ960/($K$5*1000))+$H$5*(BX960*BQ960/($K$5*1000))*(BX960*BQ960/($K$5*1000)))</f>
        <v>0</v>
      </c>
      <c r="U960">
        <f>L960*(1000-(1000*0.61365*exp(17.502*Y960/(240.97+Y960))/(BQ960+BR960)+BL960)/2)/(1000*0.61365*exp(17.502*Y960/(240.97+Y960))/(BQ960+BR960)-BL960)</f>
        <v>0</v>
      </c>
      <c r="V960">
        <f>1/((BE960+1)/(S960/1.6)+1/(T960/1.37)) + BE960/((BE960+1)/(S960/1.6) + BE960/(T960/1.37))</f>
        <v>0</v>
      </c>
      <c r="W960">
        <f>(AZ960*BC960)</f>
        <v>0</v>
      </c>
      <c r="X960">
        <f>(BS960+(W960+2*0.95*5.67E-8*(((BS960+$B$7)+273)^4-(BS960+273)^4)-44100*L960)/(1.84*29.3*T960+8*0.95*5.67E-8*(BS960+273)^3))</f>
        <v>0</v>
      </c>
      <c r="Y960">
        <f>($C$7*BT960+$D$7*BU960+$E$7*X960)</f>
        <v>0</v>
      </c>
      <c r="Z960">
        <f>0.61365*exp(17.502*Y960/(240.97+Y960))</f>
        <v>0</v>
      </c>
      <c r="AA960">
        <f>(AB960/AC960*100)</f>
        <v>0</v>
      </c>
      <c r="AB960">
        <f>BL960*(BQ960+BR960)/1000</f>
        <v>0</v>
      </c>
      <c r="AC960">
        <f>0.61365*exp(17.502*BS960/(240.97+BS960))</f>
        <v>0</v>
      </c>
      <c r="AD960">
        <f>(Z960-BL960*(BQ960+BR960)/1000)</f>
        <v>0</v>
      </c>
      <c r="AE960">
        <f>(-L960*44100)</f>
        <v>0</v>
      </c>
      <c r="AF960">
        <f>2*29.3*T960*0.92*(BS960-Y960)</f>
        <v>0</v>
      </c>
      <c r="AG960">
        <f>2*0.95*5.67E-8*(((BS960+$B$7)+273)^4-(Y960+273)^4)</f>
        <v>0</v>
      </c>
      <c r="AH960">
        <f>W960+AG960+AE960+AF960</f>
        <v>0</v>
      </c>
      <c r="AI960">
        <f>BP960*AW960*(BK960-BJ960*(1000-AW960*BM960)/(1000-AW960*BL960))/(100*BD960)</f>
        <v>0</v>
      </c>
      <c r="AJ960">
        <f>1000*BP960*AW960*(BL960-BM960)/(100*BD960*(1000-AW960*BL960))</f>
        <v>0</v>
      </c>
      <c r="AK960">
        <f>(AL960 - AM960 - BQ960*1E3/(8.314*(BS960+273.15)) * AO960/BP960 * AN960) * BP960/(100*BD960) * (1000 - BM960)/1000</f>
        <v>0</v>
      </c>
      <c r="AL960">
        <v>1375.835821839411</v>
      </c>
      <c r="AM960">
        <v>1352.822909090909</v>
      </c>
      <c r="AN960">
        <v>2.44584132759414</v>
      </c>
      <c r="AO960">
        <v>66.74876362544261</v>
      </c>
      <c r="AP960">
        <f>(AR960 - AQ960 + BQ960*1E3/(8.314*(BS960+273.15)) * AT960/BP960 * AS960) * BP960/(100*BD960) * 1000/(1000 - AR960)</f>
        <v>0</v>
      </c>
      <c r="AQ960">
        <v>15.55485828072</v>
      </c>
      <c r="AR960">
        <v>16.05037575757575</v>
      </c>
      <c r="AS960">
        <v>-1.932788138991075E-05</v>
      </c>
      <c r="AT960">
        <v>80.8344270766854</v>
      </c>
      <c r="AU960">
        <v>0</v>
      </c>
      <c r="AV960">
        <v>0</v>
      </c>
      <c r="AW960">
        <f>IF(AU960*$H$13&gt;=AY960,1.0,(AY960/(AY960-AU960*$H$13)))</f>
        <v>0</v>
      </c>
      <c r="AX960">
        <f>(AW960-1)*100</f>
        <v>0</v>
      </c>
      <c r="AY960">
        <f>MAX(0,($B$13+$C$13*BX960)/(1+$D$13*BX960)*BQ960/(BS960+273)*$E$13)</f>
        <v>0</v>
      </c>
      <c r="AZ960">
        <f>$B$11*BY960+$C$11*BZ960+$F$11*CK960*(1-CN960)</f>
        <v>0</v>
      </c>
      <c r="BA960">
        <f>AZ960*BB960</f>
        <v>0</v>
      </c>
      <c r="BB960">
        <f>($B$11*$D$9+$C$11*$D$9+$F$11*((CX960+CP960)/MAX(CX960+CP960+CY960, 0.1)*$I$9+CY960/MAX(CX960+CP960+CY960, 0.1)*$J$9))/($B$11+$C$11+$F$11)</f>
        <v>0</v>
      </c>
      <c r="BC960">
        <f>($B$11*$K$9+$C$11*$K$9+$F$11*((CX960+CP960)/MAX(CX960+CP960+CY960, 0.1)*$P$9+CY960/MAX(CX960+CP960+CY960, 0.1)*$Q$9))/($B$11+$C$11+$F$11)</f>
        <v>0</v>
      </c>
      <c r="BD960">
        <v>6</v>
      </c>
      <c r="BE960">
        <v>0.5</v>
      </c>
      <c r="BF960" t="s">
        <v>361</v>
      </c>
      <c r="BG960">
        <v>2</v>
      </c>
      <c r="BH960" t="b">
        <v>1</v>
      </c>
      <c r="BI960">
        <v>1728499031.5</v>
      </c>
      <c r="BJ960">
        <v>1314.121111111111</v>
      </c>
      <c r="BK960">
        <v>1341.983333333333</v>
      </c>
      <c r="BL960">
        <v>16.05404074074074</v>
      </c>
      <c r="BM960">
        <v>15.55468518518519</v>
      </c>
      <c r="BN960">
        <v>1325.339259259259</v>
      </c>
      <c r="BO960">
        <v>16.14457037037037</v>
      </c>
      <c r="BP960">
        <v>600.0101111111112</v>
      </c>
      <c r="BQ960">
        <v>97.54465185185184</v>
      </c>
      <c r="BR960">
        <v>0.09996176296296298</v>
      </c>
      <c r="BS960">
        <v>24.75966296296296</v>
      </c>
      <c r="BT960">
        <v>24.96325925925926</v>
      </c>
      <c r="BU960">
        <v>999.9000000000001</v>
      </c>
      <c r="BV960">
        <v>0</v>
      </c>
      <c r="BW960">
        <v>0</v>
      </c>
      <c r="BX960">
        <v>10000.16259259259</v>
      </c>
      <c r="BY960">
        <v>0</v>
      </c>
      <c r="BZ960">
        <v>272.8125555555556</v>
      </c>
      <c r="CA960">
        <v>-27.86236666666667</v>
      </c>
      <c r="CB960">
        <v>1335.562222222222</v>
      </c>
      <c r="CC960">
        <v>1363.187037037037</v>
      </c>
      <c r="CD960">
        <v>0.4993724444444445</v>
      </c>
      <c r="CE960">
        <v>1341.983333333333</v>
      </c>
      <c r="CF960">
        <v>15.55468518518519</v>
      </c>
      <c r="CG960">
        <v>1.565986296296296</v>
      </c>
      <c r="CH960">
        <v>1.517274814814815</v>
      </c>
      <c r="CI960">
        <v>13.62811111111111</v>
      </c>
      <c r="CJ960">
        <v>13.14336666666667</v>
      </c>
      <c r="CK960">
        <v>1599.988888888889</v>
      </c>
      <c r="CL960">
        <v>0.692001888888889</v>
      </c>
      <c r="CM960">
        <v>0.3079981111111111</v>
      </c>
      <c r="CN960">
        <v>0</v>
      </c>
      <c r="CO960">
        <v>2.175922222222222</v>
      </c>
      <c r="CP960">
        <v>0</v>
      </c>
      <c r="CQ960">
        <v>17265.19629629629</v>
      </c>
      <c r="CR960">
        <v>13790.09629629629</v>
      </c>
      <c r="CS960">
        <v>38.625</v>
      </c>
      <c r="CT960">
        <v>39.99533333333333</v>
      </c>
      <c r="CU960">
        <v>39.312</v>
      </c>
      <c r="CV960">
        <v>38.03674074074074</v>
      </c>
      <c r="CW960">
        <v>37.875</v>
      </c>
      <c r="CX960">
        <v>1107.194074074074</v>
      </c>
      <c r="CY960">
        <v>492.7948148148149</v>
      </c>
      <c r="CZ960">
        <v>0</v>
      </c>
      <c r="DA960">
        <v>1728499096</v>
      </c>
      <c r="DB960">
        <v>0</v>
      </c>
      <c r="DC960">
        <v>1728490956.5</v>
      </c>
      <c r="DD960" t="s">
        <v>362</v>
      </c>
      <c r="DE960">
        <v>1728490952.5</v>
      </c>
      <c r="DF960">
        <v>1728490956.5</v>
      </c>
      <c r="DG960">
        <v>1</v>
      </c>
      <c r="DH960">
        <v>-0.065</v>
      </c>
      <c r="DI960">
        <v>-0.008</v>
      </c>
      <c r="DJ960">
        <v>-3.246</v>
      </c>
      <c r="DK960">
        <v>-0.091</v>
      </c>
      <c r="DL960">
        <v>52</v>
      </c>
      <c r="DM960">
        <v>15</v>
      </c>
      <c r="DN960">
        <v>0.25</v>
      </c>
      <c r="DO960">
        <v>0.13</v>
      </c>
      <c r="DP960">
        <v>-27.9202725</v>
      </c>
      <c r="DQ960">
        <v>0.9207613508442866</v>
      </c>
      <c r="DR960">
        <v>0.2283885023238912</v>
      </c>
      <c r="DS960">
        <v>0</v>
      </c>
      <c r="DT960">
        <v>0.50026005</v>
      </c>
      <c r="DU960">
        <v>-0.02618944840525445</v>
      </c>
      <c r="DV960">
        <v>0.003301078217416245</v>
      </c>
      <c r="DW960">
        <v>1</v>
      </c>
      <c r="DX960">
        <v>1</v>
      </c>
      <c r="DY960">
        <v>2</v>
      </c>
      <c r="DZ960" t="s">
        <v>363</v>
      </c>
      <c r="EA960">
        <v>3.22915</v>
      </c>
      <c r="EB960">
        <v>2.70451</v>
      </c>
      <c r="EC960">
        <v>0.22217</v>
      </c>
      <c r="ED960">
        <v>0.224427</v>
      </c>
      <c r="EE960">
        <v>0.0832726</v>
      </c>
      <c r="EF960">
        <v>0.08153349999999999</v>
      </c>
      <c r="EG960">
        <v>25378</v>
      </c>
      <c r="EH960">
        <v>24600.3</v>
      </c>
      <c r="EI960">
        <v>31271.7</v>
      </c>
      <c r="EJ960">
        <v>30098.5</v>
      </c>
      <c r="EK960">
        <v>38398.4</v>
      </c>
      <c r="EL960">
        <v>36563.9</v>
      </c>
      <c r="EM960">
        <v>43821.1</v>
      </c>
      <c r="EN960">
        <v>42033.2</v>
      </c>
      <c r="EO960">
        <v>2.0992</v>
      </c>
      <c r="EP960">
        <v>1.74795</v>
      </c>
      <c r="EQ960">
        <v>0.0137836</v>
      </c>
      <c r="ER960">
        <v>0</v>
      </c>
      <c r="ES960">
        <v>24.7386</v>
      </c>
      <c r="ET960">
        <v>999.9</v>
      </c>
      <c r="EU960">
        <v>63.2</v>
      </c>
      <c r="EV960">
        <v>32.3</v>
      </c>
      <c r="EW960">
        <v>31.4674</v>
      </c>
      <c r="EX960">
        <v>60.7802</v>
      </c>
      <c r="EY960">
        <v>24.2188</v>
      </c>
      <c r="EZ960">
        <v>1</v>
      </c>
      <c r="FA960">
        <v>0.268321</v>
      </c>
      <c r="FB960">
        <v>3.6027</v>
      </c>
      <c r="FC960">
        <v>20.1641</v>
      </c>
      <c r="FD960">
        <v>5.21444</v>
      </c>
      <c r="FE960">
        <v>11.998</v>
      </c>
      <c r="FF960">
        <v>4.96305</v>
      </c>
      <c r="FG960">
        <v>3.29585</v>
      </c>
      <c r="FH960">
        <v>9999</v>
      </c>
      <c r="FI960">
        <v>9999</v>
      </c>
      <c r="FJ960">
        <v>9999</v>
      </c>
      <c r="FK960">
        <v>150.2</v>
      </c>
      <c r="FL960">
        <v>4.97093</v>
      </c>
      <c r="FM960">
        <v>1.86783</v>
      </c>
      <c r="FN960">
        <v>1.85928</v>
      </c>
      <c r="FO960">
        <v>1.86539</v>
      </c>
      <c r="FP960">
        <v>1.86311</v>
      </c>
      <c r="FQ960">
        <v>1.86451</v>
      </c>
      <c r="FR960">
        <v>1.86005</v>
      </c>
      <c r="FS960">
        <v>1.86417</v>
      </c>
      <c r="FT960">
        <v>0</v>
      </c>
      <c r="FU960">
        <v>0</v>
      </c>
      <c r="FV960">
        <v>0</v>
      </c>
      <c r="FW960">
        <v>0</v>
      </c>
      <c r="FX960" t="s">
        <v>364</v>
      </c>
      <c r="FY960" t="s">
        <v>365</v>
      </c>
      <c r="FZ960" t="s">
        <v>366</v>
      </c>
      <c r="GA960" t="s">
        <v>366</v>
      </c>
      <c r="GB960" t="s">
        <v>366</v>
      </c>
      <c r="GC960" t="s">
        <v>366</v>
      </c>
      <c r="GD960">
        <v>0</v>
      </c>
      <c r="GE960">
        <v>100</v>
      </c>
      <c r="GF960">
        <v>100</v>
      </c>
      <c r="GG960">
        <v>-11.31</v>
      </c>
      <c r="GH960">
        <v>-0.0906</v>
      </c>
      <c r="GI960">
        <v>-2.868309889394353</v>
      </c>
      <c r="GJ960">
        <v>-0.006773961979547998</v>
      </c>
      <c r="GK960">
        <v>-8.296070481250098E-08</v>
      </c>
      <c r="GL960">
        <v>3.322967193956903E-10</v>
      </c>
      <c r="GM960">
        <v>-0.07871069313407227</v>
      </c>
      <c r="GN960">
        <v>-0.00208336341840114</v>
      </c>
      <c r="GO960">
        <v>8.801746095907445E-05</v>
      </c>
      <c r="GP960">
        <v>-2.677693255255651E-07</v>
      </c>
      <c r="GQ960">
        <v>3</v>
      </c>
      <c r="GR960">
        <v>2052</v>
      </c>
      <c r="GS960">
        <v>2</v>
      </c>
      <c r="GT960">
        <v>18</v>
      </c>
      <c r="GU960">
        <v>134.8</v>
      </c>
      <c r="GV960">
        <v>134.7</v>
      </c>
      <c r="GW960">
        <v>2.92847</v>
      </c>
      <c r="GX960">
        <v>2.3877</v>
      </c>
      <c r="GY960">
        <v>1.44775</v>
      </c>
      <c r="GZ960">
        <v>2.31079</v>
      </c>
      <c r="HA960">
        <v>1.55151</v>
      </c>
      <c r="HB960">
        <v>2.36084</v>
      </c>
      <c r="HC960">
        <v>37.9164</v>
      </c>
      <c r="HD960">
        <v>13.5104</v>
      </c>
      <c r="HE960">
        <v>18</v>
      </c>
      <c r="HF960">
        <v>616.998</v>
      </c>
      <c r="HG960">
        <v>393.46</v>
      </c>
      <c r="HH960">
        <v>19.3008</v>
      </c>
      <c r="HI960">
        <v>30.3139</v>
      </c>
      <c r="HJ960">
        <v>29.9995</v>
      </c>
      <c r="HK960">
        <v>30.4825</v>
      </c>
      <c r="HL960">
        <v>30.4746</v>
      </c>
      <c r="HM960">
        <v>58.6627</v>
      </c>
      <c r="HN960">
        <v>55.4847</v>
      </c>
      <c r="HO960">
        <v>0</v>
      </c>
      <c r="HP960">
        <v>19.3159</v>
      </c>
      <c r="HQ960">
        <v>1374.21</v>
      </c>
      <c r="HR960">
        <v>15.5527</v>
      </c>
      <c r="HS960">
        <v>99.2325</v>
      </c>
      <c r="HT960">
        <v>100.435</v>
      </c>
    </row>
    <row r="961" spans="1:228">
      <c r="A961">
        <v>945</v>
      </c>
      <c r="B961">
        <v>1728499044</v>
      </c>
      <c r="C961">
        <v>8106.5</v>
      </c>
      <c r="D961" t="s">
        <v>2264</v>
      </c>
      <c r="E961" t="s">
        <v>2265</v>
      </c>
      <c r="F961">
        <v>5</v>
      </c>
      <c r="G961" t="s">
        <v>357</v>
      </c>
      <c r="H961" t="s">
        <v>358</v>
      </c>
      <c r="I961" t="s">
        <v>359</v>
      </c>
      <c r="J961" t="s">
        <v>2047</v>
      </c>
      <c r="K961">
        <v>1728499036.214286</v>
      </c>
      <c r="L961">
        <f>(M961)/1000</f>
        <v>0</v>
      </c>
      <c r="M961">
        <f>IF(BH961, AP961, AJ961)</f>
        <v>0</v>
      </c>
      <c r="N961">
        <f>IF(BH961, AK961, AI961)</f>
        <v>0</v>
      </c>
      <c r="O961">
        <f>BJ961 - IF(AW961&gt;1, N961*BD961*100.0/(AY961), 0)</f>
        <v>0</v>
      </c>
      <c r="P961">
        <f>((V961-L961/2)*O961-N961)/(V961+L961/2)</f>
        <v>0</v>
      </c>
      <c r="Q961">
        <f>P961*(BQ961+BR961)/1000.0</f>
        <v>0</v>
      </c>
      <c r="R961">
        <f>(BJ961 - IF(AW961&gt;1, N961*BD961*100.0/(AY961), 0))*(BQ961+BR961)/1000.0</f>
        <v>0</v>
      </c>
      <c r="S961">
        <f>2.0/((1/U961-1/T961)+SIGN(U961)*SQRT((1/U961-1/T961)*(1/U961-1/T961) + 4*BE961/((BE961+1)*(BE961+1))*(2*1/U961*1/T961-1/T961*1/T961)))</f>
        <v>0</v>
      </c>
      <c r="T961">
        <f>IF(LEFT(BF961,1)&lt;&gt;"0",IF(LEFT(BF961,1)="1",3.0,BG961),$D$5+$E$5*(BX961*BQ961/($K$5*1000))+$F$5*(BX961*BQ961/($K$5*1000))*MAX(MIN(BD961,$J$5),$I$5)*MAX(MIN(BD961,$J$5),$I$5)+$G$5*MAX(MIN(BD961,$J$5),$I$5)*(BX961*BQ961/($K$5*1000))+$H$5*(BX961*BQ961/($K$5*1000))*(BX961*BQ961/($K$5*1000)))</f>
        <v>0</v>
      </c>
      <c r="U961">
        <f>L961*(1000-(1000*0.61365*exp(17.502*Y961/(240.97+Y961))/(BQ961+BR961)+BL961)/2)/(1000*0.61365*exp(17.502*Y961/(240.97+Y961))/(BQ961+BR961)-BL961)</f>
        <v>0</v>
      </c>
      <c r="V961">
        <f>1/((BE961+1)/(S961/1.6)+1/(T961/1.37)) + BE961/((BE961+1)/(S961/1.6) + BE961/(T961/1.37))</f>
        <v>0</v>
      </c>
      <c r="W961">
        <f>(AZ961*BC961)</f>
        <v>0</v>
      </c>
      <c r="X961">
        <f>(BS961+(W961+2*0.95*5.67E-8*(((BS961+$B$7)+273)^4-(BS961+273)^4)-44100*L961)/(1.84*29.3*T961+8*0.95*5.67E-8*(BS961+273)^3))</f>
        <v>0</v>
      </c>
      <c r="Y961">
        <f>($C$7*BT961+$D$7*BU961+$E$7*X961)</f>
        <v>0</v>
      </c>
      <c r="Z961">
        <f>0.61365*exp(17.502*Y961/(240.97+Y961))</f>
        <v>0</v>
      </c>
      <c r="AA961">
        <f>(AB961/AC961*100)</f>
        <v>0</v>
      </c>
      <c r="AB961">
        <f>BL961*(BQ961+BR961)/1000</f>
        <v>0</v>
      </c>
      <c r="AC961">
        <f>0.61365*exp(17.502*BS961/(240.97+BS961))</f>
        <v>0</v>
      </c>
      <c r="AD961">
        <f>(Z961-BL961*(BQ961+BR961)/1000)</f>
        <v>0</v>
      </c>
      <c r="AE961">
        <f>(-L961*44100)</f>
        <v>0</v>
      </c>
      <c r="AF961">
        <f>2*29.3*T961*0.92*(BS961-Y961)</f>
        <v>0</v>
      </c>
      <c r="AG961">
        <f>2*0.95*5.67E-8*(((BS961+$B$7)+273)^4-(Y961+273)^4)</f>
        <v>0</v>
      </c>
      <c r="AH961">
        <f>W961+AG961+AE961+AF961</f>
        <v>0</v>
      </c>
      <c r="AI961">
        <f>BP961*AW961*(BK961-BJ961*(1000-AW961*BM961)/(1000-AW961*BL961))/(100*BD961)</f>
        <v>0</v>
      </c>
      <c r="AJ961">
        <f>1000*BP961*AW961*(BL961-BM961)/(100*BD961*(1000-AW961*BL961))</f>
        <v>0</v>
      </c>
      <c r="AK961">
        <f>(AL961 - AM961 - BQ961*1E3/(8.314*(BS961+273.15)) * AO961/BP961 * AN961) * BP961/(100*BD961) * (1000 - BM961)/1000</f>
        <v>0</v>
      </c>
      <c r="AL961">
        <v>1388.438911033428</v>
      </c>
      <c r="AM961">
        <v>1365.283818181818</v>
      </c>
      <c r="AN961">
        <v>2.5054361033401</v>
      </c>
      <c r="AO961">
        <v>66.74876362544261</v>
      </c>
      <c r="AP961">
        <f>(AR961 - AQ961 + BQ961*1E3/(8.314*(BS961+273.15)) * AT961/BP961 * AS961) * BP961/(100*BD961) * 1000/(1000 - AR961)</f>
        <v>0</v>
      </c>
      <c r="AQ961">
        <v>15.54939399518595</v>
      </c>
      <c r="AR961">
        <v>16.04764363636363</v>
      </c>
      <c r="AS961">
        <v>-1.716068191741357E-05</v>
      </c>
      <c r="AT961">
        <v>80.8344270766854</v>
      </c>
      <c r="AU961">
        <v>0</v>
      </c>
      <c r="AV961">
        <v>0</v>
      </c>
      <c r="AW961">
        <f>IF(AU961*$H$13&gt;=AY961,1.0,(AY961/(AY961-AU961*$H$13)))</f>
        <v>0</v>
      </c>
      <c r="AX961">
        <f>(AW961-1)*100</f>
        <v>0</v>
      </c>
      <c r="AY961">
        <f>MAX(0,($B$13+$C$13*BX961)/(1+$D$13*BX961)*BQ961/(BS961+273)*$E$13)</f>
        <v>0</v>
      </c>
      <c r="AZ961">
        <f>$B$11*BY961+$C$11*BZ961+$F$11*CK961*(1-CN961)</f>
        <v>0</v>
      </c>
      <c r="BA961">
        <f>AZ961*BB961</f>
        <v>0</v>
      </c>
      <c r="BB961">
        <f>($B$11*$D$9+$C$11*$D$9+$F$11*((CX961+CP961)/MAX(CX961+CP961+CY961, 0.1)*$I$9+CY961/MAX(CX961+CP961+CY961, 0.1)*$J$9))/($B$11+$C$11+$F$11)</f>
        <v>0</v>
      </c>
      <c r="BC961">
        <f>($B$11*$K$9+$C$11*$K$9+$F$11*((CX961+CP961)/MAX(CX961+CP961+CY961, 0.1)*$P$9+CY961/MAX(CX961+CP961+CY961, 0.1)*$Q$9))/($B$11+$C$11+$F$11)</f>
        <v>0</v>
      </c>
      <c r="BD961">
        <v>6</v>
      </c>
      <c r="BE961">
        <v>0.5</v>
      </c>
      <c r="BF961" t="s">
        <v>361</v>
      </c>
      <c r="BG961">
        <v>2</v>
      </c>
      <c r="BH961" t="b">
        <v>1</v>
      </c>
      <c r="BI961">
        <v>1728499036.214286</v>
      </c>
      <c r="BJ961">
        <v>1325.623571428572</v>
      </c>
      <c r="BK961">
        <v>1353.565714285714</v>
      </c>
      <c r="BL961">
        <v>16.051425</v>
      </c>
      <c r="BM961">
        <v>15.55309285714286</v>
      </c>
      <c r="BN961">
        <v>1336.901785714286</v>
      </c>
      <c r="BO961">
        <v>16.14195</v>
      </c>
      <c r="BP961">
        <v>599.9759642857143</v>
      </c>
      <c r="BQ961">
        <v>97.54462142857143</v>
      </c>
      <c r="BR961">
        <v>0.09992726785714287</v>
      </c>
      <c r="BS961">
        <v>24.76118928571429</v>
      </c>
      <c r="BT961">
        <v>24.96370357142857</v>
      </c>
      <c r="BU961">
        <v>999.9000000000002</v>
      </c>
      <c r="BV961">
        <v>0</v>
      </c>
      <c r="BW961">
        <v>0</v>
      </c>
      <c r="BX961">
        <v>10005.77678571429</v>
      </c>
      <c r="BY961">
        <v>0</v>
      </c>
      <c r="BZ961">
        <v>253.5592142857143</v>
      </c>
      <c r="CA961">
        <v>-27.94236428571429</v>
      </c>
      <c r="CB961">
        <v>1347.249285714286</v>
      </c>
      <c r="CC961">
        <v>1374.95</v>
      </c>
      <c r="CD961">
        <v>0.4983442142857142</v>
      </c>
      <c r="CE961">
        <v>1353.565714285714</v>
      </c>
      <c r="CF961">
        <v>15.55309285714286</v>
      </c>
      <c r="CG961">
        <v>1.565730357142857</v>
      </c>
      <c r="CH961">
        <v>1.51712</v>
      </c>
      <c r="CI961">
        <v>13.6256</v>
      </c>
      <c r="CJ961">
        <v>13.14179642857143</v>
      </c>
      <c r="CK961">
        <v>1599.989285714286</v>
      </c>
      <c r="CL961">
        <v>0.6919971428571429</v>
      </c>
      <c r="CM961">
        <v>0.3080028571428572</v>
      </c>
      <c r="CN961">
        <v>0</v>
      </c>
      <c r="CO961">
        <v>2.187675</v>
      </c>
      <c r="CP961">
        <v>0</v>
      </c>
      <c r="CQ961">
        <v>17274.77142857143</v>
      </c>
      <c r="CR961">
        <v>13790.07857142857</v>
      </c>
      <c r="CS961">
        <v>38.625</v>
      </c>
      <c r="CT961">
        <v>39.9775</v>
      </c>
      <c r="CU961">
        <v>39.312</v>
      </c>
      <c r="CV961">
        <v>38.04871428571428</v>
      </c>
      <c r="CW961">
        <v>37.875</v>
      </c>
      <c r="CX961">
        <v>1107.187142857143</v>
      </c>
      <c r="CY961">
        <v>492.8021428571428</v>
      </c>
      <c r="CZ961">
        <v>0</v>
      </c>
      <c r="DA961">
        <v>1728499100.8</v>
      </c>
      <c r="DB961">
        <v>0</v>
      </c>
      <c r="DC961">
        <v>1728490956.5</v>
      </c>
      <c r="DD961" t="s">
        <v>362</v>
      </c>
      <c r="DE961">
        <v>1728490952.5</v>
      </c>
      <c r="DF961">
        <v>1728490956.5</v>
      </c>
      <c r="DG961">
        <v>1</v>
      </c>
      <c r="DH961">
        <v>-0.065</v>
      </c>
      <c r="DI961">
        <v>-0.008</v>
      </c>
      <c r="DJ961">
        <v>-3.246</v>
      </c>
      <c r="DK961">
        <v>-0.091</v>
      </c>
      <c r="DL961">
        <v>52</v>
      </c>
      <c r="DM961">
        <v>15</v>
      </c>
      <c r="DN961">
        <v>0.25</v>
      </c>
      <c r="DO961">
        <v>0.13</v>
      </c>
      <c r="DP961">
        <v>-27.9304325</v>
      </c>
      <c r="DQ961">
        <v>-0.8231763602250748</v>
      </c>
      <c r="DR961">
        <v>0.2506584133711653</v>
      </c>
      <c r="DS961">
        <v>0</v>
      </c>
      <c r="DT961">
        <v>0.4992919750000001</v>
      </c>
      <c r="DU961">
        <v>-0.01096492682926939</v>
      </c>
      <c r="DV961">
        <v>0.002622718498881458</v>
      </c>
      <c r="DW961">
        <v>1</v>
      </c>
      <c r="DX961">
        <v>1</v>
      </c>
      <c r="DY961">
        <v>2</v>
      </c>
      <c r="DZ961" t="s">
        <v>363</v>
      </c>
      <c r="EA961">
        <v>3.22896</v>
      </c>
      <c r="EB961">
        <v>2.70429</v>
      </c>
      <c r="EC961">
        <v>0.223422</v>
      </c>
      <c r="ED961">
        <v>0.225639</v>
      </c>
      <c r="EE961">
        <v>0.0832635</v>
      </c>
      <c r="EF961">
        <v>0.081528</v>
      </c>
      <c r="EG961">
        <v>25337</v>
      </c>
      <c r="EH961">
        <v>24561.4</v>
      </c>
      <c r="EI961">
        <v>31271.6</v>
      </c>
      <c r="EJ961">
        <v>30097.9</v>
      </c>
      <c r="EK961">
        <v>38398.7</v>
      </c>
      <c r="EL961">
        <v>36564.5</v>
      </c>
      <c r="EM961">
        <v>43821</v>
      </c>
      <c r="EN961">
        <v>42033.7</v>
      </c>
      <c r="EO961">
        <v>2.0989</v>
      </c>
      <c r="EP961">
        <v>1.74848</v>
      </c>
      <c r="EQ961">
        <v>0.0142306</v>
      </c>
      <c r="ER961">
        <v>0</v>
      </c>
      <c r="ES961">
        <v>24.7366</v>
      </c>
      <c r="ET961">
        <v>999.9</v>
      </c>
      <c r="EU961">
        <v>63.2</v>
      </c>
      <c r="EV961">
        <v>32.3</v>
      </c>
      <c r="EW961">
        <v>31.4687</v>
      </c>
      <c r="EX961">
        <v>60.6702</v>
      </c>
      <c r="EY961">
        <v>24.2188</v>
      </c>
      <c r="EZ961">
        <v>1</v>
      </c>
      <c r="FA961">
        <v>0.267866</v>
      </c>
      <c r="FB961">
        <v>3.59005</v>
      </c>
      <c r="FC961">
        <v>20.1644</v>
      </c>
      <c r="FD961">
        <v>5.21444</v>
      </c>
      <c r="FE961">
        <v>11.9981</v>
      </c>
      <c r="FF961">
        <v>4.9629</v>
      </c>
      <c r="FG961">
        <v>3.29565</v>
      </c>
      <c r="FH961">
        <v>9999</v>
      </c>
      <c r="FI961">
        <v>9999</v>
      </c>
      <c r="FJ961">
        <v>9999</v>
      </c>
      <c r="FK961">
        <v>150.2</v>
      </c>
      <c r="FL961">
        <v>4.97093</v>
      </c>
      <c r="FM961">
        <v>1.86783</v>
      </c>
      <c r="FN961">
        <v>1.85928</v>
      </c>
      <c r="FO961">
        <v>1.86539</v>
      </c>
      <c r="FP961">
        <v>1.86311</v>
      </c>
      <c r="FQ961">
        <v>1.8645</v>
      </c>
      <c r="FR961">
        <v>1.86005</v>
      </c>
      <c r="FS961">
        <v>1.86417</v>
      </c>
      <c r="FT961">
        <v>0</v>
      </c>
      <c r="FU961">
        <v>0</v>
      </c>
      <c r="FV961">
        <v>0</v>
      </c>
      <c r="FW961">
        <v>0</v>
      </c>
      <c r="FX961" t="s">
        <v>364</v>
      </c>
      <c r="FY961" t="s">
        <v>365</v>
      </c>
      <c r="FZ961" t="s">
        <v>366</v>
      </c>
      <c r="GA961" t="s">
        <v>366</v>
      </c>
      <c r="GB961" t="s">
        <v>366</v>
      </c>
      <c r="GC961" t="s">
        <v>366</v>
      </c>
      <c r="GD961">
        <v>0</v>
      </c>
      <c r="GE961">
        <v>100</v>
      </c>
      <c r="GF961">
        <v>100</v>
      </c>
      <c r="GG961">
        <v>-11.37</v>
      </c>
      <c r="GH961">
        <v>-0.0905</v>
      </c>
      <c r="GI961">
        <v>-2.868309889394353</v>
      </c>
      <c r="GJ961">
        <v>-0.006773961979547998</v>
      </c>
      <c r="GK961">
        <v>-8.296070481250098E-08</v>
      </c>
      <c r="GL961">
        <v>3.322967193956903E-10</v>
      </c>
      <c r="GM961">
        <v>-0.07871069313407227</v>
      </c>
      <c r="GN961">
        <v>-0.00208336341840114</v>
      </c>
      <c r="GO961">
        <v>8.801746095907445E-05</v>
      </c>
      <c r="GP961">
        <v>-2.677693255255651E-07</v>
      </c>
      <c r="GQ961">
        <v>3</v>
      </c>
      <c r="GR961">
        <v>2052</v>
      </c>
      <c r="GS961">
        <v>2</v>
      </c>
      <c r="GT961">
        <v>18</v>
      </c>
      <c r="GU961">
        <v>134.9</v>
      </c>
      <c r="GV961">
        <v>134.8</v>
      </c>
      <c r="GW961">
        <v>2.94922</v>
      </c>
      <c r="GX961">
        <v>2.40601</v>
      </c>
      <c r="GY961">
        <v>1.44775</v>
      </c>
      <c r="GZ961">
        <v>2.31079</v>
      </c>
      <c r="HA961">
        <v>1.55151</v>
      </c>
      <c r="HB961">
        <v>2.27295</v>
      </c>
      <c r="HC961">
        <v>37.9164</v>
      </c>
      <c r="HD961">
        <v>13.5016</v>
      </c>
      <c r="HE961">
        <v>18</v>
      </c>
      <c r="HF961">
        <v>616.725</v>
      </c>
      <c r="HG961">
        <v>393.713</v>
      </c>
      <c r="HH961">
        <v>19.3286</v>
      </c>
      <c r="HI961">
        <v>30.3093</v>
      </c>
      <c r="HJ961">
        <v>29.9996</v>
      </c>
      <c r="HK961">
        <v>30.4772</v>
      </c>
      <c r="HL961">
        <v>30.468</v>
      </c>
      <c r="HM961">
        <v>59.1309</v>
      </c>
      <c r="HN961">
        <v>55.4847</v>
      </c>
      <c r="HO961">
        <v>0</v>
      </c>
      <c r="HP961">
        <v>19.3401</v>
      </c>
      <c r="HQ961">
        <v>1389.26</v>
      </c>
      <c r="HR961">
        <v>15.5527</v>
      </c>
      <c r="HS961">
        <v>99.23220000000001</v>
      </c>
      <c r="HT961">
        <v>100.435</v>
      </c>
    </row>
    <row r="962" spans="1:228">
      <c r="A962">
        <v>946</v>
      </c>
      <c r="B962">
        <v>1728499049</v>
      </c>
      <c r="C962">
        <v>8111.5</v>
      </c>
      <c r="D962" t="s">
        <v>2266</v>
      </c>
      <c r="E962" t="s">
        <v>2267</v>
      </c>
      <c r="F962">
        <v>5</v>
      </c>
      <c r="G962" t="s">
        <v>357</v>
      </c>
      <c r="H962" t="s">
        <v>358</v>
      </c>
      <c r="I962" t="s">
        <v>359</v>
      </c>
      <c r="J962" t="s">
        <v>2047</v>
      </c>
      <c r="K962">
        <v>1728499041.5</v>
      </c>
      <c r="L962">
        <f>(M962)/1000</f>
        <v>0</v>
      </c>
      <c r="M962">
        <f>IF(BH962, AP962, AJ962)</f>
        <v>0</v>
      </c>
      <c r="N962">
        <f>IF(BH962, AK962, AI962)</f>
        <v>0</v>
      </c>
      <c r="O962">
        <f>BJ962 - IF(AW962&gt;1, N962*BD962*100.0/(AY962), 0)</f>
        <v>0</v>
      </c>
      <c r="P962">
        <f>((V962-L962/2)*O962-N962)/(V962+L962/2)</f>
        <v>0</v>
      </c>
      <c r="Q962">
        <f>P962*(BQ962+BR962)/1000.0</f>
        <v>0</v>
      </c>
      <c r="R962">
        <f>(BJ962 - IF(AW962&gt;1, N962*BD962*100.0/(AY962), 0))*(BQ962+BR962)/1000.0</f>
        <v>0</v>
      </c>
      <c r="S962">
        <f>2.0/((1/U962-1/T962)+SIGN(U962)*SQRT((1/U962-1/T962)*(1/U962-1/T962) + 4*BE962/((BE962+1)*(BE962+1))*(2*1/U962*1/T962-1/T962*1/T962)))</f>
        <v>0</v>
      </c>
      <c r="T962">
        <f>IF(LEFT(BF962,1)&lt;&gt;"0",IF(LEFT(BF962,1)="1",3.0,BG962),$D$5+$E$5*(BX962*BQ962/($K$5*1000))+$F$5*(BX962*BQ962/($K$5*1000))*MAX(MIN(BD962,$J$5),$I$5)*MAX(MIN(BD962,$J$5),$I$5)+$G$5*MAX(MIN(BD962,$J$5),$I$5)*(BX962*BQ962/($K$5*1000))+$H$5*(BX962*BQ962/($K$5*1000))*(BX962*BQ962/($K$5*1000)))</f>
        <v>0</v>
      </c>
      <c r="U962">
        <f>L962*(1000-(1000*0.61365*exp(17.502*Y962/(240.97+Y962))/(BQ962+BR962)+BL962)/2)/(1000*0.61365*exp(17.502*Y962/(240.97+Y962))/(BQ962+BR962)-BL962)</f>
        <v>0</v>
      </c>
      <c r="V962">
        <f>1/((BE962+1)/(S962/1.6)+1/(T962/1.37)) + BE962/((BE962+1)/(S962/1.6) + BE962/(T962/1.37))</f>
        <v>0</v>
      </c>
      <c r="W962">
        <f>(AZ962*BC962)</f>
        <v>0</v>
      </c>
      <c r="X962">
        <f>(BS962+(W962+2*0.95*5.67E-8*(((BS962+$B$7)+273)^4-(BS962+273)^4)-44100*L962)/(1.84*29.3*T962+8*0.95*5.67E-8*(BS962+273)^3))</f>
        <v>0</v>
      </c>
      <c r="Y962">
        <f>($C$7*BT962+$D$7*BU962+$E$7*X962)</f>
        <v>0</v>
      </c>
      <c r="Z962">
        <f>0.61365*exp(17.502*Y962/(240.97+Y962))</f>
        <v>0</v>
      </c>
      <c r="AA962">
        <f>(AB962/AC962*100)</f>
        <v>0</v>
      </c>
      <c r="AB962">
        <f>BL962*(BQ962+BR962)/1000</f>
        <v>0</v>
      </c>
      <c r="AC962">
        <f>0.61365*exp(17.502*BS962/(240.97+BS962))</f>
        <v>0</v>
      </c>
      <c r="AD962">
        <f>(Z962-BL962*(BQ962+BR962)/1000)</f>
        <v>0</v>
      </c>
      <c r="AE962">
        <f>(-L962*44100)</f>
        <v>0</v>
      </c>
      <c r="AF962">
        <f>2*29.3*T962*0.92*(BS962-Y962)</f>
        <v>0</v>
      </c>
      <c r="AG962">
        <f>2*0.95*5.67E-8*(((BS962+$B$7)+273)^4-(Y962+273)^4)</f>
        <v>0</v>
      </c>
      <c r="AH962">
        <f>W962+AG962+AE962+AF962</f>
        <v>0</v>
      </c>
      <c r="AI962">
        <f>BP962*AW962*(BK962-BJ962*(1000-AW962*BM962)/(1000-AW962*BL962))/(100*BD962)</f>
        <v>0</v>
      </c>
      <c r="AJ962">
        <f>1000*BP962*AW962*(BL962-BM962)/(100*BD962*(1000-AW962*BL962))</f>
        <v>0</v>
      </c>
      <c r="AK962">
        <f>(AL962 - AM962 - BQ962*1E3/(8.314*(BS962+273.15)) * AO962/BP962 * AN962) * BP962/(100*BD962) * (1000 - BM962)/1000</f>
        <v>0</v>
      </c>
      <c r="AL962">
        <v>1401.253868347752</v>
      </c>
      <c r="AM962">
        <v>1377.960727272727</v>
      </c>
      <c r="AN962">
        <v>2.551840839612966</v>
      </c>
      <c r="AO962">
        <v>66.74876362544261</v>
      </c>
      <c r="AP962">
        <f>(AR962 - AQ962 + BQ962*1E3/(8.314*(BS962+273.15)) * AT962/BP962 * AS962) * BP962/(100*BD962) * 1000/(1000 - AR962)</f>
        <v>0</v>
      </c>
      <c r="AQ962">
        <v>15.54986543660847</v>
      </c>
      <c r="AR962">
        <v>16.04803212121212</v>
      </c>
      <c r="AS962">
        <v>8.391955253371873E-06</v>
      </c>
      <c r="AT962">
        <v>80.8344270766854</v>
      </c>
      <c r="AU962">
        <v>0</v>
      </c>
      <c r="AV962">
        <v>0</v>
      </c>
      <c r="AW962">
        <f>IF(AU962*$H$13&gt;=AY962,1.0,(AY962/(AY962-AU962*$H$13)))</f>
        <v>0</v>
      </c>
      <c r="AX962">
        <f>(AW962-1)*100</f>
        <v>0</v>
      </c>
      <c r="AY962">
        <f>MAX(0,($B$13+$C$13*BX962)/(1+$D$13*BX962)*BQ962/(BS962+273)*$E$13)</f>
        <v>0</v>
      </c>
      <c r="AZ962">
        <f>$B$11*BY962+$C$11*BZ962+$F$11*CK962*(1-CN962)</f>
        <v>0</v>
      </c>
      <c r="BA962">
        <f>AZ962*BB962</f>
        <v>0</v>
      </c>
      <c r="BB962">
        <f>($B$11*$D$9+$C$11*$D$9+$F$11*((CX962+CP962)/MAX(CX962+CP962+CY962, 0.1)*$I$9+CY962/MAX(CX962+CP962+CY962, 0.1)*$J$9))/($B$11+$C$11+$F$11)</f>
        <v>0</v>
      </c>
      <c r="BC962">
        <f>($B$11*$K$9+$C$11*$K$9+$F$11*((CX962+CP962)/MAX(CX962+CP962+CY962, 0.1)*$P$9+CY962/MAX(CX962+CP962+CY962, 0.1)*$Q$9))/($B$11+$C$11+$F$11)</f>
        <v>0</v>
      </c>
      <c r="BD962">
        <v>6</v>
      </c>
      <c r="BE962">
        <v>0.5</v>
      </c>
      <c r="BF962" t="s">
        <v>361</v>
      </c>
      <c r="BG962">
        <v>2</v>
      </c>
      <c r="BH962" t="b">
        <v>1</v>
      </c>
      <c r="BI962">
        <v>1728499041.5</v>
      </c>
      <c r="BJ962">
        <v>1338.522592592593</v>
      </c>
      <c r="BK962">
        <v>1366.592592592593</v>
      </c>
      <c r="BL962">
        <v>16.04938148148148</v>
      </c>
      <c r="BM962">
        <v>15.5509962962963</v>
      </c>
      <c r="BN962">
        <v>1349.867777777778</v>
      </c>
      <c r="BO962">
        <v>16.13990740740741</v>
      </c>
      <c r="BP962">
        <v>599.9862222222223</v>
      </c>
      <c r="BQ962">
        <v>97.54371851851855</v>
      </c>
      <c r="BR962">
        <v>0.0999655962962963</v>
      </c>
      <c r="BS962">
        <v>24.76558148148148</v>
      </c>
      <c r="BT962">
        <v>24.97103703703704</v>
      </c>
      <c r="BU962">
        <v>999.9000000000001</v>
      </c>
      <c r="BV962">
        <v>0</v>
      </c>
      <c r="BW962">
        <v>0</v>
      </c>
      <c r="BX962">
        <v>10004.34814814815</v>
      </c>
      <c r="BY962">
        <v>0</v>
      </c>
      <c r="BZ962">
        <v>233.1518148148148</v>
      </c>
      <c r="CA962">
        <v>-28.07007407407407</v>
      </c>
      <c r="CB962">
        <v>1360.355925925926</v>
      </c>
      <c r="CC962">
        <v>1388.17962962963</v>
      </c>
      <c r="CD962">
        <v>0.4983816296296297</v>
      </c>
      <c r="CE962">
        <v>1366.592592592593</v>
      </c>
      <c r="CF962">
        <v>15.5509962962963</v>
      </c>
      <c r="CG962">
        <v>1.565515555555555</v>
      </c>
      <c r="CH962">
        <v>1.516902222222222</v>
      </c>
      <c r="CI962">
        <v>13.62348888888889</v>
      </c>
      <c r="CJ962">
        <v>13.1395962962963</v>
      </c>
      <c r="CK962">
        <v>1599.992222222222</v>
      </c>
      <c r="CL962">
        <v>0.691993</v>
      </c>
      <c r="CM962">
        <v>0.308007</v>
      </c>
      <c r="CN962">
        <v>0</v>
      </c>
      <c r="CO962">
        <v>2.21295925925926</v>
      </c>
      <c r="CP962">
        <v>0</v>
      </c>
      <c r="CQ962">
        <v>17283.72962962963</v>
      </c>
      <c r="CR962">
        <v>13790.07777777777</v>
      </c>
      <c r="CS962">
        <v>38.625</v>
      </c>
      <c r="CT962">
        <v>39.97199999999999</v>
      </c>
      <c r="CU962">
        <v>39.312</v>
      </c>
      <c r="CV962">
        <v>38.05281481481481</v>
      </c>
      <c r="CW962">
        <v>37.875</v>
      </c>
      <c r="CX962">
        <v>1107.183333333333</v>
      </c>
      <c r="CY962">
        <v>492.8088888888889</v>
      </c>
      <c r="CZ962">
        <v>0</v>
      </c>
      <c r="DA962">
        <v>1728499106.2</v>
      </c>
      <c r="DB962">
        <v>0</v>
      </c>
      <c r="DC962">
        <v>1728490956.5</v>
      </c>
      <c r="DD962" t="s">
        <v>362</v>
      </c>
      <c r="DE962">
        <v>1728490952.5</v>
      </c>
      <c r="DF962">
        <v>1728490956.5</v>
      </c>
      <c r="DG962">
        <v>1</v>
      </c>
      <c r="DH962">
        <v>-0.065</v>
      </c>
      <c r="DI962">
        <v>-0.008</v>
      </c>
      <c r="DJ962">
        <v>-3.246</v>
      </c>
      <c r="DK962">
        <v>-0.091</v>
      </c>
      <c r="DL962">
        <v>52</v>
      </c>
      <c r="DM962">
        <v>15</v>
      </c>
      <c r="DN962">
        <v>0.25</v>
      </c>
      <c r="DO962">
        <v>0.13</v>
      </c>
      <c r="DP962">
        <v>-28.00580250000001</v>
      </c>
      <c r="DQ962">
        <v>-1.258010881801139</v>
      </c>
      <c r="DR962">
        <v>0.2665690374813811</v>
      </c>
      <c r="DS962">
        <v>0</v>
      </c>
      <c r="DT962">
        <v>0.498295225</v>
      </c>
      <c r="DU962">
        <v>0.002781917448402456</v>
      </c>
      <c r="DV962">
        <v>0.001633793201226821</v>
      </c>
      <c r="DW962">
        <v>1</v>
      </c>
      <c r="DX962">
        <v>1</v>
      </c>
      <c r="DY962">
        <v>2</v>
      </c>
      <c r="DZ962" t="s">
        <v>363</v>
      </c>
      <c r="EA962">
        <v>3.22905</v>
      </c>
      <c r="EB962">
        <v>2.70451</v>
      </c>
      <c r="EC962">
        <v>0.224695</v>
      </c>
      <c r="ED962">
        <v>0.226922</v>
      </c>
      <c r="EE962">
        <v>0.0832615</v>
      </c>
      <c r="EF962">
        <v>0.081527</v>
      </c>
      <c r="EG962">
        <v>25295.9</v>
      </c>
      <c r="EH962">
        <v>24520.7</v>
      </c>
      <c r="EI962">
        <v>31272.2</v>
      </c>
      <c r="EJ962">
        <v>30098</v>
      </c>
      <c r="EK962">
        <v>38399.6</v>
      </c>
      <c r="EL962">
        <v>36564.7</v>
      </c>
      <c r="EM962">
        <v>43822</v>
      </c>
      <c r="EN962">
        <v>42033.8</v>
      </c>
      <c r="EO962">
        <v>2.0992</v>
      </c>
      <c r="EP962">
        <v>1.74805</v>
      </c>
      <c r="EQ962">
        <v>0.01546</v>
      </c>
      <c r="ER962">
        <v>0</v>
      </c>
      <c r="ES962">
        <v>24.7375</v>
      </c>
      <c r="ET962">
        <v>999.9</v>
      </c>
      <c r="EU962">
        <v>63.2</v>
      </c>
      <c r="EV962">
        <v>32.3</v>
      </c>
      <c r="EW962">
        <v>31.4647</v>
      </c>
      <c r="EX962">
        <v>61.3102</v>
      </c>
      <c r="EY962">
        <v>24.3309</v>
      </c>
      <c r="EZ962">
        <v>1</v>
      </c>
      <c r="FA962">
        <v>0.267439</v>
      </c>
      <c r="FB962">
        <v>3.60168</v>
      </c>
      <c r="FC962">
        <v>20.1641</v>
      </c>
      <c r="FD962">
        <v>5.21429</v>
      </c>
      <c r="FE962">
        <v>11.998</v>
      </c>
      <c r="FF962">
        <v>4.9629</v>
      </c>
      <c r="FG962">
        <v>3.29568</v>
      </c>
      <c r="FH962">
        <v>9999</v>
      </c>
      <c r="FI962">
        <v>9999</v>
      </c>
      <c r="FJ962">
        <v>9999</v>
      </c>
      <c r="FK962">
        <v>150.2</v>
      </c>
      <c r="FL962">
        <v>4.97093</v>
      </c>
      <c r="FM962">
        <v>1.86783</v>
      </c>
      <c r="FN962">
        <v>1.85928</v>
      </c>
      <c r="FO962">
        <v>1.86539</v>
      </c>
      <c r="FP962">
        <v>1.86311</v>
      </c>
      <c r="FQ962">
        <v>1.86452</v>
      </c>
      <c r="FR962">
        <v>1.86005</v>
      </c>
      <c r="FS962">
        <v>1.86417</v>
      </c>
      <c r="FT962">
        <v>0</v>
      </c>
      <c r="FU962">
        <v>0</v>
      </c>
      <c r="FV962">
        <v>0</v>
      </c>
      <c r="FW962">
        <v>0</v>
      </c>
      <c r="FX962" t="s">
        <v>364</v>
      </c>
      <c r="FY962" t="s">
        <v>365</v>
      </c>
      <c r="FZ962" t="s">
        <v>366</v>
      </c>
      <c r="GA962" t="s">
        <v>366</v>
      </c>
      <c r="GB962" t="s">
        <v>366</v>
      </c>
      <c r="GC962" t="s">
        <v>366</v>
      </c>
      <c r="GD962">
        <v>0</v>
      </c>
      <c r="GE962">
        <v>100</v>
      </c>
      <c r="GF962">
        <v>100</v>
      </c>
      <c r="GG962">
        <v>-11.45</v>
      </c>
      <c r="GH962">
        <v>-0.0906</v>
      </c>
      <c r="GI962">
        <v>-2.868309889394353</v>
      </c>
      <c r="GJ962">
        <v>-0.006773961979547998</v>
      </c>
      <c r="GK962">
        <v>-8.296070481250098E-08</v>
      </c>
      <c r="GL962">
        <v>3.322967193956903E-10</v>
      </c>
      <c r="GM962">
        <v>-0.07871069313407227</v>
      </c>
      <c r="GN962">
        <v>-0.00208336341840114</v>
      </c>
      <c r="GO962">
        <v>8.801746095907445E-05</v>
      </c>
      <c r="GP962">
        <v>-2.677693255255651E-07</v>
      </c>
      <c r="GQ962">
        <v>3</v>
      </c>
      <c r="GR962">
        <v>2052</v>
      </c>
      <c r="GS962">
        <v>2</v>
      </c>
      <c r="GT962">
        <v>18</v>
      </c>
      <c r="GU962">
        <v>134.9</v>
      </c>
      <c r="GV962">
        <v>134.9</v>
      </c>
      <c r="GW962">
        <v>2.97363</v>
      </c>
      <c r="GX962">
        <v>2.40723</v>
      </c>
      <c r="GY962">
        <v>1.44775</v>
      </c>
      <c r="GZ962">
        <v>2.31201</v>
      </c>
      <c r="HA962">
        <v>1.55151</v>
      </c>
      <c r="HB962">
        <v>2.32056</v>
      </c>
      <c r="HC962">
        <v>37.9406</v>
      </c>
      <c r="HD962">
        <v>13.5191</v>
      </c>
      <c r="HE962">
        <v>18</v>
      </c>
      <c r="HF962">
        <v>616.888</v>
      </c>
      <c r="HG962">
        <v>393.441</v>
      </c>
      <c r="HH962">
        <v>19.3539</v>
      </c>
      <c r="HI962">
        <v>30.3047</v>
      </c>
      <c r="HJ962">
        <v>29.9997</v>
      </c>
      <c r="HK962">
        <v>30.4713</v>
      </c>
      <c r="HL962">
        <v>30.4628</v>
      </c>
      <c r="HM962">
        <v>59.5427</v>
      </c>
      <c r="HN962">
        <v>55.4847</v>
      </c>
      <c r="HO962">
        <v>0</v>
      </c>
      <c r="HP962">
        <v>19.3603</v>
      </c>
      <c r="HQ962">
        <v>1399.28</v>
      </c>
      <c r="HR962">
        <v>15.5531</v>
      </c>
      <c r="HS962">
        <v>99.2343</v>
      </c>
      <c r="HT962">
        <v>100.435</v>
      </c>
    </row>
    <row r="963" spans="1:228">
      <c r="A963">
        <v>947</v>
      </c>
      <c r="B963">
        <v>1728499054</v>
      </c>
      <c r="C963">
        <v>8116.5</v>
      </c>
      <c r="D963" t="s">
        <v>2268</v>
      </c>
      <c r="E963" t="s">
        <v>2269</v>
      </c>
      <c r="F963">
        <v>5</v>
      </c>
      <c r="G963" t="s">
        <v>357</v>
      </c>
      <c r="H963" t="s">
        <v>358</v>
      </c>
      <c r="I963" t="s">
        <v>359</v>
      </c>
      <c r="J963" t="s">
        <v>2047</v>
      </c>
      <c r="K963">
        <v>1728499046.214286</v>
      </c>
      <c r="L963">
        <f>(M963)/1000</f>
        <v>0</v>
      </c>
      <c r="M963">
        <f>IF(BH963, AP963, AJ963)</f>
        <v>0</v>
      </c>
      <c r="N963">
        <f>IF(BH963, AK963, AI963)</f>
        <v>0</v>
      </c>
      <c r="O963">
        <f>BJ963 - IF(AW963&gt;1, N963*BD963*100.0/(AY963), 0)</f>
        <v>0</v>
      </c>
      <c r="P963">
        <f>((V963-L963/2)*O963-N963)/(V963+L963/2)</f>
        <v>0</v>
      </c>
      <c r="Q963">
        <f>P963*(BQ963+BR963)/1000.0</f>
        <v>0</v>
      </c>
      <c r="R963">
        <f>(BJ963 - IF(AW963&gt;1, N963*BD963*100.0/(AY963), 0))*(BQ963+BR963)/1000.0</f>
        <v>0</v>
      </c>
      <c r="S963">
        <f>2.0/((1/U963-1/T963)+SIGN(U963)*SQRT((1/U963-1/T963)*(1/U963-1/T963) + 4*BE963/((BE963+1)*(BE963+1))*(2*1/U963*1/T963-1/T963*1/T963)))</f>
        <v>0</v>
      </c>
      <c r="T963">
        <f>IF(LEFT(BF963,1)&lt;&gt;"0",IF(LEFT(BF963,1)="1",3.0,BG963),$D$5+$E$5*(BX963*BQ963/($K$5*1000))+$F$5*(BX963*BQ963/($K$5*1000))*MAX(MIN(BD963,$J$5),$I$5)*MAX(MIN(BD963,$J$5),$I$5)+$G$5*MAX(MIN(BD963,$J$5),$I$5)*(BX963*BQ963/($K$5*1000))+$H$5*(BX963*BQ963/($K$5*1000))*(BX963*BQ963/($K$5*1000)))</f>
        <v>0</v>
      </c>
      <c r="U963">
        <f>L963*(1000-(1000*0.61365*exp(17.502*Y963/(240.97+Y963))/(BQ963+BR963)+BL963)/2)/(1000*0.61365*exp(17.502*Y963/(240.97+Y963))/(BQ963+BR963)-BL963)</f>
        <v>0</v>
      </c>
      <c r="V963">
        <f>1/((BE963+1)/(S963/1.6)+1/(T963/1.37)) + BE963/((BE963+1)/(S963/1.6) + BE963/(T963/1.37))</f>
        <v>0</v>
      </c>
      <c r="W963">
        <f>(AZ963*BC963)</f>
        <v>0</v>
      </c>
      <c r="X963">
        <f>(BS963+(W963+2*0.95*5.67E-8*(((BS963+$B$7)+273)^4-(BS963+273)^4)-44100*L963)/(1.84*29.3*T963+8*0.95*5.67E-8*(BS963+273)^3))</f>
        <v>0</v>
      </c>
      <c r="Y963">
        <f>($C$7*BT963+$D$7*BU963+$E$7*X963)</f>
        <v>0</v>
      </c>
      <c r="Z963">
        <f>0.61365*exp(17.502*Y963/(240.97+Y963))</f>
        <v>0</v>
      </c>
      <c r="AA963">
        <f>(AB963/AC963*100)</f>
        <v>0</v>
      </c>
      <c r="AB963">
        <f>BL963*(BQ963+BR963)/1000</f>
        <v>0</v>
      </c>
      <c r="AC963">
        <f>0.61365*exp(17.502*BS963/(240.97+BS963))</f>
        <v>0</v>
      </c>
      <c r="AD963">
        <f>(Z963-BL963*(BQ963+BR963)/1000)</f>
        <v>0</v>
      </c>
      <c r="AE963">
        <f>(-L963*44100)</f>
        <v>0</v>
      </c>
      <c r="AF963">
        <f>2*29.3*T963*0.92*(BS963-Y963)</f>
        <v>0</v>
      </c>
      <c r="AG963">
        <f>2*0.95*5.67E-8*(((BS963+$B$7)+273)^4-(Y963+273)^4)</f>
        <v>0</v>
      </c>
      <c r="AH963">
        <f>W963+AG963+AE963+AF963</f>
        <v>0</v>
      </c>
      <c r="AI963">
        <f>BP963*AW963*(BK963-BJ963*(1000-AW963*BM963)/(1000-AW963*BL963))/(100*BD963)</f>
        <v>0</v>
      </c>
      <c r="AJ963">
        <f>1000*BP963*AW963*(BL963-BM963)/(100*BD963*(1000-AW963*BL963))</f>
        <v>0</v>
      </c>
      <c r="AK963">
        <f>(AL963 - AM963 - BQ963*1E3/(8.314*(BS963+273.15)) * AO963/BP963 * AN963) * BP963/(100*BD963) * (1000 - BM963)/1000</f>
        <v>0</v>
      </c>
      <c r="AL963">
        <v>1413.962786336164</v>
      </c>
      <c r="AM963">
        <v>1390.650424242424</v>
      </c>
      <c r="AN963">
        <v>2.53259392177881</v>
      </c>
      <c r="AO963">
        <v>66.74876362544261</v>
      </c>
      <c r="AP963">
        <f>(AR963 - AQ963 + BQ963*1E3/(8.314*(BS963+273.15)) * AT963/BP963 * AS963) * BP963/(100*BD963) * 1000/(1000 - AR963)</f>
        <v>0</v>
      </c>
      <c r="AQ963">
        <v>15.54929876077028</v>
      </c>
      <c r="AR963">
        <v>16.04500969696969</v>
      </c>
      <c r="AS963">
        <v>-1.313823554168604E-05</v>
      </c>
      <c r="AT963">
        <v>80.8344270766854</v>
      </c>
      <c r="AU963">
        <v>0</v>
      </c>
      <c r="AV963">
        <v>0</v>
      </c>
      <c r="AW963">
        <f>IF(AU963*$H$13&gt;=AY963,1.0,(AY963/(AY963-AU963*$H$13)))</f>
        <v>0</v>
      </c>
      <c r="AX963">
        <f>(AW963-1)*100</f>
        <v>0</v>
      </c>
      <c r="AY963">
        <f>MAX(0,($B$13+$C$13*BX963)/(1+$D$13*BX963)*BQ963/(BS963+273)*$E$13)</f>
        <v>0</v>
      </c>
      <c r="AZ963">
        <f>$B$11*BY963+$C$11*BZ963+$F$11*CK963*(1-CN963)</f>
        <v>0</v>
      </c>
      <c r="BA963">
        <f>AZ963*BB963</f>
        <v>0</v>
      </c>
      <c r="BB963">
        <f>($B$11*$D$9+$C$11*$D$9+$F$11*((CX963+CP963)/MAX(CX963+CP963+CY963, 0.1)*$I$9+CY963/MAX(CX963+CP963+CY963, 0.1)*$J$9))/($B$11+$C$11+$F$11)</f>
        <v>0</v>
      </c>
      <c r="BC963">
        <f>($B$11*$K$9+$C$11*$K$9+$F$11*((CX963+CP963)/MAX(CX963+CP963+CY963, 0.1)*$P$9+CY963/MAX(CX963+CP963+CY963, 0.1)*$Q$9))/($B$11+$C$11+$F$11)</f>
        <v>0</v>
      </c>
      <c r="BD963">
        <v>6</v>
      </c>
      <c r="BE963">
        <v>0.5</v>
      </c>
      <c r="BF963" t="s">
        <v>361</v>
      </c>
      <c r="BG963">
        <v>2</v>
      </c>
      <c r="BH963" t="b">
        <v>1</v>
      </c>
      <c r="BI963">
        <v>1728499046.214286</v>
      </c>
      <c r="BJ963">
        <v>1350.168571428571</v>
      </c>
      <c r="BK963">
        <v>1378.395357142858</v>
      </c>
      <c r="BL963">
        <v>16.04792857142857</v>
      </c>
      <c r="BM963">
        <v>15.54941785714285</v>
      </c>
      <c r="BN963">
        <v>1361.573928571428</v>
      </c>
      <c r="BO963">
        <v>16.13846071428572</v>
      </c>
      <c r="BP963">
        <v>600.0069999999999</v>
      </c>
      <c r="BQ963">
        <v>97.54325357142855</v>
      </c>
      <c r="BR963">
        <v>0.1000082964285714</v>
      </c>
      <c r="BS963">
        <v>24.77042857142857</v>
      </c>
      <c r="BT963">
        <v>24.97901785714285</v>
      </c>
      <c r="BU963">
        <v>999.9000000000002</v>
      </c>
      <c r="BV963">
        <v>0</v>
      </c>
      <c r="BW963">
        <v>0</v>
      </c>
      <c r="BX963">
        <v>9992.450357142856</v>
      </c>
      <c r="BY963">
        <v>0</v>
      </c>
      <c r="BZ963">
        <v>217.9332857142857</v>
      </c>
      <c r="CA963">
        <v>-28.22723928571429</v>
      </c>
      <c r="CB963">
        <v>1372.188571428572</v>
      </c>
      <c r="CC963">
        <v>1400.166071428572</v>
      </c>
      <c r="CD963">
        <v>0.4985097142857143</v>
      </c>
      <c r="CE963">
        <v>1378.395357142858</v>
      </c>
      <c r="CF963">
        <v>15.54941785714285</v>
      </c>
      <c r="CG963">
        <v>1.5653675</v>
      </c>
      <c r="CH963">
        <v>1.516741428571429</v>
      </c>
      <c r="CI963">
        <v>13.62203928571429</v>
      </c>
      <c r="CJ963">
        <v>13.13796785714286</v>
      </c>
      <c r="CK963">
        <v>1599.997857142857</v>
      </c>
      <c r="CL963">
        <v>0.6919911428571429</v>
      </c>
      <c r="CM963">
        <v>0.3080088571428571</v>
      </c>
      <c r="CN963">
        <v>0</v>
      </c>
      <c r="CO963">
        <v>2.224975</v>
      </c>
      <c r="CP963">
        <v>0</v>
      </c>
      <c r="CQ963">
        <v>17289.93571428571</v>
      </c>
      <c r="CR963">
        <v>13790.11428571429</v>
      </c>
      <c r="CS963">
        <v>38.625</v>
      </c>
      <c r="CT963">
        <v>39.96174999999999</v>
      </c>
      <c r="CU963">
        <v>39.30757142857143</v>
      </c>
      <c r="CV963">
        <v>38.05757142857142</v>
      </c>
      <c r="CW963">
        <v>37.875</v>
      </c>
      <c r="CX963">
        <v>1107.184285714286</v>
      </c>
      <c r="CY963">
        <v>492.8135714285715</v>
      </c>
      <c r="CZ963">
        <v>0</v>
      </c>
      <c r="DA963">
        <v>1728499111</v>
      </c>
      <c r="DB963">
        <v>0</v>
      </c>
      <c r="DC963">
        <v>1728490956.5</v>
      </c>
      <c r="DD963" t="s">
        <v>362</v>
      </c>
      <c r="DE963">
        <v>1728490952.5</v>
      </c>
      <c r="DF963">
        <v>1728490956.5</v>
      </c>
      <c r="DG963">
        <v>1</v>
      </c>
      <c r="DH963">
        <v>-0.065</v>
      </c>
      <c r="DI963">
        <v>-0.008</v>
      </c>
      <c r="DJ963">
        <v>-3.246</v>
      </c>
      <c r="DK963">
        <v>-0.091</v>
      </c>
      <c r="DL963">
        <v>52</v>
      </c>
      <c r="DM963">
        <v>15</v>
      </c>
      <c r="DN963">
        <v>0.25</v>
      </c>
      <c r="DO963">
        <v>0.13</v>
      </c>
      <c r="DP963">
        <v>-28.09354390243902</v>
      </c>
      <c r="DQ963">
        <v>-2.067171428571466</v>
      </c>
      <c r="DR963">
        <v>0.2806343998252152</v>
      </c>
      <c r="DS963">
        <v>0</v>
      </c>
      <c r="DT963">
        <v>0.4981898780487805</v>
      </c>
      <c r="DU963">
        <v>0.00135579094076598</v>
      </c>
      <c r="DV963">
        <v>0.001491622397046848</v>
      </c>
      <c r="DW963">
        <v>1</v>
      </c>
      <c r="DX963">
        <v>1</v>
      </c>
      <c r="DY963">
        <v>2</v>
      </c>
      <c r="DZ963" t="s">
        <v>363</v>
      </c>
      <c r="EA963">
        <v>3.22897</v>
      </c>
      <c r="EB963">
        <v>2.70395</v>
      </c>
      <c r="EC963">
        <v>0.225964</v>
      </c>
      <c r="ED963">
        <v>0.228182</v>
      </c>
      <c r="EE963">
        <v>0.0832514</v>
      </c>
      <c r="EF963">
        <v>0.0815215</v>
      </c>
      <c r="EG963">
        <v>25254.6</v>
      </c>
      <c r="EH963">
        <v>24481.1</v>
      </c>
      <c r="EI963">
        <v>31272.4</v>
      </c>
      <c r="EJ963">
        <v>30098.4</v>
      </c>
      <c r="EK963">
        <v>38400.3</v>
      </c>
      <c r="EL963">
        <v>36565.5</v>
      </c>
      <c r="EM963">
        <v>43822.2</v>
      </c>
      <c r="EN963">
        <v>42034.5</v>
      </c>
      <c r="EO963">
        <v>2.09925</v>
      </c>
      <c r="EP963">
        <v>1.74825</v>
      </c>
      <c r="EQ963">
        <v>0.0156835</v>
      </c>
      <c r="ER963">
        <v>0</v>
      </c>
      <c r="ES963">
        <v>24.7396</v>
      </c>
      <c r="ET963">
        <v>999.9</v>
      </c>
      <c r="EU963">
        <v>63.2</v>
      </c>
      <c r="EV963">
        <v>32.3</v>
      </c>
      <c r="EW963">
        <v>31.4683</v>
      </c>
      <c r="EX963">
        <v>61.2602</v>
      </c>
      <c r="EY963">
        <v>24.5433</v>
      </c>
      <c r="EZ963">
        <v>1</v>
      </c>
      <c r="FA963">
        <v>0.267007</v>
      </c>
      <c r="FB963">
        <v>3.64295</v>
      </c>
      <c r="FC963">
        <v>20.1632</v>
      </c>
      <c r="FD963">
        <v>5.21519</v>
      </c>
      <c r="FE963">
        <v>11.998</v>
      </c>
      <c r="FF963">
        <v>4.96295</v>
      </c>
      <c r="FG963">
        <v>3.2957</v>
      </c>
      <c r="FH963">
        <v>9999</v>
      </c>
      <c r="FI963">
        <v>9999</v>
      </c>
      <c r="FJ963">
        <v>9999</v>
      </c>
      <c r="FK963">
        <v>150.2</v>
      </c>
      <c r="FL963">
        <v>4.97092</v>
      </c>
      <c r="FM963">
        <v>1.86782</v>
      </c>
      <c r="FN963">
        <v>1.85928</v>
      </c>
      <c r="FO963">
        <v>1.86539</v>
      </c>
      <c r="FP963">
        <v>1.86312</v>
      </c>
      <c r="FQ963">
        <v>1.86448</v>
      </c>
      <c r="FR963">
        <v>1.86005</v>
      </c>
      <c r="FS963">
        <v>1.86417</v>
      </c>
      <c r="FT963">
        <v>0</v>
      </c>
      <c r="FU963">
        <v>0</v>
      </c>
      <c r="FV963">
        <v>0</v>
      </c>
      <c r="FW963">
        <v>0</v>
      </c>
      <c r="FX963" t="s">
        <v>364</v>
      </c>
      <c r="FY963" t="s">
        <v>365</v>
      </c>
      <c r="FZ963" t="s">
        <v>366</v>
      </c>
      <c r="GA963" t="s">
        <v>366</v>
      </c>
      <c r="GB963" t="s">
        <v>366</v>
      </c>
      <c r="GC963" t="s">
        <v>366</v>
      </c>
      <c r="GD963">
        <v>0</v>
      </c>
      <c r="GE963">
        <v>100</v>
      </c>
      <c r="GF963">
        <v>100</v>
      </c>
      <c r="GG963">
        <v>-11.51</v>
      </c>
      <c r="GH963">
        <v>-0.0905</v>
      </c>
      <c r="GI963">
        <v>-2.868309889394353</v>
      </c>
      <c r="GJ963">
        <v>-0.006773961979547998</v>
      </c>
      <c r="GK963">
        <v>-8.296070481250098E-08</v>
      </c>
      <c r="GL963">
        <v>3.322967193956903E-10</v>
      </c>
      <c r="GM963">
        <v>-0.07871069313407227</v>
      </c>
      <c r="GN963">
        <v>-0.00208336341840114</v>
      </c>
      <c r="GO963">
        <v>8.801746095907445E-05</v>
      </c>
      <c r="GP963">
        <v>-2.677693255255651E-07</v>
      </c>
      <c r="GQ963">
        <v>3</v>
      </c>
      <c r="GR963">
        <v>2052</v>
      </c>
      <c r="GS963">
        <v>2</v>
      </c>
      <c r="GT963">
        <v>18</v>
      </c>
      <c r="GU963">
        <v>135</v>
      </c>
      <c r="GV963">
        <v>135</v>
      </c>
      <c r="GW963">
        <v>2.99316</v>
      </c>
      <c r="GX963">
        <v>2.40356</v>
      </c>
      <c r="GY963">
        <v>1.44775</v>
      </c>
      <c r="GZ963">
        <v>2.31079</v>
      </c>
      <c r="HA963">
        <v>1.55151</v>
      </c>
      <c r="HB963">
        <v>2.38647</v>
      </c>
      <c r="HC963">
        <v>37.9164</v>
      </c>
      <c r="HD963">
        <v>13.5191</v>
      </c>
      <c r="HE963">
        <v>18</v>
      </c>
      <c r="HF963">
        <v>616.865</v>
      </c>
      <c r="HG963">
        <v>393.514</v>
      </c>
      <c r="HH963">
        <v>19.3715</v>
      </c>
      <c r="HI963">
        <v>30.2995</v>
      </c>
      <c r="HJ963">
        <v>29.9998</v>
      </c>
      <c r="HK963">
        <v>30.4654</v>
      </c>
      <c r="HL963">
        <v>30.4568</v>
      </c>
      <c r="HM963">
        <v>59.9978</v>
      </c>
      <c r="HN963">
        <v>55.4847</v>
      </c>
      <c r="HO963">
        <v>0</v>
      </c>
      <c r="HP963">
        <v>19.3689</v>
      </c>
      <c r="HQ963">
        <v>1414.32</v>
      </c>
      <c r="HR963">
        <v>15.5562</v>
      </c>
      <c r="HS963">
        <v>99.23480000000001</v>
      </c>
      <c r="HT963">
        <v>100.437</v>
      </c>
    </row>
    <row r="964" spans="1:228">
      <c r="A964">
        <v>948</v>
      </c>
      <c r="B964">
        <v>1728499059</v>
      </c>
      <c r="C964">
        <v>8121.5</v>
      </c>
      <c r="D964" t="s">
        <v>2270</v>
      </c>
      <c r="E964" t="s">
        <v>2271</v>
      </c>
      <c r="F964">
        <v>5</v>
      </c>
      <c r="G964" t="s">
        <v>357</v>
      </c>
      <c r="H964" t="s">
        <v>358</v>
      </c>
      <c r="I964" t="s">
        <v>359</v>
      </c>
      <c r="J964" t="s">
        <v>2047</v>
      </c>
      <c r="K964">
        <v>1728499051.5</v>
      </c>
      <c r="L964">
        <f>(M964)/1000</f>
        <v>0</v>
      </c>
      <c r="M964">
        <f>IF(BH964, AP964, AJ964)</f>
        <v>0</v>
      </c>
      <c r="N964">
        <f>IF(BH964, AK964, AI964)</f>
        <v>0</v>
      </c>
      <c r="O964">
        <f>BJ964 - IF(AW964&gt;1, N964*BD964*100.0/(AY964), 0)</f>
        <v>0</v>
      </c>
      <c r="P964">
        <f>((V964-L964/2)*O964-N964)/(V964+L964/2)</f>
        <v>0</v>
      </c>
      <c r="Q964">
        <f>P964*(BQ964+BR964)/1000.0</f>
        <v>0</v>
      </c>
      <c r="R964">
        <f>(BJ964 - IF(AW964&gt;1, N964*BD964*100.0/(AY964), 0))*(BQ964+BR964)/1000.0</f>
        <v>0</v>
      </c>
      <c r="S964">
        <f>2.0/((1/U964-1/T964)+SIGN(U964)*SQRT((1/U964-1/T964)*(1/U964-1/T964) + 4*BE964/((BE964+1)*(BE964+1))*(2*1/U964*1/T964-1/T964*1/T964)))</f>
        <v>0</v>
      </c>
      <c r="T964">
        <f>IF(LEFT(BF964,1)&lt;&gt;"0",IF(LEFT(BF964,1)="1",3.0,BG964),$D$5+$E$5*(BX964*BQ964/($K$5*1000))+$F$5*(BX964*BQ964/($K$5*1000))*MAX(MIN(BD964,$J$5),$I$5)*MAX(MIN(BD964,$J$5),$I$5)+$G$5*MAX(MIN(BD964,$J$5),$I$5)*(BX964*BQ964/($K$5*1000))+$H$5*(BX964*BQ964/($K$5*1000))*(BX964*BQ964/($K$5*1000)))</f>
        <v>0</v>
      </c>
      <c r="U964">
        <f>L964*(1000-(1000*0.61365*exp(17.502*Y964/(240.97+Y964))/(BQ964+BR964)+BL964)/2)/(1000*0.61365*exp(17.502*Y964/(240.97+Y964))/(BQ964+BR964)-BL964)</f>
        <v>0</v>
      </c>
      <c r="V964">
        <f>1/((BE964+1)/(S964/1.6)+1/(T964/1.37)) + BE964/((BE964+1)/(S964/1.6) + BE964/(T964/1.37))</f>
        <v>0</v>
      </c>
      <c r="W964">
        <f>(AZ964*BC964)</f>
        <v>0</v>
      </c>
      <c r="X964">
        <f>(BS964+(W964+2*0.95*5.67E-8*(((BS964+$B$7)+273)^4-(BS964+273)^4)-44100*L964)/(1.84*29.3*T964+8*0.95*5.67E-8*(BS964+273)^3))</f>
        <v>0</v>
      </c>
      <c r="Y964">
        <f>($C$7*BT964+$D$7*BU964+$E$7*X964)</f>
        <v>0</v>
      </c>
      <c r="Z964">
        <f>0.61365*exp(17.502*Y964/(240.97+Y964))</f>
        <v>0</v>
      </c>
      <c r="AA964">
        <f>(AB964/AC964*100)</f>
        <v>0</v>
      </c>
      <c r="AB964">
        <f>BL964*(BQ964+BR964)/1000</f>
        <v>0</v>
      </c>
      <c r="AC964">
        <f>0.61365*exp(17.502*BS964/(240.97+BS964))</f>
        <v>0</v>
      </c>
      <c r="AD964">
        <f>(Z964-BL964*(BQ964+BR964)/1000)</f>
        <v>0</v>
      </c>
      <c r="AE964">
        <f>(-L964*44100)</f>
        <v>0</v>
      </c>
      <c r="AF964">
        <f>2*29.3*T964*0.92*(BS964-Y964)</f>
        <v>0</v>
      </c>
      <c r="AG964">
        <f>2*0.95*5.67E-8*(((BS964+$B$7)+273)^4-(Y964+273)^4)</f>
        <v>0</v>
      </c>
      <c r="AH964">
        <f>W964+AG964+AE964+AF964</f>
        <v>0</v>
      </c>
      <c r="AI964">
        <f>BP964*AW964*(BK964-BJ964*(1000-AW964*BM964)/(1000-AW964*BL964))/(100*BD964)</f>
        <v>0</v>
      </c>
      <c r="AJ964">
        <f>1000*BP964*AW964*(BL964-BM964)/(100*BD964*(1000-AW964*BL964))</f>
        <v>0</v>
      </c>
      <c r="AK964">
        <f>(AL964 - AM964 - BQ964*1E3/(8.314*(BS964+273.15)) * AO964/BP964 * AN964) * BP964/(100*BD964) * (1000 - BM964)/1000</f>
        <v>0</v>
      </c>
      <c r="AL964">
        <v>1426.988405395452</v>
      </c>
      <c r="AM964">
        <v>1403.425393939394</v>
      </c>
      <c r="AN964">
        <v>2.553825705058159</v>
      </c>
      <c r="AO964">
        <v>66.74876362544261</v>
      </c>
      <c r="AP964">
        <f>(AR964 - AQ964 + BQ964*1E3/(8.314*(BS964+273.15)) * AT964/BP964 * AS964) * BP964/(100*BD964) * 1000/(1000 - AR964)</f>
        <v>0</v>
      </c>
      <c r="AQ964">
        <v>15.5451269197747</v>
      </c>
      <c r="AR964">
        <v>16.03923151515152</v>
      </c>
      <c r="AS964">
        <v>-1.548476375317869E-05</v>
      </c>
      <c r="AT964">
        <v>80.8344270766854</v>
      </c>
      <c r="AU964">
        <v>0</v>
      </c>
      <c r="AV964">
        <v>0</v>
      </c>
      <c r="AW964">
        <f>IF(AU964*$H$13&gt;=AY964,1.0,(AY964/(AY964-AU964*$H$13)))</f>
        <v>0</v>
      </c>
      <c r="AX964">
        <f>(AW964-1)*100</f>
        <v>0</v>
      </c>
      <c r="AY964">
        <f>MAX(0,($B$13+$C$13*BX964)/(1+$D$13*BX964)*BQ964/(BS964+273)*$E$13)</f>
        <v>0</v>
      </c>
      <c r="AZ964">
        <f>$B$11*BY964+$C$11*BZ964+$F$11*CK964*(1-CN964)</f>
        <v>0</v>
      </c>
      <c r="BA964">
        <f>AZ964*BB964</f>
        <v>0</v>
      </c>
      <c r="BB964">
        <f>($B$11*$D$9+$C$11*$D$9+$F$11*((CX964+CP964)/MAX(CX964+CP964+CY964, 0.1)*$I$9+CY964/MAX(CX964+CP964+CY964, 0.1)*$J$9))/($B$11+$C$11+$F$11)</f>
        <v>0</v>
      </c>
      <c r="BC964">
        <f>($B$11*$K$9+$C$11*$K$9+$F$11*((CX964+CP964)/MAX(CX964+CP964+CY964, 0.1)*$P$9+CY964/MAX(CX964+CP964+CY964, 0.1)*$Q$9))/($B$11+$C$11+$F$11)</f>
        <v>0</v>
      </c>
      <c r="BD964">
        <v>6</v>
      </c>
      <c r="BE964">
        <v>0.5</v>
      </c>
      <c r="BF964" t="s">
        <v>361</v>
      </c>
      <c r="BG964">
        <v>2</v>
      </c>
      <c r="BH964" t="b">
        <v>1</v>
      </c>
      <c r="BI964">
        <v>1728499051.5</v>
      </c>
      <c r="BJ964">
        <v>1363.354444444445</v>
      </c>
      <c r="BK964">
        <v>1391.707407407407</v>
      </c>
      <c r="BL964">
        <v>16.04555925925926</v>
      </c>
      <c r="BM964">
        <v>15.5478037037037</v>
      </c>
      <c r="BN964">
        <v>1374.828518518519</v>
      </c>
      <c r="BO964">
        <v>16.1361</v>
      </c>
      <c r="BP964">
        <v>600.0042962962963</v>
      </c>
      <c r="BQ964">
        <v>97.54255185185184</v>
      </c>
      <c r="BR964">
        <v>0.09997911111111112</v>
      </c>
      <c r="BS964">
        <v>24.77748518518518</v>
      </c>
      <c r="BT964">
        <v>24.98754444444445</v>
      </c>
      <c r="BU964">
        <v>999.9000000000001</v>
      </c>
      <c r="BV964">
        <v>0</v>
      </c>
      <c r="BW964">
        <v>0</v>
      </c>
      <c r="BX964">
        <v>9993.655925925925</v>
      </c>
      <c r="BY964">
        <v>0</v>
      </c>
      <c r="BZ964">
        <v>204.8493333333333</v>
      </c>
      <c r="CA964">
        <v>-28.35313333333334</v>
      </c>
      <c r="CB964">
        <v>1385.586296296297</v>
      </c>
      <c r="CC964">
        <v>1413.687407407408</v>
      </c>
      <c r="CD964">
        <v>0.4977615185185185</v>
      </c>
      <c r="CE964">
        <v>1391.707407407407</v>
      </c>
      <c r="CF964">
        <v>15.5478037037037</v>
      </c>
      <c r="CG964">
        <v>1.565125555555556</v>
      </c>
      <c r="CH964">
        <v>1.516572222222222</v>
      </c>
      <c r="CI964">
        <v>13.61967037037037</v>
      </c>
      <c r="CJ964">
        <v>13.13627037037037</v>
      </c>
      <c r="CK964">
        <v>1600.005925925926</v>
      </c>
      <c r="CL964">
        <v>0.6919934444444444</v>
      </c>
      <c r="CM964">
        <v>0.3080065555555556</v>
      </c>
      <c r="CN964">
        <v>0</v>
      </c>
      <c r="CO964">
        <v>2.262140740740741</v>
      </c>
      <c r="CP964">
        <v>0</v>
      </c>
      <c r="CQ964">
        <v>17295.38148148148</v>
      </c>
      <c r="CR964">
        <v>13790.2</v>
      </c>
      <c r="CS964">
        <v>38.625</v>
      </c>
      <c r="CT964">
        <v>39.96033333333333</v>
      </c>
      <c r="CU964">
        <v>39.29822222222223</v>
      </c>
      <c r="CV964">
        <v>38.04822222222223</v>
      </c>
      <c r="CW964">
        <v>37.875</v>
      </c>
      <c r="CX964">
        <v>1107.193703703704</v>
      </c>
      <c r="CY964">
        <v>492.8122222222221</v>
      </c>
      <c r="CZ964">
        <v>0</v>
      </c>
      <c r="DA964">
        <v>1728499115.8</v>
      </c>
      <c r="DB964">
        <v>0</v>
      </c>
      <c r="DC964">
        <v>1728490956.5</v>
      </c>
      <c r="DD964" t="s">
        <v>362</v>
      </c>
      <c r="DE964">
        <v>1728490952.5</v>
      </c>
      <c r="DF964">
        <v>1728490956.5</v>
      </c>
      <c r="DG964">
        <v>1</v>
      </c>
      <c r="DH964">
        <v>-0.065</v>
      </c>
      <c r="DI964">
        <v>-0.008</v>
      </c>
      <c r="DJ964">
        <v>-3.246</v>
      </c>
      <c r="DK964">
        <v>-0.091</v>
      </c>
      <c r="DL964">
        <v>52</v>
      </c>
      <c r="DM964">
        <v>15</v>
      </c>
      <c r="DN964">
        <v>0.25</v>
      </c>
      <c r="DO964">
        <v>0.13</v>
      </c>
      <c r="DP964">
        <v>-28.2947925</v>
      </c>
      <c r="DQ964">
        <v>-1.194079924953075</v>
      </c>
      <c r="DR964">
        <v>0.1680908406004026</v>
      </c>
      <c r="DS964">
        <v>0</v>
      </c>
      <c r="DT964">
        <v>0.4982106249999999</v>
      </c>
      <c r="DU964">
        <v>-0.009044206378988695</v>
      </c>
      <c r="DV964">
        <v>0.001239927733529248</v>
      </c>
      <c r="DW964">
        <v>1</v>
      </c>
      <c r="DX964">
        <v>1</v>
      </c>
      <c r="DY964">
        <v>2</v>
      </c>
      <c r="DZ964" t="s">
        <v>363</v>
      </c>
      <c r="EA964">
        <v>3.22904</v>
      </c>
      <c r="EB964">
        <v>2.70473</v>
      </c>
      <c r="EC964">
        <v>0.227236</v>
      </c>
      <c r="ED964">
        <v>0.229441</v>
      </c>
      <c r="EE964">
        <v>0.0832331</v>
      </c>
      <c r="EF964">
        <v>0.0815075</v>
      </c>
      <c r="EG964">
        <v>25212.7</v>
      </c>
      <c r="EH964">
        <v>24441.6</v>
      </c>
      <c r="EI964">
        <v>31271.9</v>
      </c>
      <c r="EJ964">
        <v>30098.9</v>
      </c>
      <c r="EK964">
        <v>38400.6</v>
      </c>
      <c r="EL964">
        <v>36566.4</v>
      </c>
      <c r="EM964">
        <v>43821.7</v>
      </c>
      <c r="EN964">
        <v>42034.8</v>
      </c>
      <c r="EO964">
        <v>2.09942</v>
      </c>
      <c r="EP964">
        <v>1.74825</v>
      </c>
      <c r="EQ964">
        <v>0.0156462</v>
      </c>
      <c r="ER964">
        <v>0</v>
      </c>
      <c r="ES964">
        <v>24.7427</v>
      </c>
      <c r="ET964">
        <v>999.9</v>
      </c>
      <c r="EU964">
        <v>63.1</v>
      </c>
      <c r="EV964">
        <v>32.3</v>
      </c>
      <c r="EW964">
        <v>31.4184</v>
      </c>
      <c r="EX964">
        <v>61.2702</v>
      </c>
      <c r="EY964">
        <v>24.4591</v>
      </c>
      <c r="EZ964">
        <v>1</v>
      </c>
      <c r="FA964">
        <v>0.266969</v>
      </c>
      <c r="FB964">
        <v>3.67385</v>
      </c>
      <c r="FC964">
        <v>20.1624</v>
      </c>
      <c r="FD964">
        <v>5.21579</v>
      </c>
      <c r="FE964">
        <v>11.998</v>
      </c>
      <c r="FF964">
        <v>4.96315</v>
      </c>
      <c r="FG964">
        <v>3.2958</v>
      </c>
      <c r="FH964">
        <v>9999</v>
      </c>
      <c r="FI964">
        <v>9999</v>
      </c>
      <c r="FJ964">
        <v>9999</v>
      </c>
      <c r="FK964">
        <v>150.2</v>
      </c>
      <c r="FL964">
        <v>4.97093</v>
      </c>
      <c r="FM964">
        <v>1.8678</v>
      </c>
      <c r="FN964">
        <v>1.85928</v>
      </c>
      <c r="FO964">
        <v>1.86538</v>
      </c>
      <c r="FP964">
        <v>1.86312</v>
      </c>
      <c r="FQ964">
        <v>1.8645</v>
      </c>
      <c r="FR964">
        <v>1.86005</v>
      </c>
      <c r="FS964">
        <v>1.86417</v>
      </c>
      <c r="FT964">
        <v>0</v>
      </c>
      <c r="FU964">
        <v>0</v>
      </c>
      <c r="FV964">
        <v>0</v>
      </c>
      <c r="FW964">
        <v>0</v>
      </c>
      <c r="FX964" t="s">
        <v>364</v>
      </c>
      <c r="FY964" t="s">
        <v>365</v>
      </c>
      <c r="FZ964" t="s">
        <v>366</v>
      </c>
      <c r="GA964" t="s">
        <v>366</v>
      </c>
      <c r="GB964" t="s">
        <v>366</v>
      </c>
      <c r="GC964" t="s">
        <v>366</v>
      </c>
      <c r="GD964">
        <v>0</v>
      </c>
      <c r="GE964">
        <v>100</v>
      </c>
      <c r="GF964">
        <v>100</v>
      </c>
      <c r="GG964">
        <v>-11.57</v>
      </c>
      <c r="GH964">
        <v>-0.0905</v>
      </c>
      <c r="GI964">
        <v>-2.868309889394353</v>
      </c>
      <c r="GJ964">
        <v>-0.006773961979547998</v>
      </c>
      <c r="GK964">
        <v>-8.296070481250098E-08</v>
      </c>
      <c r="GL964">
        <v>3.322967193956903E-10</v>
      </c>
      <c r="GM964">
        <v>-0.07871069313407227</v>
      </c>
      <c r="GN964">
        <v>-0.00208336341840114</v>
      </c>
      <c r="GO964">
        <v>8.801746095907445E-05</v>
      </c>
      <c r="GP964">
        <v>-2.677693255255651E-07</v>
      </c>
      <c r="GQ964">
        <v>3</v>
      </c>
      <c r="GR964">
        <v>2052</v>
      </c>
      <c r="GS964">
        <v>2</v>
      </c>
      <c r="GT964">
        <v>18</v>
      </c>
      <c r="GU964">
        <v>135.1</v>
      </c>
      <c r="GV964">
        <v>135</v>
      </c>
      <c r="GW964">
        <v>3.01636</v>
      </c>
      <c r="GX964">
        <v>2.3999</v>
      </c>
      <c r="GY964">
        <v>1.44775</v>
      </c>
      <c r="GZ964">
        <v>2.31079</v>
      </c>
      <c r="HA964">
        <v>1.55151</v>
      </c>
      <c r="HB964">
        <v>2.40845</v>
      </c>
      <c r="HC964">
        <v>37.9406</v>
      </c>
      <c r="HD964">
        <v>13.5104</v>
      </c>
      <c r="HE964">
        <v>18</v>
      </c>
      <c r="HF964">
        <v>616.9349999999999</v>
      </c>
      <c r="HG964">
        <v>393.478</v>
      </c>
      <c r="HH964">
        <v>19.3782</v>
      </c>
      <c r="HI964">
        <v>30.2942</v>
      </c>
      <c r="HJ964">
        <v>29.9998</v>
      </c>
      <c r="HK964">
        <v>30.4595</v>
      </c>
      <c r="HL964">
        <v>30.451</v>
      </c>
      <c r="HM964">
        <v>60.4061</v>
      </c>
      <c r="HN964">
        <v>55.4847</v>
      </c>
      <c r="HO964">
        <v>0</v>
      </c>
      <c r="HP964">
        <v>19.3741</v>
      </c>
      <c r="HQ964">
        <v>1424.34</v>
      </c>
      <c r="HR964">
        <v>15.5613</v>
      </c>
      <c r="HS964">
        <v>99.23350000000001</v>
      </c>
      <c r="HT964">
        <v>100.438</v>
      </c>
    </row>
    <row r="965" spans="1:228">
      <c r="A965">
        <v>949</v>
      </c>
      <c r="B965">
        <v>1728499064</v>
      </c>
      <c r="C965">
        <v>8126.5</v>
      </c>
      <c r="D965" t="s">
        <v>2272</v>
      </c>
      <c r="E965" t="s">
        <v>2273</v>
      </c>
      <c r="F965">
        <v>5</v>
      </c>
      <c r="G965" t="s">
        <v>357</v>
      </c>
      <c r="H965" t="s">
        <v>358</v>
      </c>
      <c r="I965" t="s">
        <v>359</v>
      </c>
      <c r="J965" t="s">
        <v>2047</v>
      </c>
      <c r="K965">
        <v>1728499056.214286</v>
      </c>
      <c r="L965">
        <f>(M965)/1000</f>
        <v>0</v>
      </c>
      <c r="M965">
        <f>IF(BH965, AP965, AJ965)</f>
        <v>0</v>
      </c>
      <c r="N965">
        <f>IF(BH965, AK965, AI965)</f>
        <v>0</v>
      </c>
      <c r="O965">
        <f>BJ965 - IF(AW965&gt;1, N965*BD965*100.0/(AY965), 0)</f>
        <v>0</v>
      </c>
      <c r="P965">
        <f>((V965-L965/2)*O965-N965)/(V965+L965/2)</f>
        <v>0</v>
      </c>
      <c r="Q965">
        <f>P965*(BQ965+BR965)/1000.0</f>
        <v>0</v>
      </c>
      <c r="R965">
        <f>(BJ965 - IF(AW965&gt;1, N965*BD965*100.0/(AY965), 0))*(BQ965+BR965)/1000.0</f>
        <v>0</v>
      </c>
      <c r="S965">
        <f>2.0/((1/U965-1/T965)+SIGN(U965)*SQRT((1/U965-1/T965)*(1/U965-1/T965) + 4*BE965/((BE965+1)*(BE965+1))*(2*1/U965*1/T965-1/T965*1/T965)))</f>
        <v>0</v>
      </c>
      <c r="T965">
        <f>IF(LEFT(BF965,1)&lt;&gt;"0",IF(LEFT(BF965,1)="1",3.0,BG965),$D$5+$E$5*(BX965*BQ965/($K$5*1000))+$F$5*(BX965*BQ965/($K$5*1000))*MAX(MIN(BD965,$J$5),$I$5)*MAX(MIN(BD965,$J$5),$I$5)+$G$5*MAX(MIN(BD965,$J$5),$I$5)*(BX965*BQ965/($K$5*1000))+$H$5*(BX965*BQ965/($K$5*1000))*(BX965*BQ965/($K$5*1000)))</f>
        <v>0</v>
      </c>
      <c r="U965">
        <f>L965*(1000-(1000*0.61365*exp(17.502*Y965/(240.97+Y965))/(BQ965+BR965)+BL965)/2)/(1000*0.61365*exp(17.502*Y965/(240.97+Y965))/(BQ965+BR965)-BL965)</f>
        <v>0</v>
      </c>
      <c r="V965">
        <f>1/((BE965+1)/(S965/1.6)+1/(T965/1.37)) + BE965/((BE965+1)/(S965/1.6) + BE965/(T965/1.37))</f>
        <v>0</v>
      </c>
      <c r="W965">
        <f>(AZ965*BC965)</f>
        <v>0</v>
      </c>
      <c r="X965">
        <f>(BS965+(W965+2*0.95*5.67E-8*(((BS965+$B$7)+273)^4-(BS965+273)^4)-44100*L965)/(1.84*29.3*T965+8*0.95*5.67E-8*(BS965+273)^3))</f>
        <v>0</v>
      </c>
      <c r="Y965">
        <f>($C$7*BT965+$D$7*BU965+$E$7*X965)</f>
        <v>0</v>
      </c>
      <c r="Z965">
        <f>0.61365*exp(17.502*Y965/(240.97+Y965))</f>
        <v>0</v>
      </c>
      <c r="AA965">
        <f>(AB965/AC965*100)</f>
        <v>0</v>
      </c>
      <c r="AB965">
        <f>BL965*(BQ965+BR965)/1000</f>
        <v>0</v>
      </c>
      <c r="AC965">
        <f>0.61365*exp(17.502*BS965/(240.97+BS965))</f>
        <v>0</v>
      </c>
      <c r="AD965">
        <f>(Z965-BL965*(BQ965+BR965)/1000)</f>
        <v>0</v>
      </c>
      <c r="AE965">
        <f>(-L965*44100)</f>
        <v>0</v>
      </c>
      <c r="AF965">
        <f>2*29.3*T965*0.92*(BS965-Y965)</f>
        <v>0</v>
      </c>
      <c r="AG965">
        <f>2*0.95*5.67E-8*(((BS965+$B$7)+273)^4-(Y965+273)^4)</f>
        <v>0</v>
      </c>
      <c r="AH965">
        <f>W965+AG965+AE965+AF965</f>
        <v>0</v>
      </c>
      <c r="AI965">
        <f>BP965*AW965*(BK965-BJ965*(1000-AW965*BM965)/(1000-AW965*BL965))/(100*BD965)</f>
        <v>0</v>
      </c>
      <c r="AJ965">
        <f>1000*BP965*AW965*(BL965-BM965)/(100*BD965*(1000-AW965*BL965))</f>
        <v>0</v>
      </c>
      <c r="AK965">
        <f>(AL965 - AM965 - BQ965*1E3/(8.314*(BS965+273.15)) * AO965/BP965 * AN965) * BP965/(100*BD965) * (1000 - BM965)/1000</f>
        <v>0</v>
      </c>
      <c r="AL965">
        <v>1439.774979623482</v>
      </c>
      <c r="AM965">
        <v>1416.145575757576</v>
      </c>
      <c r="AN965">
        <v>2.527506652312618</v>
      </c>
      <c r="AO965">
        <v>66.74876362544261</v>
      </c>
      <c r="AP965">
        <f>(AR965 - AQ965 + BQ965*1E3/(8.314*(BS965+273.15)) * AT965/BP965 * AS965) * BP965/(100*BD965) * 1000/(1000 - AR965)</f>
        <v>0</v>
      </c>
      <c r="AQ965">
        <v>15.54453647663256</v>
      </c>
      <c r="AR965">
        <v>16.03488181818181</v>
      </c>
      <c r="AS965">
        <v>-1.241349285837615E-05</v>
      </c>
      <c r="AT965">
        <v>80.8344270766854</v>
      </c>
      <c r="AU965">
        <v>0</v>
      </c>
      <c r="AV965">
        <v>0</v>
      </c>
      <c r="AW965">
        <f>IF(AU965*$H$13&gt;=AY965,1.0,(AY965/(AY965-AU965*$H$13)))</f>
        <v>0</v>
      </c>
      <c r="AX965">
        <f>(AW965-1)*100</f>
        <v>0</v>
      </c>
      <c r="AY965">
        <f>MAX(0,($B$13+$C$13*BX965)/(1+$D$13*BX965)*BQ965/(BS965+273)*$E$13)</f>
        <v>0</v>
      </c>
      <c r="AZ965">
        <f>$B$11*BY965+$C$11*BZ965+$F$11*CK965*(1-CN965)</f>
        <v>0</v>
      </c>
      <c r="BA965">
        <f>AZ965*BB965</f>
        <v>0</v>
      </c>
      <c r="BB965">
        <f>($B$11*$D$9+$C$11*$D$9+$F$11*((CX965+CP965)/MAX(CX965+CP965+CY965, 0.1)*$I$9+CY965/MAX(CX965+CP965+CY965, 0.1)*$J$9))/($B$11+$C$11+$F$11)</f>
        <v>0</v>
      </c>
      <c r="BC965">
        <f>($B$11*$K$9+$C$11*$K$9+$F$11*((CX965+CP965)/MAX(CX965+CP965+CY965, 0.1)*$P$9+CY965/MAX(CX965+CP965+CY965, 0.1)*$Q$9))/($B$11+$C$11+$F$11)</f>
        <v>0</v>
      </c>
      <c r="BD965">
        <v>6</v>
      </c>
      <c r="BE965">
        <v>0.5</v>
      </c>
      <c r="BF965" t="s">
        <v>361</v>
      </c>
      <c r="BG965">
        <v>2</v>
      </c>
      <c r="BH965" t="b">
        <v>1</v>
      </c>
      <c r="BI965">
        <v>1728499056.214286</v>
      </c>
      <c r="BJ965">
        <v>1375.1825</v>
      </c>
      <c r="BK965">
        <v>1403.617857142857</v>
      </c>
      <c r="BL965">
        <v>16.0421</v>
      </c>
      <c r="BM965">
        <v>15.54611071428571</v>
      </c>
      <c r="BN965">
        <v>1386.716785714286</v>
      </c>
      <c r="BO965">
        <v>16.13265357142857</v>
      </c>
      <c r="BP965">
        <v>599.9936785714286</v>
      </c>
      <c r="BQ965">
        <v>97.54239642857142</v>
      </c>
      <c r="BR965">
        <v>0.1000052642857143</v>
      </c>
      <c r="BS965">
        <v>24.78175714285715</v>
      </c>
      <c r="BT965">
        <v>24.99539285714286</v>
      </c>
      <c r="BU965">
        <v>999.9000000000002</v>
      </c>
      <c r="BV965">
        <v>0</v>
      </c>
      <c r="BW965">
        <v>0</v>
      </c>
      <c r="BX965">
        <v>9996.337499999998</v>
      </c>
      <c r="BY965">
        <v>0</v>
      </c>
      <c r="BZ965">
        <v>196.0085714285714</v>
      </c>
      <c r="CA965">
        <v>-28.43595</v>
      </c>
      <c r="CB965">
        <v>1397.6025</v>
      </c>
      <c r="CC965">
        <v>1425.784285714285</v>
      </c>
      <c r="CD965">
        <v>0.4960007857142857</v>
      </c>
      <c r="CE965">
        <v>1403.617857142857</v>
      </c>
      <c r="CF965">
        <v>15.54611071428571</v>
      </c>
      <c r="CG965">
        <v>1.564786428571429</v>
      </c>
      <c r="CH965">
        <v>1.516404642857143</v>
      </c>
      <c r="CI965">
        <v>13.61634642857143</v>
      </c>
      <c r="CJ965">
        <v>13.13457857142857</v>
      </c>
      <c r="CK965">
        <v>1600.012142857143</v>
      </c>
      <c r="CL965">
        <v>0.691998</v>
      </c>
      <c r="CM965">
        <v>0.3080020000000001</v>
      </c>
      <c r="CN965">
        <v>0</v>
      </c>
      <c r="CO965">
        <v>2.24655</v>
      </c>
      <c r="CP965">
        <v>0</v>
      </c>
      <c r="CQ965">
        <v>17299.275</v>
      </c>
      <c r="CR965">
        <v>13790.27142857143</v>
      </c>
      <c r="CS965">
        <v>38.6205</v>
      </c>
      <c r="CT965">
        <v>39.94374999999999</v>
      </c>
      <c r="CU965">
        <v>39.28321428571428</v>
      </c>
      <c r="CV965">
        <v>38.03321428571428</v>
      </c>
      <c r="CW965">
        <v>37.875</v>
      </c>
      <c r="CX965">
        <v>1107.206071428572</v>
      </c>
      <c r="CY965">
        <v>492.8060714285714</v>
      </c>
      <c r="CZ965">
        <v>0</v>
      </c>
      <c r="DA965">
        <v>1728499121.2</v>
      </c>
      <c r="DB965">
        <v>0</v>
      </c>
      <c r="DC965">
        <v>1728490956.5</v>
      </c>
      <c r="DD965" t="s">
        <v>362</v>
      </c>
      <c r="DE965">
        <v>1728490952.5</v>
      </c>
      <c r="DF965">
        <v>1728490956.5</v>
      </c>
      <c r="DG965">
        <v>1</v>
      </c>
      <c r="DH965">
        <v>-0.065</v>
      </c>
      <c r="DI965">
        <v>-0.008</v>
      </c>
      <c r="DJ965">
        <v>-3.246</v>
      </c>
      <c r="DK965">
        <v>-0.091</v>
      </c>
      <c r="DL965">
        <v>52</v>
      </c>
      <c r="DM965">
        <v>15</v>
      </c>
      <c r="DN965">
        <v>0.25</v>
      </c>
      <c r="DO965">
        <v>0.13</v>
      </c>
      <c r="DP965">
        <v>-28.38251</v>
      </c>
      <c r="DQ965">
        <v>-1.229182739211994</v>
      </c>
      <c r="DR965">
        <v>0.1409969162783354</v>
      </c>
      <c r="DS965">
        <v>0</v>
      </c>
      <c r="DT965">
        <v>0.4965614499999999</v>
      </c>
      <c r="DU965">
        <v>-0.01967898686679216</v>
      </c>
      <c r="DV965">
        <v>0.002361378781030266</v>
      </c>
      <c r="DW965">
        <v>1</v>
      </c>
      <c r="DX965">
        <v>1</v>
      </c>
      <c r="DY965">
        <v>2</v>
      </c>
      <c r="DZ965" t="s">
        <v>363</v>
      </c>
      <c r="EA965">
        <v>3.22906</v>
      </c>
      <c r="EB965">
        <v>2.7043</v>
      </c>
      <c r="EC965">
        <v>0.228487</v>
      </c>
      <c r="ED965">
        <v>0.230706</v>
      </c>
      <c r="EE965">
        <v>0.0832142</v>
      </c>
      <c r="EF965">
        <v>0.08150110000000001</v>
      </c>
      <c r="EG965">
        <v>25171.7</v>
      </c>
      <c r="EH965">
        <v>24401.8</v>
      </c>
      <c r="EI965">
        <v>31271.6</v>
      </c>
      <c r="EJ965">
        <v>30099.3</v>
      </c>
      <c r="EK965">
        <v>38401.1</v>
      </c>
      <c r="EL965">
        <v>36566.3</v>
      </c>
      <c r="EM965">
        <v>43821.2</v>
      </c>
      <c r="EN965">
        <v>42034.4</v>
      </c>
      <c r="EO965">
        <v>2.0994</v>
      </c>
      <c r="EP965">
        <v>1.74857</v>
      </c>
      <c r="EQ965">
        <v>0.015758</v>
      </c>
      <c r="ER965">
        <v>0</v>
      </c>
      <c r="ES965">
        <v>24.7458</v>
      </c>
      <c r="ET965">
        <v>999.9</v>
      </c>
      <c r="EU965">
        <v>63.1</v>
      </c>
      <c r="EV965">
        <v>32.3</v>
      </c>
      <c r="EW965">
        <v>31.4181</v>
      </c>
      <c r="EX965">
        <v>60.6502</v>
      </c>
      <c r="EY965">
        <v>24.3109</v>
      </c>
      <c r="EZ965">
        <v>1</v>
      </c>
      <c r="FA965">
        <v>0.266751</v>
      </c>
      <c r="FB965">
        <v>3.69891</v>
      </c>
      <c r="FC965">
        <v>20.1617</v>
      </c>
      <c r="FD965">
        <v>5.21519</v>
      </c>
      <c r="FE965">
        <v>11.998</v>
      </c>
      <c r="FF965">
        <v>4.9631</v>
      </c>
      <c r="FG965">
        <v>3.2959</v>
      </c>
      <c r="FH965">
        <v>9999</v>
      </c>
      <c r="FI965">
        <v>9999</v>
      </c>
      <c r="FJ965">
        <v>9999</v>
      </c>
      <c r="FK965">
        <v>150.2</v>
      </c>
      <c r="FL965">
        <v>4.97095</v>
      </c>
      <c r="FM965">
        <v>1.86781</v>
      </c>
      <c r="FN965">
        <v>1.85928</v>
      </c>
      <c r="FO965">
        <v>1.86539</v>
      </c>
      <c r="FP965">
        <v>1.86312</v>
      </c>
      <c r="FQ965">
        <v>1.86451</v>
      </c>
      <c r="FR965">
        <v>1.86005</v>
      </c>
      <c r="FS965">
        <v>1.86417</v>
      </c>
      <c r="FT965">
        <v>0</v>
      </c>
      <c r="FU965">
        <v>0</v>
      </c>
      <c r="FV965">
        <v>0</v>
      </c>
      <c r="FW965">
        <v>0</v>
      </c>
      <c r="FX965" t="s">
        <v>364</v>
      </c>
      <c r="FY965" t="s">
        <v>365</v>
      </c>
      <c r="FZ965" t="s">
        <v>366</v>
      </c>
      <c r="GA965" t="s">
        <v>366</v>
      </c>
      <c r="GB965" t="s">
        <v>366</v>
      </c>
      <c r="GC965" t="s">
        <v>366</v>
      </c>
      <c r="GD965">
        <v>0</v>
      </c>
      <c r="GE965">
        <v>100</v>
      </c>
      <c r="GF965">
        <v>100</v>
      </c>
      <c r="GG965">
        <v>-11.63</v>
      </c>
      <c r="GH965">
        <v>-0.0906</v>
      </c>
      <c r="GI965">
        <v>-2.868309889394353</v>
      </c>
      <c r="GJ965">
        <v>-0.006773961979547998</v>
      </c>
      <c r="GK965">
        <v>-8.296070481250098E-08</v>
      </c>
      <c r="GL965">
        <v>3.322967193956903E-10</v>
      </c>
      <c r="GM965">
        <v>-0.07871069313407227</v>
      </c>
      <c r="GN965">
        <v>-0.00208336341840114</v>
      </c>
      <c r="GO965">
        <v>8.801746095907445E-05</v>
      </c>
      <c r="GP965">
        <v>-2.677693255255651E-07</v>
      </c>
      <c r="GQ965">
        <v>3</v>
      </c>
      <c r="GR965">
        <v>2052</v>
      </c>
      <c r="GS965">
        <v>2</v>
      </c>
      <c r="GT965">
        <v>18</v>
      </c>
      <c r="GU965">
        <v>135.2</v>
      </c>
      <c r="GV965">
        <v>135.1</v>
      </c>
      <c r="GW965">
        <v>3.03589</v>
      </c>
      <c r="GX965">
        <v>2.39136</v>
      </c>
      <c r="GY965">
        <v>1.44775</v>
      </c>
      <c r="GZ965">
        <v>2.31201</v>
      </c>
      <c r="HA965">
        <v>1.55151</v>
      </c>
      <c r="HB965">
        <v>2.37549</v>
      </c>
      <c r="HC965">
        <v>37.9406</v>
      </c>
      <c r="HD965">
        <v>13.5191</v>
      </c>
      <c r="HE965">
        <v>18</v>
      </c>
      <c r="HF965">
        <v>616.865</v>
      </c>
      <c r="HG965">
        <v>393.618</v>
      </c>
      <c r="HH965">
        <v>19.3806</v>
      </c>
      <c r="HI965">
        <v>30.2896</v>
      </c>
      <c r="HJ965">
        <v>29.9999</v>
      </c>
      <c r="HK965">
        <v>30.4542</v>
      </c>
      <c r="HL965">
        <v>30.4445</v>
      </c>
      <c r="HM965">
        <v>60.8428</v>
      </c>
      <c r="HN965">
        <v>55.4847</v>
      </c>
      <c r="HO965">
        <v>0</v>
      </c>
      <c r="HP965">
        <v>19.3759</v>
      </c>
      <c r="HQ965">
        <v>1439.36</v>
      </c>
      <c r="HR965">
        <v>15.5723</v>
      </c>
      <c r="HS965">
        <v>99.2325</v>
      </c>
      <c r="HT965">
        <v>100.438</v>
      </c>
    </row>
    <row r="966" spans="1:228">
      <c r="A966">
        <v>950</v>
      </c>
      <c r="B966">
        <v>1728499069</v>
      </c>
      <c r="C966">
        <v>8131.5</v>
      </c>
      <c r="D966" t="s">
        <v>2274</v>
      </c>
      <c r="E966" t="s">
        <v>2275</v>
      </c>
      <c r="F966">
        <v>5</v>
      </c>
      <c r="G966" t="s">
        <v>357</v>
      </c>
      <c r="H966" t="s">
        <v>358</v>
      </c>
      <c r="I966" t="s">
        <v>359</v>
      </c>
      <c r="J966" t="s">
        <v>2047</v>
      </c>
      <c r="K966">
        <v>1728499061.5</v>
      </c>
      <c r="L966">
        <f>(M966)/1000</f>
        <v>0</v>
      </c>
      <c r="M966">
        <f>IF(BH966, AP966, AJ966)</f>
        <v>0</v>
      </c>
      <c r="N966">
        <f>IF(BH966, AK966, AI966)</f>
        <v>0</v>
      </c>
      <c r="O966">
        <f>BJ966 - IF(AW966&gt;1, N966*BD966*100.0/(AY966), 0)</f>
        <v>0</v>
      </c>
      <c r="P966">
        <f>((V966-L966/2)*O966-N966)/(V966+L966/2)</f>
        <v>0</v>
      </c>
      <c r="Q966">
        <f>P966*(BQ966+BR966)/1000.0</f>
        <v>0</v>
      </c>
      <c r="R966">
        <f>(BJ966 - IF(AW966&gt;1, N966*BD966*100.0/(AY966), 0))*(BQ966+BR966)/1000.0</f>
        <v>0</v>
      </c>
      <c r="S966">
        <f>2.0/((1/U966-1/T966)+SIGN(U966)*SQRT((1/U966-1/T966)*(1/U966-1/T966) + 4*BE966/((BE966+1)*(BE966+1))*(2*1/U966*1/T966-1/T966*1/T966)))</f>
        <v>0</v>
      </c>
      <c r="T966">
        <f>IF(LEFT(BF966,1)&lt;&gt;"0",IF(LEFT(BF966,1)="1",3.0,BG966),$D$5+$E$5*(BX966*BQ966/($K$5*1000))+$F$5*(BX966*BQ966/($K$5*1000))*MAX(MIN(BD966,$J$5),$I$5)*MAX(MIN(BD966,$J$5),$I$5)+$G$5*MAX(MIN(BD966,$J$5),$I$5)*(BX966*BQ966/($K$5*1000))+$H$5*(BX966*BQ966/($K$5*1000))*(BX966*BQ966/($K$5*1000)))</f>
        <v>0</v>
      </c>
      <c r="U966">
        <f>L966*(1000-(1000*0.61365*exp(17.502*Y966/(240.97+Y966))/(BQ966+BR966)+BL966)/2)/(1000*0.61365*exp(17.502*Y966/(240.97+Y966))/(BQ966+BR966)-BL966)</f>
        <v>0</v>
      </c>
      <c r="V966">
        <f>1/((BE966+1)/(S966/1.6)+1/(T966/1.37)) + BE966/((BE966+1)/(S966/1.6) + BE966/(T966/1.37))</f>
        <v>0</v>
      </c>
      <c r="W966">
        <f>(AZ966*BC966)</f>
        <v>0</v>
      </c>
      <c r="X966">
        <f>(BS966+(W966+2*0.95*5.67E-8*(((BS966+$B$7)+273)^4-(BS966+273)^4)-44100*L966)/(1.84*29.3*T966+8*0.95*5.67E-8*(BS966+273)^3))</f>
        <v>0</v>
      </c>
      <c r="Y966">
        <f>($C$7*BT966+$D$7*BU966+$E$7*X966)</f>
        <v>0</v>
      </c>
      <c r="Z966">
        <f>0.61365*exp(17.502*Y966/(240.97+Y966))</f>
        <v>0</v>
      </c>
      <c r="AA966">
        <f>(AB966/AC966*100)</f>
        <v>0</v>
      </c>
      <c r="AB966">
        <f>BL966*(BQ966+BR966)/1000</f>
        <v>0</v>
      </c>
      <c r="AC966">
        <f>0.61365*exp(17.502*BS966/(240.97+BS966))</f>
        <v>0</v>
      </c>
      <c r="AD966">
        <f>(Z966-BL966*(BQ966+BR966)/1000)</f>
        <v>0</v>
      </c>
      <c r="AE966">
        <f>(-L966*44100)</f>
        <v>0</v>
      </c>
      <c r="AF966">
        <f>2*29.3*T966*0.92*(BS966-Y966)</f>
        <v>0</v>
      </c>
      <c r="AG966">
        <f>2*0.95*5.67E-8*(((BS966+$B$7)+273)^4-(Y966+273)^4)</f>
        <v>0</v>
      </c>
      <c r="AH966">
        <f>W966+AG966+AE966+AF966</f>
        <v>0</v>
      </c>
      <c r="AI966">
        <f>BP966*AW966*(BK966-BJ966*(1000-AW966*BM966)/(1000-AW966*BL966))/(100*BD966)</f>
        <v>0</v>
      </c>
      <c r="AJ966">
        <f>1000*BP966*AW966*(BL966-BM966)/(100*BD966*(1000-AW966*BL966))</f>
        <v>0</v>
      </c>
      <c r="AK966">
        <f>(AL966 - AM966 - BQ966*1E3/(8.314*(BS966+273.15)) * AO966/BP966 * AN966) * BP966/(100*BD966) * (1000 - BM966)/1000</f>
        <v>0</v>
      </c>
      <c r="AL966">
        <v>1452.367643042696</v>
      </c>
      <c r="AM966">
        <v>1428.797393939394</v>
      </c>
      <c r="AN966">
        <v>2.550769192683032</v>
      </c>
      <c r="AO966">
        <v>66.74876362544261</v>
      </c>
      <c r="AP966">
        <f>(AR966 - AQ966 + BQ966*1E3/(8.314*(BS966+273.15)) * AT966/BP966 * AS966) * BP966/(100*BD966) * 1000/(1000 - AR966)</f>
        <v>0</v>
      </c>
      <c r="AQ966">
        <v>15.54927608556349</v>
      </c>
      <c r="AR966">
        <v>16.02946969696969</v>
      </c>
      <c r="AS966">
        <v>-2.074790276917226E-05</v>
      </c>
      <c r="AT966">
        <v>80.8344270766854</v>
      </c>
      <c r="AU966">
        <v>0</v>
      </c>
      <c r="AV966">
        <v>0</v>
      </c>
      <c r="AW966">
        <f>IF(AU966*$H$13&gt;=AY966,1.0,(AY966/(AY966-AU966*$H$13)))</f>
        <v>0</v>
      </c>
      <c r="AX966">
        <f>(AW966-1)*100</f>
        <v>0</v>
      </c>
      <c r="AY966">
        <f>MAX(0,($B$13+$C$13*BX966)/(1+$D$13*BX966)*BQ966/(BS966+273)*$E$13)</f>
        <v>0</v>
      </c>
      <c r="AZ966">
        <f>$B$11*BY966+$C$11*BZ966+$F$11*CK966*(1-CN966)</f>
        <v>0</v>
      </c>
      <c r="BA966">
        <f>AZ966*BB966</f>
        <v>0</v>
      </c>
      <c r="BB966">
        <f>($B$11*$D$9+$C$11*$D$9+$F$11*((CX966+CP966)/MAX(CX966+CP966+CY966, 0.1)*$I$9+CY966/MAX(CX966+CP966+CY966, 0.1)*$J$9))/($B$11+$C$11+$F$11)</f>
        <v>0</v>
      </c>
      <c r="BC966">
        <f>($B$11*$K$9+$C$11*$K$9+$F$11*((CX966+CP966)/MAX(CX966+CP966+CY966, 0.1)*$P$9+CY966/MAX(CX966+CP966+CY966, 0.1)*$Q$9))/($B$11+$C$11+$F$11)</f>
        <v>0</v>
      </c>
      <c r="BD966">
        <v>6</v>
      </c>
      <c r="BE966">
        <v>0.5</v>
      </c>
      <c r="BF966" t="s">
        <v>361</v>
      </c>
      <c r="BG966">
        <v>2</v>
      </c>
      <c r="BH966" t="b">
        <v>1</v>
      </c>
      <c r="BI966">
        <v>1728499061.5</v>
      </c>
      <c r="BJ966">
        <v>1388.406296296296</v>
      </c>
      <c r="BK966">
        <v>1416.916666666667</v>
      </c>
      <c r="BL966">
        <v>16.0369037037037</v>
      </c>
      <c r="BM966">
        <v>15.54623703703703</v>
      </c>
      <c r="BN966">
        <v>1400.008148148148</v>
      </c>
      <c r="BO966">
        <v>16.12745555555555</v>
      </c>
      <c r="BP966">
        <v>599.9701481481482</v>
      </c>
      <c r="BQ966">
        <v>97.54242592592593</v>
      </c>
      <c r="BR966">
        <v>0.09996913703703704</v>
      </c>
      <c r="BS966">
        <v>24.78665185185185</v>
      </c>
      <c r="BT966">
        <v>25.00025185185185</v>
      </c>
      <c r="BU966">
        <v>999.9000000000001</v>
      </c>
      <c r="BV966">
        <v>0</v>
      </c>
      <c r="BW966">
        <v>0</v>
      </c>
      <c r="BX966">
        <v>10006.45444444445</v>
      </c>
      <c r="BY966">
        <v>0</v>
      </c>
      <c r="BZ966">
        <v>188.8862962962963</v>
      </c>
      <c r="CA966">
        <v>-28.50993333333334</v>
      </c>
      <c r="CB966">
        <v>1411.034814814815</v>
      </c>
      <c r="CC966">
        <v>1439.291851851852</v>
      </c>
      <c r="CD966">
        <v>0.4906837407407408</v>
      </c>
      <c r="CE966">
        <v>1416.916666666667</v>
      </c>
      <c r="CF966">
        <v>15.54623703703703</v>
      </c>
      <c r="CG966">
        <v>1.564279259259259</v>
      </c>
      <c r="CH966">
        <v>1.516416296296296</v>
      </c>
      <c r="CI966">
        <v>13.61136296296296</v>
      </c>
      <c r="CJ966">
        <v>13.1347037037037</v>
      </c>
      <c r="CK966">
        <v>1600.013333333333</v>
      </c>
      <c r="CL966">
        <v>0.6920045555555554</v>
      </c>
      <c r="CM966">
        <v>0.3079954444444444</v>
      </c>
      <c r="CN966">
        <v>0</v>
      </c>
      <c r="CO966">
        <v>2.271188888888889</v>
      </c>
      <c r="CP966">
        <v>0</v>
      </c>
      <c r="CQ966">
        <v>17302.7074074074</v>
      </c>
      <c r="CR966">
        <v>13790.31111111111</v>
      </c>
      <c r="CS966">
        <v>38.60866666666667</v>
      </c>
      <c r="CT966">
        <v>39.93699999999999</v>
      </c>
      <c r="CU966">
        <v>39.27066666666666</v>
      </c>
      <c r="CV966">
        <v>38.01148148148148</v>
      </c>
      <c r="CW966">
        <v>37.875</v>
      </c>
      <c r="CX966">
        <v>1107.217037037037</v>
      </c>
      <c r="CY966">
        <v>492.7962962962964</v>
      </c>
      <c r="CZ966">
        <v>0</v>
      </c>
      <c r="DA966">
        <v>1728499126</v>
      </c>
      <c r="DB966">
        <v>0</v>
      </c>
      <c r="DC966">
        <v>1728490956.5</v>
      </c>
      <c r="DD966" t="s">
        <v>362</v>
      </c>
      <c r="DE966">
        <v>1728490952.5</v>
      </c>
      <c r="DF966">
        <v>1728490956.5</v>
      </c>
      <c r="DG966">
        <v>1</v>
      </c>
      <c r="DH966">
        <v>-0.065</v>
      </c>
      <c r="DI966">
        <v>-0.008</v>
      </c>
      <c r="DJ966">
        <v>-3.246</v>
      </c>
      <c r="DK966">
        <v>-0.091</v>
      </c>
      <c r="DL966">
        <v>52</v>
      </c>
      <c r="DM966">
        <v>15</v>
      </c>
      <c r="DN966">
        <v>0.25</v>
      </c>
      <c r="DO966">
        <v>0.13</v>
      </c>
      <c r="DP966">
        <v>-28.448545</v>
      </c>
      <c r="DQ966">
        <v>-0.9468517823639467</v>
      </c>
      <c r="DR966">
        <v>0.1209392325715685</v>
      </c>
      <c r="DS966">
        <v>0</v>
      </c>
      <c r="DT966">
        <v>0.493779925</v>
      </c>
      <c r="DU966">
        <v>-0.04967816510319224</v>
      </c>
      <c r="DV966">
        <v>0.005597612872410431</v>
      </c>
      <c r="DW966">
        <v>1</v>
      </c>
      <c r="DX966">
        <v>1</v>
      </c>
      <c r="DY966">
        <v>2</v>
      </c>
      <c r="DZ966" t="s">
        <v>363</v>
      </c>
      <c r="EA966">
        <v>3.22907</v>
      </c>
      <c r="EB966">
        <v>2.70425</v>
      </c>
      <c r="EC966">
        <v>0.22974</v>
      </c>
      <c r="ED966">
        <v>0.23191</v>
      </c>
      <c r="EE966">
        <v>0.0831967</v>
      </c>
      <c r="EF966">
        <v>0.081523</v>
      </c>
      <c r="EG966">
        <v>25130.9</v>
      </c>
      <c r="EH966">
        <v>24363.1</v>
      </c>
      <c r="EI966">
        <v>31271.8</v>
      </c>
      <c r="EJ966">
        <v>30098.8</v>
      </c>
      <c r="EK966">
        <v>38402</v>
      </c>
      <c r="EL966">
        <v>36566.3</v>
      </c>
      <c r="EM966">
        <v>43821.4</v>
      </c>
      <c r="EN966">
        <v>42035.3</v>
      </c>
      <c r="EO966">
        <v>2.09942</v>
      </c>
      <c r="EP966">
        <v>1.74845</v>
      </c>
      <c r="EQ966">
        <v>0.0154972</v>
      </c>
      <c r="ER966">
        <v>0</v>
      </c>
      <c r="ES966">
        <v>24.7484</v>
      </c>
      <c r="ET966">
        <v>999.9</v>
      </c>
      <c r="EU966">
        <v>63.1</v>
      </c>
      <c r="EV966">
        <v>32.3</v>
      </c>
      <c r="EW966">
        <v>31.4188</v>
      </c>
      <c r="EX966">
        <v>60.7202</v>
      </c>
      <c r="EY966">
        <v>24.1707</v>
      </c>
      <c r="EZ966">
        <v>1</v>
      </c>
      <c r="FA966">
        <v>0.267388</v>
      </c>
      <c r="FB966">
        <v>4.12615</v>
      </c>
      <c r="FC966">
        <v>20.1516</v>
      </c>
      <c r="FD966">
        <v>5.21534</v>
      </c>
      <c r="FE966">
        <v>11.9981</v>
      </c>
      <c r="FF966">
        <v>4.96315</v>
      </c>
      <c r="FG966">
        <v>3.29598</v>
      </c>
      <c r="FH966">
        <v>9999</v>
      </c>
      <c r="FI966">
        <v>9999</v>
      </c>
      <c r="FJ966">
        <v>9999</v>
      </c>
      <c r="FK966">
        <v>150.2</v>
      </c>
      <c r="FL966">
        <v>4.97092</v>
      </c>
      <c r="FM966">
        <v>1.86781</v>
      </c>
      <c r="FN966">
        <v>1.85928</v>
      </c>
      <c r="FO966">
        <v>1.86538</v>
      </c>
      <c r="FP966">
        <v>1.8631</v>
      </c>
      <c r="FQ966">
        <v>1.86451</v>
      </c>
      <c r="FR966">
        <v>1.86005</v>
      </c>
      <c r="FS966">
        <v>1.86417</v>
      </c>
      <c r="FT966">
        <v>0</v>
      </c>
      <c r="FU966">
        <v>0</v>
      </c>
      <c r="FV966">
        <v>0</v>
      </c>
      <c r="FW966">
        <v>0</v>
      </c>
      <c r="FX966" t="s">
        <v>364</v>
      </c>
      <c r="FY966" t="s">
        <v>365</v>
      </c>
      <c r="FZ966" t="s">
        <v>366</v>
      </c>
      <c r="GA966" t="s">
        <v>366</v>
      </c>
      <c r="GB966" t="s">
        <v>366</v>
      </c>
      <c r="GC966" t="s">
        <v>366</v>
      </c>
      <c r="GD966">
        <v>0</v>
      </c>
      <c r="GE966">
        <v>100</v>
      </c>
      <c r="GF966">
        <v>100</v>
      </c>
      <c r="GG966">
        <v>-11.7</v>
      </c>
      <c r="GH966">
        <v>-0.0905</v>
      </c>
      <c r="GI966">
        <v>-2.868309889394353</v>
      </c>
      <c r="GJ966">
        <v>-0.006773961979547998</v>
      </c>
      <c r="GK966">
        <v>-8.296070481250098E-08</v>
      </c>
      <c r="GL966">
        <v>3.322967193956903E-10</v>
      </c>
      <c r="GM966">
        <v>-0.07871069313407227</v>
      </c>
      <c r="GN966">
        <v>-0.00208336341840114</v>
      </c>
      <c r="GO966">
        <v>8.801746095907445E-05</v>
      </c>
      <c r="GP966">
        <v>-2.677693255255651E-07</v>
      </c>
      <c r="GQ966">
        <v>3</v>
      </c>
      <c r="GR966">
        <v>2052</v>
      </c>
      <c r="GS966">
        <v>2</v>
      </c>
      <c r="GT966">
        <v>18</v>
      </c>
      <c r="GU966">
        <v>135.3</v>
      </c>
      <c r="GV966">
        <v>135.2</v>
      </c>
      <c r="GW966">
        <v>3.05786</v>
      </c>
      <c r="GX966">
        <v>2.3999</v>
      </c>
      <c r="GY966">
        <v>1.44897</v>
      </c>
      <c r="GZ966">
        <v>2.31079</v>
      </c>
      <c r="HA966">
        <v>1.55151</v>
      </c>
      <c r="HB966">
        <v>2.29736</v>
      </c>
      <c r="HC966">
        <v>37.9406</v>
      </c>
      <c r="HD966">
        <v>13.4841</v>
      </c>
      <c r="HE966">
        <v>18</v>
      </c>
      <c r="HF966">
        <v>616.831</v>
      </c>
      <c r="HG966">
        <v>393.514</v>
      </c>
      <c r="HH966">
        <v>19.3542</v>
      </c>
      <c r="HI966">
        <v>30.2844</v>
      </c>
      <c r="HJ966">
        <v>30.0006</v>
      </c>
      <c r="HK966">
        <v>30.449</v>
      </c>
      <c r="HL966">
        <v>30.4393</v>
      </c>
      <c r="HM966">
        <v>61.2605</v>
      </c>
      <c r="HN966">
        <v>55.4847</v>
      </c>
      <c r="HO966">
        <v>0</v>
      </c>
      <c r="HP966">
        <v>19.2563</v>
      </c>
      <c r="HQ966">
        <v>1449.38</v>
      </c>
      <c r="HR966">
        <v>15.5803</v>
      </c>
      <c r="HS966">
        <v>99.233</v>
      </c>
      <c r="HT966">
        <v>100.438</v>
      </c>
    </row>
    <row r="967" spans="1:228">
      <c r="A967">
        <v>951</v>
      </c>
      <c r="B967">
        <v>1728499074</v>
      </c>
      <c r="C967">
        <v>8136.5</v>
      </c>
      <c r="D967" t="s">
        <v>2276</v>
      </c>
      <c r="E967" t="s">
        <v>2277</v>
      </c>
      <c r="F967">
        <v>5</v>
      </c>
      <c r="G967" t="s">
        <v>357</v>
      </c>
      <c r="H967" t="s">
        <v>358</v>
      </c>
      <c r="I967" t="s">
        <v>359</v>
      </c>
      <c r="J967" t="s">
        <v>2047</v>
      </c>
      <c r="K967">
        <v>1728499066.214286</v>
      </c>
      <c r="L967">
        <f>(M967)/1000</f>
        <v>0</v>
      </c>
      <c r="M967">
        <f>IF(BH967, AP967, AJ967)</f>
        <v>0</v>
      </c>
      <c r="N967">
        <f>IF(BH967, AK967, AI967)</f>
        <v>0</v>
      </c>
      <c r="O967">
        <f>BJ967 - IF(AW967&gt;1, N967*BD967*100.0/(AY967), 0)</f>
        <v>0</v>
      </c>
      <c r="P967">
        <f>((V967-L967/2)*O967-N967)/(V967+L967/2)</f>
        <v>0</v>
      </c>
      <c r="Q967">
        <f>P967*(BQ967+BR967)/1000.0</f>
        <v>0</v>
      </c>
      <c r="R967">
        <f>(BJ967 - IF(AW967&gt;1, N967*BD967*100.0/(AY967), 0))*(BQ967+BR967)/1000.0</f>
        <v>0</v>
      </c>
      <c r="S967">
        <f>2.0/((1/U967-1/T967)+SIGN(U967)*SQRT((1/U967-1/T967)*(1/U967-1/T967) + 4*BE967/((BE967+1)*(BE967+1))*(2*1/U967*1/T967-1/T967*1/T967)))</f>
        <v>0</v>
      </c>
      <c r="T967">
        <f>IF(LEFT(BF967,1)&lt;&gt;"0",IF(LEFT(BF967,1)="1",3.0,BG967),$D$5+$E$5*(BX967*BQ967/($K$5*1000))+$F$5*(BX967*BQ967/($K$5*1000))*MAX(MIN(BD967,$J$5),$I$5)*MAX(MIN(BD967,$J$5),$I$5)+$G$5*MAX(MIN(BD967,$J$5),$I$5)*(BX967*BQ967/($K$5*1000))+$H$5*(BX967*BQ967/($K$5*1000))*(BX967*BQ967/($K$5*1000)))</f>
        <v>0</v>
      </c>
      <c r="U967">
        <f>L967*(1000-(1000*0.61365*exp(17.502*Y967/(240.97+Y967))/(BQ967+BR967)+BL967)/2)/(1000*0.61365*exp(17.502*Y967/(240.97+Y967))/(BQ967+BR967)-BL967)</f>
        <v>0</v>
      </c>
      <c r="V967">
        <f>1/((BE967+1)/(S967/1.6)+1/(T967/1.37)) + BE967/((BE967+1)/(S967/1.6) + BE967/(T967/1.37))</f>
        <v>0</v>
      </c>
      <c r="W967">
        <f>(AZ967*BC967)</f>
        <v>0</v>
      </c>
      <c r="X967">
        <f>(BS967+(W967+2*0.95*5.67E-8*(((BS967+$B$7)+273)^4-(BS967+273)^4)-44100*L967)/(1.84*29.3*T967+8*0.95*5.67E-8*(BS967+273)^3))</f>
        <v>0</v>
      </c>
      <c r="Y967">
        <f>($C$7*BT967+$D$7*BU967+$E$7*X967)</f>
        <v>0</v>
      </c>
      <c r="Z967">
        <f>0.61365*exp(17.502*Y967/(240.97+Y967))</f>
        <v>0</v>
      </c>
      <c r="AA967">
        <f>(AB967/AC967*100)</f>
        <v>0</v>
      </c>
      <c r="AB967">
        <f>BL967*(BQ967+BR967)/1000</f>
        <v>0</v>
      </c>
      <c r="AC967">
        <f>0.61365*exp(17.502*BS967/(240.97+BS967))</f>
        <v>0</v>
      </c>
      <c r="AD967">
        <f>(Z967-BL967*(BQ967+BR967)/1000)</f>
        <v>0</v>
      </c>
      <c r="AE967">
        <f>(-L967*44100)</f>
        <v>0</v>
      </c>
      <c r="AF967">
        <f>2*29.3*T967*0.92*(BS967-Y967)</f>
        <v>0</v>
      </c>
      <c r="AG967">
        <f>2*0.95*5.67E-8*(((BS967+$B$7)+273)^4-(Y967+273)^4)</f>
        <v>0</v>
      </c>
      <c r="AH967">
        <f>W967+AG967+AE967+AF967</f>
        <v>0</v>
      </c>
      <c r="AI967">
        <f>BP967*AW967*(BK967-BJ967*(1000-AW967*BM967)/(1000-AW967*BL967))/(100*BD967)</f>
        <v>0</v>
      </c>
      <c r="AJ967">
        <f>1000*BP967*AW967*(BL967-BM967)/(100*BD967*(1000-AW967*BL967))</f>
        <v>0</v>
      </c>
      <c r="AK967">
        <f>(AL967 - AM967 - BQ967*1E3/(8.314*(BS967+273.15)) * AO967/BP967 * AN967) * BP967/(100*BD967) * (1000 - BM967)/1000</f>
        <v>0</v>
      </c>
      <c r="AL967">
        <v>1465.011676494371</v>
      </c>
      <c r="AM967">
        <v>1441.545515151515</v>
      </c>
      <c r="AN967">
        <v>2.55375393613252</v>
      </c>
      <c r="AO967">
        <v>66.74876362544261</v>
      </c>
      <c r="AP967">
        <f>(AR967 - AQ967 + BQ967*1E3/(8.314*(BS967+273.15)) * AT967/BP967 * AS967) * BP967/(100*BD967) * 1000/(1000 - AR967)</f>
        <v>0</v>
      </c>
      <c r="AQ967">
        <v>15.54181601404539</v>
      </c>
      <c r="AR967">
        <v>16.01611454545454</v>
      </c>
      <c r="AS967">
        <v>-2.992137099186093E-05</v>
      </c>
      <c r="AT967">
        <v>80.8344270766854</v>
      </c>
      <c r="AU967">
        <v>0</v>
      </c>
      <c r="AV967">
        <v>0</v>
      </c>
      <c r="AW967">
        <f>IF(AU967*$H$13&gt;=AY967,1.0,(AY967/(AY967-AU967*$H$13)))</f>
        <v>0</v>
      </c>
      <c r="AX967">
        <f>(AW967-1)*100</f>
        <v>0</v>
      </c>
      <c r="AY967">
        <f>MAX(0,($B$13+$C$13*BX967)/(1+$D$13*BX967)*BQ967/(BS967+273)*$E$13)</f>
        <v>0</v>
      </c>
      <c r="AZ967">
        <f>$B$11*BY967+$C$11*BZ967+$F$11*CK967*(1-CN967)</f>
        <v>0</v>
      </c>
      <c r="BA967">
        <f>AZ967*BB967</f>
        <v>0</v>
      </c>
      <c r="BB967">
        <f>($B$11*$D$9+$C$11*$D$9+$F$11*((CX967+CP967)/MAX(CX967+CP967+CY967, 0.1)*$I$9+CY967/MAX(CX967+CP967+CY967, 0.1)*$J$9))/($B$11+$C$11+$F$11)</f>
        <v>0</v>
      </c>
      <c r="BC967">
        <f>($B$11*$K$9+$C$11*$K$9+$F$11*((CX967+CP967)/MAX(CX967+CP967+CY967, 0.1)*$P$9+CY967/MAX(CX967+CP967+CY967, 0.1)*$Q$9))/($B$11+$C$11+$F$11)</f>
        <v>0</v>
      </c>
      <c r="BD967">
        <v>6</v>
      </c>
      <c r="BE967">
        <v>0.5</v>
      </c>
      <c r="BF967" t="s">
        <v>361</v>
      </c>
      <c r="BG967">
        <v>2</v>
      </c>
      <c r="BH967" t="b">
        <v>1</v>
      </c>
      <c r="BI967">
        <v>1728499066.214286</v>
      </c>
      <c r="BJ967">
        <v>1400.205</v>
      </c>
      <c r="BK967">
        <v>1428.694285714286</v>
      </c>
      <c r="BL967">
        <v>16.03065714285714</v>
      </c>
      <c r="BM967">
        <v>15.54516428571429</v>
      </c>
      <c r="BN967">
        <v>1411.866428571429</v>
      </c>
      <c r="BO967">
        <v>16.12121428571428</v>
      </c>
      <c r="BP967">
        <v>599.9738214285715</v>
      </c>
      <c r="BQ967">
        <v>97.54264285714285</v>
      </c>
      <c r="BR967">
        <v>0.09996555714285715</v>
      </c>
      <c r="BS967">
        <v>24.78976785714286</v>
      </c>
      <c r="BT967">
        <v>25.00402142857143</v>
      </c>
      <c r="BU967">
        <v>999.9000000000002</v>
      </c>
      <c r="BV967">
        <v>0</v>
      </c>
      <c r="BW967">
        <v>0</v>
      </c>
      <c r="BX967">
        <v>10004.90607142857</v>
      </c>
      <c r="BY967">
        <v>0</v>
      </c>
      <c r="BZ967">
        <v>186.5058571428572</v>
      </c>
      <c r="CA967">
        <v>-28.48892857142857</v>
      </c>
      <c r="CB967">
        <v>1423.016428571429</v>
      </c>
      <c r="CC967">
        <v>1451.253214285715</v>
      </c>
      <c r="CD967">
        <v>0.4855053214285714</v>
      </c>
      <c r="CE967">
        <v>1428.694285714286</v>
      </c>
      <c r="CF967">
        <v>15.54516428571429</v>
      </c>
      <c r="CG967">
        <v>1.563673928571429</v>
      </c>
      <c r="CH967">
        <v>1.516315714285714</v>
      </c>
      <c r="CI967">
        <v>13.60541071428572</v>
      </c>
      <c r="CJ967">
        <v>13.13368571428571</v>
      </c>
      <c r="CK967">
        <v>1600.007142857143</v>
      </c>
      <c r="CL967">
        <v>0.6920082857142857</v>
      </c>
      <c r="CM967">
        <v>0.3079917142857144</v>
      </c>
      <c r="CN967">
        <v>0</v>
      </c>
      <c r="CO967">
        <v>2.247646428571429</v>
      </c>
      <c r="CP967">
        <v>0</v>
      </c>
      <c r="CQ967">
        <v>17305.24642857143</v>
      </c>
      <c r="CR967">
        <v>13790.26785714286</v>
      </c>
      <c r="CS967">
        <v>38.5935</v>
      </c>
      <c r="CT967">
        <v>39.93699999999999</v>
      </c>
      <c r="CU967">
        <v>39.25885714285715</v>
      </c>
      <c r="CV967">
        <v>38.00442857142857</v>
      </c>
      <c r="CW967">
        <v>37.85475</v>
      </c>
      <c r="CX967">
        <v>1107.218571428571</v>
      </c>
      <c r="CY967">
        <v>492.7885714285713</v>
      </c>
      <c r="CZ967">
        <v>0</v>
      </c>
      <c r="DA967">
        <v>1728499130.8</v>
      </c>
      <c r="DB967">
        <v>0</v>
      </c>
      <c r="DC967">
        <v>1728490956.5</v>
      </c>
      <c r="DD967" t="s">
        <v>362</v>
      </c>
      <c r="DE967">
        <v>1728490952.5</v>
      </c>
      <c r="DF967">
        <v>1728490956.5</v>
      </c>
      <c r="DG967">
        <v>1</v>
      </c>
      <c r="DH967">
        <v>-0.065</v>
      </c>
      <c r="DI967">
        <v>-0.008</v>
      </c>
      <c r="DJ967">
        <v>-3.246</v>
      </c>
      <c r="DK967">
        <v>-0.091</v>
      </c>
      <c r="DL967">
        <v>52</v>
      </c>
      <c r="DM967">
        <v>15</v>
      </c>
      <c r="DN967">
        <v>0.25</v>
      </c>
      <c r="DO967">
        <v>0.13</v>
      </c>
      <c r="DP967">
        <v>-28.47710731707317</v>
      </c>
      <c r="DQ967">
        <v>0.01095679442510031</v>
      </c>
      <c r="DR967">
        <v>0.0976051362858902</v>
      </c>
      <c r="DS967">
        <v>1</v>
      </c>
      <c r="DT967">
        <v>0.4893249268292683</v>
      </c>
      <c r="DU967">
        <v>-0.06888827874564371</v>
      </c>
      <c r="DV967">
        <v>0.007277497239286097</v>
      </c>
      <c r="DW967">
        <v>1</v>
      </c>
      <c r="DX967">
        <v>2</v>
      </c>
      <c r="DY967">
        <v>2</v>
      </c>
      <c r="DZ967" t="s">
        <v>371</v>
      </c>
      <c r="EA967">
        <v>3.22888</v>
      </c>
      <c r="EB967">
        <v>2.70445</v>
      </c>
      <c r="EC967">
        <v>0.230987</v>
      </c>
      <c r="ED967">
        <v>0.233174</v>
      </c>
      <c r="EE967">
        <v>0.08314530000000001</v>
      </c>
      <c r="EF967">
        <v>0.08150499999999999</v>
      </c>
      <c r="EG967">
        <v>25090.5</v>
      </c>
      <c r="EH967">
        <v>24323.6</v>
      </c>
      <c r="EI967">
        <v>31272.2</v>
      </c>
      <c r="EJ967">
        <v>30099.5</v>
      </c>
      <c r="EK967">
        <v>38404.9</v>
      </c>
      <c r="EL967">
        <v>36567.3</v>
      </c>
      <c r="EM967">
        <v>43822.3</v>
      </c>
      <c r="EN967">
        <v>42035.6</v>
      </c>
      <c r="EO967">
        <v>2.09928</v>
      </c>
      <c r="EP967">
        <v>1.74863</v>
      </c>
      <c r="EQ967">
        <v>0.0153854</v>
      </c>
      <c r="ER967">
        <v>0</v>
      </c>
      <c r="ES967">
        <v>24.751</v>
      </c>
      <c r="ET967">
        <v>999.9</v>
      </c>
      <c r="EU967">
        <v>63.1</v>
      </c>
      <c r="EV967">
        <v>32.4</v>
      </c>
      <c r="EW967">
        <v>31.5961</v>
      </c>
      <c r="EX967">
        <v>60.6702</v>
      </c>
      <c r="EY967">
        <v>24.3389</v>
      </c>
      <c r="EZ967">
        <v>1</v>
      </c>
      <c r="FA967">
        <v>0.268463</v>
      </c>
      <c r="FB967">
        <v>4.05298</v>
      </c>
      <c r="FC967">
        <v>20.1532</v>
      </c>
      <c r="FD967">
        <v>5.21459</v>
      </c>
      <c r="FE967">
        <v>11.998</v>
      </c>
      <c r="FF967">
        <v>4.963</v>
      </c>
      <c r="FG967">
        <v>3.29565</v>
      </c>
      <c r="FH967">
        <v>9999</v>
      </c>
      <c r="FI967">
        <v>9999</v>
      </c>
      <c r="FJ967">
        <v>9999</v>
      </c>
      <c r="FK967">
        <v>150.2</v>
      </c>
      <c r="FL967">
        <v>4.97092</v>
      </c>
      <c r="FM967">
        <v>1.86781</v>
      </c>
      <c r="FN967">
        <v>1.85928</v>
      </c>
      <c r="FO967">
        <v>1.86539</v>
      </c>
      <c r="FP967">
        <v>1.8631</v>
      </c>
      <c r="FQ967">
        <v>1.86454</v>
      </c>
      <c r="FR967">
        <v>1.86005</v>
      </c>
      <c r="FS967">
        <v>1.86417</v>
      </c>
      <c r="FT967">
        <v>0</v>
      </c>
      <c r="FU967">
        <v>0</v>
      </c>
      <c r="FV967">
        <v>0</v>
      </c>
      <c r="FW967">
        <v>0</v>
      </c>
      <c r="FX967" t="s">
        <v>364</v>
      </c>
      <c r="FY967" t="s">
        <v>365</v>
      </c>
      <c r="FZ967" t="s">
        <v>366</v>
      </c>
      <c r="GA967" t="s">
        <v>366</v>
      </c>
      <c r="GB967" t="s">
        <v>366</v>
      </c>
      <c r="GC967" t="s">
        <v>366</v>
      </c>
      <c r="GD967">
        <v>0</v>
      </c>
      <c r="GE967">
        <v>100</v>
      </c>
      <c r="GF967">
        <v>100</v>
      </c>
      <c r="GG967">
        <v>-11.76</v>
      </c>
      <c r="GH967">
        <v>-0.0906</v>
      </c>
      <c r="GI967">
        <v>-2.868309889394353</v>
      </c>
      <c r="GJ967">
        <v>-0.006773961979547998</v>
      </c>
      <c r="GK967">
        <v>-8.296070481250098E-08</v>
      </c>
      <c r="GL967">
        <v>3.322967193956903E-10</v>
      </c>
      <c r="GM967">
        <v>-0.07871069313407227</v>
      </c>
      <c r="GN967">
        <v>-0.00208336341840114</v>
      </c>
      <c r="GO967">
        <v>8.801746095907445E-05</v>
      </c>
      <c r="GP967">
        <v>-2.677693255255651E-07</v>
      </c>
      <c r="GQ967">
        <v>3</v>
      </c>
      <c r="GR967">
        <v>2052</v>
      </c>
      <c r="GS967">
        <v>2</v>
      </c>
      <c r="GT967">
        <v>18</v>
      </c>
      <c r="GU967">
        <v>135.4</v>
      </c>
      <c r="GV967">
        <v>135.3</v>
      </c>
      <c r="GW967">
        <v>3.07861</v>
      </c>
      <c r="GX967">
        <v>2.40356</v>
      </c>
      <c r="GY967">
        <v>1.44897</v>
      </c>
      <c r="GZ967">
        <v>2.31079</v>
      </c>
      <c r="HA967">
        <v>1.55151</v>
      </c>
      <c r="HB967">
        <v>2.30713</v>
      </c>
      <c r="HC967">
        <v>37.9406</v>
      </c>
      <c r="HD967">
        <v>13.5016</v>
      </c>
      <c r="HE967">
        <v>18</v>
      </c>
      <c r="HF967">
        <v>616.662</v>
      </c>
      <c r="HG967">
        <v>393.574</v>
      </c>
      <c r="HH967">
        <v>19.263</v>
      </c>
      <c r="HI967">
        <v>30.2791</v>
      </c>
      <c r="HJ967">
        <v>30.0007</v>
      </c>
      <c r="HK967">
        <v>30.4431</v>
      </c>
      <c r="HL967">
        <v>30.4333</v>
      </c>
      <c r="HM967">
        <v>61.7067</v>
      </c>
      <c r="HN967">
        <v>55.4847</v>
      </c>
      <c r="HO967">
        <v>0</v>
      </c>
      <c r="HP967">
        <v>19.2522</v>
      </c>
      <c r="HQ967">
        <v>1464.42</v>
      </c>
      <c r="HR967">
        <v>15.6037</v>
      </c>
      <c r="HS967">
        <v>99.2346</v>
      </c>
      <c r="HT967">
        <v>100.44</v>
      </c>
    </row>
    <row r="968" spans="1:228">
      <c r="A968">
        <v>952</v>
      </c>
      <c r="B968">
        <v>1728499079</v>
      </c>
      <c r="C968">
        <v>8141.5</v>
      </c>
      <c r="D968" t="s">
        <v>2278</v>
      </c>
      <c r="E968" t="s">
        <v>2279</v>
      </c>
      <c r="F968">
        <v>5</v>
      </c>
      <c r="G968" t="s">
        <v>357</v>
      </c>
      <c r="H968" t="s">
        <v>358</v>
      </c>
      <c r="I968" t="s">
        <v>359</v>
      </c>
      <c r="J968" t="s">
        <v>2047</v>
      </c>
      <c r="K968">
        <v>1728499071.5</v>
      </c>
      <c r="L968">
        <f>(M968)/1000</f>
        <v>0</v>
      </c>
      <c r="M968">
        <f>IF(BH968, AP968, AJ968)</f>
        <v>0</v>
      </c>
      <c r="N968">
        <f>IF(BH968, AK968, AI968)</f>
        <v>0</v>
      </c>
      <c r="O968">
        <f>BJ968 - IF(AW968&gt;1, N968*BD968*100.0/(AY968), 0)</f>
        <v>0</v>
      </c>
      <c r="P968">
        <f>((V968-L968/2)*O968-N968)/(V968+L968/2)</f>
        <v>0</v>
      </c>
      <c r="Q968">
        <f>P968*(BQ968+BR968)/1000.0</f>
        <v>0</v>
      </c>
      <c r="R968">
        <f>(BJ968 - IF(AW968&gt;1, N968*BD968*100.0/(AY968), 0))*(BQ968+BR968)/1000.0</f>
        <v>0</v>
      </c>
      <c r="S968">
        <f>2.0/((1/U968-1/T968)+SIGN(U968)*SQRT((1/U968-1/T968)*(1/U968-1/T968) + 4*BE968/((BE968+1)*(BE968+1))*(2*1/U968*1/T968-1/T968*1/T968)))</f>
        <v>0</v>
      </c>
      <c r="T968">
        <f>IF(LEFT(BF968,1)&lt;&gt;"0",IF(LEFT(BF968,1)="1",3.0,BG968),$D$5+$E$5*(BX968*BQ968/($K$5*1000))+$F$5*(BX968*BQ968/($K$5*1000))*MAX(MIN(BD968,$J$5),$I$5)*MAX(MIN(BD968,$J$5),$I$5)+$G$5*MAX(MIN(BD968,$J$5),$I$5)*(BX968*BQ968/($K$5*1000))+$H$5*(BX968*BQ968/($K$5*1000))*(BX968*BQ968/($K$5*1000)))</f>
        <v>0</v>
      </c>
      <c r="U968">
        <f>L968*(1000-(1000*0.61365*exp(17.502*Y968/(240.97+Y968))/(BQ968+BR968)+BL968)/2)/(1000*0.61365*exp(17.502*Y968/(240.97+Y968))/(BQ968+BR968)-BL968)</f>
        <v>0</v>
      </c>
      <c r="V968">
        <f>1/((BE968+1)/(S968/1.6)+1/(T968/1.37)) + BE968/((BE968+1)/(S968/1.6) + BE968/(T968/1.37))</f>
        <v>0</v>
      </c>
      <c r="W968">
        <f>(AZ968*BC968)</f>
        <v>0</v>
      </c>
      <c r="X968">
        <f>(BS968+(W968+2*0.95*5.67E-8*(((BS968+$B$7)+273)^4-(BS968+273)^4)-44100*L968)/(1.84*29.3*T968+8*0.95*5.67E-8*(BS968+273)^3))</f>
        <v>0</v>
      </c>
      <c r="Y968">
        <f>($C$7*BT968+$D$7*BU968+$E$7*X968)</f>
        <v>0</v>
      </c>
      <c r="Z968">
        <f>0.61365*exp(17.502*Y968/(240.97+Y968))</f>
        <v>0</v>
      </c>
      <c r="AA968">
        <f>(AB968/AC968*100)</f>
        <v>0</v>
      </c>
      <c r="AB968">
        <f>BL968*(BQ968+BR968)/1000</f>
        <v>0</v>
      </c>
      <c r="AC968">
        <f>0.61365*exp(17.502*BS968/(240.97+BS968))</f>
        <v>0</v>
      </c>
      <c r="AD968">
        <f>(Z968-BL968*(BQ968+BR968)/1000)</f>
        <v>0</v>
      </c>
      <c r="AE968">
        <f>(-L968*44100)</f>
        <v>0</v>
      </c>
      <c r="AF968">
        <f>2*29.3*T968*0.92*(BS968-Y968)</f>
        <v>0</v>
      </c>
      <c r="AG968">
        <f>2*0.95*5.67E-8*(((BS968+$B$7)+273)^4-(Y968+273)^4)</f>
        <v>0</v>
      </c>
      <c r="AH968">
        <f>W968+AG968+AE968+AF968</f>
        <v>0</v>
      </c>
      <c r="AI968">
        <f>BP968*AW968*(BK968-BJ968*(1000-AW968*BM968)/(1000-AW968*BL968))/(100*BD968)</f>
        <v>0</v>
      </c>
      <c r="AJ968">
        <f>1000*BP968*AW968*(BL968-BM968)/(100*BD968*(1000-AW968*BL968))</f>
        <v>0</v>
      </c>
      <c r="AK968">
        <f>(AL968 - AM968 - BQ968*1E3/(8.314*(BS968+273.15)) * AO968/BP968 * AN968) * BP968/(100*BD968) * (1000 - BM968)/1000</f>
        <v>0</v>
      </c>
      <c r="AL968">
        <v>1477.931052435111</v>
      </c>
      <c r="AM968">
        <v>1454.325212121212</v>
      </c>
      <c r="AN968">
        <v>2.545289393611748</v>
      </c>
      <c r="AO968">
        <v>66.74876362544261</v>
      </c>
      <c r="AP968">
        <f>(AR968 - AQ968 + BQ968*1E3/(8.314*(BS968+273.15)) * AT968/BP968 * AS968) * BP968/(100*BD968) * 1000/(1000 - AR968)</f>
        <v>0</v>
      </c>
      <c r="AQ968">
        <v>15.54190022560307</v>
      </c>
      <c r="AR968">
        <v>16.00912121212121</v>
      </c>
      <c r="AS968">
        <v>-2.824027060379651E-05</v>
      </c>
      <c r="AT968">
        <v>80.8344270766854</v>
      </c>
      <c r="AU968">
        <v>0</v>
      </c>
      <c r="AV968">
        <v>0</v>
      </c>
      <c r="AW968">
        <f>IF(AU968*$H$13&gt;=AY968,1.0,(AY968/(AY968-AU968*$H$13)))</f>
        <v>0</v>
      </c>
      <c r="AX968">
        <f>(AW968-1)*100</f>
        <v>0</v>
      </c>
      <c r="AY968">
        <f>MAX(0,($B$13+$C$13*BX968)/(1+$D$13*BX968)*BQ968/(BS968+273)*$E$13)</f>
        <v>0</v>
      </c>
      <c r="AZ968">
        <f>$B$11*BY968+$C$11*BZ968+$F$11*CK968*(1-CN968)</f>
        <v>0</v>
      </c>
      <c r="BA968">
        <f>AZ968*BB968</f>
        <v>0</v>
      </c>
      <c r="BB968">
        <f>($B$11*$D$9+$C$11*$D$9+$F$11*((CX968+CP968)/MAX(CX968+CP968+CY968, 0.1)*$I$9+CY968/MAX(CX968+CP968+CY968, 0.1)*$J$9))/($B$11+$C$11+$F$11)</f>
        <v>0</v>
      </c>
      <c r="BC968">
        <f>($B$11*$K$9+$C$11*$K$9+$F$11*((CX968+CP968)/MAX(CX968+CP968+CY968, 0.1)*$P$9+CY968/MAX(CX968+CP968+CY968, 0.1)*$Q$9))/($B$11+$C$11+$F$11)</f>
        <v>0</v>
      </c>
      <c r="BD968">
        <v>6</v>
      </c>
      <c r="BE968">
        <v>0.5</v>
      </c>
      <c r="BF968" t="s">
        <v>361</v>
      </c>
      <c r="BG968">
        <v>2</v>
      </c>
      <c r="BH968" t="b">
        <v>1</v>
      </c>
      <c r="BI968">
        <v>1728499071.5</v>
      </c>
      <c r="BJ968">
        <v>1413.443333333334</v>
      </c>
      <c r="BK968">
        <v>1441.947037037037</v>
      </c>
      <c r="BL968">
        <v>16.02165925925926</v>
      </c>
      <c r="BM968">
        <v>15.54433333333333</v>
      </c>
      <c r="BN968">
        <v>1425.172222222222</v>
      </c>
      <c r="BO968">
        <v>16.11221111111111</v>
      </c>
      <c r="BP968">
        <v>599.9774444444445</v>
      </c>
      <c r="BQ968">
        <v>97.54294444444443</v>
      </c>
      <c r="BR968">
        <v>0.09995133703703703</v>
      </c>
      <c r="BS968">
        <v>24.79008148148148</v>
      </c>
      <c r="BT968">
        <v>25.00418518518518</v>
      </c>
      <c r="BU968">
        <v>999.9000000000001</v>
      </c>
      <c r="BV968">
        <v>0</v>
      </c>
      <c r="BW968">
        <v>0</v>
      </c>
      <c r="BX968">
        <v>10004.7462962963</v>
      </c>
      <c r="BY968">
        <v>0</v>
      </c>
      <c r="BZ968">
        <v>183.2394814814814</v>
      </c>
      <c r="CA968">
        <v>-28.5033962962963</v>
      </c>
      <c r="CB968">
        <v>1436.457037037037</v>
      </c>
      <c r="CC968">
        <v>1464.712962962963</v>
      </c>
      <c r="CD968">
        <v>0.4773335555555556</v>
      </c>
      <c r="CE968">
        <v>1441.947037037037</v>
      </c>
      <c r="CF968">
        <v>15.54433333333333</v>
      </c>
      <c r="CG968">
        <v>1.5628</v>
      </c>
      <c r="CH968">
        <v>1.516239259259259</v>
      </c>
      <c r="CI968">
        <v>13.59681851851852</v>
      </c>
      <c r="CJ968">
        <v>13.13291481481482</v>
      </c>
      <c r="CK968">
        <v>1600.001111111111</v>
      </c>
      <c r="CL968">
        <v>0.6920094444444443</v>
      </c>
      <c r="CM968">
        <v>0.3079905555555556</v>
      </c>
      <c r="CN968">
        <v>0</v>
      </c>
      <c r="CO968">
        <v>2.296907407407407</v>
      </c>
      <c r="CP968">
        <v>0</v>
      </c>
      <c r="CQ968">
        <v>17307.75185185185</v>
      </c>
      <c r="CR968">
        <v>13790.22592592592</v>
      </c>
      <c r="CS968">
        <v>38.57599999999999</v>
      </c>
      <c r="CT968">
        <v>39.93699999999999</v>
      </c>
      <c r="CU968">
        <v>39.25459259259259</v>
      </c>
      <c r="CV968">
        <v>38.00459259259259</v>
      </c>
      <c r="CW968">
        <v>37.833</v>
      </c>
      <c r="CX968">
        <v>1107.215925925926</v>
      </c>
      <c r="CY968">
        <v>492.7851851851851</v>
      </c>
      <c r="CZ968">
        <v>0</v>
      </c>
      <c r="DA968">
        <v>1728499136.2</v>
      </c>
      <c r="DB968">
        <v>0</v>
      </c>
      <c r="DC968">
        <v>1728490956.5</v>
      </c>
      <c r="DD968" t="s">
        <v>362</v>
      </c>
      <c r="DE968">
        <v>1728490952.5</v>
      </c>
      <c r="DF968">
        <v>1728490956.5</v>
      </c>
      <c r="DG968">
        <v>1</v>
      </c>
      <c r="DH968">
        <v>-0.065</v>
      </c>
      <c r="DI968">
        <v>-0.008</v>
      </c>
      <c r="DJ968">
        <v>-3.246</v>
      </c>
      <c r="DK968">
        <v>-0.091</v>
      </c>
      <c r="DL968">
        <v>52</v>
      </c>
      <c r="DM968">
        <v>15</v>
      </c>
      <c r="DN968">
        <v>0.25</v>
      </c>
      <c r="DO968">
        <v>0.13</v>
      </c>
      <c r="DP968">
        <v>-28.501755</v>
      </c>
      <c r="DQ968">
        <v>-0.1576953095684215</v>
      </c>
      <c r="DR968">
        <v>0.09767623034802243</v>
      </c>
      <c r="DS968">
        <v>0</v>
      </c>
      <c r="DT968">
        <v>0.481622025</v>
      </c>
      <c r="DU968">
        <v>-0.08792887429643741</v>
      </c>
      <c r="DV968">
        <v>0.008851371869624225</v>
      </c>
      <c r="DW968">
        <v>1</v>
      </c>
      <c r="DX968">
        <v>1</v>
      </c>
      <c r="DY968">
        <v>2</v>
      </c>
      <c r="DZ968" t="s">
        <v>363</v>
      </c>
      <c r="EA968">
        <v>3.22895</v>
      </c>
      <c r="EB968">
        <v>2.70456</v>
      </c>
      <c r="EC968">
        <v>0.232229</v>
      </c>
      <c r="ED968">
        <v>0.234395</v>
      </c>
      <c r="EE968">
        <v>0.0831165</v>
      </c>
      <c r="EF968">
        <v>0.0815033</v>
      </c>
      <c r="EG968">
        <v>25050.2</v>
      </c>
      <c r="EH968">
        <v>24284.9</v>
      </c>
      <c r="EI968">
        <v>31272.4</v>
      </c>
      <c r="EJ968">
        <v>30099.6</v>
      </c>
      <c r="EK968">
        <v>38406.4</v>
      </c>
      <c r="EL968">
        <v>36567.8</v>
      </c>
      <c r="EM968">
        <v>43822.5</v>
      </c>
      <c r="EN968">
        <v>42036</v>
      </c>
      <c r="EO968">
        <v>2.09975</v>
      </c>
      <c r="EP968">
        <v>1.74857</v>
      </c>
      <c r="EQ968">
        <v>0.0150502</v>
      </c>
      <c r="ER968">
        <v>0</v>
      </c>
      <c r="ES968">
        <v>24.7536</v>
      </c>
      <c r="ET968">
        <v>999.9</v>
      </c>
      <c r="EU968">
        <v>63.1</v>
      </c>
      <c r="EV968">
        <v>32.4</v>
      </c>
      <c r="EW968">
        <v>31.5971</v>
      </c>
      <c r="EX968">
        <v>61.4902</v>
      </c>
      <c r="EY968">
        <v>24.4832</v>
      </c>
      <c r="EZ968">
        <v>1</v>
      </c>
      <c r="FA968">
        <v>0.267668</v>
      </c>
      <c r="FB968">
        <v>3.94017</v>
      </c>
      <c r="FC968">
        <v>20.1559</v>
      </c>
      <c r="FD968">
        <v>5.21504</v>
      </c>
      <c r="FE968">
        <v>11.998</v>
      </c>
      <c r="FF968">
        <v>4.96305</v>
      </c>
      <c r="FG968">
        <v>3.29585</v>
      </c>
      <c r="FH968">
        <v>9999</v>
      </c>
      <c r="FI968">
        <v>9999</v>
      </c>
      <c r="FJ968">
        <v>9999</v>
      </c>
      <c r="FK968">
        <v>150.2</v>
      </c>
      <c r="FL968">
        <v>4.97092</v>
      </c>
      <c r="FM968">
        <v>1.86783</v>
      </c>
      <c r="FN968">
        <v>1.85928</v>
      </c>
      <c r="FO968">
        <v>1.86539</v>
      </c>
      <c r="FP968">
        <v>1.8631</v>
      </c>
      <c r="FQ968">
        <v>1.86453</v>
      </c>
      <c r="FR968">
        <v>1.86005</v>
      </c>
      <c r="FS968">
        <v>1.86417</v>
      </c>
      <c r="FT968">
        <v>0</v>
      </c>
      <c r="FU968">
        <v>0</v>
      </c>
      <c r="FV968">
        <v>0</v>
      </c>
      <c r="FW968">
        <v>0</v>
      </c>
      <c r="FX968" t="s">
        <v>364</v>
      </c>
      <c r="FY968" t="s">
        <v>365</v>
      </c>
      <c r="FZ968" t="s">
        <v>366</v>
      </c>
      <c r="GA968" t="s">
        <v>366</v>
      </c>
      <c r="GB968" t="s">
        <v>366</v>
      </c>
      <c r="GC968" t="s">
        <v>366</v>
      </c>
      <c r="GD968">
        <v>0</v>
      </c>
      <c r="GE968">
        <v>100</v>
      </c>
      <c r="GF968">
        <v>100</v>
      </c>
      <c r="GG968">
        <v>-11.82</v>
      </c>
      <c r="GH968">
        <v>-0.0906</v>
      </c>
      <c r="GI968">
        <v>-2.868309889394353</v>
      </c>
      <c r="GJ968">
        <v>-0.006773961979547998</v>
      </c>
      <c r="GK968">
        <v>-8.296070481250098E-08</v>
      </c>
      <c r="GL968">
        <v>3.322967193956903E-10</v>
      </c>
      <c r="GM968">
        <v>-0.07871069313407227</v>
      </c>
      <c r="GN968">
        <v>-0.00208336341840114</v>
      </c>
      <c r="GO968">
        <v>8.801746095907445E-05</v>
      </c>
      <c r="GP968">
        <v>-2.677693255255651E-07</v>
      </c>
      <c r="GQ968">
        <v>3</v>
      </c>
      <c r="GR968">
        <v>2052</v>
      </c>
      <c r="GS968">
        <v>2</v>
      </c>
      <c r="GT968">
        <v>18</v>
      </c>
      <c r="GU968">
        <v>135.4</v>
      </c>
      <c r="GV968">
        <v>135.4</v>
      </c>
      <c r="GW968">
        <v>3.10181</v>
      </c>
      <c r="GX968">
        <v>2.40234</v>
      </c>
      <c r="GY968">
        <v>1.44775</v>
      </c>
      <c r="GZ968">
        <v>2.31079</v>
      </c>
      <c r="HA968">
        <v>1.55151</v>
      </c>
      <c r="HB968">
        <v>2.36206</v>
      </c>
      <c r="HC968">
        <v>37.9406</v>
      </c>
      <c r="HD968">
        <v>13.5016</v>
      </c>
      <c r="HE968">
        <v>18</v>
      </c>
      <c r="HF968">
        <v>616.952</v>
      </c>
      <c r="HG968">
        <v>393.509</v>
      </c>
      <c r="HH968">
        <v>19.2382</v>
      </c>
      <c r="HI968">
        <v>30.2745</v>
      </c>
      <c r="HJ968">
        <v>29.9999</v>
      </c>
      <c r="HK968">
        <v>30.4372</v>
      </c>
      <c r="HL968">
        <v>30.4275</v>
      </c>
      <c r="HM968">
        <v>62.1092</v>
      </c>
      <c r="HN968">
        <v>55.4847</v>
      </c>
      <c r="HO968">
        <v>0</v>
      </c>
      <c r="HP968">
        <v>19.2477</v>
      </c>
      <c r="HQ968">
        <v>1474.44</v>
      </c>
      <c r="HR968">
        <v>15.625</v>
      </c>
      <c r="HS968">
        <v>99.2354</v>
      </c>
      <c r="HT968">
        <v>100.44</v>
      </c>
    </row>
    <row r="969" spans="1:228">
      <c r="A969">
        <v>953</v>
      </c>
      <c r="B969">
        <v>1728499084</v>
      </c>
      <c r="C969">
        <v>8146.5</v>
      </c>
      <c r="D969" t="s">
        <v>2280</v>
      </c>
      <c r="E969" t="s">
        <v>2281</v>
      </c>
      <c r="F969">
        <v>5</v>
      </c>
      <c r="G969" t="s">
        <v>357</v>
      </c>
      <c r="H969" t="s">
        <v>358</v>
      </c>
      <c r="I969" t="s">
        <v>359</v>
      </c>
      <c r="J969" t="s">
        <v>2047</v>
      </c>
      <c r="K969">
        <v>1728499076.214286</v>
      </c>
      <c r="L969">
        <f>(M969)/1000</f>
        <v>0</v>
      </c>
      <c r="M969">
        <f>IF(BH969, AP969, AJ969)</f>
        <v>0</v>
      </c>
      <c r="N969">
        <f>IF(BH969, AK969, AI969)</f>
        <v>0</v>
      </c>
      <c r="O969">
        <f>BJ969 - IF(AW969&gt;1, N969*BD969*100.0/(AY969), 0)</f>
        <v>0</v>
      </c>
      <c r="P969">
        <f>((V969-L969/2)*O969-N969)/(V969+L969/2)</f>
        <v>0</v>
      </c>
      <c r="Q969">
        <f>P969*(BQ969+BR969)/1000.0</f>
        <v>0</v>
      </c>
      <c r="R969">
        <f>(BJ969 - IF(AW969&gt;1, N969*BD969*100.0/(AY969), 0))*(BQ969+BR969)/1000.0</f>
        <v>0</v>
      </c>
      <c r="S969">
        <f>2.0/((1/U969-1/T969)+SIGN(U969)*SQRT((1/U969-1/T969)*(1/U969-1/T969) + 4*BE969/((BE969+1)*(BE969+1))*(2*1/U969*1/T969-1/T969*1/T969)))</f>
        <v>0</v>
      </c>
      <c r="T969">
        <f>IF(LEFT(BF969,1)&lt;&gt;"0",IF(LEFT(BF969,1)="1",3.0,BG969),$D$5+$E$5*(BX969*BQ969/($K$5*1000))+$F$5*(BX969*BQ969/($K$5*1000))*MAX(MIN(BD969,$J$5),$I$5)*MAX(MIN(BD969,$J$5),$I$5)+$G$5*MAX(MIN(BD969,$J$5),$I$5)*(BX969*BQ969/($K$5*1000))+$H$5*(BX969*BQ969/($K$5*1000))*(BX969*BQ969/($K$5*1000)))</f>
        <v>0</v>
      </c>
      <c r="U969">
        <f>L969*(1000-(1000*0.61365*exp(17.502*Y969/(240.97+Y969))/(BQ969+BR969)+BL969)/2)/(1000*0.61365*exp(17.502*Y969/(240.97+Y969))/(BQ969+BR969)-BL969)</f>
        <v>0</v>
      </c>
      <c r="V969">
        <f>1/((BE969+1)/(S969/1.6)+1/(T969/1.37)) + BE969/((BE969+1)/(S969/1.6) + BE969/(T969/1.37))</f>
        <v>0</v>
      </c>
      <c r="W969">
        <f>(AZ969*BC969)</f>
        <v>0</v>
      </c>
      <c r="X969">
        <f>(BS969+(W969+2*0.95*5.67E-8*(((BS969+$B$7)+273)^4-(BS969+273)^4)-44100*L969)/(1.84*29.3*T969+8*0.95*5.67E-8*(BS969+273)^3))</f>
        <v>0</v>
      </c>
      <c r="Y969">
        <f>($C$7*BT969+$D$7*BU969+$E$7*X969)</f>
        <v>0</v>
      </c>
      <c r="Z969">
        <f>0.61365*exp(17.502*Y969/(240.97+Y969))</f>
        <v>0</v>
      </c>
      <c r="AA969">
        <f>(AB969/AC969*100)</f>
        <v>0</v>
      </c>
      <c r="AB969">
        <f>BL969*(BQ969+BR969)/1000</f>
        <v>0</v>
      </c>
      <c r="AC969">
        <f>0.61365*exp(17.502*BS969/(240.97+BS969))</f>
        <v>0</v>
      </c>
      <c r="AD969">
        <f>(Z969-BL969*(BQ969+BR969)/1000)</f>
        <v>0</v>
      </c>
      <c r="AE969">
        <f>(-L969*44100)</f>
        <v>0</v>
      </c>
      <c r="AF969">
        <f>2*29.3*T969*0.92*(BS969-Y969)</f>
        <v>0</v>
      </c>
      <c r="AG969">
        <f>2*0.95*5.67E-8*(((BS969+$B$7)+273)^4-(Y969+273)^4)</f>
        <v>0</v>
      </c>
      <c r="AH969">
        <f>W969+AG969+AE969+AF969</f>
        <v>0</v>
      </c>
      <c r="AI969">
        <f>BP969*AW969*(BK969-BJ969*(1000-AW969*BM969)/(1000-AW969*BL969))/(100*BD969)</f>
        <v>0</v>
      </c>
      <c r="AJ969">
        <f>1000*BP969*AW969*(BL969-BM969)/(100*BD969*(1000-AW969*BL969))</f>
        <v>0</v>
      </c>
      <c r="AK969">
        <f>(AL969 - AM969 - BQ969*1E3/(8.314*(BS969+273.15)) * AO969/BP969 * AN969) * BP969/(100*BD969) * (1000 - BM969)/1000</f>
        <v>0</v>
      </c>
      <c r="AL969">
        <v>1490.508067540926</v>
      </c>
      <c r="AM969">
        <v>1466.938242424243</v>
      </c>
      <c r="AN969">
        <v>2.530030025119139</v>
      </c>
      <c r="AO969">
        <v>66.74876362544261</v>
      </c>
      <c r="AP969">
        <f>(AR969 - AQ969 + BQ969*1E3/(8.314*(BS969+273.15)) * AT969/BP969 * AS969) * BP969/(100*BD969) * 1000/(1000 - AR969)</f>
        <v>0</v>
      </c>
      <c r="AQ969">
        <v>15.54233575035913</v>
      </c>
      <c r="AR969">
        <v>16.00328606060605</v>
      </c>
      <c r="AS969">
        <v>-2.084036412925712E-05</v>
      </c>
      <c r="AT969">
        <v>80.8344270766854</v>
      </c>
      <c r="AU969">
        <v>0</v>
      </c>
      <c r="AV969">
        <v>0</v>
      </c>
      <c r="AW969">
        <f>IF(AU969*$H$13&gt;=AY969,1.0,(AY969/(AY969-AU969*$H$13)))</f>
        <v>0</v>
      </c>
      <c r="AX969">
        <f>(AW969-1)*100</f>
        <v>0</v>
      </c>
      <c r="AY969">
        <f>MAX(0,($B$13+$C$13*BX969)/(1+$D$13*BX969)*BQ969/(BS969+273)*$E$13)</f>
        <v>0</v>
      </c>
      <c r="AZ969">
        <f>$B$11*BY969+$C$11*BZ969+$F$11*CK969*(1-CN969)</f>
        <v>0</v>
      </c>
      <c r="BA969">
        <f>AZ969*BB969</f>
        <v>0</v>
      </c>
      <c r="BB969">
        <f>($B$11*$D$9+$C$11*$D$9+$F$11*((CX969+CP969)/MAX(CX969+CP969+CY969, 0.1)*$I$9+CY969/MAX(CX969+CP969+CY969, 0.1)*$J$9))/($B$11+$C$11+$F$11)</f>
        <v>0</v>
      </c>
      <c r="BC969">
        <f>($B$11*$K$9+$C$11*$K$9+$F$11*((CX969+CP969)/MAX(CX969+CP969+CY969, 0.1)*$P$9+CY969/MAX(CX969+CP969+CY969, 0.1)*$Q$9))/($B$11+$C$11+$F$11)</f>
        <v>0</v>
      </c>
      <c r="BD969">
        <v>6</v>
      </c>
      <c r="BE969">
        <v>0.5</v>
      </c>
      <c r="BF969" t="s">
        <v>361</v>
      </c>
      <c r="BG969">
        <v>2</v>
      </c>
      <c r="BH969" t="b">
        <v>1</v>
      </c>
      <c r="BI969">
        <v>1728499076.214286</v>
      </c>
      <c r="BJ969">
        <v>1425.261785714286</v>
      </c>
      <c r="BK969">
        <v>1453.757142857143</v>
      </c>
      <c r="BL969">
        <v>16.0133</v>
      </c>
      <c r="BM969">
        <v>15.54226071428572</v>
      </c>
      <c r="BN969">
        <v>1437.049999999999</v>
      </c>
      <c r="BO969">
        <v>16.10385</v>
      </c>
      <c r="BP969">
        <v>600.0045</v>
      </c>
      <c r="BQ969">
        <v>97.54292142857143</v>
      </c>
      <c r="BR969">
        <v>0.09996616785714287</v>
      </c>
      <c r="BS969">
        <v>24.78802142857143</v>
      </c>
      <c r="BT969">
        <v>25.00193928571429</v>
      </c>
      <c r="BU969">
        <v>999.9000000000002</v>
      </c>
      <c r="BV969">
        <v>0</v>
      </c>
      <c r="BW969">
        <v>0</v>
      </c>
      <c r="BX969">
        <v>10003.99892857143</v>
      </c>
      <c r="BY969">
        <v>0</v>
      </c>
      <c r="BZ969">
        <v>178.9037857142857</v>
      </c>
      <c r="CA969">
        <v>-28.495175</v>
      </c>
      <c r="CB969">
        <v>1448.456428571428</v>
      </c>
      <c r="CC969">
        <v>1476.7075</v>
      </c>
      <c r="CD969">
        <v>0.4710398571428571</v>
      </c>
      <c r="CE969">
        <v>1453.757142857143</v>
      </c>
      <c r="CF969">
        <v>15.54226071428572</v>
      </c>
      <c r="CG969">
        <v>1.561983928571429</v>
      </c>
      <c r="CH969">
        <v>1.516037142857143</v>
      </c>
      <c r="CI969">
        <v>13.5888</v>
      </c>
      <c r="CJ969">
        <v>13.13086785714286</v>
      </c>
      <c r="CK969">
        <v>1599.999642857143</v>
      </c>
      <c r="CL969">
        <v>0.6920073928571429</v>
      </c>
      <c r="CM969">
        <v>0.3079926071428572</v>
      </c>
      <c r="CN969">
        <v>0</v>
      </c>
      <c r="CO969">
        <v>2.251935714285714</v>
      </c>
      <c r="CP969">
        <v>0</v>
      </c>
      <c r="CQ969">
        <v>17310.01071428571</v>
      </c>
      <c r="CR969">
        <v>13790.21071428571</v>
      </c>
      <c r="CS969">
        <v>38.56875</v>
      </c>
      <c r="CT969">
        <v>39.93699999999999</v>
      </c>
      <c r="CU969">
        <v>39.25</v>
      </c>
      <c r="CV969">
        <v>38.0155</v>
      </c>
      <c r="CW969">
        <v>37.81425</v>
      </c>
      <c r="CX969">
        <v>1107.2125</v>
      </c>
      <c r="CY969">
        <v>492.7871428571428</v>
      </c>
      <c r="CZ969">
        <v>0</v>
      </c>
      <c r="DA969">
        <v>1728499141</v>
      </c>
      <c r="DB969">
        <v>0</v>
      </c>
      <c r="DC969">
        <v>1728490956.5</v>
      </c>
      <c r="DD969" t="s">
        <v>362</v>
      </c>
      <c r="DE969">
        <v>1728490952.5</v>
      </c>
      <c r="DF969">
        <v>1728490956.5</v>
      </c>
      <c r="DG969">
        <v>1</v>
      </c>
      <c r="DH969">
        <v>-0.065</v>
      </c>
      <c r="DI969">
        <v>-0.008</v>
      </c>
      <c r="DJ969">
        <v>-3.246</v>
      </c>
      <c r="DK969">
        <v>-0.091</v>
      </c>
      <c r="DL969">
        <v>52</v>
      </c>
      <c r="DM969">
        <v>15</v>
      </c>
      <c r="DN969">
        <v>0.25</v>
      </c>
      <c r="DO969">
        <v>0.13</v>
      </c>
      <c r="DP969">
        <v>-28.5014675</v>
      </c>
      <c r="DQ969">
        <v>-0.1026090056285588</v>
      </c>
      <c r="DR969">
        <v>0.0827036830724604</v>
      </c>
      <c r="DS969">
        <v>0</v>
      </c>
      <c r="DT969">
        <v>0.474063275</v>
      </c>
      <c r="DU969">
        <v>-0.08801636397748665</v>
      </c>
      <c r="DV969">
        <v>0.008850157007046545</v>
      </c>
      <c r="DW969">
        <v>1</v>
      </c>
      <c r="DX969">
        <v>1</v>
      </c>
      <c r="DY969">
        <v>2</v>
      </c>
      <c r="DZ969" t="s">
        <v>363</v>
      </c>
      <c r="EA969">
        <v>3.22894</v>
      </c>
      <c r="EB969">
        <v>2.70397</v>
      </c>
      <c r="EC969">
        <v>0.233457</v>
      </c>
      <c r="ED969">
        <v>0.235623</v>
      </c>
      <c r="EE969">
        <v>0.0831028</v>
      </c>
      <c r="EF969">
        <v>0.0815085</v>
      </c>
      <c r="EG969">
        <v>25009.8</v>
      </c>
      <c r="EH969">
        <v>24246.2</v>
      </c>
      <c r="EI969">
        <v>31272.1</v>
      </c>
      <c r="EJ969">
        <v>30099.9</v>
      </c>
      <c r="EK969">
        <v>38406.9</v>
      </c>
      <c r="EL969">
        <v>36567.7</v>
      </c>
      <c r="EM969">
        <v>43822.3</v>
      </c>
      <c r="EN969">
        <v>42036.2</v>
      </c>
      <c r="EO969">
        <v>2.09977</v>
      </c>
      <c r="EP969">
        <v>1.74892</v>
      </c>
      <c r="EQ969">
        <v>0.0143051</v>
      </c>
      <c r="ER969">
        <v>0</v>
      </c>
      <c r="ES969">
        <v>24.7562</v>
      </c>
      <c r="ET969">
        <v>999.9</v>
      </c>
      <c r="EU969">
        <v>63.1</v>
      </c>
      <c r="EV969">
        <v>32.4</v>
      </c>
      <c r="EW969">
        <v>31.5972</v>
      </c>
      <c r="EX969">
        <v>61.3502</v>
      </c>
      <c r="EY969">
        <v>24.5994</v>
      </c>
      <c r="EZ969">
        <v>1</v>
      </c>
      <c r="FA969">
        <v>0.266728</v>
      </c>
      <c r="FB969">
        <v>3.86429</v>
      </c>
      <c r="FC969">
        <v>20.158</v>
      </c>
      <c r="FD969">
        <v>5.21534</v>
      </c>
      <c r="FE969">
        <v>11.998</v>
      </c>
      <c r="FF969">
        <v>4.96245</v>
      </c>
      <c r="FG969">
        <v>3.29563</v>
      </c>
      <c r="FH969">
        <v>9999</v>
      </c>
      <c r="FI969">
        <v>9999</v>
      </c>
      <c r="FJ969">
        <v>9999</v>
      </c>
      <c r="FK969">
        <v>150.2</v>
      </c>
      <c r="FL969">
        <v>4.97093</v>
      </c>
      <c r="FM969">
        <v>1.86782</v>
      </c>
      <c r="FN969">
        <v>1.85928</v>
      </c>
      <c r="FO969">
        <v>1.86537</v>
      </c>
      <c r="FP969">
        <v>1.86311</v>
      </c>
      <c r="FQ969">
        <v>1.86454</v>
      </c>
      <c r="FR969">
        <v>1.86005</v>
      </c>
      <c r="FS969">
        <v>1.86417</v>
      </c>
      <c r="FT969">
        <v>0</v>
      </c>
      <c r="FU969">
        <v>0</v>
      </c>
      <c r="FV969">
        <v>0</v>
      </c>
      <c r="FW969">
        <v>0</v>
      </c>
      <c r="FX969" t="s">
        <v>364</v>
      </c>
      <c r="FY969" t="s">
        <v>365</v>
      </c>
      <c r="FZ969" t="s">
        <v>366</v>
      </c>
      <c r="GA969" t="s">
        <v>366</v>
      </c>
      <c r="GB969" t="s">
        <v>366</v>
      </c>
      <c r="GC969" t="s">
        <v>366</v>
      </c>
      <c r="GD969">
        <v>0</v>
      </c>
      <c r="GE969">
        <v>100</v>
      </c>
      <c r="GF969">
        <v>100</v>
      </c>
      <c r="GG969">
        <v>-11.88</v>
      </c>
      <c r="GH969">
        <v>-0.0905</v>
      </c>
      <c r="GI969">
        <v>-2.868309889394353</v>
      </c>
      <c r="GJ969">
        <v>-0.006773961979547998</v>
      </c>
      <c r="GK969">
        <v>-8.296070481250098E-08</v>
      </c>
      <c r="GL969">
        <v>3.322967193956903E-10</v>
      </c>
      <c r="GM969">
        <v>-0.07871069313407227</v>
      </c>
      <c r="GN969">
        <v>-0.00208336341840114</v>
      </c>
      <c r="GO969">
        <v>8.801746095907445E-05</v>
      </c>
      <c r="GP969">
        <v>-2.677693255255651E-07</v>
      </c>
      <c r="GQ969">
        <v>3</v>
      </c>
      <c r="GR969">
        <v>2052</v>
      </c>
      <c r="GS969">
        <v>2</v>
      </c>
      <c r="GT969">
        <v>18</v>
      </c>
      <c r="GU969">
        <v>135.5</v>
      </c>
      <c r="GV969">
        <v>135.5</v>
      </c>
      <c r="GW969">
        <v>3.12134</v>
      </c>
      <c r="GX969">
        <v>2.39746</v>
      </c>
      <c r="GY969">
        <v>1.44775</v>
      </c>
      <c r="GZ969">
        <v>2.31201</v>
      </c>
      <c r="HA969">
        <v>1.55151</v>
      </c>
      <c r="HB969">
        <v>2.41211</v>
      </c>
      <c r="HC969">
        <v>37.9406</v>
      </c>
      <c r="HD969">
        <v>13.5191</v>
      </c>
      <c r="HE969">
        <v>18</v>
      </c>
      <c r="HF969">
        <v>616.918</v>
      </c>
      <c r="HG969">
        <v>393.672</v>
      </c>
      <c r="HH969">
        <v>19.2333</v>
      </c>
      <c r="HI969">
        <v>30.27</v>
      </c>
      <c r="HJ969">
        <v>29.9993</v>
      </c>
      <c r="HK969">
        <v>30.432</v>
      </c>
      <c r="HL969">
        <v>30.4223</v>
      </c>
      <c r="HM969">
        <v>62.5596</v>
      </c>
      <c r="HN969">
        <v>55.1993</v>
      </c>
      <c r="HO969">
        <v>0</v>
      </c>
      <c r="HP969">
        <v>19.2465</v>
      </c>
      <c r="HQ969">
        <v>1489.46</v>
      </c>
      <c r="HR969">
        <v>15.6435</v>
      </c>
      <c r="HS969">
        <v>99.2347</v>
      </c>
      <c r="HT969">
        <v>100.441</v>
      </c>
    </row>
    <row r="970" spans="1:228">
      <c r="A970">
        <v>954</v>
      </c>
      <c r="B970">
        <v>1728499089</v>
      </c>
      <c r="C970">
        <v>8151.5</v>
      </c>
      <c r="D970" t="s">
        <v>2282</v>
      </c>
      <c r="E970" t="s">
        <v>2283</v>
      </c>
      <c r="F970">
        <v>5</v>
      </c>
      <c r="G970" t="s">
        <v>357</v>
      </c>
      <c r="H970" t="s">
        <v>358</v>
      </c>
      <c r="I970" t="s">
        <v>359</v>
      </c>
      <c r="J970" t="s">
        <v>2047</v>
      </c>
      <c r="K970">
        <v>1728499081.5</v>
      </c>
      <c r="L970">
        <f>(M970)/1000</f>
        <v>0</v>
      </c>
      <c r="M970">
        <f>IF(BH970, AP970, AJ970)</f>
        <v>0</v>
      </c>
      <c r="N970">
        <f>IF(BH970, AK970, AI970)</f>
        <v>0</v>
      </c>
      <c r="O970">
        <f>BJ970 - IF(AW970&gt;1, N970*BD970*100.0/(AY970), 0)</f>
        <v>0</v>
      </c>
      <c r="P970">
        <f>((V970-L970/2)*O970-N970)/(V970+L970/2)</f>
        <v>0</v>
      </c>
      <c r="Q970">
        <f>P970*(BQ970+BR970)/1000.0</f>
        <v>0</v>
      </c>
      <c r="R970">
        <f>(BJ970 - IF(AW970&gt;1, N970*BD970*100.0/(AY970), 0))*(BQ970+BR970)/1000.0</f>
        <v>0</v>
      </c>
      <c r="S970">
        <f>2.0/((1/U970-1/T970)+SIGN(U970)*SQRT((1/U970-1/T970)*(1/U970-1/T970) + 4*BE970/((BE970+1)*(BE970+1))*(2*1/U970*1/T970-1/T970*1/T970)))</f>
        <v>0</v>
      </c>
      <c r="T970">
        <f>IF(LEFT(BF970,1)&lt;&gt;"0",IF(LEFT(BF970,1)="1",3.0,BG970),$D$5+$E$5*(BX970*BQ970/($K$5*1000))+$F$5*(BX970*BQ970/($K$5*1000))*MAX(MIN(BD970,$J$5),$I$5)*MAX(MIN(BD970,$J$5),$I$5)+$G$5*MAX(MIN(BD970,$J$5),$I$5)*(BX970*BQ970/($K$5*1000))+$H$5*(BX970*BQ970/($K$5*1000))*(BX970*BQ970/($K$5*1000)))</f>
        <v>0</v>
      </c>
      <c r="U970">
        <f>L970*(1000-(1000*0.61365*exp(17.502*Y970/(240.97+Y970))/(BQ970+BR970)+BL970)/2)/(1000*0.61365*exp(17.502*Y970/(240.97+Y970))/(BQ970+BR970)-BL970)</f>
        <v>0</v>
      </c>
      <c r="V970">
        <f>1/((BE970+1)/(S970/1.6)+1/(T970/1.37)) + BE970/((BE970+1)/(S970/1.6) + BE970/(T970/1.37))</f>
        <v>0</v>
      </c>
      <c r="W970">
        <f>(AZ970*BC970)</f>
        <v>0</v>
      </c>
      <c r="X970">
        <f>(BS970+(W970+2*0.95*5.67E-8*(((BS970+$B$7)+273)^4-(BS970+273)^4)-44100*L970)/(1.84*29.3*T970+8*0.95*5.67E-8*(BS970+273)^3))</f>
        <v>0</v>
      </c>
      <c r="Y970">
        <f>($C$7*BT970+$D$7*BU970+$E$7*X970)</f>
        <v>0</v>
      </c>
      <c r="Z970">
        <f>0.61365*exp(17.502*Y970/(240.97+Y970))</f>
        <v>0</v>
      </c>
      <c r="AA970">
        <f>(AB970/AC970*100)</f>
        <v>0</v>
      </c>
      <c r="AB970">
        <f>BL970*(BQ970+BR970)/1000</f>
        <v>0</v>
      </c>
      <c r="AC970">
        <f>0.61365*exp(17.502*BS970/(240.97+BS970))</f>
        <v>0</v>
      </c>
      <c r="AD970">
        <f>(Z970-BL970*(BQ970+BR970)/1000)</f>
        <v>0</v>
      </c>
      <c r="AE970">
        <f>(-L970*44100)</f>
        <v>0</v>
      </c>
      <c r="AF970">
        <f>2*29.3*T970*0.92*(BS970-Y970)</f>
        <v>0</v>
      </c>
      <c r="AG970">
        <f>2*0.95*5.67E-8*(((BS970+$B$7)+273)^4-(Y970+273)^4)</f>
        <v>0</v>
      </c>
      <c r="AH970">
        <f>W970+AG970+AE970+AF970</f>
        <v>0</v>
      </c>
      <c r="AI970">
        <f>BP970*AW970*(BK970-BJ970*(1000-AW970*BM970)/(1000-AW970*BL970))/(100*BD970)</f>
        <v>0</v>
      </c>
      <c r="AJ970">
        <f>1000*BP970*AW970*(BL970-BM970)/(100*BD970*(1000-AW970*BL970))</f>
        <v>0</v>
      </c>
      <c r="AK970">
        <f>(AL970 - AM970 - BQ970*1E3/(8.314*(BS970+273.15)) * AO970/BP970 * AN970) * BP970/(100*BD970) * (1000 - BM970)/1000</f>
        <v>0</v>
      </c>
      <c r="AL970">
        <v>1503.147861747216</v>
      </c>
      <c r="AM970">
        <v>1479.688181818182</v>
      </c>
      <c r="AN970">
        <v>2.548174050951147</v>
      </c>
      <c r="AO970">
        <v>66.74876362544261</v>
      </c>
      <c r="AP970">
        <f>(AR970 - AQ970 + BQ970*1E3/(8.314*(BS970+273.15)) * AT970/BP970 * AS970) * BP970/(100*BD970) * 1000/(1000 - AR970)</f>
        <v>0</v>
      </c>
      <c r="AQ970">
        <v>15.54831122533406</v>
      </c>
      <c r="AR970">
        <v>16.00579212121212</v>
      </c>
      <c r="AS970">
        <v>-1.739692356026169E-05</v>
      </c>
      <c r="AT970">
        <v>80.8344270766854</v>
      </c>
      <c r="AU970">
        <v>0</v>
      </c>
      <c r="AV970">
        <v>0</v>
      </c>
      <c r="AW970">
        <f>IF(AU970*$H$13&gt;=AY970,1.0,(AY970/(AY970-AU970*$H$13)))</f>
        <v>0</v>
      </c>
      <c r="AX970">
        <f>(AW970-1)*100</f>
        <v>0</v>
      </c>
      <c r="AY970">
        <f>MAX(0,($B$13+$C$13*BX970)/(1+$D$13*BX970)*BQ970/(BS970+273)*$E$13)</f>
        <v>0</v>
      </c>
      <c r="AZ970">
        <f>$B$11*BY970+$C$11*BZ970+$F$11*CK970*(1-CN970)</f>
        <v>0</v>
      </c>
      <c r="BA970">
        <f>AZ970*BB970</f>
        <v>0</v>
      </c>
      <c r="BB970">
        <f>($B$11*$D$9+$C$11*$D$9+$F$11*((CX970+CP970)/MAX(CX970+CP970+CY970, 0.1)*$I$9+CY970/MAX(CX970+CP970+CY970, 0.1)*$J$9))/($B$11+$C$11+$F$11)</f>
        <v>0</v>
      </c>
      <c r="BC970">
        <f>($B$11*$K$9+$C$11*$K$9+$F$11*((CX970+CP970)/MAX(CX970+CP970+CY970, 0.1)*$P$9+CY970/MAX(CX970+CP970+CY970, 0.1)*$Q$9))/($B$11+$C$11+$F$11)</f>
        <v>0</v>
      </c>
      <c r="BD970">
        <v>6</v>
      </c>
      <c r="BE970">
        <v>0.5</v>
      </c>
      <c r="BF970" t="s">
        <v>361</v>
      </c>
      <c r="BG970">
        <v>2</v>
      </c>
      <c r="BH970" t="b">
        <v>1</v>
      </c>
      <c r="BI970">
        <v>1728499081.5</v>
      </c>
      <c r="BJ970">
        <v>1438.502962962963</v>
      </c>
      <c r="BK970">
        <v>1467.002592592593</v>
      </c>
      <c r="BL970">
        <v>16.00609259259259</v>
      </c>
      <c r="BM970">
        <v>15.54805925925926</v>
      </c>
      <c r="BN970">
        <v>1450.355925925926</v>
      </c>
      <c r="BO970">
        <v>16.09664814814815</v>
      </c>
      <c r="BP970">
        <v>600.0068888888889</v>
      </c>
      <c r="BQ970">
        <v>97.54261851851852</v>
      </c>
      <c r="BR970">
        <v>0.1000025185185185</v>
      </c>
      <c r="BS970">
        <v>24.78462222222223</v>
      </c>
      <c r="BT970">
        <v>24.99591481481481</v>
      </c>
      <c r="BU970">
        <v>999.9000000000001</v>
      </c>
      <c r="BV970">
        <v>0</v>
      </c>
      <c r="BW970">
        <v>0</v>
      </c>
      <c r="BX970">
        <v>10002.87148148148</v>
      </c>
      <c r="BY970">
        <v>0</v>
      </c>
      <c r="BZ970">
        <v>172.7154814814815</v>
      </c>
      <c r="CA970">
        <v>-28.50037407407407</v>
      </c>
      <c r="CB970">
        <v>1461.902222222222</v>
      </c>
      <c r="CC970">
        <v>1490.171851851852</v>
      </c>
      <c r="CD970">
        <v>0.4580331111111111</v>
      </c>
      <c r="CE970">
        <v>1467.002592592593</v>
      </c>
      <c r="CF970">
        <v>15.54805925925926</v>
      </c>
      <c r="CG970">
        <v>1.561275925925926</v>
      </c>
      <c r="CH970">
        <v>1.516598148148148</v>
      </c>
      <c r="CI970">
        <v>13.58182962962963</v>
      </c>
      <c r="CJ970">
        <v>13.13652592592593</v>
      </c>
      <c r="CK970">
        <v>1599.998888888889</v>
      </c>
      <c r="CL970">
        <v>0.6920049629629631</v>
      </c>
      <c r="CM970">
        <v>0.3079950370370371</v>
      </c>
      <c r="CN970">
        <v>0</v>
      </c>
      <c r="CO970">
        <v>2.288188888888889</v>
      </c>
      <c r="CP970">
        <v>0</v>
      </c>
      <c r="CQ970">
        <v>17312.15925925926</v>
      </c>
      <c r="CR970">
        <v>13790.1962962963</v>
      </c>
      <c r="CS970">
        <v>38.562</v>
      </c>
      <c r="CT970">
        <v>39.93699999999999</v>
      </c>
      <c r="CU970">
        <v>39.25</v>
      </c>
      <c r="CV970">
        <v>38.02066666666666</v>
      </c>
      <c r="CW970">
        <v>37.812</v>
      </c>
      <c r="CX970">
        <v>1107.207407407407</v>
      </c>
      <c r="CY970">
        <v>492.7914814814815</v>
      </c>
      <c r="CZ970">
        <v>0</v>
      </c>
      <c r="DA970">
        <v>1728499145.8</v>
      </c>
      <c r="DB970">
        <v>0</v>
      </c>
      <c r="DC970">
        <v>1728490956.5</v>
      </c>
      <c r="DD970" t="s">
        <v>362</v>
      </c>
      <c r="DE970">
        <v>1728490952.5</v>
      </c>
      <c r="DF970">
        <v>1728490956.5</v>
      </c>
      <c r="DG970">
        <v>1</v>
      </c>
      <c r="DH970">
        <v>-0.065</v>
      </c>
      <c r="DI970">
        <v>-0.008</v>
      </c>
      <c r="DJ970">
        <v>-3.246</v>
      </c>
      <c r="DK970">
        <v>-0.091</v>
      </c>
      <c r="DL970">
        <v>52</v>
      </c>
      <c r="DM970">
        <v>15</v>
      </c>
      <c r="DN970">
        <v>0.25</v>
      </c>
      <c r="DO970">
        <v>0.13</v>
      </c>
      <c r="DP970">
        <v>-28.48843</v>
      </c>
      <c r="DQ970">
        <v>-0.2224435272044495</v>
      </c>
      <c r="DR970">
        <v>0.08506712702331014</v>
      </c>
      <c r="DS970">
        <v>0</v>
      </c>
      <c r="DT970">
        <v>0.467374425</v>
      </c>
      <c r="DU970">
        <v>-0.1132634859287063</v>
      </c>
      <c r="DV970">
        <v>0.01189043760735387</v>
      </c>
      <c r="DW970">
        <v>0</v>
      </c>
      <c r="DX970">
        <v>0</v>
      </c>
      <c r="DY970">
        <v>2</v>
      </c>
      <c r="DZ970" t="s">
        <v>386</v>
      </c>
      <c r="EA970">
        <v>3.22917</v>
      </c>
      <c r="EB970">
        <v>2.70452</v>
      </c>
      <c r="EC970">
        <v>0.234681</v>
      </c>
      <c r="ED970">
        <v>0.236825</v>
      </c>
      <c r="EE970">
        <v>0.0831214</v>
      </c>
      <c r="EF970">
        <v>0.0817348</v>
      </c>
      <c r="EG970">
        <v>24970.4</v>
      </c>
      <c r="EH970">
        <v>24208</v>
      </c>
      <c r="EI970">
        <v>31272.9</v>
      </c>
      <c r="EJ970">
        <v>30099.8</v>
      </c>
      <c r="EK970">
        <v>38407</v>
      </c>
      <c r="EL970">
        <v>36558.8</v>
      </c>
      <c r="EM970">
        <v>43823.3</v>
      </c>
      <c r="EN970">
        <v>42036.3</v>
      </c>
      <c r="EO970">
        <v>2.09987</v>
      </c>
      <c r="EP970">
        <v>1.74863</v>
      </c>
      <c r="EQ970">
        <v>0.0138581</v>
      </c>
      <c r="ER970">
        <v>0</v>
      </c>
      <c r="ES970">
        <v>24.7594</v>
      </c>
      <c r="ET970">
        <v>999.9</v>
      </c>
      <c r="EU970">
        <v>63</v>
      </c>
      <c r="EV970">
        <v>32.4</v>
      </c>
      <c r="EW970">
        <v>31.5431</v>
      </c>
      <c r="EX970">
        <v>60.9402</v>
      </c>
      <c r="EY970">
        <v>24.4671</v>
      </c>
      <c r="EZ970">
        <v>1</v>
      </c>
      <c r="FA970">
        <v>0.265993</v>
      </c>
      <c r="FB970">
        <v>3.83244</v>
      </c>
      <c r="FC970">
        <v>20.1588</v>
      </c>
      <c r="FD970">
        <v>5.21549</v>
      </c>
      <c r="FE970">
        <v>11.9981</v>
      </c>
      <c r="FF970">
        <v>4.96295</v>
      </c>
      <c r="FG970">
        <v>3.2958</v>
      </c>
      <c r="FH970">
        <v>9999</v>
      </c>
      <c r="FI970">
        <v>9999</v>
      </c>
      <c r="FJ970">
        <v>9999</v>
      </c>
      <c r="FK970">
        <v>150.2</v>
      </c>
      <c r="FL970">
        <v>4.97094</v>
      </c>
      <c r="FM970">
        <v>1.86783</v>
      </c>
      <c r="FN970">
        <v>1.85928</v>
      </c>
      <c r="FO970">
        <v>1.86536</v>
      </c>
      <c r="FP970">
        <v>1.86312</v>
      </c>
      <c r="FQ970">
        <v>1.86453</v>
      </c>
      <c r="FR970">
        <v>1.86005</v>
      </c>
      <c r="FS970">
        <v>1.86418</v>
      </c>
      <c r="FT970">
        <v>0</v>
      </c>
      <c r="FU970">
        <v>0</v>
      </c>
      <c r="FV970">
        <v>0</v>
      </c>
      <c r="FW970">
        <v>0</v>
      </c>
      <c r="FX970" t="s">
        <v>364</v>
      </c>
      <c r="FY970" t="s">
        <v>365</v>
      </c>
      <c r="FZ970" t="s">
        <v>366</v>
      </c>
      <c r="GA970" t="s">
        <v>366</v>
      </c>
      <c r="GB970" t="s">
        <v>366</v>
      </c>
      <c r="GC970" t="s">
        <v>366</v>
      </c>
      <c r="GD970">
        <v>0</v>
      </c>
      <c r="GE970">
        <v>100</v>
      </c>
      <c r="GF970">
        <v>100</v>
      </c>
      <c r="GG970">
        <v>-11.95</v>
      </c>
      <c r="GH970">
        <v>-0.0905</v>
      </c>
      <c r="GI970">
        <v>-2.868309889394353</v>
      </c>
      <c r="GJ970">
        <v>-0.006773961979547998</v>
      </c>
      <c r="GK970">
        <v>-8.296070481250098E-08</v>
      </c>
      <c r="GL970">
        <v>3.322967193956903E-10</v>
      </c>
      <c r="GM970">
        <v>-0.07871069313407227</v>
      </c>
      <c r="GN970">
        <v>-0.00208336341840114</v>
      </c>
      <c r="GO970">
        <v>8.801746095907445E-05</v>
      </c>
      <c r="GP970">
        <v>-2.677693255255651E-07</v>
      </c>
      <c r="GQ970">
        <v>3</v>
      </c>
      <c r="GR970">
        <v>2052</v>
      </c>
      <c r="GS970">
        <v>2</v>
      </c>
      <c r="GT970">
        <v>18</v>
      </c>
      <c r="GU970">
        <v>135.6</v>
      </c>
      <c r="GV970">
        <v>135.5</v>
      </c>
      <c r="GW970">
        <v>3.14453</v>
      </c>
      <c r="GX970">
        <v>2.39746</v>
      </c>
      <c r="GY970">
        <v>1.44775</v>
      </c>
      <c r="GZ970">
        <v>2.31201</v>
      </c>
      <c r="HA970">
        <v>1.55151</v>
      </c>
      <c r="HB970">
        <v>2.39624</v>
      </c>
      <c r="HC970">
        <v>37.9649</v>
      </c>
      <c r="HD970">
        <v>13.5016</v>
      </c>
      <c r="HE970">
        <v>18</v>
      </c>
      <c r="HF970">
        <v>616.933</v>
      </c>
      <c r="HG970">
        <v>393.466</v>
      </c>
      <c r="HH970">
        <v>19.2368</v>
      </c>
      <c r="HI970">
        <v>30.2654</v>
      </c>
      <c r="HJ970">
        <v>29.9993</v>
      </c>
      <c r="HK970">
        <v>30.426</v>
      </c>
      <c r="HL970">
        <v>30.4164</v>
      </c>
      <c r="HM970">
        <v>62.9679</v>
      </c>
      <c r="HN970">
        <v>55.1993</v>
      </c>
      <c r="HO970">
        <v>0</v>
      </c>
      <c r="HP970">
        <v>19.2453</v>
      </c>
      <c r="HQ970">
        <v>1499.48</v>
      </c>
      <c r="HR970">
        <v>15.6533</v>
      </c>
      <c r="HS970">
        <v>99.23699999999999</v>
      </c>
      <c r="HT970">
        <v>100.441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2024-10-10T18:28:39Z</dcterms:created>
  <dcterms:modified xsi:type="dcterms:W3CDTF">2024-10-10T18:28:39Z</dcterms:modified>
</cp:coreProperties>
</file>